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/Users/jopeel/Downloads/"/>
    </mc:Choice>
  </mc:AlternateContent>
  <xr:revisionPtr revIDLastSave="0" documentId="8_{FE6D50F4-F5FD-D34B-B0A8-F70744ACA0BF}" xr6:coauthVersionLast="47" xr6:coauthVersionMax="47" xr10:uidLastSave="{00000000-0000-0000-0000-000000000000}"/>
  <bookViews>
    <workbookView xWindow="-16540" yWindow="-20940" windowWidth="30240" windowHeight="18980" tabRatio="929" xr2:uid="{00000000-000D-0000-FFFF-FFFF00000000}"/>
  </bookViews>
  <sheets>
    <sheet name="Info" sheetId="159" r:id="rId1"/>
    <sheet name="Content &amp; References" sheetId="4" r:id="rId2"/>
    <sheet name="Framework Data" sheetId="156" r:id="rId3"/>
    <sheet name="Data_Demand-Energy-Sector" sheetId="158" r:id="rId4"/>
    <sheet name="Data Non-Energy-Sector" sheetId="155" r:id="rId5"/>
    <sheet name="Data_Junne" sheetId="157" state="hidden" r:id="rId6"/>
    <sheet name="Cadmium" sheetId="137" r:id="rId7"/>
    <sheet name="Cerium" sheetId="138" r:id="rId8"/>
    <sheet name="Cobalt" sheetId="131" r:id="rId9"/>
    <sheet name="Cobalt_Junne" sheetId="149" state="hidden" r:id="rId10"/>
    <sheet name="Dysprosium" sheetId="150" r:id="rId11"/>
    <sheet name="Dysprosium_Junne" sheetId="128" state="hidden" r:id="rId12"/>
    <sheet name="Gadolinium" sheetId="139" r:id="rId13"/>
    <sheet name="Gallium" sheetId="110" r:id="rId14"/>
    <sheet name="Germanium" sheetId="113" r:id="rId15"/>
    <sheet name="Indium" sheetId="114" r:id="rId16"/>
    <sheet name="Iridium" sheetId="115" r:id="rId17"/>
    <sheet name="Lanthanum" sheetId="140" r:id="rId18"/>
    <sheet name="Lithium" sheetId="154" r:id="rId19"/>
    <sheet name="Lithium_Junne" sheetId="129" state="hidden" r:id="rId20"/>
    <sheet name="Manganese" sheetId="142" r:id="rId21"/>
    <sheet name="Neodymium" sheetId="151" r:id="rId22"/>
    <sheet name="Neodymium_Junne" sheetId="130" state="hidden" r:id="rId23"/>
    <sheet name="Nickel" sheetId="117" r:id="rId24"/>
    <sheet name="Platinum" sheetId="118" r:id="rId25"/>
    <sheet name="Potassium" sheetId="119" r:id="rId26"/>
    <sheet name="Scandium" sheetId="120" r:id="rId27"/>
    <sheet name="Selenium" sheetId="121" r:id="rId28"/>
    <sheet name="Silver" sheetId="122" r:id="rId29"/>
    <sheet name="Strontium" sheetId="141" r:id="rId30"/>
    <sheet name="Sulfur" sheetId="144" r:id="rId31"/>
    <sheet name="Tellurium" sheetId="145" r:id="rId32"/>
    <sheet name="Vanadium" sheetId="146" r:id="rId33"/>
    <sheet name="Yttrium" sheetId="147" r:id="rId34"/>
    <sheet name="Zirconium" sheetId="148" r:id="rId35"/>
  </sheets>
  <definedNames>
    <definedName name="_xlnm._FilterDatabase" localSheetId="4" hidden="1">'Data Non-Energy-Sector'!$B$1:$B$139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" i="155" l="1"/>
  <c r="H81" i="140" l="1"/>
  <c r="AH62" i="156" l="1"/>
  <c r="AI62" i="156" s="1"/>
  <c r="AJ62" i="156" s="1"/>
  <c r="AK62" i="156" s="1"/>
  <c r="AL62" i="156" s="1"/>
  <c r="AM62" i="156" s="1"/>
  <c r="AN62" i="156" s="1"/>
  <c r="AO62" i="156" s="1"/>
  <c r="AP62" i="156" s="1"/>
  <c r="AQ62" i="156" s="1"/>
  <c r="AR62" i="156" s="1"/>
  <c r="AS62" i="156" s="1"/>
  <c r="AT62" i="156" s="1"/>
  <c r="AU62" i="156" s="1"/>
  <c r="AV62" i="156" s="1"/>
  <c r="AW62" i="156" s="1"/>
  <c r="AX62" i="156" s="1"/>
  <c r="AY62" i="156" s="1"/>
  <c r="AZ62" i="156" s="1"/>
  <c r="BA62" i="156" s="1"/>
  <c r="BB62" i="156" s="1"/>
  <c r="BC62" i="156" s="1"/>
  <c r="BD62" i="156" s="1"/>
  <c r="BE62" i="156" s="1"/>
  <c r="BF62" i="156" s="1"/>
  <c r="BG62" i="156" s="1"/>
  <c r="BH62" i="156" s="1"/>
  <c r="BI62" i="156" s="1"/>
  <c r="BJ62" i="156" s="1"/>
  <c r="BK62" i="156" s="1"/>
  <c r="BL62" i="156" s="1"/>
  <c r="BM62" i="156" s="1"/>
  <c r="BN62" i="156" s="1"/>
  <c r="BO62" i="156" s="1"/>
  <c r="BP62" i="156" s="1"/>
  <c r="BQ62" i="156" s="1"/>
  <c r="BR62" i="156" s="1"/>
  <c r="BS62" i="156" s="1"/>
  <c r="BT62" i="156" s="1"/>
  <c r="BU62" i="156" s="1"/>
  <c r="BV62" i="156" s="1"/>
  <c r="BW62" i="156" s="1"/>
  <c r="BX62" i="156" s="1"/>
  <c r="BY62" i="156" s="1"/>
  <c r="BZ62" i="156" s="1"/>
  <c r="CA62" i="156" s="1"/>
  <c r="CB62" i="156" s="1"/>
  <c r="CC62" i="156" s="1"/>
  <c r="CD62" i="156" s="1"/>
  <c r="CE62" i="156" s="1"/>
  <c r="CF62" i="156" s="1"/>
  <c r="CG62" i="156" s="1"/>
  <c r="CH62" i="156" s="1"/>
  <c r="CI62" i="156" s="1"/>
  <c r="CJ62" i="156" s="1"/>
  <c r="CK62" i="156" s="1"/>
  <c r="CL62" i="156" s="1"/>
  <c r="CM62" i="156" s="1"/>
  <c r="CN62" i="156" s="1"/>
  <c r="CO62" i="156" s="1"/>
  <c r="CP62" i="156" s="1"/>
  <c r="CQ62" i="156" s="1"/>
  <c r="CR62" i="156" s="1"/>
  <c r="CS62" i="156" s="1"/>
  <c r="CT62" i="156" s="1"/>
  <c r="CU62" i="156" s="1"/>
  <c r="CV62" i="156" s="1"/>
  <c r="CW62" i="156" s="1"/>
  <c r="CX62" i="156" s="1"/>
  <c r="CY62" i="156" s="1"/>
  <c r="CZ62" i="156" s="1"/>
  <c r="DA62" i="156" s="1"/>
  <c r="DB62" i="156" s="1"/>
  <c r="DC62" i="156" s="1"/>
  <c r="DD62" i="156" s="1"/>
  <c r="DE62" i="156" s="1"/>
  <c r="DF62" i="156" s="1"/>
  <c r="DG62" i="156" s="1"/>
  <c r="DH62" i="156" s="1"/>
  <c r="DI62" i="156" s="1"/>
  <c r="DJ62" i="156" s="1"/>
  <c r="AH61" i="156"/>
  <c r="AI61" i="156" s="1"/>
  <c r="AJ61" i="156" s="1"/>
  <c r="AK61" i="156" s="1"/>
  <c r="AL61" i="156" s="1"/>
  <c r="AM61" i="156" s="1"/>
  <c r="AN61" i="156" s="1"/>
  <c r="AO61" i="156" s="1"/>
  <c r="AP61" i="156" s="1"/>
  <c r="AQ61" i="156" s="1"/>
  <c r="AR61" i="156" s="1"/>
  <c r="AS61" i="156" s="1"/>
  <c r="AT61" i="156" s="1"/>
  <c r="AU61" i="156" s="1"/>
  <c r="AV61" i="156" s="1"/>
  <c r="AW61" i="156" s="1"/>
  <c r="AX61" i="156" s="1"/>
  <c r="AY61" i="156" s="1"/>
  <c r="AZ61" i="156" s="1"/>
  <c r="BA61" i="156" s="1"/>
  <c r="BB61" i="156" s="1"/>
  <c r="BC61" i="156" s="1"/>
  <c r="BD61" i="156" s="1"/>
  <c r="BE61" i="156" s="1"/>
  <c r="BF61" i="156" s="1"/>
  <c r="BG61" i="156" s="1"/>
  <c r="BH61" i="156" s="1"/>
  <c r="BI61" i="156" s="1"/>
  <c r="BJ61" i="156" s="1"/>
  <c r="BK61" i="156" s="1"/>
  <c r="BL61" i="156" s="1"/>
  <c r="BM61" i="156" s="1"/>
  <c r="BN61" i="156" s="1"/>
  <c r="BO61" i="156" s="1"/>
  <c r="BP61" i="156" s="1"/>
  <c r="BQ61" i="156" s="1"/>
  <c r="BR61" i="156" s="1"/>
  <c r="BS61" i="156" s="1"/>
  <c r="BT61" i="156" s="1"/>
  <c r="BU61" i="156" s="1"/>
  <c r="BV61" i="156" s="1"/>
  <c r="BW61" i="156" s="1"/>
  <c r="BX61" i="156" s="1"/>
  <c r="BY61" i="156" s="1"/>
  <c r="BZ61" i="156" s="1"/>
  <c r="CA61" i="156" s="1"/>
  <c r="CB61" i="156" s="1"/>
  <c r="CC61" i="156" s="1"/>
  <c r="CD61" i="156" s="1"/>
  <c r="CE61" i="156" s="1"/>
  <c r="CF61" i="156" s="1"/>
  <c r="CG61" i="156" s="1"/>
  <c r="CH61" i="156" s="1"/>
  <c r="CI61" i="156" s="1"/>
  <c r="CJ61" i="156" s="1"/>
  <c r="CK61" i="156" s="1"/>
  <c r="CL61" i="156" s="1"/>
  <c r="CM61" i="156" s="1"/>
  <c r="CN61" i="156" s="1"/>
  <c r="CO61" i="156" s="1"/>
  <c r="CP61" i="156" s="1"/>
  <c r="CQ61" i="156" s="1"/>
  <c r="CR61" i="156" s="1"/>
  <c r="CS61" i="156" s="1"/>
  <c r="CT61" i="156" s="1"/>
  <c r="CU61" i="156" l="1"/>
  <c r="CV61" i="156" s="1"/>
  <c r="CW61" i="156" s="1"/>
  <c r="CX61" i="156" s="1"/>
  <c r="CY61" i="156" s="1"/>
  <c r="CZ61" i="156" s="1"/>
  <c r="DA61" i="156" s="1"/>
  <c r="DB61" i="156" s="1"/>
  <c r="DC61" i="156" s="1"/>
  <c r="DD61" i="156" s="1"/>
  <c r="DE61" i="156" s="1"/>
  <c r="DF61" i="156" s="1"/>
  <c r="DG61" i="156" s="1"/>
  <c r="BM85" i="148"/>
  <c r="BN85" i="148"/>
  <c r="BO85" i="148"/>
  <c r="BP85" i="148"/>
  <c r="BQ85" i="148"/>
  <c r="BR85" i="148"/>
  <c r="BS85" i="148"/>
  <c r="BT85" i="148"/>
  <c r="BU85" i="148"/>
  <c r="BV85" i="148"/>
  <c r="BW85" i="148"/>
  <c r="BX85" i="148"/>
  <c r="BY85" i="148"/>
  <c r="BZ85" i="148"/>
  <c r="CA85" i="148"/>
  <c r="CB85" i="148"/>
  <c r="CC85" i="148"/>
  <c r="CD85" i="148"/>
  <c r="CE85" i="148"/>
  <c r="CF85" i="148"/>
  <c r="CG85" i="148"/>
  <c r="CH85" i="148"/>
  <c r="CI85" i="148"/>
  <c r="CJ85" i="148"/>
  <c r="CK85" i="148"/>
  <c r="CL85" i="148"/>
  <c r="CM85" i="148"/>
  <c r="CN85" i="148"/>
  <c r="CO85" i="148"/>
  <c r="CP85" i="148"/>
  <c r="CQ85" i="148"/>
  <c r="CR85" i="148"/>
  <c r="CS85" i="148"/>
  <c r="CT85" i="148"/>
  <c r="CU85" i="148"/>
  <c r="CV85" i="148"/>
  <c r="CW85" i="148"/>
  <c r="CX85" i="148"/>
  <c r="CZ85" i="148"/>
  <c r="DA85" i="148"/>
  <c r="DB85" i="148"/>
  <c r="DC85" i="148"/>
  <c r="DD85" i="148"/>
  <c r="DE85" i="148"/>
  <c r="DF85" i="148"/>
  <c r="BM86" i="148"/>
  <c r="BN86" i="148"/>
  <c r="BO86" i="148"/>
  <c r="BP86" i="148"/>
  <c r="BQ86" i="148"/>
  <c r="BR86" i="148"/>
  <c r="BS86" i="148"/>
  <c r="BT86" i="148"/>
  <c r="BU86" i="148"/>
  <c r="BV86" i="148"/>
  <c r="BW86" i="148"/>
  <c r="BX86" i="148"/>
  <c r="BY86" i="148"/>
  <c r="BZ86" i="148"/>
  <c r="CA86" i="148"/>
  <c r="CB86" i="148"/>
  <c r="CC86" i="148"/>
  <c r="CD86" i="148"/>
  <c r="CE86" i="148"/>
  <c r="CF86" i="148"/>
  <c r="CG86" i="148"/>
  <c r="CH86" i="148"/>
  <c r="CI86" i="148"/>
  <c r="CJ86" i="148"/>
  <c r="CK86" i="148"/>
  <c r="CL86" i="148"/>
  <c r="CM86" i="148"/>
  <c r="CN86" i="148"/>
  <c r="CO86" i="148"/>
  <c r="CP86" i="148"/>
  <c r="CQ86" i="148"/>
  <c r="CR86" i="148"/>
  <c r="CS86" i="148"/>
  <c r="CT86" i="148"/>
  <c r="CU86" i="148"/>
  <c r="CV86" i="148"/>
  <c r="CW86" i="148"/>
  <c r="CX86" i="148"/>
  <c r="CY86" i="148"/>
  <c r="CZ86" i="148"/>
  <c r="DA86" i="148"/>
  <c r="DB86" i="148"/>
  <c r="DC86" i="148"/>
  <c r="DD86" i="148"/>
  <c r="DE86" i="148"/>
  <c r="DF86" i="148"/>
  <c r="DG86" i="148"/>
  <c r="DH86" i="148"/>
  <c r="DI86" i="148"/>
  <c r="DJ86" i="148"/>
  <c r="BM87" i="147"/>
  <c r="BN87" i="147"/>
  <c r="BO87" i="147"/>
  <c r="BP87" i="147"/>
  <c r="BQ87" i="147"/>
  <c r="BR87" i="147"/>
  <c r="BS87" i="147"/>
  <c r="BT87" i="147"/>
  <c r="BU87" i="147"/>
  <c r="BV87" i="147"/>
  <c r="BW87" i="147"/>
  <c r="BX87" i="147"/>
  <c r="BY87" i="147"/>
  <c r="BZ87" i="147"/>
  <c r="CA87" i="147"/>
  <c r="CB87" i="147"/>
  <c r="CC87" i="147"/>
  <c r="CD87" i="147"/>
  <c r="CE87" i="147"/>
  <c r="CF87" i="147"/>
  <c r="CG87" i="147"/>
  <c r="CH87" i="147"/>
  <c r="CI87" i="147"/>
  <c r="CJ87" i="147"/>
  <c r="CK87" i="147"/>
  <c r="CL87" i="147"/>
  <c r="CM87" i="147"/>
  <c r="CN87" i="147"/>
  <c r="CO87" i="147"/>
  <c r="CP87" i="147"/>
  <c r="CQ87" i="147"/>
  <c r="CR87" i="147"/>
  <c r="CS87" i="147"/>
  <c r="CT87" i="147"/>
  <c r="CU87" i="147"/>
  <c r="CV87" i="147"/>
  <c r="CW87" i="147"/>
  <c r="CX87" i="147"/>
  <c r="CY87" i="147"/>
  <c r="CZ87" i="147"/>
  <c r="DA87" i="147"/>
  <c r="DB87" i="147"/>
  <c r="DC87" i="147"/>
  <c r="DD87" i="147"/>
  <c r="DE87" i="147"/>
  <c r="DF87" i="147"/>
  <c r="DG87" i="147"/>
  <c r="BM88" i="147"/>
  <c r="BN88" i="147"/>
  <c r="BO88" i="147"/>
  <c r="BP88" i="147"/>
  <c r="BQ88" i="147"/>
  <c r="BR88" i="147"/>
  <c r="BS88" i="147"/>
  <c r="BT88" i="147"/>
  <c r="BU88" i="147"/>
  <c r="BV88" i="147"/>
  <c r="BW88" i="147"/>
  <c r="BX88" i="147"/>
  <c r="BY88" i="147"/>
  <c r="BZ88" i="147"/>
  <c r="CA88" i="147"/>
  <c r="CB88" i="147"/>
  <c r="CC88" i="147"/>
  <c r="CD88" i="147"/>
  <c r="CE88" i="147"/>
  <c r="CF88" i="147"/>
  <c r="CG88" i="147"/>
  <c r="CH88" i="147"/>
  <c r="CI88" i="147"/>
  <c r="CJ88" i="147"/>
  <c r="CK88" i="147"/>
  <c r="CL88" i="147"/>
  <c r="CM88" i="147"/>
  <c r="CN88" i="147"/>
  <c r="CO88" i="147"/>
  <c r="CP88" i="147"/>
  <c r="CQ88" i="147"/>
  <c r="CR88" i="147"/>
  <c r="CS88" i="147"/>
  <c r="CT88" i="147"/>
  <c r="CU88" i="147"/>
  <c r="CV88" i="147"/>
  <c r="CW88" i="147"/>
  <c r="CX88" i="147"/>
  <c r="CY88" i="147"/>
  <c r="CZ88" i="147"/>
  <c r="DA88" i="147"/>
  <c r="DB88" i="147"/>
  <c r="DC88" i="147"/>
  <c r="DD88" i="147"/>
  <c r="DE88" i="147"/>
  <c r="DF88" i="147"/>
  <c r="DG88" i="147"/>
  <c r="DH88" i="147"/>
  <c r="DI88" i="147"/>
  <c r="DJ88" i="147"/>
  <c r="BM85" i="146"/>
  <c r="BN85" i="146"/>
  <c r="BO85" i="146"/>
  <c r="BP85" i="146"/>
  <c r="BQ85" i="146"/>
  <c r="BR85" i="146"/>
  <c r="BS85" i="146"/>
  <c r="BT85" i="146"/>
  <c r="BU85" i="146"/>
  <c r="BV85" i="146"/>
  <c r="BW85" i="146"/>
  <c r="BX85" i="146"/>
  <c r="BY85" i="146"/>
  <c r="BZ85" i="146"/>
  <c r="CA85" i="146"/>
  <c r="CB85" i="146"/>
  <c r="CC85" i="146"/>
  <c r="CD85" i="146"/>
  <c r="CE85" i="146"/>
  <c r="CF85" i="146"/>
  <c r="CG85" i="146"/>
  <c r="CH85" i="146"/>
  <c r="CI85" i="146"/>
  <c r="CJ85" i="146"/>
  <c r="CK85" i="146"/>
  <c r="CL85" i="146"/>
  <c r="CM85" i="146"/>
  <c r="CN85" i="146"/>
  <c r="CO85" i="146"/>
  <c r="CP85" i="146"/>
  <c r="CQ85" i="146"/>
  <c r="CR85" i="146"/>
  <c r="CS85" i="146"/>
  <c r="CT85" i="146"/>
  <c r="CU85" i="146"/>
  <c r="CV85" i="146"/>
  <c r="CW85" i="146"/>
  <c r="CX85" i="146"/>
  <c r="CY85" i="146"/>
  <c r="CZ85" i="146"/>
  <c r="DA85" i="146"/>
  <c r="DB85" i="146"/>
  <c r="DC85" i="146"/>
  <c r="DD85" i="146"/>
  <c r="DE85" i="146"/>
  <c r="DF85" i="146"/>
  <c r="DG85" i="146"/>
  <c r="BM86" i="146"/>
  <c r="BN86" i="146"/>
  <c r="BO86" i="146"/>
  <c r="BP86" i="146"/>
  <c r="BQ86" i="146"/>
  <c r="BR86" i="146"/>
  <c r="BS86" i="146"/>
  <c r="BT86" i="146"/>
  <c r="BU86" i="146"/>
  <c r="BV86" i="146"/>
  <c r="BW86" i="146"/>
  <c r="BX86" i="146"/>
  <c r="BY86" i="146"/>
  <c r="BZ86" i="146"/>
  <c r="CA86" i="146"/>
  <c r="CB86" i="146"/>
  <c r="CC86" i="146"/>
  <c r="CD86" i="146"/>
  <c r="CE86" i="146"/>
  <c r="CF86" i="146"/>
  <c r="CG86" i="146"/>
  <c r="CH86" i="146"/>
  <c r="CI86" i="146"/>
  <c r="CJ86" i="146"/>
  <c r="CK86" i="146"/>
  <c r="CL86" i="146"/>
  <c r="CM86" i="146"/>
  <c r="CN86" i="146"/>
  <c r="CO86" i="146"/>
  <c r="CP86" i="146"/>
  <c r="CQ86" i="146"/>
  <c r="CR86" i="146"/>
  <c r="CS86" i="146"/>
  <c r="CT86" i="146"/>
  <c r="CU86" i="146"/>
  <c r="CV86" i="146"/>
  <c r="CW86" i="146"/>
  <c r="CX86" i="146"/>
  <c r="CY86" i="146"/>
  <c r="CZ86" i="146"/>
  <c r="DA86" i="146"/>
  <c r="DB86" i="146"/>
  <c r="DC86" i="146"/>
  <c r="DD86" i="146"/>
  <c r="DE86" i="146"/>
  <c r="DF86" i="146"/>
  <c r="DG86" i="146"/>
  <c r="DH86" i="146"/>
  <c r="DI86" i="146"/>
  <c r="DJ86" i="146"/>
  <c r="BM87" i="145"/>
  <c r="BN87" i="145"/>
  <c r="BO87" i="145"/>
  <c r="BP87" i="145"/>
  <c r="BQ87" i="145"/>
  <c r="BR87" i="145"/>
  <c r="BS87" i="145"/>
  <c r="BT87" i="145"/>
  <c r="BU87" i="145"/>
  <c r="BV87" i="145"/>
  <c r="BW87" i="145"/>
  <c r="BX87" i="145"/>
  <c r="BY87" i="145"/>
  <c r="BZ87" i="145"/>
  <c r="CA87" i="145"/>
  <c r="CB87" i="145"/>
  <c r="CC87" i="145"/>
  <c r="CD87" i="145"/>
  <c r="CE87" i="145"/>
  <c r="CF87" i="145"/>
  <c r="CG87" i="145"/>
  <c r="CH87" i="145"/>
  <c r="CI87" i="145"/>
  <c r="CJ87" i="145"/>
  <c r="CK87" i="145"/>
  <c r="CL87" i="145"/>
  <c r="CM87" i="145"/>
  <c r="CN87" i="145"/>
  <c r="CO87" i="145"/>
  <c r="CP87" i="145"/>
  <c r="CQ87" i="145"/>
  <c r="CR87" i="145"/>
  <c r="CS87" i="145"/>
  <c r="CT87" i="145"/>
  <c r="CU87" i="145"/>
  <c r="CV87" i="145"/>
  <c r="CW87" i="145"/>
  <c r="CX87" i="145"/>
  <c r="CY87" i="145"/>
  <c r="CZ87" i="145"/>
  <c r="DA87" i="145"/>
  <c r="DB87" i="145"/>
  <c r="DC87" i="145"/>
  <c r="DD87" i="145"/>
  <c r="DE87" i="145"/>
  <c r="DF87" i="145"/>
  <c r="DG87" i="145"/>
  <c r="BM88" i="145"/>
  <c r="BN88" i="145"/>
  <c r="BO88" i="145"/>
  <c r="BP88" i="145"/>
  <c r="BQ88" i="145"/>
  <c r="BR88" i="145"/>
  <c r="BS88" i="145"/>
  <c r="BT88" i="145"/>
  <c r="BU88" i="145"/>
  <c r="BV88" i="145"/>
  <c r="BW88" i="145"/>
  <c r="BX88" i="145"/>
  <c r="BY88" i="145"/>
  <c r="BZ88" i="145"/>
  <c r="CA88" i="145"/>
  <c r="CB88" i="145"/>
  <c r="CC88" i="145"/>
  <c r="CD88" i="145"/>
  <c r="CE88" i="145"/>
  <c r="CF88" i="145"/>
  <c r="CG88" i="145"/>
  <c r="CH88" i="145"/>
  <c r="CI88" i="145"/>
  <c r="CJ88" i="145"/>
  <c r="CK88" i="145"/>
  <c r="CL88" i="145"/>
  <c r="CM88" i="145"/>
  <c r="CN88" i="145"/>
  <c r="CO88" i="145"/>
  <c r="CP88" i="145"/>
  <c r="CQ88" i="145"/>
  <c r="CR88" i="145"/>
  <c r="CS88" i="145"/>
  <c r="CT88" i="145"/>
  <c r="CU88" i="145"/>
  <c r="CV88" i="145"/>
  <c r="CW88" i="145"/>
  <c r="CX88" i="145"/>
  <c r="CY88" i="145"/>
  <c r="CZ88" i="145"/>
  <c r="DA88" i="145"/>
  <c r="DB88" i="145"/>
  <c r="DC88" i="145"/>
  <c r="DD88" i="145"/>
  <c r="DE88" i="145"/>
  <c r="DF88" i="145"/>
  <c r="DG88" i="145"/>
  <c r="DH88" i="145"/>
  <c r="DI88" i="145"/>
  <c r="DJ88" i="145"/>
  <c r="BM85" i="144"/>
  <c r="BN85" i="144"/>
  <c r="BO85" i="144"/>
  <c r="BP85" i="144"/>
  <c r="BQ85" i="144"/>
  <c r="BR85" i="144"/>
  <c r="BS85" i="144"/>
  <c r="BT85" i="144"/>
  <c r="BU85" i="144"/>
  <c r="BV85" i="144"/>
  <c r="BW85" i="144"/>
  <c r="BX85" i="144"/>
  <c r="BY85" i="144"/>
  <c r="BZ85" i="144"/>
  <c r="CA85" i="144"/>
  <c r="CB85" i="144"/>
  <c r="CC85" i="144"/>
  <c r="CD85" i="144"/>
  <c r="CE85" i="144"/>
  <c r="CF85" i="144"/>
  <c r="CG85" i="144"/>
  <c r="CH85" i="144"/>
  <c r="CI85" i="144"/>
  <c r="CJ85" i="144"/>
  <c r="CK85" i="144"/>
  <c r="CL85" i="144"/>
  <c r="CM85" i="144"/>
  <c r="CN85" i="144"/>
  <c r="CO85" i="144"/>
  <c r="CP85" i="144"/>
  <c r="CQ85" i="144"/>
  <c r="CR85" i="144"/>
  <c r="CS85" i="144"/>
  <c r="CT85" i="144"/>
  <c r="CU85" i="144"/>
  <c r="CV85" i="144"/>
  <c r="CW85" i="144"/>
  <c r="CX85" i="144"/>
  <c r="CY85" i="144"/>
  <c r="CZ85" i="144"/>
  <c r="DA85" i="144"/>
  <c r="DB85" i="144"/>
  <c r="DC85" i="144"/>
  <c r="DD85" i="144"/>
  <c r="DE85" i="144"/>
  <c r="DF85" i="144"/>
  <c r="DG85" i="144"/>
  <c r="BM86" i="144"/>
  <c r="BN86" i="144"/>
  <c r="BO86" i="144"/>
  <c r="BP86" i="144"/>
  <c r="BQ86" i="144"/>
  <c r="BR86" i="144"/>
  <c r="BS86" i="144"/>
  <c r="BT86" i="144"/>
  <c r="BU86" i="144"/>
  <c r="BV86" i="144"/>
  <c r="BW86" i="144"/>
  <c r="BX86" i="144"/>
  <c r="BY86" i="144"/>
  <c r="BZ86" i="144"/>
  <c r="CA86" i="144"/>
  <c r="CB86" i="144"/>
  <c r="CC86" i="144"/>
  <c r="CD86" i="144"/>
  <c r="CE86" i="144"/>
  <c r="CF86" i="144"/>
  <c r="CG86" i="144"/>
  <c r="CH86" i="144"/>
  <c r="CI86" i="144"/>
  <c r="CJ86" i="144"/>
  <c r="CK86" i="144"/>
  <c r="CL86" i="144"/>
  <c r="CM86" i="144"/>
  <c r="CN86" i="144"/>
  <c r="CO86" i="144"/>
  <c r="CP86" i="144"/>
  <c r="CQ86" i="144"/>
  <c r="CR86" i="144"/>
  <c r="CS86" i="144"/>
  <c r="CT86" i="144"/>
  <c r="CU86" i="144"/>
  <c r="CV86" i="144"/>
  <c r="CW86" i="144"/>
  <c r="CX86" i="144"/>
  <c r="CY86" i="144"/>
  <c r="CZ86" i="144"/>
  <c r="DA86" i="144"/>
  <c r="DB86" i="144"/>
  <c r="DC86" i="144"/>
  <c r="DD86" i="144"/>
  <c r="DE86" i="144"/>
  <c r="DF86" i="144"/>
  <c r="DG86" i="144"/>
  <c r="DH86" i="144"/>
  <c r="DI86" i="144"/>
  <c r="DJ86" i="144"/>
  <c r="BM85" i="141"/>
  <c r="BN85" i="141"/>
  <c r="BO85" i="141"/>
  <c r="BP85" i="141"/>
  <c r="BQ85" i="141"/>
  <c r="BR85" i="141"/>
  <c r="BS85" i="141"/>
  <c r="BT85" i="141"/>
  <c r="BU85" i="141"/>
  <c r="BV85" i="141"/>
  <c r="BW85" i="141"/>
  <c r="BX85" i="141"/>
  <c r="BY85" i="141"/>
  <c r="BZ85" i="141"/>
  <c r="CA85" i="141"/>
  <c r="CB85" i="141"/>
  <c r="CC85" i="141"/>
  <c r="CD85" i="141"/>
  <c r="CE85" i="141"/>
  <c r="CF85" i="141"/>
  <c r="CG85" i="141"/>
  <c r="CH85" i="141"/>
  <c r="CI85" i="141"/>
  <c r="CJ85" i="141"/>
  <c r="CK85" i="141"/>
  <c r="CL85" i="141"/>
  <c r="CM85" i="141"/>
  <c r="CN85" i="141"/>
  <c r="CO85" i="141"/>
  <c r="CP85" i="141"/>
  <c r="CQ85" i="141"/>
  <c r="CR85" i="141"/>
  <c r="CS85" i="141"/>
  <c r="CT85" i="141"/>
  <c r="CU85" i="141"/>
  <c r="CV85" i="141"/>
  <c r="CW85" i="141"/>
  <c r="CX85" i="141"/>
  <c r="CY85" i="141"/>
  <c r="CZ85" i="141"/>
  <c r="DA85" i="141"/>
  <c r="DB85" i="141"/>
  <c r="DC85" i="141"/>
  <c r="DD85" i="141"/>
  <c r="DE85" i="141"/>
  <c r="DF85" i="141"/>
  <c r="DG85" i="141"/>
  <c r="BM86" i="141"/>
  <c r="BN86" i="141"/>
  <c r="BO86" i="141"/>
  <c r="BP86" i="141"/>
  <c r="BQ86" i="141"/>
  <c r="BR86" i="141"/>
  <c r="BS86" i="141"/>
  <c r="BT86" i="141"/>
  <c r="BU86" i="141"/>
  <c r="BV86" i="141"/>
  <c r="BW86" i="141"/>
  <c r="BX86" i="141"/>
  <c r="BY86" i="141"/>
  <c r="BZ86" i="141"/>
  <c r="CA86" i="141"/>
  <c r="CB86" i="141"/>
  <c r="CC86" i="141"/>
  <c r="CD86" i="141"/>
  <c r="CE86" i="141"/>
  <c r="CF86" i="141"/>
  <c r="CG86" i="141"/>
  <c r="CH86" i="141"/>
  <c r="CI86" i="141"/>
  <c r="CJ86" i="141"/>
  <c r="CK86" i="141"/>
  <c r="CL86" i="141"/>
  <c r="CM86" i="141"/>
  <c r="CN86" i="141"/>
  <c r="CO86" i="141"/>
  <c r="CP86" i="141"/>
  <c r="CQ86" i="141"/>
  <c r="CR86" i="141"/>
  <c r="CS86" i="141"/>
  <c r="CT86" i="141"/>
  <c r="CU86" i="141"/>
  <c r="CV86" i="141"/>
  <c r="CW86" i="141"/>
  <c r="CX86" i="141"/>
  <c r="CY86" i="141"/>
  <c r="CZ86" i="141"/>
  <c r="DA86" i="141"/>
  <c r="DB86" i="141"/>
  <c r="DC86" i="141"/>
  <c r="DD86" i="141"/>
  <c r="DE86" i="141"/>
  <c r="DF86" i="141"/>
  <c r="DG86" i="141"/>
  <c r="DH86" i="141"/>
  <c r="DI86" i="141"/>
  <c r="DJ86" i="141"/>
  <c r="BM85" i="122"/>
  <c r="BN85" i="122"/>
  <c r="BO85" i="122"/>
  <c r="BP85" i="122"/>
  <c r="BQ85" i="122"/>
  <c r="BR85" i="122"/>
  <c r="BS85" i="122"/>
  <c r="BT85" i="122"/>
  <c r="BU85" i="122"/>
  <c r="BV85" i="122"/>
  <c r="BW85" i="122"/>
  <c r="BX85" i="122"/>
  <c r="BY85" i="122"/>
  <c r="BZ85" i="122"/>
  <c r="CA85" i="122"/>
  <c r="CB85" i="122"/>
  <c r="CC85" i="122"/>
  <c r="CD85" i="122"/>
  <c r="CE85" i="122"/>
  <c r="CF85" i="122"/>
  <c r="CG85" i="122"/>
  <c r="CH85" i="122"/>
  <c r="CI85" i="122"/>
  <c r="CJ85" i="122"/>
  <c r="CK85" i="122"/>
  <c r="CL85" i="122"/>
  <c r="CM85" i="122"/>
  <c r="CN85" i="122"/>
  <c r="CO85" i="122"/>
  <c r="CP85" i="122"/>
  <c r="CQ85" i="122"/>
  <c r="CR85" i="122"/>
  <c r="CS85" i="122"/>
  <c r="CT85" i="122"/>
  <c r="CU85" i="122"/>
  <c r="CV85" i="122"/>
  <c r="CW85" i="122"/>
  <c r="CX85" i="122"/>
  <c r="CY85" i="122"/>
  <c r="CZ85" i="122"/>
  <c r="DA85" i="122"/>
  <c r="DB85" i="122"/>
  <c r="DC85" i="122"/>
  <c r="DD85" i="122"/>
  <c r="DE85" i="122"/>
  <c r="DF85" i="122"/>
  <c r="DG85" i="122"/>
  <c r="BM86" i="122"/>
  <c r="BN86" i="122"/>
  <c r="BO86" i="122"/>
  <c r="BP86" i="122"/>
  <c r="BQ86" i="122"/>
  <c r="BR86" i="122"/>
  <c r="BS86" i="122"/>
  <c r="BT86" i="122"/>
  <c r="BU86" i="122"/>
  <c r="BV86" i="122"/>
  <c r="BW86" i="122"/>
  <c r="BX86" i="122"/>
  <c r="BY86" i="122"/>
  <c r="BZ86" i="122"/>
  <c r="CA86" i="122"/>
  <c r="CB86" i="122"/>
  <c r="CC86" i="122"/>
  <c r="CD86" i="122"/>
  <c r="CE86" i="122"/>
  <c r="CF86" i="122"/>
  <c r="CG86" i="122"/>
  <c r="CH86" i="122"/>
  <c r="CI86" i="122"/>
  <c r="CJ86" i="122"/>
  <c r="CK86" i="122"/>
  <c r="CL86" i="122"/>
  <c r="CM86" i="122"/>
  <c r="CN86" i="122"/>
  <c r="CO86" i="122"/>
  <c r="CP86" i="122"/>
  <c r="CQ86" i="122"/>
  <c r="CR86" i="122"/>
  <c r="CS86" i="122"/>
  <c r="CT86" i="122"/>
  <c r="CU86" i="122"/>
  <c r="CV86" i="122"/>
  <c r="CW86" i="122"/>
  <c r="CX86" i="122"/>
  <c r="CY86" i="122"/>
  <c r="CZ86" i="122"/>
  <c r="DA86" i="122"/>
  <c r="DB86" i="122"/>
  <c r="DC86" i="122"/>
  <c r="DD86" i="122"/>
  <c r="DE86" i="122"/>
  <c r="DF86" i="122"/>
  <c r="DG86" i="122"/>
  <c r="DH86" i="122"/>
  <c r="DI86" i="122"/>
  <c r="DJ86" i="122"/>
  <c r="BM85" i="121"/>
  <c r="BN85" i="121"/>
  <c r="BO85" i="121"/>
  <c r="BP85" i="121"/>
  <c r="BQ85" i="121"/>
  <c r="BR85" i="121"/>
  <c r="BS85" i="121"/>
  <c r="BT85" i="121"/>
  <c r="BU85" i="121"/>
  <c r="BV85" i="121"/>
  <c r="BW85" i="121"/>
  <c r="BX85" i="121"/>
  <c r="BY85" i="121"/>
  <c r="BZ85" i="121"/>
  <c r="CA85" i="121"/>
  <c r="CB85" i="121"/>
  <c r="CC85" i="121"/>
  <c r="CD85" i="121"/>
  <c r="CE85" i="121"/>
  <c r="CF85" i="121"/>
  <c r="CG85" i="121"/>
  <c r="CH85" i="121"/>
  <c r="CI85" i="121"/>
  <c r="CJ85" i="121"/>
  <c r="CK85" i="121"/>
  <c r="CL85" i="121"/>
  <c r="CM85" i="121"/>
  <c r="CN85" i="121"/>
  <c r="CO85" i="121"/>
  <c r="CP85" i="121"/>
  <c r="CQ85" i="121"/>
  <c r="CR85" i="121"/>
  <c r="CS85" i="121"/>
  <c r="CT85" i="121"/>
  <c r="CU85" i="121"/>
  <c r="CV85" i="121"/>
  <c r="CW85" i="121"/>
  <c r="CX85" i="121"/>
  <c r="CY85" i="121"/>
  <c r="CZ85" i="121"/>
  <c r="DA85" i="121"/>
  <c r="DB85" i="121"/>
  <c r="DC85" i="121"/>
  <c r="DD85" i="121"/>
  <c r="DE85" i="121"/>
  <c r="DF85" i="121"/>
  <c r="DG85" i="121"/>
  <c r="BM86" i="121"/>
  <c r="BN86" i="121"/>
  <c r="BO86" i="121"/>
  <c r="BP86" i="121"/>
  <c r="BQ86" i="121"/>
  <c r="BR86" i="121"/>
  <c r="BS86" i="121"/>
  <c r="BT86" i="121"/>
  <c r="BU86" i="121"/>
  <c r="BV86" i="121"/>
  <c r="BW86" i="121"/>
  <c r="BX86" i="121"/>
  <c r="BY86" i="121"/>
  <c r="BZ86" i="121"/>
  <c r="CA86" i="121"/>
  <c r="CB86" i="121"/>
  <c r="CC86" i="121"/>
  <c r="CD86" i="121"/>
  <c r="CE86" i="121"/>
  <c r="CF86" i="121"/>
  <c r="CG86" i="121"/>
  <c r="CH86" i="121"/>
  <c r="CI86" i="121"/>
  <c r="CJ86" i="121"/>
  <c r="CK86" i="121"/>
  <c r="CL86" i="121"/>
  <c r="CM86" i="121"/>
  <c r="CN86" i="121"/>
  <c r="CO86" i="121"/>
  <c r="CP86" i="121"/>
  <c r="CQ86" i="121"/>
  <c r="CR86" i="121"/>
  <c r="CS86" i="121"/>
  <c r="CT86" i="121"/>
  <c r="CU86" i="121"/>
  <c r="CV86" i="121"/>
  <c r="CW86" i="121"/>
  <c r="CX86" i="121"/>
  <c r="CY86" i="121"/>
  <c r="CZ86" i="121"/>
  <c r="DA86" i="121"/>
  <c r="DB86" i="121"/>
  <c r="DC86" i="121"/>
  <c r="DD86" i="121"/>
  <c r="DE86" i="121"/>
  <c r="DF86" i="121"/>
  <c r="DG86" i="121"/>
  <c r="DH86" i="121"/>
  <c r="DI86" i="121"/>
  <c r="DJ86" i="121"/>
  <c r="BM84" i="120"/>
  <c r="BN84" i="120"/>
  <c r="BO84" i="120"/>
  <c r="BP84" i="120"/>
  <c r="BQ84" i="120"/>
  <c r="BR84" i="120"/>
  <c r="BS84" i="120"/>
  <c r="BT84" i="120"/>
  <c r="BU84" i="120"/>
  <c r="BV84" i="120"/>
  <c r="BW84" i="120"/>
  <c r="BX84" i="120"/>
  <c r="BY84" i="120"/>
  <c r="BZ84" i="120"/>
  <c r="CA84" i="120"/>
  <c r="CB84" i="120"/>
  <c r="CC84" i="120"/>
  <c r="CD84" i="120"/>
  <c r="CE84" i="120"/>
  <c r="CF84" i="120"/>
  <c r="CG84" i="120"/>
  <c r="CH84" i="120"/>
  <c r="CI84" i="120"/>
  <c r="CJ84" i="120"/>
  <c r="CK84" i="120"/>
  <c r="CL84" i="120"/>
  <c r="CM84" i="120"/>
  <c r="CN84" i="120"/>
  <c r="CO84" i="120"/>
  <c r="CP84" i="120"/>
  <c r="CQ84" i="120"/>
  <c r="CR84" i="120"/>
  <c r="CS84" i="120"/>
  <c r="CT84" i="120"/>
  <c r="CU84" i="120"/>
  <c r="CV84" i="120"/>
  <c r="CW84" i="120"/>
  <c r="CX84" i="120"/>
  <c r="CY84" i="120"/>
  <c r="CZ84" i="120"/>
  <c r="DA84" i="120"/>
  <c r="DB84" i="120"/>
  <c r="DC84" i="120"/>
  <c r="DD84" i="120"/>
  <c r="DE84" i="120"/>
  <c r="DF84" i="120"/>
  <c r="DG84" i="120"/>
  <c r="BM85" i="120"/>
  <c r="BN85" i="120"/>
  <c r="BO85" i="120"/>
  <c r="BP85" i="120"/>
  <c r="BQ85" i="120"/>
  <c r="BR85" i="120"/>
  <c r="BS85" i="120"/>
  <c r="BT85" i="120"/>
  <c r="BU85" i="120"/>
  <c r="BV85" i="120"/>
  <c r="BW85" i="120"/>
  <c r="BX85" i="120"/>
  <c r="BY85" i="120"/>
  <c r="BZ85" i="120"/>
  <c r="CA85" i="120"/>
  <c r="CB85" i="120"/>
  <c r="CC85" i="120"/>
  <c r="CD85" i="120"/>
  <c r="CE85" i="120"/>
  <c r="CF85" i="120"/>
  <c r="CG85" i="120"/>
  <c r="CH85" i="120"/>
  <c r="CI85" i="120"/>
  <c r="CJ85" i="120"/>
  <c r="CK85" i="120"/>
  <c r="CL85" i="120"/>
  <c r="CM85" i="120"/>
  <c r="CN85" i="120"/>
  <c r="CO85" i="120"/>
  <c r="CP85" i="120"/>
  <c r="CQ85" i="120"/>
  <c r="CR85" i="120"/>
  <c r="CS85" i="120"/>
  <c r="CT85" i="120"/>
  <c r="CU85" i="120"/>
  <c r="CV85" i="120"/>
  <c r="CW85" i="120"/>
  <c r="CX85" i="120"/>
  <c r="CY85" i="120"/>
  <c r="CZ85" i="120"/>
  <c r="DA85" i="120"/>
  <c r="DB85" i="120"/>
  <c r="DC85" i="120"/>
  <c r="DD85" i="120"/>
  <c r="DE85" i="120"/>
  <c r="DF85" i="120"/>
  <c r="DG85" i="120"/>
  <c r="DH85" i="120"/>
  <c r="DI85" i="120"/>
  <c r="DJ85" i="120"/>
  <c r="BM85" i="119"/>
  <c r="BN85" i="119"/>
  <c r="BO85" i="119"/>
  <c r="BP85" i="119"/>
  <c r="BQ85" i="119"/>
  <c r="BR85" i="119"/>
  <c r="BS85" i="119"/>
  <c r="BT85" i="119"/>
  <c r="BU85" i="119"/>
  <c r="BV85" i="119"/>
  <c r="BW85" i="119"/>
  <c r="BX85" i="119"/>
  <c r="BY85" i="119"/>
  <c r="BZ85" i="119"/>
  <c r="CA85" i="119"/>
  <c r="CB85" i="119"/>
  <c r="CC85" i="119"/>
  <c r="CD85" i="119"/>
  <c r="CE85" i="119"/>
  <c r="CF85" i="119"/>
  <c r="CG85" i="119"/>
  <c r="CH85" i="119"/>
  <c r="CI85" i="119"/>
  <c r="CJ85" i="119"/>
  <c r="CK85" i="119"/>
  <c r="CL85" i="119"/>
  <c r="CM85" i="119"/>
  <c r="CN85" i="119"/>
  <c r="CO85" i="119"/>
  <c r="CP85" i="119"/>
  <c r="CQ85" i="119"/>
  <c r="CR85" i="119"/>
  <c r="CS85" i="119"/>
  <c r="CT85" i="119"/>
  <c r="CU85" i="119"/>
  <c r="CV85" i="119"/>
  <c r="CW85" i="119"/>
  <c r="CX85" i="119"/>
  <c r="CY85" i="119"/>
  <c r="CZ85" i="119"/>
  <c r="DA85" i="119"/>
  <c r="DB85" i="119"/>
  <c r="DC85" i="119"/>
  <c r="DD85" i="119"/>
  <c r="DE85" i="119"/>
  <c r="DF85" i="119"/>
  <c r="DG85" i="119"/>
  <c r="BM86" i="119"/>
  <c r="BN86" i="119"/>
  <c r="BO86" i="119"/>
  <c r="BP86" i="119"/>
  <c r="BQ86" i="119"/>
  <c r="BR86" i="119"/>
  <c r="BS86" i="119"/>
  <c r="BT86" i="119"/>
  <c r="BU86" i="119"/>
  <c r="BV86" i="119"/>
  <c r="BW86" i="119"/>
  <c r="BX86" i="119"/>
  <c r="BY86" i="119"/>
  <c r="BZ86" i="119"/>
  <c r="CA86" i="119"/>
  <c r="CB86" i="119"/>
  <c r="CC86" i="119"/>
  <c r="CD86" i="119"/>
  <c r="CE86" i="119"/>
  <c r="CF86" i="119"/>
  <c r="CG86" i="119"/>
  <c r="CH86" i="119"/>
  <c r="CI86" i="119"/>
  <c r="CJ86" i="119"/>
  <c r="CK86" i="119"/>
  <c r="CL86" i="119"/>
  <c r="CM86" i="119"/>
  <c r="CN86" i="119"/>
  <c r="CO86" i="119"/>
  <c r="CP86" i="119"/>
  <c r="CQ86" i="119"/>
  <c r="CR86" i="119"/>
  <c r="CS86" i="119"/>
  <c r="CT86" i="119"/>
  <c r="CU86" i="119"/>
  <c r="CV86" i="119"/>
  <c r="CW86" i="119"/>
  <c r="CX86" i="119"/>
  <c r="CY86" i="119"/>
  <c r="CZ86" i="119"/>
  <c r="DA86" i="119"/>
  <c r="DB86" i="119"/>
  <c r="DC86" i="119"/>
  <c r="DD86" i="119"/>
  <c r="DE86" i="119"/>
  <c r="DF86" i="119"/>
  <c r="DG86" i="119"/>
  <c r="DH86" i="119"/>
  <c r="DI86" i="119"/>
  <c r="DJ86" i="119"/>
  <c r="BM85" i="118"/>
  <c r="BN85" i="118"/>
  <c r="BO85" i="118"/>
  <c r="BP85" i="118"/>
  <c r="BQ85" i="118"/>
  <c r="BR85" i="118"/>
  <c r="BS85" i="118"/>
  <c r="BT85" i="118"/>
  <c r="BU85" i="118"/>
  <c r="BV85" i="118"/>
  <c r="BW85" i="118"/>
  <c r="BX85" i="118"/>
  <c r="BY85" i="118"/>
  <c r="BZ85" i="118"/>
  <c r="CA85" i="118"/>
  <c r="CB85" i="118"/>
  <c r="CC85" i="118"/>
  <c r="CD85" i="118"/>
  <c r="CE85" i="118"/>
  <c r="CF85" i="118"/>
  <c r="CG85" i="118"/>
  <c r="CH85" i="118"/>
  <c r="CI85" i="118"/>
  <c r="CJ85" i="118"/>
  <c r="CK85" i="118"/>
  <c r="CL85" i="118"/>
  <c r="CM85" i="118"/>
  <c r="CN85" i="118"/>
  <c r="CO85" i="118"/>
  <c r="CP85" i="118"/>
  <c r="CQ85" i="118"/>
  <c r="CR85" i="118"/>
  <c r="CS85" i="118"/>
  <c r="CT85" i="118"/>
  <c r="CU85" i="118"/>
  <c r="CV85" i="118"/>
  <c r="CW85" i="118"/>
  <c r="CX85" i="118"/>
  <c r="CY85" i="118"/>
  <c r="CZ85" i="118"/>
  <c r="DA85" i="118"/>
  <c r="DB85" i="118"/>
  <c r="DC85" i="118"/>
  <c r="DD85" i="118"/>
  <c r="DE85" i="118"/>
  <c r="DF85" i="118"/>
  <c r="DG85" i="118"/>
  <c r="BM86" i="118"/>
  <c r="BN86" i="118"/>
  <c r="BO86" i="118"/>
  <c r="BP86" i="118"/>
  <c r="BQ86" i="118"/>
  <c r="BR86" i="118"/>
  <c r="BS86" i="118"/>
  <c r="BT86" i="118"/>
  <c r="BU86" i="118"/>
  <c r="BV86" i="118"/>
  <c r="BW86" i="118"/>
  <c r="BX86" i="118"/>
  <c r="BY86" i="118"/>
  <c r="BZ86" i="118"/>
  <c r="CA86" i="118"/>
  <c r="CB86" i="118"/>
  <c r="CC86" i="118"/>
  <c r="CD86" i="118"/>
  <c r="CE86" i="118"/>
  <c r="CF86" i="118"/>
  <c r="CG86" i="118"/>
  <c r="CH86" i="118"/>
  <c r="CI86" i="118"/>
  <c r="CJ86" i="118"/>
  <c r="CK86" i="118"/>
  <c r="CL86" i="118"/>
  <c r="CM86" i="118"/>
  <c r="CN86" i="118"/>
  <c r="CO86" i="118"/>
  <c r="CP86" i="118"/>
  <c r="CQ86" i="118"/>
  <c r="CR86" i="118"/>
  <c r="CS86" i="118"/>
  <c r="CT86" i="118"/>
  <c r="CU86" i="118"/>
  <c r="CV86" i="118"/>
  <c r="CW86" i="118"/>
  <c r="CX86" i="118"/>
  <c r="CY86" i="118"/>
  <c r="CZ86" i="118"/>
  <c r="DA86" i="118"/>
  <c r="DB86" i="118"/>
  <c r="DC86" i="118"/>
  <c r="DD86" i="118"/>
  <c r="DE86" i="118"/>
  <c r="DF86" i="118"/>
  <c r="DG86" i="118"/>
  <c r="DH86" i="118"/>
  <c r="DI86" i="118"/>
  <c r="DJ86" i="118"/>
  <c r="BM85" i="117"/>
  <c r="BN85" i="117"/>
  <c r="BO85" i="117"/>
  <c r="BP85" i="117"/>
  <c r="BQ85" i="117"/>
  <c r="BR85" i="117"/>
  <c r="BS85" i="117"/>
  <c r="BT85" i="117"/>
  <c r="BU85" i="117"/>
  <c r="BV85" i="117"/>
  <c r="BW85" i="117"/>
  <c r="BX85" i="117"/>
  <c r="BY85" i="117"/>
  <c r="BZ85" i="117"/>
  <c r="CA85" i="117"/>
  <c r="CB85" i="117"/>
  <c r="CC85" i="117"/>
  <c r="CD85" i="117"/>
  <c r="CE85" i="117"/>
  <c r="CF85" i="117"/>
  <c r="CG85" i="117"/>
  <c r="CH85" i="117"/>
  <c r="CI85" i="117"/>
  <c r="CJ85" i="117"/>
  <c r="CK85" i="117"/>
  <c r="CL85" i="117"/>
  <c r="CM85" i="117"/>
  <c r="CN85" i="117"/>
  <c r="CO85" i="117"/>
  <c r="CP85" i="117"/>
  <c r="CQ85" i="117"/>
  <c r="CR85" i="117"/>
  <c r="CS85" i="117"/>
  <c r="CT85" i="117"/>
  <c r="CU85" i="117"/>
  <c r="CV85" i="117"/>
  <c r="CW85" i="117"/>
  <c r="CX85" i="117"/>
  <c r="CY85" i="117"/>
  <c r="CZ85" i="117"/>
  <c r="DA85" i="117"/>
  <c r="DB85" i="117"/>
  <c r="DC85" i="117"/>
  <c r="DD85" i="117"/>
  <c r="DE85" i="117"/>
  <c r="DF85" i="117"/>
  <c r="DG85" i="117"/>
  <c r="BM86" i="117"/>
  <c r="BN86" i="117"/>
  <c r="BO86" i="117"/>
  <c r="BP86" i="117"/>
  <c r="BQ86" i="117"/>
  <c r="BR86" i="117"/>
  <c r="BS86" i="117"/>
  <c r="BT86" i="117"/>
  <c r="BU86" i="117"/>
  <c r="BV86" i="117"/>
  <c r="BW86" i="117"/>
  <c r="BX86" i="117"/>
  <c r="BY86" i="117"/>
  <c r="BZ86" i="117"/>
  <c r="CA86" i="117"/>
  <c r="CB86" i="117"/>
  <c r="CC86" i="117"/>
  <c r="CD86" i="117"/>
  <c r="CE86" i="117"/>
  <c r="CF86" i="117"/>
  <c r="CG86" i="117"/>
  <c r="CH86" i="117"/>
  <c r="CI86" i="117"/>
  <c r="CJ86" i="117"/>
  <c r="CK86" i="117"/>
  <c r="CL86" i="117"/>
  <c r="CM86" i="117"/>
  <c r="CN86" i="117"/>
  <c r="CO86" i="117"/>
  <c r="CP86" i="117"/>
  <c r="CQ86" i="117"/>
  <c r="CR86" i="117"/>
  <c r="CS86" i="117"/>
  <c r="CT86" i="117"/>
  <c r="CU86" i="117"/>
  <c r="CV86" i="117"/>
  <c r="CW86" i="117"/>
  <c r="CX86" i="117"/>
  <c r="CY86" i="117"/>
  <c r="CZ86" i="117"/>
  <c r="DA86" i="117"/>
  <c r="DB86" i="117"/>
  <c r="DC86" i="117"/>
  <c r="DD86" i="117"/>
  <c r="DE86" i="117"/>
  <c r="DF86" i="117"/>
  <c r="DG86" i="117"/>
  <c r="DH86" i="117"/>
  <c r="DI86" i="117"/>
  <c r="DJ86" i="117"/>
  <c r="BM89" i="151"/>
  <c r="BN89" i="151"/>
  <c r="BO89" i="151"/>
  <c r="BP89" i="151"/>
  <c r="BQ89" i="151"/>
  <c r="BR89" i="151"/>
  <c r="BS89" i="151"/>
  <c r="BT89" i="151"/>
  <c r="BU89" i="151"/>
  <c r="BV89" i="151"/>
  <c r="BW89" i="151"/>
  <c r="BX89" i="151"/>
  <c r="BY89" i="151"/>
  <c r="BZ89" i="151"/>
  <c r="CA89" i="151"/>
  <c r="CB89" i="151"/>
  <c r="CC89" i="151"/>
  <c r="CD89" i="151"/>
  <c r="CE89" i="151"/>
  <c r="CF89" i="151"/>
  <c r="CG89" i="151"/>
  <c r="CH89" i="151"/>
  <c r="CI89" i="151"/>
  <c r="CJ89" i="151"/>
  <c r="CK89" i="151"/>
  <c r="CL89" i="151"/>
  <c r="CM89" i="151"/>
  <c r="CN89" i="151"/>
  <c r="CO89" i="151"/>
  <c r="CP89" i="151"/>
  <c r="CQ89" i="151"/>
  <c r="CR89" i="151"/>
  <c r="CS89" i="151"/>
  <c r="CT89" i="151"/>
  <c r="CU89" i="151"/>
  <c r="CV89" i="151"/>
  <c r="CW89" i="151"/>
  <c r="CX89" i="151"/>
  <c r="CY89" i="151"/>
  <c r="CZ89" i="151"/>
  <c r="DA89" i="151"/>
  <c r="DB89" i="151"/>
  <c r="DC89" i="151"/>
  <c r="DD89" i="151"/>
  <c r="DE89" i="151"/>
  <c r="DF89" i="151"/>
  <c r="DG89" i="151"/>
  <c r="BM90" i="151"/>
  <c r="BN90" i="151"/>
  <c r="BO90" i="151"/>
  <c r="BP90" i="151"/>
  <c r="BQ90" i="151"/>
  <c r="BR90" i="151"/>
  <c r="BS90" i="151"/>
  <c r="BT90" i="151"/>
  <c r="BU90" i="151"/>
  <c r="BV90" i="151"/>
  <c r="BW90" i="151"/>
  <c r="BX90" i="151"/>
  <c r="BY90" i="151"/>
  <c r="BZ90" i="151"/>
  <c r="CA90" i="151"/>
  <c r="CB90" i="151"/>
  <c r="CC90" i="151"/>
  <c r="CD90" i="151"/>
  <c r="CE90" i="151"/>
  <c r="CF90" i="151"/>
  <c r="CG90" i="151"/>
  <c r="CH90" i="151"/>
  <c r="CI90" i="151"/>
  <c r="CJ90" i="151"/>
  <c r="CK90" i="151"/>
  <c r="CL90" i="151"/>
  <c r="CM90" i="151"/>
  <c r="CN90" i="151"/>
  <c r="CO90" i="151"/>
  <c r="CP90" i="151"/>
  <c r="CQ90" i="151"/>
  <c r="CR90" i="151"/>
  <c r="CS90" i="151"/>
  <c r="CT90" i="151"/>
  <c r="CU90" i="151"/>
  <c r="CV90" i="151"/>
  <c r="CW90" i="151"/>
  <c r="CX90" i="151"/>
  <c r="CY90" i="151"/>
  <c r="CZ90" i="151"/>
  <c r="DA90" i="151"/>
  <c r="DB90" i="151"/>
  <c r="DC90" i="151"/>
  <c r="DD90" i="151"/>
  <c r="DE90" i="151"/>
  <c r="DF90" i="151"/>
  <c r="DG90" i="151"/>
  <c r="DH90" i="151"/>
  <c r="DI90" i="151"/>
  <c r="DJ90" i="151"/>
  <c r="BM85" i="142"/>
  <c r="BN85" i="142"/>
  <c r="BO85" i="142"/>
  <c r="BP85" i="142"/>
  <c r="BQ85" i="142"/>
  <c r="BR85" i="142"/>
  <c r="BS85" i="142"/>
  <c r="BT85" i="142"/>
  <c r="BU85" i="142"/>
  <c r="BV85" i="142"/>
  <c r="BW85" i="142"/>
  <c r="BX85" i="142"/>
  <c r="BY85" i="142"/>
  <c r="BZ85" i="142"/>
  <c r="CA85" i="142"/>
  <c r="CB85" i="142"/>
  <c r="CC85" i="142"/>
  <c r="CD85" i="142"/>
  <c r="CE85" i="142"/>
  <c r="CF85" i="142"/>
  <c r="CG85" i="142"/>
  <c r="CH85" i="142"/>
  <c r="CI85" i="142"/>
  <c r="CJ85" i="142"/>
  <c r="CK85" i="142"/>
  <c r="CL85" i="142"/>
  <c r="CM85" i="142"/>
  <c r="CN85" i="142"/>
  <c r="CO85" i="142"/>
  <c r="CP85" i="142"/>
  <c r="CQ85" i="142"/>
  <c r="CR85" i="142"/>
  <c r="CS85" i="142"/>
  <c r="CT85" i="142"/>
  <c r="CU85" i="142"/>
  <c r="CV85" i="142"/>
  <c r="CW85" i="142"/>
  <c r="CX85" i="142"/>
  <c r="CY85" i="142"/>
  <c r="CZ85" i="142"/>
  <c r="DA85" i="142"/>
  <c r="DB85" i="142"/>
  <c r="DC85" i="142"/>
  <c r="DD85" i="142"/>
  <c r="DE85" i="142"/>
  <c r="DF85" i="142"/>
  <c r="DG85" i="142"/>
  <c r="BM86" i="142"/>
  <c r="BN86" i="142"/>
  <c r="BO86" i="142"/>
  <c r="BP86" i="142"/>
  <c r="BQ86" i="142"/>
  <c r="BR86" i="142"/>
  <c r="BS86" i="142"/>
  <c r="BT86" i="142"/>
  <c r="BU86" i="142"/>
  <c r="BV86" i="142"/>
  <c r="BW86" i="142"/>
  <c r="BX86" i="142"/>
  <c r="BY86" i="142"/>
  <c r="BZ86" i="142"/>
  <c r="CA86" i="142"/>
  <c r="CB86" i="142"/>
  <c r="CC86" i="142"/>
  <c r="CD86" i="142"/>
  <c r="CE86" i="142"/>
  <c r="CF86" i="142"/>
  <c r="CG86" i="142"/>
  <c r="CH86" i="142"/>
  <c r="CI86" i="142"/>
  <c r="CJ86" i="142"/>
  <c r="CK86" i="142"/>
  <c r="CL86" i="142"/>
  <c r="CM86" i="142"/>
  <c r="CN86" i="142"/>
  <c r="CO86" i="142"/>
  <c r="CP86" i="142"/>
  <c r="CQ86" i="142"/>
  <c r="CR86" i="142"/>
  <c r="CS86" i="142"/>
  <c r="CT86" i="142"/>
  <c r="CU86" i="142"/>
  <c r="CV86" i="142"/>
  <c r="CW86" i="142"/>
  <c r="CX86" i="142"/>
  <c r="CY86" i="142"/>
  <c r="CZ86" i="142"/>
  <c r="DA86" i="142"/>
  <c r="DB86" i="142"/>
  <c r="DC86" i="142"/>
  <c r="DD86" i="142"/>
  <c r="DE86" i="142"/>
  <c r="DF86" i="142"/>
  <c r="DG86" i="142"/>
  <c r="DH86" i="142"/>
  <c r="DI86" i="142"/>
  <c r="DJ86" i="142"/>
  <c r="BM85" i="154"/>
  <c r="BN85" i="154"/>
  <c r="BO85" i="154"/>
  <c r="BP85" i="154"/>
  <c r="BQ85" i="154"/>
  <c r="BR85" i="154"/>
  <c r="BS85" i="154"/>
  <c r="BT85" i="154"/>
  <c r="BU85" i="154"/>
  <c r="BV85" i="154"/>
  <c r="BW85" i="154"/>
  <c r="BX85" i="154"/>
  <c r="BY85" i="154"/>
  <c r="BZ85" i="154"/>
  <c r="CA85" i="154"/>
  <c r="CB85" i="154"/>
  <c r="CC85" i="154"/>
  <c r="CD85" i="154"/>
  <c r="CE85" i="154"/>
  <c r="CF85" i="154"/>
  <c r="CG85" i="154"/>
  <c r="CH85" i="154"/>
  <c r="CI85" i="154"/>
  <c r="CJ85" i="154"/>
  <c r="CK85" i="154"/>
  <c r="CL85" i="154"/>
  <c r="CM85" i="154"/>
  <c r="CN85" i="154"/>
  <c r="CO85" i="154"/>
  <c r="CP85" i="154"/>
  <c r="CQ85" i="154"/>
  <c r="CR85" i="154"/>
  <c r="CS85" i="154"/>
  <c r="CT85" i="154"/>
  <c r="CU85" i="154"/>
  <c r="CV85" i="154"/>
  <c r="CW85" i="154"/>
  <c r="CX85" i="154"/>
  <c r="CY85" i="154"/>
  <c r="CZ85" i="154"/>
  <c r="DA85" i="154"/>
  <c r="DB85" i="154"/>
  <c r="DC85" i="154"/>
  <c r="DD85" i="154"/>
  <c r="DE85" i="154"/>
  <c r="DF85" i="154"/>
  <c r="DG85" i="154"/>
  <c r="BM86" i="154"/>
  <c r="BN86" i="154"/>
  <c r="BO86" i="154"/>
  <c r="BP86" i="154"/>
  <c r="BQ86" i="154"/>
  <c r="BR86" i="154"/>
  <c r="BS86" i="154"/>
  <c r="BT86" i="154"/>
  <c r="BU86" i="154"/>
  <c r="BV86" i="154"/>
  <c r="BW86" i="154"/>
  <c r="BX86" i="154"/>
  <c r="BY86" i="154"/>
  <c r="BZ86" i="154"/>
  <c r="CA86" i="154"/>
  <c r="CB86" i="154"/>
  <c r="CC86" i="154"/>
  <c r="CD86" i="154"/>
  <c r="CE86" i="154"/>
  <c r="CF86" i="154"/>
  <c r="CG86" i="154"/>
  <c r="CH86" i="154"/>
  <c r="CI86" i="154"/>
  <c r="CJ86" i="154"/>
  <c r="CK86" i="154"/>
  <c r="CL86" i="154"/>
  <c r="CM86" i="154"/>
  <c r="CN86" i="154"/>
  <c r="CO86" i="154"/>
  <c r="CP86" i="154"/>
  <c r="CQ86" i="154"/>
  <c r="CR86" i="154"/>
  <c r="CS86" i="154"/>
  <c r="CT86" i="154"/>
  <c r="CU86" i="154"/>
  <c r="CV86" i="154"/>
  <c r="CW86" i="154"/>
  <c r="CX86" i="154"/>
  <c r="CY86" i="154"/>
  <c r="CZ86" i="154"/>
  <c r="DA86" i="154"/>
  <c r="DB86" i="154"/>
  <c r="DC86" i="154"/>
  <c r="DD86" i="154"/>
  <c r="DE86" i="154"/>
  <c r="DF86" i="154"/>
  <c r="DG86" i="154"/>
  <c r="DH86" i="154"/>
  <c r="DI86" i="154"/>
  <c r="DJ86" i="154"/>
  <c r="BM89" i="140"/>
  <c r="BN89" i="140"/>
  <c r="BO89" i="140"/>
  <c r="BP89" i="140"/>
  <c r="BQ89" i="140"/>
  <c r="BR89" i="140"/>
  <c r="BS89" i="140"/>
  <c r="BT89" i="140"/>
  <c r="BU89" i="140"/>
  <c r="BV89" i="140"/>
  <c r="BW89" i="140"/>
  <c r="BX89" i="140"/>
  <c r="BY89" i="140"/>
  <c r="BZ89" i="140"/>
  <c r="CA89" i="140"/>
  <c r="CB89" i="140"/>
  <c r="CC89" i="140"/>
  <c r="CD89" i="140"/>
  <c r="CE89" i="140"/>
  <c r="CF89" i="140"/>
  <c r="CG89" i="140"/>
  <c r="CH89" i="140"/>
  <c r="CI89" i="140"/>
  <c r="CJ89" i="140"/>
  <c r="CK89" i="140"/>
  <c r="CL89" i="140"/>
  <c r="CM89" i="140"/>
  <c r="CN89" i="140"/>
  <c r="CO89" i="140"/>
  <c r="CP89" i="140"/>
  <c r="CQ89" i="140"/>
  <c r="CR89" i="140"/>
  <c r="CS89" i="140"/>
  <c r="CT89" i="140"/>
  <c r="CU89" i="140"/>
  <c r="CV89" i="140"/>
  <c r="CW89" i="140"/>
  <c r="CX89" i="140"/>
  <c r="CY89" i="140"/>
  <c r="CZ89" i="140"/>
  <c r="DA89" i="140"/>
  <c r="DB89" i="140"/>
  <c r="DC89" i="140"/>
  <c r="DD89" i="140"/>
  <c r="DE89" i="140"/>
  <c r="DF89" i="140"/>
  <c r="DG89" i="140"/>
  <c r="BM90" i="140"/>
  <c r="BN90" i="140"/>
  <c r="BO90" i="140"/>
  <c r="BP90" i="140"/>
  <c r="BQ90" i="140"/>
  <c r="BR90" i="140"/>
  <c r="BS90" i="140"/>
  <c r="BT90" i="140"/>
  <c r="BU90" i="140"/>
  <c r="BV90" i="140"/>
  <c r="BW90" i="140"/>
  <c r="BX90" i="140"/>
  <c r="BY90" i="140"/>
  <c r="BZ90" i="140"/>
  <c r="CA90" i="140"/>
  <c r="CB90" i="140"/>
  <c r="CC90" i="140"/>
  <c r="CD90" i="140"/>
  <c r="CE90" i="140"/>
  <c r="CF90" i="140"/>
  <c r="CG90" i="140"/>
  <c r="CH90" i="140"/>
  <c r="CI90" i="140"/>
  <c r="CJ90" i="140"/>
  <c r="CK90" i="140"/>
  <c r="CL90" i="140"/>
  <c r="CM90" i="140"/>
  <c r="CN90" i="140"/>
  <c r="CO90" i="140"/>
  <c r="CP90" i="140"/>
  <c r="CQ90" i="140"/>
  <c r="CR90" i="140"/>
  <c r="CS90" i="140"/>
  <c r="CT90" i="140"/>
  <c r="CU90" i="140"/>
  <c r="CV90" i="140"/>
  <c r="CW90" i="140"/>
  <c r="CX90" i="140"/>
  <c r="CY90" i="140"/>
  <c r="CZ90" i="140"/>
  <c r="DA90" i="140"/>
  <c r="DB90" i="140"/>
  <c r="DC90" i="140"/>
  <c r="DD90" i="140"/>
  <c r="DE90" i="140"/>
  <c r="DF90" i="140"/>
  <c r="DG90" i="140"/>
  <c r="DH90" i="140"/>
  <c r="DI90" i="140"/>
  <c r="DJ90" i="140"/>
  <c r="BM87" i="115"/>
  <c r="BN87" i="115"/>
  <c r="BO87" i="115"/>
  <c r="BP87" i="115"/>
  <c r="BQ87" i="115"/>
  <c r="BR87" i="115"/>
  <c r="BS87" i="115"/>
  <c r="BT87" i="115"/>
  <c r="BU87" i="115"/>
  <c r="BV87" i="115"/>
  <c r="BW87" i="115"/>
  <c r="BX87" i="115"/>
  <c r="BY87" i="115"/>
  <c r="BZ87" i="115"/>
  <c r="CA87" i="115"/>
  <c r="CB87" i="115"/>
  <c r="CC87" i="115"/>
  <c r="CD87" i="115"/>
  <c r="CE87" i="115"/>
  <c r="CF87" i="115"/>
  <c r="CG87" i="115"/>
  <c r="CH87" i="115"/>
  <c r="CI87" i="115"/>
  <c r="CJ87" i="115"/>
  <c r="CK87" i="115"/>
  <c r="CL87" i="115"/>
  <c r="CM87" i="115"/>
  <c r="CN87" i="115"/>
  <c r="CO87" i="115"/>
  <c r="CP87" i="115"/>
  <c r="CQ87" i="115"/>
  <c r="CR87" i="115"/>
  <c r="CS87" i="115"/>
  <c r="CT87" i="115"/>
  <c r="CU87" i="115"/>
  <c r="CV87" i="115"/>
  <c r="CW87" i="115"/>
  <c r="CX87" i="115"/>
  <c r="CY87" i="115"/>
  <c r="CZ87" i="115"/>
  <c r="DA87" i="115"/>
  <c r="DB87" i="115"/>
  <c r="DC87" i="115"/>
  <c r="DD87" i="115"/>
  <c r="DE87" i="115"/>
  <c r="DF87" i="115"/>
  <c r="DG87" i="115"/>
  <c r="BM88" i="115"/>
  <c r="BN88" i="115"/>
  <c r="BO88" i="115"/>
  <c r="BP88" i="115"/>
  <c r="BQ88" i="115"/>
  <c r="BR88" i="115"/>
  <c r="BS88" i="115"/>
  <c r="BT88" i="115"/>
  <c r="BU88" i="115"/>
  <c r="BV88" i="115"/>
  <c r="BW88" i="115"/>
  <c r="BX88" i="115"/>
  <c r="BY88" i="115"/>
  <c r="BZ88" i="115"/>
  <c r="CA88" i="115"/>
  <c r="CB88" i="115"/>
  <c r="CC88" i="115"/>
  <c r="CD88" i="115"/>
  <c r="CE88" i="115"/>
  <c r="CF88" i="115"/>
  <c r="CG88" i="115"/>
  <c r="CH88" i="115"/>
  <c r="CI88" i="115"/>
  <c r="CJ88" i="115"/>
  <c r="CK88" i="115"/>
  <c r="CL88" i="115"/>
  <c r="CM88" i="115"/>
  <c r="CN88" i="115"/>
  <c r="CO88" i="115"/>
  <c r="CP88" i="115"/>
  <c r="CQ88" i="115"/>
  <c r="CR88" i="115"/>
  <c r="CS88" i="115"/>
  <c r="CT88" i="115"/>
  <c r="CU88" i="115"/>
  <c r="CV88" i="115"/>
  <c r="CW88" i="115"/>
  <c r="CX88" i="115"/>
  <c r="CY88" i="115"/>
  <c r="CZ88" i="115"/>
  <c r="DA88" i="115"/>
  <c r="DB88" i="115"/>
  <c r="DC88" i="115"/>
  <c r="DD88" i="115"/>
  <c r="DE88" i="115"/>
  <c r="DF88" i="115"/>
  <c r="DG88" i="115"/>
  <c r="DH88" i="115"/>
  <c r="DI88" i="115"/>
  <c r="DJ88" i="115"/>
  <c r="BM84" i="114"/>
  <c r="BN84" i="114"/>
  <c r="BO84" i="114"/>
  <c r="BP84" i="114"/>
  <c r="BQ84" i="114"/>
  <c r="BR84" i="114"/>
  <c r="BS84" i="114"/>
  <c r="BT84" i="114"/>
  <c r="BU84" i="114"/>
  <c r="BV84" i="114"/>
  <c r="BW84" i="114"/>
  <c r="BX84" i="114"/>
  <c r="BY84" i="114"/>
  <c r="BZ84" i="114"/>
  <c r="CA84" i="114"/>
  <c r="CB84" i="114"/>
  <c r="CC84" i="114"/>
  <c r="CD84" i="114"/>
  <c r="CE84" i="114"/>
  <c r="CF84" i="114"/>
  <c r="CG84" i="114"/>
  <c r="CH84" i="114"/>
  <c r="CI84" i="114"/>
  <c r="CJ84" i="114"/>
  <c r="CK84" i="114"/>
  <c r="CL84" i="114"/>
  <c r="CM84" i="114"/>
  <c r="CN84" i="114"/>
  <c r="CO84" i="114"/>
  <c r="CP84" i="114"/>
  <c r="CQ84" i="114"/>
  <c r="CR84" i="114"/>
  <c r="CS84" i="114"/>
  <c r="CT84" i="114"/>
  <c r="CU84" i="114"/>
  <c r="CV84" i="114"/>
  <c r="CW84" i="114"/>
  <c r="CX84" i="114"/>
  <c r="CY84" i="114"/>
  <c r="CZ84" i="114"/>
  <c r="DA84" i="114"/>
  <c r="DB84" i="114"/>
  <c r="DC84" i="114"/>
  <c r="DD84" i="114"/>
  <c r="DE84" i="114"/>
  <c r="DF84" i="114"/>
  <c r="DG84" i="114"/>
  <c r="BM85" i="114"/>
  <c r="BN85" i="114"/>
  <c r="BO85" i="114"/>
  <c r="BP85" i="114"/>
  <c r="BQ85" i="114"/>
  <c r="BR85" i="114"/>
  <c r="BS85" i="114"/>
  <c r="BT85" i="114"/>
  <c r="BU85" i="114"/>
  <c r="BV85" i="114"/>
  <c r="BW85" i="114"/>
  <c r="BX85" i="114"/>
  <c r="BY85" i="114"/>
  <c r="BZ85" i="114"/>
  <c r="CA85" i="114"/>
  <c r="CB85" i="114"/>
  <c r="CC85" i="114"/>
  <c r="CD85" i="114"/>
  <c r="CE85" i="114"/>
  <c r="CF85" i="114"/>
  <c r="CG85" i="114"/>
  <c r="CH85" i="114"/>
  <c r="CI85" i="114"/>
  <c r="CJ85" i="114"/>
  <c r="CK85" i="114"/>
  <c r="CL85" i="114"/>
  <c r="CM85" i="114"/>
  <c r="CN85" i="114"/>
  <c r="CO85" i="114"/>
  <c r="CP85" i="114"/>
  <c r="CQ85" i="114"/>
  <c r="CR85" i="114"/>
  <c r="CS85" i="114"/>
  <c r="CT85" i="114"/>
  <c r="CU85" i="114"/>
  <c r="CV85" i="114"/>
  <c r="CW85" i="114"/>
  <c r="CX85" i="114"/>
  <c r="CY85" i="114"/>
  <c r="CZ85" i="114"/>
  <c r="DA85" i="114"/>
  <c r="DB85" i="114"/>
  <c r="DC85" i="114"/>
  <c r="DD85" i="114"/>
  <c r="DE85" i="114"/>
  <c r="DF85" i="114"/>
  <c r="DG85" i="114"/>
  <c r="DH85" i="114"/>
  <c r="DI85" i="114"/>
  <c r="DJ85" i="114"/>
  <c r="BM84" i="113"/>
  <c r="BN84" i="113"/>
  <c r="BO84" i="113"/>
  <c r="BP84" i="113"/>
  <c r="BQ84" i="113"/>
  <c r="BR84" i="113"/>
  <c r="BS84" i="113"/>
  <c r="BT84" i="113"/>
  <c r="BU84" i="113"/>
  <c r="BV84" i="113"/>
  <c r="BW84" i="113"/>
  <c r="BX84" i="113"/>
  <c r="BY84" i="113"/>
  <c r="BZ84" i="113"/>
  <c r="CA84" i="113"/>
  <c r="CB84" i="113"/>
  <c r="CC84" i="113"/>
  <c r="CD84" i="113"/>
  <c r="CE84" i="113"/>
  <c r="CF84" i="113"/>
  <c r="CG84" i="113"/>
  <c r="CH84" i="113"/>
  <c r="CI84" i="113"/>
  <c r="CJ84" i="113"/>
  <c r="CK84" i="113"/>
  <c r="CL84" i="113"/>
  <c r="CM84" i="113"/>
  <c r="CN84" i="113"/>
  <c r="CO84" i="113"/>
  <c r="CP84" i="113"/>
  <c r="CQ84" i="113"/>
  <c r="CR84" i="113"/>
  <c r="CS84" i="113"/>
  <c r="CT84" i="113"/>
  <c r="CU84" i="113"/>
  <c r="CV84" i="113"/>
  <c r="CW84" i="113"/>
  <c r="CX84" i="113"/>
  <c r="CY84" i="113"/>
  <c r="CZ84" i="113"/>
  <c r="DA84" i="113"/>
  <c r="DB84" i="113"/>
  <c r="DC84" i="113"/>
  <c r="DD84" i="113"/>
  <c r="DE84" i="113"/>
  <c r="DF84" i="113"/>
  <c r="DG84" i="113"/>
  <c r="BM85" i="113"/>
  <c r="BN85" i="113"/>
  <c r="BO85" i="113"/>
  <c r="BP85" i="113"/>
  <c r="BQ85" i="113"/>
  <c r="BR85" i="113"/>
  <c r="BS85" i="113"/>
  <c r="BT85" i="113"/>
  <c r="BU85" i="113"/>
  <c r="BV85" i="113"/>
  <c r="BW85" i="113"/>
  <c r="BX85" i="113"/>
  <c r="BY85" i="113"/>
  <c r="BZ85" i="113"/>
  <c r="CA85" i="113"/>
  <c r="CB85" i="113"/>
  <c r="CC85" i="113"/>
  <c r="CD85" i="113"/>
  <c r="CE85" i="113"/>
  <c r="CF85" i="113"/>
  <c r="CG85" i="113"/>
  <c r="CH85" i="113"/>
  <c r="CI85" i="113"/>
  <c r="CJ85" i="113"/>
  <c r="CK85" i="113"/>
  <c r="CL85" i="113"/>
  <c r="CM85" i="113"/>
  <c r="CN85" i="113"/>
  <c r="CO85" i="113"/>
  <c r="CP85" i="113"/>
  <c r="CQ85" i="113"/>
  <c r="CR85" i="113"/>
  <c r="CS85" i="113"/>
  <c r="CT85" i="113"/>
  <c r="CU85" i="113"/>
  <c r="CV85" i="113"/>
  <c r="CW85" i="113"/>
  <c r="CX85" i="113"/>
  <c r="CY85" i="113"/>
  <c r="CZ85" i="113"/>
  <c r="DA85" i="113"/>
  <c r="DB85" i="113"/>
  <c r="DC85" i="113"/>
  <c r="DD85" i="113"/>
  <c r="DE85" i="113"/>
  <c r="DF85" i="113"/>
  <c r="DG85" i="113"/>
  <c r="DH85" i="113"/>
  <c r="DI85" i="113"/>
  <c r="DJ85" i="113"/>
  <c r="BM85" i="110"/>
  <c r="BN85" i="110"/>
  <c r="BO85" i="110"/>
  <c r="BP85" i="110"/>
  <c r="BQ85" i="110"/>
  <c r="BR85" i="110"/>
  <c r="BS85" i="110"/>
  <c r="BT85" i="110"/>
  <c r="BU85" i="110"/>
  <c r="BV85" i="110"/>
  <c r="BW85" i="110"/>
  <c r="BX85" i="110"/>
  <c r="BY85" i="110"/>
  <c r="BZ85" i="110"/>
  <c r="CA85" i="110"/>
  <c r="CB85" i="110"/>
  <c r="CC85" i="110"/>
  <c r="CD85" i="110"/>
  <c r="CE85" i="110"/>
  <c r="CF85" i="110"/>
  <c r="CG85" i="110"/>
  <c r="CH85" i="110"/>
  <c r="CI85" i="110"/>
  <c r="CJ85" i="110"/>
  <c r="CK85" i="110"/>
  <c r="CL85" i="110"/>
  <c r="CM85" i="110"/>
  <c r="CN85" i="110"/>
  <c r="CO85" i="110"/>
  <c r="CP85" i="110"/>
  <c r="CQ85" i="110"/>
  <c r="CR85" i="110"/>
  <c r="CS85" i="110"/>
  <c r="CT85" i="110"/>
  <c r="CU85" i="110"/>
  <c r="CV85" i="110"/>
  <c r="CW85" i="110"/>
  <c r="CX85" i="110"/>
  <c r="CY85" i="110"/>
  <c r="CZ85" i="110"/>
  <c r="DA85" i="110"/>
  <c r="DB85" i="110"/>
  <c r="DC85" i="110"/>
  <c r="DD85" i="110"/>
  <c r="DE85" i="110"/>
  <c r="DF85" i="110"/>
  <c r="DG85" i="110"/>
  <c r="BM86" i="110"/>
  <c r="BN86" i="110"/>
  <c r="BO86" i="110"/>
  <c r="BP86" i="110"/>
  <c r="BQ86" i="110"/>
  <c r="BR86" i="110"/>
  <c r="BS86" i="110"/>
  <c r="BT86" i="110"/>
  <c r="BU86" i="110"/>
  <c r="BV86" i="110"/>
  <c r="BW86" i="110"/>
  <c r="BX86" i="110"/>
  <c r="BY86" i="110"/>
  <c r="BZ86" i="110"/>
  <c r="CA86" i="110"/>
  <c r="CB86" i="110"/>
  <c r="CC86" i="110"/>
  <c r="CD86" i="110"/>
  <c r="CE86" i="110"/>
  <c r="CF86" i="110"/>
  <c r="CG86" i="110"/>
  <c r="CH86" i="110"/>
  <c r="CI86" i="110"/>
  <c r="CJ86" i="110"/>
  <c r="CK86" i="110"/>
  <c r="CL86" i="110"/>
  <c r="CM86" i="110"/>
  <c r="CN86" i="110"/>
  <c r="CO86" i="110"/>
  <c r="CP86" i="110"/>
  <c r="CQ86" i="110"/>
  <c r="CR86" i="110"/>
  <c r="CS86" i="110"/>
  <c r="CT86" i="110"/>
  <c r="CU86" i="110"/>
  <c r="CV86" i="110"/>
  <c r="CW86" i="110"/>
  <c r="CX86" i="110"/>
  <c r="CY86" i="110"/>
  <c r="CZ86" i="110"/>
  <c r="DA86" i="110"/>
  <c r="DB86" i="110"/>
  <c r="DC86" i="110"/>
  <c r="DD86" i="110"/>
  <c r="DE86" i="110"/>
  <c r="DF86" i="110"/>
  <c r="DG86" i="110"/>
  <c r="DH86" i="110"/>
  <c r="DI86" i="110"/>
  <c r="DJ86" i="110"/>
  <c r="BM89" i="139"/>
  <c r="BN89" i="139"/>
  <c r="BO89" i="139"/>
  <c r="BP89" i="139"/>
  <c r="BQ89" i="139"/>
  <c r="BR89" i="139"/>
  <c r="BS89" i="139"/>
  <c r="BT89" i="139"/>
  <c r="BU89" i="139"/>
  <c r="BV89" i="139"/>
  <c r="BW89" i="139"/>
  <c r="BX89" i="139"/>
  <c r="BY89" i="139"/>
  <c r="BZ89" i="139"/>
  <c r="CA89" i="139"/>
  <c r="CB89" i="139"/>
  <c r="CC89" i="139"/>
  <c r="CD89" i="139"/>
  <c r="CE89" i="139"/>
  <c r="CF89" i="139"/>
  <c r="CG89" i="139"/>
  <c r="CH89" i="139"/>
  <c r="CI89" i="139"/>
  <c r="CJ89" i="139"/>
  <c r="CK89" i="139"/>
  <c r="CL89" i="139"/>
  <c r="CM89" i="139"/>
  <c r="CN89" i="139"/>
  <c r="CO89" i="139"/>
  <c r="CP89" i="139"/>
  <c r="CQ89" i="139"/>
  <c r="CR89" i="139"/>
  <c r="CS89" i="139"/>
  <c r="CT89" i="139"/>
  <c r="CU89" i="139"/>
  <c r="CV89" i="139"/>
  <c r="CW89" i="139"/>
  <c r="CX89" i="139"/>
  <c r="CY89" i="139"/>
  <c r="CZ89" i="139"/>
  <c r="DA89" i="139"/>
  <c r="DB89" i="139"/>
  <c r="DC89" i="139"/>
  <c r="DD89" i="139"/>
  <c r="DE89" i="139"/>
  <c r="DF89" i="139"/>
  <c r="DG89" i="139"/>
  <c r="BM90" i="139"/>
  <c r="BN90" i="139"/>
  <c r="BO90" i="139"/>
  <c r="BP90" i="139"/>
  <c r="BQ90" i="139"/>
  <c r="BR90" i="139"/>
  <c r="BS90" i="139"/>
  <c r="BT90" i="139"/>
  <c r="BU90" i="139"/>
  <c r="BV90" i="139"/>
  <c r="BW90" i="139"/>
  <c r="BX90" i="139"/>
  <c r="BY90" i="139"/>
  <c r="BZ90" i="139"/>
  <c r="CA90" i="139"/>
  <c r="CB90" i="139"/>
  <c r="CC90" i="139"/>
  <c r="CD90" i="139"/>
  <c r="CE90" i="139"/>
  <c r="CF90" i="139"/>
  <c r="CG90" i="139"/>
  <c r="CH90" i="139"/>
  <c r="CI90" i="139"/>
  <c r="CJ90" i="139"/>
  <c r="CK90" i="139"/>
  <c r="CL90" i="139"/>
  <c r="CM90" i="139"/>
  <c r="CN90" i="139"/>
  <c r="CO90" i="139"/>
  <c r="CP90" i="139"/>
  <c r="CQ90" i="139"/>
  <c r="CR90" i="139"/>
  <c r="CS90" i="139"/>
  <c r="CT90" i="139"/>
  <c r="CU90" i="139"/>
  <c r="CV90" i="139"/>
  <c r="CW90" i="139"/>
  <c r="CX90" i="139"/>
  <c r="CY90" i="139"/>
  <c r="CZ90" i="139"/>
  <c r="DA90" i="139"/>
  <c r="DB90" i="139"/>
  <c r="DC90" i="139"/>
  <c r="DD90" i="139"/>
  <c r="DE90" i="139"/>
  <c r="DF90" i="139"/>
  <c r="DG90" i="139"/>
  <c r="DH90" i="139"/>
  <c r="DI90" i="139"/>
  <c r="DJ90" i="139"/>
  <c r="BM89" i="150"/>
  <c r="BN89" i="150"/>
  <c r="BO89" i="150"/>
  <c r="BP89" i="150"/>
  <c r="BQ89" i="150"/>
  <c r="BR89" i="150"/>
  <c r="BS89" i="150"/>
  <c r="BT89" i="150"/>
  <c r="BU89" i="150"/>
  <c r="BV89" i="150"/>
  <c r="BW89" i="150"/>
  <c r="BX89" i="150"/>
  <c r="BY89" i="150"/>
  <c r="BZ89" i="150"/>
  <c r="CA89" i="150"/>
  <c r="CB89" i="150"/>
  <c r="CC89" i="150"/>
  <c r="CD89" i="150"/>
  <c r="CE89" i="150"/>
  <c r="CF89" i="150"/>
  <c r="CG89" i="150"/>
  <c r="CH89" i="150"/>
  <c r="CI89" i="150"/>
  <c r="CJ89" i="150"/>
  <c r="CK89" i="150"/>
  <c r="CL89" i="150"/>
  <c r="CM89" i="150"/>
  <c r="CN89" i="150"/>
  <c r="CO89" i="150"/>
  <c r="CP89" i="150"/>
  <c r="CQ89" i="150"/>
  <c r="CR89" i="150"/>
  <c r="CS89" i="150"/>
  <c r="CT89" i="150"/>
  <c r="CU89" i="150"/>
  <c r="CV89" i="150"/>
  <c r="CW89" i="150"/>
  <c r="CX89" i="150"/>
  <c r="CY89" i="150"/>
  <c r="CZ89" i="150"/>
  <c r="DA89" i="150"/>
  <c r="DB89" i="150"/>
  <c r="DC89" i="150"/>
  <c r="DD89" i="150"/>
  <c r="DE89" i="150"/>
  <c r="DF89" i="150"/>
  <c r="DG89" i="150"/>
  <c r="BM90" i="150"/>
  <c r="BN90" i="150"/>
  <c r="BO90" i="150"/>
  <c r="BP90" i="150"/>
  <c r="BQ90" i="150"/>
  <c r="BR90" i="150"/>
  <c r="BS90" i="150"/>
  <c r="BT90" i="150"/>
  <c r="BU90" i="150"/>
  <c r="BV90" i="150"/>
  <c r="BW90" i="150"/>
  <c r="BX90" i="150"/>
  <c r="BY90" i="150"/>
  <c r="BZ90" i="150"/>
  <c r="CA90" i="150"/>
  <c r="CB90" i="150"/>
  <c r="CC90" i="150"/>
  <c r="CD90" i="150"/>
  <c r="CE90" i="150"/>
  <c r="CF90" i="150"/>
  <c r="CG90" i="150"/>
  <c r="CH90" i="150"/>
  <c r="CI90" i="150"/>
  <c r="CJ90" i="150"/>
  <c r="CK90" i="150"/>
  <c r="CL90" i="150"/>
  <c r="CM90" i="150"/>
  <c r="CN90" i="150"/>
  <c r="CO90" i="150"/>
  <c r="CP90" i="150"/>
  <c r="CQ90" i="150"/>
  <c r="CR90" i="150"/>
  <c r="CS90" i="150"/>
  <c r="CT90" i="150"/>
  <c r="CU90" i="150"/>
  <c r="CV90" i="150"/>
  <c r="CW90" i="150"/>
  <c r="CX90" i="150"/>
  <c r="CY90" i="150"/>
  <c r="CZ90" i="150"/>
  <c r="DA90" i="150"/>
  <c r="DB90" i="150"/>
  <c r="DC90" i="150"/>
  <c r="DD90" i="150"/>
  <c r="DE90" i="150"/>
  <c r="DF90" i="150"/>
  <c r="DG90" i="150"/>
  <c r="DH90" i="150"/>
  <c r="DI90" i="150"/>
  <c r="DJ90" i="150"/>
  <c r="BM85" i="131"/>
  <c r="BN85" i="131"/>
  <c r="BO85" i="131"/>
  <c r="BP85" i="131"/>
  <c r="BQ85" i="131"/>
  <c r="BR85" i="131"/>
  <c r="BS85" i="131"/>
  <c r="BT85" i="131"/>
  <c r="BU85" i="131"/>
  <c r="BV85" i="131"/>
  <c r="BW85" i="131"/>
  <c r="BX85" i="131"/>
  <c r="BY85" i="131"/>
  <c r="BZ85" i="131"/>
  <c r="CA85" i="131"/>
  <c r="CB85" i="131"/>
  <c r="CC85" i="131"/>
  <c r="CD85" i="131"/>
  <c r="CE85" i="131"/>
  <c r="CF85" i="131"/>
  <c r="CG85" i="131"/>
  <c r="CH85" i="131"/>
  <c r="CI85" i="131"/>
  <c r="CJ85" i="131"/>
  <c r="CK85" i="131"/>
  <c r="CL85" i="131"/>
  <c r="CM85" i="131"/>
  <c r="CN85" i="131"/>
  <c r="CO85" i="131"/>
  <c r="CP85" i="131"/>
  <c r="CQ85" i="131"/>
  <c r="CR85" i="131"/>
  <c r="CS85" i="131"/>
  <c r="CT85" i="131"/>
  <c r="CU85" i="131"/>
  <c r="CV85" i="131"/>
  <c r="CW85" i="131"/>
  <c r="CX85" i="131"/>
  <c r="CY85" i="131"/>
  <c r="CZ85" i="131"/>
  <c r="DA85" i="131"/>
  <c r="DB85" i="131"/>
  <c r="DC85" i="131"/>
  <c r="DD85" i="131"/>
  <c r="DE85" i="131"/>
  <c r="DF85" i="131"/>
  <c r="DG85" i="131"/>
  <c r="BM86" i="131"/>
  <c r="BN86" i="131"/>
  <c r="BO86" i="131"/>
  <c r="BP86" i="131"/>
  <c r="BQ86" i="131"/>
  <c r="BR86" i="131"/>
  <c r="BS86" i="131"/>
  <c r="BT86" i="131"/>
  <c r="BU86" i="131"/>
  <c r="BV86" i="131"/>
  <c r="BW86" i="131"/>
  <c r="BX86" i="131"/>
  <c r="BY86" i="131"/>
  <c r="BZ86" i="131"/>
  <c r="CA86" i="131"/>
  <c r="CB86" i="131"/>
  <c r="CC86" i="131"/>
  <c r="CD86" i="131"/>
  <c r="CE86" i="131"/>
  <c r="CF86" i="131"/>
  <c r="CG86" i="131"/>
  <c r="CH86" i="131"/>
  <c r="CI86" i="131"/>
  <c r="CJ86" i="131"/>
  <c r="CK86" i="131"/>
  <c r="CL86" i="131"/>
  <c r="CM86" i="131"/>
  <c r="CN86" i="131"/>
  <c r="CO86" i="131"/>
  <c r="CP86" i="131"/>
  <c r="CQ86" i="131"/>
  <c r="CR86" i="131"/>
  <c r="CS86" i="131"/>
  <c r="CT86" i="131"/>
  <c r="CU86" i="131"/>
  <c r="CV86" i="131"/>
  <c r="CW86" i="131"/>
  <c r="CX86" i="131"/>
  <c r="CY86" i="131"/>
  <c r="CZ86" i="131"/>
  <c r="DA86" i="131"/>
  <c r="DB86" i="131"/>
  <c r="DC86" i="131"/>
  <c r="DD86" i="131"/>
  <c r="DE86" i="131"/>
  <c r="DF86" i="131"/>
  <c r="DG86" i="131"/>
  <c r="DH86" i="131"/>
  <c r="DI86" i="131"/>
  <c r="DJ86" i="131"/>
  <c r="BM89" i="138"/>
  <c r="BN89" i="138"/>
  <c r="BO89" i="138"/>
  <c r="BP89" i="138"/>
  <c r="BQ89" i="138"/>
  <c r="BR89" i="138"/>
  <c r="BS89" i="138"/>
  <c r="BT89" i="138"/>
  <c r="BU89" i="138"/>
  <c r="BV89" i="138"/>
  <c r="BW89" i="138"/>
  <c r="BX89" i="138"/>
  <c r="BY89" i="138"/>
  <c r="BZ89" i="138"/>
  <c r="CA89" i="138"/>
  <c r="CB89" i="138"/>
  <c r="CC89" i="138"/>
  <c r="CD89" i="138"/>
  <c r="CE89" i="138"/>
  <c r="CF89" i="138"/>
  <c r="CG89" i="138"/>
  <c r="CH89" i="138"/>
  <c r="CI89" i="138"/>
  <c r="CJ89" i="138"/>
  <c r="CK89" i="138"/>
  <c r="CL89" i="138"/>
  <c r="CM89" i="138"/>
  <c r="CN89" i="138"/>
  <c r="CO89" i="138"/>
  <c r="CP89" i="138"/>
  <c r="CQ89" i="138"/>
  <c r="CR89" i="138"/>
  <c r="CS89" i="138"/>
  <c r="CT89" i="138"/>
  <c r="CU89" i="138"/>
  <c r="CV89" i="138"/>
  <c r="CW89" i="138"/>
  <c r="CX89" i="138"/>
  <c r="CY89" i="138"/>
  <c r="CZ89" i="138"/>
  <c r="DA89" i="138"/>
  <c r="DB89" i="138"/>
  <c r="DC89" i="138"/>
  <c r="DD89" i="138"/>
  <c r="DE89" i="138"/>
  <c r="DF89" i="138"/>
  <c r="DG89" i="138"/>
  <c r="BM90" i="138"/>
  <c r="BN90" i="138"/>
  <c r="BO90" i="138"/>
  <c r="BP90" i="138"/>
  <c r="BQ90" i="138"/>
  <c r="BR90" i="138"/>
  <c r="BS90" i="138"/>
  <c r="BT90" i="138"/>
  <c r="BU90" i="138"/>
  <c r="BV90" i="138"/>
  <c r="BW90" i="138"/>
  <c r="BX90" i="138"/>
  <c r="BY90" i="138"/>
  <c r="BZ90" i="138"/>
  <c r="CA90" i="138"/>
  <c r="CB90" i="138"/>
  <c r="CC90" i="138"/>
  <c r="CD90" i="138"/>
  <c r="CE90" i="138"/>
  <c r="CF90" i="138"/>
  <c r="CG90" i="138"/>
  <c r="CH90" i="138"/>
  <c r="CI90" i="138"/>
  <c r="CJ90" i="138"/>
  <c r="CK90" i="138"/>
  <c r="CL90" i="138"/>
  <c r="CM90" i="138"/>
  <c r="CN90" i="138"/>
  <c r="CO90" i="138"/>
  <c r="CP90" i="138"/>
  <c r="CQ90" i="138"/>
  <c r="CR90" i="138"/>
  <c r="CS90" i="138"/>
  <c r="CT90" i="138"/>
  <c r="CU90" i="138"/>
  <c r="CV90" i="138"/>
  <c r="CW90" i="138"/>
  <c r="CX90" i="138"/>
  <c r="CY90" i="138"/>
  <c r="CZ90" i="138"/>
  <c r="DA90" i="138"/>
  <c r="DB90" i="138"/>
  <c r="DC90" i="138"/>
  <c r="DD90" i="138"/>
  <c r="DE90" i="138"/>
  <c r="DF90" i="138"/>
  <c r="DG90" i="138"/>
  <c r="DH90" i="138"/>
  <c r="DI90" i="138"/>
  <c r="DJ90" i="138"/>
  <c r="DE85" i="137"/>
  <c r="DF85" i="137"/>
  <c r="DG85" i="137"/>
  <c r="DE86" i="137"/>
  <c r="DF86" i="137"/>
  <c r="DG86" i="137"/>
  <c r="DH86" i="137"/>
  <c r="DI86" i="137"/>
  <c r="DJ86" i="137"/>
  <c r="CU85" i="137"/>
  <c r="CV85" i="137"/>
  <c r="CW85" i="137"/>
  <c r="CX85" i="137"/>
  <c r="CY85" i="137"/>
  <c r="CZ85" i="137"/>
  <c r="DA85" i="137"/>
  <c r="DB85" i="137"/>
  <c r="DC85" i="137"/>
  <c r="DD85" i="137"/>
  <c r="CU86" i="137"/>
  <c r="CV86" i="137"/>
  <c r="CW86" i="137"/>
  <c r="CX86" i="137"/>
  <c r="CY86" i="137"/>
  <c r="CZ86" i="137"/>
  <c r="DA86" i="137"/>
  <c r="DB86" i="137"/>
  <c r="DC86" i="137"/>
  <c r="DD86" i="137"/>
  <c r="CO85" i="137"/>
  <c r="CP85" i="137"/>
  <c r="CQ85" i="137"/>
  <c r="CR85" i="137"/>
  <c r="CS85" i="137"/>
  <c r="CT85" i="137"/>
  <c r="CO86" i="137"/>
  <c r="CP86" i="137"/>
  <c r="CQ86" i="137"/>
  <c r="CR86" i="137"/>
  <c r="CS86" i="137"/>
  <c r="CT86" i="137"/>
  <c r="BM85" i="137"/>
  <c r="BN85" i="137"/>
  <c r="BO85" i="137"/>
  <c r="BP85" i="137"/>
  <c r="BQ85" i="137"/>
  <c r="BR85" i="137"/>
  <c r="BS85" i="137"/>
  <c r="BT85" i="137"/>
  <c r="BU85" i="137"/>
  <c r="BV85" i="137"/>
  <c r="BW85" i="137"/>
  <c r="BX85" i="137"/>
  <c r="BY85" i="137"/>
  <c r="BZ85" i="137"/>
  <c r="CA85" i="137"/>
  <c r="CB85" i="137"/>
  <c r="CC85" i="137"/>
  <c r="CD85" i="137"/>
  <c r="CE85" i="137"/>
  <c r="CF85" i="137"/>
  <c r="CG85" i="137"/>
  <c r="CH85" i="137"/>
  <c r="CI85" i="137"/>
  <c r="CJ85" i="137"/>
  <c r="CK85" i="137"/>
  <c r="CL85" i="137"/>
  <c r="CM85" i="137"/>
  <c r="CN85" i="137"/>
  <c r="BM86" i="137"/>
  <c r="BN86" i="137"/>
  <c r="BO86" i="137"/>
  <c r="BP86" i="137"/>
  <c r="BQ86" i="137"/>
  <c r="BR86" i="137"/>
  <c r="BS86" i="137"/>
  <c r="BT86" i="137"/>
  <c r="BU86" i="137"/>
  <c r="BV86" i="137"/>
  <c r="BW86" i="137"/>
  <c r="BX86" i="137"/>
  <c r="BY86" i="137"/>
  <c r="BZ86" i="137"/>
  <c r="CA86" i="137"/>
  <c r="CB86" i="137"/>
  <c r="CC86" i="137"/>
  <c r="CD86" i="137"/>
  <c r="CE86" i="137"/>
  <c r="CF86" i="137"/>
  <c r="CG86" i="137"/>
  <c r="CH86" i="137"/>
  <c r="CI86" i="137"/>
  <c r="CJ86" i="137"/>
  <c r="CK86" i="137"/>
  <c r="CL86" i="137"/>
  <c r="CM86" i="137"/>
  <c r="CN86" i="137"/>
  <c r="DH61" i="156" l="1"/>
  <c r="DG85" i="148"/>
  <c r="CY85" i="148"/>
  <c r="E166" i="158"/>
  <c r="F166" i="158"/>
  <c r="G166" i="158"/>
  <c r="H166" i="158"/>
  <c r="I166" i="158"/>
  <c r="J166" i="158"/>
  <c r="K166" i="158"/>
  <c r="L166" i="158"/>
  <c r="M166" i="158"/>
  <c r="N166" i="158"/>
  <c r="O166" i="158"/>
  <c r="P166" i="158"/>
  <c r="Q166" i="158"/>
  <c r="R166" i="158"/>
  <c r="S166" i="158"/>
  <c r="T166" i="158"/>
  <c r="U166" i="158"/>
  <c r="V166" i="158"/>
  <c r="W166" i="158"/>
  <c r="X166" i="158"/>
  <c r="Y166" i="158"/>
  <c r="Z166" i="158"/>
  <c r="AA166" i="158"/>
  <c r="AB166" i="158"/>
  <c r="AC166" i="158"/>
  <c r="AD166" i="158"/>
  <c r="AE166" i="158"/>
  <c r="AF166" i="158"/>
  <c r="AG166" i="158"/>
  <c r="D166" i="158"/>
  <c r="E161" i="158"/>
  <c r="F161" i="158"/>
  <c r="G161" i="158"/>
  <c r="H161" i="158"/>
  <c r="I161" i="158"/>
  <c r="J161" i="158"/>
  <c r="K161" i="158"/>
  <c r="L161" i="158"/>
  <c r="M161" i="158"/>
  <c r="N161" i="158"/>
  <c r="O161" i="158"/>
  <c r="P161" i="158"/>
  <c r="Q161" i="158"/>
  <c r="R161" i="158"/>
  <c r="S161" i="158"/>
  <c r="T161" i="158"/>
  <c r="U161" i="158"/>
  <c r="V161" i="158"/>
  <c r="W161" i="158"/>
  <c r="X161" i="158"/>
  <c r="Y161" i="158"/>
  <c r="Z161" i="158"/>
  <c r="AA161" i="158"/>
  <c r="AB161" i="158"/>
  <c r="AC161" i="158"/>
  <c r="AD161" i="158"/>
  <c r="AE161" i="158"/>
  <c r="AF161" i="158"/>
  <c r="AG161" i="158"/>
  <c r="D161" i="158"/>
  <c r="DI61" i="156" l="1"/>
  <c r="DH87" i="145"/>
  <c r="DH85" i="141"/>
  <c r="DH85" i="142"/>
  <c r="DH85" i="148"/>
  <c r="DH85" i="146"/>
  <c r="DH85" i="144"/>
  <c r="DH85" i="122"/>
  <c r="DH84" i="120"/>
  <c r="DH85" i="118"/>
  <c r="DH89" i="151"/>
  <c r="DH85" i="154"/>
  <c r="DH87" i="115"/>
  <c r="DH84" i="113"/>
  <c r="DH89" i="139"/>
  <c r="DH85" i="131"/>
  <c r="DH87" i="147"/>
  <c r="DH85" i="117"/>
  <c r="DH85" i="121"/>
  <c r="DH89" i="140"/>
  <c r="DH84" i="114"/>
  <c r="DH85" i="119"/>
  <c r="DH85" i="110"/>
  <c r="DH89" i="138"/>
  <c r="DH85" i="137"/>
  <c r="DH89" i="150"/>
  <c r="I139" i="155"/>
  <c r="I138" i="155"/>
  <c r="I134" i="155"/>
  <c r="I133" i="155"/>
  <c r="I126" i="155"/>
  <c r="I127" i="155"/>
  <c r="I128" i="155"/>
  <c r="I129" i="155"/>
  <c r="I125" i="155"/>
  <c r="I123" i="155"/>
  <c r="I122" i="155"/>
  <c r="I119" i="155"/>
  <c r="I116" i="155"/>
  <c r="I113" i="155"/>
  <c r="I114" i="155"/>
  <c r="I112" i="155"/>
  <c r="I109" i="155"/>
  <c r="I108" i="155"/>
  <c r="I107" i="155"/>
  <c r="I103" i="155"/>
  <c r="I104" i="155"/>
  <c r="I105" i="155"/>
  <c r="I102" i="155"/>
  <c r="I96" i="155"/>
  <c r="I95" i="155"/>
  <c r="I90" i="155"/>
  <c r="I89" i="155"/>
  <c r="I84" i="155"/>
  <c r="I85" i="155"/>
  <c r="I86" i="155"/>
  <c r="I87" i="155"/>
  <c r="I83" i="155"/>
  <c r="I76" i="155"/>
  <c r="I77" i="155"/>
  <c r="I78" i="155"/>
  <c r="I79" i="155"/>
  <c r="I80" i="155"/>
  <c r="I81" i="155"/>
  <c r="I75" i="155"/>
  <c r="I73" i="155"/>
  <c r="I70" i="155"/>
  <c r="I71" i="155"/>
  <c r="I69" i="155"/>
  <c r="I66" i="155"/>
  <c r="I65" i="155"/>
  <c r="I56" i="155"/>
  <c r="I55" i="155"/>
  <c r="I54" i="155"/>
  <c r="I52" i="155"/>
  <c r="I49" i="155"/>
  <c r="I50" i="155"/>
  <c r="I48" i="155"/>
  <c r="I42" i="155"/>
  <c r="I43" i="155"/>
  <c r="I44" i="155"/>
  <c r="I45" i="155"/>
  <c r="I46" i="155"/>
  <c r="I41" i="155"/>
  <c r="I34" i="155"/>
  <c r="I35" i="155"/>
  <c r="I33" i="155"/>
  <c r="I31" i="155"/>
  <c r="I25" i="155"/>
  <c r="I23" i="155"/>
  <c r="I22" i="155"/>
  <c r="I21" i="155"/>
  <c r="I18" i="155"/>
  <c r="I19" i="155"/>
  <c r="I17" i="155"/>
  <c r="I13" i="155"/>
  <c r="I14" i="155"/>
  <c r="I15" i="155"/>
  <c r="I12" i="155"/>
  <c r="I8" i="155"/>
  <c r="I7" i="155"/>
  <c r="DJ61" i="156" l="1"/>
  <c r="DI85" i="148"/>
  <c r="DI85" i="146"/>
  <c r="DI85" i="144"/>
  <c r="DI85" i="122"/>
  <c r="DI84" i="120"/>
  <c r="DI85" i="118"/>
  <c r="DI89" i="151"/>
  <c r="DI85" i="154"/>
  <c r="DI87" i="115"/>
  <c r="DI84" i="113"/>
  <c r="DI89" i="139"/>
  <c r="DI85" i="131"/>
  <c r="DI87" i="147"/>
  <c r="DI87" i="145"/>
  <c r="DI85" i="141"/>
  <c r="DI85" i="121"/>
  <c r="DI85" i="119"/>
  <c r="DI85" i="117"/>
  <c r="DI85" i="142"/>
  <c r="DI89" i="140"/>
  <c r="DI84" i="114"/>
  <c r="DI85" i="110"/>
  <c r="DI89" i="150"/>
  <c r="DI89" i="138"/>
  <c r="DI85" i="137"/>
  <c r="D17" i="158"/>
  <c r="D16" i="158"/>
  <c r="D13" i="158"/>
  <c r="D12" i="158"/>
  <c r="D11" i="158"/>
  <c r="D7" i="158"/>
  <c r="D3" i="158"/>
  <c r="DJ85" i="148" l="1"/>
  <c r="DJ85" i="146"/>
  <c r="DJ85" i="144"/>
  <c r="DJ85" i="122"/>
  <c r="DJ84" i="120"/>
  <c r="DJ85" i="118"/>
  <c r="DJ89" i="151"/>
  <c r="DJ85" i="154"/>
  <c r="DJ87" i="115"/>
  <c r="DJ84" i="113"/>
  <c r="DJ89" i="139"/>
  <c r="DJ85" i="131"/>
  <c r="DJ89" i="140"/>
  <c r="DJ89" i="138"/>
  <c r="DJ85" i="137"/>
  <c r="DJ87" i="147"/>
  <c r="DJ87" i="145"/>
  <c r="DJ85" i="141"/>
  <c r="DJ85" i="121"/>
  <c r="DJ85" i="119"/>
  <c r="DJ85" i="117"/>
  <c r="DJ85" i="142"/>
  <c r="DJ84" i="114"/>
  <c r="DJ85" i="110"/>
  <c r="DJ89" i="150"/>
  <c r="E240" i="158"/>
  <c r="F240" i="158"/>
  <c r="G240" i="158"/>
  <c r="H240" i="158"/>
  <c r="I240" i="158"/>
  <c r="J240" i="158"/>
  <c r="K240" i="158"/>
  <c r="L240" i="158"/>
  <c r="M240" i="158"/>
  <c r="N240" i="158"/>
  <c r="O240" i="158"/>
  <c r="P240" i="158"/>
  <c r="Q240" i="158"/>
  <c r="R240" i="158"/>
  <c r="S240" i="158"/>
  <c r="T240" i="158"/>
  <c r="U240" i="158"/>
  <c r="V240" i="158"/>
  <c r="W240" i="158"/>
  <c r="X240" i="158"/>
  <c r="Y240" i="158"/>
  <c r="Z240" i="158"/>
  <c r="AA240" i="158"/>
  <c r="AB240" i="158"/>
  <c r="AC240" i="158"/>
  <c r="AD240" i="158"/>
  <c r="AE240" i="158"/>
  <c r="AF240" i="158"/>
  <c r="AG240" i="158"/>
  <c r="E241" i="158"/>
  <c r="F241" i="158"/>
  <c r="G241" i="158"/>
  <c r="H241" i="158"/>
  <c r="I241" i="158"/>
  <c r="J241" i="158"/>
  <c r="K241" i="158"/>
  <c r="L241" i="158"/>
  <c r="M241" i="158"/>
  <c r="N241" i="158"/>
  <c r="O241" i="158"/>
  <c r="P241" i="158"/>
  <c r="Q241" i="158"/>
  <c r="R241" i="158"/>
  <c r="S241" i="158"/>
  <c r="T241" i="158"/>
  <c r="U241" i="158"/>
  <c r="V241" i="158"/>
  <c r="W241" i="158"/>
  <c r="X241" i="158"/>
  <c r="Y241" i="158"/>
  <c r="Z241" i="158"/>
  <c r="AA241" i="158"/>
  <c r="AB241" i="158"/>
  <c r="AC241" i="158"/>
  <c r="AD241" i="158"/>
  <c r="AE241" i="158"/>
  <c r="AF241" i="158"/>
  <c r="AG241" i="158"/>
  <c r="E242" i="158"/>
  <c r="F242" i="158"/>
  <c r="G242" i="158"/>
  <c r="H242" i="158"/>
  <c r="I242" i="158"/>
  <c r="J242" i="158"/>
  <c r="K242" i="158"/>
  <c r="L242" i="158"/>
  <c r="M242" i="158"/>
  <c r="N242" i="158"/>
  <c r="O242" i="158"/>
  <c r="P242" i="158"/>
  <c r="Q242" i="158"/>
  <c r="R242" i="158"/>
  <c r="S242" i="158"/>
  <c r="T242" i="158"/>
  <c r="U242" i="158"/>
  <c r="V242" i="158"/>
  <c r="W242" i="158"/>
  <c r="X242" i="158"/>
  <c r="Y242" i="158"/>
  <c r="Z242" i="158"/>
  <c r="AA242" i="158"/>
  <c r="AB242" i="158"/>
  <c r="AC242" i="158"/>
  <c r="AD242" i="158"/>
  <c r="AE242" i="158"/>
  <c r="AF242" i="158"/>
  <c r="AG242" i="158"/>
  <c r="E243" i="158"/>
  <c r="F243" i="158"/>
  <c r="G243" i="158"/>
  <c r="H243" i="158"/>
  <c r="I243" i="158"/>
  <c r="J243" i="158"/>
  <c r="K243" i="158"/>
  <c r="L243" i="158"/>
  <c r="M243" i="158"/>
  <c r="N243" i="158"/>
  <c r="O243" i="158"/>
  <c r="P243" i="158"/>
  <c r="Q243" i="158"/>
  <c r="R243" i="158"/>
  <c r="S243" i="158"/>
  <c r="T243" i="158"/>
  <c r="U243" i="158"/>
  <c r="V243" i="158"/>
  <c r="W243" i="158"/>
  <c r="X243" i="158"/>
  <c r="Y243" i="158"/>
  <c r="Z243" i="158"/>
  <c r="AA243" i="158"/>
  <c r="AB243" i="158"/>
  <c r="AC243" i="158"/>
  <c r="AD243" i="158"/>
  <c r="AE243" i="158"/>
  <c r="AF243" i="158"/>
  <c r="AG243" i="158"/>
  <c r="E244" i="158"/>
  <c r="F244" i="158"/>
  <c r="G244" i="158"/>
  <c r="H244" i="158"/>
  <c r="I244" i="158"/>
  <c r="J244" i="158"/>
  <c r="K244" i="158"/>
  <c r="L244" i="158"/>
  <c r="M244" i="158"/>
  <c r="N244" i="158"/>
  <c r="O244" i="158"/>
  <c r="P244" i="158"/>
  <c r="Q244" i="158"/>
  <c r="R244" i="158"/>
  <c r="S244" i="158"/>
  <c r="T244" i="158"/>
  <c r="U244" i="158"/>
  <c r="V244" i="158"/>
  <c r="W244" i="158"/>
  <c r="X244" i="158"/>
  <c r="Y244" i="158"/>
  <c r="Z244" i="158"/>
  <c r="AA244" i="158"/>
  <c r="AB244" i="158"/>
  <c r="AC244" i="158"/>
  <c r="AD244" i="158"/>
  <c r="AE244" i="158"/>
  <c r="AF244" i="158"/>
  <c r="AG244" i="158"/>
  <c r="E246" i="158"/>
  <c r="F246" i="158"/>
  <c r="G246" i="158"/>
  <c r="H246" i="158"/>
  <c r="I246" i="158"/>
  <c r="J246" i="158"/>
  <c r="K246" i="158"/>
  <c r="L246" i="158"/>
  <c r="M246" i="158"/>
  <c r="N246" i="158"/>
  <c r="O246" i="158"/>
  <c r="P246" i="158"/>
  <c r="Q246" i="158"/>
  <c r="R246" i="158"/>
  <c r="S246" i="158"/>
  <c r="T246" i="158"/>
  <c r="U246" i="158"/>
  <c r="V246" i="158"/>
  <c r="W246" i="158"/>
  <c r="X246" i="158"/>
  <c r="Y246" i="158"/>
  <c r="Z246" i="158"/>
  <c r="AA246" i="158"/>
  <c r="AB246" i="158"/>
  <c r="AC246" i="158"/>
  <c r="AD246" i="158"/>
  <c r="AE246" i="158"/>
  <c r="AF246" i="158"/>
  <c r="AG246" i="158"/>
  <c r="E247" i="158"/>
  <c r="F247" i="158"/>
  <c r="G247" i="158"/>
  <c r="H247" i="158"/>
  <c r="I247" i="158"/>
  <c r="J247" i="158"/>
  <c r="K247" i="158"/>
  <c r="L247" i="158"/>
  <c r="M247" i="158"/>
  <c r="N247" i="158"/>
  <c r="O247" i="158"/>
  <c r="P247" i="158"/>
  <c r="Q247" i="158"/>
  <c r="R247" i="158"/>
  <c r="S247" i="158"/>
  <c r="T247" i="158"/>
  <c r="U247" i="158"/>
  <c r="V247" i="158"/>
  <c r="W247" i="158"/>
  <c r="X247" i="158"/>
  <c r="Y247" i="158"/>
  <c r="Z247" i="158"/>
  <c r="AA247" i="158"/>
  <c r="AB247" i="158"/>
  <c r="AC247" i="158"/>
  <c r="AD247" i="158"/>
  <c r="AE247" i="158"/>
  <c r="AF247" i="158"/>
  <c r="AG247" i="158"/>
  <c r="D246" i="158"/>
  <c r="D243" i="158"/>
  <c r="D240" i="158"/>
  <c r="E218" i="158"/>
  <c r="F218" i="158"/>
  <c r="G218" i="158"/>
  <c r="H218" i="158"/>
  <c r="I218" i="158"/>
  <c r="J218" i="158"/>
  <c r="K218" i="158"/>
  <c r="L218" i="158"/>
  <c r="M218" i="158"/>
  <c r="N218" i="158"/>
  <c r="O218" i="158"/>
  <c r="P218" i="158"/>
  <c r="Q218" i="158"/>
  <c r="R218" i="158"/>
  <c r="S218" i="158"/>
  <c r="T218" i="158"/>
  <c r="U218" i="158"/>
  <c r="V218" i="158"/>
  <c r="W218" i="158"/>
  <c r="X218" i="158"/>
  <c r="Y218" i="158"/>
  <c r="Z218" i="158"/>
  <c r="AA218" i="158"/>
  <c r="AB218" i="158"/>
  <c r="AC218" i="158"/>
  <c r="AD218" i="158"/>
  <c r="AE218" i="158"/>
  <c r="AF218" i="158"/>
  <c r="AG218" i="158"/>
  <c r="E219" i="158"/>
  <c r="F219" i="158"/>
  <c r="G219" i="158"/>
  <c r="H219" i="158"/>
  <c r="I219" i="158"/>
  <c r="J219" i="158"/>
  <c r="K219" i="158"/>
  <c r="L219" i="158"/>
  <c r="M219" i="158"/>
  <c r="N219" i="158"/>
  <c r="O219" i="158"/>
  <c r="P219" i="158"/>
  <c r="Q219" i="158"/>
  <c r="R219" i="158"/>
  <c r="S219" i="158"/>
  <c r="T219" i="158"/>
  <c r="U219" i="158"/>
  <c r="V219" i="158"/>
  <c r="W219" i="158"/>
  <c r="X219" i="158"/>
  <c r="Y219" i="158"/>
  <c r="Z219" i="158"/>
  <c r="AA219" i="158"/>
  <c r="AB219" i="158"/>
  <c r="AC219" i="158"/>
  <c r="AD219" i="158"/>
  <c r="AE219" i="158"/>
  <c r="AF219" i="158"/>
  <c r="AG219" i="158"/>
  <c r="E220" i="158"/>
  <c r="F220" i="158"/>
  <c r="G220" i="158"/>
  <c r="H220" i="158"/>
  <c r="I220" i="158"/>
  <c r="J220" i="158"/>
  <c r="K220" i="158"/>
  <c r="L220" i="158"/>
  <c r="M220" i="158"/>
  <c r="N220" i="158"/>
  <c r="O220" i="158"/>
  <c r="P220" i="158"/>
  <c r="Q220" i="158"/>
  <c r="R220" i="158"/>
  <c r="S220" i="158"/>
  <c r="T220" i="158"/>
  <c r="U220" i="158"/>
  <c r="V220" i="158"/>
  <c r="W220" i="158"/>
  <c r="X220" i="158"/>
  <c r="Y220" i="158"/>
  <c r="Z220" i="158"/>
  <c r="AA220" i="158"/>
  <c r="AB220" i="158"/>
  <c r="AC220" i="158"/>
  <c r="AD220" i="158"/>
  <c r="AE220" i="158"/>
  <c r="AF220" i="158"/>
  <c r="AG220" i="158"/>
  <c r="D220" i="158"/>
  <c r="D219" i="158"/>
  <c r="D218" i="158"/>
  <c r="E157" i="158"/>
  <c r="F157" i="158"/>
  <c r="G157" i="158"/>
  <c r="H157" i="158"/>
  <c r="I157" i="158"/>
  <c r="J157" i="158"/>
  <c r="K157" i="158"/>
  <c r="L157" i="158"/>
  <c r="M157" i="158"/>
  <c r="N157" i="158"/>
  <c r="O157" i="158"/>
  <c r="P157" i="158"/>
  <c r="Q157" i="158"/>
  <c r="R157" i="158"/>
  <c r="S157" i="158"/>
  <c r="T157" i="158"/>
  <c r="U157" i="158"/>
  <c r="V157" i="158"/>
  <c r="W157" i="158"/>
  <c r="X157" i="158"/>
  <c r="Y157" i="158"/>
  <c r="Z157" i="158"/>
  <c r="AA157" i="158"/>
  <c r="AB157" i="158"/>
  <c r="AC157" i="158"/>
  <c r="AD157" i="158"/>
  <c r="AE157" i="158"/>
  <c r="AF157" i="158"/>
  <c r="AG157" i="158"/>
  <c r="E158" i="158"/>
  <c r="F158" i="158"/>
  <c r="G158" i="158"/>
  <c r="H158" i="158"/>
  <c r="I158" i="158"/>
  <c r="J158" i="158"/>
  <c r="K158" i="158"/>
  <c r="L158" i="158"/>
  <c r="M158" i="158"/>
  <c r="N158" i="158"/>
  <c r="O158" i="158"/>
  <c r="P158" i="158"/>
  <c r="Q158" i="158"/>
  <c r="R158" i="158"/>
  <c r="S158" i="158"/>
  <c r="T158" i="158"/>
  <c r="U158" i="158"/>
  <c r="V158" i="158"/>
  <c r="W158" i="158"/>
  <c r="X158" i="158"/>
  <c r="Y158" i="158"/>
  <c r="Z158" i="158"/>
  <c r="AA158" i="158"/>
  <c r="AB158" i="158"/>
  <c r="AC158" i="158"/>
  <c r="AD158" i="158"/>
  <c r="AE158" i="158"/>
  <c r="AF158" i="158"/>
  <c r="AG158" i="158"/>
  <c r="E159" i="158"/>
  <c r="F159" i="158"/>
  <c r="G159" i="158"/>
  <c r="H159" i="158"/>
  <c r="I159" i="158"/>
  <c r="J159" i="158"/>
  <c r="K159" i="158"/>
  <c r="L159" i="158"/>
  <c r="M159" i="158"/>
  <c r="N159" i="158"/>
  <c r="O159" i="158"/>
  <c r="P159" i="158"/>
  <c r="Q159" i="158"/>
  <c r="R159" i="158"/>
  <c r="S159" i="158"/>
  <c r="T159" i="158"/>
  <c r="U159" i="158"/>
  <c r="V159" i="158"/>
  <c r="W159" i="158"/>
  <c r="X159" i="158"/>
  <c r="Y159" i="158"/>
  <c r="Z159" i="158"/>
  <c r="AA159" i="158"/>
  <c r="AB159" i="158"/>
  <c r="AC159" i="158"/>
  <c r="AD159" i="158"/>
  <c r="AE159" i="158"/>
  <c r="AF159" i="158"/>
  <c r="AG159" i="158"/>
  <c r="E160" i="158"/>
  <c r="F160" i="158"/>
  <c r="G160" i="158"/>
  <c r="H160" i="158"/>
  <c r="I160" i="158"/>
  <c r="J160" i="158"/>
  <c r="K160" i="158"/>
  <c r="L160" i="158"/>
  <c r="M160" i="158"/>
  <c r="N160" i="158"/>
  <c r="O160" i="158"/>
  <c r="P160" i="158"/>
  <c r="Q160" i="158"/>
  <c r="R160" i="158"/>
  <c r="S160" i="158"/>
  <c r="T160" i="158"/>
  <c r="U160" i="158"/>
  <c r="V160" i="158"/>
  <c r="W160" i="158"/>
  <c r="X160" i="158"/>
  <c r="Y160" i="158"/>
  <c r="Z160" i="158"/>
  <c r="AA160" i="158"/>
  <c r="AB160" i="158"/>
  <c r="AC160" i="158"/>
  <c r="AD160" i="158"/>
  <c r="AE160" i="158"/>
  <c r="AF160" i="158"/>
  <c r="AG160" i="158"/>
  <c r="E162" i="158"/>
  <c r="F162" i="158"/>
  <c r="G162" i="158"/>
  <c r="H162" i="158"/>
  <c r="I162" i="158"/>
  <c r="J162" i="158"/>
  <c r="K162" i="158"/>
  <c r="L162" i="158"/>
  <c r="M162" i="158"/>
  <c r="N162" i="158"/>
  <c r="O162" i="158"/>
  <c r="P162" i="158"/>
  <c r="Q162" i="158"/>
  <c r="R162" i="158"/>
  <c r="S162" i="158"/>
  <c r="T162" i="158"/>
  <c r="U162" i="158"/>
  <c r="V162" i="158"/>
  <c r="W162" i="158"/>
  <c r="X162" i="158"/>
  <c r="Y162" i="158"/>
  <c r="Z162" i="158"/>
  <c r="AA162" i="158"/>
  <c r="AB162" i="158"/>
  <c r="AC162" i="158"/>
  <c r="AD162" i="158"/>
  <c r="AE162" i="158"/>
  <c r="AF162" i="158"/>
  <c r="AG162" i="158"/>
  <c r="E164" i="158"/>
  <c r="F164" i="158"/>
  <c r="G164" i="158"/>
  <c r="H164" i="158"/>
  <c r="I164" i="158"/>
  <c r="J164" i="158"/>
  <c r="K164" i="158"/>
  <c r="L164" i="158"/>
  <c r="M164" i="158"/>
  <c r="N164" i="158"/>
  <c r="O164" i="158"/>
  <c r="P164" i="158"/>
  <c r="Q164" i="158"/>
  <c r="R164" i="158"/>
  <c r="S164" i="158"/>
  <c r="T164" i="158"/>
  <c r="U164" i="158"/>
  <c r="V164" i="158"/>
  <c r="W164" i="158"/>
  <c r="X164" i="158"/>
  <c r="Y164" i="158"/>
  <c r="Z164" i="158"/>
  <c r="AA164" i="158"/>
  <c r="AB164" i="158"/>
  <c r="AC164" i="158"/>
  <c r="AD164" i="158"/>
  <c r="AE164" i="158"/>
  <c r="AF164" i="158"/>
  <c r="AG164" i="158"/>
  <c r="E165" i="158"/>
  <c r="F165" i="158"/>
  <c r="G165" i="158"/>
  <c r="H165" i="158"/>
  <c r="I165" i="158"/>
  <c r="J165" i="158"/>
  <c r="K165" i="158"/>
  <c r="L165" i="158"/>
  <c r="M165" i="158"/>
  <c r="N165" i="158"/>
  <c r="O165" i="158"/>
  <c r="P165" i="158"/>
  <c r="Q165" i="158"/>
  <c r="R165" i="158"/>
  <c r="S165" i="158"/>
  <c r="T165" i="158"/>
  <c r="U165" i="158"/>
  <c r="V165" i="158"/>
  <c r="W165" i="158"/>
  <c r="X165" i="158"/>
  <c r="Y165" i="158"/>
  <c r="Z165" i="158"/>
  <c r="AA165" i="158"/>
  <c r="AB165" i="158"/>
  <c r="AC165" i="158"/>
  <c r="AD165" i="158"/>
  <c r="AE165" i="158"/>
  <c r="AF165" i="158"/>
  <c r="AG165" i="158"/>
  <c r="E168" i="158"/>
  <c r="F168" i="158"/>
  <c r="G168" i="158"/>
  <c r="H168" i="158"/>
  <c r="I168" i="158"/>
  <c r="J168" i="158"/>
  <c r="K168" i="158"/>
  <c r="L168" i="158"/>
  <c r="M168" i="158"/>
  <c r="N168" i="158"/>
  <c r="O168" i="158"/>
  <c r="P168" i="158"/>
  <c r="Q168" i="158"/>
  <c r="R168" i="158"/>
  <c r="S168" i="158"/>
  <c r="T168" i="158"/>
  <c r="U168" i="158"/>
  <c r="V168" i="158"/>
  <c r="W168" i="158"/>
  <c r="X168" i="158"/>
  <c r="Y168" i="158"/>
  <c r="Z168" i="158"/>
  <c r="AA168" i="158"/>
  <c r="AB168" i="158"/>
  <c r="AC168" i="158"/>
  <c r="AD168" i="158"/>
  <c r="AE168" i="158"/>
  <c r="AF168" i="158"/>
  <c r="AG168" i="158"/>
  <c r="E169" i="158"/>
  <c r="F169" i="158"/>
  <c r="G169" i="158"/>
  <c r="H169" i="158"/>
  <c r="I169" i="158"/>
  <c r="J169" i="158"/>
  <c r="K169" i="158"/>
  <c r="L169" i="158"/>
  <c r="M169" i="158"/>
  <c r="N169" i="158"/>
  <c r="O169" i="158"/>
  <c r="P169" i="158"/>
  <c r="Q169" i="158"/>
  <c r="R169" i="158"/>
  <c r="S169" i="158"/>
  <c r="T169" i="158"/>
  <c r="U169" i="158"/>
  <c r="V169" i="158"/>
  <c r="W169" i="158"/>
  <c r="X169" i="158"/>
  <c r="Y169" i="158"/>
  <c r="Z169" i="158"/>
  <c r="AA169" i="158"/>
  <c r="AB169" i="158"/>
  <c r="AC169" i="158"/>
  <c r="AD169" i="158"/>
  <c r="AE169" i="158"/>
  <c r="AF169" i="158"/>
  <c r="AG169" i="158"/>
  <c r="E170" i="158"/>
  <c r="F170" i="158"/>
  <c r="G170" i="158"/>
  <c r="H170" i="158"/>
  <c r="I170" i="158"/>
  <c r="J170" i="158"/>
  <c r="K170" i="158"/>
  <c r="L170" i="158"/>
  <c r="M170" i="158"/>
  <c r="N170" i="158"/>
  <c r="O170" i="158"/>
  <c r="P170" i="158"/>
  <c r="Q170" i="158"/>
  <c r="R170" i="158"/>
  <c r="S170" i="158"/>
  <c r="T170" i="158"/>
  <c r="U170" i="158"/>
  <c r="V170" i="158"/>
  <c r="W170" i="158"/>
  <c r="X170" i="158"/>
  <c r="Y170" i="158"/>
  <c r="Z170" i="158"/>
  <c r="AA170" i="158"/>
  <c r="AB170" i="158"/>
  <c r="AC170" i="158"/>
  <c r="AD170" i="158"/>
  <c r="AE170" i="158"/>
  <c r="AF170" i="158"/>
  <c r="AG170" i="158"/>
  <c r="E171" i="158"/>
  <c r="F171" i="158"/>
  <c r="G171" i="158"/>
  <c r="H171" i="158"/>
  <c r="I171" i="158"/>
  <c r="J171" i="158"/>
  <c r="K171" i="158"/>
  <c r="L171" i="158"/>
  <c r="M171" i="158"/>
  <c r="N171" i="158"/>
  <c r="O171" i="158"/>
  <c r="P171" i="158"/>
  <c r="Q171" i="158"/>
  <c r="R171" i="158"/>
  <c r="S171" i="158"/>
  <c r="T171" i="158"/>
  <c r="U171" i="158"/>
  <c r="V171" i="158"/>
  <c r="W171" i="158"/>
  <c r="X171" i="158"/>
  <c r="Y171" i="158"/>
  <c r="Z171" i="158"/>
  <c r="AA171" i="158"/>
  <c r="AB171" i="158"/>
  <c r="AC171" i="158"/>
  <c r="AD171" i="158"/>
  <c r="AE171" i="158"/>
  <c r="AF171" i="158"/>
  <c r="AG171" i="158"/>
  <c r="D164" i="158"/>
  <c r="D160" i="158"/>
  <c r="D157" i="158"/>
  <c r="E135" i="158"/>
  <c r="F135" i="158"/>
  <c r="G135" i="158"/>
  <c r="H135" i="158"/>
  <c r="I135" i="158"/>
  <c r="J135" i="158"/>
  <c r="K135" i="158"/>
  <c r="L135" i="158"/>
  <c r="M135" i="158"/>
  <c r="N135" i="158"/>
  <c r="O135" i="158"/>
  <c r="P135" i="158"/>
  <c r="Q135" i="158"/>
  <c r="R135" i="158"/>
  <c r="S135" i="158"/>
  <c r="T135" i="158"/>
  <c r="U135" i="158"/>
  <c r="V135" i="158"/>
  <c r="W135" i="158"/>
  <c r="X135" i="158"/>
  <c r="Y135" i="158"/>
  <c r="Z135" i="158"/>
  <c r="AA135" i="158"/>
  <c r="AB135" i="158"/>
  <c r="AC135" i="158"/>
  <c r="AD135" i="158"/>
  <c r="AE135" i="158"/>
  <c r="AF135" i="158"/>
  <c r="AG135" i="158"/>
  <c r="E136" i="158"/>
  <c r="F136" i="158"/>
  <c r="G136" i="158"/>
  <c r="H136" i="158"/>
  <c r="I136" i="158"/>
  <c r="J136" i="158"/>
  <c r="K136" i="158"/>
  <c r="L136" i="158"/>
  <c r="M136" i="158"/>
  <c r="N136" i="158"/>
  <c r="O136" i="158"/>
  <c r="P136" i="158"/>
  <c r="Q136" i="158"/>
  <c r="R136" i="158"/>
  <c r="S136" i="158"/>
  <c r="T136" i="158"/>
  <c r="U136" i="158"/>
  <c r="V136" i="158"/>
  <c r="W136" i="158"/>
  <c r="X136" i="158"/>
  <c r="Y136" i="158"/>
  <c r="Z136" i="158"/>
  <c r="AA136" i="158"/>
  <c r="AB136" i="158"/>
  <c r="AC136" i="158"/>
  <c r="AD136" i="158"/>
  <c r="AE136" i="158"/>
  <c r="AF136" i="158"/>
  <c r="AG136" i="158"/>
  <c r="D136" i="158"/>
  <c r="D135" i="158"/>
  <c r="E115" i="158"/>
  <c r="F115" i="158"/>
  <c r="G115" i="158"/>
  <c r="H115" i="158"/>
  <c r="I115" i="158"/>
  <c r="J115" i="158"/>
  <c r="K115" i="158"/>
  <c r="L115" i="158"/>
  <c r="M115" i="158"/>
  <c r="N115" i="158"/>
  <c r="O115" i="158"/>
  <c r="P115" i="158"/>
  <c r="Q115" i="158"/>
  <c r="R115" i="158"/>
  <c r="S115" i="158"/>
  <c r="T115" i="158"/>
  <c r="U115" i="158"/>
  <c r="V115" i="158"/>
  <c r="W115" i="158"/>
  <c r="X115" i="158"/>
  <c r="Y115" i="158"/>
  <c r="Z115" i="158"/>
  <c r="AA115" i="158"/>
  <c r="AB115" i="158"/>
  <c r="AC115" i="158"/>
  <c r="AD115" i="158"/>
  <c r="AE115" i="158"/>
  <c r="AF115" i="158"/>
  <c r="AG115" i="158"/>
  <c r="E116" i="158"/>
  <c r="F116" i="158"/>
  <c r="G116" i="158"/>
  <c r="H116" i="158"/>
  <c r="I116" i="158"/>
  <c r="J116" i="158"/>
  <c r="K116" i="158"/>
  <c r="L116" i="158"/>
  <c r="M116" i="158"/>
  <c r="N116" i="158"/>
  <c r="O116" i="158"/>
  <c r="P116" i="158"/>
  <c r="Q116" i="158"/>
  <c r="R116" i="158"/>
  <c r="S116" i="158"/>
  <c r="T116" i="158"/>
  <c r="U116" i="158"/>
  <c r="V116" i="158"/>
  <c r="W116" i="158"/>
  <c r="X116" i="158"/>
  <c r="Y116" i="158"/>
  <c r="Z116" i="158"/>
  <c r="AA116" i="158"/>
  <c r="AB116" i="158"/>
  <c r="AC116" i="158"/>
  <c r="AD116" i="158"/>
  <c r="AE116" i="158"/>
  <c r="AF116" i="158"/>
  <c r="AG116" i="158"/>
  <c r="E117" i="158"/>
  <c r="F117" i="158"/>
  <c r="G117" i="158"/>
  <c r="H117" i="158"/>
  <c r="I117" i="158"/>
  <c r="J117" i="158"/>
  <c r="K117" i="158"/>
  <c r="L117" i="158"/>
  <c r="M117" i="158"/>
  <c r="N117" i="158"/>
  <c r="O117" i="158"/>
  <c r="P117" i="158"/>
  <c r="Q117" i="158"/>
  <c r="R117" i="158"/>
  <c r="S117" i="158"/>
  <c r="T117" i="158"/>
  <c r="U117" i="158"/>
  <c r="V117" i="158"/>
  <c r="W117" i="158"/>
  <c r="X117" i="158"/>
  <c r="Y117" i="158"/>
  <c r="Z117" i="158"/>
  <c r="AA117" i="158"/>
  <c r="AB117" i="158"/>
  <c r="AC117" i="158"/>
  <c r="AD117" i="158"/>
  <c r="AE117" i="158"/>
  <c r="AF117" i="158"/>
  <c r="AG117" i="158"/>
  <c r="E118" i="158"/>
  <c r="F118" i="158"/>
  <c r="G118" i="158"/>
  <c r="H118" i="158"/>
  <c r="I118" i="158"/>
  <c r="J118" i="158"/>
  <c r="K118" i="158"/>
  <c r="L118" i="158"/>
  <c r="M118" i="158"/>
  <c r="N118" i="158"/>
  <c r="O118" i="158"/>
  <c r="P118" i="158"/>
  <c r="Q118" i="158"/>
  <c r="R118" i="158"/>
  <c r="S118" i="158"/>
  <c r="T118" i="158"/>
  <c r="U118" i="158"/>
  <c r="V118" i="158"/>
  <c r="W118" i="158"/>
  <c r="X118" i="158"/>
  <c r="Y118" i="158"/>
  <c r="Z118" i="158"/>
  <c r="AA118" i="158"/>
  <c r="AB118" i="158"/>
  <c r="AC118" i="158"/>
  <c r="AD118" i="158"/>
  <c r="AE118" i="158"/>
  <c r="AF118" i="158"/>
  <c r="AG118" i="158"/>
  <c r="E119" i="158"/>
  <c r="F119" i="158"/>
  <c r="G119" i="158"/>
  <c r="H119" i="158"/>
  <c r="I119" i="158"/>
  <c r="J119" i="158"/>
  <c r="K119" i="158"/>
  <c r="L119" i="158"/>
  <c r="M119" i="158"/>
  <c r="N119" i="158"/>
  <c r="O119" i="158"/>
  <c r="P119" i="158"/>
  <c r="Q119" i="158"/>
  <c r="R119" i="158"/>
  <c r="S119" i="158"/>
  <c r="T119" i="158"/>
  <c r="U119" i="158"/>
  <c r="V119" i="158"/>
  <c r="W119" i="158"/>
  <c r="X119" i="158"/>
  <c r="Y119" i="158"/>
  <c r="Z119" i="158"/>
  <c r="AA119" i="158"/>
  <c r="AB119" i="158"/>
  <c r="AC119" i="158"/>
  <c r="AD119" i="158"/>
  <c r="AE119" i="158"/>
  <c r="AF119" i="158"/>
  <c r="AG119" i="158"/>
  <c r="E121" i="158"/>
  <c r="F121" i="158"/>
  <c r="G121" i="158"/>
  <c r="H121" i="158"/>
  <c r="I121" i="158"/>
  <c r="J121" i="158"/>
  <c r="K121" i="158"/>
  <c r="L121" i="158"/>
  <c r="M121" i="158"/>
  <c r="N121" i="158"/>
  <c r="O121" i="158"/>
  <c r="P121" i="158"/>
  <c r="Q121" i="158"/>
  <c r="R121" i="158"/>
  <c r="S121" i="158"/>
  <c r="T121" i="158"/>
  <c r="U121" i="158"/>
  <c r="V121" i="158"/>
  <c r="W121" i="158"/>
  <c r="X121" i="158"/>
  <c r="Y121" i="158"/>
  <c r="Z121" i="158"/>
  <c r="AA121" i="158"/>
  <c r="AB121" i="158"/>
  <c r="AC121" i="158"/>
  <c r="AD121" i="158"/>
  <c r="AE121" i="158"/>
  <c r="AF121" i="158"/>
  <c r="AG121" i="158"/>
  <c r="E122" i="158"/>
  <c r="F122" i="158"/>
  <c r="G122" i="158"/>
  <c r="H122" i="158"/>
  <c r="I122" i="158"/>
  <c r="J122" i="158"/>
  <c r="K122" i="158"/>
  <c r="L122" i="158"/>
  <c r="M122" i="158"/>
  <c r="N122" i="158"/>
  <c r="O122" i="158"/>
  <c r="P122" i="158"/>
  <c r="Q122" i="158"/>
  <c r="R122" i="158"/>
  <c r="S122" i="158"/>
  <c r="T122" i="158"/>
  <c r="U122" i="158"/>
  <c r="V122" i="158"/>
  <c r="W122" i="158"/>
  <c r="X122" i="158"/>
  <c r="Y122" i="158"/>
  <c r="Z122" i="158"/>
  <c r="AA122" i="158"/>
  <c r="AB122" i="158"/>
  <c r="AC122" i="158"/>
  <c r="AD122" i="158"/>
  <c r="AE122" i="158"/>
  <c r="AF122" i="158"/>
  <c r="AG122" i="158"/>
  <c r="E124" i="158"/>
  <c r="F124" i="158"/>
  <c r="G124" i="158"/>
  <c r="H124" i="158"/>
  <c r="I124" i="158"/>
  <c r="J124" i="158"/>
  <c r="K124" i="158"/>
  <c r="L124" i="158"/>
  <c r="M124" i="158"/>
  <c r="N124" i="158"/>
  <c r="O124" i="158"/>
  <c r="P124" i="158"/>
  <c r="Q124" i="158"/>
  <c r="R124" i="158"/>
  <c r="S124" i="158"/>
  <c r="T124" i="158"/>
  <c r="U124" i="158"/>
  <c r="V124" i="158"/>
  <c r="W124" i="158"/>
  <c r="X124" i="158"/>
  <c r="Y124" i="158"/>
  <c r="Z124" i="158"/>
  <c r="AA124" i="158"/>
  <c r="AB124" i="158"/>
  <c r="AC124" i="158"/>
  <c r="AD124" i="158"/>
  <c r="AE124" i="158"/>
  <c r="AF124" i="158"/>
  <c r="AG124" i="158"/>
  <c r="E125" i="158"/>
  <c r="F125" i="158"/>
  <c r="G125" i="158"/>
  <c r="H125" i="158"/>
  <c r="I125" i="158"/>
  <c r="J125" i="158"/>
  <c r="K125" i="158"/>
  <c r="L125" i="158"/>
  <c r="M125" i="158"/>
  <c r="N125" i="158"/>
  <c r="O125" i="158"/>
  <c r="P125" i="158"/>
  <c r="Q125" i="158"/>
  <c r="R125" i="158"/>
  <c r="S125" i="158"/>
  <c r="T125" i="158"/>
  <c r="U125" i="158"/>
  <c r="V125" i="158"/>
  <c r="W125" i="158"/>
  <c r="X125" i="158"/>
  <c r="Y125" i="158"/>
  <c r="Z125" i="158"/>
  <c r="AA125" i="158"/>
  <c r="AB125" i="158"/>
  <c r="AC125" i="158"/>
  <c r="AD125" i="158"/>
  <c r="AE125" i="158"/>
  <c r="AF125" i="158"/>
  <c r="AG125" i="158"/>
  <c r="E126" i="158"/>
  <c r="F126" i="158"/>
  <c r="G126" i="158"/>
  <c r="H126" i="158"/>
  <c r="I126" i="158"/>
  <c r="J126" i="158"/>
  <c r="K126" i="158"/>
  <c r="L126" i="158"/>
  <c r="M126" i="158"/>
  <c r="N126" i="158"/>
  <c r="O126" i="158"/>
  <c r="P126" i="158"/>
  <c r="Q126" i="158"/>
  <c r="R126" i="158"/>
  <c r="S126" i="158"/>
  <c r="T126" i="158"/>
  <c r="U126" i="158"/>
  <c r="V126" i="158"/>
  <c r="W126" i="158"/>
  <c r="X126" i="158"/>
  <c r="Y126" i="158"/>
  <c r="Z126" i="158"/>
  <c r="AA126" i="158"/>
  <c r="AB126" i="158"/>
  <c r="AC126" i="158"/>
  <c r="AD126" i="158"/>
  <c r="AE126" i="158"/>
  <c r="AF126" i="158"/>
  <c r="AG126" i="158"/>
  <c r="E127" i="158"/>
  <c r="F127" i="158"/>
  <c r="G127" i="158"/>
  <c r="H127" i="158"/>
  <c r="I127" i="158"/>
  <c r="J127" i="158"/>
  <c r="K127" i="158"/>
  <c r="L127" i="158"/>
  <c r="M127" i="158"/>
  <c r="N127" i="158"/>
  <c r="O127" i="158"/>
  <c r="P127" i="158"/>
  <c r="Q127" i="158"/>
  <c r="R127" i="158"/>
  <c r="S127" i="158"/>
  <c r="T127" i="158"/>
  <c r="U127" i="158"/>
  <c r="V127" i="158"/>
  <c r="W127" i="158"/>
  <c r="X127" i="158"/>
  <c r="Y127" i="158"/>
  <c r="Z127" i="158"/>
  <c r="AA127" i="158"/>
  <c r="AB127" i="158"/>
  <c r="AC127" i="158"/>
  <c r="AD127" i="158"/>
  <c r="AE127" i="158"/>
  <c r="AF127" i="158"/>
  <c r="AG127" i="158"/>
  <c r="D121" i="158"/>
  <c r="D118" i="158"/>
  <c r="D115" i="158"/>
  <c r="E96" i="158"/>
  <c r="F96" i="158"/>
  <c r="G96" i="158"/>
  <c r="H96" i="158"/>
  <c r="I96" i="158"/>
  <c r="J96" i="158"/>
  <c r="K96" i="158"/>
  <c r="L96" i="158"/>
  <c r="M96" i="158"/>
  <c r="N96" i="158"/>
  <c r="O96" i="158"/>
  <c r="P96" i="158"/>
  <c r="Q96" i="158"/>
  <c r="R96" i="158"/>
  <c r="S96" i="158"/>
  <c r="T96" i="158"/>
  <c r="U96" i="158"/>
  <c r="V96" i="158"/>
  <c r="W96" i="158"/>
  <c r="X96" i="158"/>
  <c r="Y96" i="158"/>
  <c r="Z96" i="158"/>
  <c r="AA96" i="158"/>
  <c r="AB96" i="158"/>
  <c r="AC96" i="158"/>
  <c r="AD96" i="158"/>
  <c r="AE96" i="158"/>
  <c r="AF96" i="158"/>
  <c r="AG96" i="158"/>
  <c r="E97" i="158"/>
  <c r="F97" i="158"/>
  <c r="G97" i="158"/>
  <c r="H97" i="158"/>
  <c r="I97" i="158"/>
  <c r="J97" i="158"/>
  <c r="K97" i="158"/>
  <c r="L97" i="158"/>
  <c r="M97" i="158"/>
  <c r="N97" i="158"/>
  <c r="O97" i="158"/>
  <c r="P97" i="158"/>
  <c r="Q97" i="158"/>
  <c r="R97" i="158"/>
  <c r="S97" i="158"/>
  <c r="T97" i="158"/>
  <c r="U97" i="158"/>
  <c r="V97" i="158"/>
  <c r="W97" i="158"/>
  <c r="X97" i="158"/>
  <c r="Y97" i="158"/>
  <c r="Z97" i="158"/>
  <c r="AA97" i="158"/>
  <c r="AB97" i="158"/>
  <c r="AC97" i="158"/>
  <c r="AD97" i="158"/>
  <c r="AE97" i="158"/>
  <c r="AF97" i="158"/>
  <c r="AG97" i="158"/>
  <c r="E98" i="158"/>
  <c r="F98" i="158"/>
  <c r="G98" i="158"/>
  <c r="H98" i="158"/>
  <c r="I98" i="158"/>
  <c r="J98" i="158"/>
  <c r="K98" i="158"/>
  <c r="L98" i="158"/>
  <c r="M98" i="158"/>
  <c r="N98" i="158"/>
  <c r="O98" i="158"/>
  <c r="P98" i="158"/>
  <c r="Q98" i="158"/>
  <c r="R98" i="158"/>
  <c r="S98" i="158"/>
  <c r="T98" i="158"/>
  <c r="U98" i="158"/>
  <c r="V98" i="158"/>
  <c r="W98" i="158"/>
  <c r="X98" i="158"/>
  <c r="Y98" i="158"/>
  <c r="Z98" i="158"/>
  <c r="AA98" i="158"/>
  <c r="AB98" i="158"/>
  <c r="AC98" i="158"/>
  <c r="AD98" i="158"/>
  <c r="AE98" i="158"/>
  <c r="AF98" i="158"/>
  <c r="AG98" i="158"/>
  <c r="D98" i="158"/>
  <c r="D97" i="158"/>
  <c r="D96" i="158"/>
  <c r="E58" i="158"/>
  <c r="F58" i="158"/>
  <c r="G58" i="158"/>
  <c r="H58" i="158"/>
  <c r="I58" i="158"/>
  <c r="J58" i="158"/>
  <c r="K58" i="158"/>
  <c r="L58" i="158"/>
  <c r="M58" i="158"/>
  <c r="N58" i="158"/>
  <c r="O58" i="158"/>
  <c r="P58" i="158"/>
  <c r="Q58" i="158"/>
  <c r="R58" i="158"/>
  <c r="S58" i="158"/>
  <c r="T58" i="158"/>
  <c r="U58" i="158"/>
  <c r="V58" i="158"/>
  <c r="W58" i="158"/>
  <c r="X58" i="158"/>
  <c r="Y58" i="158"/>
  <c r="Z58" i="158"/>
  <c r="AA58" i="158"/>
  <c r="AB58" i="158"/>
  <c r="AC58" i="158"/>
  <c r="AD58" i="158"/>
  <c r="AE58" i="158"/>
  <c r="AF58" i="158"/>
  <c r="AG58" i="158"/>
  <c r="E59" i="158"/>
  <c r="F59" i="158"/>
  <c r="G59" i="158"/>
  <c r="H59" i="158"/>
  <c r="I59" i="158"/>
  <c r="J59" i="158"/>
  <c r="K59" i="158"/>
  <c r="L59" i="158"/>
  <c r="M59" i="158"/>
  <c r="N59" i="158"/>
  <c r="O59" i="158"/>
  <c r="P59" i="158"/>
  <c r="Q59" i="158"/>
  <c r="R59" i="158"/>
  <c r="S59" i="158"/>
  <c r="T59" i="158"/>
  <c r="U59" i="158"/>
  <c r="V59" i="158"/>
  <c r="W59" i="158"/>
  <c r="X59" i="158"/>
  <c r="Y59" i="158"/>
  <c r="Z59" i="158"/>
  <c r="AA59" i="158"/>
  <c r="AB59" i="158"/>
  <c r="AC59" i="158"/>
  <c r="AD59" i="158"/>
  <c r="AE59" i="158"/>
  <c r="AF59" i="158"/>
  <c r="AG59" i="158"/>
  <c r="D59" i="158"/>
  <c r="D58" i="158"/>
  <c r="E43" i="158"/>
  <c r="F43" i="158"/>
  <c r="G43" i="158"/>
  <c r="H43" i="158"/>
  <c r="I43" i="158"/>
  <c r="J43" i="158"/>
  <c r="K43" i="158"/>
  <c r="L43" i="158"/>
  <c r="M43" i="158"/>
  <c r="N43" i="158"/>
  <c r="O43" i="158"/>
  <c r="P43" i="158"/>
  <c r="Q43" i="158"/>
  <c r="R43" i="158"/>
  <c r="S43" i="158"/>
  <c r="T43" i="158"/>
  <c r="U43" i="158"/>
  <c r="V43" i="158"/>
  <c r="W43" i="158"/>
  <c r="X43" i="158"/>
  <c r="Y43" i="158"/>
  <c r="Z43" i="158"/>
  <c r="AA43" i="158"/>
  <c r="AB43" i="158"/>
  <c r="AC43" i="158"/>
  <c r="AD43" i="158"/>
  <c r="AE43" i="158"/>
  <c r="AF43" i="158"/>
  <c r="AG43" i="158"/>
  <c r="D43" i="158"/>
  <c r="D32" i="158"/>
  <c r="BL86" i="148" l="1"/>
  <c r="BK86" i="148"/>
  <c r="BJ86" i="148"/>
  <c r="BI86" i="148"/>
  <c r="BH86" i="148"/>
  <c r="BG86" i="148"/>
  <c r="BF86" i="148"/>
  <c r="BE86" i="148"/>
  <c r="BD86" i="148"/>
  <c r="BC86" i="148"/>
  <c r="BB86" i="148"/>
  <c r="BA86" i="148"/>
  <c r="AZ86" i="148"/>
  <c r="AY86" i="148"/>
  <c r="AX86" i="148"/>
  <c r="AW86" i="148"/>
  <c r="AV86" i="148"/>
  <c r="AU86" i="148"/>
  <c r="AT86" i="148"/>
  <c r="AS86" i="148"/>
  <c r="AR86" i="148"/>
  <c r="AQ86" i="148"/>
  <c r="AP86" i="148"/>
  <c r="AO86" i="148"/>
  <c r="AN86" i="148"/>
  <c r="AM86" i="148"/>
  <c r="AL86" i="148"/>
  <c r="AK86" i="148"/>
  <c r="AJ86" i="148"/>
  <c r="AI86" i="148"/>
  <c r="AH86" i="148"/>
  <c r="AG86" i="148"/>
  <c r="BL85" i="148"/>
  <c r="BK85" i="148"/>
  <c r="BJ85" i="148"/>
  <c r="BI85" i="148"/>
  <c r="BH85" i="148"/>
  <c r="BG85" i="148"/>
  <c r="BF85" i="148"/>
  <c r="BE85" i="148"/>
  <c r="BD85" i="148"/>
  <c r="BC85" i="148"/>
  <c r="BB85" i="148"/>
  <c r="BA85" i="148"/>
  <c r="AZ85" i="148"/>
  <c r="AY85" i="148"/>
  <c r="AX85" i="148"/>
  <c r="AW85" i="148"/>
  <c r="AV85" i="148"/>
  <c r="AU85" i="148"/>
  <c r="AT85" i="148"/>
  <c r="AS85" i="148"/>
  <c r="AR85" i="148"/>
  <c r="AQ85" i="148"/>
  <c r="AP85" i="148"/>
  <c r="AO85" i="148"/>
  <c r="AN85" i="148"/>
  <c r="AM85" i="148"/>
  <c r="AL85" i="148"/>
  <c r="AK85" i="148"/>
  <c r="AJ85" i="148"/>
  <c r="AI85" i="148"/>
  <c r="AH85" i="148"/>
  <c r="AG85" i="148"/>
  <c r="AG84" i="148"/>
  <c r="AF84" i="148"/>
  <c r="AE84" i="148"/>
  <c r="AD84" i="148"/>
  <c r="AC84" i="148"/>
  <c r="AB84" i="148"/>
  <c r="AA84" i="148"/>
  <c r="Z84" i="148"/>
  <c r="Y84" i="148"/>
  <c r="X84" i="148"/>
  <c r="W84" i="148"/>
  <c r="V84" i="148"/>
  <c r="U84" i="148"/>
  <c r="T84" i="148"/>
  <c r="S84" i="148"/>
  <c r="R84" i="148"/>
  <c r="Q84" i="148"/>
  <c r="P84" i="148"/>
  <c r="O84" i="148"/>
  <c r="N84" i="148"/>
  <c r="M84" i="148"/>
  <c r="L84" i="148"/>
  <c r="K84" i="148"/>
  <c r="J84" i="148"/>
  <c r="I84" i="148"/>
  <c r="H84" i="148"/>
  <c r="G84" i="148"/>
  <c r="F84" i="148"/>
  <c r="E84" i="148"/>
  <c r="D84" i="148"/>
  <c r="BL88" i="147"/>
  <c r="BK88" i="147"/>
  <c r="BJ88" i="147"/>
  <c r="BI88" i="147"/>
  <c r="BH88" i="147"/>
  <c r="BG88" i="147"/>
  <c r="BF88" i="147"/>
  <c r="BE88" i="147"/>
  <c r="BD88" i="147"/>
  <c r="BC88" i="147"/>
  <c r="BB88" i="147"/>
  <c r="BA88" i="147"/>
  <c r="AZ88" i="147"/>
  <c r="AY88" i="147"/>
  <c r="AX88" i="147"/>
  <c r="AW88" i="147"/>
  <c r="AV88" i="147"/>
  <c r="AU88" i="147"/>
  <c r="AT88" i="147"/>
  <c r="AS88" i="147"/>
  <c r="AR88" i="147"/>
  <c r="AQ88" i="147"/>
  <c r="AP88" i="147"/>
  <c r="AO88" i="147"/>
  <c r="AN88" i="147"/>
  <c r="AM88" i="147"/>
  <c r="AL88" i="147"/>
  <c r="AK88" i="147"/>
  <c r="AJ88" i="147"/>
  <c r="AI88" i="147"/>
  <c r="AH88" i="147"/>
  <c r="AG88" i="147"/>
  <c r="BL87" i="147"/>
  <c r="BK87" i="147"/>
  <c r="BJ87" i="147"/>
  <c r="BI87" i="147"/>
  <c r="BH87" i="147"/>
  <c r="BG87" i="147"/>
  <c r="BF87" i="147"/>
  <c r="BE87" i="147"/>
  <c r="BD87" i="147"/>
  <c r="BC87" i="147"/>
  <c r="BB87" i="147"/>
  <c r="BA87" i="147"/>
  <c r="AZ87" i="147"/>
  <c r="AY87" i="147"/>
  <c r="AX87" i="147"/>
  <c r="AW87" i="147"/>
  <c r="AV87" i="147"/>
  <c r="AU87" i="147"/>
  <c r="AT87" i="147"/>
  <c r="AS87" i="147"/>
  <c r="AR87" i="147"/>
  <c r="AQ87" i="147"/>
  <c r="AP87" i="147"/>
  <c r="AO87" i="147"/>
  <c r="AN87" i="147"/>
  <c r="AM87" i="147"/>
  <c r="AL87" i="147"/>
  <c r="AK87" i="147"/>
  <c r="AJ87" i="147"/>
  <c r="AI87" i="147"/>
  <c r="AH87" i="147"/>
  <c r="AG87" i="147"/>
  <c r="AG86" i="147"/>
  <c r="AF86" i="147"/>
  <c r="AE86" i="147"/>
  <c r="AD86" i="147"/>
  <c r="AC86" i="147"/>
  <c r="AB86" i="147"/>
  <c r="AA86" i="147"/>
  <c r="Z86" i="147"/>
  <c r="Y86" i="147"/>
  <c r="X86" i="147"/>
  <c r="W86" i="147"/>
  <c r="V86" i="147"/>
  <c r="U86" i="147"/>
  <c r="T86" i="147"/>
  <c r="S86" i="147"/>
  <c r="R86" i="147"/>
  <c r="Q86" i="147"/>
  <c r="P86" i="147"/>
  <c r="O86" i="147"/>
  <c r="N86" i="147"/>
  <c r="M86" i="147"/>
  <c r="L86" i="147"/>
  <c r="K86" i="147"/>
  <c r="J86" i="147"/>
  <c r="I86" i="147"/>
  <c r="H86" i="147"/>
  <c r="G86" i="147"/>
  <c r="F86" i="147"/>
  <c r="E86" i="147"/>
  <c r="D86" i="147"/>
  <c r="BL86" i="146"/>
  <c r="BK86" i="146"/>
  <c r="BJ86" i="146"/>
  <c r="BI86" i="146"/>
  <c r="BH86" i="146"/>
  <c r="BG86" i="146"/>
  <c r="BF86" i="146"/>
  <c r="BE86" i="146"/>
  <c r="BD86" i="146"/>
  <c r="BC86" i="146"/>
  <c r="BB86" i="146"/>
  <c r="BA86" i="146"/>
  <c r="AZ86" i="146"/>
  <c r="AY86" i="146"/>
  <c r="AX86" i="146"/>
  <c r="AW86" i="146"/>
  <c r="AV86" i="146"/>
  <c r="AU86" i="146"/>
  <c r="AT86" i="146"/>
  <c r="AS86" i="146"/>
  <c r="AR86" i="146"/>
  <c r="AQ86" i="146"/>
  <c r="AP86" i="146"/>
  <c r="AO86" i="146"/>
  <c r="AN86" i="146"/>
  <c r="AM86" i="146"/>
  <c r="AL86" i="146"/>
  <c r="AK86" i="146"/>
  <c r="AJ86" i="146"/>
  <c r="AI86" i="146"/>
  <c r="AH86" i="146"/>
  <c r="AG86" i="146"/>
  <c r="BL85" i="146"/>
  <c r="BK85" i="146"/>
  <c r="BJ85" i="146"/>
  <c r="BI85" i="146"/>
  <c r="BH85" i="146"/>
  <c r="BG85" i="146"/>
  <c r="BF85" i="146"/>
  <c r="BE85" i="146"/>
  <c r="BD85" i="146"/>
  <c r="BC85" i="146"/>
  <c r="BB85" i="146"/>
  <c r="BA85" i="146"/>
  <c r="AZ85" i="146"/>
  <c r="AY85" i="146"/>
  <c r="AX85" i="146"/>
  <c r="AW85" i="146"/>
  <c r="AV85" i="146"/>
  <c r="AU85" i="146"/>
  <c r="AT85" i="146"/>
  <c r="AS85" i="146"/>
  <c r="AR85" i="146"/>
  <c r="AQ85" i="146"/>
  <c r="AP85" i="146"/>
  <c r="AO85" i="146"/>
  <c r="AN85" i="146"/>
  <c r="AM85" i="146"/>
  <c r="AL85" i="146"/>
  <c r="AK85" i="146"/>
  <c r="AJ85" i="146"/>
  <c r="AI85" i="146"/>
  <c r="AH85" i="146"/>
  <c r="AG85" i="146"/>
  <c r="AG84" i="146"/>
  <c r="AF84" i="146"/>
  <c r="AE84" i="146"/>
  <c r="AD84" i="146"/>
  <c r="AC84" i="146"/>
  <c r="AB84" i="146"/>
  <c r="AA84" i="146"/>
  <c r="Z84" i="146"/>
  <c r="Y84" i="146"/>
  <c r="X84" i="146"/>
  <c r="W84" i="146"/>
  <c r="V84" i="146"/>
  <c r="U84" i="146"/>
  <c r="T84" i="146"/>
  <c r="S84" i="146"/>
  <c r="R84" i="146"/>
  <c r="Q84" i="146"/>
  <c r="P84" i="146"/>
  <c r="O84" i="146"/>
  <c r="N84" i="146"/>
  <c r="M84" i="146"/>
  <c r="L84" i="146"/>
  <c r="K84" i="146"/>
  <c r="J84" i="146"/>
  <c r="I84" i="146"/>
  <c r="H84" i="146"/>
  <c r="G84" i="146"/>
  <c r="F84" i="146"/>
  <c r="E84" i="146"/>
  <c r="D84" i="146"/>
  <c r="BL88" i="145"/>
  <c r="BK88" i="145"/>
  <c r="BJ88" i="145"/>
  <c r="BI88" i="145"/>
  <c r="BH88" i="145"/>
  <c r="BG88" i="145"/>
  <c r="BF88" i="145"/>
  <c r="BE88" i="145"/>
  <c r="BD88" i="145"/>
  <c r="BC88" i="145"/>
  <c r="BB88" i="145"/>
  <c r="BA88" i="145"/>
  <c r="AZ88" i="145"/>
  <c r="AY88" i="145"/>
  <c r="AX88" i="145"/>
  <c r="AW88" i="145"/>
  <c r="AV88" i="145"/>
  <c r="AU88" i="145"/>
  <c r="AT88" i="145"/>
  <c r="AS88" i="145"/>
  <c r="AR88" i="145"/>
  <c r="AQ88" i="145"/>
  <c r="AP88" i="145"/>
  <c r="AO88" i="145"/>
  <c r="AN88" i="145"/>
  <c r="AM88" i="145"/>
  <c r="AL88" i="145"/>
  <c r="AK88" i="145"/>
  <c r="AJ88" i="145"/>
  <c r="AI88" i="145"/>
  <c r="AH88" i="145"/>
  <c r="AG88" i="145"/>
  <c r="BL87" i="145"/>
  <c r="BK87" i="145"/>
  <c r="BJ87" i="145"/>
  <c r="BI87" i="145"/>
  <c r="BH87" i="145"/>
  <c r="BG87" i="145"/>
  <c r="BF87" i="145"/>
  <c r="BE87" i="145"/>
  <c r="BD87" i="145"/>
  <c r="BC87" i="145"/>
  <c r="BB87" i="145"/>
  <c r="BA87" i="145"/>
  <c r="AZ87" i="145"/>
  <c r="AY87" i="145"/>
  <c r="AX87" i="145"/>
  <c r="AW87" i="145"/>
  <c r="AV87" i="145"/>
  <c r="AU87" i="145"/>
  <c r="AT87" i="145"/>
  <c r="AS87" i="145"/>
  <c r="AR87" i="145"/>
  <c r="AQ87" i="145"/>
  <c r="AP87" i="145"/>
  <c r="AO87" i="145"/>
  <c r="AN87" i="145"/>
  <c r="AM87" i="145"/>
  <c r="AL87" i="145"/>
  <c r="AK87" i="145"/>
  <c r="AJ87" i="145"/>
  <c r="AI87" i="145"/>
  <c r="AH87" i="145"/>
  <c r="AG87" i="145"/>
  <c r="AG86" i="145"/>
  <c r="AF86" i="145"/>
  <c r="AE86" i="145"/>
  <c r="AD86" i="145"/>
  <c r="AC86" i="145"/>
  <c r="AB86" i="145"/>
  <c r="AA86" i="145"/>
  <c r="Z86" i="145"/>
  <c r="Y86" i="145"/>
  <c r="X86" i="145"/>
  <c r="W86" i="145"/>
  <c r="V86" i="145"/>
  <c r="U86" i="145"/>
  <c r="T86" i="145"/>
  <c r="S86" i="145"/>
  <c r="R86" i="145"/>
  <c r="Q86" i="145"/>
  <c r="P86" i="145"/>
  <c r="O86" i="145"/>
  <c r="N86" i="145"/>
  <c r="M86" i="145"/>
  <c r="L86" i="145"/>
  <c r="K86" i="145"/>
  <c r="J86" i="145"/>
  <c r="I86" i="145"/>
  <c r="H86" i="145"/>
  <c r="G86" i="145"/>
  <c r="F86" i="145"/>
  <c r="E86" i="145"/>
  <c r="D86" i="145"/>
  <c r="BL86" i="144"/>
  <c r="BK86" i="144"/>
  <c r="BJ86" i="144"/>
  <c r="BI86" i="144"/>
  <c r="BH86" i="144"/>
  <c r="BG86" i="144"/>
  <c r="BF86" i="144"/>
  <c r="BE86" i="144"/>
  <c r="BD86" i="144"/>
  <c r="BC86" i="144"/>
  <c r="BB86" i="144"/>
  <c r="BA86" i="144"/>
  <c r="AZ86" i="144"/>
  <c r="AY86" i="144"/>
  <c r="AX86" i="144"/>
  <c r="AW86" i="144"/>
  <c r="AV86" i="144"/>
  <c r="AU86" i="144"/>
  <c r="AT86" i="144"/>
  <c r="AS86" i="144"/>
  <c r="AR86" i="144"/>
  <c r="AQ86" i="144"/>
  <c r="AP86" i="144"/>
  <c r="AO86" i="144"/>
  <c r="AN86" i="144"/>
  <c r="AM86" i="144"/>
  <c r="AL86" i="144"/>
  <c r="AK86" i="144"/>
  <c r="AJ86" i="144"/>
  <c r="AI86" i="144"/>
  <c r="AH86" i="144"/>
  <c r="AG86" i="144"/>
  <c r="BL85" i="144"/>
  <c r="BK85" i="144"/>
  <c r="BJ85" i="144"/>
  <c r="BI85" i="144"/>
  <c r="BH85" i="144"/>
  <c r="BG85" i="144"/>
  <c r="BF85" i="144"/>
  <c r="BE85" i="144"/>
  <c r="BD85" i="144"/>
  <c r="BC85" i="144"/>
  <c r="BB85" i="144"/>
  <c r="BA85" i="144"/>
  <c r="AZ85" i="144"/>
  <c r="AY85" i="144"/>
  <c r="AX85" i="144"/>
  <c r="AW85" i="144"/>
  <c r="AV85" i="144"/>
  <c r="AU85" i="144"/>
  <c r="AT85" i="144"/>
  <c r="AS85" i="144"/>
  <c r="AR85" i="144"/>
  <c r="AQ85" i="144"/>
  <c r="AP85" i="144"/>
  <c r="AO85" i="144"/>
  <c r="AN85" i="144"/>
  <c r="AM85" i="144"/>
  <c r="AL85" i="144"/>
  <c r="AK85" i="144"/>
  <c r="AJ85" i="144"/>
  <c r="AI85" i="144"/>
  <c r="AH85" i="144"/>
  <c r="AG85" i="144"/>
  <c r="AG84" i="144"/>
  <c r="AF84" i="144"/>
  <c r="AE84" i="144"/>
  <c r="AD84" i="144"/>
  <c r="AC84" i="144"/>
  <c r="AB84" i="144"/>
  <c r="AA84" i="144"/>
  <c r="Z84" i="144"/>
  <c r="Y84" i="144"/>
  <c r="X84" i="144"/>
  <c r="W84" i="144"/>
  <c r="V84" i="144"/>
  <c r="U84" i="144"/>
  <c r="T84" i="144"/>
  <c r="S84" i="144"/>
  <c r="R84" i="144"/>
  <c r="Q84" i="144"/>
  <c r="P84" i="144"/>
  <c r="O84" i="144"/>
  <c r="N84" i="144"/>
  <c r="M84" i="144"/>
  <c r="L84" i="144"/>
  <c r="K84" i="144"/>
  <c r="J84" i="144"/>
  <c r="I84" i="144"/>
  <c r="H84" i="144"/>
  <c r="G84" i="144"/>
  <c r="F84" i="144"/>
  <c r="E84" i="144"/>
  <c r="D84" i="144"/>
  <c r="BL86" i="141"/>
  <c r="BK86" i="141"/>
  <c r="BJ86" i="141"/>
  <c r="BI86" i="141"/>
  <c r="BH86" i="141"/>
  <c r="BG86" i="141"/>
  <c r="BF86" i="141"/>
  <c r="BE86" i="141"/>
  <c r="BD86" i="141"/>
  <c r="BC86" i="141"/>
  <c r="BB86" i="141"/>
  <c r="BA86" i="141"/>
  <c r="AZ86" i="141"/>
  <c r="AY86" i="141"/>
  <c r="AX86" i="141"/>
  <c r="AW86" i="141"/>
  <c r="AV86" i="141"/>
  <c r="AU86" i="141"/>
  <c r="AT86" i="141"/>
  <c r="AS86" i="141"/>
  <c r="AR86" i="141"/>
  <c r="AQ86" i="141"/>
  <c r="AP86" i="141"/>
  <c r="AO86" i="141"/>
  <c r="AN86" i="141"/>
  <c r="AM86" i="141"/>
  <c r="AL86" i="141"/>
  <c r="AK86" i="141"/>
  <c r="AJ86" i="141"/>
  <c r="AI86" i="141"/>
  <c r="AH86" i="141"/>
  <c r="AG86" i="141"/>
  <c r="BL85" i="141"/>
  <c r="BK85" i="141"/>
  <c r="BJ85" i="141"/>
  <c r="BI85" i="141"/>
  <c r="BH85" i="141"/>
  <c r="BG85" i="141"/>
  <c r="BF85" i="141"/>
  <c r="BE85" i="141"/>
  <c r="BD85" i="141"/>
  <c r="BC85" i="141"/>
  <c r="BB85" i="141"/>
  <c r="BA85" i="141"/>
  <c r="AZ85" i="141"/>
  <c r="AY85" i="141"/>
  <c r="AX85" i="141"/>
  <c r="AW85" i="141"/>
  <c r="AV85" i="141"/>
  <c r="AU85" i="141"/>
  <c r="AT85" i="141"/>
  <c r="AS85" i="141"/>
  <c r="AR85" i="141"/>
  <c r="AQ85" i="141"/>
  <c r="AP85" i="141"/>
  <c r="AO85" i="141"/>
  <c r="AN85" i="141"/>
  <c r="AM85" i="141"/>
  <c r="AL85" i="141"/>
  <c r="AK85" i="141"/>
  <c r="AJ85" i="141"/>
  <c r="AI85" i="141"/>
  <c r="AH85" i="141"/>
  <c r="AG85" i="141"/>
  <c r="AG84" i="141"/>
  <c r="AF84" i="141"/>
  <c r="AE84" i="141"/>
  <c r="AD84" i="141"/>
  <c r="AC84" i="141"/>
  <c r="AB84" i="141"/>
  <c r="AA84" i="141"/>
  <c r="Z84" i="141"/>
  <c r="Y84" i="141"/>
  <c r="X84" i="141"/>
  <c r="W84" i="141"/>
  <c r="V84" i="141"/>
  <c r="U84" i="141"/>
  <c r="T84" i="141"/>
  <c r="S84" i="141"/>
  <c r="R84" i="141"/>
  <c r="Q84" i="141"/>
  <c r="P84" i="141"/>
  <c r="O84" i="141"/>
  <c r="N84" i="141"/>
  <c r="M84" i="141"/>
  <c r="L84" i="141"/>
  <c r="K84" i="141"/>
  <c r="J84" i="141"/>
  <c r="I84" i="141"/>
  <c r="H84" i="141"/>
  <c r="G84" i="141"/>
  <c r="F84" i="141"/>
  <c r="E84" i="141"/>
  <c r="D84" i="141"/>
  <c r="BL86" i="122"/>
  <c r="BK86" i="122"/>
  <c r="BJ86" i="122"/>
  <c r="BI86" i="122"/>
  <c r="BH86" i="122"/>
  <c r="BG86" i="122"/>
  <c r="BF86" i="122"/>
  <c r="BE86" i="122"/>
  <c r="BD86" i="122"/>
  <c r="BC86" i="122"/>
  <c r="BB86" i="122"/>
  <c r="BA86" i="122"/>
  <c r="AZ86" i="122"/>
  <c r="AY86" i="122"/>
  <c r="AX86" i="122"/>
  <c r="AW86" i="122"/>
  <c r="AV86" i="122"/>
  <c r="AU86" i="122"/>
  <c r="AT86" i="122"/>
  <c r="AS86" i="122"/>
  <c r="AR86" i="122"/>
  <c r="AQ86" i="122"/>
  <c r="AP86" i="122"/>
  <c r="AO86" i="122"/>
  <c r="AN86" i="122"/>
  <c r="AM86" i="122"/>
  <c r="AL86" i="122"/>
  <c r="AK86" i="122"/>
  <c r="AJ86" i="122"/>
  <c r="AI86" i="122"/>
  <c r="AH86" i="122"/>
  <c r="AG86" i="122"/>
  <c r="BL85" i="122"/>
  <c r="BK85" i="122"/>
  <c r="BJ85" i="122"/>
  <c r="BI85" i="122"/>
  <c r="BH85" i="122"/>
  <c r="BG85" i="122"/>
  <c r="BF85" i="122"/>
  <c r="BE85" i="122"/>
  <c r="BD85" i="122"/>
  <c r="BC85" i="122"/>
  <c r="BB85" i="122"/>
  <c r="BA85" i="122"/>
  <c r="AZ85" i="122"/>
  <c r="AY85" i="122"/>
  <c r="AX85" i="122"/>
  <c r="AW85" i="122"/>
  <c r="AV85" i="122"/>
  <c r="AU85" i="122"/>
  <c r="AT85" i="122"/>
  <c r="AS85" i="122"/>
  <c r="AR85" i="122"/>
  <c r="AQ85" i="122"/>
  <c r="AP85" i="122"/>
  <c r="AO85" i="122"/>
  <c r="AN85" i="122"/>
  <c r="AM85" i="122"/>
  <c r="AL85" i="122"/>
  <c r="AK85" i="122"/>
  <c r="AJ85" i="122"/>
  <c r="AI85" i="122"/>
  <c r="AH85" i="122"/>
  <c r="AG85" i="122"/>
  <c r="AG84" i="122"/>
  <c r="AF84" i="122"/>
  <c r="AE84" i="122"/>
  <c r="AD84" i="122"/>
  <c r="AC84" i="122"/>
  <c r="AB84" i="122"/>
  <c r="AA84" i="122"/>
  <c r="Z84" i="122"/>
  <c r="Y84" i="122"/>
  <c r="X84" i="122"/>
  <c r="W84" i="122"/>
  <c r="V84" i="122"/>
  <c r="U84" i="122"/>
  <c r="T84" i="122"/>
  <c r="S84" i="122"/>
  <c r="R84" i="122"/>
  <c r="Q84" i="122"/>
  <c r="P84" i="122"/>
  <c r="O84" i="122"/>
  <c r="N84" i="122"/>
  <c r="M84" i="122"/>
  <c r="L84" i="122"/>
  <c r="K84" i="122"/>
  <c r="J84" i="122"/>
  <c r="I84" i="122"/>
  <c r="H84" i="122"/>
  <c r="G84" i="122"/>
  <c r="F84" i="122"/>
  <c r="E84" i="122"/>
  <c r="D84" i="122"/>
  <c r="BL86" i="119"/>
  <c r="BK86" i="119"/>
  <c r="BJ86" i="119"/>
  <c r="BI86" i="119"/>
  <c r="BH86" i="119"/>
  <c r="BG86" i="119"/>
  <c r="BF86" i="119"/>
  <c r="BE86" i="119"/>
  <c r="BD86" i="119"/>
  <c r="BC86" i="119"/>
  <c r="BB86" i="119"/>
  <c r="BA86" i="119"/>
  <c r="AZ86" i="119"/>
  <c r="AY86" i="119"/>
  <c r="AX86" i="119"/>
  <c r="AW86" i="119"/>
  <c r="AV86" i="119"/>
  <c r="AU86" i="119"/>
  <c r="AT86" i="119"/>
  <c r="AS86" i="119"/>
  <c r="AR86" i="119"/>
  <c r="AQ86" i="119"/>
  <c r="AP86" i="119"/>
  <c r="AO86" i="119"/>
  <c r="AN86" i="119"/>
  <c r="AM86" i="119"/>
  <c r="AL86" i="119"/>
  <c r="AK86" i="119"/>
  <c r="AJ86" i="119"/>
  <c r="AI86" i="119"/>
  <c r="AH86" i="119"/>
  <c r="AG86" i="119"/>
  <c r="BL85" i="119"/>
  <c r="BK85" i="119"/>
  <c r="BJ85" i="119"/>
  <c r="BI85" i="119"/>
  <c r="BH85" i="119"/>
  <c r="BG85" i="119"/>
  <c r="BF85" i="119"/>
  <c r="BE85" i="119"/>
  <c r="BD85" i="119"/>
  <c r="BC85" i="119"/>
  <c r="BB85" i="119"/>
  <c r="BA85" i="119"/>
  <c r="AZ85" i="119"/>
  <c r="AY85" i="119"/>
  <c r="AX85" i="119"/>
  <c r="AW85" i="119"/>
  <c r="AV85" i="119"/>
  <c r="AU85" i="119"/>
  <c r="AT85" i="119"/>
  <c r="AS85" i="119"/>
  <c r="AR85" i="119"/>
  <c r="AQ85" i="119"/>
  <c r="AP85" i="119"/>
  <c r="AO85" i="119"/>
  <c r="AN85" i="119"/>
  <c r="AM85" i="119"/>
  <c r="AL85" i="119"/>
  <c r="AK85" i="119"/>
  <c r="AJ85" i="119"/>
  <c r="AI85" i="119"/>
  <c r="AH85" i="119"/>
  <c r="AG85" i="119"/>
  <c r="AG84" i="119"/>
  <c r="AF84" i="119"/>
  <c r="AE84" i="119"/>
  <c r="AD84" i="119"/>
  <c r="AC84" i="119"/>
  <c r="AB84" i="119"/>
  <c r="AA84" i="119"/>
  <c r="Z84" i="119"/>
  <c r="Y84" i="119"/>
  <c r="X84" i="119"/>
  <c r="W84" i="119"/>
  <c r="V84" i="119"/>
  <c r="U84" i="119"/>
  <c r="T84" i="119"/>
  <c r="S84" i="119"/>
  <c r="R84" i="119"/>
  <c r="Q84" i="119"/>
  <c r="P84" i="119"/>
  <c r="O84" i="119"/>
  <c r="N84" i="119"/>
  <c r="M84" i="119"/>
  <c r="L84" i="119"/>
  <c r="K84" i="119"/>
  <c r="J84" i="119"/>
  <c r="I84" i="119"/>
  <c r="H84" i="119"/>
  <c r="G84" i="119"/>
  <c r="F84" i="119"/>
  <c r="E84" i="119"/>
  <c r="D84" i="119"/>
  <c r="BL86" i="118"/>
  <c r="BK86" i="118"/>
  <c r="BJ86" i="118"/>
  <c r="BI86" i="118"/>
  <c r="BH86" i="118"/>
  <c r="BG86" i="118"/>
  <c r="BF86" i="118"/>
  <c r="BE86" i="118"/>
  <c r="BD86" i="118"/>
  <c r="BC86" i="118"/>
  <c r="BB86" i="118"/>
  <c r="BA86" i="118"/>
  <c r="AZ86" i="118"/>
  <c r="AY86" i="118"/>
  <c r="AX86" i="118"/>
  <c r="AW86" i="118"/>
  <c r="AV86" i="118"/>
  <c r="AU86" i="118"/>
  <c r="AT86" i="118"/>
  <c r="AS86" i="118"/>
  <c r="AR86" i="118"/>
  <c r="AQ86" i="118"/>
  <c r="AP86" i="118"/>
  <c r="AO86" i="118"/>
  <c r="AN86" i="118"/>
  <c r="AM86" i="118"/>
  <c r="AL86" i="118"/>
  <c r="AK86" i="118"/>
  <c r="AJ86" i="118"/>
  <c r="AI86" i="118"/>
  <c r="AH86" i="118"/>
  <c r="AG86" i="118"/>
  <c r="BL85" i="118"/>
  <c r="BK85" i="118"/>
  <c r="BJ85" i="118"/>
  <c r="BI85" i="118"/>
  <c r="BH85" i="118"/>
  <c r="BG85" i="118"/>
  <c r="BF85" i="118"/>
  <c r="BE85" i="118"/>
  <c r="BD85" i="118"/>
  <c r="BC85" i="118"/>
  <c r="BB85" i="118"/>
  <c r="BA85" i="118"/>
  <c r="AZ85" i="118"/>
  <c r="AY85" i="118"/>
  <c r="AX85" i="118"/>
  <c r="AW85" i="118"/>
  <c r="AV85" i="118"/>
  <c r="AU85" i="118"/>
  <c r="AT85" i="118"/>
  <c r="AS85" i="118"/>
  <c r="AR85" i="118"/>
  <c r="AQ85" i="118"/>
  <c r="AP85" i="118"/>
  <c r="AO85" i="118"/>
  <c r="AN85" i="118"/>
  <c r="AM85" i="118"/>
  <c r="AL85" i="118"/>
  <c r="AK85" i="118"/>
  <c r="AJ85" i="118"/>
  <c r="AI85" i="118"/>
  <c r="AH85" i="118"/>
  <c r="AG85" i="118"/>
  <c r="AG84" i="118"/>
  <c r="AF84" i="118"/>
  <c r="AE84" i="118"/>
  <c r="AD84" i="118"/>
  <c r="AC84" i="118"/>
  <c r="AB84" i="118"/>
  <c r="AA84" i="118"/>
  <c r="Z84" i="118"/>
  <c r="Y84" i="118"/>
  <c r="X84" i="118"/>
  <c r="W84" i="118"/>
  <c r="V84" i="118"/>
  <c r="U84" i="118"/>
  <c r="T84" i="118"/>
  <c r="S84" i="118"/>
  <c r="R84" i="118"/>
  <c r="Q84" i="118"/>
  <c r="P84" i="118"/>
  <c r="O84" i="118"/>
  <c r="N84" i="118"/>
  <c r="M84" i="118"/>
  <c r="L84" i="118"/>
  <c r="K84" i="118"/>
  <c r="J84" i="118"/>
  <c r="I84" i="118"/>
  <c r="H84" i="118"/>
  <c r="G84" i="118"/>
  <c r="F84" i="118"/>
  <c r="E84" i="118"/>
  <c r="D84" i="118"/>
  <c r="BL90" i="151"/>
  <c r="BK90" i="151"/>
  <c r="BJ90" i="151"/>
  <c r="BI90" i="151"/>
  <c r="BH90" i="151"/>
  <c r="BG90" i="151"/>
  <c r="BF90" i="151"/>
  <c r="BE90" i="151"/>
  <c r="BD90" i="151"/>
  <c r="BC90" i="151"/>
  <c r="BB90" i="151"/>
  <c r="BA90" i="151"/>
  <c r="AZ90" i="151"/>
  <c r="AY90" i="151"/>
  <c r="AX90" i="151"/>
  <c r="AW90" i="151"/>
  <c r="AV90" i="151"/>
  <c r="AU90" i="151"/>
  <c r="AT90" i="151"/>
  <c r="AS90" i="151"/>
  <c r="AR90" i="151"/>
  <c r="AQ90" i="151"/>
  <c r="AP90" i="151"/>
  <c r="AO90" i="151"/>
  <c r="AN90" i="151"/>
  <c r="AM90" i="151"/>
  <c r="AL90" i="151"/>
  <c r="AK90" i="151"/>
  <c r="AJ90" i="151"/>
  <c r="AI90" i="151"/>
  <c r="AH90" i="151"/>
  <c r="AG90" i="151"/>
  <c r="BL89" i="151"/>
  <c r="BK89" i="151"/>
  <c r="BJ89" i="151"/>
  <c r="BI89" i="151"/>
  <c r="BH89" i="151"/>
  <c r="BG89" i="151"/>
  <c r="BF89" i="151"/>
  <c r="BE89" i="151"/>
  <c r="BD89" i="151"/>
  <c r="BC89" i="151"/>
  <c r="BB89" i="151"/>
  <c r="BA89" i="151"/>
  <c r="AZ89" i="151"/>
  <c r="AY89" i="151"/>
  <c r="AX89" i="151"/>
  <c r="AW89" i="151"/>
  <c r="AV89" i="151"/>
  <c r="AU89" i="151"/>
  <c r="AT89" i="151"/>
  <c r="AS89" i="151"/>
  <c r="AR89" i="151"/>
  <c r="AQ89" i="151"/>
  <c r="AP89" i="151"/>
  <c r="AO89" i="151"/>
  <c r="AN89" i="151"/>
  <c r="AM89" i="151"/>
  <c r="AL89" i="151"/>
  <c r="AK89" i="151"/>
  <c r="AJ89" i="151"/>
  <c r="AI89" i="151"/>
  <c r="AH89" i="151"/>
  <c r="AG89" i="151"/>
  <c r="AG88" i="151"/>
  <c r="AF88" i="151"/>
  <c r="AE88" i="151"/>
  <c r="AD88" i="151"/>
  <c r="AC88" i="151"/>
  <c r="AB88" i="151"/>
  <c r="AA88" i="151"/>
  <c r="Z88" i="151"/>
  <c r="Y88" i="151"/>
  <c r="X88" i="151"/>
  <c r="W88" i="151"/>
  <c r="V88" i="151"/>
  <c r="U88" i="151"/>
  <c r="T88" i="151"/>
  <c r="S88" i="151"/>
  <c r="R88" i="151"/>
  <c r="Q88" i="151"/>
  <c r="P88" i="151"/>
  <c r="O88" i="151"/>
  <c r="N88" i="151"/>
  <c r="M88" i="151"/>
  <c r="L88" i="151"/>
  <c r="K88" i="151"/>
  <c r="J88" i="151"/>
  <c r="I88" i="151"/>
  <c r="H88" i="151"/>
  <c r="G88" i="151"/>
  <c r="F88" i="151"/>
  <c r="E88" i="151"/>
  <c r="D88" i="151"/>
  <c r="BL86" i="142"/>
  <c r="BK86" i="142"/>
  <c r="BJ86" i="142"/>
  <c r="BI86" i="142"/>
  <c r="BH86" i="142"/>
  <c r="BG86" i="142"/>
  <c r="BF86" i="142"/>
  <c r="BE86" i="142"/>
  <c r="BD86" i="142"/>
  <c r="BC86" i="142"/>
  <c r="BB86" i="142"/>
  <c r="BA86" i="142"/>
  <c r="AZ86" i="142"/>
  <c r="AY86" i="142"/>
  <c r="AX86" i="142"/>
  <c r="AW86" i="142"/>
  <c r="AV86" i="142"/>
  <c r="AU86" i="142"/>
  <c r="AT86" i="142"/>
  <c r="AS86" i="142"/>
  <c r="AR86" i="142"/>
  <c r="AQ86" i="142"/>
  <c r="AP86" i="142"/>
  <c r="AO86" i="142"/>
  <c r="AN86" i="142"/>
  <c r="AM86" i="142"/>
  <c r="AL86" i="142"/>
  <c r="AK86" i="142"/>
  <c r="AJ86" i="142"/>
  <c r="AI86" i="142"/>
  <c r="AH86" i="142"/>
  <c r="AG86" i="142"/>
  <c r="BL85" i="142"/>
  <c r="BK85" i="142"/>
  <c r="BJ85" i="142"/>
  <c r="BI85" i="142"/>
  <c r="BH85" i="142"/>
  <c r="BG85" i="142"/>
  <c r="BF85" i="142"/>
  <c r="BE85" i="142"/>
  <c r="BD85" i="142"/>
  <c r="BC85" i="142"/>
  <c r="BB85" i="142"/>
  <c r="BA85" i="142"/>
  <c r="AZ85" i="142"/>
  <c r="AY85" i="142"/>
  <c r="AX85" i="142"/>
  <c r="AW85" i="142"/>
  <c r="AV85" i="142"/>
  <c r="AU85" i="142"/>
  <c r="AT85" i="142"/>
  <c r="AS85" i="142"/>
  <c r="AR85" i="142"/>
  <c r="AQ85" i="142"/>
  <c r="AP85" i="142"/>
  <c r="AO85" i="142"/>
  <c r="AN85" i="142"/>
  <c r="AM85" i="142"/>
  <c r="AL85" i="142"/>
  <c r="AK85" i="142"/>
  <c r="AJ85" i="142"/>
  <c r="AI85" i="142"/>
  <c r="AH85" i="142"/>
  <c r="AG85" i="142"/>
  <c r="AG84" i="142"/>
  <c r="AF84" i="142"/>
  <c r="AE84" i="142"/>
  <c r="AD84" i="142"/>
  <c r="AC84" i="142"/>
  <c r="AB84" i="142"/>
  <c r="AA84" i="142"/>
  <c r="Z84" i="142"/>
  <c r="Y84" i="142"/>
  <c r="X84" i="142"/>
  <c r="W84" i="142"/>
  <c r="V84" i="142"/>
  <c r="U84" i="142"/>
  <c r="T84" i="142"/>
  <c r="S84" i="142"/>
  <c r="R84" i="142"/>
  <c r="Q84" i="142"/>
  <c r="P84" i="142"/>
  <c r="O84" i="142"/>
  <c r="N84" i="142"/>
  <c r="M84" i="142"/>
  <c r="L84" i="142"/>
  <c r="K84" i="142"/>
  <c r="J84" i="142"/>
  <c r="I84" i="142"/>
  <c r="H84" i="142"/>
  <c r="G84" i="142"/>
  <c r="F84" i="142"/>
  <c r="E84" i="142"/>
  <c r="D84" i="142"/>
  <c r="BL88" i="115"/>
  <c r="BK88" i="115"/>
  <c r="BJ88" i="115"/>
  <c r="BI88" i="115"/>
  <c r="BH88" i="115"/>
  <c r="BG88" i="115"/>
  <c r="BF88" i="115"/>
  <c r="BE88" i="115"/>
  <c r="BD88" i="115"/>
  <c r="BC88" i="115"/>
  <c r="BB88" i="115"/>
  <c r="BA88" i="115"/>
  <c r="AZ88" i="115"/>
  <c r="AY88" i="115"/>
  <c r="AX88" i="115"/>
  <c r="AW88" i="115"/>
  <c r="AV88" i="115"/>
  <c r="AU88" i="115"/>
  <c r="AT88" i="115"/>
  <c r="AS88" i="115"/>
  <c r="AR88" i="115"/>
  <c r="AQ88" i="115"/>
  <c r="AP88" i="115"/>
  <c r="AO88" i="115"/>
  <c r="AN88" i="115"/>
  <c r="AM88" i="115"/>
  <c r="AL88" i="115"/>
  <c r="AK88" i="115"/>
  <c r="AJ88" i="115"/>
  <c r="AI88" i="115"/>
  <c r="AH88" i="115"/>
  <c r="AG88" i="115"/>
  <c r="BL87" i="115"/>
  <c r="BK87" i="115"/>
  <c r="BJ87" i="115"/>
  <c r="BI87" i="115"/>
  <c r="BH87" i="115"/>
  <c r="BG87" i="115"/>
  <c r="BF87" i="115"/>
  <c r="BE87" i="115"/>
  <c r="BD87" i="115"/>
  <c r="BC87" i="115"/>
  <c r="BB87" i="115"/>
  <c r="BA87" i="115"/>
  <c r="AZ87" i="115"/>
  <c r="AY87" i="115"/>
  <c r="AX87" i="115"/>
  <c r="AW87" i="115"/>
  <c r="AV87" i="115"/>
  <c r="AU87" i="115"/>
  <c r="AT87" i="115"/>
  <c r="AS87" i="115"/>
  <c r="AR87" i="115"/>
  <c r="AQ87" i="115"/>
  <c r="AP87" i="115"/>
  <c r="AO87" i="115"/>
  <c r="AN87" i="115"/>
  <c r="AM87" i="115"/>
  <c r="AL87" i="115"/>
  <c r="AK87" i="115"/>
  <c r="AJ87" i="115"/>
  <c r="AI87" i="115"/>
  <c r="AH87" i="115"/>
  <c r="AG87" i="115"/>
  <c r="AG86" i="115"/>
  <c r="AF86" i="115"/>
  <c r="AE86" i="115"/>
  <c r="AD86" i="115"/>
  <c r="AC86" i="115"/>
  <c r="AB86" i="115"/>
  <c r="AA86" i="115"/>
  <c r="Z86" i="115"/>
  <c r="Y86" i="115"/>
  <c r="X86" i="115"/>
  <c r="W86" i="115"/>
  <c r="V86" i="115"/>
  <c r="U86" i="115"/>
  <c r="T86" i="115"/>
  <c r="S86" i="115"/>
  <c r="R86" i="115"/>
  <c r="Q86" i="115"/>
  <c r="P86" i="115"/>
  <c r="O86" i="115"/>
  <c r="N86" i="115"/>
  <c r="M86" i="115"/>
  <c r="L86" i="115"/>
  <c r="K86" i="115"/>
  <c r="J86" i="115"/>
  <c r="I86" i="115"/>
  <c r="H86" i="115"/>
  <c r="G86" i="115"/>
  <c r="F86" i="115"/>
  <c r="E86" i="115"/>
  <c r="D86" i="115"/>
  <c r="BL85" i="114"/>
  <c r="BK85" i="114"/>
  <c r="BJ85" i="114"/>
  <c r="BI85" i="114"/>
  <c r="BH85" i="114"/>
  <c r="BG85" i="114"/>
  <c r="BF85" i="114"/>
  <c r="BE85" i="114"/>
  <c r="BD85" i="114"/>
  <c r="BC85" i="114"/>
  <c r="BB85" i="114"/>
  <c r="BA85" i="114"/>
  <c r="AZ85" i="114"/>
  <c r="AY85" i="114"/>
  <c r="AX85" i="114"/>
  <c r="AW85" i="114"/>
  <c r="AV85" i="114"/>
  <c r="AU85" i="114"/>
  <c r="AT85" i="114"/>
  <c r="AS85" i="114"/>
  <c r="AR85" i="114"/>
  <c r="AQ85" i="114"/>
  <c r="AP85" i="114"/>
  <c r="AO85" i="114"/>
  <c r="AN85" i="114"/>
  <c r="AM85" i="114"/>
  <c r="AL85" i="114"/>
  <c r="AK85" i="114"/>
  <c r="AJ85" i="114"/>
  <c r="AI85" i="114"/>
  <c r="AH85" i="114"/>
  <c r="AG85" i="114"/>
  <c r="BL84" i="114"/>
  <c r="BK84" i="114"/>
  <c r="BJ84" i="114"/>
  <c r="BI84" i="114"/>
  <c r="BH84" i="114"/>
  <c r="BG84" i="114"/>
  <c r="BF84" i="114"/>
  <c r="BE84" i="114"/>
  <c r="BD84" i="114"/>
  <c r="BC84" i="114"/>
  <c r="BB84" i="114"/>
  <c r="BA84" i="114"/>
  <c r="AZ84" i="114"/>
  <c r="AY84" i="114"/>
  <c r="AX84" i="114"/>
  <c r="AW84" i="114"/>
  <c r="AV84" i="114"/>
  <c r="AU84" i="114"/>
  <c r="AT84" i="114"/>
  <c r="AS84" i="114"/>
  <c r="AR84" i="114"/>
  <c r="AQ84" i="114"/>
  <c r="AP84" i="114"/>
  <c r="AO84" i="114"/>
  <c r="AN84" i="114"/>
  <c r="AM84" i="114"/>
  <c r="AL84" i="114"/>
  <c r="AK84" i="114"/>
  <c r="AJ84" i="114"/>
  <c r="AI84" i="114"/>
  <c r="AH84" i="114"/>
  <c r="AG84" i="114"/>
  <c r="AG83" i="114"/>
  <c r="AF83" i="114"/>
  <c r="AE83" i="114"/>
  <c r="AD83" i="114"/>
  <c r="AC83" i="114"/>
  <c r="AB83" i="114"/>
  <c r="AA83" i="114"/>
  <c r="Z83" i="114"/>
  <c r="Y83" i="114"/>
  <c r="X83" i="114"/>
  <c r="W83" i="114"/>
  <c r="V83" i="114"/>
  <c r="U83" i="114"/>
  <c r="T83" i="114"/>
  <c r="S83" i="114"/>
  <c r="R83" i="114"/>
  <c r="Q83" i="114"/>
  <c r="P83" i="114"/>
  <c r="O83" i="114"/>
  <c r="N83" i="114"/>
  <c r="M83" i="114"/>
  <c r="L83" i="114"/>
  <c r="K83" i="114"/>
  <c r="J83" i="114"/>
  <c r="I83" i="114"/>
  <c r="H83" i="114"/>
  <c r="G83" i="114"/>
  <c r="F83" i="114"/>
  <c r="E83" i="114"/>
  <c r="D83" i="114"/>
  <c r="BL85" i="113"/>
  <c r="BK85" i="113"/>
  <c r="BJ85" i="113"/>
  <c r="BI85" i="113"/>
  <c r="BH85" i="113"/>
  <c r="BG85" i="113"/>
  <c r="BF85" i="113"/>
  <c r="BE85" i="113"/>
  <c r="BD85" i="113"/>
  <c r="BC85" i="113"/>
  <c r="BB85" i="113"/>
  <c r="BA85" i="113"/>
  <c r="AZ85" i="113"/>
  <c r="AY85" i="113"/>
  <c r="AX85" i="113"/>
  <c r="AW85" i="113"/>
  <c r="AV85" i="113"/>
  <c r="AU85" i="113"/>
  <c r="AT85" i="113"/>
  <c r="AS85" i="113"/>
  <c r="AR85" i="113"/>
  <c r="AQ85" i="113"/>
  <c r="AP85" i="113"/>
  <c r="AO85" i="113"/>
  <c r="AN85" i="113"/>
  <c r="AM85" i="113"/>
  <c r="AL85" i="113"/>
  <c r="AK85" i="113"/>
  <c r="AJ85" i="113"/>
  <c r="AI85" i="113"/>
  <c r="AH85" i="113"/>
  <c r="AG85" i="113"/>
  <c r="BL84" i="113"/>
  <c r="BK84" i="113"/>
  <c r="BJ84" i="113"/>
  <c r="BI84" i="113"/>
  <c r="BH84" i="113"/>
  <c r="BG84" i="113"/>
  <c r="BF84" i="113"/>
  <c r="BE84" i="113"/>
  <c r="BD84" i="113"/>
  <c r="BC84" i="113"/>
  <c r="BB84" i="113"/>
  <c r="BA84" i="113"/>
  <c r="AZ84" i="113"/>
  <c r="AY84" i="113"/>
  <c r="AX84" i="113"/>
  <c r="AW84" i="113"/>
  <c r="AV84" i="113"/>
  <c r="AU84" i="113"/>
  <c r="AT84" i="113"/>
  <c r="AS84" i="113"/>
  <c r="AR84" i="113"/>
  <c r="AQ84" i="113"/>
  <c r="AP84" i="113"/>
  <c r="AO84" i="113"/>
  <c r="AN84" i="113"/>
  <c r="AM84" i="113"/>
  <c r="AL84" i="113"/>
  <c r="AK84" i="113"/>
  <c r="AJ84" i="113"/>
  <c r="AI84" i="113"/>
  <c r="AH84" i="113"/>
  <c r="AG84" i="113"/>
  <c r="AG83" i="113"/>
  <c r="AF83" i="113"/>
  <c r="AE83" i="113"/>
  <c r="AD83" i="113"/>
  <c r="AC83" i="113"/>
  <c r="AB83" i="113"/>
  <c r="AA83" i="113"/>
  <c r="Z83" i="113"/>
  <c r="Y83" i="113"/>
  <c r="X83" i="113"/>
  <c r="W83" i="113"/>
  <c r="V83" i="113"/>
  <c r="U83" i="113"/>
  <c r="T83" i="113"/>
  <c r="S83" i="113"/>
  <c r="R83" i="113"/>
  <c r="Q83" i="113"/>
  <c r="P83" i="113"/>
  <c r="O83" i="113"/>
  <c r="N83" i="113"/>
  <c r="M83" i="113"/>
  <c r="L83" i="113"/>
  <c r="K83" i="113"/>
  <c r="J83" i="113"/>
  <c r="I83" i="113"/>
  <c r="H83" i="113"/>
  <c r="G83" i="113"/>
  <c r="F83" i="113"/>
  <c r="E83" i="113"/>
  <c r="D83" i="113"/>
  <c r="BL90" i="138" l="1"/>
  <c r="BK90" i="138"/>
  <c r="BJ90" i="138"/>
  <c r="BI90" i="138"/>
  <c r="BH90" i="138"/>
  <c r="BG90" i="138"/>
  <c r="BF90" i="138"/>
  <c r="BE90" i="138"/>
  <c r="BD90" i="138"/>
  <c r="BC90" i="138"/>
  <c r="BB90" i="138"/>
  <c r="BA90" i="138"/>
  <c r="AZ90" i="138"/>
  <c r="AY90" i="138"/>
  <c r="AX90" i="138"/>
  <c r="AW90" i="138"/>
  <c r="AV90" i="138"/>
  <c r="AU90" i="138"/>
  <c r="AT90" i="138"/>
  <c r="AS90" i="138"/>
  <c r="AR90" i="138"/>
  <c r="AQ90" i="138"/>
  <c r="AP90" i="138"/>
  <c r="AO90" i="138"/>
  <c r="AN90" i="138"/>
  <c r="AM90" i="138"/>
  <c r="AL90" i="138"/>
  <c r="AK90" i="138"/>
  <c r="AJ90" i="138"/>
  <c r="AI90" i="138"/>
  <c r="AH90" i="138"/>
  <c r="AG90" i="138"/>
  <c r="BL89" i="138"/>
  <c r="BK89" i="138"/>
  <c r="BJ89" i="138"/>
  <c r="BI89" i="138"/>
  <c r="BH89" i="138"/>
  <c r="BG89" i="138"/>
  <c r="BF89" i="138"/>
  <c r="BE89" i="138"/>
  <c r="BD89" i="138"/>
  <c r="BC89" i="138"/>
  <c r="BB89" i="138"/>
  <c r="BA89" i="138"/>
  <c r="AZ89" i="138"/>
  <c r="AY89" i="138"/>
  <c r="AX89" i="138"/>
  <c r="AW89" i="138"/>
  <c r="AV89" i="138"/>
  <c r="AU89" i="138"/>
  <c r="AT89" i="138"/>
  <c r="AS89" i="138"/>
  <c r="AR89" i="138"/>
  <c r="AQ89" i="138"/>
  <c r="AP89" i="138"/>
  <c r="AO89" i="138"/>
  <c r="AN89" i="138"/>
  <c r="AM89" i="138"/>
  <c r="AL89" i="138"/>
  <c r="AK89" i="138"/>
  <c r="AJ89" i="138"/>
  <c r="AI89" i="138"/>
  <c r="AH89" i="138"/>
  <c r="AG89" i="138"/>
  <c r="AG88" i="138"/>
  <c r="AF88" i="138"/>
  <c r="AE88" i="138"/>
  <c r="AD88" i="138"/>
  <c r="AC88" i="138"/>
  <c r="AB88" i="138"/>
  <c r="AA88" i="138"/>
  <c r="Z88" i="138"/>
  <c r="Y88" i="138"/>
  <c r="X88" i="138"/>
  <c r="W88" i="138"/>
  <c r="V88" i="138"/>
  <c r="U88" i="138"/>
  <c r="T88" i="138"/>
  <c r="S88" i="138"/>
  <c r="R88" i="138"/>
  <c r="Q88" i="138"/>
  <c r="P88" i="138"/>
  <c r="O88" i="138"/>
  <c r="N88" i="138"/>
  <c r="M88" i="138"/>
  <c r="L88" i="138"/>
  <c r="K88" i="138"/>
  <c r="J88" i="138"/>
  <c r="I88" i="138"/>
  <c r="H88" i="138"/>
  <c r="G88" i="138"/>
  <c r="F88" i="138"/>
  <c r="E88" i="138"/>
  <c r="D88" i="138"/>
  <c r="BL90" i="150"/>
  <c r="BK90" i="150"/>
  <c r="BJ90" i="150"/>
  <c r="BI90" i="150"/>
  <c r="BH90" i="150"/>
  <c r="BG90" i="150"/>
  <c r="BF90" i="150"/>
  <c r="BE90" i="150"/>
  <c r="BD90" i="150"/>
  <c r="BC90" i="150"/>
  <c r="BB90" i="150"/>
  <c r="BA90" i="150"/>
  <c r="AZ90" i="150"/>
  <c r="AY90" i="150"/>
  <c r="AX90" i="150"/>
  <c r="AW90" i="150"/>
  <c r="AV90" i="150"/>
  <c r="AU90" i="150"/>
  <c r="AT90" i="150"/>
  <c r="AS90" i="150"/>
  <c r="AR90" i="150"/>
  <c r="AQ90" i="150"/>
  <c r="AP90" i="150"/>
  <c r="AO90" i="150"/>
  <c r="AN90" i="150"/>
  <c r="AM90" i="150"/>
  <c r="AL90" i="150"/>
  <c r="AK90" i="150"/>
  <c r="AJ90" i="150"/>
  <c r="AI90" i="150"/>
  <c r="AH90" i="150"/>
  <c r="AG90" i="150"/>
  <c r="BL89" i="150"/>
  <c r="BK89" i="150"/>
  <c r="BJ89" i="150"/>
  <c r="BI89" i="150"/>
  <c r="BH89" i="150"/>
  <c r="BG89" i="150"/>
  <c r="BF89" i="150"/>
  <c r="BE89" i="150"/>
  <c r="BD89" i="150"/>
  <c r="BC89" i="150"/>
  <c r="BB89" i="150"/>
  <c r="BA89" i="150"/>
  <c r="AZ89" i="150"/>
  <c r="AY89" i="150"/>
  <c r="AX89" i="150"/>
  <c r="AW89" i="150"/>
  <c r="AV89" i="150"/>
  <c r="AU89" i="150"/>
  <c r="AT89" i="150"/>
  <c r="AS89" i="150"/>
  <c r="AR89" i="150"/>
  <c r="AQ89" i="150"/>
  <c r="AP89" i="150"/>
  <c r="AO89" i="150"/>
  <c r="AN89" i="150"/>
  <c r="AM89" i="150"/>
  <c r="AL89" i="150"/>
  <c r="AK89" i="150"/>
  <c r="AJ89" i="150"/>
  <c r="AI89" i="150"/>
  <c r="AH89" i="150"/>
  <c r="AG89" i="150"/>
  <c r="AG88" i="150"/>
  <c r="AF88" i="150"/>
  <c r="AE88" i="150"/>
  <c r="AD88" i="150"/>
  <c r="AC88" i="150"/>
  <c r="AB88" i="150"/>
  <c r="AA88" i="150"/>
  <c r="Z88" i="150"/>
  <c r="Y88" i="150"/>
  <c r="X88" i="150"/>
  <c r="W88" i="150"/>
  <c r="V88" i="150"/>
  <c r="U88" i="150"/>
  <c r="T88" i="150"/>
  <c r="S88" i="150"/>
  <c r="R88" i="150"/>
  <c r="Q88" i="150"/>
  <c r="P88" i="150"/>
  <c r="O88" i="150"/>
  <c r="N88" i="150"/>
  <c r="M88" i="150"/>
  <c r="L88" i="150"/>
  <c r="K88" i="150"/>
  <c r="J88" i="150"/>
  <c r="I88" i="150"/>
  <c r="H88" i="150"/>
  <c r="G88" i="150"/>
  <c r="F88" i="150"/>
  <c r="E88" i="150"/>
  <c r="D88" i="150"/>
  <c r="I45" i="158" l="1"/>
  <c r="Q45" i="158"/>
  <c r="Y45" i="158"/>
  <c r="AG45" i="158"/>
  <c r="K45" i="158"/>
  <c r="AB45" i="158"/>
  <c r="N45" i="158"/>
  <c r="AD45" i="158"/>
  <c r="AE45" i="158"/>
  <c r="P45" i="158"/>
  <c r="AF45" i="158"/>
  <c r="J45" i="158"/>
  <c r="R45" i="158"/>
  <c r="Z45" i="158"/>
  <c r="D45" i="158"/>
  <c r="S45" i="158"/>
  <c r="AA45" i="158"/>
  <c r="L45" i="158"/>
  <c r="T45" i="158"/>
  <c r="E45" i="158"/>
  <c r="M45" i="158"/>
  <c r="U45" i="158"/>
  <c r="AC45" i="158"/>
  <c r="V45" i="158"/>
  <c r="H45" i="158"/>
  <c r="F45" i="158"/>
  <c r="W45" i="158"/>
  <c r="G45" i="158"/>
  <c r="O45" i="158"/>
  <c r="X45" i="158"/>
  <c r="J248" i="158" l="1"/>
  <c r="R248" i="158"/>
  <c r="Z248" i="158"/>
  <c r="D248" i="158"/>
  <c r="J221" i="158"/>
  <c r="R221" i="158"/>
  <c r="Z221" i="158"/>
  <c r="D221" i="158"/>
  <c r="F167" i="158"/>
  <c r="N167" i="158"/>
  <c r="V167" i="158"/>
  <c r="AD167" i="158"/>
  <c r="D167" i="158"/>
  <c r="F123" i="158"/>
  <c r="N123" i="158"/>
  <c r="V123" i="158"/>
  <c r="AD123" i="158"/>
  <c r="D123" i="158"/>
  <c r="J99" i="158"/>
  <c r="R99" i="158"/>
  <c r="Z99" i="158"/>
  <c r="D99" i="158"/>
  <c r="AE167" i="158"/>
  <c r="O123" i="158"/>
  <c r="AE123" i="158"/>
  <c r="AA99" i="158"/>
  <c r="O248" i="158"/>
  <c r="AF99" i="158"/>
  <c r="U167" i="158"/>
  <c r="U123" i="158"/>
  <c r="K248" i="158"/>
  <c r="S248" i="158"/>
  <c r="AA248" i="158"/>
  <c r="K221" i="158"/>
  <c r="S221" i="158"/>
  <c r="AA221" i="158"/>
  <c r="G167" i="158"/>
  <c r="O167" i="158"/>
  <c r="W167" i="158"/>
  <c r="G123" i="158"/>
  <c r="W123" i="158"/>
  <c r="K99" i="158"/>
  <c r="S99" i="158"/>
  <c r="W248" i="158"/>
  <c r="X99" i="158"/>
  <c r="I248" i="158"/>
  <c r="Y248" i="158"/>
  <c r="I221" i="158"/>
  <c r="Q221" i="158"/>
  <c r="E167" i="158"/>
  <c r="AC167" i="158"/>
  <c r="M123" i="158"/>
  <c r="I99" i="158"/>
  <c r="L248" i="158"/>
  <c r="T248" i="158"/>
  <c r="AB248" i="158"/>
  <c r="L221" i="158"/>
  <c r="T221" i="158"/>
  <c r="AB221" i="158"/>
  <c r="H167" i="158"/>
  <c r="P167" i="158"/>
  <c r="X167" i="158"/>
  <c r="AF167" i="158"/>
  <c r="H123" i="158"/>
  <c r="P123" i="158"/>
  <c r="X123" i="158"/>
  <c r="AF123" i="158"/>
  <c r="L99" i="158"/>
  <c r="T99" i="158"/>
  <c r="AB99" i="158"/>
  <c r="I123" i="158"/>
  <c r="Q123" i="158"/>
  <c r="Y123" i="158"/>
  <c r="AG123" i="158"/>
  <c r="E99" i="158"/>
  <c r="M99" i="158"/>
  <c r="U99" i="158"/>
  <c r="AE248" i="158"/>
  <c r="W221" i="158"/>
  <c r="S167" i="158"/>
  <c r="K123" i="158"/>
  <c r="O99" i="158"/>
  <c r="AE99" i="158"/>
  <c r="H99" i="158"/>
  <c r="AC123" i="158"/>
  <c r="Q99" i="158"/>
  <c r="E248" i="158"/>
  <c r="M248" i="158"/>
  <c r="U248" i="158"/>
  <c r="AC248" i="158"/>
  <c r="E221" i="158"/>
  <c r="M221" i="158"/>
  <c r="U221" i="158"/>
  <c r="AC221" i="158"/>
  <c r="I167" i="158"/>
  <c r="Q167" i="158"/>
  <c r="Y167" i="158"/>
  <c r="AG167" i="158"/>
  <c r="AC99" i="158"/>
  <c r="AA167" i="158"/>
  <c r="S123" i="158"/>
  <c r="G99" i="158"/>
  <c r="Q248" i="158"/>
  <c r="Y221" i="158"/>
  <c r="M167" i="158"/>
  <c r="E123" i="158"/>
  <c r="AG99" i="158"/>
  <c r="F248" i="158"/>
  <c r="N248" i="158"/>
  <c r="V248" i="158"/>
  <c r="AD248" i="158"/>
  <c r="F221" i="158"/>
  <c r="N221" i="158"/>
  <c r="V221" i="158"/>
  <c r="AD221" i="158"/>
  <c r="J167" i="158"/>
  <c r="R167" i="158"/>
  <c r="Z167" i="158"/>
  <c r="J123" i="158"/>
  <c r="R123" i="158"/>
  <c r="Z123" i="158"/>
  <c r="F99" i="158"/>
  <c r="N99" i="158"/>
  <c r="V99" i="158"/>
  <c r="AD99" i="158"/>
  <c r="G248" i="158"/>
  <c r="G221" i="158"/>
  <c r="O221" i="158"/>
  <c r="AE221" i="158"/>
  <c r="K167" i="158"/>
  <c r="AA123" i="158"/>
  <c r="W99" i="158"/>
  <c r="P99" i="158"/>
  <c r="AG248" i="158"/>
  <c r="AG221" i="158"/>
  <c r="Y99" i="158"/>
  <c r="H248" i="158"/>
  <c r="P248" i="158"/>
  <c r="X248" i="158"/>
  <c r="AF248" i="158"/>
  <c r="H221" i="158"/>
  <c r="P221" i="158"/>
  <c r="X221" i="158"/>
  <c r="AF221" i="158"/>
  <c r="L167" i="158"/>
  <c r="T167" i="158"/>
  <c r="AB167" i="158"/>
  <c r="L123" i="158"/>
  <c r="T123" i="158"/>
  <c r="AB123" i="158"/>
  <c r="D273" i="158"/>
  <c r="L273" i="158"/>
  <c r="T273" i="158"/>
  <c r="AB273" i="158"/>
  <c r="F262" i="158"/>
  <c r="N262" i="158"/>
  <c r="V262" i="158"/>
  <c r="AD262" i="158"/>
  <c r="H245" i="158"/>
  <c r="P245" i="158"/>
  <c r="X245" i="158"/>
  <c r="AF245" i="158"/>
  <c r="J211" i="158"/>
  <c r="R211" i="158"/>
  <c r="Z211" i="158"/>
  <c r="F194" i="158"/>
  <c r="N194" i="158"/>
  <c r="V194" i="158"/>
  <c r="AD194" i="158"/>
  <c r="H187" i="158"/>
  <c r="P187" i="158"/>
  <c r="X187" i="158"/>
  <c r="AF187" i="158"/>
  <c r="J178" i="158"/>
  <c r="R178" i="158"/>
  <c r="Z178" i="158"/>
  <c r="D163" i="158"/>
  <c r="L163" i="158"/>
  <c r="T163" i="158"/>
  <c r="AB163" i="158"/>
  <c r="F120" i="158"/>
  <c r="N120" i="158"/>
  <c r="V120" i="158"/>
  <c r="AD120" i="158"/>
  <c r="H89" i="158"/>
  <c r="P89" i="158"/>
  <c r="X89" i="158"/>
  <c r="AF89" i="158"/>
  <c r="J68" i="158"/>
  <c r="R68" i="158"/>
  <c r="Z68" i="158"/>
  <c r="J273" i="158"/>
  <c r="H211" i="158"/>
  <c r="T194" i="158"/>
  <c r="P178" i="158"/>
  <c r="T120" i="158"/>
  <c r="P68" i="158"/>
  <c r="E273" i="158"/>
  <c r="M273" i="158"/>
  <c r="U273" i="158"/>
  <c r="AC273" i="158"/>
  <c r="G262" i="158"/>
  <c r="O262" i="158"/>
  <c r="W262" i="158"/>
  <c r="AE262" i="158"/>
  <c r="I245" i="158"/>
  <c r="Q245" i="158"/>
  <c r="Y245" i="158"/>
  <c r="AG245" i="158"/>
  <c r="K211" i="158"/>
  <c r="S211" i="158"/>
  <c r="AA211" i="158"/>
  <c r="G194" i="158"/>
  <c r="O194" i="158"/>
  <c r="W194" i="158"/>
  <c r="AE194" i="158"/>
  <c r="I187" i="158"/>
  <c r="Q187" i="158"/>
  <c r="Y187" i="158"/>
  <c r="AG187" i="158"/>
  <c r="K178" i="158"/>
  <c r="S178" i="158"/>
  <c r="AA178" i="158"/>
  <c r="E163" i="158"/>
  <c r="M163" i="158"/>
  <c r="U163" i="158"/>
  <c r="AC163" i="158"/>
  <c r="G120" i="158"/>
  <c r="O120" i="158"/>
  <c r="W120" i="158"/>
  <c r="AE120" i="158"/>
  <c r="I89" i="158"/>
  <c r="Q89" i="158"/>
  <c r="Y89" i="158"/>
  <c r="AG89" i="158"/>
  <c r="K68" i="158"/>
  <c r="S68" i="158"/>
  <c r="AA68" i="158"/>
  <c r="T262" i="158"/>
  <c r="N245" i="158"/>
  <c r="AF211" i="158"/>
  <c r="L194" i="158"/>
  <c r="V187" i="158"/>
  <c r="AF178" i="158"/>
  <c r="Z163" i="158"/>
  <c r="N89" i="158"/>
  <c r="F273" i="158"/>
  <c r="N273" i="158"/>
  <c r="V273" i="158"/>
  <c r="AD273" i="158"/>
  <c r="H262" i="158"/>
  <c r="P262" i="158"/>
  <c r="X262" i="158"/>
  <c r="AF262" i="158"/>
  <c r="J245" i="158"/>
  <c r="R245" i="158"/>
  <c r="Z245" i="158"/>
  <c r="D211" i="158"/>
  <c r="L211" i="158"/>
  <c r="T211" i="158"/>
  <c r="AB211" i="158"/>
  <c r="H194" i="158"/>
  <c r="P194" i="158"/>
  <c r="X194" i="158"/>
  <c r="AF194" i="158"/>
  <c r="J187" i="158"/>
  <c r="R187" i="158"/>
  <c r="Z187" i="158"/>
  <c r="D178" i="158"/>
  <c r="L178" i="158"/>
  <c r="T178" i="158"/>
  <c r="AB178" i="158"/>
  <c r="F163" i="158"/>
  <c r="N163" i="158"/>
  <c r="V163" i="158"/>
  <c r="AD163" i="158"/>
  <c r="H120" i="158"/>
  <c r="P120" i="158"/>
  <c r="X120" i="158"/>
  <c r="AF120" i="158"/>
  <c r="J89" i="158"/>
  <c r="R89" i="158"/>
  <c r="Z89" i="158"/>
  <c r="D68" i="158"/>
  <c r="L68" i="158"/>
  <c r="T68" i="158"/>
  <c r="AB68" i="158"/>
  <c r="Z273" i="158"/>
  <c r="F245" i="158"/>
  <c r="X211" i="158"/>
  <c r="N187" i="158"/>
  <c r="J163" i="158"/>
  <c r="F89" i="158"/>
  <c r="H68" i="158"/>
  <c r="G273" i="158"/>
  <c r="O273" i="158"/>
  <c r="W273" i="158"/>
  <c r="AE273" i="158"/>
  <c r="I262" i="158"/>
  <c r="Q262" i="158"/>
  <c r="Y262" i="158"/>
  <c r="AG262" i="158"/>
  <c r="K245" i="158"/>
  <c r="S245" i="158"/>
  <c r="AA245" i="158"/>
  <c r="E211" i="158"/>
  <c r="M211" i="158"/>
  <c r="U211" i="158"/>
  <c r="AC211" i="158"/>
  <c r="I194" i="158"/>
  <c r="Q194" i="158"/>
  <c r="Y194" i="158"/>
  <c r="AG194" i="158"/>
  <c r="K187" i="158"/>
  <c r="S187" i="158"/>
  <c r="AA187" i="158"/>
  <c r="E178" i="158"/>
  <c r="M178" i="158"/>
  <c r="U178" i="158"/>
  <c r="AC178" i="158"/>
  <c r="G163" i="158"/>
  <c r="O163" i="158"/>
  <c r="W163" i="158"/>
  <c r="AE163" i="158"/>
  <c r="I120" i="158"/>
  <c r="Q120" i="158"/>
  <c r="Y120" i="158"/>
  <c r="AG120" i="158"/>
  <c r="K89" i="158"/>
  <c r="S89" i="158"/>
  <c r="AA89" i="158"/>
  <c r="E68" i="158"/>
  <c r="M68" i="158"/>
  <c r="U68" i="158"/>
  <c r="AC68" i="158"/>
  <c r="L262" i="158"/>
  <c r="V245" i="158"/>
  <c r="AB194" i="158"/>
  <c r="AD187" i="158"/>
  <c r="R163" i="158"/>
  <c r="D120" i="158"/>
  <c r="V89" i="158"/>
  <c r="AF68" i="158"/>
  <c r="H273" i="158"/>
  <c r="P273" i="158"/>
  <c r="X273" i="158"/>
  <c r="AF273" i="158"/>
  <c r="J262" i="158"/>
  <c r="R262" i="158"/>
  <c r="Z262" i="158"/>
  <c r="D245" i="158"/>
  <c r="L245" i="158"/>
  <c r="T245" i="158"/>
  <c r="AB245" i="158"/>
  <c r="F211" i="158"/>
  <c r="N211" i="158"/>
  <c r="V211" i="158"/>
  <c r="AD211" i="158"/>
  <c r="J194" i="158"/>
  <c r="R194" i="158"/>
  <c r="Z194" i="158"/>
  <c r="D187" i="158"/>
  <c r="L187" i="158"/>
  <c r="T187" i="158"/>
  <c r="AB187" i="158"/>
  <c r="F178" i="158"/>
  <c r="N178" i="158"/>
  <c r="V178" i="158"/>
  <c r="AD178" i="158"/>
  <c r="H163" i="158"/>
  <c r="P163" i="158"/>
  <c r="X163" i="158"/>
  <c r="AF163" i="158"/>
  <c r="J120" i="158"/>
  <c r="R120" i="158"/>
  <c r="Z120" i="158"/>
  <c r="D89" i="158"/>
  <c r="L89" i="158"/>
  <c r="T89" i="158"/>
  <c r="AB89" i="158"/>
  <c r="F68" i="158"/>
  <c r="N68" i="158"/>
  <c r="V68" i="158"/>
  <c r="AD68" i="158"/>
  <c r="R273" i="158"/>
  <c r="AD245" i="158"/>
  <c r="D194" i="158"/>
  <c r="H178" i="158"/>
  <c r="AB120" i="158"/>
  <c r="X68" i="158"/>
  <c r="I273" i="158"/>
  <c r="Q273" i="158"/>
  <c r="Y273" i="158"/>
  <c r="AG273" i="158"/>
  <c r="K262" i="158"/>
  <c r="S262" i="158"/>
  <c r="AA262" i="158"/>
  <c r="E245" i="158"/>
  <c r="M245" i="158"/>
  <c r="U245" i="158"/>
  <c r="AC245" i="158"/>
  <c r="G211" i="158"/>
  <c r="O211" i="158"/>
  <c r="W211" i="158"/>
  <c r="AE211" i="158"/>
  <c r="K194" i="158"/>
  <c r="S194" i="158"/>
  <c r="AA194" i="158"/>
  <c r="E187" i="158"/>
  <c r="M187" i="158"/>
  <c r="U187" i="158"/>
  <c r="AC187" i="158"/>
  <c r="G178" i="158"/>
  <c r="O178" i="158"/>
  <c r="W178" i="158"/>
  <c r="AE178" i="158"/>
  <c r="I163" i="158"/>
  <c r="Q163" i="158"/>
  <c r="Y163" i="158"/>
  <c r="AG163" i="158"/>
  <c r="K120" i="158"/>
  <c r="S120" i="158"/>
  <c r="AA120" i="158"/>
  <c r="E89" i="158"/>
  <c r="M89" i="158"/>
  <c r="U89" i="158"/>
  <c r="AC89" i="158"/>
  <c r="G68" i="158"/>
  <c r="O68" i="158"/>
  <c r="W68" i="158"/>
  <c r="AE68" i="158"/>
  <c r="D262" i="158"/>
  <c r="AB262" i="158"/>
  <c r="P211" i="158"/>
  <c r="F187" i="158"/>
  <c r="X178" i="158"/>
  <c r="L120" i="158"/>
  <c r="AD89" i="158"/>
  <c r="K273" i="158"/>
  <c r="S273" i="158"/>
  <c r="AA273" i="158"/>
  <c r="E262" i="158"/>
  <c r="M262" i="158"/>
  <c r="U262" i="158"/>
  <c r="AC262" i="158"/>
  <c r="G245" i="158"/>
  <c r="O245" i="158"/>
  <c r="W245" i="158"/>
  <c r="AE245" i="158"/>
  <c r="I211" i="158"/>
  <c r="Q211" i="158"/>
  <c r="Y211" i="158"/>
  <c r="AG211" i="158"/>
  <c r="E194" i="158"/>
  <c r="M194" i="158"/>
  <c r="U194" i="158"/>
  <c r="AC194" i="158"/>
  <c r="G187" i="158"/>
  <c r="O187" i="158"/>
  <c r="W187" i="158"/>
  <c r="AE187" i="158"/>
  <c r="I178" i="158"/>
  <c r="Q178" i="158"/>
  <c r="Y178" i="158"/>
  <c r="AG178" i="158"/>
  <c r="K163" i="158"/>
  <c r="S163" i="158"/>
  <c r="AA163" i="158"/>
  <c r="E120" i="158"/>
  <c r="M120" i="158"/>
  <c r="U120" i="158"/>
  <c r="AC120" i="158"/>
  <c r="G89" i="158"/>
  <c r="O89" i="158"/>
  <c r="W89" i="158"/>
  <c r="AE89" i="158"/>
  <c r="I68" i="158"/>
  <c r="Q68" i="158"/>
  <c r="Y68" i="158"/>
  <c r="AG68" i="158"/>
  <c r="F47" i="158"/>
  <c r="N47" i="158"/>
  <c r="V47" i="158"/>
  <c r="AD47" i="158"/>
  <c r="H33" i="158"/>
  <c r="P33" i="158"/>
  <c r="X33" i="158"/>
  <c r="AF33" i="158"/>
  <c r="P47" i="158"/>
  <c r="J33" i="158"/>
  <c r="Q47" i="158"/>
  <c r="K33" i="158"/>
  <c r="J47" i="158"/>
  <c r="T33" i="158"/>
  <c r="AA47" i="158"/>
  <c r="M33" i="158"/>
  <c r="L47" i="158"/>
  <c r="F33" i="158"/>
  <c r="M47" i="158"/>
  <c r="W33" i="158"/>
  <c r="G47" i="158"/>
  <c r="O47" i="158"/>
  <c r="W47" i="158"/>
  <c r="AE47" i="158"/>
  <c r="I33" i="158"/>
  <c r="Q33" i="158"/>
  <c r="Y33" i="158"/>
  <c r="AG33" i="158"/>
  <c r="H47" i="158"/>
  <c r="X47" i="158"/>
  <c r="AF47" i="158"/>
  <c r="R33" i="158"/>
  <c r="I47" i="158"/>
  <c r="Y47" i="158"/>
  <c r="AG47" i="158"/>
  <c r="S33" i="158"/>
  <c r="AA33" i="158"/>
  <c r="R47" i="158"/>
  <c r="D33" i="158"/>
  <c r="L33" i="158"/>
  <c r="AB33" i="158"/>
  <c r="K47" i="158"/>
  <c r="E33" i="158"/>
  <c r="AC33" i="158"/>
  <c r="V33" i="158"/>
  <c r="G33" i="158"/>
  <c r="Z33" i="158"/>
  <c r="Z47" i="158"/>
  <c r="U33" i="158"/>
  <c r="AB47" i="158"/>
  <c r="U47" i="158"/>
  <c r="AE33" i="158"/>
  <c r="S47" i="158"/>
  <c r="D47" i="158"/>
  <c r="T47" i="158"/>
  <c r="N33" i="158"/>
  <c r="AD33" i="158"/>
  <c r="E47" i="158"/>
  <c r="O33" i="158"/>
  <c r="AC47" i="158"/>
  <c r="H49" i="158"/>
  <c r="P49" i="158"/>
  <c r="X49" i="158"/>
  <c r="AF49" i="158"/>
  <c r="K49" i="158"/>
  <c r="E49" i="158"/>
  <c r="U49" i="158"/>
  <c r="N49" i="158"/>
  <c r="AD49" i="158"/>
  <c r="W49" i="158"/>
  <c r="I49" i="158"/>
  <c r="Q49" i="158"/>
  <c r="Y49" i="158"/>
  <c r="AG49" i="158"/>
  <c r="J49" i="158"/>
  <c r="R49" i="158"/>
  <c r="Z49" i="158"/>
  <c r="D49" i="158"/>
  <c r="S49" i="158"/>
  <c r="AA49" i="158"/>
  <c r="L49" i="158"/>
  <c r="T49" i="158"/>
  <c r="AB49" i="158"/>
  <c r="AC49" i="158"/>
  <c r="M49" i="158"/>
  <c r="F49" i="158"/>
  <c r="O49" i="158"/>
  <c r="V49" i="158"/>
  <c r="G49" i="158"/>
  <c r="AE49" i="158"/>
  <c r="J138" i="158" l="1"/>
  <c r="R138" i="158"/>
  <c r="Z138" i="158"/>
  <c r="D138" i="158"/>
  <c r="J61" i="158"/>
  <c r="R61" i="158"/>
  <c r="Z61" i="158"/>
  <c r="D61" i="158"/>
  <c r="K138" i="158"/>
  <c r="K61" i="158"/>
  <c r="AA61" i="158"/>
  <c r="H61" i="158"/>
  <c r="Q61" i="158"/>
  <c r="S138" i="158"/>
  <c r="AA138" i="158"/>
  <c r="S61" i="158"/>
  <c r="W138" i="158"/>
  <c r="AE61" i="158"/>
  <c r="Y138" i="158"/>
  <c r="Y61" i="158"/>
  <c r="L138" i="158"/>
  <c r="T138" i="158"/>
  <c r="AB138" i="158"/>
  <c r="L61" i="158"/>
  <c r="T61" i="158"/>
  <c r="AB61" i="158"/>
  <c r="E138" i="158"/>
  <c r="M138" i="158"/>
  <c r="U138" i="158"/>
  <c r="AC138" i="158"/>
  <c r="E61" i="158"/>
  <c r="M61" i="158"/>
  <c r="U61" i="158"/>
  <c r="O138" i="158"/>
  <c r="G61" i="158"/>
  <c r="AF61" i="158"/>
  <c r="AG138" i="158"/>
  <c r="AC61" i="158"/>
  <c r="AE138" i="158"/>
  <c r="W61" i="158"/>
  <c r="Q138" i="158"/>
  <c r="F138" i="158"/>
  <c r="N138" i="158"/>
  <c r="V138" i="158"/>
  <c r="AD138" i="158"/>
  <c r="F61" i="158"/>
  <c r="N61" i="158"/>
  <c r="V61" i="158"/>
  <c r="AD61" i="158"/>
  <c r="G138" i="158"/>
  <c r="O61" i="158"/>
  <c r="P61" i="158"/>
  <c r="I138" i="158"/>
  <c r="AG61" i="158"/>
  <c r="H138" i="158"/>
  <c r="P138" i="158"/>
  <c r="X138" i="158"/>
  <c r="AF138" i="158"/>
  <c r="X61" i="158"/>
  <c r="I61" i="158"/>
  <c r="G137" i="158"/>
  <c r="O137" i="158"/>
  <c r="W137" i="158"/>
  <c r="AE137" i="158"/>
  <c r="G60" i="158"/>
  <c r="O60" i="158"/>
  <c r="W60" i="158"/>
  <c r="AE60" i="158"/>
  <c r="D137" i="158"/>
  <c r="H60" i="158"/>
  <c r="X60" i="158"/>
  <c r="H137" i="158"/>
  <c r="P137" i="158"/>
  <c r="X137" i="158"/>
  <c r="AF137" i="158"/>
  <c r="P60" i="158"/>
  <c r="AF60" i="158"/>
  <c r="D60" i="158"/>
  <c r="T60" i="158"/>
  <c r="AC60" i="158"/>
  <c r="AD137" i="158"/>
  <c r="N60" i="158"/>
  <c r="I137" i="158"/>
  <c r="Q137" i="158"/>
  <c r="Y137" i="158"/>
  <c r="AG137" i="158"/>
  <c r="I60" i="158"/>
  <c r="Q60" i="158"/>
  <c r="Y60" i="158"/>
  <c r="AG60" i="158"/>
  <c r="J137" i="158"/>
  <c r="R137" i="158"/>
  <c r="Z137" i="158"/>
  <c r="J60" i="158"/>
  <c r="Z60" i="158"/>
  <c r="T137" i="158"/>
  <c r="M60" i="158"/>
  <c r="F137" i="158"/>
  <c r="V60" i="158"/>
  <c r="R60" i="158"/>
  <c r="AB137" i="158"/>
  <c r="AB60" i="158"/>
  <c r="U60" i="158"/>
  <c r="N137" i="158"/>
  <c r="AD60" i="158"/>
  <c r="K137" i="158"/>
  <c r="S137" i="158"/>
  <c r="AA137" i="158"/>
  <c r="K60" i="158"/>
  <c r="S60" i="158"/>
  <c r="AA60" i="158"/>
  <c r="L137" i="158"/>
  <c r="L60" i="158"/>
  <c r="E60" i="158"/>
  <c r="F60" i="158"/>
  <c r="E137" i="158"/>
  <c r="M137" i="158"/>
  <c r="U137" i="158"/>
  <c r="AC137" i="158"/>
  <c r="V137" i="158"/>
  <c r="E48" i="158"/>
  <c r="M48" i="158"/>
  <c r="U48" i="158"/>
  <c r="AC48" i="158"/>
  <c r="O48" i="158"/>
  <c r="H48" i="158"/>
  <c r="X48" i="158"/>
  <c r="D48" i="158"/>
  <c r="Y48" i="158"/>
  <c r="R48" i="158"/>
  <c r="K48" i="158"/>
  <c r="L48" i="158"/>
  <c r="F48" i="158"/>
  <c r="N48" i="158"/>
  <c r="V48" i="158"/>
  <c r="AD48" i="158"/>
  <c r="G48" i="158"/>
  <c r="W48" i="158"/>
  <c r="AE48" i="158"/>
  <c r="P48" i="158"/>
  <c r="AF48" i="158"/>
  <c r="Q48" i="158"/>
  <c r="AG48" i="158"/>
  <c r="J48" i="158"/>
  <c r="S48" i="158"/>
  <c r="I48" i="158"/>
  <c r="Z48" i="158"/>
  <c r="AB48" i="158"/>
  <c r="AA48" i="158"/>
  <c r="T48" i="158"/>
  <c r="AG79" i="148"/>
  <c r="Y79" i="148"/>
  <c r="H79" i="148"/>
  <c r="H81" i="147"/>
  <c r="Y81" i="147"/>
  <c r="AG81" i="147"/>
  <c r="I78" i="148"/>
  <c r="J78" i="148"/>
  <c r="K78" i="148"/>
  <c r="L78" i="148"/>
  <c r="M78" i="148"/>
  <c r="N78" i="148"/>
  <c r="O78" i="148"/>
  <c r="P78" i="148"/>
  <c r="Q78" i="148"/>
  <c r="R78" i="148"/>
  <c r="S78" i="148"/>
  <c r="T78" i="148"/>
  <c r="U78" i="148"/>
  <c r="V78" i="148"/>
  <c r="W78" i="148"/>
  <c r="X78" i="148"/>
  <c r="Y78" i="148"/>
  <c r="Z78" i="148"/>
  <c r="AA78" i="148"/>
  <c r="AB78" i="148"/>
  <c r="AC78" i="148"/>
  <c r="AD78" i="148"/>
  <c r="AE78" i="148"/>
  <c r="AF78" i="148"/>
  <c r="AG78" i="148"/>
  <c r="H78" i="148"/>
  <c r="AC90" i="148"/>
  <c r="AC91" i="148"/>
  <c r="AC92" i="148"/>
  <c r="AC93" i="148"/>
  <c r="AC89" i="148"/>
  <c r="AG78" i="147"/>
  <c r="AG79" i="147"/>
  <c r="AG78" i="146"/>
  <c r="AG78" i="145"/>
  <c r="AG79" i="145"/>
  <c r="AG78" i="144"/>
  <c r="AG78" i="141"/>
  <c r="AG78" i="122"/>
  <c r="AG78" i="121"/>
  <c r="AG77" i="120"/>
  <c r="AG78" i="119"/>
  <c r="AG78" i="118"/>
  <c r="AG78" i="117"/>
  <c r="AG78" i="151"/>
  <c r="AG79" i="151"/>
  <c r="AG81" i="151"/>
  <c r="AG78" i="142"/>
  <c r="AD82" i="115"/>
  <c r="AG78" i="154"/>
  <c r="BL90" i="140"/>
  <c r="BK90" i="140"/>
  <c r="BJ90" i="140"/>
  <c r="BI90" i="140"/>
  <c r="BH90" i="140"/>
  <c r="BG90" i="140"/>
  <c r="BF90" i="140"/>
  <c r="BE90" i="140"/>
  <c r="BD90" i="140"/>
  <c r="BC90" i="140"/>
  <c r="BB90" i="140"/>
  <c r="BA90" i="140"/>
  <c r="AZ90" i="140"/>
  <c r="AY90" i="140"/>
  <c r="AX90" i="140"/>
  <c r="AW90" i="140"/>
  <c r="AV90" i="140"/>
  <c r="AU90" i="140"/>
  <c r="AT90" i="140"/>
  <c r="AS90" i="140"/>
  <c r="AR90" i="140"/>
  <c r="AQ90" i="140"/>
  <c r="AP90" i="140"/>
  <c r="AO90" i="140"/>
  <c r="AN90" i="140"/>
  <c r="AM90" i="140"/>
  <c r="AL90" i="140"/>
  <c r="AK90" i="140"/>
  <c r="AJ90" i="140"/>
  <c r="AI90" i="140"/>
  <c r="AH90" i="140"/>
  <c r="AG90" i="140"/>
  <c r="BL89" i="140"/>
  <c r="BK89" i="140"/>
  <c r="BJ89" i="140"/>
  <c r="BI89" i="140"/>
  <c r="BH89" i="140"/>
  <c r="BG89" i="140"/>
  <c r="BF89" i="140"/>
  <c r="BE89" i="140"/>
  <c r="BD89" i="140"/>
  <c r="BC89" i="140"/>
  <c r="BB89" i="140"/>
  <c r="BA89" i="140"/>
  <c r="AZ89" i="140"/>
  <c r="AY89" i="140"/>
  <c r="AX89" i="140"/>
  <c r="AW89" i="140"/>
  <c r="AV89" i="140"/>
  <c r="AU89" i="140"/>
  <c r="AT89" i="140"/>
  <c r="AS89" i="140"/>
  <c r="AR89" i="140"/>
  <c r="AQ89" i="140"/>
  <c r="AP89" i="140"/>
  <c r="AO89" i="140"/>
  <c r="AN89" i="140"/>
  <c r="AM89" i="140"/>
  <c r="AL89" i="140"/>
  <c r="AK89" i="140"/>
  <c r="AJ89" i="140"/>
  <c r="AI89" i="140"/>
  <c r="AH89" i="140"/>
  <c r="AG89" i="140"/>
  <c r="AG88" i="140"/>
  <c r="AF88" i="140"/>
  <c r="AE88" i="140"/>
  <c r="AD88" i="140"/>
  <c r="AC88" i="140"/>
  <c r="AB88" i="140"/>
  <c r="AA88" i="140"/>
  <c r="Z88" i="140"/>
  <c r="Y88" i="140"/>
  <c r="X88" i="140"/>
  <c r="W88" i="140"/>
  <c r="V88" i="140"/>
  <c r="U88" i="140"/>
  <c r="T88" i="140"/>
  <c r="S88" i="140"/>
  <c r="R88" i="140"/>
  <c r="Q88" i="140"/>
  <c r="P88" i="140"/>
  <c r="O88" i="140"/>
  <c r="N88" i="140"/>
  <c r="M88" i="140"/>
  <c r="L88" i="140"/>
  <c r="K88" i="140"/>
  <c r="J88" i="140"/>
  <c r="I88" i="140"/>
  <c r="H88" i="140"/>
  <c r="G88" i="140"/>
  <c r="F88" i="140"/>
  <c r="E88" i="140"/>
  <c r="D88" i="140"/>
  <c r="AG78" i="140"/>
  <c r="AG79" i="140"/>
  <c r="AG81" i="140"/>
  <c r="AG82" i="115"/>
  <c r="AG77" i="114"/>
  <c r="AG77" i="113"/>
  <c r="AG78" i="110"/>
  <c r="BL90" i="139"/>
  <c r="BK90" i="139"/>
  <c r="BJ90" i="139"/>
  <c r="BI90" i="139"/>
  <c r="BH90" i="139"/>
  <c r="BG90" i="139"/>
  <c r="BF90" i="139"/>
  <c r="BE90" i="139"/>
  <c r="BD90" i="139"/>
  <c r="BC90" i="139"/>
  <c r="BB90" i="139"/>
  <c r="BA90" i="139"/>
  <c r="AZ90" i="139"/>
  <c r="AY90" i="139"/>
  <c r="AX90" i="139"/>
  <c r="AW90" i="139"/>
  <c r="AV90" i="139"/>
  <c r="AU90" i="139"/>
  <c r="AT90" i="139"/>
  <c r="AS90" i="139"/>
  <c r="AR90" i="139"/>
  <c r="AQ90" i="139"/>
  <c r="AP90" i="139"/>
  <c r="AO90" i="139"/>
  <c r="AN90" i="139"/>
  <c r="AM90" i="139"/>
  <c r="AL90" i="139"/>
  <c r="AK90" i="139"/>
  <c r="AJ90" i="139"/>
  <c r="AI90" i="139"/>
  <c r="AH90" i="139"/>
  <c r="AG90" i="139"/>
  <c r="BL89" i="139"/>
  <c r="BK89" i="139"/>
  <c r="BJ89" i="139"/>
  <c r="BI89" i="139"/>
  <c r="BH89" i="139"/>
  <c r="BG89" i="139"/>
  <c r="BF89" i="139"/>
  <c r="BE89" i="139"/>
  <c r="BD89" i="139"/>
  <c r="BC89" i="139"/>
  <c r="BB89" i="139"/>
  <c r="BA89" i="139"/>
  <c r="AZ89" i="139"/>
  <c r="AY89" i="139"/>
  <c r="AX89" i="139"/>
  <c r="AW89" i="139"/>
  <c r="AV89" i="139"/>
  <c r="AU89" i="139"/>
  <c r="AT89" i="139"/>
  <c r="AS89" i="139"/>
  <c r="AR89" i="139"/>
  <c r="AQ89" i="139"/>
  <c r="AP89" i="139"/>
  <c r="AO89" i="139"/>
  <c r="AN89" i="139"/>
  <c r="AM89" i="139"/>
  <c r="AL89" i="139"/>
  <c r="AK89" i="139"/>
  <c r="AJ89" i="139"/>
  <c r="AI89" i="139"/>
  <c r="AH89" i="139"/>
  <c r="AG89" i="139"/>
  <c r="AG88" i="139"/>
  <c r="AF88" i="139"/>
  <c r="AE88" i="139"/>
  <c r="AD88" i="139"/>
  <c r="AC88" i="139"/>
  <c r="AB88" i="139"/>
  <c r="AA88" i="139"/>
  <c r="Z88" i="139"/>
  <c r="Y88" i="139"/>
  <c r="X88" i="139"/>
  <c r="W88" i="139"/>
  <c r="V88" i="139"/>
  <c r="U88" i="139"/>
  <c r="T88" i="139"/>
  <c r="S88" i="139"/>
  <c r="R88" i="139"/>
  <c r="Q88" i="139"/>
  <c r="P88" i="139"/>
  <c r="O88" i="139"/>
  <c r="N88" i="139"/>
  <c r="M88" i="139"/>
  <c r="L88" i="139"/>
  <c r="K88" i="139"/>
  <c r="J88" i="139"/>
  <c r="I88" i="139"/>
  <c r="H88" i="139"/>
  <c r="G88" i="139"/>
  <c r="F88" i="139"/>
  <c r="E88" i="139"/>
  <c r="D88" i="139"/>
  <c r="AG78" i="139"/>
  <c r="AG79" i="139"/>
  <c r="AG81" i="139"/>
  <c r="AG78" i="150"/>
  <c r="AG79" i="150"/>
  <c r="AG81" i="150"/>
  <c r="AG78" i="131"/>
  <c r="AG78" i="138"/>
  <c r="AG79" i="138"/>
  <c r="AG81" i="138"/>
  <c r="AG83" i="138"/>
  <c r="AG80" i="147" l="1"/>
  <c r="AG82" i="147" s="1"/>
  <c r="AG80" i="148"/>
  <c r="AG80" i="140"/>
  <c r="AG82" i="140" s="1"/>
  <c r="AG80" i="138"/>
  <c r="AG82" i="138" s="1"/>
  <c r="AG84" i="138" s="1"/>
  <c r="AG80" i="139"/>
  <c r="AG82" i="139" s="1"/>
  <c r="Z79" i="148"/>
  <c r="AA79" i="148" s="1"/>
  <c r="AB79" i="148" s="1"/>
  <c r="AC79" i="148" s="1"/>
  <c r="AD79" i="148" s="1"/>
  <c r="AE79" i="148" s="1"/>
  <c r="AF79" i="148" s="1"/>
  <c r="AG80" i="151"/>
  <c r="AG82" i="151" s="1"/>
  <c r="AG80" i="150"/>
  <c r="AG82" i="150" s="1"/>
  <c r="AG32" i="158"/>
  <c r="AG34" i="158" s="1"/>
  <c r="AG6" i="156" s="1"/>
  <c r="AG85" i="138" s="1"/>
  <c r="AG27" i="158"/>
  <c r="AG28" i="158"/>
  <c r="AG44" i="158"/>
  <c r="AG46" i="158"/>
  <c r="AG50" i="158"/>
  <c r="AG62" i="158"/>
  <c r="AG63" i="158"/>
  <c r="AG67" i="158"/>
  <c r="AG69" i="158" s="1"/>
  <c r="AG10" i="156" s="1"/>
  <c r="AG85" i="139" s="1"/>
  <c r="AG71" i="158"/>
  <c r="AG72" i="158" s="1"/>
  <c r="AG12" i="156" s="1"/>
  <c r="AG81" i="110" s="1"/>
  <c r="AG74" i="158"/>
  <c r="AG75" i="158" s="1"/>
  <c r="AG14" i="156" s="1"/>
  <c r="AG80" i="113" s="1"/>
  <c r="AG78" i="158"/>
  <c r="AG79" i="158"/>
  <c r="AG82" i="158"/>
  <c r="AG83" i="158" s="1"/>
  <c r="AG19" i="156" s="1"/>
  <c r="AG83" i="115" s="1"/>
  <c r="AG84" i="115" s="1"/>
  <c r="AG87" i="158"/>
  <c r="AG88" i="158"/>
  <c r="AG100" i="158"/>
  <c r="AG139" i="158"/>
  <c r="AG140" i="158"/>
  <c r="AG176" i="158"/>
  <c r="AG177" i="158"/>
  <c r="AG184" i="158"/>
  <c r="AG185" i="158"/>
  <c r="AG186" i="158"/>
  <c r="AG192" i="158"/>
  <c r="AG193" i="158"/>
  <c r="AG197" i="158"/>
  <c r="AG198" i="158" s="1"/>
  <c r="AG36" i="156" s="1"/>
  <c r="AG81" i="121" s="1"/>
  <c r="AG202" i="158"/>
  <c r="AG203" i="158"/>
  <c r="AG204" i="158"/>
  <c r="AG209" i="158"/>
  <c r="AG210" i="158"/>
  <c r="AG222" i="158"/>
  <c r="AG225" i="158"/>
  <c r="AG226" i="158" s="1"/>
  <c r="AG45" i="156" s="1"/>
  <c r="AG83" i="145" s="1"/>
  <c r="AG249" i="158"/>
  <c r="AG250" i="158"/>
  <c r="AG251" i="158"/>
  <c r="AG252" i="158"/>
  <c r="AG260" i="158"/>
  <c r="AG261" i="158"/>
  <c r="AG263" i="158"/>
  <c r="AG264" i="158"/>
  <c r="AG265" i="158"/>
  <c r="AG271" i="158"/>
  <c r="AG272" i="158"/>
  <c r="AG274" i="158"/>
  <c r="AG78" i="137"/>
  <c r="AG80" i="137" s="1"/>
  <c r="AG80" i="158" l="1"/>
  <c r="AG16" i="156" s="1"/>
  <c r="AG80" i="114" s="1"/>
  <c r="AG275" i="158"/>
  <c r="AG51" i="156" s="1"/>
  <c r="AG81" i="148" s="1"/>
  <c r="AG82" i="148" s="1"/>
  <c r="AG212" i="158"/>
  <c r="AG40" i="156" s="1"/>
  <c r="AG81" i="141" s="1"/>
  <c r="AG195" i="158"/>
  <c r="AG34" i="156" s="1"/>
  <c r="AG80" i="120" s="1"/>
  <c r="AG86" i="138"/>
  <c r="AG101" i="158"/>
  <c r="AG22" i="156" s="1"/>
  <c r="AG81" i="154" s="1"/>
  <c r="AG188" i="158"/>
  <c r="AG31" i="156" s="1"/>
  <c r="AG81" i="119" s="1"/>
  <c r="AG179" i="158"/>
  <c r="AG29" i="156" s="1"/>
  <c r="AG81" i="118" s="1"/>
  <c r="AG205" i="158"/>
  <c r="AG38" i="156" s="1"/>
  <c r="AG81" i="122" s="1"/>
  <c r="AG266" i="158"/>
  <c r="AG49" i="156" s="1"/>
  <c r="AG83" i="147" s="1"/>
  <c r="AG84" i="147" s="1"/>
  <c r="AG253" i="158"/>
  <c r="AG47" i="156" s="1"/>
  <c r="AG81" i="146" s="1"/>
  <c r="AG223" i="158"/>
  <c r="AG42" i="156" s="1"/>
  <c r="AG81" i="144" s="1"/>
  <c r="AG172" i="158"/>
  <c r="AG27" i="156" s="1"/>
  <c r="AG81" i="117" s="1"/>
  <c r="AG141" i="158"/>
  <c r="AG25" i="156" s="1"/>
  <c r="AG85" i="151" s="1"/>
  <c r="AG128" i="158"/>
  <c r="AG24" i="156" s="1"/>
  <c r="AG81" i="142" s="1"/>
  <c r="AG90" i="158"/>
  <c r="AG20" i="156" s="1"/>
  <c r="AG85" i="140" s="1"/>
  <c r="AG64" i="158"/>
  <c r="AG9" i="156" s="1"/>
  <c r="AG85" i="150" s="1"/>
  <c r="AG51" i="158"/>
  <c r="AG8" i="156" s="1"/>
  <c r="AG81" i="131" s="1"/>
  <c r="AG29" i="158"/>
  <c r="AG5" i="156" s="1"/>
  <c r="AG81" i="137" s="1"/>
  <c r="AG82" i="137" s="1"/>
  <c r="AG98" i="137" l="1"/>
  <c r="AG100" i="137"/>
  <c r="AG103" i="137"/>
  <c r="AG96" i="137"/>
  <c r="AG97" i="137"/>
  <c r="AG101" i="137"/>
  <c r="AG102" i="137"/>
  <c r="AG95" i="137"/>
  <c r="BL86" i="131"/>
  <c r="BK86" i="131"/>
  <c r="BJ86" i="131"/>
  <c r="BI86" i="131"/>
  <c r="BH86" i="131"/>
  <c r="BG86" i="131"/>
  <c r="BF86" i="131"/>
  <c r="BE86" i="131"/>
  <c r="BD86" i="131"/>
  <c r="BC86" i="131"/>
  <c r="BB86" i="131"/>
  <c r="BA86" i="131"/>
  <c r="AZ86" i="131"/>
  <c r="AY86" i="131"/>
  <c r="AX86" i="131"/>
  <c r="AW86" i="131"/>
  <c r="AV86" i="131"/>
  <c r="AU86" i="131"/>
  <c r="AT86" i="131"/>
  <c r="AS86" i="131"/>
  <c r="AR86" i="131"/>
  <c r="AQ86" i="131"/>
  <c r="AP86" i="131"/>
  <c r="AO86" i="131"/>
  <c r="AN86" i="131"/>
  <c r="AM86" i="131"/>
  <c r="AL86" i="131"/>
  <c r="AK86" i="131"/>
  <c r="AJ86" i="131"/>
  <c r="AI86" i="131"/>
  <c r="AH86" i="131"/>
  <c r="AG86" i="131"/>
  <c r="BL85" i="131"/>
  <c r="BK85" i="131"/>
  <c r="BJ85" i="131"/>
  <c r="BI85" i="131"/>
  <c r="BH85" i="131"/>
  <c r="BG85" i="131"/>
  <c r="BF85" i="131"/>
  <c r="BE85" i="131"/>
  <c r="BD85" i="131"/>
  <c r="BC85" i="131"/>
  <c r="BB85" i="131"/>
  <c r="BA85" i="131"/>
  <c r="AZ85" i="131"/>
  <c r="AY85" i="131"/>
  <c r="AX85" i="131"/>
  <c r="AW85" i="131"/>
  <c r="AV85" i="131"/>
  <c r="AU85" i="131"/>
  <c r="AT85" i="131"/>
  <c r="AS85" i="131"/>
  <c r="AR85" i="131"/>
  <c r="AQ85" i="131"/>
  <c r="AP85" i="131"/>
  <c r="AO85" i="131"/>
  <c r="AN85" i="131"/>
  <c r="AM85" i="131"/>
  <c r="AL85" i="131"/>
  <c r="AK85" i="131"/>
  <c r="AJ85" i="131"/>
  <c r="AI85" i="131"/>
  <c r="AH85" i="131"/>
  <c r="AG85" i="131"/>
  <c r="AG84" i="131"/>
  <c r="AF84" i="131"/>
  <c r="AE84" i="131"/>
  <c r="AD84" i="131"/>
  <c r="AC84" i="131"/>
  <c r="AB84" i="131"/>
  <c r="AA84" i="131"/>
  <c r="Z84" i="131"/>
  <c r="Y84" i="131"/>
  <c r="X84" i="131"/>
  <c r="W84" i="131"/>
  <c r="V84" i="131"/>
  <c r="U84" i="131"/>
  <c r="T84" i="131"/>
  <c r="S84" i="131"/>
  <c r="R84" i="131"/>
  <c r="Q84" i="131"/>
  <c r="P84" i="131"/>
  <c r="O84" i="131"/>
  <c r="N84" i="131"/>
  <c r="M84" i="131"/>
  <c r="L84" i="131"/>
  <c r="K84" i="131"/>
  <c r="J84" i="131"/>
  <c r="I84" i="131"/>
  <c r="H84" i="131"/>
  <c r="G84" i="131"/>
  <c r="F84" i="131"/>
  <c r="E84" i="131"/>
  <c r="D84" i="131"/>
  <c r="E271" i="158"/>
  <c r="F271" i="158"/>
  <c r="G271" i="158"/>
  <c r="H271" i="158"/>
  <c r="I271" i="158"/>
  <c r="J271" i="158"/>
  <c r="K271" i="158"/>
  <c r="L271" i="158"/>
  <c r="M271" i="158"/>
  <c r="N271" i="158"/>
  <c r="O271" i="158"/>
  <c r="P271" i="158"/>
  <c r="Q271" i="158"/>
  <c r="R271" i="158"/>
  <c r="S271" i="158"/>
  <c r="T271" i="158"/>
  <c r="U271" i="158"/>
  <c r="V271" i="158"/>
  <c r="W271" i="158"/>
  <c r="X271" i="158"/>
  <c r="Y271" i="158"/>
  <c r="Z271" i="158"/>
  <c r="AA271" i="158"/>
  <c r="AB271" i="158"/>
  <c r="AC271" i="158"/>
  <c r="AD271" i="158"/>
  <c r="AE271" i="158"/>
  <c r="AF271" i="158"/>
  <c r="E272" i="158"/>
  <c r="F272" i="158"/>
  <c r="G272" i="158"/>
  <c r="H272" i="158"/>
  <c r="I272" i="158"/>
  <c r="J272" i="158"/>
  <c r="K272" i="158"/>
  <c r="L272" i="158"/>
  <c r="M272" i="158"/>
  <c r="N272" i="158"/>
  <c r="O272" i="158"/>
  <c r="P272" i="158"/>
  <c r="Q272" i="158"/>
  <c r="R272" i="158"/>
  <c r="S272" i="158"/>
  <c r="T272" i="158"/>
  <c r="U272" i="158"/>
  <c r="V272" i="158"/>
  <c r="W272" i="158"/>
  <c r="X272" i="158"/>
  <c r="Y272" i="158"/>
  <c r="Z272" i="158"/>
  <c r="AA272" i="158"/>
  <c r="AB272" i="158"/>
  <c r="AC272" i="158"/>
  <c r="AD272" i="158"/>
  <c r="AE272" i="158"/>
  <c r="AF272" i="158"/>
  <c r="E274" i="158"/>
  <c r="F274" i="158"/>
  <c r="G274" i="158"/>
  <c r="H274" i="158"/>
  <c r="I274" i="158"/>
  <c r="J274" i="158"/>
  <c r="K274" i="158"/>
  <c r="L274" i="158"/>
  <c r="M274" i="158"/>
  <c r="N274" i="158"/>
  <c r="O274" i="158"/>
  <c r="P274" i="158"/>
  <c r="Q274" i="158"/>
  <c r="R274" i="158"/>
  <c r="S274" i="158"/>
  <c r="T274" i="158"/>
  <c r="U274" i="158"/>
  <c r="V274" i="158"/>
  <c r="W274" i="158"/>
  <c r="X274" i="158"/>
  <c r="Y274" i="158"/>
  <c r="Z274" i="158"/>
  <c r="AA274" i="158"/>
  <c r="AB274" i="158"/>
  <c r="AC274" i="158"/>
  <c r="AD274" i="158"/>
  <c r="AE274" i="158"/>
  <c r="AF274" i="158"/>
  <c r="D274" i="158"/>
  <c r="D272" i="158"/>
  <c r="D271" i="158"/>
  <c r="E260" i="158"/>
  <c r="F260" i="158"/>
  <c r="G260" i="158"/>
  <c r="H260" i="158"/>
  <c r="I260" i="158"/>
  <c r="J260" i="158"/>
  <c r="K260" i="158"/>
  <c r="L260" i="158"/>
  <c r="M260" i="158"/>
  <c r="N260" i="158"/>
  <c r="O260" i="158"/>
  <c r="P260" i="158"/>
  <c r="Q260" i="158"/>
  <c r="R260" i="158"/>
  <c r="S260" i="158"/>
  <c r="T260" i="158"/>
  <c r="U260" i="158"/>
  <c r="V260" i="158"/>
  <c r="W260" i="158"/>
  <c r="X260" i="158"/>
  <c r="Y260" i="158"/>
  <c r="Z260" i="158"/>
  <c r="AA260" i="158"/>
  <c r="AB260" i="158"/>
  <c r="AC260" i="158"/>
  <c r="AD260" i="158"/>
  <c r="AE260" i="158"/>
  <c r="AF260" i="158"/>
  <c r="E261" i="158"/>
  <c r="F261" i="158"/>
  <c r="G261" i="158"/>
  <c r="H261" i="158"/>
  <c r="I261" i="158"/>
  <c r="J261" i="158"/>
  <c r="K261" i="158"/>
  <c r="L261" i="158"/>
  <c r="M261" i="158"/>
  <c r="N261" i="158"/>
  <c r="O261" i="158"/>
  <c r="P261" i="158"/>
  <c r="Q261" i="158"/>
  <c r="R261" i="158"/>
  <c r="S261" i="158"/>
  <c r="T261" i="158"/>
  <c r="U261" i="158"/>
  <c r="V261" i="158"/>
  <c r="W261" i="158"/>
  <c r="X261" i="158"/>
  <c r="Y261" i="158"/>
  <c r="Z261" i="158"/>
  <c r="AA261" i="158"/>
  <c r="AB261" i="158"/>
  <c r="AC261" i="158"/>
  <c r="AD261" i="158"/>
  <c r="AE261" i="158"/>
  <c r="AF261" i="158"/>
  <c r="E263" i="158"/>
  <c r="F263" i="158"/>
  <c r="G263" i="158"/>
  <c r="H263" i="158"/>
  <c r="I263" i="158"/>
  <c r="J263" i="158"/>
  <c r="K263" i="158"/>
  <c r="L263" i="158"/>
  <c r="M263" i="158"/>
  <c r="N263" i="158"/>
  <c r="O263" i="158"/>
  <c r="P263" i="158"/>
  <c r="Q263" i="158"/>
  <c r="R263" i="158"/>
  <c r="S263" i="158"/>
  <c r="T263" i="158"/>
  <c r="U263" i="158"/>
  <c r="V263" i="158"/>
  <c r="W263" i="158"/>
  <c r="X263" i="158"/>
  <c r="Y263" i="158"/>
  <c r="Z263" i="158"/>
  <c r="AA263" i="158"/>
  <c r="AB263" i="158"/>
  <c r="AC263" i="158"/>
  <c r="AD263" i="158"/>
  <c r="AE263" i="158"/>
  <c r="AF263" i="158"/>
  <c r="E264" i="158"/>
  <c r="F264" i="158"/>
  <c r="G264" i="158"/>
  <c r="H264" i="158"/>
  <c r="I264" i="158"/>
  <c r="J264" i="158"/>
  <c r="K264" i="158"/>
  <c r="L264" i="158"/>
  <c r="M264" i="158"/>
  <c r="N264" i="158"/>
  <c r="O264" i="158"/>
  <c r="P264" i="158"/>
  <c r="Q264" i="158"/>
  <c r="R264" i="158"/>
  <c r="S264" i="158"/>
  <c r="T264" i="158"/>
  <c r="U264" i="158"/>
  <c r="V264" i="158"/>
  <c r="W264" i="158"/>
  <c r="X264" i="158"/>
  <c r="Y264" i="158"/>
  <c r="Z264" i="158"/>
  <c r="AA264" i="158"/>
  <c r="AB264" i="158"/>
  <c r="AC264" i="158"/>
  <c r="AD264" i="158"/>
  <c r="AE264" i="158"/>
  <c r="AF264" i="158"/>
  <c r="E265" i="158"/>
  <c r="F265" i="158"/>
  <c r="G265" i="158"/>
  <c r="H265" i="158"/>
  <c r="I265" i="158"/>
  <c r="J265" i="158"/>
  <c r="K265" i="158"/>
  <c r="L265" i="158"/>
  <c r="M265" i="158"/>
  <c r="N265" i="158"/>
  <c r="O265" i="158"/>
  <c r="P265" i="158"/>
  <c r="Q265" i="158"/>
  <c r="R265" i="158"/>
  <c r="S265" i="158"/>
  <c r="T265" i="158"/>
  <c r="U265" i="158"/>
  <c r="V265" i="158"/>
  <c r="W265" i="158"/>
  <c r="X265" i="158"/>
  <c r="Y265" i="158"/>
  <c r="Z265" i="158"/>
  <c r="AA265" i="158"/>
  <c r="AB265" i="158"/>
  <c r="AC265" i="158"/>
  <c r="AD265" i="158"/>
  <c r="AE265" i="158"/>
  <c r="AF265" i="158"/>
  <c r="D263" i="158"/>
  <c r="D261" i="158"/>
  <c r="D260" i="158"/>
  <c r="D265" i="158"/>
  <c r="D264" i="158"/>
  <c r="E249" i="158"/>
  <c r="F249" i="158"/>
  <c r="G249" i="158"/>
  <c r="H249" i="158"/>
  <c r="I249" i="158"/>
  <c r="J249" i="158"/>
  <c r="K249" i="158"/>
  <c r="L249" i="158"/>
  <c r="M249" i="158"/>
  <c r="N249" i="158"/>
  <c r="O249" i="158"/>
  <c r="P249" i="158"/>
  <c r="Q249" i="158"/>
  <c r="R249" i="158"/>
  <c r="S249" i="158"/>
  <c r="T249" i="158"/>
  <c r="U249" i="158"/>
  <c r="V249" i="158"/>
  <c r="W249" i="158"/>
  <c r="X249" i="158"/>
  <c r="Y249" i="158"/>
  <c r="Z249" i="158"/>
  <c r="AA249" i="158"/>
  <c r="AB249" i="158"/>
  <c r="AC249" i="158"/>
  <c r="AD249" i="158"/>
  <c r="AE249" i="158"/>
  <c r="AF249" i="158"/>
  <c r="E250" i="158"/>
  <c r="F250" i="158"/>
  <c r="G250" i="158"/>
  <c r="H250" i="158"/>
  <c r="I250" i="158"/>
  <c r="J250" i="158"/>
  <c r="K250" i="158"/>
  <c r="L250" i="158"/>
  <c r="M250" i="158"/>
  <c r="N250" i="158"/>
  <c r="O250" i="158"/>
  <c r="P250" i="158"/>
  <c r="Q250" i="158"/>
  <c r="R250" i="158"/>
  <c r="S250" i="158"/>
  <c r="T250" i="158"/>
  <c r="U250" i="158"/>
  <c r="V250" i="158"/>
  <c r="W250" i="158"/>
  <c r="X250" i="158"/>
  <c r="Y250" i="158"/>
  <c r="Z250" i="158"/>
  <c r="AA250" i="158"/>
  <c r="AB250" i="158"/>
  <c r="AC250" i="158"/>
  <c r="AD250" i="158"/>
  <c r="AE250" i="158"/>
  <c r="AF250" i="158"/>
  <c r="E251" i="158"/>
  <c r="F251" i="158"/>
  <c r="G251" i="158"/>
  <c r="H251" i="158"/>
  <c r="I251" i="158"/>
  <c r="J251" i="158"/>
  <c r="K251" i="158"/>
  <c r="L251" i="158"/>
  <c r="M251" i="158"/>
  <c r="N251" i="158"/>
  <c r="O251" i="158"/>
  <c r="P251" i="158"/>
  <c r="Q251" i="158"/>
  <c r="R251" i="158"/>
  <c r="S251" i="158"/>
  <c r="T251" i="158"/>
  <c r="U251" i="158"/>
  <c r="V251" i="158"/>
  <c r="W251" i="158"/>
  <c r="X251" i="158"/>
  <c r="Y251" i="158"/>
  <c r="Z251" i="158"/>
  <c r="AA251" i="158"/>
  <c r="AB251" i="158"/>
  <c r="AC251" i="158"/>
  <c r="AD251" i="158"/>
  <c r="AE251" i="158"/>
  <c r="AF251" i="158"/>
  <c r="E252" i="158"/>
  <c r="F252" i="158"/>
  <c r="G252" i="158"/>
  <c r="H252" i="158"/>
  <c r="I252" i="158"/>
  <c r="J252" i="158"/>
  <c r="K252" i="158"/>
  <c r="L252" i="158"/>
  <c r="M252" i="158"/>
  <c r="N252" i="158"/>
  <c r="O252" i="158"/>
  <c r="P252" i="158"/>
  <c r="Q252" i="158"/>
  <c r="R252" i="158"/>
  <c r="S252" i="158"/>
  <c r="T252" i="158"/>
  <c r="U252" i="158"/>
  <c r="V252" i="158"/>
  <c r="W252" i="158"/>
  <c r="X252" i="158"/>
  <c r="Y252" i="158"/>
  <c r="Z252" i="158"/>
  <c r="AA252" i="158"/>
  <c r="AB252" i="158"/>
  <c r="AC252" i="158"/>
  <c r="AD252" i="158"/>
  <c r="AE252" i="158"/>
  <c r="AF252" i="158"/>
  <c r="D252" i="158"/>
  <c r="D251" i="158"/>
  <c r="D250" i="158"/>
  <c r="D249" i="158"/>
  <c r="D247" i="158"/>
  <c r="D244" i="158"/>
  <c r="D242" i="158"/>
  <c r="D241" i="158"/>
  <c r="E225" i="158"/>
  <c r="F225" i="158"/>
  <c r="G225" i="158"/>
  <c r="H225" i="158"/>
  <c r="I225" i="158"/>
  <c r="J225" i="158"/>
  <c r="K225" i="158"/>
  <c r="L225" i="158"/>
  <c r="M225" i="158"/>
  <c r="N225" i="158"/>
  <c r="O225" i="158"/>
  <c r="P225" i="158"/>
  <c r="Q225" i="158"/>
  <c r="R225" i="158"/>
  <c r="S225" i="158"/>
  <c r="T225" i="158"/>
  <c r="U225" i="158"/>
  <c r="V225" i="158"/>
  <c r="W225" i="158"/>
  <c r="X225" i="158"/>
  <c r="Y225" i="158"/>
  <c r="Z225" i="158"/>
  <c r="AA225" i="158"/>
  <c r="AB225" i="158"/>
  <c r="AC225" i="158"/>
  <c r="AD225" i="158"/>
  <c r="AE225" i="158"/>
  <c r="AF225" i="158"/>
  <c r="D225" i="158"/>
  <c r="E222" i="158"/>
  <c r="F222" i="158"/>
  <c r="G222" i="158"/>
  <c r="H222" i="158"/>
  <c r="I222" i="158"/>
  <c r="J222" i="158"/>
  <c r="K222" i="158"/>
  <c r="L222" i="158"/>
  <c r="M222" i="158"/>
  <c r="N222" i="158"/>
  <c r="O222" i="158"/>
  <c r="P222" i="158"/>
  <c r="Q222" i="158"/>
  <c r="R222" i="158"/>
  <c r="S222" i="158"/>
  <c r="T222" i="158"/>
  <c r="U222" i="158"/>
  <c r="V222" i="158"/>
  <c r="W222" i="158"/>
  <c r="X222" i="158"/>
  <c r="Y222" i="158"/>
  <c r="Z222" i="158"/>
  <c r="AA222" i="158"/>
  <c r="AB222" i="158"/>
  <c r="AC222" i="158"/>
  <c r="AD222" i="158"/>
  <c r="AE222" i="158"/>
  <c r="AF222" i="158"/>
  <c r="D222" i="158"/>
  <c r="E209" i="158"/>
  <c r="F209" i="158"/>
  <c r="G209" i="158"/>
  <c r="H209" i="158"/>
  <c r="I209" i="158"/>
  <c r="J209" i="158"/>
  <c r="K209" i="158"/>
  <c r="L209" i="158"/>
  <c r="M209" i="158"/>
  <c r="N209" i="158"/>
  <c r="O209" i="158"/>
  <c r="P209" i="158"/>
  <c r="Q209" i="158"/>
  <c r="R209" i="158"/>
  <c r="S209" i="158"/>
  <c r="T209" i="158"/>
  <c r="U209" i="158"/>
  <c r="V209" i="158"/>
  <c r="W209" i="158"/>
  <c r="X209" i="158"/>
  <c r="Y209" i="158"/>
  <c r="Z209" i="158"/>
  <c r="AA209" i="158"/>
  <c r="AB209" i="158"/>
  <c r="AC209" i="158"/>
  <c r="AD209" i="158"/>
  <c r="AE209" i="158"/>
  <c r="AF209" i="158"/>
  <c r="E210" i="158"/>
  <c r="F210" i="158"/>
  <c r="G210" i="158"/>
  <c r="H210" i="158"/>
  <c r="I210" i="158"/>
  <c r="J210" i="158"/>
  <c r="K210" i="158"/>
  <c r="L210" i="158"/>
  <c r="M210" i="158"/>
  <c r="N210" i="158"/>
  <c r="O210" i="158"/>
  <c r="P210" i="158"/>
  <c r="Q210" i="158"/>
  <c r="R210" i="158"/>
  <c r="S210" i="158"/>
  <c r="T210" i="158"/>
  <c r="U210" i="158"/>
  <c r="V210" i="158"/>
  <c r="W210" i="158"/>
  <c r="X210" i="158"/>
  <c r="Y210" i="158"/>
  <c r="Z210" i="158"/>
  <c r="AA210" i="158"/>
  <c r="AB210" i="158"/>
  <c r="AC210" i="158"/>
  <c r="AD210" i="158"/>
  <c r="AE210" i="158"/>
  <c r="AF210" i="158"/>
  <c r="D210" i="158"/>
  <c r="D209" i="158"/>
  <c r="E202" i="158"/>
  <c r="F202" i="158"/>
  <c r="G202" i="158"/>
  <c r="H202" i="158"/>
  <c r="I202" i="158"/>
  <c r="J202" i="158"/>
  <c r="K202" i="158"/>
  <c r="L202" i="158"/>
  <c r="M202" i="158"/>
  <c r="N202" i="158"/>
  <c r="O202" i="158"/>
  <c r="P202" i="158"/>
  <c r="Q202" i="158"/>
  <c r="R202" i="158"/>
  <c r="S202" i="158"/>
  <c r="T202" i="158"/>
  <c r="U202" i="158"/>
  <c r="V202" i="158"/>
  <c r="W202" i="158"/>
  <c r="X202" i="158"/>
  <c r="Y202" i="158"/>
  <c r="Z202" i="158"/>
  <c r="AA202" i="158"/>
  <c r="AB202" i="158"/>
  <c r="AC202" i="158"/>
  <c r="AD202" i="158"/>
  <c r="AE202" i="158"/>
  <c r="AF202" i="158"/>
  <c r="E203" i="158"/>
  <c r="F203" i="158"/>
  <c r="G203" i="158"/>
  <c r="H203" i="158"/>
  <c r="I203" i="158"/>
  <c r="J203" i="158"/>
  <c r="K203" i="158"/>
  <c r="L203" i="158"/>
  <c r="M203" i="158"/>
  <c r="N203" i="158"/>
  <c r="O203" i="158"/>
  <c r="P203" i="158"/>
  <c r="Q203" i="158"/>
  <c r="R203" i="158"/>
  <c r="S203" i="158"/>
  <c r="T203" i="158"/>
  <c r="U203" i="158"/>
  <c r="V203" i="158"/>
  <c r="W203" i="158"/>
  <c r="X203" i="158"/>
  <c r="Y203" i="158"/>
  <c r="Z203" i="158"/>
  <c r="AA203" i="158"/>
  <c r="AB203" i="158"/>
  <c r="AC203" i="158"/>
  <c r="AD203" i="158"/>
  <c r="AE203" i="158"/>
  <c r="AF203" i="158"/>
  <c r="E204" i="158"/>
  <c r="F204" i="158"/>
  <c r="G204" i="158"/>
  <c r="H204" i="158"/>
  <c r="I204" i="158"/>
  <c r="J204" i="158"/>
  <c r="K204" i="158"/>
  <c r="L204" i="158"/>
  <c r="M204" i="158"/>
  <c r="N204" i="158"/>
  <c r="O204" i="158"/>
  <c r="P204" i="158"/>
  <c r="Q204" i="158"/>
  <c r="R204" i="158"/>
  <c r="S204" i="158"/>
  <c r="T204" i="158"/>
  <c r="U204" i="158"/>
  <c r="V204" i="158"/>
  <c r="W204" i="158"/>
  <c r="X204" i="158"/>
  <c r="Y204" i="158"/>
  <c r="Z204" i="158"/>
  <c r="AA204" i="158"/>
  <c r="AB204" i="158"/>
  <c r="AC204" i="158"/>
  <c r="AD204" i="158"/>
  <c r="AE204" i="158"/>
  <c r="AF204" i="158"/>
  <c r="D202" i="158"/>
  <c r="D203" i="158"/>
  <c r="D204" i="158"/>
  <c r="E197" i="158"/>
  <c r="F197" i="158"/>
  <c r="G197" i="158"/>
  <c r="H197" i="158"/>
  <c r="I197" i="158"/>
  <c r="J197" i="158"/>
  <c r="K197" i="158"/>
  <c r="L197" i="158"/>
  <c r="M197" i="158"/>
  <c r="N197" i="158"/>
  <c r="O197" i="158"/>
  <c r="P197" i="158"/>
  <c r="Q197" i="158"/>
  <c r="R197" i="158"/>
  <c r="S197" i="158"/>
  <c r="T197" i="158"/>
  <c r="U197" i="158"/>
  <c r="V197" i="158"/>
  <c r="W197" i="158"/>
  <c r="X197" i="158"/>
  <c r="Y197" i="158"/>
  <c r="Z197" i="158"/>
  <c r="AA197" i="158"/>
  <c r="AB197" i="158"/>
  <c r="AC197" i="158"/>
  <c r="AD197" i="158"/>
  <c r="AE197" i="158"/>
  <c r="AF197" i="158"/>
  <c r="D197" i="158"/>
  <c r="E192" i="158"/>
  <c r="F192" i="158"/>
  <c r="G192" i="158"/>
  <c r="H192" i="158"/>
  <c r="I192" i="158"/>
  <c r="J192" i="158"/>
  <c r="K192" i="158"/>
  <c r="L192" i="158"/>
  <c r="M192" i="158"/>
  <c r="N192" i="158"/>
  <c r="O192" i="158"/>
  <c r="P192" i="158"/>
  <c r="Q192" i="158"/>
  <c r="R192" i="158"/>
  <c r="S192" i="158"/>
  <c r="T192" i="158"/>
  <c r="U192" i="158"/>
  <c r="V192" i="158"/>
  <c r="W192" i="158"/>
  <c r="X192" i="158"/>
  <c r="Y192" i="158"/>
  <c r="Z192" i="158"/>
  <c r="AA192" i="158"/>
  <c r="AB192" i="158"/>
  <c r="AC192" i="158"/>
  <c r="AD192" i="158"/>
  <c r="AE192" i="158"/>
  <c r="AF192" i="158"/>
  <c r="E193" i="158"/>
  <c r="F193" i="158"/>
  <c r="G193" i="158"/>
  <c r="H193" i="158"/>
  <c r="I193" i="158"/>
  <c r="J193" i="158"/>
  <c r="K193" i="158"/>
  <c r="L193" i="158"/>
  <c r="M193" i="158"/>
  <c r="N193" i="158"/>
  <c r="O193" i="158"/>
  <c r="P193" i="158"/>
  <c r="Q193" i="158"/>
  <c r="R193" i="158"/>
  <c r="S193" i="158"/>
  <c r="T193" i="158"/>
  <c r="U193" i="158"/>
  <c r="V193" i="158"/>
  <c r="W193" i="158"/>
  <c r="X193" i="158"/>
  <c r="Y193" i="158"/>
  <c r="Z193" i="158"/>
  <c r="AA193" i="158"/>
  <c r="AB193" i="158"/>
  <c r="AC193" i="158"/>
  <c r="AD193" i="158"/>
  <c r="AE193" i="158"/>
  <c r="AF193" i="158"/>
  <c r="D193" i="158"/>
  <c r="D192" i="158"/>
  <c r="E184" i="158"/>
  <c r="F184" i="158"/>
  <c r="G184" i="158"/>
  <c r="H184" i="158"/>
  <c r="I184" i="158"/>
  <c r="J184" i="158"/>
  <c r="K184" i="158"/>
  <c r="L184" i="158"/>
  <c r="M184" i="158"/>
  <c r="N184" i="158"/>
  <c r="O184" i="158"/>
  <c r="P184" i="158"/>
  <c r="Q184" i="158"/>
  <c r="R184" i="158"/>
  <c r="S184" i="158"/>
  <c r="T184" i="158"/>
  <c r="U184" i="158"/>
  <c r="V184" i="158"/>
  <c r="W184" i="158"/>
  <c r="X184" i="158"/>
  <c r="Y184" i="158"/>
  <c r="Z184" i="158"/>
  <c r="AA184" i="158"/>
  <c r="AB184" i="158"/>
  <c r="AC184" i="158"/>
  <c r="AD184" i="158"/>
  <c r="AE184" i="158"/>
  <c r="AF184" i="158"/>
  <c r="E185" i="158"/>
  <c r="F185" i="158"/>
  <c r="G185" i="158"/>
  <c r="H185" i="158"/>
  <c r="I185" i="158"/>
  <c r="J185" i="158"/>
  <c r="K185" i="158"/>
  <c r="L185" i="158"/>
  <c r="M185" i="158"/>
  <c r="N185" i="158"/>
  <c r="O185" i="158"/>
  <c r="P185" i="158"/>
  <c r="Q185" i="158"/>
  <c r="R185" i="158"/>
  <c r="S185" i="158"/>
  <c r="T185" i="158"/>
  <c r="U185" i="158"/>
  <c r="V185" i="158"/>
  <c r="W185" i="158"/>
  <c r="X185" i="158"/>
  <c r="Y185" i="158"/>
  <c r="Z185" i="158"/>
  <c r="AA185" i="158"/>
  <c r="AB185" i="158"/>
  <c r="AC185" i="158"/>
  <c r="AD185" i="158"/>
  <c r="AE185" i="158"/>
  <c r="AF185" i="158"/>
  <c r="E186" i="158"/>
  <c r="F186" i="158"/>
  <c r="G186" i="158"/>
  <c r="H186" i="158"/>
  <c r="I186" i="158"/>
  <c r="J186" i="158"/>
  <c r="K186" i="158"/>
  <c r="L186" i="158"/>
  <c r="M186" i="158"/>
  <c r="N186" i="158"/>
  <c r="O186" i="158"/>
  <c r="P186" i="158"/>
  <c r="Q186" i="158"/>
  <c r="R186" i="158"/>
  <c r="S186" i="158"/>
  <c r="T186" i="158"/>
  <c r="U186" i="158"/>
  <c r="V186" i="158"/>
  <c r="W186" i="158"/>
  <c r="X186" i="158"/>
  <c r="Y186" i="158"/>
  <c r="Z186" i="158"/>
  <c r="AA186" i="158"/>
  <c r="AB186" i="158"/>
  <c r="AC186" i="158"/>
  <c r="AD186" i="158"/>
  <c r="AE186" i="158"/>
  <c r="AF186" i="158"/>
  <c r="D186" i="158"/>
  <c r="D185" i="158"/>
  <c r="D184" i="158"/>
  <c r="E176" i="158"/>
  <c r="F176" i="158"/>
  <c r="G176" i="158"/>
  <c r="H176" i="158"/>
  <c r="I176" i="158"/>
  <c r="J176" i="158"/>
  <c r="K176" i="158"/>
  <c r="L176" i="158"/>
  <c r="M176" i="158"/>
  <c r="N176" i="158"/>
  <c r="O176" i="158"/>
  <c r="P176" i="158"/>
  <c r="Q176" i="158"/>
  <c r="R176" i="158"/>
  <c r="S176" i="158"/>
  <c r="T176" i="158"/>
  <c r="U176" i="158"/>
  <c r="V176" i="158"/>
  <c r="W176" i="158"/>
  <c r="X176" i="158"/>
  <c r="Y176" i="158"/>
  <c r="Z176" i="158"/>
  <c r="AA176" i="158"/>
  <c r="AB176" i="158"/>
  <c r="AC176" i="158"/>
  <c r="AD176" i="158"/>
  <c r="AE176" i="158"/>
  <c r="AF176" i="158"/>
  <c r="E177" i="158"/>
  <c r="F177" i="158"/>
  <c r="G177" i="158"/>
  <c r="H177" i="158"/>
  <c r="I177" i="158"/>
  <c r="J177" i="158"/>
  <c r="K177" i="158"/>
  <c r="L177" i="158"/>
  <c r="M177" i="158"/>
  <c r="N177" i="158"/>
  <c r="O177" i="158"/>
  <c r="P177" i="158"/>
  <c r="Q177" i="158"/>
  <c r="R177" i="158"/>
  <c r="S177" i="158"/>
  <c r="T177" i="158"/>
  <c r="U177" i="158"/>
  <c r="V177" i="158"/>
  <c r="W177" i="158"/>
  <c r="X177" i="158"/>
  <c r="Y177" i="158"/>
  <c r="Z177" i="158"/>
  <c r="AA177" i="158"/>
  <c r="AB177" i="158"/>
  <c r="AC177" i="158"/>
  <c r="AD177" i="158"/>
  <c r="AE177" i="158"/>
  <c r="AF177" i="158"/>
  <c r="D177" i="158"/>
  <c r="D176" i="158"/>
  <c r="D171" i="158"/>
  <c r="D170" i="158"/>
  <c r="D169" i="158"/>
  <c r="D168" i="158"/>
  <c r="D165" i="158"/>
  <c r="D162" i="158"/>
  <c r="D159" i="158"/>
  <c r="D158" i="158"/>
  <c r="E139" i="158"/>
  <c r="F139" i="158"/>
  <c r="G139" i="158"/>
  <c r="H139" i="158"/>
  <c r="I139" i="158"/>
  <c r="J139" i="158"/>
  <c r="K139" i="158"/>
  <c r="L139" i="158"/>
  <c r="M139" i="158"/>
  <c r="N139" i="158"/>
  <c r="O139" i="158"/>
  <c r="P139" i="158"/>
  <c r="Q139" i="158"/>
  <c r="R139" i="158"/>
  <c r="S139" i="158"/>
  <c r="T139" i="158"/>
  <c r="U139" i="158"/>
  <c r="V139" i="158"/>
  <c r="W139" i="158"/>
  <c r="X139" i="158"/>
  <c r="Y139" i="158"/>
  <c r="Z139" i="158"/>
  <c r="AA139" i="158"/>
  <c r="AB139" i="158"/>
  <c r="AC139" i="158"/>
  <c r="AD139" i="158"/>
  <c r="AE139" i="158"/>
  <c r="AF139" i="158"/>
  <c r="E140" i="158"/>
  <c r="F140" i="158"/>
  <c r="G140" i="158"/>
  <c r="H140" i="158"/>
  <c r="I140" i="158"/>
  <c r="J140" i="158"/>
  <c r="K140" i="158"/>
  <c r="L140" i="158"/>
  <c r="M140" i="158"/>
  <c r="N140" i="158"/>
  <c r="O140" i="158"/>
  <c r="P140" i="158"/>
  <c r="Q140" i="158"/>
  <c r="R140" i="158"/>
  <c r="S140" i="158"/>
  <c r="T140" i="158"/>
  <c r="U140" i="158"/>
  <c r="V140" i="158"/>
  <c r="W140" i="158"/>
  <c r="X140" i="158"/>
  <c r="Y140" i="158"/>
  <c r="Z140" i="158"/>
  <c r="AA140" i="158"/>
  <c r="AB140" i="158"/>
  <c r="AC140" i="158"/>
  <c r="AD140" i="158"/>
  <c r="AE140" i="158"/>
  <c r="AF140" i="158"/>
  <c r="D140" i="158"/>
  <c r="D139" i="158"/>
  <c r="D127" i="158"/>
  <c r="D126" i="158"/>
  <c r="D125" i="158"/>
  <c r="D124" i="158"/>
  <c r="D122" i="158"/>
  <c r="D119" i="158"/>
  <c r="D117" i="158"/>
  <c r="D116" i="158"/>
  <c r="E100" i="158"/>
  <c r="F100" i="158"/>
  <c r="G100" i="158"/>
  <c r="H100" i="158"/>
  <c r="I100" i="158"/>
  <c r="J100" i="158"/>
  <c r="K100" i="158"/>
  <c r="L100" i="158"/>
  <c r="M100" i="158"/>
  <c r="N100" i="158"/>
  <c r="O100" i="158"/>
  <c r="P100" i="158"/>
  <c r="Q100" i="158"/>
  <c r="R100" i="158"/>
  <c r="S100" i="158"/>
  <c r="T100" i="158"/>
  <c r="U100" i="158"/>
  <c r="V100" i="158"/>
  <c r="W100" i="158"/>
  <c r="X100" i="158"/>
  <c r="Y100" i="158"/>
  <c r="Z100" i="158"/>
  <c r="AA100" i="158"/>
  <c r="AB100" i="158"/>
  <c r="AC100" i="158"/>
  <c r="AD100" i="158"/>
  <c r="AE100" i="158"/>
  <c r="AF100" i="158"/>
  <c r="D100" i="158"/>
  <c r="E87" i="158"/>
  <c r="F87" i="158"/>
  <c r="G87" i="158"/>
  <c r="H87" i="158"/>
  <c r="I87" i="158"/>
  <c r="J87" i="158"/>
  <c r="K87" i="158"/>
  <c r="L87" i="158"/>
  <c r="M87" i="158"/>
  <c r="N87" i="158"/>
  <c r="O87" i="158"/>
  <c r="P87" i="158"/>
  <c r="Q87" i="158"/>
  <c r="R87" i="158"/>
  <c r="S87" i="158"/>
  <c r="T87" i="158"/>
  <c r="U87" i="158"/>
  <c r="V87" i="158"/>
  <c r="W87" i="158"/>
  <c r="X87" i="158"/>
  <c r="Y87" i="158"/>
  <c r="Z87" i="158"/>
  <c r="AA87" i="158"/>
  <c r="AB87" i="158"/>
  <c r="AC87" i="158"/>
  <c r="AD87" i="158"/>
  <c r="AE87" i="158"/>
  <c r="AF87" i="158"/>
  <c r="E88" i="158"/>
  <c r="F88" i="158"/>
  <c r="G88" i="158"/>
  <c r="H88" i="158"/>
  <c r="I88" i="158"/>
  <c r="J88" i="158"/>
  <c r="K88" i="158"/>
  <c r="L88" i="158"/>
  <c r="M88" i="158"/>
  <c r="N88" i="158"/>
  <c r="O88" i="158"/>
  <c r="P88" i="158"/>
  <c r="Q88" i="158"/>
  <c r="R88" i="158"/>
  <c r="S88" i="158"/>
  <c r="T88" i="158"/>
  <c r="U88" i="158"/>
  <c r="V88" i="158"/>
  <c r="W88" i="158"/>
  <c r="X88" i="158"/>
  <c r="Y88" i="158"/>
  <c r="Z88" i="158"/>
  <c r="AA88" i="158"/>
  <c r="AB88" i="158"/>
  <c r="AC88" i="158"/>
  <c r="AD88" i="158"/>
  <c r="AE88" i="158"/>
  <c r="AF88" i="158"/>
  <c r="D88" i="158"/>
  <c r="D87" i="158"/>
  <c r="E82" i="158"/>
  <c r="F82" i="158"/>
  <c r="G82" i="158"/>
  <c r="H82" i="158"/>
  <c r="I82" i="158"/>
  <c r="J82" i="158"/>
  <c r="K82" i="158"/>
  <c r="L82" i="158"/>
  <c r="M82" i="158"/>
  <c r="N82" i="158"/>
  <c r="O82" i="158"/>
  <c r="P82" i="158"/>
  <c r="Q82" i="158"/>
  <c r="R82" i="158"/>
  <c r="S82" i="158"/>
  <c r="T82" i="158"/>
  <c r="U82" i="158"/>
  <c r="V82" i="158"/>
  <c r="W82" i="158"/>
  <c r="X82" i="158"/>
  <c r="Y82" i="158"/>
  <c r="Z82" i="158"/>
  <c r="AA82" i="158"/>
  <c r="AB82" i="158"/>
  <c r="AC82" i="158"/>
  <c r="AD82" i="158"/>
  <c r="AE82" i="158"/>
  <c r="AF82" i="158"/>
  <c r="D82" i="158"/>
  <c r="E78" i="158"/>
  <c r="F78" i="158"/>
  <c r="G78" i="158"/>
  <c r="H78" i="158"/>
  <c r="I78" i="158"/>
  <c r="J78" i="158"/>
  <c r="K78" i="158"/>
  <c r="L78" i="158"/>
  <c r="M78" i="158"/>
  <c r="N78" i="158"/>
  <c r="O78" i="158"/>
  <c r="P78" i="158"/>
  <c r="Q78" i="158"/>
  <c r="R78" i="158"/>
  <c r="S78" i="158"/>
  <c r="T78" i="158"/>
  <c r="U78" i="158"/>
  <c r="V78" i="158"/>
  <c r="W78" i="158"/>
  <c r="X78" i="158"/>
  <c r="Y78" i="158"/>
  <c r="Z78" i="158"/>
  <c r="AA78" i="158"/>
  <c r="AB78" i="158"/>
  <c r="AC78" i="158"/>
  <c r="AD78" i="158"/>
  <c r="AE78" i="158"/>
  <c r="AF78" i="158"/>
  <c r="E79" i="158"/>
  <c r="F79" i="158"/>
  <c r="G79" i="158"/>
  <c r="H79" i="158"/>
  <c r="I79" i="158"/>
  <c r="J79" i="158"/>
  <c r="K79" i="158"/>
  <c r="L79" i="158"/>
  <c r="M79" i="158"/>
  <c r="N79" i="158"/>
  <c r="O79" i="158"/>
  <c r="P79" i="158"/>
  <c r="Q79" i="158"/>
  <c r="R79" i="158"/>
  <c r="S79" i="158"/>
  <c r="T79" i="158"/>
  <c r="U79" i="158"/>
  <c r="V79" i="158"/>
  <c r="W79" i="158"/>
  <c r="X79" i="158"/>
  <c r="Y79" i="158"/>
  <c r="Z79" i="158"/>
  <c r="AA79" i="158"/>
  <c r="AB79" i="158"/>
  <c r="AC79" i="158"/>
  <c r="AD79" i="158"/>
  <c r="AE79" i="158"/>
  <c r="AF79" i="158"/>
  <c r="D79" i="158"/>
  <c r="D78" i="158"/>
  <c r="E74" i="158"/>
  <c r="F74" i="158"/>
  <c r="G74" i="158"/>
  <c r="H74" i="158"/>
  <c r="I74" i="158"/>
  <c r="J74" i="158"/>
  <c r="K74" i="158"/>
  <c r="L74" i="158"/>
  <c r="M74" i="158"/>
  <c r="N74" i="158"/>
  <c r="O74" i="158"/>
  <c r="P74" i="158"/>
  <c r="Q74" i="158"/>
  <c r="R74" i="158"/>
  <c r="S74" i="158"/>
  <c r="T74" i="158"/>
  <c r="U74" i="158"/>
  <c r="V74" i="158"/>
  <c r="W74" i="158"/>
  <c r="X74" i="158"/>
  <c r="Y74" i="158"/>
  <c r="Z74" i="158"/>
  <c r="AA74" i="158"/>
  <c r="AB74" i="158"/>
  <c r="AC74" i="158"/>
  <c r="AD74" i="158"/>
  <c r="AE74" i="158"/>
  <c r="AF74" i="158"/>
  <c r="E71" i="158"/>
  <c r="F71" i="158"/>
  <c r="G71" i="158"/>
  <c r="H71" i="158"/>
  <c r="I71" i="158"/>
  <c r="J71" i="158"/>
  <c r="K71" i="158"/>
  <c r="L71" i="158"/>
  <c r="M71" i="158"/>
  <c r="N71" i="158"/>
  <c r="O71" i="158"/>
  <c r="P71" i="158"/>
  <c r="Q71" i="158"/>
  <c r="R71" i="158"/>
  <c r="S71" i="158"/>
  <c r="T71" i="158"/>
  <c r="U71" i="158"/>
  <c r="V71" i="158"/>
  <c r="W71" i="158"/>
  <c r="X71" i="158"/>
  <c r="Y71" i="158"/>
  <c r="Z71" i="158"/>
  <c r="AA71" i="158"/>
  <c r="AB71" i="158"/>
  <c r="AC71" i="158"/>
  <c r="AD71" i="158"/>
  <c r="AE71" i="158"/>
  <c r="AF71" i="158"/>
  <c r="D74" i="158"/>
  <c r="D71" i="158"/>
  <c r="E67" i="158"/>
  <c r="F67" i="158"/>
  <c r="G67" i="158"/>
  <c r="H67" i="158"/>
  <c r="I67" i="158"/>
  <c r="J67" i="158"/>
  <c r="K67" i="158"/>
  <c r="L67" i="158"/>
  <c r="M67" i="158"/>
  <c r="N67" i="158"/>
  <c r="O67" i="158"/>
  <c r="P67" i="158"/>
  <c r="Q67" i="158"/>
  <c r="R67" i="158"/>
  <c r="S67" i="158"/>
  <c r="T67" i="158"/>
  <c r="U67" i="158"/>
  <c r="V67" i="158"/>
  <c r="W67" i="158"/>
  <c r="X67" i="158"/>
  <c r="Y67" i="158"/>
  <c r="Z67" i="158"/>
  <c r="AA67" i="158"/>
  <c r="AB67" i="158"/>
  <c r="AC67" i="158"/>
  <c r="AD67" i="158"/>
  <c r="AE67" i="158"/>
  <c r="AF67" i="158"/>
  <c r="D67" i="158"/>
  <c r="E62" i="158"/>
  <c r="F62" i="158"/>
  <c r="G62" i="158"/>
  <c r="H62" i="158"/>
  <c r="I62" i="158"/>
  <c r="J62" i="158"/>
  <c r="K62" i="158"/>
  <c r="L62" i="158"/>
  <c r="M62" i="158"/>
  <c r="N62" i="158"/>
  <c r="O62" i="158"/>
  <c r="P62" i="158"/>
  <c r="Q62" i="158"/>
  <c r="R62" i="158"/>
  <c r="S62" i="158"/>
  <c r="T62" i="158"/>
  <c r="U62" i="158"/>
  <c r="V62" i="158"/>
  <c r="W62" i="158"/>
  <c r="X62" i="158"/>
  <c r="Y62" i="158"/>
  <c r="Z62" i="158"/>
  <c r="AA62" i="158"/>
  <c r="AB62" i="158"/>
  <c r="AC62" i="158"/>
  <c r="AD62" i="158"/>
  <c r="AE62" i="158"/>
  <c r="AF62" i="158"/>
  <c r="E63" i="158"/>
  <c r="F63" i="158"/>
  <c r="G63" i="158"/>
  <c r="H63" i="158"/>
  <c r="I63" i="158"/>
  <c r="J63" i="158"/>
  <c r="K63" i="158"/>
  <c r="L63" i="158"/>
  <c r="M63" i="158"/>
  <c r="N63" i="158"/>
  <c r="O63" i="158"/>
  <c r="P63" i="158"/>
  <c r="Q63" i="158"/>
  <c r="R63" i="158"/>
  <c r="S63" i="158"/>
  <c r="T63" i="158"/>
  <c r="U63" i="158"/>
  <c r="V63" i="158"/>
  <c r="W63" i="158"/>
  <c r="X63" i="158"/>
  <c r="Y63" i="158"/>
  <c r="Z63" i="158"/>
  <c r="AA63" i="158"/>
  <c r="AB63" i="158"/>
  <c r="AC63" i="158"/>
  <c r="AD63" i="158"/>
  <c r="AE63" i="158"/>
  <c r="AF63" i="158"/>
  <c r="D63" i="158"/>
  <c r="D62" i="158"/>
  <c r="E44" i="158"/>
  <c r="F44" i="158"/>
  <c r="G44" i="158"/>
  <c r="H44" i="158"/>
  <c r="I44" i="158"/>
  <c r="J44" i="158"/>
  <c r="K44" i="158"/>
  <c r="L44" i="158"/>
  <c r="M44" i="158"/>
  <c r="N44" i="158"/>
  <c r="O44" i="158"/>
  <c r="P44" i="158"/>
  <c r="Q44" i="158"/>
  <c r="R44" i="158"/>
  <c r="S44" i="158"/>
  <c r="T44" i="158"/>
  <c r="U44" i="158"/>
  <c r="V44" i="158"/>
  <c r="W44" i="158"/>
  <c r="X44" i="158"/>
  <c r="Y44" i="158"/>
  <c r="Z44" i="158"/>
  <c r="AA44" i="158"/>
  <c r="AB44" i="158"/>
  <c r="AC44" i="158"/>
  <c r="AD44" i="158"/>
  <c r="AE44" i="158"/>
  <c r="AF44" i="158"/>
  <c r="E46" i="158"/>
  <c r="F46" i="158"/>
  <c r="G46" i="158"/>
  <c r="H46" i="158"/>
  <c r="I46" i="158"/>
  <c r="J46" i="158"/>
  <c r="K46" i="158"/>
  <c r="L46" i="158"/>
  <c r="M46" i="158"/>
  <c r="N46" i="158"/>
  <c r="O46" i="158"/>
  <c r="P46" i="158"/>
  <c r="Q46" i="158"/>
  <c r="R46" i="158"/>
  <c r="S46" i="158"/>
  <c r="T46" i="158"/>
  <c r="U46" i="158"/>
  <c r="V46" i="158"/>
  <c r="W46" i="158"/>
  <c r="X46" i="158"/>
  <c r="Y46" i="158"/>
  <c r="Z46" i="158"/>
  <c r="AA46" i="158"/>
  <c r="AB46" i="158"/>
  <c r="AC46" i="158"/>
  <c r="AD46" i="158"/>
  <c r="AE46" i="158"/>
  <c r="AF46" i="158"/>
  <c r="E50" i="158"/>
  <c r="F50" i="158"/>
  <c r="G50" i="158"/>
  <c r="H50" i="158"/>
  <c r="I50" i="158"/>
  <c r="J50" i="158"/>
  <c r="K50" i="158"/>
  <c r="L50" i="158"/>
  <c r="M50" i="158"/>
  <c r="N50" i="158"/>
  <c r="O50" i="158"/>
  <c r="P50" i="158"/>
  <c r="Q50" i="158"/>
  <c r="R50" i="158"/>
  <c r="S50" i="158"/>
  <c r="T50" i="158"/>
  <c r="U50" i="158"/>
  <c r="V50" i="158"/>
  <c r="W50" i="158"/>
  <c r="X50" i="158"/>
  <c r="Y50" i="158"/>
  <c r="Z50" i="158"/>
  <c r="AA50" i="158"/>
  <c r="AB50" i="158"/>
  <c r="AC50" i="158"/>
  <c r="AD50" i="158"/>
  <c r="AE50" i="158"/>
  <c r="AF50" i="158"/>
  <c r="D50" i="158"/>
  <c r="D46" i="158"/>
  <c r="D44" i="158"/>
  <c r="E32" i="158"/>
  <c r="F32" i="158"/>
  <c r="G32" i="158"/>
  <c r="H32" i="158"/>
  <c r="I32" i="158"/>
  <c r="J32" i="158"/>
  <c r="K32" i="158"/>
  <c r="L32" i="158"/>
  <c r="M32" i="158"/>
  <c r="N32" i="158"/>
  <c r="O32" i="158"/>
  <c r="P32" i="158"/>
  <c r="Q32" i="158"/>
  <c r="R32" i="158"/>
  <c r="S32" i="158"/>
  <c r="T32" i="158"/>
  <c r="U32" i="158"/>
  <c r="V32" i="158"/>
  <c r="W32" i="158"/>
  <c r="X32" i="158"/>
  <c r="Y32" i="158"/>
  <c r="Z32" i="158"/>
  <c r="AA32" i="158"/>
  <c r="AB32" i="158"/>
  <c r="AC32" i="158"/>
  <c r="AD32" i="158"/>
  <c r="AE32" i="158"/>
  <c r="AF32" i="158"/>
  <c r="E27" i="158"/>
  <c r="F27" i="158"/>
  <c r="G27" i="158"/>
  <c r="H27" i="158"/>
  <c r="I27" i="158"/>
  <c r="J27" i="158"/>
  <c r="K27" i="158"/>
  <c r="L27" i="158"/>
  <c r="M27" i="158"/>
  <c r="N27" i="158"/>
  <c r="O27" i="158"/>
  <c r="P27" i="158"/>
  <c r="Q27" i="158"/>
  <c r="R27" i="158"/>
  <c r="S27" i="158"/>
  <c r="T27" i="158"/>
  <c r="U27" i="158"/>
  <c r="V27" i="158"/>
  <c r="W27" i="158"/>
  <c r="X27" i="158"/>
  <c r="Y27" i="158"/>
  <c r="Z27" i="158"/>
  <c r="AA27" i="158"/>
  <c r="AB27" i="158"/>
  <c r="AC27" i="158"/>
  <c r="AD27" i="158"/>
  <c r="AE27" i="158"/>
  <c r="AF27" i="158"/>
  <c r="E28" i="158"/>
  <c r="F28" i="158"/>
  <c r="G28" i="158"/>
  <c r="H28" i="158"/>
  <c r="I28" i="158"/>
  <c r="J28" i="158"/>
  <c r="K28" i="158"/>
  <c r="L28" i="158"/>
  <c r="M28" i="158"/>
  <c r="N28" i="158"/>
  <c r="O28" i="158"/>
  <c r="P28" i="158"/>
  <c r="Q28" i="158"/>
  <c r="R28" i="158"/>
  <c r="S28" i="158"/>
  <c r="T28" i="158"/>
  <c r="U28" i="158"/>
  <c r="V28" i="158"/>
  <c r="W28" i="158"/>
  <c r="X28" i="158"/>
  <c r="Y28" i="158"/>
  <c r="Z28" i="158"/>
  <c r="AA28" i="158"/>
  <c r="AB28" i="158"/>
  <c r="AC28" i="158"/>
  <c r="AD28" i="158"/>
  <c r="AE28" i="158"/>
  <c r="AF28" i="158"/>
  <c r="D28" i="158"/>
  <c r="D27" i="158"/>
  <c r="AG106" i="137" l="1"/>
  <c r="E275" i="158"/>
  <c r="E51" i="156" s="1"/>
  <c r="E81" i="148" s="1"/>
  <c r="F275" i="158"/>
  <c r="F51" i="156" s="1"/>
  <c r="F81" i="148" s="1"/>
  <c r="G275" i="158"/>
  <c r="G51" i="156" s="1"/>
  <c r="G81" i="148" s="1"/>
  <c r="H275" i="158"/>
  <c r="H51" i="156" s="1"/>
  <c r="H81" i="148" s="1"/>
  <c r="I275" i="158"/>
  <c r="I51" i="156" s="1"/>
  <c r="I81" i="148" s="1"/>
  <c r="J275" i="158"/>
  <c r="J51" i="156" s="1"/>
  <c r="J81" i="148" s="1"/>
  <c r="K275" i="158"/>
  <c r="K51" i="156" s="1"/>
  <c r="K81" i="148" s="1"/>
  <c r="L275" i="158"/>
  <c r="L51" i="156" s="1"/>
  <c r="L81" i="148" s="1"/>
  <c r="M275" i="158"/>
  <c r="M51" i="156" s="1"/>
  <c r="M81" i="148" s="1"/>
  <c r="N275" i="158"/>
  <c r="N51" i="156" s="1"/>
  <c r="N81" i="148" s="1"/>
  <c r="O275" i="158"/>
  <c r="O51" i="156" s="1"/>
  <c r="O81" i="148" s="1"/>
  <c r="P275" i="158"/>
  <c r="P51" i="156" s="1"/>
  <c r="P81" i="148" s="1"/>
  <c r="Q275" i="158"/>
  <c r="Q51" i="156" s="1"/>
  <c r="Q81" i="148" s="1"/>
  <c r="R275" i="158"/>
  <c r="R51" i="156" s="1"/>
  <c r="R81" i="148" s="1"/>
  <c r="S275" i="158"/>
  <c r="S51" i="156" s="1"/>
  <c r="S81" i="148" s="1"/>
  <c r="T275" i="158"/>
  <c r="T51" i="156" s="1"/>
  <c r="T81" i="148" s="1"/>
  <c r="U275" i="158"/>
  <c r="U51" i="156" s="1"/>
  <c r="U81" i="148" s="1"/>
  <c r="V275" i="158"/>
  <c r="V51" i="156" s="1"/>
  <c r="V81" i="148" s="1"/>
  <c r="W275" i="158"/>
  <c r="W51" i="156" s="1"/>
  <c r="W81" i="148" s="1"/>
  <c r="X275" i="158"/>
  <c r="X51" i="156" s="1"/>
  <c r="X81" i="148" s="1"/>
  <c r="Y275" i="158"/>
  <c r="Y51" i="156" s="1"/>
  <c r="Y81" i="148" s="1"/>
  <c r="Z275" i="158"/>
  <c r="Z51" i="156" s="1"/>
  <c r="Z81" i="148" s="1"/>
  <c r="AA275" i="158"/>
  <c r="AA51" i="156" s="1"/>
  <c r="AA81" i="148" s="1"/>
  <c r="AB275" i="158"/>
  <c r="AB51" i="156" s="1"/>
  <c r="AB81" i="148" s="1"/>
  <c r="AC275" i="158"/>
  <c r="AC51" i="156" s="1"/>
  <c r="AC81" i="148" s="1"/>
  <c r="AD275" i="158"/>
  <c r="AD51" i="156" s="1"/>
  <c r="AD81" i="148" s="1"/>
  <c r="AE275" i="158"/>
  <c r="AE51" i="156" s="1"/>
  <c r="AE81" i="148" s="1"/>
  <c r="AF275" i="158"/>
  <c r="AF51" i="156" s="1"/>
  <c r="AF81" i="148" s="1"/>
  <c r="D275" i="158"/>
  <c r="D51" i="156" s="1"/>
  <c r="D81" i="148" s="1"/>
  <c r="E266" i="158"/>
  <c r="E49" i="156" s="1"/>
  <c r="F266" i="158"/>
  <c r="F49" i="156" s="1"/>
  <c r="G266" i="158"/>
  <c r="G49" i="156" s="1"/>
  <c r="H266" i="158"/>
  <c r="H49" i="156" s="1"/>
  <c r="I266" i="158"/>
  <c r="I49" i="156" s="1"/>
  <c r="J266" i="158"/>
  <c r="J49" i="156" s="1"/>
  <c r="K266" i="158"/>
  <c r="K49" i="156" s="1"/>
  <c r="L266" i="158"/>
  <c r="L49" i="156" s="1"/>
  <c r="M266" i="158"/>
  <c r="M49" i="156" s="1"/>
  <c r="N266" i="158"/>
  <c r="N49" i="156" s="1"/>
  <c r="O266" i="158"/>
  <c r="O49" i="156" s="1"/>
  <c r="P266" i="158"/>
  <c r="P49" i="156" s="1"/>
  <c r="Q266" i="158"/>
  <c r="Q49" i="156" s="1"/>
  <c r="R266" i="158"/>
  <c r="R49" i="156" s="1"/>
  <c r="S266" i="158"/>
  <c r="S49" i="156" s="1"/>
  <c r="T266" i="158"/>
  <c r="T49" i="156" s="1"/>
  <c r="U266" i="158"/>
  <c r="U49" i="156" s="1"/>
  <c r="V266" i="158"/>
  <c r="V49" i="156" s="1"/>
  <c r="W266" i="158"/>
  <c r="W49" i="156" s="1"/>
  <c r="X266" i="158"/>
  <c r="X49" i="156" s="1"/>
  <c r="Y266" i="158"/>
  <c r="Y49" i="156" s="1"/>
  <c r="Z266" i="158"/>
  <c r="Z49" i="156" s="1"/>
  <c r="AA266" i="158"/>
  <c r="AA49" i="156" s="1"/>
  <c r="AB266" i="158"/>
  <c r="AB49" i="156" s="1"/>
  <c r="AC266" i="158"/>
  <c r="AC49" i="156" s="1"/>
  <c r="AD266" i="158"/>
  <c r="AD49" i="156" s="1"/>
  <c r="AE266" i="158"/>
  <c r="AE49" i="156" s="1"/>
  <c r="AF266" i="158"/>
  <c r="AF49" i="156" s="1"/>
  <c r="D266" i="158"/>
  <c r="D49" i="156" s="1"/>
  <c r="E253" i="158"/>
  <c r="E47" i="156" s="1"/>
  <c r="F253" i="158"/>
  <c r="F47" i="156" s="1"/>
  <c r="G253" i="158"/>
  <c r="G47" i="156" s="1"/>
  <c r="H253" i="158"/>
  <c r="H47" i="156" s="1"/>
  <c r="I253" i="158"/>
  <c r="I47" i="156" s="1"/>
  <c r="J253" i="158"/>
  <c r="J47" i="156" s="1"/>
  <c r="K253" i="158"/>
  <c r="K47" i="156" s="1"/>
  <c r="L253" i="158"/>
  <c r="L47" i="156" s="1"/>
  <c r="M253" i="158"/>
  <c r="M47" i="156" s="1"/>
  <c r="N253" i="158"/>
  <c r="N47" i="156" s="1"/>
  <c r="O253" i="158"/>
  <c r="O47" i="156" s="1"/>
  <c r="P253" i="158"/>
  <c r="P47" i="156" s="1"/>
  <c r="Q253" i="158"/>
  <c r="Q47" i="156" s="1"/>
  <c r="R253" i="158"/>
  <c r="R47" i="156" s="1"/>
  <c r="S253" i="158"/>
  <c r="S47" i="156" s="1"/>
  <c r="T253" i="158"/>
  <c r="T47" i="156" s="1"/>
  <c r="U253" i="158"/>
  <c r="U47" i="156" s="1"/>
  <c r="V253" i="158"/>
  <c r="V47" i="156" s="1"/>
  <c r="W253" i="158"/>
  <c r="W47" i="156" s="1"/>
  <c r="X253" i="158"/>
  <c r="X47" i="156" s="1"/>
  <c r="Y253" i="158"/>
  <c r="Y47" i="156" s="1"/>
  <c r="Z253" i="158"/>
  <c r="Z47" i="156" s="1"/>
  <c r="AA253" i="158"/>
  <c r="AA47" i="156" s="1"/>
  <c r="AB253" i="158"/>
  <c r="AB47" i="156" s="1"/>
  <c r="AC253" i="158"/>
  <c r="AC47" i="156" s="1"/>
  <c r="AD253" i="158"/>
  <c r="AD47" i="156" s="1"/>
  <c r="AE253" i="158"/>
  <c r="AE47" i="156" s="1"/>
  <c r="AF253" i="158"/>
  <c r="AF47" i="156" s="1"/>
  <c r="D253" i="158"/>
  <c r="D47" i="156" s="1"/>
  <c r="E226" i="158"/>
  <c r="E45" i="156" s="1"/>
  <c r="F226" i="158"/>
  <c r="F45" i="156" s="1"/>
  <c r="G226" i="158"/>
  <c r="G45" i="156" s="1"/>
  <c r="H226" i="158"/>
  <c r="H45" i="156" s="1"/>
  <c r="I226" i="158"/>
  <c r="I45" i="156" s="1"/>
  <c r="J226" i="158"/>
  <c r="J45" i="156" s="1"/>
  <c r="K226" i="158"/>
  <c r="K45" i="156" s="1"/>
  <c r="L226" i="158"/>
  <c r="L45" i="156" s="1"/>
  <c r="M226" i="158"/>
  <c r="M45" i="156" s="1"/>
  <c r="N226" i="158"/>
  <c r="N45" i="156" s="1"/>
  <c r="O226" i="158"/>
  <c r="O45" i="156" s="1"/>
  <c r="P226" i="158"/>
  <c r="P45" i="156" s="1"/>
  <c r="Q226" i="158"/>
  <c r="Q45" i="156" s="1"/>
  <c r="R226" i="158"/>
  <c r="R45" i="156" s="1"/>
  <c r="S226" i="158"/>
  <c r="S45" i="156" s="1"/>
  <c r="T226" i="158"/>
  <c r="T45" i="156" s="1"/>
  <c r="U226" i="158"/>
  <c r="U45" i="156" s="1"/>
  <c r="V226" i="158"/>
  <c r="V45" i="156" s="1"/>
  <c r="W226" i="158"/>
  <c r="W45" i="156" s="1"/>
  <c r="X226" i="158"/>
  <c r="X45" i="156" s="1"/>
  <c r="Y226" i="158"/>
  <c r="Y45" i="156" s="1"/>
  <c r="Z226" i="158"/>
  <c r="Z45" i="156" s="1"/>
  <c r="AA226" i="158"/>
  <c r="AA45" i="156" s="1"/>
  <c r="AB226" i="158"/>
  <c r="AB45" i="156" s="1"/>
  <c r="AC226" i="158"/>
  <c r="AC45" i="156" s="1"/>
  <c r="AD226" i="158"/>
  <c r="AD45" i="156" s="1"/>
  <c r="AE226" i="158"/>
  <c r="AE45" i="156" s="1"/>
  <c r="AF226" i="158"/>
  <c r="AF45" i="156" s="1"/>
  <c r="D226" i="158"/>
  <c r="D45" i="156" s="1"/>
  <c r="E223" i="158"/>
  <c r="E42" i="156" s="1"/>
  <c r="F223" i="158"/>
  <c r="F42" i="156" s="1"/>
  <c r="G223" i="158"/>
  <c r="G42" i="156" s="1"/>
  <c r="H223" i="158"/>
  <c r="H42" i="156" s="1"/>
  <c r="I223" i="158"/>
  <c r="I42" i="156" s="1"/>
  <c r="J223" i="158"/>
  <c r="J42" i="156" s="1"/>
  <c r="K223" i="158"/>
  <c r="K42" i="156" s="1"/>
  <c r="L223" i="158"/>
  <c r="L42" i="156" s="1"/>
  <c r="M223" i="158"/>
  <c r="M42" i="156" s="1"/>
  <c r="N223" i="158"/>
  <c r="N42" i="156" s="1"/>
  <c r="O223" i="158"/>
  <c r="O42" i="156" s="1"/>
  <c r="P223" i="158"/>
  <c r="P42" i="156" s="1"/>
  <c r="Q223" i="158"/>
  <c r="Q42" i="156" s="1"/>
  <c r="R223" i="158"/>
  <c r="R42" i="156" s="1"/>
  <c r="S223" i="158"/>
  <c r="S42" i="156" s="1"/>
  <c r="T223" i="158"/>
  <c r="T42" i="156" s="1"/>
  <c r="U223" i="158"/>
  <c r="U42" i="156" s="1"/>
  <c r="V223" i="158"/>
  <c r="V42" i="156" s="1"/>
  <c r="W223" i="158"/>
  <c r="W42" i="156" s="1"/>
  <c r="X223" i="158"/>
  <c r="X42" i="156" s="1"/>
  <c r="Y223" i="158"/>
  <c r="Y42" i="156" s="1"/>
  <c r="Z223" i="158"/>
  <c r="Z42" i="156" s="1"/>
  <c r="AA223" i="158"/>
  <c r="AA42" i="156" s="1"/>
  <c r="AB223" i="158"/>
  <c r="AB42" i="156" s="1"/>
  <c r="AC223" i="158"/>
  <c r="AC42" i="156" s="1"/>
  <c r="AD223" i="158"/>
  <c r="AD42" i="156" s="1"/>
  <c r="AE223" i="158"/>
  <c r="AE42" i="156" s="1"/>
  <c r="AF223" i="158"/>
  <c r="AF42" i="156" s="1"/>
  <c r="D223" i="158"/>
  <c r="D42" i="156" s="1"/>
  <c r="E212" i="158"/>
  <c r="E40" i="156" s="1"/>
  <c r="F212" i="158"/>
  <c r="F40" i="156" s="1"/>
  <c r="G212" i="158"/>
  <c r="G40" i="156" s="1"/>
  <c r="H212" i="158"/>
  <c r="H40" i="156" s="1"/>
  <c r="I212" i="158"/>
  <c r="I40" i="156" s="1"/>
  <c r="J212" i="158"/>
  <c r="J40" i="156" s="1"/>
  <c r="K212" i="158"/>
  <c r="K40" i="156" s="1"/>
  <c r="L212" i="158"/>
  <c r="L40" i="156" s="1"/>
  <c r="M212" i="158"/>
  <c r="M40" i="156" s="1"/>
  <c r="N212" i="158"/>
  <c r="N40" i="156" s="1"/>
  <c r="O212" i="158"/>
  <c r="O40" i="156" s="1"/>
  <c r="P212" i="158"/>
  <c r="P40" i="156" s="1"/>
  <c r="Q212" i="158"/>
  <c r="Q40" i="156" s="1"/>
  <c r="R212" i="158"/>
  <c r="R40" i="156" s="1"/>
  <c r="S212" i="158"/>
  <c r="S40" i="156" s="1"/>
  <c r="T212" i="158"/>
  <c r="T40" i="156" s="1"/>
  <c r="U212" i="158"/>
  <c r="U40" i="156" s="1"/>
  <c r="V212" i="158"/>
  <c r="V40" i="156" s="1"/>
  <c r="W212" i="158"/>
  <c r="W40" i="156" s="1"/>
  <c r="X212" i="158"/>
  <c r="X40" i="156" s="1"/>
  <c r="Y212" i="158"/>
  <c r="Y40" i="156" s="1"/>
  <c r="Z212" i="158"/>
  <c r="Z40" i="156" s="1"/>
  <c r="AA212" i="158"/>
  <c r="AA40" i="156" s="1"/>
  <c r="AB212" i="158"/>
  <c r="AB40" i="156" s="1"/>
  <c r="AC212" i="158"/>
  <c r="AC40" i="156" s="1"/>
  <c r="AD212" i="158"/>
  <c r="AD40" i="156" s="1"/>
  <c r="AE212" i="158"/>
  <c r="AE40" i="156" s="1"/>
  <c r="AF212" i="158"/>
  <c r="AF40" i="156" s="1"/>
  <c r="D212" i="158"/>
  <c r="D40" i="156" s="1"/>
  <c r="E205" i="158"/>
  <c r="E38" i="156" s="1"/>
  <c r="F205" i="158"/>
  <c r="F38" i="156" s="1"/>
  <c r="G205" i="158"/>
  <c r="G38" i="156" s="1"/>
  <c r="H205" i="158"/>
  <c r="H38" i="156" s="1"/>
  <c r="I205" i="158"/>
  <c r="I38" i="156" s="1"/>
  <c r="J205" i="158"/>
  <c r="J38" i="156" s="1"/>
  <c r="K205" i="158"/>
  <c r="K38" i="156" s="1"/>
  <c r="L205" i="158"/>
  <c r="L38" i="156" s="1"/>
  <c r="M205" i="158"/>
  <c r="M38" i="156" s="1"/>
  <c r="N205" i="158"/>
  <c r="N38" i="156" s="1"/>
  <c r="O205" i="158"/>
  <c r="O38" i="156" s="1"/>
  <c r="P205" i="158"/>
  <c r="P38" i="156" s="1"/>
  <c r="Q205" i="158"/>
  <c r="Q38" i="156" s="1"/>
  <c r="R205" i="158"/>
  <c r="R38" i="156" s="1"/>
  <c r="S205" i="158"/>
  <c r="S38" i="156" s="1"/>
  <c r="T205" i="158"/>
  <c r="T38" i="156" s="1"/>
  <c r="U205" i="158"/>
  <c r="U38" i="156" s="1"/>
  <c r="V205" i="158"/>
  <c r="V38" i="156" s="1"/>
  <c r="W205" i="158"/>
  <c r="W38" i="156" s="1"/>
  <c r="X205" i="158"/>
  <c r="X38" i="156" s="1"/>
  <c r="Y205" i="158"/>
  <c r="Y38" i="156" s="1"/>
  <c r="Z205" i="158"/>
  <c r="Z38" i="156" s="1"/>
  <c r="AA205" i="158"/>
  <c r="AA38" i="156" s="1"/>
  <c r="AB205" i="158"/>
  <c r="AB38" i="156" s="1"/>
  <c r="AC205" i="158"/>
  <c r="AC38" i="156" s="1"/>
  <c r="AD205" i="158"/>
  <c r="AD38" i="156" s="1"/>
  <c r="AE205" i="158"/>
  <c r="AE38" i="156" s="1"/>
  <c r="AF205" i="158"/>
  <c r="AF38" i="156" s="1"/>
  <c r="D205" i="158"/>
  <c r="D38" i="156" s="1"/>
  <c r="E198" i="158"/>
  <c r="E36" i="156" s="1"/>
  <c r="F198" i="158"/>
  <c r="F36" i="156" s="1"/>
  <c r="G198" i="158"/>
  <c r="G36" i="156" s="1"/>
  <c r="H198" i="158"/>
  <c r="H36" i="156" s="1"/>
  <c r="I198" i="158"/>
  <c r="I36" i="156" s="1"/>
  <c r="J198" i="158"/>
  <c r="J36" i="156" s="1"/>
  <c r="K198" i="158"/>
  <c r="K36" i="156" s="1"/>
  <c r="L198" i="158"/>
  <c r="L36" i="156" s="1"/>
  <c r="M198" i="158"/>
  <c r="M36" i="156" s="1"/>
  <c r="N198" i="158"/>
  <c r="N36" i="156" s="1"/>
  <c r="O198" i="158"/>
  <c r="O36" i="156" s="1"/>
  <c r="P198" i="158"/>
  <c r="P36" i="156" s="1"/>
  <c r="Q198" i="158"/>
  <c r="Q36" i="156" s="1"/>
  <c r="R198" i="158"/>
  <c r="R36" i="156" s="1"/>
  <c r="S198" i="158"/>
  <c r="S36" i="156" s="1"/>
  <c r="T198" i="158"/>
  <c r="T36" i="156" s="1"/>
  <c r="U198" i="158"/>
  <c r="U36" i="156" s="1"/>
  <c r="V198" i="158"/>
  <c r="V36" i="156" s="1"/>
  <c r="W198" i="158"/>
  <c r="W36" i="156" s="1"/>
  <c r="X198" i="158"/>
  <c r="X36" i="156" s="1"/>
  <c r="Y198" i="158"/>
  <c r="Y36" i="156" s="1"/>
  <c r="Z198" i="158"/>
  <c r="Z36" i="156" s="1"/>
  <c r="AA198" i="158"/>
  <c r="AA36" i="156" s="1"/>
  <c r="AB198" i="158"/>
  <c r="AB36" i="156" s="1"/>
  <c r="AC198" i="158"/>
  <c r="AC36" i="156" s="1"/>
  <c r="AD198" i="158"/>
  <c r="AD36" i="156" s="1"/>
  <c r="AE198" i="158"/>
  <c r="AE36" i="156" s="1"/>
  <c r="AF198" i="158"/>
  <c r="AF36" i="156" s="1"/>
  <c r="D198" i="158"/>
  <c r="D36" i="156" s="1"/>
  <c r="E195" i="158"/>
  <c r="E34" i="156" s="1"/>
  <c r="F195" i="158"/>
  <c r="F34" i="156" s="1"/>
  <c r="G195" i="158"/>
  <c r="G34" i="156" s="1"/>
  <c r="H195" i="158"/>
  <c r="H34" i="156" s="1"/>
  <c r="I195" i="158"/>
  <c r="I34" i="156" s="1"/>
  <c r="J195" i="158"/>
  <c r="J34" i="156" s="1"/>
  <c r="K195" i="158"/>
  <c r="K34" i="156" s="1"/>
  <c r="L195" i="158"/>
  <c r="L34" i="156" s="1"/>
  <c r="M195" i="158"/>
  <c r="M34" i="156" s="1"/>
  <c r="N195" i="158"/>
  <c r="N34" i="156" s="1"/>
  <c r="O195" i="158"/>
  <c r="O34" i="156" s="1"/>
  <c r="P195" i="158"/>
  <c r="P34" i="156" s="1"/>
  <c r="Q195" i="158"/>
  <c r="Q34" i="156" s="1"/>
  <c r="R195" i="158"/>
  <c r="R34" i="156" s="1"/>
  <c r="S195" i="158"/>
  <c r="S34" i="156" s="1"/>
  <c r="T195" i="158"/>
  <c r="T34" i="156" s="1"/>
  <c r="U195" i="158"/>
  <c r="U34" i="156" s="1"/>
  <c r="V195" i="158"/>
  <c r="V34" i="156" s="1"/>
  <c r="W195" i="158"/>
  <c r="W34" i="156" s="1"/>
  <c r="X195" i="158"/>
  <c r="X34" i="156" s="1"/>
  <c r="Y195" i="158"/>
  <c r="Y34" i="156" s="1"/>
  <c r="Z195" i="158"/>
  <c r="Z34" i="156" s="1"/>
  <c r="AA195" i="158"/>
  <c r="AA34" i="156" s="1"/>
  <c r="AB195" i="158"/>
  <c r="AB34" i="156" s="1"/>
  <c r="AC195" i="158"/>
  <c r="AC34" i="156" s="1"/>
  <c r="AD195" i="158"/>
  <c r="AD34" i="156" s="1"/>
  <c r="AE195" i="158"/>
  <c r="AE34" i="156" s="1"/>
  <c r="AF195" i="158"/>
  <c r="AF34" i="156" s="1"/>
  <c r="D195" i="158"/>
  <c r="D34" i="156" s="1"/>
  <c r="E188" i="158"/>
  <c r="E31" i="156" s="1"/>
  <c r="F188" i="158"/>
  <c r="F31" i="156" s="1"/>
  <c r="G188" i="158"/>
  <c r="G31" i="156" s="1"/>
  <c r="H188" i="158"/>
  <c r="H31" i="156" s="1"/>
  <c r="I188" i="158"/>
  <c r="I31" i="156" s="1"/>
  <c r="J188" i="158"/>
  <c r="J31" i="156" s="1"/>
  <c r="K188" i="158"/>
  <c r="K31" i="156" s="1"/>
  <c r="L188" i="158"/>
  <c r="L31" i="156" s="1"/>
  <c r="M188" i="158"/>
  <c r="M31" i="156" s="1"/>
  <c r="N188" i="158"/>
  <c r="N31" i="156" s="1"/>
  <c r="O188" i="158"/>
  <c r="O31" i="156" s="1"/>
  <c r="P188" i="158"/>
  <c r="P31" i="156" s="1"/>
  <c r="Q188" i="158"/>
  <c r="Q31" i="156" s="1"/>
  <c r="R188" i="158"/>
  <c r="R31" i="156" s="1"/>
  <c r="S188" i="158"/>
  <c r="S31" i="156" s="1"/>
  <c r="T188" i="158"/>
  <c r="T31" i="156" s="1"/>
  <c r="U188" i="158"/>
  <c r="U31" i="156" s="1"/>
  <c r="V188" i="158"/>
  <c r="V31" i="156" s="1"/>
  <c r="W188" i="158"/>
  <c r="W31" i="156" s="1"/>
  <c r="X188" i="158"/>
  <c r="X31" i="156" s="1"/>
  <c r="Y188" i="158"/>
  <c r="Y31" i="156" s="1"/>
  <c r="Z188" i="158"/>
  <c r="Z31" i="156" s="1"/>
  <c r="AA188" i="158"/>
  <c r="AA31" i="156" s="1"/>
  <c r="AB188" i="158"/>
  <c r="AB31" i="156" s="1"/>
  <c r="AC188" i="158"/>
  <c r="AC31" i="156" s="1"/>
  <c r="AD188" i="158"/>
  <c r="AD31" i="156" s="1"/>
  <c r="AE188" i="158"/>
  <c r="AE31" i="156" s="1"/>
  <c r="AF188" i="158"/>
  <c r="AF31" i="156" s="1"/>
  <c r="D188" i="158"/>
  <c r="D31" i="156" s="1"/>
  <c r="E179" i="158"/>
  <c r="E29" i="156" s="1"/>
  <c r="F179" i="158"/>
  <c r="F29" i="156" s="1"/>
  <c r="G179" i="158"/>
  <c r="G29" i="156" s="1"/>
  <c r="H179" i="158"/>
  <c r="H29" i="156" s="1"/>
  <c r="I179" i="158"/>
  <c r="I29" i="156" s="1"/>
  <c r="J179" i="158"/>
  <c r="J29" i="156" s="1"/>
  <c r="K179" i="158"/>
  <c r="K29" i="156" s="1"/>
  <c r="L179" i="158"/>
  <c r="L29" i="156" s="1"/>
  <c r="M179" i="158"/>
  <c r="M29" i="156" s="1"/>
  <c r="N179" i="158"/>
  <c r="N29" i="156" s="1"/>
  <c r="O179" i="158"/>
  <c r="O29" i="156" s="1"/>
  <c r="P179" i="158"/>
  <c r="P29" i="156" s="1"/>
  <c r="Q179" i="158"/>
  <c r="Q29" i="156" s="1"/>
  <c r="R179" i="158"/>
  <c r="R29" i="156" s="1"/>
  <c r="S179" i="158"/>
  <c r="S29" i="156" s="1"/>
  <c r="T179" i="158"/>
  <c r="T29" i="156" s="1"/>
  <c r="U179" i="158"/>
  <c r="U29" i="156" s="1"/>
  <c r="V179" i="158"/>
  <c r="V29" i="156" s="1"/>
  <c r="W179" i="158"/>
  <c r="W29" i="156" s="1"/>
  <c r="X179" i="158"/>
  <c r="X29" i="156" s="1"/>
  <c r="Y179" i="158"/>
  <c r="Y29" i="156" s="1"/>
  <c r="Z179" i="158"/>
  <c r="Z29" i="156" s="1"/>
  <c r="AA179" i="158"/>
  <c r="AA29" i="156" s="1"/>
  <c r="AB179" i="158"/>
  <c r="AB29" i="156" s="1"/>
  <c r="AC179" i="158"/>
  <c r="AC29" i="156" s="1"/>
  <c r="AD179" i="158"/>
  <c r="AD29" i="156" s="1"/>
  <c r="AE179" i="158"/>
  <c r="AE29" i="156" s="1"/>
  <c r="AF179" i="158"/>
  <c r="AF29" i="156" s="1"/>
  <c r="D179" i="158"/>
  <c r="D29" i="156" s="1"/>
  <c r="E172" i="158"/>
  <c r="E27" i="156" s="1"/>
  <c r="F172" i="158"/>
  <c r="F27" i="156" s="1"/>
  <c r="G172" i="158"/>
  <c r="G27" i="156" s="1"/>
  <c r="H172" i="158"/>
  <c r="H27" i="156" s="1"/>
  <c r="I172" i="158"/>
  <c r="I27" i="156" s="1"/>
  <c r="J172" i="158"/>
  <c r="J27" i="156" s="1"/>
  <c r="K172" i="158"/>
  <c r="K27" i="156" s="1"/>
  <c r="L172" i="158"/>
  <c r="L27" i="156" s="1"/>
  <c r="M172" i="158"/>
  <c r="M27" i="156" s="1"/>
  <c r="N172" i="158"/>
  <c r="N27" i="156" s="1"/>
  <c r="O172" i="158"/>
  <c r="O27" i="156" s="1"/>
  <c r="P172" i="158"/>
  <c r="P27" i="156" s="1"/>
  <c r="Q172" i="158"/>
  <c r="Q27" i="156" s="1"/>
  <c r="R172" i="158"/>
  <c r="R27" i="156" s="1"/>
  <c r="S172" i="158"/>
  <c r="S27" i="156" s="1"/>
  <c r="T172" i="158"/>
  <c r="T27" i="156" s="1"/>
  <c r="U172" i="158"/>
  <c r="U27" i="156" s="1"/>
  <c r="V172" i="158"/>
  <c r="V27" i="156" s="1"/>
  <c r="W172" i="158"/>
  <c r="W27" i="156" s="1"/>
  <c r="X172" i="158"/>
  <c r="X27" i="156" s="1"/>
  <c r="Y172" i="158"/>
  <c r="Y27" i="156" s="1"/>
  <c r="Z172" i="158"/>
  <c r="Z27" i="156" s="1"/>
  <c r="AA172" i="158"/>
  <c r="AA27" i="156" s="1"/>
  <c r="AB172" i="158"/>
  <c r="AB27" i="156" s="1"/>
  <c r="AC172" i="158"/>
  <c r="AC27" i="156" s="1"/>
  <c r="AD172" i="158"/>
  <c r="AD27" i="156" s="1"/>
  <c r="AE172" i="158"/>
  <c r="AE27" i="156" s="1"/>
  <c r="AF172" i="158"/>
  <c r="AF27" i="156" s="1"/>
  <c r="D172" i="158"/>
  <c r="D27" i="156" s="1"/>
  <c r="E141" i="158"/>
  <c r="E25" i="156" s="1"/>
  <c r="F141" i="158"/>
  <c r="F25" i="156" s="1"/>
  <c r="G141" i="158"/>
  <c r="G25" i="156" s="1"/>
  <c r="H141" i="158"/>
  <c r="H25" i="156" s="1"/>
  <c r="I141" i="158"/>
  <c r="I25" i="156" s="1"/>
  <c r="J141" i="158"/>
  <c r="J25" i="156" s="1"/>
  <c r="K141" i="158"/>
  <c r="K25" i="156" s="1"/>
  <c r="L141" i="158"/>
  <c r="L25" i="156" s="1"/>
  <c r="M141" i="158"/>
  <c r="M25" i="156" s="1"/>
  <c r="N141" i="158"/>
  <c r="N25" i="156" s="1"/>
  <c r="O141" i="158"/>
  <c r="O25" i="156" s="1"/>
  <c r="P141" i="158"/>
  <c r="P25" i="156" s="1"/>
  <c r="Q141" i="158"/>
  <c r="Q25" i="156" s="1"/>
  <c r="R141" i="158"/>
  <c r="R25" i="156" s="1"/>
  <c r="S141" i="158"/>
  <c r="S25" i="156" s="1"/>
  <c r="T141" i="158"/>
  <c r="T25" i="156" s="1"/>
  <c r="U141" i="158"/>
  <c r="U25" i="156" s="1"/>
  <c r="V141" i="158"/>
  <c r="V25" i="156" s="1"/>
  <c r="W141" i="158"/>
  <c r="W25" i="156" s="1"/>
  <c r="X141" i="158"/>
  <c r="X25" i="156" s="1"/>
  <c r="Y141" i="158"/>
  <c r="Y25" i="156" s="1"/>
  <c r="Z141" i="158"/>
  <c r="Z25" i="156" s="1"/>
  <c r="AA141" i="158"/>
  <c r="AA25" i="156" s="1"/>
  <c r="AB141" i="158"/>
  <c r="AB25" i="156" s="1"/>
  <c r="AC141" i="158"/>
  <c r="AC25" i="156" s="1"/>
  <c r="AD141" i="158"/>
  <c r="AD25" i="156" s="1"/>
  <c r="AE141" i="158"/>
  <c r="AE25" i="156" s="1"/>
  <c r="AF141" i="158"/>
  <c r="AF25" i="156" s="1"/>
  <c r="D141" i="158"/>
  <c r="D25" i="156" s="1"/>
  <c r="E128" i="158"/>
  <c r="E24" i="156" s="1"/>
  <c r="F128" i="158"/>
  <c r="F24" i="156" s="1"/>
  <c r="G128" i="158"/>
  <c r="G24" i="156" s="1"/>
  <c r="H128" i="158"/>
  <c r="H24" i="156" s="1"/>
  <c r="I128" i="158"/>
  <c r="I24" i="156" s="1"/>
  <c r="J128" i="158"/>
  <c r="J24" i="156" s="1"/>
  <c r="K128" i="158"/>
  <c r="K24" i="156" s="1"/>
  <c r="L128" i="158"/>
  <c r="L24" i="156" s="1"/>
  <c r="M128" i="158"/>
  <c r="M24" i="156" s="1"/>
  <c r="N128" i="158"/>
  <c r="N24" i="156" s="1"/>
  <c r="O128" i="158"/>
  <c r="O24" i="156" s="1"/>
  <c r="P128" i="158"/>
  <c r="P24" i="156" s="1"/>
  <c r="Q128" i="158"/>
  <c r="Q24" i="156" s="1"/>
  <c r="R128" i="158"/>
  <c r="R24" i="156" s="1"/>
  <c r="S128" i="158"/>
  <c r="S24" i="156" s="1"/>
  <c r="T128" i="158"/>
  <c r="T24" i="156" s="1"/>
  <c r="U128" i="158"/>
  <c r="U24" i="156" s="1"/>
  <c r="V128" i="158"/>
  <c r="V24" i="156" s="1"/>
  <c r="W128" i="158"/>
  <c r="W24" i="156" s="1"/>
  <c r="X128" i="158"/>
  <c r="X24" i="156" s="1"/>
  <c r="Y128" i="158"/>
  <c r="Y24" i="156" s="1"/>
  <c r="Z128" i="158"/>
  <c r="Z24" i="156" s="1"/>
  <c r="AA128" i="158"/>
  <c r="AA24" i="156" s="1"/>
  <c r="AB128" i="158"/>
  <c r="AB24" i="156" s="1"/>
  <c r="AC128" i="158"/>
  <c r="AC24" i="156" s="1"/>
  <c r="AD128" i="158"/>
  <c r="AD24" i="156" s="1"/>
  <c r="AE128" i="158"/>
  <c r="AE24" i="156" s="1"/>
  <c r="AF128" i="158"/>
  <c r="AF24" i="156" s="1"/>
  <c r="D128" i="158"/>
  <c r="D24" i="156" s="1"/>
  <c r="E101" i="158"/>
  <c r="E22" i="156" s="1"/>
  <c r="F101" i="158"/>
  <c r="F22" i="156" s="1"/>
  <c r="G101" i="158"/>
  <c r="G22" i="156" s="1"/>
  <c r="H101" i="158"/>
  <c r="H22" i="156" s="1"/>
  <c r="I101" i="158"/>
  <c r="I22" i="156" s="1"/>
  <c r="J101" i="158"/>
  <c r="J22" i="156" s="1"/>
  <c r="K101" i="158"/>
  <c r="K22" i="156" s="1"/>
  <c r="L101" i="158"/>
  <c r="L22" i="156" s="1"/>
  <c r="M101" i="158"/>
  <c r="M22" i="156" s="1"/>
  <c r="N101" i="158"/>
  <c r="N22" i="156" s="1"/>
  <c r="O101" i="158"/>
  <c r="O22" i="156" s="1"/>
  <c r="P101" i="158"/>
  <c r="P22" i="156" s="1"/>
  <c r="Q101" i="158"/>
  <c r="Q22" i="156" s="1"/>
  <c r="R101" i="158"/>
  <c r="R22" i="156" s="1"/>
  <c r="S101" i="158"/>
  <c r="S22" i="156" s="1"/>
  <c r="T101" i="158"/>
  <c r="T22" i="156" s="1"/>
  <c r="U101" i="158"/>
  <c r="U22" i="156" s="1"/>
  <c r="V101" i="158"/>
  <c r="V22" i="156" s="1"/>
  <c r="W101" i="158"/>
  <c r="W22" i="156" s="1"/>
  <c r="X101" i="158"/>
  <c r="X22" i="156" s="1"/>
  <c r="Y101" i="158"/>
  <c r="Y22" i="156" s="1"/>
  <c r="Z101" i="158"/>
  <c r="Z22" i="156" s="1"/>
  <c r="AA101" i="158"/>
  <c r="AA22" i="156" s="1"/>
  <c r="AB101" i="158"/>
  <c r="AB22" i="156" s="1"/>
  <c r="AC101" i="158"/>
  <c r="AC22" i="156" s="1"/>
  <c r="AD101" i="158"/>
  <c r="AD22" i="156" s="1"/>
  <c r="AE101" i="158"/>
  <c r="AE22" i="156" s="1"/>
  <c r="AF101" i="158"/>
  <c r="AF22" i="156" s="1"/>
  <c r="D101" i="158"/>
  <c r="D22" i="156" s="1"/>
  <c r="E90" i="158"/>
  <c r="E20" i="156" s="1"/>
  <c r="F90" i="158"/>
  <c r="F20" i="156" s="1"/>
  <c r="G90" i="158"/>
  <c r="G20" i="156" s="1"/>
  <c r="H90" i="158"/>
  <c r="H20" i="156" s="1"/>
  <c r="I90" i="158"/>
  <c r="I20" i="156" s="1"/>
  <c r="J90" i="158"/>
  <c r="J20" i="156" s="1"/>
  <c r="K90" i="158"/>
  <c r="K20" i="156" s="1"/>
  <c r="L90" i="158"/>
  <c r="L20" i="156" s="1"/>
  <c r="M90" i="158"/>
  <c r="M20" i="156" s="1"/>
  <c r="N90" i="158"/>
  <c r="N20" i="156" s="1"/>
  <c r="O90" i="158"/>
  <c r="O20" i="156" s="1"/>
  <c r="P90" i="158"/>
  <c r="P20" i="156" s="1"/>
  <c r="Q90" i="158"/>
  <c r="Q20" i="156" s="1"/>
  <c r="R90" i="158"/>
  <c r="R20" i="156" s="1"/>
  <c r="S90" i="158"/>
  <c r="S20" i="156" s="1"/>
  <c r="T90" i="158"/>
  <c r="T20" i="156" s="1"/>
  <c r="U90" i="158"/>
  <c r="U20" i="156" s="1"/>
  <c r="V90" i="158"/>
  <c r="V20" i="156" s="1"/>
  <c r="W90" i="158"/>
  <c r="W20" i="156" s="1"/>
  <c r="X90" i="158"/>
  <c r="X20" i="156" s="1"/>
  <c r="Y90" i="158"/>
  <c r="Y20" i="156" s="1"/>
  <c r="Z90" i="158"/>
  <c r="Z20" i="156" s="1"/>
  <c r="AA90" i="158"/>
  <c r="AA20" i="156" s="1"/>
  <c r="AB90" i="158"/>
  <c r="AB20" i="156" s="1"/>
  <c r="AC90" i="158"/>
  <c r="AC20" i="156" s="1"/>
  <c r="AD90" i="158"/>
  <c r="AD20" i="156" s="1"/>
  <c r="AE90" i="158"/>
  <c r="AE20" i="156" s="1"/>
  <c r="AF90" i="158"/>
  <c r="AF20" i="156" s="1"/>
  <c r="D90" i="158"/>
  <c r="D20" i="156" s="1"/>
  <c r="E83" i="158"/>
  <c r="E19" i="156" s="1"/>
  <c r="F83" i="158"/>
  <c r="F19" i="156" s="1"/>
  <c r="G83" i="158"/>
  <c r="G19" i="156" s="1"/>
  <c r="H83" i="158"/>
  <c r="H19" i="156" s="1"/>
  <c r="I83" i="158"/>
  <c r="I19" i="156" s="1"/>
  <c r="J83" i="158"/>
  <c r="J19" i="156" s="1"/>
  <c r="K83" i="158"/>
  <c r="K19" i="156" s="1"/>
  <c r="L83" i="158"/>
  <c r="L19" i="156" s="1"/>
  <c r="M83" i="158"/>
  <c r="M19" i="156" s="1"/>
  <c r="N83" i="158"/>
  <c r="N19" i="156" s="1"/>
  <c r="O83" i="158"/>
  <c r="O19" i="156" s="1"/>
  <c r="P83" i="158"/>
  <c r="P19" i="156" s="1"/>
  <c r="Q83" i="158"/>
  <c r="Q19" i="156" s="1"/>
  <c r="R83" i="158"/>
  <c r="R19" i="156" s="1"/>
  <c r="S83" i="158"/>
  <c r="S19" i="156" s="1"/>
  <c r="T83" i="158"/>
  <c r="T19" i="156" s="1"/>
  <c r="U83" i="158"/>
  <c r="U19" i="156" s="1"/>
  <c r="V83" i="158"/>
  <c r="V19" i="156" s="1"/>
  <c r="W83" i="158"/>
  <c r="W19" i="156" s="1"/>
  <c r="X83" i="158"/>
  <c r="X19" i="156" s="1"/>
  <c r="Y83" i="158"/>
  <c r="Y19" i="156" s="1"/>
  <c r="Z83" i="158"/>
  <c r="Z19" i="156" s="1"/>
  <c r="AA83" i="158"/>
  <c r="AA19" i="156" s="1"/>
  <c r="AB83" i="158"/>
  <c r="AB19" i="156" s="1"/>
  <c r="AC83" i="158"/>
  <c r="AC19" i="156" s="1"/>
  <c r="AD83" i="158"/>
  <c r="AD19" i="156" s="1"/>
  <c r="AE83" i="158"/>
  <c r="AE19" i="156" s="1"/>
  <c r="AF83" i="158"/>
  <c r="AF19" i="156" s="1"/>
  <c r="D83" i="158"/>
  <c r="D19" i="156" s="1"/>
  <c r="E80" i="158"/>
  <c r="E16" i="156" s="1"/>
  <c r="F80" i="158"/>
  <c r="F16" i="156" s="1"/>
  <c r="G80" i="158"/>
  <c r="G16" i="156" s="1"/>
  <c r="H80" i="158"/>
  <c r="H16" i="156" s="1"/>
  <c r="I80" i="158"/>
  <c r="I16" i="156" s="1"/>
  <c r="J80" i="158"/>
  <c r="J16" i="156" s="1"/>
  <c r="K80" i="158"/>
  <c r="K16" i="156" s="1"/>
  <c r="L80" i="158"/>
  <c r="L16" i="156" s="1"/>
  <c r="M80" i="158"/>
  <c r="M16" i="156" s="1"/>
  <c r="N80" i="158"/>
  <c r="N16" i="156" s="1"/>
  <c r="O80" i="158"/>
  <c r="O16" i="156" s="1"/>
  <c r="P80" i="158"/>
  <c r="P16" i="156" s="1"/>
  <c r="Q80" i="158"/>
  <c r="Q16" i="156" s="1"/>
  <c r="R80" i="158"/>
  <c r="R16" i="156" s="1"/>
  <c r="S80" i="158"/>
  <c r="S16" i="156" s="1"/>
  <c r="T80" i="158"/>
  <c r="T16" i="156" s="1"/>
  <c r="U80" i="158"/>
  <c r="U16" i="156" s="1"/>
  <c r="V80" i="158"/>
  <c r="V16" i="156" s="1"/>
  <c r="W80" i="158"/>
  <c r="W16" i="156" s="1"/>
  <c r="X80" i="158"/>
  <c r="X16" i="156" s="1"/>
  <c r="Y80" i="158"/>
  <c r="Y16" i="156" s="1"/>
  <c r="Z80" i="158"/>
  <c r="Z16" i="156" s="1"/>
  <c r="AA80" i="158"/>
  <c r="AA16" i="156" s="1"/>
  <c r="AB80" i="158"/>
  <c r="AB16" i="156" s="1"/>
  <c r="AC80" i="158"/>
  <c r="AC16" i="156" s="1"/>
  <c r="AD80" i="158"/>
  <c r="AD16" i="156" s="1"/>
  <c r="AE80" i="158"/>
  <c r="AE16" i="156" s="1"/>
  <c r="AF80" i="158"/>
  <c r="AF16" i="156" s="1"/>
  <c r="D80" i="158"/>
  <c r="D16" i="156" s="1"/>
  <c r="E75" i="158"/>
  <c r="E14" i="156" s="1"/>
  <c r="F75" i="158"/>
  <c r="F14" i="156" s="1"/>
  <c r="G75" i="158"/>
  <c r="G14" i="156" s="1"/>
  <c r="H75" i="158"/>
  <c r="H14" i="156" s="1"/>
  <c r="I75" i="158"/>
  <c r="I14" i="156" s="1"/>
  <c r="J75" i="158"/>
  <c r="J14" i="156" s="1"/>
  <c r="K75" i="158"/>
  <c r="K14" i="156" s="1"/>
  <c r="L75" i="158"/>
  <c r="L14" i="156" s="1"/>
  <c r="M75" i="158"/>
  <c r="M14" i="156" s="1"/>
  <c r="N75" i="158"/>
  <c r="N14" i="156" s="1"/>
  <c r="O75" i="158"/>
  <c r="O14" i="156" s="1"/>
  <c r="P75" i="158"/>
  <c r="P14" i="156" s="1"/>
  <c r="Q75" i="158"/>
  <c r="Q14" i="156" s="1"/>
  <c r="R75" i="158"/>
  <c r="R14" i="156" s="1"/>
  <c r="S75" i="158"/>
  <c r="S14" i="156" s="1"/>
  <c r="T75" i="158"/>
  <c r="T14" i="156" s="1"/>
  <c r="U75" i="158"/>
  <c r="U14" i="156" s="1"/>
  <c r="V75" i="158"/>
  <c r="V14" i="156" s="1"/>
  <c r="W75" i="158"/>
  <c r="W14" i="156" s="1"/>
  <c r="X75" i="158"/>
  <c r="X14" i="156" s="1"/>
  <c r="Y75" i="158"/>
  <c r="Y14" i="156" s="1"/>
  <c r="Z75" i="158"/>
  <c r="Z14" i="156" s="1"/>
  <c r="AA75" i="158"/>
  <c r="AA14" i="156" s="1"/>
  <c r="AB75" i="158"/>
  <c r="AB14" i="156" s="1"/>
  <c r="AC75" i="158"/>
  <c r="AC14" i="156" s="1"/>
  <c r="AD75" i="158"/>
  <c r="AD14" i="156" s="1"/>
  <c r="AE75" i="158"/>
  <c r="AE14" i="156" s="1"/>
  <c r="AF75" i="158"/>
  <c r="AF14" i="156" s="1"/>
  <c r="D75" i="158"/>
  <c r="D14" i="156" s="1"/>
  <c r="E72" i="158"/>
  <c r="E12" i="156" s="1"/>
  <c r="F72" i="158"/>
  <c r="F12" i="156" s="1"/>
  <c r="G72" i="158"/>
  <c r="G12" i="156" s="1"/>
  <c r="H72" i="158"/>
  <c r="H12" i="156" s="1"/>
  <c r="I72" i="158"/>
  <c r="I12" i="156" s="1"/>
  <c r="J72" i="158"/>
  <c r="J12" i="156" s="1"/>
  <c r="K72" i="158"/>
  <c r="K12" i="156" s="1"/>
  <c r="L72" i="158"/>
  <c r="L12" i="156" s="1"/>
  <c r="M72" i="158"/>
  <c r="M12" i="156" s="1"/>
  <c r="N72" i="158"/>
  <c r="N12" i="156" s="1"/>
  <c r="O72" i="158"/>
  <c r="O12" i="156" s="1"/>
  <c r="P72" i="158"/>
  <c r="P12" i="156" s="1"/>
  <c r="Q72" i="158"/>
  <c r="Q12" i="156" s="1"/>
  <c r="R72" i="158"/>
  <c r="R12" i="156" s="1"/>
  <c r="S72" i="158"/>
  <c r="S12" i="156" s="1"/>
  <c r="T72" i="158"/>
  <c r="T12" i="156" s="1"/>
  <c r="U72" i="158"/>
  <c r="U12" i="156" s="1"/>
  <c r="V72" i="158"/>
  <c r="V12" i="156" s="1"/>
  <c r="W72" i="158"/>
  <c r="W12" i="156" s="1"/>
  <c r="X72" i="158"/>
  <c r="X12" i="156" s="1"/>
  <c r="Y72" i="158"/>
  <c r="Y12" i="156" s="1"/>
  <c r="Z72" i="158"/>
  <c r="Z12" i="156" s="1"/>
  <c r="AA72" i="158"/>
  <c r="AA12" i="156" s="1"/>
  <c r="AB72" i="158"/>
  <c r="AB12" i="156" s="1"/>
  <c r="AC72" i="158"/>
  <c r="AC12" i="156" s="1"/>
  <c r="AD72" i="158"/>
  <c r="AD12" i="156" s="1"/>
  <c r="AE72" i="158"/>
  <c r="AE12" i="156" s="1"/>
  <c r="AF72" i="158"/>
  <c r="AF12" i="156" s="1"/>
  <c r="D72" i="158"/>
  <c r="D12" i="156" s="1"/>
  <c r="E64" i="158"/>
  <c r="E9" i="156" s="1"/>
  <c r="F64" i="158"/>
  <c r="F9" i="156" s="1"/>
  <c r="G64" i="158"/>
  <c r="G9" i="156" s="1"/>
  <c r="H64" i="158"/>
  <c r="H9" i="156" s="1"/>
  <c r="I64" i="158"/>
  <c r="I9" i="156" s="1"/>
  <c r="J64" i="158"/>
  <c r="J9" i="156" s="1"/>
  <c r="K64" i="158"/>
  <c r="K9" i="156" s="1"/>
  <c r="L64" i="158"/>
  <c r="L9" i="156" s="1"/>
  <c r="M64" i="158"/>
  <c r="M9" i="156" s="1"/>
  <c r="N64" i="158"/>
  <c r="N9" i="156" s="1"/>
  <c r="O64" i="158"/>
  <c r="O9" i="156" s="1"/>
  <c r="P64" i="158"/>
  <c r="P9" i="156" s="1"/>
  <c r="Q64" i="158"/>
  <c r="Q9" i="156" s="1"/>
  <c r="R64" i="158"/>
  <c r="R9" i="156" s="1"/>
  <c r="S64" i="158"/>
  <c r="S9" i="156" s="1"/>
  <c r="T64" i="158"/>
  <c r="T9" i="156" s="1"/>
  <c r="U64" i="158"/>
  <c r="U9" i="156" s="1"/>
  <c r="V64" i="158"/>
  <c r="V9" i="156" s="1"/>
  <c r="W64" i="158"/>
  <c r="W9" i="156" s="1"/>
  <c r="X64" i="158"/>
  <c r="X9" i="156" s="1"/>
  <c r="Y64" i="158"/>
  <c r="Y9" i="156" s="1"/>
  <c r="Z64" i="158"/>
  <c r="Z9" i="156" s="1"/>
  <c r="AA64" i="158"/>
  <c r="AA9" i="156" s="1"/>
  <c r="AB64" i="158"/>
  <c r="AB9" i="156" s="1"/>
  <c r="AC64" i="158"/>
  <c r="AC9" i="156" s="1"/>
  <c r="AD64" i="158"/>
  <c r="AD9" i="156" s="1"/>
  <c r="AD85" i="150" s="1"/>
  <c r="AE64" i="158"/>
  <c r="AE9" i="156" s="1"/>
  <c r="AE85" i="150" s="1"/>
  <c r="AF64" i="158"/>
  <c r="AF9" i="156" s="1"/>
  <c r="AF85" i="150" s="1"/>
  <c r="D64" i="158"/>
  <c r="D9" i="156" s="1"/>
  <c r="E69" i="158"/>
  <c r="E10" i="156" s="1"/>
  <c r="F69" i="158"/>
  <c r="F10" i="156" s="1"/>
  <c r="G69" i="158"/>
  <c r="G10" i="156" s="1"/>
  <c r="H69" i="158"/>
  <c r="H10" i="156" s="1"/>
  <c r="I69" i="158"/>
  <c r="I10" i="156" s="1"/>
  <c r="J69" i="158"/>
  <c r="J10" i="156" s="1"/>
  <c r="K69" i="158"/>
  <c r="K10" i="156" s="1"/>
  <c r="L69" i="158"/>
  <c r="L10" i="156" s="1"/>
  <c r="M69" i="158"/>
  <c r="M10" i="156" s="1"/>
  <c r="N69" i="158"/>
  <c r="N10" i="156" s="1"/>
  <c r="O69" i="158"/>
  <c r="O10" i="156" s="1"/>
  <c r="P69" i="158"/>
  <c r="P10" i="156" s="1"/>
  <c r="Q69" i="158"/>
  <c r="Q10" i="156" s="1"/>
  <c r="R69" i="158"/>
  <c r="R10" i="156" s="1"/>
  <c r="S69" i="158"/>
  <c r="S10" i="156" s="1"/>
  <c r="T69" i="158"/>
  <c r="T10" i="156" s="1"/>
  <c r="U69" i="158"/>
  <c r="U10" i="156" s="1"/>
  <c r="V69" i="158"/>
  <c r="V10" i="156" s="1"/>
  <c r="W69" i="158"/>
  <c r="W10" i="156" s="1"/>
  <c r="X69" i="158"/>
  <c r="X10" i="156" s="1"/>
  <c r="Y69" i="158"/>
  <c r="Y10" i="156" s="1"/>
  <c r="Z69" i="158"/>
  <c r="Z10" i="156" s="1"/>
  <c r="AA69" i="158"/>
  <c r="AA10" i="156" s="1"/>
  <c r="AB69" i="158"/>
  <c r="AB10" i="156" s="1"/>
  <c r="AC69" i="158"/>
  <c r="AC10" i="156" s="1"/>
  <c r="AD69" i="158"/>
  <c r="AD10" i="156" s="1"/>
  <c r="AE69" i="158"/>
  <c r="AE10" i="156" s="1"/>
  <c r="AF69" i="158"/>
  <c r="AF10" i="156" s="1"/>
  <c r="D69" i="158"/>
  <c r="D10" i="156" s="1"/>
  <c r="L51" i="158"/>
  <c r="L8" i="156" s="1"/>
  <c r="T51" i="158"/>
  <c r="T8" i="156" s="1"/>
  <c r="AB51" i="158"/>
  <c r="AB8" i="156" s="1"/>
  <c r="E34" i="158"/>
  <c r="E6" i="156" s="1"/>
  <c r="F34" i="158"/>
  <c r="F6" i="156" s="1"/>
  <c r="G34" i="158"/>
  <c r="G6" i="156" s="1"/>
  <c r="H34" i="158"/>
  <c r="H6" i="156" s="1"/>
  <c r="I34" i="158"/>
  <c r="I6" i="156" s="1"/>
  <c r="J34" i="158"/>
  <c r="J6" i="156" s="1"/>
  <c r="K34" i="158"/>
  <c r="K6" i="156" s="1"/>
  <c r="L34" i="158"/>
  <c r="L6" i="156" s="1"/>
  <c r="M34" i="158"/>
  <c r="M6" i="156" s="1"/>
  <c r="N34" i="158"/>
  <c r="N6" i="156" s="1"/>
  <c r="O34" i="158"/>
  <c r="O6" i="156" s="1"/>
  <c r="P34" i="158"/>
  <c r="P6" i="156" s="1"/>
  <c r="Q34" i="158"/>
  <c r="Q6" i="156" s="1"/>
  <c r="R34" i="158"/>
  <c r="R6" i="156" s="1"/>
  <c r="S34" i="158"/>
  <c r="S6" i="156" s="1"/>
  <c r="T34" i="158"/>
  <c r="T6" i="156" s="1"/>
  <c r="U34" i="158"/>
  <c r="U6" i="156" s="1"/>
  <c r="V34" i="158"/>
  <c r="V6" i="156" s="1"/>
  <c r="W34" i="158"/>
  <c r="W6" i="156" s="1"/>
  <c r="X34" i="158"/>
  <c r="X6" i="156" s="1"/>
  <c r="Y34" i="158"/>
  <c r="Y6" i="156" s="1"/>
  <c r="Z34" i="158"/>
  <c r="Z6" i="156" s="1"/>
  <c r="AA34" i="158"/>
  <c r="AA6" i="156" s="1"/>
  <c r="AB34" i="158"/>
  <c r="AB6" i="156" s="1"/>
  <c r="AC34" i="158"/>
  <c r="AC6" i="156" s="1"/>
  <c r="AD34" i="158"/>
  <c r="AD6" i="156" s="1"/>
  <c r="AE34" i="158"/>
  <c r="AE6" i="156" s="1"/>
  <c r="AF34" i="158"/>
  <c r="AF6" i="156" s="1"/>
  <c r="D34" i="158"/>
  <c r="D6" i="156" s="1"/>
  <c r="H29" i="158"/>
  <c r="H5" i="156" s="1"/>
  <c r="G29" i="158"/>
  <c r="G5" i="156" s="1"/>
  <c r="O29" i="158"/>
  <c r="O5" i="156" s="1"/>
  <c r="P29" i="158"/>
  <c r="P5" i="156" s="1"/>
  <c r="Q29" i="158"/>
  <c r="Q5" i="156" s="1"/>
  <c r="R29" i="158"/>
  <c r="R5" i="156" s="1"/>
  <c r="W29" i="158"/>
  <c r="W5" i="156" s="1"/>
  <c r="AE29" i="158"/>
  <c r="AE5" i="156" s="1"/>
  <c r="AF29" i="158"/>
  <c r="AF5" i="156" s="1"/>
  <c r="AA51" i="158" l="1"/>
  <c r="AA8" i="156" s="1"/>
  <c r="J29" i="158"/>
  <c r="J5" i="156" s="1"/>
  <c r="Z29" i="158"/>
  <c r="Z5" i="156" s="1"/>
  <c r="D51" i="158"/>
  <c r="D8" i="156" s="1"/>
  <c r="AE51" i="158"/>
  <c r="AE8" i="156" s="1"/>
  <c r="K51" i="158"/>
  <c r="K8" i="156" s="1"/>
  <c r="O51" i="158"/>
  <c r="O8" i="156" s="1"/>
  <c r="R51" i="158"/>
  <c r="R8" i="156" s="1"/>
  <c r="AD51" i="158"/>
  <c r="AD8" i="156" s="1"/>
  <c r="N51" i="158"/>
  <c r="N8" i="156" s="1"/>
  <c r="Q51" i="158"/>
  <c r="Q8" i="156" s="1"/>
  <c r="S51" i="158"/>
  <c r="S8" i="156" s="1"/>
  <c r="G51" i="158"/>
  <c r="G8" i="156" s="1"/>
  <c r="Z51" i="158"/>
  <c r="Z8" i="156" s="1"/>
  <c r="J51" i="158"/>
  <c r="J8" i="156" s="1"/>
  <c r="F51" i="158"/>
  <c r="F8" i="156" s="1"/>
  <c r="W51" i="158"/>
  <c r="W8" i="156" s="1"/>
  <c r="V51" i="158"/>
  <c r="V8" i="156" s="1"/>
  <c r="Y51" i="158"/>
  <c r="Y8" i="156" s="1"/>
  <c r="I51" i="158"/>
  <c r="I8" i="156" s="1"/>
  <c r="AC51" i="158"/>
  <c r="AC8" i="156" s="1"/>
  <c r="U51" i="158"/>
  <c r="U8" i="156" s="1"/>
  <c r="M51" i="158"/>
  <c r="M8" i="156" s="1"/>
  <c r="E51" i="158"/>
  <c r="E8" i="156" s="1"/>
  <c r="AF51" i="158"/>
  <c r="AF8" i="156" s="1"/>
  <c r="X51" i="158"/>
  <c r="X8" i="156" s="1"/>
  <c r="P51" i="158"/>
  <c r="P8" i="156" s="1"/>
  <c r="H51" i="158"/>
  <c r="H8" i="156" s="1"/>
  <c r="AD29" i="158"/>
  <c r="AD5" i="156" s="1"/>
  <c r="F29" i="158"/>
  <c r="F5" i="156" s="1"/>
  <c r="Y29" i="158"/>
  <c r="Y5" i="156" s="1"/>
  <c r="I29" i="158"/>
  <c r="I5" i="156" s="1"/>
  <c r="D29" i="158"/>
  <c r="D5" i="156" s="1"/>
  <c r="V29" i="158"/>
  <c r="V5" i="156" s="1"/>
  <c r="X29" i="158"/>
  <c r="X5" i="156" s="1"/>
  <c r="N29" i="158"/>
  <c r="N5" i="156" s="1"/>
  <c r="E29" i="158"/>
  <c r="E5" i="156" s="1"/>
  <c r="U29" i="158"/>
  <c r="U5" i="156" s="1"/>
  <c r="T29" i="158"/>
  <c r="T5" i="156" s="1"/>
  <c r="S29" i="158"/>
  <c r="S5" i="156" s="1"/>
  <c r="AC29" i="158"/>
  <c r="AC5" i="156" s="1"/>
  <c r="M29" i="158"/>
  <c r="M5" i="156" s="1"/>
  <c r="AB29" i="158"/>
  <c r="AB5" i="156" s="1"/>
  <c r="L29" i="158"/>
  <c r="L5" i="156" s="1"/>
  <c r="AA29" i="158"/>
  <c r="AA5" i="156" s="1"/>
  <c r="K29" i="158"/>
  <c r="K5" i="156" s="1"/>
  <c r="D84" i="137" l="1"/>
  <c r="AG59" i="156"/>
  <c r="AG58" i="156"/>
  <c r="AH58" i="156" s="1"/>
  <c r="Q52" i="154"/>
  <c r="Q53" i="154"/>
  <c r="Q54" i="154"/>
  <c r="Q55" i="154"/>
  <c r="Q56" i="154"/>
  <c r="Q57" i="154"/>
  <c r="J52" i="154"/>
  <c r="J53" i="154"/>
  <c r="J54" i="154"/>
  <c r="J55" i="154"/>
  <c r="J56" i="154"/>
  <c r="J57" i="154"/>
  <c r="J52" i="144"/>
  <c r="J53" i="144"/>
  <c r="J51" i="144"/>
  <c r="Q52" i="148"/>
  <c r="Q53" i="148"/>
  <c r="Q54" i="148"/>
  <c r="Q55" i="148"/>
  <c r="Q51" i="148"/>
  <c r="J52" i="148"/>
  <c r="J53" i="148"/>
  <c r="J54" i="148"/>
  <c r="J55" i="148"/>
  <c r="J51" i="148"/>
  <c r="D52" i="148"/>
  <c r="D53" i="148"/>
  <c r="D54" i="148"/>
  <c r="D55" i="148"/>
  <c r="D51" i="148"/>
  <c r="Q52" i="147"/>
  <c r="Q53" i="147"/>
  <c r="Q54" i="147"/>
  <c r="Q55" i="147"/>
  <c r="Q51" i="147"/>
  <c r="J52" i="147"/>
  <c r="J53" i="147"/>
  <c r="J54" i="147"/>
  <c r="J55" i="147"/>
  <c r="J51" i="147"/>
  <c r="D52" i="147"/>
  <c r="D53" i="147"/>
  <c r="D54" i="147"/>
  <c r="D55" i="147"/>
  <c r="D51" i="147"/>
  <c r="Q52" i="146"/>
  <c r="Q53" i="146"/>
  <c r="Q54" i="146"/>
  <c r="Q55" i="146"/>
  <c r="Q56" i="146"/>
  <c r="Q51" i="146"/>
  <c r="J52" i="146"/>
  <c r="J53" i="146"/>
  <c r="J54" i="146"/>
  <c r="J55" i="146"/>
  <c r="J56" i="146"/>
  <c r="J51" i="146"/>
  <c r="D52" i="146"/>
  <c r="D53" i="146"/>
  <c r="D54" i="146"/>
  <c r="D55" i="146"/>
  <c r="D56" i="146"/>
  <c r="D51" i="146"/>
  <c r="Q52" i="145"/>
  <c r="Q53" i="145"/>
  <c r="Q54" i="145"/>
  <c r="Q51" i="145"/>
  <c r="J52" i="145"/>
  <c r="J53" i="145"/>
  <c r="J54" i="145"/>
  <c r="J51" i="145"/>
  <c r="D52" i="145"/>
  <c r="D53" i="145"/>
  <c r="D54" i="145"/>
  <c r="D51" i="145"/>
  <c r="Q52" i="144"/>
  <c r="Q53" i="144"/>
  <c r="Q51" i="144"/>
  <c r="G51" i="144"/>
  <c r="D52" i="144"/>
  <c r="D53" i="144"/>
  <c r="D51" i="144"/>
  <c r="Q52" i="141"/>
  <c r="Q53" i="141"/>
  <c r="Q54" i="141"/>
  <c r="Q55" i="141"/>
  <c r="Q56" i="141"/>
  <c r="Q57" i="141"/>
  <c r="Q51" i="141"/>
  <c r="J52" i="141"/>
  <c r="J53" i="141"/>
  <c r="J54" i="141"/>
  <c r="J55" i="141"/>
  <c r="J56" i="141"/>
  <c r="J57" i="141"/>
  <c r="J51" i="141"/>
  <c r="D52" i="141"/>
  <c r="D53" i="141"/>
  <c r="D54" i="141"/>
  <c r="D55" i="141"/>
  <c r="D56" i="141"/>
  <c r="D57" i="141"/>
  <c r="D51" i="141"/>
  <c r="Q52" i="122"/>
  <c r="Q53" i="122"/>
  <c r="Q54" i="122"/>
  <c r="Q55" i="122"/>
  <c r="Q56" i="122"/>
  <c r="Q57" i="122"/>
  <c r="Q58" i="122"/>
  <c r="Q59" i="122"/>
  <c r="Q60" i="122"/>
  <c r="Q51" i="122"/>
  <c r="J52" i="122"/>
  <c r="J53" i="122"/>
  <c r="J54" i="122"/>
  <c r="J55" i="122"/>
  <c r="J56" i="122"/>
  <c r="J57" i="122"/>
  <c r="J58" i="122"/>
  <c r="J59" i="122"/>
  <c r="J60" i="122"/>
  <c r="J51" i="122"/>
  <c r="D52" i="122"/>
  <c r="D53" i="122"/>
  <c r="D54" i="122"/>
  <c r="D55" i="122"/>
  <c r="D56" i="122"/>
  <c r="D57" i="122"/>
  <c r="D58" i="122"/>
  <c r="D59" i="122"/>
  <c r="D60" i="122"/>
  <c r="D51" i="122"/>
  <c r="Q52" i="121"/>
  <c r="Q53" i="121"/>
  <c r="Q54" i="121"/>
  <c r="Q55" i="121"/>
  <c r="Q56" i="121"/>
  <c r="Q51" i="121"/>
  <c r="J52" i="121"/>
  <c r="J53" i="121"/>
  <c r="J54" i="121"/>
  <c r="J55" i="121"/>
  <c r="J56" i="121"/>
  <c r="J51" i="121"/>
  <c r="D52" i="121"/>
  <c r="D53" i="121"/>
  <c r="D54" i="121"/>
  <c r="D55" i="121"/>
  <c r="D56" i="121"/>
  <c r="D51" i="121"/>
  <c r="Q51" i="120"/>
  <c r="J51" i="120"/>
  <c r="D51" i="120"/>
  <c r="Q52" i="119"/>
  <c r="Q51" i="119"/>
  <c r="J52" i="119"/>
  <c r="J51" i="119"/>
  <c r="D52" i="119"/>
  <c r="D51" i="119"/>
  <c r="Q52" i="118"/>
  <c r="Q53" i="118"/>
  <c r="Q54" i="118"/>
  <c r="Q55" i="118"/>
  <c r="Q56" i="118"/>
  <c r="Q57" i="118"/>
  <c r="Q58" i="118"/>
  <c r="Q59" i="118"/>
  <c r="Q51" i="118"/>
  <c r="J52" i="118"/>
  <c r="J53" i="118"/>
  <c r="J54" i="118"/>
  <c r="J55" i="118"/>
  <c r="J56" i="118"/>
  <c r="J57" i="118"/>
  <c r="J58" i="118"/>
  <c r="J59" i="118"/>
  <c r="J51" i="118"/>
  <c r="D59" i="118"/>
  <c r="D52" i="118"/>
  <c r="D53" i="118"/>
  <c r="D54" i="118"/>
  <c r="D55" i="118"/>
  <c r="D56" i="118"/>
  <c r="D57" i="118"/>
  <c r="D58" i="118"/>
  <c r="D51" i="118"/>
  <c r="Q52" i="117"/>
  <c r="Q53" i="117"/>
  <c r="Q54" i="117"/>
  <c r="Q55" i="117"/>
  <c r="Q56" i="117"/>
  <c r="Q57" i="117"/>
  <c r="Q58" i="117"/>
  <c r="Q51" i="117"/>
  <c r="J52" i="117"/>
  <c r="J53" i="117"/>
  <c r="J54" i="117"/>
  <c r="J55" i="117"/>
  <c r="J56" i="117"/>
  <c r="J57" i="117"/>
  <c r="J58" i="117"/>
  <c r="J51" i="117"/>
  <c r="D52" i="117"/>
  <c r="D53" i="117"/>
  <c r="D54" i="117"/>
  <c r="D55" i="117"/>
  <c r="D56" i="117"/>
  <c r="D57" i="117"/>
  <c r="D58" i="117"/>
  <c r="D51" i="117"/>
  <c r="Q52" i="151"/>
  <c r="Q53" i="151"/>
  <c r="Q54" i="151"/>
  <c r="Q55" i="151"/>
  <c r="Q56" i="151"/>
  <c r="Q57" i="151"/>
  <c r="Q51" i="151"/>
  <c r="J52" i="151"/>
  <c r="J53" i="151"/>
  <c r="J54" i="151"/>
  <c r="J55" i="151"/>
  <c r="J56" i="151"/>
  <c r="J57" i="151"/>
  <c r="J51" i="151"/>
  <c r="D52" i="151"/>
  <c r="D53" i="151"/>
  <c r="D54" i="151"/>
  <c r="D55" i="151"/>
  <c r="D56" i="151"/>
  <c r="D57" i="151"/>
  <c r="D51" i="151"/>
  <c r="Q52" i="142"/>
  <c r="Q53" i="142"/>
  <c r="Q51" i="142"/>
  <c r="J52" i="142"/>
  <c r="J53" i="142"/>
  <c r="J51" i="142"/>
  <c r="D52" i="142"/>
  <c r="D53" i="142"/>
  <c r="D51" i="142"/>
  <c r="Q51" i="154"/>
  <c r="J51" i="154"/>
  <c r="D52" i="154"/>
  <c r="D53" i="154"/>
  <c r="D54" i="154"/>
  <c r="D55" i="154"/>
  <c r="D56" i="154"/>
  <c r="D57" i="154"/>
  <c r="D51" i="154"/>
  <c r="Q52" i="140"/>
  <c r="Q53" i="140"/>
  <c r="Q54" i="140"/>
  <c r="Q55" i="140"/>
  <c r="Q56" i="140"/>
  <c r="Q51" i="140"/>
  <c r="J52" i="140"/>
  <c r="J53" i="140"/>
  <c r="J54" i="140"/>
  <c r="J55" i="140"/>
  <c r="J56" i="140"/>
  <c r="J51" i="140"/>
  <c r="D52" i="140"/>
  <c r="D53" i="140"/>
  <c r="D54" i="140"/>
  <c r="D55" i="140"/>
  <c r="D56" i="140"/>
  <c r="D51" i="140"/>
  <c r="AH59" i="156" l="1"/>
  <c r="AI58" i="156"/>
  <c r="Q52" i="115"/>
  <c r="Q53" i="115"/>
  <c r="Q54" i="115"/>
  <c r="Q51" i="115"/>
  <c r="J52" i="115"/>
  <c r="J53" i="115"/>
  <c r="J54" i="115"/>
  <c r="J51" i="115"/>
  <c r="D52" i="115"/>
  <c r="D53" i="115"/>
  <c r="D54" i="115"/>
  <c r="D51" i="115"/>
  <c r="Q52" i="114"/>
  <c r="Q53" i="114"/>
  <c r="Q54" i="114"/>
  <c r="Q55" i="114"/>
  <c r="Q56" i="114"/>
  <c r="Q57" i="114"/>
  <c r="Q51" i="114"/>
  <c r="J52" i="114"/>
  <c r="J53" i="114"/>
  <c r="J54" i="114"/>
  <c r="J55" i="114"/>
  <c r="J56" i="114"/>
  <c r="J57" i="114"/>
  <c r="J51" i="114"/>
  <c r="D52" i="114"/>
  <c r="D53" i="114"/>
  <c r="D54" i="114"/>
  <c r="D55" i="114"/>
  <c r="D56" i="114"/>
  <c r="D57" i="114"/>
  <c r="D51" i="114"/>
  <c r="Q52" i="113"/>
  <c r="Q53" i="113"/>
  <c r="Q54" i="113"/>
  <c r="Q51" i="113"/>
  <c r="J52" i="113"/>
  <c r="J53" i="113"/>
  <c r="J54" i="113"/>
  <c r="J51" i="113"/>
  <c r="D52" i="113"/>
  <c r="D53" i="113"/>
  <c r="D54" i="113"/>
  <c r="D51" i="113"/>
  <c r="Q52" i="110"/>
  <c r="Q53" i="110"/>
  <c r="Q54" i="110"/>
  <c r="Q51" i="110"/>
  <c r="J54" i="110"/>
  <c r="J52" i="110"/>
  <c r="J53" i="110"/>
  <c r="J51" i="110"/>
  <c r="D52" i="110"/>
  <c r="D53" i="110"/>
  <c r="D54" i="110"/>
  <c r="D51" i="110"/>
  <c r="Q52" i="139"/>
  <c r="Q51" i="139"/>
  <c r="J52" i="139"/>
  <c r="J51" i="139"/>
  <c r="D52" i="139"/>
  <c r="D51" i="139"/>
  <c r="Q52" i="150"/>
  <c r="Q53" i="150"/>
  <c r="Q54" i="150"/>
  <c r="Q55" i="150"/>
  <c r="Q56" i="150"/>
  <c r="Q51" i="150"/>
  <c r="J52" i="150"/>
  <c r="J53" i="150"/>
  <c r="J54" i="150"/>
  <c r="J55" i="150"/>
  <c r="J56" i="150"/>
  <c r="J51" i="150"/>
  <c r="D52" i="150"/>
  <c r="D53" i="150"/>
  <c r="D54" i="150"/>
  <c r="D55" i="150"/>
  <c r="D56" i="150"/>
  <c r="D51" i="150"/>
  <c r="Q52" i="131"/>
  <c r="Q53" i="131"/>
  <c r="Q54" i="131"/>
  <c r="Q55" i="131"/>
  <c r="Q56" i="131"/>
  <c r="Q57" i="131"/>
  <c r="Q58" i="131"/>
  <c r="Q51" i="131"/>
  <c r="J52" i="131"/>
  <c r="J53" i="131"/>
  <c r="J54" i="131"/>
  <c r="J55" i="131"/>
  <c r="J56" i="131"/>
  <c r="J57" i="131"/>
  <c r="J58" i="131"/>
  <c r="J51" i="131"/>
  <c r="D52" i="131"/>
  <c r="D53" i="131"/>
  <c r="D54" i="131"/>
  <c r="D55" i="131"/>
  <c r="D56" i="131"/>
  <c r="D57" i="131"/>
  <c r="D58" i="131"/>
  <c r="D51" i="131"/>
  <c r="Q52" i="138"/>
  <c r="Q53" i="138"/>
  <c r="Q54" i="138"/>
  <c r="Q55" i="138"/>
  <c r="Q56" i="138"/>
  <c r="Q57" i="138"/>
  <c r="Q51" i="138"/>
  <c r="G52" i="138"/>
  <c r="G53" i="138"/>
  <c r="G54" i="138"/>
  <c r="G55" i="138"/>
  <c r="G56" i="138"/>
  <c r="G57" i="138"/>
  <c r="G51" i="138"/>
  <c r="J52" i="138"/>
  <c r="J53" i="138"/>
  <c r="J54" i="138"/>
  <c r="J55" i="138"/>
  <c r="J56" i="138"/>
  <c r="J57" i="138"/>
  <c r="J51" i="138"/>
  <c r="D52" i="138"/>
  <c r="D53" i="138"/>
  <c r="D54" i="138"/>
  <c r="D55" i="138"/>
  <c r="D56" i="138"/>
  <c r="D57" i="138"/>
  <c r="D51" i="138"/>
  <c r="Q52" i="137"/>
  <c r="Q53" i="137"/>
  <c r="Q54" i="137"/>
  <c r="Q51" i="137"/>
  <c r="J52" i="137"/>
  <c r="J53" i="137"/>
  <c r="J54" i="137"/>
  <c r="J51" i="137"/>
  <c r="D52" i="137"/>
  <c r="D53" i="137"/>
  <c r="D54" i="137"/>
  <c r="D51" i="137"/>
  <c r="AI59" i="156" l="1"/>
  <c r="AJ59" i="156" s="1"/>
  <c r="AK59" i="156" s="1"/>
  <c r="AL59" i="156" s="1"/>
  <c r="AM59" i="156" s="1"/>
  <c r="AN59" i="156" s="1"/>
  <c r="AO59" i="156" s="1"/>
  <c r="AP59" i="156" s="1"/>
  <c r="AQ59" i="156" s="1"/>
  <c r="AR59" i="156" s="1"/>
  <c r="AS59" i="156" s="1"/>
  <c r="AT59" i="156" s="1"/>
  <c r="AU59" i="156" s="1"/>
  <c r="AV59" i="156" s="1"/>
  <c r="AW59" i="156" s="1"/>
  <c r="AX59" i="156" s="1"/>
  <c r="AY59" i="156" s="1"/>
  <c r="AZ59" i="156" s="1"/>
  <c r="BA59" i="156" s="1"/>
  <c r="BB59" i="156" s="1"/>
  <c r="BC59" i="156" s="1"/>
  <c r="BD59" i="156" s="1"/>
  <c r="BE59" i="156" s="1"/>
  <c r="BF59" i="156" s="1"/>
  <c r="BG59" i="156" s="1"/>
  <c r="BH59" i="156" s="1"/>
  <c r="BI59" i="156" s="1"/>
  <c r="BJ59" i="156" s="1"/>
  <c r="BK59" i="156" s="1"/>
  <c r="BL59" i="156" s="1"/>
  <c r="BM59" i="156" s="1"/>
  <c r="BN59" i="156" s="1"/>
  <c r="BO59" i="156" s="1"/>
  <c r="BP59" i="156" s="1"/>
  <c r="BQ59" i="156" s="1"/>
  <c r="BR59" i="156" s="1"/>
  <c r="BS59" i="156" s="1"/>
  <c r="BT59" i="156" s="1"/>
  <c r="BU59" i="156" s="1"/>
  <c r="BV59" i="156" s="1"/>
  <c r="BW59" i="156" s="1"/>
  <c r="BX59" i="156" s="1"/>
  <c r="BY59" i="156" s="1"/>
  <c r="BZ59" i="156" s="1"/>
  <c r="CA59" i="156" s="1"/>
  <c r="CB59" i="156" s="1"/>
  <c r="CC59" i="156" s="1"/>
  <c r="CD59" i="156" s="1"/>
  <c r="CE59" i="156" s="1"/>
  <c r="CF59" i="156" s="1"/>
  <c r="CG59" i="156" s="1"/>
  <c r="CH59" i="156" s="1"/>
  <c r="CI59" i="156" s="1"/>
  <c r="CJ59" i="156" s="1"/>
  <c r="CK59" i="156" s="1"/>
  <c r="CL59" i="156" s="1"/>
  <c r="CM59" i="156" s="1"/>
  <c r="CN59" i="156" s="1"/>
  <c r="CO59" i="156" s="1"/>
  <c r="CP59" i="156" s="1"/>
  <c r="CQ59" i="156" s="1"/>
  <c r="CR59" i="156" s="1"/>
  <c r="CS59" i="156" s="1"/>
  <c r="CT59" i="156" s="1"/>
  <c r="CU59" i="156" s="1"/>
  <c r="CV59" i="156" s="1"/>
  <c r="CW59" i="156" s="1"/>
  <c r="CX59" i="156" s="1"/>
  <c r="CY59" i="156" s="1"/>
  <c r="CZ59" i="156" s="1"/>
  <c r="DA59" i="156" s="1"/>
  <c r="DB59" i="156" s="1"/>
  <c r="DC59" i="156" s="1"/>
  <c r="DD59" i="156" s="1"/>
  <c r="DE59" i="156" s="1"/>
  <c r="DF59" i="156" s="1"/>
  <c r="DG59" i="156" s="1"/>
  <c r="DH59" i="156" s="1"/>
  <c r="DI59" i="156" s="1"/>
  <c r="DJ59" i="156" s="1"/>
  <c r="AJ58" i="156"/>
  <c r="Q51" i="130"/>
  <c r="J51" i="130"/>
  <c r="J52" i="130" s="1"/>
  <c r="G51" i="130"/>
  <c r="D51" i="130"/>
  <c r="D52" i="130" s="1"/>
  <c r="D53" i="130" s="1"/>
  <c r="D54" i="130" s="1"/>
  <c r="D55" i="130" s="1"/>
  <c r="D56" i="130" s="1"/>
  <c r="D57" i="130" s="1"/>
  <c r="D58" i="130" s="1"/>
  <c r="D59" i="130" s="1"/>
  <c r="D60" i="130" s="1"/>
  <c r="R52" i="130"/>
  <c r="R53" i="130"/>
  <c r="R54" i="130"/>
  <c r="R55" i="130"/>
  <c r="R56" i="130"/>
  <c r="R57" i="130"/>
  <c r="R58" i="130"/>
  <c r="R59" i="130"/>
  <c r="R60" i="130"/>
  <c r="R51" i="130"/>
  <c r="AD111" i="130"/>
  <c r="AE111" i="130" s="1"/>
  <c r="AF111" i="130" s="1"/>
  <c r="AG111" i="130" s="1"/>
  <c r="AH111" i="130" s="1"/>
  <c r="AI111" i="130" s="1"/>
  <c r="AJ111" i="130" s="1"/>
  <c r="AK111" i="130" s="1"/>
  <c r="AL111" i="130" s="1"/>
  <c r="AM111" i="130" s="1"/>
  <c r="AN111" i="130" s="1"/>
  <c r="AO111" i="130" s="1"/>
  <c r="AP111" i="130" s="1"/>
  <c r="AQ111" i="130" s="1"/>
  <c r="AR111" i="130" s="1"/>
  <c r="AD103" i="130"/>
  <c r="AE103" i="130" s="1"/>
  <c r="AF103" i="130" s="1"/>
  <c r="AG103" i="130" s="1"/>
  <c r="AH103" i="130" s="1"/>
  <c r="AI103" i="130" s="1"/>
  <c r="AJ103" i="130" s="1"/>
  <c r="AK103" i="130" s="1"/>
  <c r="AL103" i="130" s="1"/>
  <c r="AM103" i="130" s="1"/>
  <c r="AN103" i="130" s="1"/>
  <c r="AO103" i="130" s="1"/>
  <c r="AP103" i="130" s="1"/>
  <c r="AQ103" i="130" s="1"/>
  <c r="AR103" i="130" s="1"/>
  <c r="AD104" i="130"/>
  <c r="AE104" i="130" s="1"/>
  <c r="AF104" i="130" s="1"/>
  <c r="AG104" i="130" s="1"/>
  <c r="AH104" i="130" s="1"/>
  <c r="AI104" i="130" s="1"/>
  <c r="AJ104" i="130" s="1"/>
  <c r="AK104" i="130" s="1"/>
  <c r="AL104" i="130" s="1"/>
  <c r="AM104" i="130" s="1"/>
  <c r="AN104" i="130" s="1"/>
  <c r="AO104" i="130" s="1"/>
  <c r="AP104" i="130" s="1"/>
  <c r="AQ104" i="130" s="1"/>
  <c r="AR104" i="130" s="1"/>
  <c r="AD105" i="130"/>
  <c r="AE105" i="130" s="1"/>
  <c r="AF105" i="130" s="1"/>
  <c r="AG105" i="130" s="1"/>
  <c r="AH105" i="130" s="1"/>
  <c r="AI105" i="130" s="1"/>
  <c r="AJ105" i="130" s="1"/>
  <c r="AK105" i="130" s="1"/>
  <c r="AL105" i="130" s="1"/>
  <c r="AM105" i="130" s="1"/>
  <c r="AN105" i="130" s="1"/>
  <c r="AO105" i="130" s="1"/>
  <c r="AP105" i="130" s="1"/>
  <c r="AQ105" i="130" s="1"/>
  <c r="AR105" i="130" s="1"/>
  <c r="AD106" i="130"/>
  <c r="AE106" i="130" s="1"/>
  <c r="AF106" i="130" s="1"/>
  <c r="AG106" i="130" s="1"/>
  <c r="AH106" i="130" s="1"/>
  <c r="AI106" i="130" s="1"/>
  <c r="AJ106" i="130" s="1"/>
  <c r="AK106" i="130" s="1"/>
  <c r="AL106" i="130" s="1"/>
  <c r="AM106" i="130" s="1"/>
  <c r="AN106" i="130" s="1"/>
  <c r="AO106" i="130" s="1"/>
  <c r="AP106" i="130" s="1"/>
  <c r="AQ106" i="130" s="1"/>
  <c r="AR106" i="130" s="1"/>
  <c r="AD107" i="130"/>
  <c r="AE107" i="130" s="1"/>
  <c r="AF107" i="130" s="1"/>
  <c r="AG107" i="130" s="1"/>
  <c r="AH107" i="130" s="1"/>
  <c r="AI107" i="130" s="1"/>
  <c r="AJ107" i="130" s="1"/>
  <c r="AK107" i="130" s="1"/>
  <c r="AL107" i="130" s="1"/>
  <c r="AM107" i="130" s="1"/>
  <c r="AN107" i="130" s="1"/>
  <c r="AO107" i="130" s="1"/>
  <c r="AP107" i="130" s="1"/>
  <c r="AQ107" i="130" s="1"/>
  <c r="AR107" i="130" s="1"/>
  <c r="AD108" i="130"/>
  <c r="AE108" i="130" s="1"/>
  <c r="AF108" i="130" s="1"/>
  <c r="AG108" i="130" s="1"/>
  <c r="AH108" i="130" s="1"/>
  <c r="AI108" i="130" s="1"/>
  <c r="AJ108" i="130" s="1"/>
  <c r="AK108" i="130" s="1"/>
  <c r="AL108" i="130" s="1"/>
  <c r="AM108" i="130" s="1"/>
  <c r="AN108" i="130" s="1"/>
  <c r="AO108" i="130" s="1"/>
  <c r="AP108" i="130" s="1"/>
  <c r="AQ108" i="130" s="1"/>
  <c r="AR108" i="130" s="1"/>
  <c r="AD109" i="130"/>
  <c r="AE109" i="130" s="1"/>
  <c r="AF109" i="130" s="1"/>
  <c r="AG109" i="130" s="1"/>
  <c r="AH109" i="130" s="1"/>
  <c r="AI109" i="130" s="1"/>
  <c r="AJ109" i="130" s="1"/>
  <c r="AK109" i="130" s="1"/>
  <c r="AL109" i="130" s="1"/>
  <c r="AM109" i="130" s="1"/>
  <c r="AN109" i="130" s="1"/>
  <c r="AO109" i="130" s="1"/>
  <c r="AP109" i="130" s="1"/>
  <c r="AQ109" i="130" s="1"/>
  <c r="AR109" i="130" s="1"/>
  <c r="AD110" i="130"/>
  <c r="AE110" i="130" s="1"/>
  <c r="AF110" i="130" s="1"/>
  <c r="AG110" i="130" s="1"/>
  <c r="AH110" i="130" s="1"/>
  <c r="AI110" i="130" s="1"/>
  <c r="AJ110" i="130" s="1"/>
  <c r="AK110" i="130" s="1"/>
  <c r="AL110" i="130" s="1"/>
  <c r="AM110" i="130" s="1"/>
  <c r="AN110" i="130" s="1"/>
  <c r="AO110" i="130" s="1"/>
  <c r="AP110" i="130" s="1"/>
  <c r="AQ110" i="130" s="1"/>
  <c r="AR110" i="130" s="1"/>
  <c r="AD102" i="130"/>
  <c r="AE102" i="130" s="1"/>
  <c r="AF102" i="130" s="1"/>
  <c r="AG102" i="130" s="1"/>
  <c r="AH102" i="130" s="1"/>
  <c r="AI102" i="130" s="1"/>
  <c r="AJ102" i="130" s="1"/>
  <c r="AK102" i="130" s="1"/>
  <c r="AL102" i="130" s="1"/>
  <c r="AM102" i="130" s="1"/>
  <c r="AN102" i="130" s="1"/>
  <c r="AO102" i="130" s="1"/>
  <c r="AP102" i="130" s="1"/>
  <c r="AQ102" i="130" s="1"/>
  <c r="AR102" i="130" s="1"/>
  <c r="AB92" i="130"/>
  <c r="AA92" i="130" s="1"/>
  <c r="Z92" i="130" s="1"/>
  <c r="Y92" i="130" s="1"/>
  <c r="X92" i="130" s="1"/>
  <c r="W92" i="130" s="1"/>
  <c r="V92" i="130" s="1"/>
  <c r="U92" i="130" s="1"/>
  <c r="T92" i="130" s="1"/>
  <c r="S92" i="130" s="1"/>
  <c r="R92" i="130" s="1"/>
  <c r="Q92" i="130" s="1"/>
  <c r="P92" i="130" s="1"/>
  <c r="O92" i="130" s="1"/>
  <c r="N92" i="130" s="1"/>
  <c r="M92" i="130" s="1"/>
  <c r="L92" i="130" s="1"/>
  <c r="K92" i="130" s="1"/>
  <c r="J92" i="130" s="1"/>
  <c r="I92" i="130" s="1"/>
  <c r="H92" i="130" s="1"/>
  <c r="G92" i="130" s="1"/>
  <c r="F92" i="130" s="1"/>
  <c r="E92" i="130" s="1"/>
  <c r="D92" i="130" s="1"/>
  <c r="AC98" i="130"/>
  <c r="AB98" i="130" s="1"/>
  <c r="AA98" i="130" s="1"/>
  <c r="Z98" i="130" s="1"/>
  <c r="Y98" i="130" s="1"/>
  <c r="X98" i="130" s="1"/>
  <c r="W98" i="130" s="1"/>
  <c r="V98" i="130" s="1"/>
  <c r="U98" i="130" s="1"/>
  <c r="T98" i="130" s="1"/>
  <c r="S98" i="130" s="1"/>
  <c r="R98" i="130" s="1"/>
  <c r="Q98" i="130" s="1"/>
  <c r="P98" i="130" s="1"/>
  <c r="O98" i="130" s="1"/>
  <c r="N98" i="130" s="1"/>
  <c r="M98" i="130" s="1"/>
  <c r="L98" i="130" s="1"/>
  <c r="K98" i="130" s="1"/>
  <c r="J98" i="130" s="1"/>
  <c r="I98" i="130" s="1"/>
  <c r="H98" i="130" s="1"/>
  <c r="G98" i="130" s="1"/>
  <c r="F98" i="130" s="1"/>
  <c r="E98" i="130" s="1"/>
  <c r="D98" i="130" s="1"/>
  <c r="AC90" i="130"/>
  <c r="AB90" i="130" s="1"/>
  <c r="AA90" i="130" s="1"/>
  <c r="Z90" i="130" s="1"/>
  <c r="Y90" i="130" s="1"/>
  <c r="X90" i="130" s="1"/>
  <c r="W90" i="130" s="1"/>
  <c r="V90" i="130" s="1"/>
  <c r="U90" i="130" s="1"/>
  <c r="T90" i="130" s="1"/>
  <c r="S90" i="130" s="1"/>
  <c r="R90" i="130" s="1"/>
  <c r="Q90" i="130" s="1"/>
  <c r="P90" i="130" s="1"/>
  <c r="O90" i="130" s="1"/>
  <c r="N90" i="130" s="1"/>
  <c r="M90" i="130" s="1"/>
  <c r="L90" i="130" s="1"/>
  <c r="K90" i="130" s="1"/>
  <c r="J90" i="130" s="1"/>
  <c r="I90" i="130" s="1"/>
  <c r="H90" i="130" s="1"/>
  <c r="G90" i="130" s="1"/>
  <c r="F90" i="130" s="1"/>
  <c r="E90" i="130" s="1"/>
  <c r="D90" i="130" s="1"/>
  <c r="AC91" i="130"/>
  <c r="AB91" i="130" s="1"/>
  <c r="AA91" i="130" s="1"/>
  <c r="Z91" i="130" s="1"/>
  <c r="Y91" i="130" s="1"/>
  <c r="X91" i="130" s="1"/>
  <c r="W91" i="130" s="1"/>
  <c r="V91" i="130" s="1"/>
  <c r="U91" i="130" s="1"/>
  <c r="T91" i="130" s="1"/>
  <c r="S91" i="130" s="1"/>
  <c r="R91" i="130" s="1"/>
  <c r="Q91" i="130" s="1"/>
  <c r="P91" i="130" s="1"/>
  <c r="O91" i="130" s="1"/>
  <c r="N91" i="130" s="1"/>
  <c r="M91" i="130" s="1"/>
  <c r="L91" i="130" s="1"/>
  <c r="K91" i="130" s="1"/>
  <c r="J91" i="130" s="1"/>
  <c r="I91" i="130" s="1"/>
  <c r="H91" i="130" s="1"/>
  <c r="G91" i="130" s="1"/>
  <c r="F91" i="130" s="1"/>
  <c r="E91" i="130" s="1"/>
  <c r="D91" i="130" s="1"/>
  <c r="AC92" i="130"/>
  <c r="AC93" i="130"/>
  <c r="AB93" i="130" s="1"/>
  <c r="AA93" i="130" s="1"/>
  <c r="Z93" i="130" s="1"/>
  <c r="Y93" i="130" s="1"/>
  <c r="X93" i="130" s="1"/>
  <c r="W93" i="130" s="1"/>
  <c r="V93" i="130" s="1"/>
  <c r="U93" i="130" s="1"/>
  <c r="T93" i="130" s="1"/>
  <c r="S93" i="130" s="1"/>
  <c r="R93" i="130" s="1"/>
  <c r="Q93" i="130" s="1"/>
  <c r="P93" i="130" s="1"/>
  <c r="O93" i="130" s="1"/>
  <c r="N93" i="130" s="1"/>
  <c r="M93" i="130" s="1"/>
  <c r="L93" i="130" s="1"/>
  <c r="K93" i="130" s="1"/>
  <c r="J93" i="130" s="1"/>
  <c r="I93" i="130" s="1"/>
  <c r="H93" i="130" s="1"/>
  <c r="G93" i="130" s="1"/>
  <c r="F93" i="130" s="1"/>
  <c r="E93" i="130" s="1"/>
  <c r="D93" i="130" s="1"/>
  <c r="AC94" i="130"/>
  <c r="AB94" i="130" s="1"/>
  <c r="AA94" i="130" s="1"/>
  <c r="Z94" i="130" s="1"/>
  <c r="Y94" i="130" s="1"/>
  <c r="X94" i="130" s="1"/>
  <c r="W94" i="130" s="1"/>
  <c r="V94" i="130" s="1"/>
  <c r="U94" i="130" s="1"/>
  <c r="T94" i="130" s="1"/>
  <c r="S94" i="130" s="1"/>
  <c r="R94" i="130" s="1"/>
  <c r="Q94" i="130" s="1"/>
  <c r="P94" i="130" s="1"/>
  <c r="O94" i="130" s="1"/>
  <c r="N94" i="130" s="1"/>
  <c r="M94" i="130" s="1"/>
  <c r="L94" i="130" s="1"/>
  <c r="K94" i="130" s="1"/>
  <c r="J94" i="130" s="1"/>
  <c r="I94" i="130" s="1"/>
  <c r="H94" i="130" s="1"/>
  <c r="G94" i="130" s="1"/>
  <c r="F94" i="130" s="1"/>
  <c r="E94" i="130" s="1"/>
  <c r="D94" i="130" s="1"/>
  <c r="AC95" i="130"/>
  <c r="AB95" i="130" s="1"/>
  <c r="AA95" i="130" s="1"/>
  <c r="Z95" i="130" s="1"/>
  <c r="Y95" i="130" s="1"/>
  <c r="X95" i="130" s="1"/>
  <c r="W95" i="130" s="1"/>
  <c r="V95" i="130" s="1"/>
  <c r="U95" i="130" s="1"/>
  <c r="T95" i="130" s="1"/>
  <c r="S95" i="130" s="1"/>
  <c r="R95" i="130" s="1"/>
  <c r="Q95" i="130" s="1"/>
  <c r="P95" i="130" s="1"/>
  <c r="O95" i="130" s="1"/>
  <c r="N95" i="130" s="1"/>
  <c r="M95" i="130" s="1"/>
  <c r="L95" i="130" s="1"/>
  <c r="K95" i="130" s="1"/>
  <c r="J95" i="130" s="1"/>
  <c r="I95" i="130" s="1"/>
  <c r="H95" i="130" s="1"/>
  <c r="G95" i="130" s="1"/>
  <c r="F95" i="130" s="1"/>
  <c r="E95" i="130" s="1"/>
  <c r="D95" i="130" s="1"/>
  <c r="AC96" i="130"/>
  <c r="AB96" i="130" s="1"/>
  <c r="AA96" i="130" s="1"/>
  <c r="Z96" i="130" s="1"/>
  <c r="Y96" i="130" s="1"/>
  <c r="X96" i="130" s="1"/>
  <c r="W96" i="130" s="1"/>
  <c r="V96" i="130" s="1"/>
  <c r="U96" i="130" s="1"/>
  <c r="T96" i="130" s="1"/>
  <c r="S96" i="130" s="1"/>
  <c r="R96" i="130" s="1"/>
  <c r="Q96" i="130" s="1"/>
  <c r="P96" i="130" s="1"/>
  <c r="O96" i="130" s="1"/>
  <c r="N96" i="130" s="1"/>
  <c r="M96" i="130" s="1"/>
  <c r="L96" i="130" s="1"/>
  <c r="K96" i="130" s="1"/>
  <c r="J96" i="130" s="1"/>
  <c r="I96" i="130" s="1"/>
  <c r="H96" i="130" s="1"/>
  <c r="G96" i="130" s="1"/>
  <c r="F96" i="130" s="1"/>
  <c r="E96" i="130" s="1"/>
  <c r="D96" i="130" s="1"/>
  <c r="AC97" i="130"/>
  <c r="AB97" i="130" s="1"/>
  <c r="AA97" i="130" s="1"/>
  <c r="Z97" i="130" s="1"/>
  <c r="Y97" i="130" s="1"/>
  <c r="X97" i="130" s="1"/>
  <c r="W97" i="130" s="1"/>
  <c r="V97" i="130" s="1"/>
  <c r="U97" i="130" s="1"/>
  <c r="T97" i="130" s="1"/>
  <c r="S97" i="130" s="1"/>
  <c r="R97" i="130" s="1"/>
  <c r="Q97" i="130" s="1"/>
  <c r="P97" i="130" s="1"/>
  <c r="O97" i="130" s="1"/>
  <c r="N97" i="130" s="1"/>
  <c r="M97" i="130" s="1"/>
  <c r="L97" i="130" s="1"/>
  <c r="K97" i="130" s="1"/>
  <c r="J97" i="130" s="1"/>
  <c r="I97" i="130" s="1"/>
  <c r="H97" i="130" s="1"/>
  <c r="G97" i="130" s="1"/>
  <c r="F97" i="130" s="1"/>
  <c r="E97" i="130" s="1"/>
  <c r="D97" i="130" s="1"/>
  <c r="AC89" i="130"/>
  <c r="AB89" i="130" s="1"/>
  <c r="AA89" i="130" s="1"/>
  <c r="Z89" i="130" s="1"/>
  <c r="Y89" i="130" s="1"/>
  <c r="X89" i="130" s="1"/>
  <c r="W89" i="130" s="1"/>
  <c r="V89" i="130" s="1"/>
  <c r="U89" i="130" s="1"/>
  <c r="T89" i="130" s="1"/>
  <c r="S89" i="130" s="1"/>
  <c r="R89" i="130" s="1"/>
  <c r="Q89" i="130" s="1"/>
  <c r="P89" i="130" s="1"/>
  <c r="O89" i="130" s="1"/>
  <c r="N89" i="130" s="1"/>
  <c r="M89" i="130" s="1"/>
  <c r="L89" i="130" s="1"/>
  <c r="K89" i="130" s="1"/>
  <c r="J89" i="130" s="1"/>
  <c r="I89" i="130" s="1"/>
  <c r="H89" i="130" s="1"/>
  <c r="G89" i="130" s="1"/>
  <c r="F89" i="130" s="1"/>
  <c r="E89" i="130" s="1"/>
  <c r="D89" i="130" s="1"/>
  <c r="B4" i="130"/>
  <c r="B90" i="130" s="1"/>
  <c r="B115" i="130" s="1"/>
  <c r="B5" i="130"/>
  <c r="B91" i="130" s="1"/>
  <c r="B6" i="130"/>
  <c r="B92" i="130" s="1"/>
  <c r="B7" i="130"/>
  <c r="B93" i="130" s="1"/>
  <c r="B8" i="130"/>
  <c r="B94" i="130" s="1"/>
  <c r="B119" i="130" s="1"/>
  <c r="B9" i="130"/>
  <c r="B95" i="130" s="1"/>
  <c r="B10" i="130"/>
  <c r="B96" i="130" s="1"/>
  <c r="B11" i="130"/>
  <c r="B97" i="130" s="1"/>
  <c r="B12" i="130"/>
  <c r="B98" i="130" s="1"/>
  <c r="B123" i="130" s="1"/>
  <c r="B3" i="130"/>
  <c r="B89" i="130" s="1"/>
  <c r="E81" i="130"/>
  <c r="F81" i="130"/>
  <c r="G81" i="130"/>
  <c r="H81" i="130"/>
  <c r="I81" i="130"/>
  <c r="J81" i="130"/>
  <c r="K81" i="130"/>
  <c r="L81" i="130"/>
  <c r="M81" i="130"/>
  <c r="N81" i="130"/>
  <c r="O81" i="130"/>
  <c r="P81" i="130"/>
  <c r="Q81" i="130"/>
  <c r="R81" i="130"/>
  <c r="S81" i="130"/>
  <c r="T81" i="130"/>
  <c r="U81" i="130"/>
  <c r="V81" i="130"/>
  <c r="W81" i="130"/>
  <c r="X81" i="130"/>
  <c r="Y81" i="130"/>
  <c r="Z81" i="130"/>
  <c r="AA81" i="130"/>
  <c r="AB81" i="130"/>
  <c r="AC81" i="130"/>
  <c r="AD81" i="130"/>
  <c r="AE81" i="130"/>
  <c r="AF81" i="130"/>
  <c r="E82" i="130"/>
  <c r="F82" i="130"/>
  <c r="G82" i="130"/>
  <c r="H82" i="130"/>
  <c r="I82" i="130"/>
  <c r="J82" i="130"/>
  <c r="K82" i="130"/>
  <c r="L82" i="130"/>
  <c r="M82" i="130"/>
  <c r="N82" i="130"/>
  <c r="O82" i="130"/>
  <c r="P82" i="130"/>
  <c r="Q82" i="130"/>
  <c r="R82" i="130"/>
  <c r="S82" i="130"/>
  <c r="T82" i="130"/>
  <c r="U82" i="130"/>
  <c r="V82" i="130"/>
  <c r="W82" i="130"/>
  <c r="X82" i="130"/>
  <c r="Y82" i="130"/>
  <c r="Z82" i="130"/>
  <c r="AA82" i="130"/>
  <c r="AB82" i="130"/>
  <c r="AC82" i="130"/>
  <c r="AD82" i="130"/>
  <c r="AE82" i="130"/>
  <c r="AF82" i="130"/>
  <c r="D82" i="130"/>
  <c r="D81" i="130"/>
  <c r="I78" i="130"/>
  <c r="J78" i="130"/>
  <c r="K78" i="130"/>
  <c r="L78" i="130"/>
  <c r="M78" i="130"/>
  <c r="N78" i="130"/>
  <c r="O78" i="130"/>
  <c r="P78" i="130"/>
  <c r="Q78" i="130"/>
  <c r="R78" i="130"/>
  <c r="S78" i="130"/>
  <c r="T78" i="130"/>
  <c r="U78" i="130"/>
  <c r="V78" i="130"/>
  <c r="W78" i="130"/>
  <c r="X78" i="130"/>
  <c r="Y78" i="130"/>
  <c r="Z78" i="130"/>
  <c r="AA78" i="130"/>
  <c r="AB78" i="130"/>
  <c r="AC78" i="130"/>
  <c r="AD78" i="130"/>
  <c r="AE78" i="130"/>
  <c r="AF78" i="130"/>
  <c r="H78" i="130"/>
  <c r="H80" i="130" s="1"/>
  <c r="AC79" i="130"/>
  <c r="AD79" i="130" s="1"/>
  <c r="AE79" i="130" s="1"/>
  <c r="AF79" i="130" s="1"/>
  <c r="Y79" i="130"/>
  <c r="H79" i="130"/>
  <c r="G79" i="130" s="1"/>
  <c r="F79" i="130" s="1"/>
  <c r="E79" i="130" s="1"/>
  <c r="D79" i="130" s="1"/>
  <c r="BL85" i="130"/>
  <c r="BK85" i="130"/>
  <c r="BJ85" i="130"/>
  <c r="BI85" i="130"/>
  <c r="BH85" i="130"/>
  <c r="BG85" i="130"/>
  <c r="BF85" i="130"/>
  <c r="BE85" i="130"/>
  <c r="BD85" i="130"/>
  <c r="BC85" i="130"/>
  <c r="BB85" i="130"/>
  <c r="BA85" i="130"/>
  <c r="AZ85" i="130"/>
  <c r="AY85" i="130"/>
  <c r="AX85" i="130"/>
  <c r="AW85" i="130"/>
  <c r="AV85" i="130"/>
  <c r="AU85" i="130"/>
  <c r="AT85" i="130"/>
  <c r="AS85" i="130"/>
  <c r="AR85" i="130"/>
  <c r="AQ85" i="130"/>
  <c r="AP85" i="130"/>
  <c r="AO85" i="130"/>
  <c r="AN85" i="130"/>
  <c r="AM85" i="130"/>
  <c r="AL85" i="130"/>
  <c r="AK85" i="130"/>
  <c r="AJ85" i="130"/>
  <c r="AI85" i="130"/>
  <c r="AH85" i="130"/>
  <c r="AG85" i="130"/>
  <c r="AF85" i="130"/>
  <c r="AE85" i="130"/>
  <c r="AD85" i="130"/>
  <c r="AC85" i="130"/>
  <c r="AB85" i="130"/>
  <c r="AA85" i="130"/>
  <c r="Z85" i="130"/>
  <c r="Y85" i="130"/>
  <c r="X85" i="130"/>
  <c r="W85" i="130"/>
  <c r="V85" i="130"/>
  <c r="U85" i="130"/>
  <c r="T85" i="130"/>
  <c r="S85" i="130"/>
  <c r="R85" i="130"/>
  <c r="Q85" i="130"/>
  <c r="P85" i="130"/>
  <c r="O85" i="130"/>
  <c r="N85" i="130"/>
  <c r="M85" i="130"/>
  <c r="L85" i="130"/>
  <c r="K85" i="130"/>
  <c r="J85" i="130"/>
  <c r="I85" i="130"/>
  <c r="H85" i="130"/>
  <c r="G85" i="130"/>
  <c r="F85" i="130"/>
  <c r="E85" i="130"/>
  <c r="D85" i="130"/>
  <c r="AF84" i="130"/>
  <c r="AE84" i="130"/>
  <c r="AD84" i="130"/>
  <c r="AC84" i="130"/>
  <c r="AB84" i="130"/>
  <c r="AA84" i="130"/>
  <c r="Z84" i="130"/>
  <c r="Y84" i="130"/>
  <c r="X84" i="130"/>
  <c r="W84" i="130"/>
  <c r="V84" i="130"/>
  <c r="U84" i="130"/>
  <c r="T84" i="130"/>
  <c r="S84" i="130"/>
  <c r="R84" i="130"/>
  <c r="Q84" i="130"/>
  <c r="P84" i="130"/>
  <c r="O84" i="130"/>
  <c r="N84" i="130"/>
  <c r="M84" i="130"/>
  <c r="L84" i="130"/>
  <c r="K84" i="130"/>
  <c r="J84" i="130"/>
  <c r="I84" i="130"/>
  <c r="H84" i="130"/>
  <c r="B85" i="129"/>
  <c r="B86" i="129"/>
  <c r="B87" i="129"/>
  <c r="B88" i="129"/>
  <c r="B89" i="129"/>
  <c r="B90" i="129"/>
  <c r="B91" i="129"/>
  <c r="B92" i="129"/>
  <c r="B84" i="129"/>
  <c r="AE95" i="129"/>
  <c r="AF95" i="129"/>
  <c r="AG95" i="129"/>
  <c r="AH95" i="129"/>
  <c r="AI95" i="129"/>
  <c r="AJ95" i="129"/>
  <c r="AK95" i="129"/>
  <c r="AL95" i="129"/>
  <c r="AM95" i="129"/>
  <c r="AN95" i="129"/>
  <c r="AO95" i="129"/>
  <c r="AP95" i="129"/>
  <c r="AQ95" i="129"/>
  <c r="AR95" i="129"/>
  <c r="AD95" i="129"/>
  <c r="AE96" i="129"/>
  <c r="AF96" i="129"/>
  <c r="AG96" i="129"/>
  <c r="AH96" i="129"/>
  <c r="AI96" i="129"/>
  <c r="AJ96" i="129"/>
  <c r="AK96" i="129"/>
  <c r="AL96" i="129"/>
  <c r="AM96" i="129"/>
  <c r="AN96" i="129"/>
  <c r="AO96" i="129"/>
  <c r="AP96" i="129"/>
  <c r="AQ96" i="129"/>
  <c r="AR96" i="129"/>
  <c r="AE97" i="129"/>
  <c r="AF97" i="129"/>
  <c r="AG97" i="129"/>
  <c r="AH97" i="129"/>
  <c r="AI97" i="129"/>
  <c r="AJ97" i="129"/>
  <c r="AK97" i="129"/>
  <c r="AL97" i="129"/>
  <c r="AM97" i="129"/>
  <c r="AN97" i="129"/>
  <c r="AO97" i="129"/>
  <c r="AP97" i="129"/>
  <c r="AQ97" i="129"/>
  <c r="AR97" i="129"/>
  <c r="AE98" i="129"/>
  <c r="AF98" i="129"/>
  <c r="AG98" i="129"/>
  <c r="AH98" i="129"/>
  <c r="AI98" i="129"/>
  <c r="AJ98" i="129"/>
  <c r="AK98" i="129"/>
  <c r="AL98" i="129"/>
  <c r="AM98" i="129"/>
  <c r="AN98" i="129"/>
  <c r="AO98" i="129"/>
  <c r="AP98" i="129"/>
  <c r="AQ98" i="129"/>
  <c r="AR98" i="129"/>
  <c r="AE99" i="129"/>
  <c r="AF99" i="129"/>
  <c r="AG99" i="129"/>
  <c r="AH99" i="129"/>
  <c r="AI99" i="129"/>
  <c r="AJ99" i="129"/>
  <c r="AK99" i="129"/>
  <c r="AL99" i="129"/>
  <c r="AM99" i="129"/>
  <c r="AN99" i="129"/>
  <c r="AO99" i="129"/>
  <c r="AP99" i="129"/>
  <c r="AQ99" i="129"/>
  <c r="AR99" i="129"/>
  <c r="AE100" i="129"/>
  <c r="AF100" i="129"/>
  <c r="AG100" i="129"/>
  <c r="AH100" i="129"/>
  <c r="AI100" i="129"/>
  <c r="AJ100" i="129"/>
  <c r="AK100" i="129"/>
  <c r="AL100" i="129"/>
  <c r="AM100" i="129"/>
  <c r="AN100" i="129"/>
  <c r="AO100" i="129"/>
  <c r="AP100" i="129"/>
  <c r="AQ100" i="129"/>
  <c r="AR100" i="129"/>
  <c r="AE101" i="129"/>
  <c r="AF101" i="129"/>
  <c r="AG101" i="129"/>
  <c r="AH101" i="129"/>
  <c r="AI101" i="129"/>
  <c r="AJ101" i="129"/>
  <c r="AK101" i="129"/>
  <c r="AL101" i="129"/>
  <c r="AM101" i="129"/>
  <c r="AN101" i="129"/>
  <c r="AO101" i="129"/>
  <c r="AP101" i="129"/>
  <c r="AQ101" i="129"/>
  <c r="AR101" i="129"/>
  <c r="AD97" i="129"/>
  <c r="AD98" i="129"/>
  <c r="AD99" i="129"/>
  <c r="AD100" i="129"/>
  <c r="AD101" i="129"/>
  <c r="AD96" i="129"/>
  <c r="U87" i="129"/>
  <c r="V87" i="129"/>
  <c r="W87" i="129"/>
  <c r="X87" i="129"/>
  <c r="Y87" i="129"/>
  <c r="Z87" i="129"/>
  <c r="AA87" i="129"/>
  <c r="AB87" i="129"/>
  <c r="AC87" i="129"/>
  <c r="U88" i="129"/>
  <c r="V88" i="129"/>
  <c r="W88" i="129"/>
  <c r="X88" i="129"/>
  <c r="Y88" i="129"/>
  <c r="Z88" i="129"/>
  <c r="AA88" i="129"/>
  <c r="AB88" i="129"/>
  <c r="AC88" i="129"/>
  <c r="U89" i="129"/>
  <c r="V89" i="129"/>
  <c r="W89" i="129"/>
  <c r="X89" i="129"/>
  <c r="Y89" i="129"/>
  <c r="Z89" i="129"/>
  <c r="AA89" i="129"/>
  <c r="AB89" i="129"/>
  <c r="AC89" i="129"/>
  <c r="U90" i="129"/>
  <c r="V90" i="129"/>
  <c r="W90" i="129"/>
  <c r="X90" i="129"/>
  <c r="Y90" i="129"/>
  <c r="Z90" i="129"/>
  <c r="AA90" i="129"/>
  <c r="AB90" i="129"/>
  <c r="AC90" i="129"/>
  <c r="U91" i="129"/>
  <c r="V91" i="129"/>
  <c r="W91" i="129"/>
  <c r="X91" i="129"/>
  <c r="Y91" i="129"/>
  <c r="Z91" i="129"/>
  <c r="AA91" i="129"/>
  <c r="AB91" i="129"/>
  <c r="AC91" i="129"/>
  <c r="U92" i="129"/>
  <c r="V92" i="129"/>
  <c r="W92" i="129"/>
  <c r="X92" i="129"/>
  <c r="Y92" i="129"/>
  <c r="Z92" i="129"/>
  <c r="AA92" i="129"/>
  <c r="AB92" i="129"/>
  <c r="AC92" i="129"/>
  <c r="T88" i="129"/>
  <c r="S88" i="129" s="1"/>
  <c r="R88" i="129" s="1"/>
  <c r="Q88" i="129" s="1"/>
  <c r="P88" i="129" s="1"/>
  <c r="O88" i="129" s="1"/>
  <c r="N88" i="129" s="1"/>
  <c r="M88" i="129" s="1"/>
  <c r="L88" i="129" s="1"/>
  <c r="K88" i="129" s="1"/>
  <c r="J88" i="129" s="1"/>
  <c r="I88" i="129" s="1"/>
  <c r="H88" i="129" s="1"/>
  <c r="G88" i="129" s="1"/>
  <c r="F88" i="129" s="1"/>
  <c r="E88" i="129" s="1"/>
  <c r="D88" i="129" s="1"/>
  <c r="T89" i="129"/>
  <c r="T90" i="129"/>
  <c r="S90" i="129" s="1"/>
  <c r="R90" i="129" s="1"/>
  <c r="Q90" i="129" s="1"/>
  <c r="P90" i="129" s="1"/>
  <c r="O90" i="129" s="1"/>
  <c r="N90" i="129" s="1"/>
  <c r="M90" i="129" s="1"/>
  <c r="L90" i="129" s="1"/>
  <c r="K90" i="129" s="1"/>
  <c r="J90" i="129" s="1"/>
  <c r="I90" i="129" s="1"/>
  <c r="H90" i="129" s="1"/>
  <c r="G90" i="129" s="1"/>
  <c r="F90" i="129" s="1"/>
  <c r="E90" i="129" s="1"/>
  <c r="D90" i="129" s="1"/>
  <c r="T91" i="129"/>
  <c r="S91" i="129" s="1"/>
  <c r="R91" i="129" s="1"/>
  <c r="Q91" i="129" s="1"/>
  <c r="P91" i="129" s="1"/>
  <c r="O91" i="129" s="1"/>
  <c r="N91" i="129" s="1"/>
  <c r="M91" i="129" s="1"/>
  <c r="L91" i="129" s="1"/>
  <c r="K91" i="129" s="1"/>
  <c r="J91" i="129" s="1"/>
  <c r="I91" i="129" s="1"/>
  <c r="H91" i="129" s="1"/>
  <c r="G91" i="129" s="1"/>
  <c r="F91" i="129" s="1"/>
  <c r="E91" i="129" s="1"/>
  <c r="D91" i="129" s="1"/>
  <c r="T92" i="129"/>
  <c r="S92" i="129" s="1"/>
  <c r="R92" i="129" s="1"/>
  <c r="Q92" i="129" s="1"/>
  <c r="P92" i="129" s="1"/>
  <c r="O92" i="129" s="1"/>
  <c r="N92" i="129" s="1"/>
  <c r="M92" i="129" s="1"/>
  <c r="L92" i="129" s="1"/>
  <c r="K92" i="129" s="1"/>
  <c r="J92" i="129" s="1"/>
  <c r="I92" i="129" s="1"/>
  <c r="H92" i="129" s="1"/>
  <c r="G92" i="129" s="1"/>
  <c r="F92" i="129" s="1"/>
  <c r="E92" i="129" s="1"/>
  <c r="D92" i="129" s="1"/>
  <c r="T87" i="129"/>
  <c r="R53" i="129"/>
  <c r="R54" i="129"/>
  <c r="R55" i="129"/>
  <c r="R56" i="129"/>
  <c r="R57" i="129"/>
  <c r="R52" i="129"/>
  <c r="R51" i="129"/>
  <c r="T85" i="129"/>
  <c r="U85" i="129"/>
  <c r="V85" i="129"/>
  <c r="W85" i="129"/>
  <c r="X85" i="129"/>
  <c r="U84" i="129"/>
  <c r="V84" i="129"/>
  <c r="W84" i="129"/>
  <c r="X84" i="129"/>
  <c r="Y84" i="129"/>
  <c r="Z84" i="129"/>
  <c r="AA84" i="129"/>
  <c r="AB84" i="129"/>
  <c r="AC84" i="129"/>
  <c r="AD84" i="129"/>
  <c r="AE84" i="129"/>
  <c r="AF84" i="129"/>
  <c r="AG84" i="129"/>
  <c r="T84" i="129"/>
  <c r="S84" i="129" s="1"/>
  <c r="R84" i="129" s="1"/>
  <c r="Q84" i="129" s="1"/>
  <c r="P84" i="129" s="1"/>
  <c r="O84" i="129" s="1"/>
  <c r="N84" i="129" s="1"/>
  <c r="M84" i="129" s="1"/>
  <c r="L84" i="129" s="1"/>
  <c r="K84" i="129" s="1"/>
  <c r="J84" i="129" s="1"/>
  <c r="I84" i="129" s="1"/>
  <c r="H84" i="129" s="1"/>
  <c r="G84" i="129" s="1"/>
  <c r="F84" i="129" s="1"/>
  <c r="E84" i="129" s="1"/>
  <c r="D84" i="129" s="1"/>
  <c r="S85" i="129"/>
  <c r="R85" i="129" s="1"/>
  <c r="Q85" i="129" s="1"/>
  <c r="P85" i="129" s="1"/>
  <c r="O85" i="129" s="1"/>
  <c r="N85" i="129" s="1"/>
  <c r="M85" i="129" s="1"/>
  <c r="L85" i="129" s="1"/>
  <c r="K85" i="129" s="1"/>
  <c r="J85" i="129" s="1"/>
  <c r="I85" i="129" s="1"/>
  <c r="H85" i="129" s="1"/>
  <c r="G85" i="129" s="1"/>
  <c r="F85" i="129" s="1"/>
  <c r="E85" i="129" s="1"/>
  <c r="D85" i="129" s="1"/>
  <c r="I78" i="129"/>
  <c r="J78" i="129"/>
  <c r="K78" i="129"/>
  <c r="L78" i="129"/>
  <c r="M78" i="129"/>
  <c r="N78" i="129"/>
  <c r="O78" i="129"/>
  <c r="P78" i="129"/>
  <c r="Q78" i="129"/>
  <c r="R78" i="129"/>
  <c r="S78" i="129"/>
  <c r="T78" i="129"/>
  <c r="U78" i="129"/>
  <c r="V78" i="129"/>
  <c r="W78" i="129"/>
  <c r="X78" i="129"/>
  <c r="Y78" i="129"/>
  <c r="Z78" i="129"/>
  <c r="AA78" i="129"/>
  <c r="AB78" i="129"/>
  <c r="AC78" i="129"/>
  <c r="AD78" i="129"/>
  <c r="AE78" i="129"/>
  <c r="AF78" i="129"/>
  <c r="H78" i="129"/>
  <c r="BL82" i="129"/>
  <c r="BK82" i="129"/>
  <c r="BJ82" i="129"/>
  <c r="BI82" i="129"/>
  <c r="BH82" i="129"/>
  <c r="BG82" i="129"/>
  <c r="BF82" i="129"/>
  <c r="BE82" i="129"/>
  <c r="BD82" i="129"/>
  <c r="BC82" i="129"/>
  <c r="BB82" i="129"/>
  <c r="BA82" i="129"/>
  <c r="AZ82" i="129"/>
  <c r="AY82" i="129"/>
  <c r="AX82" i="129"/>
  <c r="AW82" i="129"/>
  <c r="AV82" i="129"/>
  <c r="AU82" i="129"/>
  <c r="AT82" i="129"/>
  <c r="AS82" i="129"/>
  <c r="AR82" i="129"/>
  <c r="AQ82" i="129"/>
  <c r="AP82" i="129"/>
  <c r="AO82" i="129"/>
  <c r="AN82" i="129"/>
  <c r="AM82" i="129"/>
  <c r="AL82" i="129"/>
  <c r="AK82" i="129"/>
  <c r="AJ82" i="129"/>
  <c r="AI82" i="129"/>
  <c r="AH82" i="129"/>
  <c r="AG82" i="129"/>
  <c r="AF82" i="129"/>
  <c r="AE82" i="129"/>
  <c r="AD82" i="129"/>
  <c r="AC82" i="129"/>
  <c r="AB82" i="129"/>
  <c r="AA82" i="129"/>
  <c r="Z82" i="129"/>
  <c r="Y82" i="129"/>
  <c r="X82" i="129"/>
  <c r="W82" i="129"/>
  <c r="V82" i="129"/>
  <c r="U82" i="129"/>
  <c r="T82" i="129"/>
  <c r="S82" i="129"/>
  <c r="R82" i="129"/>
  <c r="Q82" i="129"/>
  <c r="P82" i="129"/>
  <c r="O82" i="129"/>
  <c r="N82" i="129"/>
  <c r="M82" i="129"/>
  <c r="L82" i="129"/>
  <c r="K82" i="129"/>
  <c r="J82" i="129"/>
  <c r="I82" i="129"/>
  <c r="H82" i="129"/>
  <c r="G82" i="129"/>
  <c r="F82" i="129"/>
  <c r="E82" i="129"/>
  <c r="D82" i="129"/>
  <c r="AF81" i="129"/>
  <c r="AE81" i="129"/>
  <c r="AD81" i="129"/>
  <c r="AC81" i="129"/>
  <c r="AB81" i="129"/>
  <c r="AA81" i="129"/>
  <c r="Z81" i="129"/>
  <c r="Y81" i="129"/>
  <c r="X81" i="129"/>
  <c r="W81" i="129"/>
  <c r="V81" i="129"/>
  <c r="U81" i="129"/>
  <c r="T81" i="129"/>
  <c r="S81" i="129"/>
  <c r="R81" i="129"/>
  <c r="Q81" i="129"/>
  <c r="P81" i="129"/>
  <c r="O81" i="129"/>
  <c r="N81" i="129"/>
  <c r="M81" i="129"/>
  <c r="L81" i="129"/>
  <c r="K81" i="129"/>
  <c r="J81" i="129"/>
  <c r="I81" i="129"/>
  <c r="H81" i="129"/>
  <c r="AC79" i="129"/>
  <c r="AD79" i="129" s="1"/>
  <c r="AE79" i="129" s="1"/>
  <c r="AF79" i="129" s="1"/>
  <c r="Y79" i="129"/>
  <c r="H79" i="129"/>
  <c r="G79" i="129" s="1"/>
  <c r="F79" i="129" s="1"/>
  <c r="E79" i="129" s="1"/>
  <c r="D79" i="129" s="1"/>
  <c r="Q51" i="129"/>
  <c r="J51" i="129"/>
  <c r="J52" i="129" s="1"/>
  <c r="J53" i="129" s="1"/>
  <c r="G51" i="129"/>
  <c r="D51" i="129"/>
  <c r="D52" i="129" s="1"/>
  <c r="D53" i="129" s="1"/>
  <c r="D54" i="129" s="1"/>
  <c r="D55" i="129" s="1"/>
  <c r="D56" i="129" s="1"/>
  <c r="D57" i="129" s="1"/>
  <c r="S87" i="129"/>
  <c r="R87" i="129" s="1"/>
  <c r="Q87" i="129" s="1"/>
  <c r="P87" i="129" s="1"/>
  <c r="O87" i="129" s="1"/>
  <c r="N87" i="129" s="1"/>
  <c r="M87" i="129" s="1"/>
  <c r="L87" i="129" s="1"/>
  <c r="K87" i="129" s="1"/>
  <c r="J87" i="129" s="1"/>
  <c r="I87" i="129" s="1"/>
  <c r="H87" i="129" s="1"/>
  <c r="G87" i="129" s="1"/>
  <c r="F87" i="129" s="1"/>
  <c r="E87" i="129" s="1"/>
  <c r="D87" i="129" s="1"/>
  <c r="S89" i="129"/>
  <c r="R89" i="129" s="1"/>
  <c r="Q89" i="129" s="1"/>
  <c r="P89" i="129" s="1"/>
  <c r="O89" i="129" s="1"/>
  <c r="N89" i="129" s="1"/>
  <c r="M89" i="129" s="1"/>
  <c r="L89" i="129" s="1"/>
  <c r="K89" i="129" s="1"/>
  <c r="J89" i="129" s="1"/>
  <c r="I89" i="129" s="1"/>
  <c r="H89" i="129" s="1"/>
  <c r="G89" i="129" s="1"/>
  <c r="F89" i="129" s="1"/>
  <c r="E89" i="129" s="1"/>
  <c r="D89" i="129" s="1"/>
  <c r="B5" i="129"/>
  <c r="B97" i="129" s="1"/>
  <c r="B114" i="129" s="1"/>
  <c r="B6" i="129"/>
  <c r="B98" i="129" s="1"/>
  <c r="B7" i="129"/>
  <c r="B99" i="129" s="1"/>
  <c r="B8" i="129"/>
  <c r="B9" i="129"/>
  <c r="B101" i="129" s="1"/>
  <c r="B118" i="129" s="1"/>
  <c r="B4" i="129"/>
  <c r="B96" i="129" s="1"/>
  <c r="B3" i="129"/>
  <c r="B51" i="129" s="1"/>
  <c r="AD102" i="128"/>
  <c r="AE102" i="128" s="1"/>
  <c r="AF102" i="128" s="1"/>
  <c r="AG102" i="128" s="1"/>
  <c r="AH102" i="128" s="1"/>
  <c r="AI102" i="128" s="1"/>
  <c r="AJ102" i="128" s="1"/>
  <c r="AK102" i="128" s="1"/>
  <c r="AL102" i="128" s="1"/>
  <c r="AM102" i="128" s="1"/>
  <c r="AN102" i="128" s="1"/>
  <c r="AO102" i="128" s="1"/>
  <c r="AP102" i="128" s="1"/>
  <c r="AQ102" i="128" s="1"/>
  <c r="AR102" i="128" s="1"/>
  <c r="AD103" i="128"/>
  <c r="AE103" i="128" s="1"/>
  <c r="AF103" i="128" s="1"/>
  <c r="AG103" i="128" s="1"/>
  <c r="AH103" i="128" s="1"/>
  <c r="AI103" i="128" s="1"/>
  <c r="AJ103" i="128" s="1"/>
  <c r="AK103" i="128" s="1"/>
  <c r="AL103" i="128" s="1"/>
  <c r="AM103" i="128" s="1"/>
  <c r="AN103" i="128" s="1"/>
  <c r="AO103" i="128" s="1"/>
  <c r="AP103" i="128" s="1"/>
  <c r="AQ103" i="128" s="1"/>
  <c r="AR103" i="128" s="1"/>
  <c r="AD104" i="128"/>
  <c r="AE104" i="128" s="1"/>
  <c r="AF104" i="128" s="1"/>
  <c r="AG104" i="128" s="1"/>
  <c r="AH104" i="128" s="1"/>
  <c r="AI104" i="128" s="1"/>
  <c r="AJ104" i="128" s="1"/>
  <c r="AK104" i="128" s="1"/>
  <c r="AL104" i="128" s="1"/>
  <c r="AM104" i="128" s="1"/>
  <c r="AN104" i="128" s="1"/>
  <c r="AO104" i="128" s="1"/>
  <c r="AP104" i="128" s="1"/>
  <c r="AQ104" i="128" s="1"/>
  <c r="AR104" i="128" s="1"/>
  <c r="AD105" i="128"/>
  <c r="AE105" i="128" s="1"/>
  <c r="AF105" i="128" s="1"/>
  <c r="AG105" i="128" s="1"/>
  <c r="AH105" i="128" s="1"/>
  <c r="AI105" i="128" s="1"/>
  <c r="AJ105" i="128" s="1"/>
  <c r="AK105" i="128" s="1"/>
  <c r="AL105" i="128" s="1"/>
  <c r="AM105" i="128" s="1"/>
  <c r="AN105" i="128" s="1"/>
  <c r="AO105" i="128" s="1"/>
  <c r="AP105" i="128" s="1"/>
  <c r="AQ105" i="128" s="1"/>
  <c r="AR105" i="128" s="1"/>
  <c r="AD106" i="128"/>
  <c r="AE106" i="128" s="1"/>
  <c r="AF106" i="128" s="1"/>
  <c r="AG106" i="128" s="1"/>
  <c r="AH106" i="128" s="1"/>
  <c r="AI106" i="128" s="1"/>
  <c r="AJ106" i="128" s="1"/>
  <c r="AK106" i="128" s="1"/>
  <c r="AL106" i="128" s="1"/>
  <c r="AM106" i="128" s="1"/>
  <c r="AN106" i="128" s="1"/>
  <c r="AO106" i="128" s="1"/>
  <c r="AP106" i="128" s="1"/>
  <c r="AQ106" i="128" s="1"/>
  <c r="AR106" i="128" s="1"/>
  <c r="AD107" i="128"/>
  <c r="AE107" i="128" s="1"/>
  <c r="AF107" i="128" s="1"/>
  <c r="AG107" i="128" s="1"/>
  <c r="AH107" i="128" s="1"/>
  <c r="AI107" i="128" s="1"/>
  <c r="AJ107" i="128" s="1"/>
  <c r="AK107" i="128" s="1"/>
  <c r="AL107" i="128" s="1"/>
  <c r="AM107" i="128" s="1"/>
  <c r="AN107" i="128" s="1"/>
  <c r="AO107" i="128" s="1"/>
  <c r="AP107" i="128" s="1"/>
  <c r="AQ107" i="128" s="1"/>
  <c r="AR107" i="128" s="1"/>
  <c r="AD108" i="128"/>
  <c r="AE108" i="128" s="1"/>
  <c r="AF108" i="128" s="1"/>
  <c r="AG108" i="128" s="1"/>
  <c r="AH108" i="128" s="1"/>
  <c r="AI108" i="128" s="1"/>
  <c r="AJ108" i="128" s="1"/>
  <c r="AK108" i="128" s="1"/>
  <c r="AL108" i="128" s="1"/>
  <c r="AM108" i="128" s="1"/>
  <c r="AN108" i="128" s="1"/>
  <c r="AO108" i="128" s="1"/>
  <c r="AP108" i="128" s="1"/>
  <c r="AQ108" i="128" s="1"/>
  <c r="AR108" i="128" s="1"/>
  <c r="AD101" i="128"/>
  <c r="AE101" i="128" s="1"/>
  <c r="AF101" i="128" s="1"/>
  <c r="AG101" i="128" s="1"/>
  <c r="AH101" i="128" s="1"/>
  <c r="AI101" i="128" s="1"/>
  <c r="AJ101" i="128" s="1"/>
  <c r="AK101" i="128" s="1"/>
  <c r="AL101" i="128" s="1"/>
  <c r="AM101" i="128" s="1"/>
  <c r="AN101" i="128" s="1"/>
  <c r="AO101" i="128" s="1"/>
  <c r="AP101" i="128" s="1"/>
  <c r="AQ101" i="128" s="1"/>
  <c r="AR101" i="128" s="1"/>
  <c r="AC91" i="128"/>
  <c r="AC92" i="128"/>
  <c r="AC93" i="128"/>
  <c r="AC94" i="128"/>
  <c r="AC95" i="128"/>
  <c r="AC96" i="128"/>
  <c r="AC97" i="128"/>
  <c r="AC90" i="128"/>
  <c r="E82" i="128"/>
  <c r="F82" i="128"/>
  <c r="G82" i="128"/>
  <c r="H82" i="128"/>
  <c r="I82" i="128"/>
  <c r="J82" i="128"/>
  <c r="K82" i="128"/>
  <c r="L82" i="128"/>
  <c r="M82" i="128"/>
  <c r="N82" i="128"/>
  <c r="O82" i="128"/>
  <c r="P82" i="128"/>
  <c r="Q82" i="128"/>
  <c r="R82" i="128"/>
  <c r="S82" i="128"/>
  <c r="T82" i="128"/>
  <c r="U82" i="128"/>
  <c r="V82" i="128"/>
  <c r="W82" i="128"/>
  <c r="X82" i="128"/>
  <c r="Y82" i="128"/>
  <c r="Z82" i="128"/>
  <c r="AA82" i="128"/>
  <c r="AB82" i="128"/>
  <c r="AC82" i="128"/>
  <c r="AD82" i="128"/>
  <c r="AE82" i="128"/>
  <c r="AF82" i="128"/>
  <c r="D82" i="128"/>
  <c r="H81" i="128"/>
  <c r="I81" i="128"/>
  <c r="J81" i="128"/>
  <c r="K81" i="128"/>
  <c r="L81" i="128"/>
  <c r="M81" i="128"/>
  <c r="N81" i="128"/>
  <c r="O81" i="128"/>
  <c r="P81" i="128"/>
  <c r="Q81" i="128"/>
  <c r="R81" i="128"/>
  <c r="S81" i="128"/>
  <c r="T81" i="128"/>
  <c r="U81" i="128"/>
  <c r="V81" i="128"/>
  <c r="W81" i="128"/>
  <c r="X81" i="128"/>
  <c r="Y81" i="128"/>
  <c r="Z81" i="128"/>
  <c r="AA81" i="128"/>
  <c r="AB81" i="128"/>
  <c r="AC81" i="128"/>
  <c r="AD81" i="128"/>
  <c r="AE81" i="128"/>
  <c r="AF81" i="128"/>
  <c r="E81" i="128"/>
  <c r="F81" i="128"/>
  <c r="G81" i="128"/>
  <c r="D81" i="128"/>
  <c r="E85" i="128"/>
  <c r="F85" i="128"/>
  <c r="G85" i="128"/>
  <c r="H85" i="128"/>
  <c r="I85" i="128"/>
  <c r="J85" i="128"/>
  <c r="K85" i="128"/>
  <c r="L85" i="128"/>
  <c r="M85" i="128"/>
  <c r="N85" i="128"/>
  <c r="O85" i="128"/>
  <c r="P85" i="128"/>
  <c r="Q85" i="128"/>
  <c r="R85" i="128"/>
  <c r="S85" i="128"/>
  <c r="T85" i="128"/>
  <c r="U85" i="128"/>
  <c r="V85" i="128"/>
  <c r="W85" i="128"/>
  <c r="X85" i="128"/>
  <c r="Y85" i="128"/>
  <c r="Z85" i="128"/>
  <c r="AA85" i="128"/>
  <c r="AB85" i="128"/>
  <c r="AC85" i="128"/>
  <c r="AD85" i="128"/>
  <c r="AE85" i="128"/>
  <c r="AF85" i="128"/>
  <c r="AG85" i="128"/>
  <c r="AH85" i="128"/>
  <c r="AI85" i="128"/>
  <c r="AJ85" i="128"/>
  <c r="AK85" i="128"/>
  <c r="AL85" i="128"/>
  <c r="AM85" i="128"/>
  <c r="AN85" i="128"/>
  <c r="AO85" i="128"/>
  <c r="AP85" i="128"/>
  <c r="AQ85" i="128"/>
  <c r="AR85" i="128"/>
  <c r="AS85" i="128"/>
  <c r="AT85" i="128"/>
  <c r="AU85" i="128"/>
  <c r="AV85" i="128"/>
  <c r="AW85" i="128"/>
  <c r="AX85" i="128"/>
  <c r="AY85" i="128"/>
  <c r="AZ85" i="128"/>
  <c r="BA85" i="128"/>
  <c r="BB85" i="128"/>
  <c r="BC85" i="128"/>
  <c r="BD85" i="128"/>
  <c r="BE85" i="128"/>
  <c r="BF85" i="128"/>
  <c r="BG85" i="128"/>
  <c r="BH85" i="128"/>
  <c r="BI85" i="128"/>
  <c r="BJ85" i="128"/>
  <c r="BK85" i="128"/>
  <c r="BL85" i="128"/>
  <c r="D85" i="128"/>
  <c r="I84" i="128"/>
  <c r="J84" i="128"/>
  <c r="K84" i="128"/>
  <c r="L84" i="128"/>
  <c r="M84" i="128"/>
  <c r="N84" i="128"/>
  <c r="O84" i="128"/>
  <c r="P84" i="128"/>
  <c r="Q84" i="128"/>
  <c r="R84" i="128"/>
  <c r="S84" i="128"/>
  <c r="T84" i="128"/>
  <c r="U84" i="128"/>
  <c r="V84" i="128"/>
  <c r="W84" i="128"/>
  <c r="X84" i="128"/>
  <c r="Y84" i="128"/>
  <c r="Z84" i="128"/>
  <c r="AA84" i="128"/>
  <c r="AB84" i="128"/>
  <c r="AC84" i="128"/>
  <c r="AD84" i="128"/>
  <c r="AE84" i="128"/>
  <c r="AF84" i="128"/>
  <c r="H84" i="128"/>
  <c r="H79" i="128"/>
  <c r="G79" i="128" s="1"/>
  <c r="F79" i="128" s="1"/>
  <c r="E79" i="128" s="1"/>
  <c r="D79" i="128" s="1"/>
  <c r="Y79" i="128"/>
  <c r="AC79" i="128"/>
  <c r="AD79" i="128" s="1"/>
  <c r="AE79" i="128" s="1"/>
  <c r="AF79" i="128" s="1"/>
  <c r="I78" i="128"/>
  <c r="J78" i="128"/>
  <c r="K78" i="128"/>
  <c r="L78" i="128"/>
  <c r="M78" i="128"/>
  <c r="N78" i="128"/>
  <c r="O78" i="128"/>
  <c r="P78" i="128"/>
  <c r="Q78" i="128"/>
  <c r="R78" i="128"/>
  <c r="S78" i="128"/>
  <c r="T78" i="128"/>
  <c r="U78" i="128"/>
  <c r="V78" i="128"/>
  <c r="W78" i="128"/>
  <c r="X78" i="128"/>
  <c r="Y78" i="128"/>
  <c r="Z78" i="128"/>
  <c r="AA78" i="128"/>
  <c r="AB78" i="128"/>
  <c r="AC78" i="128"/>
  <c r="AD78" i="128"/>
  <c r="AE78" i="128"/>
  <c r="AF78" i="128"/>
  <c r="H78" i="128"/>
  <c r="R52" i="128"/>
  <c r="R53" i="128"/>
  <c r="R54" i="128"/>
  <c r="R55" i="128"/>
  <c r="R56" i="128"/>
  <c r="R57" i="128"/>
  <c r="R58" i="128"/>
  <c r="R51" i="128"/>
  <c r="Q51" i="128"/>
  <c r="Q52" i="128" s="1"/>
  <c r="Q53" i="128" s="1"/>
  <c r="J51" i="128"/>
  <c r="J52" i="128" s="1"/>
  <c r="G51" i="128"/>
  <c r="D51" i="128"/>
  <c r="D52" i="128" s="1"/>
  <c r="D53" i="128" s="1"/>
  <c r="D54" i="128" s="1"/>
  <c r="D55" i="128" s="1"/>
  <c r="D56" i="128" s="1"/>
  <c r="D57" i="128" s="1"/>
  <c r="D58" i="128" s="1"/>
  <c r="B4" i="128"/>
  <c r="B91" i="128" s="1"/>
  <c r="B102" i="128" s="1"/>
  <c r="B112" i="128" s="1"/>
  <c r="B122" i="128" s="1"/>
  <c r="B5" i="128"/>
  <c r="B92" i="128" s="1"/>
  <c r="B103" i="128" s="1"/>
  <c r="B113" i="128" s="1"/>
  <c r="B123" i="128" s="1"/>
  <c r="B6" i="128"/>
  <c r="B93" i="128" s="1"/>
  <c r="B104" i="128" s="1"/>
  <c r="B114" i="128" s="1"/>
  <c r="B124" i="128" s="1"/>
  <c r="B7" i="128"/>
  <c r="B94" i="128" s="1"/>
  <c r="B105" i="128" s="1"/>
  <c r="B115" i="128" s="1"/>
  <c r="B125" i="128" s="1"/>
  <c r="B8" i="128"/>
  <c r="B95" i="128" s="1"/>
  <c r="B106" i="128" s="1"/>
  <c r="B116" i="128" s="1"/>
  <c r="B126" i="128" s="1"/>
  <c r="B9" i="128"/>
  <c r="B57" i="128" s="1"/>
  <c r="B10" i="128"/>
  <c r="B97" i="128" s="1"/>
  <c r="B108" i="128" s="1"/>
  <c r="B118" i="128" s="1"/>
  <c r="B128" i="128" s="1"/>
  <c r="B3" i="128"/>
  <c r="B51" i="128" s="1"/>
  <c r="J53" i="149"/>
  <c r="G53" i="149"/>
  <c r="G54" i="149" s="1"/>
  <c r="G55" i="149" s="1"/>
  <c r="G56" i="149" s="1"/>
  <c r="G57" i="149" s="1"/>
  <c r="G58" i="149" s="1"/>
  <c r="Q51" i="149"/>
  <c r="J51" i="149"/>
  <c r="G51" i="149"/>
  <c r="D51" i="149"/>
  <c r="R52" i="149"/>
  <c r="R53" i="149"/>
  <c r="R54" i="149"/>
  <c r="R55" i="149"/>
  <c r="R56" i="149"/>
  <c r="R57" i="149"/>
  <c r="R58" i="149"/>
  <c r="R51" i="149"/>
  <c r="E82" i="149"/>
  <c r="F82" i="149"/>
  <c r="G82" i="149"/>
  <c r="H82" i="149"/>
  <c r="I82" i="149"/>
  <c r="J82" i="149"/>
  <c r="K82" i="149"/>
  <c r="L82" i="149"/>
  <c r="M82" i="149"/>
  <c r="N82" i="149"/>
  <c r="O82" i="149"/>
  <c r="P82" i="149"/>
  <c r="Q82" i="149"/>
  <c r="R82" i="149"/>
  <c r="S82" i="149"/>
  <c r="T82" i="149"/>
  <c r="U82" i="149"/>
  <c r="V82" i="149"/>
  <c r="W82" i="149"/>
  <c r="X82" i="149"/>
  <c r="Y82" i="149"/>
  <c r="Z82" i="149"/>
  <c r="AA82" i="149"/>
  <c r="AB82" i="149"/>
  <c r="AC82" i="149"/>
  <c r="AD82" i="149"/>
  <c r="AE82" i="149"/>
  <c r="AF82" i="149"/>
  <c r="AG82" i="149"/>
  <c r="AH82" i="149"/>
  <c r="AI82" i="149"/>
  <c r="AJ82" i="149"/>
  <c r="AK82" i="149"/>
  <c r="AL82" i="149"/>
  <c r="AM82" i="149"/>
  <c r="AN82" i="149"/>
  <c r="AO82" i="149"/>
  <c r="AP82" i="149"/>
  <c r="AQ82" i="149"/>
  <c r="AR82" i="149"/>
  <c r="AS82" i="149"/>
  <c r="AT82" i="149"/>
  <c r="AU82" i="149"/>
  <c r="AV82" i="149"/>
  <c r="AW82" i="149"/>
  <c r="AX82" i="149"/>
  <c r="AY82" i="149"/>
  <c r="AZ82" i="149"/>
  <c r="BA82" i="149"/>
  <c r="BB82" i="149"/>
  <c r="BC82" i="149"/>
  <c r="BD82" i="149"/>
  <c r="BE82" i="149"/>
  <c r="BF82" i="149"/>
  <c r="BG82" i="149"/>
  <c r="BH82" i="149"/>
  <c r="BI82" i="149"/>
  <c r="BJ82" i="149"/>
  <c r="BK82" i="149"/>
  <c r="BL82" i="149"/>
  <c r="D82" i="149"/>
  <c r="I81" i="149"/>
  <c r="J81" i="149"/>
  <c r="K81" i="149"/>
  <c r="L81" i="149"/>
  <c r="M81" i="149"/>
  <c r="N81" i="149"/>
  <c r="O81" i="149"/>
  <c r="P81" i="149"/>
  <c r="Q81" i="149"/>
  <c r="R81" i="149"/>
  <c r="S81" i="149"/>
  <c r="T81" i="149"/>
  <c r="U81" i="149"/>
  <c r="V81" i="149"/>
  <c r="W81" i="149"/>
  <c r="X81" i="149"/>
  <c r="Y81" i="149"/>
  <c r="Z81" i="149"/>
  <c r="AA81" i="149"/>
  <c r="AB81" i="149"/>
  <c r="AC81" i="149"/>
  <c r="AD81" i="149"/>
  <c r="AE81" i="149"/>
  <c r="AF81" i="149"/>
  <c r="H81" i="149"/>
  <c r="AC79" i="149"/>
  <c r="AD79" i="149" s="1"/>
  <c r="AE79" i="149" s="1"/>
  <c r="AF79" i="149" s="1"/>
  <c r="Y79" i="149"/>
  <c r="H79" i="149"/>
  <c r="G79" i="149" s="1"/>
  <c r="F79" i="149" s="1"/>
  <c r="E79" i="149" s="1"/>
  <c r="D79" i="149" s="1"/>
  <c r="I78" i="149"/>
  <c r="J78" i="149"/>
  <c r="K78" i="149"/>
  <c r="L78" i="149"/>
  <c r="M78" i="149"/>
  <c r="N78" i="149"/>
  <c r="O78" i="149"/>
  <c r="P78" i="149"/>
  <c r="Q78" i="149"/>
  <c r="R78" i="149"/>
  <c r="S78" i="149"/>
  <c r="T78" i="149"/>
  <c r="U78" i="149"/>
  <c r="V78" i="149"/>
  <c r="W78" i="149"/>
  <c r="X78" i="149"/>
  <c r="Y78" i="149"/>
  <c r="Z78" i="149"/>
  <c r="AA78" i="149"/>
  <c r="AB78" i="149"/>
  <c r="AC78" i="149"/>
  <c r="AD78" i="149"/>
  <c r="AE78" i="149"/>
  <c r="AF78" i="149"/>
  <c r="H78" i="149"/>
  <c r="B5" i="149"/>
  <c r="B88" i="149" s="1"/>
  <c r="B6" i="149"/>
  <c r="B89" i="149" s="1"/>
  <c r="B7" i="149"/>
  <c r="B90" i="149" s="1"/>
  <c r="B8" i="149"/>
  <c r="B91" i="149" s="1"/>
  <c r="B9" i="149"/>
  <c r="B92" i="149" s="1"/>
  <c r="B10" i="149"/>
  <c r="B93" i="149" s="1"/>
  <c r="B4" i="149"/>
  <c r="B87" i="149" s="1"/>
  <c r="B3" i="149"/>
  <c r="B84" i="149" s="1"/>
  <c r="AH85" i="129"/>
  <c r="AH86" i="129" s="1"/>
  <c r="AE97" i="149"/>
  <c r="AF97" i="149" s="1"/>
  <c r="AG97" i="149" s="1"/>
  <c r="AH97" i="149" s="1"/>
  <c r="AI97" i="149" s="1"/>
  <c r="AJ97" i="149" s="1"/>
  <c r="AK97" i="149" s="1"/>
  <c r="AL97" i="149" s="1"/>
  <c r="AM97" i="149" s="1"/>
  <c r="AN97" i="149" s="1"/>
  <c r="AO97" i="149" s="1"/>
  <c r="AP97" i="149" s="1"/>
  <c r="AQ97" i="149" s="1"/>
  <c r="AR97" i="149" s="1"/>
  <c r="AE98" i="149"/>
  <c r="AF98" i="149" s="1"/>
  <c r="AG98" i="149" s="1"/>
  <c r="AH98" i="149" s="1"/>
  <c r="AI98" i="149" s="1"/>
  <c r="AJ98" i="149" s="1"/>
  <c r="AK98" i="149" s="1"/>
  <c r="AL98" i="149" s="1"/>
  <c r="AM98" i="149" s="1"/>
  <c r="AN98" i="149" s="1"/>
  <c r="AO98" i="149" s="1"/>
  <c r="AP98" i="149" s="1"/>
  <c r="AQ98" i="149" s="1"/>
  <c r="AR98" i="149" s="1"/>
  <c r="AE99" i="149"/>
  <c r="AF99" i="149" s="1"/>
  <c r="AG99" i="149" s="1"/>
  <c r="AH99" i="149" s="1"/>
  <c r="AI99" i="149" s="1"/>
  <c r="AJ99" i="149" s="1"/>
  <c r="AK99" i="149" s="1"/>
  <c r="AL99" i="149" s="1"/>
  <c r="AM99" i="149" s="1"/>
  <c r="AN99" i="149" s="1"/>
  <c r="AO99" i="149" s="1"/>
  <c r="AP99" i="149" s="1"/>
  <c r="AQ99" i="149" s="1"/>
  <c r="AR99" i="149" s="1"/>
  <c r="AE100" i="149"/>
  <c r="AF100" i="149" s="1"/>
  <c r="AG100" i="149" s="1"/>
  <c r="AH100" i="149" s="1"/>
  <c r="AI100" i="149" s="1"/>
  <c r="AJ100" i="149" s="1"/>
  <c r="AK100" i="149" s="1"/>
  <c r="AL100" i="149" s="1"/>
  <c r="AM100" i="149" s="1"/>
  <c r="AN100" i="149" s="1"/>
  <c r="AO100" i="149" s="1"/>
  <c r="AP100" i="149" s="1"/>
  <c r="AQ100" i="149" s="1"/>
  <c r="AR100" i="149" s="1"/>
  <c r="AE101" i="149"/>
  <c r="AF101" i="149" s="1"/>
  <c r="AG101" i="149" s="1"/>
  <c r="AH101" i="149" s="1"/>
  <c r="AI101" i="149" s="1"/>
  <c r="AJ101" i="149" s="1"/>
  <c r="AK101" i="149" s="1"/>
  <c r="AL101" i="149" s="1"/>
  <c r="AM101" i="149" s="1"/>
  <c r="AN101" i="149" s="1"/>
  <c r="AO101" i="149" s="1"/>
  <c r="AP101" i="149" s="1"/>
  <c r="AQ101" i="149" s="1"/>
  <c r="AR101" i="149" s="1"/>
  <c r="AE102" i="149"/>
  <c r="AF102" i="149" s="1"/>
  <c r="AG102" i="149" s="1"/>
  <c r="AH102" i="149" s="1"/>
  <c r="AI102" i="149" s="1"/>
  <c r="AJ102" i="149" s="1"/>
  <c r="AK102" i="149" s="1"/>
  <c r="AL102" i="149" s="1"/>
  <c r="AM102" i="149" s="1"/>
  <c r="AN102" i="149" s="1"/>
  <c r="AO102" i="149" s="1"/>
  <c r="AP102" i="149" s="1"/>
  <c r="AQ102" i="149" s="1"/>
  <c r="AR102" i="149" s="1"/>
  <c r="AE103" i="149"/>
  <c r="AF103" i="149" s="1"/>
  <c r="AG103" i="149" s="1"/>
  <c r="AH103" i="149" s="1"/>
  <c r="AI103" i="149" s="1"/>
  <c r="AJ103" i="149" s="1"/>
  <c r="AK103" i="149" s="1"/>
  <c r="AL103" i="149" s="1"/>
  <c r="AM103" i="149" s="1"/>
  <c r="AN103" i="149" s="1"/>
  <c r="AO103" i="149" s="1"/>
  <c r="AP103" i="149" s="1"/>
  <c r="AQ103" i="149" s="1"/>
  <c r="AR103" i="149" s="1"/>
  <c r="AE96" i="149"/>
  <c r="AF96" i="149" s="1"/>
  <c r="AG96" i="149" s="1"/>
  <c r="AH96" i="149" s="1"/>
  <c r="AI96" i="149" s="1"/>
  <c r="AJ96" i="149" s="1"/>
  <c r="AK96" i="149" s="1"/>
  <c r="AL96" i="149" s="1"/>
  <c r="AM96" i="149" s="1"/>
  <c r="AN96" i="149" s="1"/>
  <c r="AO96" i="149" s="1"/>
  <c r="AP96" i="149" s="1"/>
  <c r="AQ96" i="149" s="1"/>
  <c r="AR96" i="149" s="1"/>
  <c r="B55" i="129" l="1"/>
  <c r="B54" i="129"/>
  <c r="B95" i="129"/>
  <c r="B112" i="129" s="1"/>
  <c r="B109" i="129"/>
  <c r="B105" i="129"/>
  <c r="H83" i="130"/>
  <c r="H120" i="130" s="1"/>
  <c r="B107" i="129"/>
  <c r="B116" i="129"/>
  <c r="J54" i="129"/>
  <c r="B104" i="129"/>
  <c r="B113" i="129"/>
  <c r="B134" i="130"/>
  <c r="B110" i="130"/>
  <c r="B122" i="130"/>
  <c r="B130" i="130"/>
  <c r="B106" i="130"/>
  <c r="B118" i="130"/>
  <c r="J53" i="130"/>
  <c r="H115" i="130"/>
  <c r="H116" i="130"/>
  <c r="B90" i="128"/>
  <c r="B101" i="128" s="1"/>
  <c r="B111" i="128" s="1"/>
  <c r="B121" i="128" s="1"/>
  <c r="B115" i="129"/>
  <c r="B106" i="129"/>
  <c r="B133" i="130"/>
  <c r="B109" i="130"/>
  <c r="B121" i="130"/>
  <c r="B129" i="130"/>
  <c r="B105" i="130"/>
  <c r="B117" i="130"/>
  <c r="G52" i="129"/>
  <c r="B100" i="129"/>
  <c r="B56" i="129"/>
  <c r="B114" i="130"/>
  <c r="B126" i="130"/>
  <c r="B102" i="130"/>
  <c r="B120" i="130"/>
  <c r="B132" i="130"/>
  <c r="B108" i="130"/>
  <c r="B116" i="130"/>
  <c r="B128" i="130"/>
  <c r="B104" i="130"/>
  <c r="G52" i="130"/>
  <c r="Q52" i="130"/>
  <c r="B111" i="130"/>
  <c r="B107" i="130"/>
  <c r="B103" i="130"/>
  <c r="B135" i="130"/>
  <c r="B131" i="130"/>
  <c r="B127" i="130"/>
  <c r="B57" i="129"/>
  <c r="B53" i="129"/>
  <c r="Q52" i="129"/>
  <c r="B52" i="129"/>
  <c r="AK58" i="156"/>
  <c r="Q54" i="128"/>
  <c r="J53" i="128"/>
  <c r="B96" i="128"/>
  <c r="B107" i="128" s="1"/>
  <c r="B117" i="128" s="1"/>
  <c r="B127" i="128" s="1"/>
  <c r="B56" i="128"/>
  <c r="B55" i="128"/>
  <c r="B58" i="128"/>
  <c r="B54" i="128"/>
  <c r="B53" i="128"/>
  <c r="B52" i="128"/>
  <c r="G52" i="128"/>
  <c r="B107" i="149"/>
  <c r="B98" i="149"/>
  <c r="B116" i="149"/>
  <c r="B115" i="149"/>
  <c r="B106" i="149"/>
  <c r="B97" i="149"/>
  <c r="B121" i="149"/>
  <c r="B112" i="149"/>
  <c r="B103" i="149"/>
  <c r="B120" i="149"/>
  <c r="B111" i="149"/>
  <c r="B102" i="149"/>
  <c r="B118" i="149"/>
  <c r="B109" i="149"/>
  <c r="B100" i="149"/>
  <c r="B105" i="149"/>
  <c r="B114" i="149"/>
  <c r="B96" i="149"/>
  <c r="B119" i="149"/>
  <c r="B110" i="149"/>
  <c r="B101" i="149"/>
  <c r="B99" i="149"/>
  <c r="B117" i="149"/>
  <c r="B108" i="149"/>
  <c r="R52" i="148"/>
  <c r="R53" i="148"/>
  <c r="R54" i="148"/>
  <c r="R51" i="148"/>
  <c r="G52" i="148"/>
  <c r="G53" i="148"/>
  <c r="G54" i="148"/>
  <c r="G55" i="148"/>
  <c r="G51" i="148"/>
  <c r="B4" i="148"/>
  <c r="B90" i="148" s="1"/>
  <c r="B5" i="148"/>
  <c r="B91" i="148" s="1"/>
  <c r="B98" i="148" s="1"/>
  <c r="B6" i="148"/>
  <c r="B92" i="148" s="1"/>
  <c r="B99" i="148" s="1"/>
  <c r="B7" i="148"/>
  <c r="B93" i="148" s="1"/>
  <c r="B100" i="148" s="1"/>
  <c r="B3" i="148"/>
  <c r="B89" i="148" s="1"/>
  <c r="AG95" i="147"/>
  <c r="AG92" i="147"/>
  <c r="AG93" i="147"/>
  <c r="AG94" i="147"/>
  <c r="AG91" i="147"/>
  <c r="G81" i="147"/>
  <c r="F81" i="147" s="1"/>
  <c r="E81" i="147" s="1"/>
  <c r="D81" i="147" s="1"/>
  <c r="E79" i="147"/>
  <c r="F79" i="147"/>
  <c r="G79" i="147"/>
  <c r="H79" i="147"/>
  <c r="I79" i="147"/>
  <c r="J79" i="147"/>
  <c r="K79" i="147"/>
  <c r="L79" i="147"/>
  <c r="M79" i="147"/>
  <c r="N79" i="147"/>
  <c r="O79" i="147"/>
  <c r="P79" i="147"/>
  <c r="Q79" i="147"/>
  <c r="R79" i="147"/>
  <c r="S79" i="147"/>
  <c r="T79" i="147"/>
  <c r="U79" i="147"/>
  <c r="V79" i="147"/>
  <c r="W79" i="147"/>
  <c r="X79" i="147"/>
  <c r="Y79" i="147"/>
  <c r="Z79" i="147"/>
  <c r="AA79" i="147"/>
  <c r="AB79" i="147"/>
  <c r="AC79" i="147"/>
  <c r="AD79" i="147"/>
  <c r="AE79" i="147"/>
  <c r="AF79" i="147"/>
  <c r="D79" i="147"/>
  <c r="E83" i="147"/>
  <c r="F83" i="147"/>
  <c r="G83" i="147"/>
  <c r="H83" i="147"/>
  <c r="I83" i="147"/>
  <c r="J83" i="147"/>
  <c r="K83" i="147"/>
  <c r="L83" i="147"/>
  <c r="M83" i="147"/>
  <c r="N83" i="147"/>
  <c r="O83" i="147"/>
  <c r="P83" i="147"/>
  <c r="Q83" i="147"/>
  <c r="R83" i="147"/>
  <c r="S83" i="147"/>
  <c r="T83" i="147"/>
  <c r="U83" i="147"/>
  <c r="V83" i="147"/>
  <c r="W83" i="147"/>
  <c r="X83" i="147"/>
  <c r="Y83" i="147"/>
  <c r="Z83" i="147"/>
  <c r="AA83" i="147"/>
  <c r="AB83" i="147"/>
  <c r="AC83" i="147"/>
  <c r="AD83" i="147"/>
  <c r="AE83" i="147"/>
  <c r="AF83" i="147"/>
  <c r="D83" i="147"/>
  <c r="I78" i="147"/>
  <c r="J78" i="147"/>
  <c r="K78" i="147"/>
  <c r="L78" i="147"/>
  <c r="M78" i="147"/>
  <c r="N78" i="147"/>
  <c r="O78" i="147"/>
  <c r="P78" i="147"/>
  <c r="Q78" i="147"/>
  <c r="R78" i="147"/>
  <c r="S78" i="147"/>
  <c r="T78" i="147"/>
  <c r="U78" i="147"/>
  <c r="V78" i="147"/>
  <c r="W78" i="147"/>
  <c r="X78" i="147"/>
  <c r="Y78" i="147"/>
  <c r="Z78" i="147"/>
  <c r="AA78" i="147"/>
  <c r="AB78" i="147"/>
  <c r="AC78" i="147"/>
  <c r="AD78" i="147"/>
  <c r="AE78" i="147"/>
  <c r="AF78" i="147"/>
  <c r="H78" i="147"/>
  <c r="R51" i="147"/>
  <c r="G52" i="147"/>
  <c r="G53" i="147"/>
  <c r="G54" i="147"/>
  <c r="G55" i="147"/>
  <c r="G51" i="147"/>
  <c r="B4" i="147"/>
  <c r="B92" i="147" s="1"/>
  <c r="B5" i="147"/>
  <c r="B93" i="147" s="1"/>
  <c r="B6" i="147"/>
  <c r="B94" i="147" s="1"/>
  <c r="B107" i="147" s="1"/>
  <c r="B7" i="147"/>
  <c r="B95" i="147" s="1"/>
  <c r="B3" i="147"/>
  <c r="B91" i="147" s="1"/>
  <c r="B98" i="147" s="1"/>
  <c r="AC90" i="146"/>
  <c r="AC91" i="146"/>
  <c r="AC92" i="146"/>
  <c r="AC93" i="146"/>
  <c r="AC94" i="146"/>
  <c r="AC89" i="146"/>
  <c r="AC79" i="146"/>
  <c r="AG79" i="146"/>
  <c r="AG80" i="146" s="1"/>
  <c r="AG82" i="146" s="1"/>
  <c r="E81" i="146"/>
  <c r="F81" i="146"/>
  <c r="G81" i="146"/>
  <c r="H81" i="146"/>
  <c r="I81" i="146"/>
  <c r="J81" i="146"/>
  <c r="K81" i="146"/>
  <c r="L81" i="146"/>
  <c r="M81" i="146"/>
  <c r="N81" i="146"/>
  <c r="O81" i="146"/>
  <c r="P81" i="146"/>
  <c r="Q81" i="146"/>
  <c r="R81" i="146"/>
  <c r="S81" i="146"/>
  <c r="T81" i="146"/>
  <c r="U81" i="146"/>
  <c r="V81" i="146"/>
  <c r="W81" i="146"/>
  <c r="X81" i="146"/>
  <c r="Y81" i="146"/>
  <c r="Z81" i="146"/>
  <c r="AA81" i="146"/>
  <c r="AB81" i="146"/>
  <c r="AC81" i="146"/>
  <c r="AD81" i="146"/>
  <c r="AE81" i="146"/>
  <c r="AF81" i="146"/>
  <c r="D81" i="146"/>
  <c r="I78" i="146"/>
  <c r="J78" i="146"/>
  <c r="K78" i="146"/>
  <c r="L78" i="146"/>
  <c r="M78" i="146"/>
  <c r="N78" i="146"/>
  <c r="O78" i="146"/>
  <c r="P78" i="146"/>
  <c r="Q78" i="146"/>
  <c r="R78" i="146"/>
  <c r="S78" i="146"/>
  <c r="T78" i="146"/>
  <c r="U78" i="146"/>
  <c r="V78" i="146"/>
  <c r="W78" i="146"/>
  <c r="X78" i="146"/>
  <c r="Y78" i="146"/>
  <c r="Z78" i="146"/>
  <c r="AA78" i="146"/>
  <c r="AB78" i="146"/>
  <c r="AC78" i="146"/>
  <c r="AD78" i="146"/>
  <c r="AE78" i="146"/>
  <c r="AF78" i="146"/>
  <c r="H78" i="146"/>
  <c r="R52" i="146"/>
  <c r="G52" i="146"/>
  <c r="G53" i="146"/>
  <c r="G54" i="146"/>
  <c r="G55" i="146"/>
  <c r="G56" i="146"/>
  <c r="G51" i="146"/>
  <c r="B4" i="146"/>
  <c r="B90" i="146" s="1"/>
  <c r="B105" i="146" s="1"/>
  <c r="B5" i="146"/>
  <c r="B91" i="146" s="1"/>
  <c r="B99" i="146" s="1"/>
  <c r="B6" i="146"/>
  <c r="B92" i="146" s="1"/>
  <c r="B100" i="146" s="1"/>
  <c r="B7" i="146"/>
  <c r="B93" i="146" s="1"/>
  <c r="B8" i="146"/>
  <c r="B94" i="146" s="1"/>
  <c r="B3" i="146"/>
  <c r="B89" i="146" s="1"/>
  <c r="AC92" i="145"/>
  <c r="AC93" i="145"/>
  <c r="AC94" i="145"/>
  <c r="AC91" i="145"/>
  <c r="AG81" i="145"/>
  <c r="H81" i="145"/>
  <c r="G81" i="145" s="1"/>
  <c r="F81" i="145" s="1"/>
  <c r="E81" i="145" s="1"/>
  <c r="D81" i="145" s="1"/>
  <c r="E83" i="145"/>
  <c r="F83" i="145"/>
  <c r="G83" i="145"/>
  <c r="H83" i="145"/>
  <c r="I83" i="145"/>
  <c r="J83" i="145"/>
  <c r="K83" i="145"/>
  <c r="L83" i="145"/>
  <c r="M83" i="145"/>
  <c r="N83" i="145"/>
  <c r="O83" i="145"/>
  <c r="P83" i="145"/>
  <c r="Q83" i="145"/>
  <c r="R83" i="145"/>
  <c r="S83" i="145"/>
  <c r="T83" i="145"/>
  <c r="U83" i="145"/>
  <c r="V83" i="145"/>
  <c r="W83" i="145"/>
  <c r="X83" i="145"/>
  <c r="Y83" i="145"/>
  <c r="Z83" i="145"/>
  <c r="AA83" i="145"/>
  <c r="AB83" i="145"/>
  <c r="AC83" i="145"/>
  <c r="AD83" i="145"/>
  <c r="AE83" i="145"/>
  <c r="AF83" i="145"/>
  <c r="D83" i="145"/>
  <c r="I79" i="145"/>
  <c r="J79" i="145"/>
  <c r="K79" i="145"/>
  <c r="L79" i="145"/>
  <c r="M79" i="145"/>
  <c r="N79" i="145"/>
  <c r="O79" i="145"/>
  <c r="P79" i="145"/>
  <c r="Q79" i="145"/>
  <c r="R79" i="145"/>
  <c r="S79" i="145"/>
  <c r="T79" i="145"/>
  <c r="U79" i="145"/>
  <c r="V79" i="145"/>
  <c r="W79" i="145"/>
  <c r="X79" i="145"/>
  <c r="Y79" i="145"/>
  <c r="Z79" i="145"/>
  <c r="AA79" i="145"/>
  <c r="AB79" i="145"/>
  <c r="AC79" i="145"/>
  <c r="AD79" i="145"/>
  <c r="AE79" i="145"/>
  <c r="AF79" i="145"/>
  <c r="H79" i="145"/>
  <c r="AE78" i="145"/>
  <c r="AF78" i="145"/>
  <c r="AD78" i="145"/>
  <c r="R52" i="145"/>
  <c r="R53" i="145"/>
  <c r="R51" i="145"/>
  <c r="G52" i="145"/>
  <c r="G53" i="145"/>
  <c r="G54" i="145"/>
  <c r="G51" i="145"/>
  <c r="B4" i="145"/>
  <c r="B92" i="145" s="1"/>
  <c r="B5" i="145"/>
  <c r="B93" i="145" s="1"/>
  <c r="B6" i="145"/>
  <c r="B94" i="145" s="1"/>
  <c r="B100" i="145" s="1"/>
  <c r="B3" i="145"/>
  <c r="B91" i="145" s="1"/>
  <c r="B97" i="145" s="1"/>
  <c r="AC90" i="144"/>
  <c r="AC91" i="144"/>
  <c r="AC89" i="144"/>
  <c r="AG79" i="144"/>
  <c r="AG80" i="144" s="1"/>
  <c r="AG82" i="144" s="1"/>
  <c r="H79" i="144"/>
  <c r="G79" i="144" s="1"/>
  <c r="F79" i="144" s="1"/>
  <c r="E79" i="144" s="1"/>
  <c r="D79" i="144" s="1"/>
  <c r="E81" i="144"/>
  <c r="F81" i="144"/>
  <c r="G81" i="144"/>
  <c r="H81" i="144"/>
  <c r="I81" i="144"/>
  <c r="J81" i="144"/>
  <c r="K81" i="144"/>
  <c r="L81" i="144"/>
  <c r="M81" i="144"/>
  <c r="N81" i="144"/>
  <c r="O81" i="144"/>
  <c r="P81" i="144"/>
  <c r="Q81" i="144"/>
  <c r="R81" i="144"/>
  <c r="S81" i="144"/>
  <c r="T81" i="144"/>
  <c r="U81" i="144"/>
  <c r="V81" i="144"/>
  <c r="W81" i="144"/>
  <c r="X81" i="144"/>
  <c r="Y81" i="144"/>
  <c r="Z81" i="144"/>
  <c r="AA81" i="144"/>
  <c r="AB81" i="144"/>
  <c r="AC81" i="144"/>
  <c r="AD81" i="144"/>
  <c r="AE81" i="144"/>
  <c r="AF81" i="144"/>
  <c r="D81" i="144"/>
  <c r="I78" i="144"/>
  <c r="J78" i="144"/>
  <c r="K78" i="144"/>
  <c r="L78" i="144"/>
  <c r="M78" i="144"/>
  <c r="N78" i="144"/>
  <c r="O78" i="144"/>
  <c r="P78" i="144"/>
  <c r="Q78" i="144"/>
  <c r="R78" i="144"/>
  <c r="S78" i="144"/>
  <c r="T78" i="144"/>
  <c r="U78" i="144"/>
  <c r="V78" i="144"/>
  <c r="W78" i="144"/>
  <c r="X78" i="144"/>
  <c r="Y78" i="144"/>
  <c r="Z78" i="144"/>
  <c r="AA78" i="144"/>
  <c r="AB78" i="144"/>
  <c r="AC78" i="144"/>
  <c r="AD78" i="144"/>
  <c r="AE78" i="144"/>
  <c r="AF78" i="144"/>
  <c r="H78" i="144"/>
  <c r="R52" i="144"/>
  <c r="G52" i="144"/>
  <c r="G53" i="144"/>
  <c r="B4" i="144"/>
  <c r="B90" i="144" s="1"/>
  <c r="B5" i="144"/>
  <c r="B91" i="144" s="1"/>
  <c r="B3" i="144"/>
  <c r="B89" i="144" s="1"/>
  <c r="R52" i="141"/>
  <c r="R53" i="141"/>
  <c r="R51" i="141"/>
  <c r="G52" i="141"/>
  <c r="G53" i="141"/>
  <c r="G54" i="141"/>
  <c r="G55" i="141"/>
  <c r="G56" i="141"/>
  <c r="G57" i="141"/>
  <c r="G51" i="141"/>
  <c r="AG91" i="141"/>
  <c r="AG92" i="141"/>
  <c r="AG93" i="141"/>
  <c r="AG94" i="141"/>
  <c r="AG95" i="141"/>
  <c r="AG96" i="141"/>
  <c r="AG90" i="141"/>
  <c r="AG79" i="141"/>
  <c r="AG80" i="141" s="1"/>
  <c r="AG82" i="141" s="1"/>
  <c r="H79" i="141"/>
  <c r="G79" i="141" s="1"/>
  <c r="F79" i="141" s="1"/>
  <c r="E79" i="141" s="1"/>
  <c r="D79" i="141" s="1"/>
  <c r="E81" i="141"/>
  <c r="F81" i="141"/>
  <c r="G81" i="141"/>
  <c r="H81" i="141"/>
  <c r="I81" i="141"/>
  <c r="J81" i="141"/>
  <c r="K81" i="141"/>
  <c r="L81" i="141"/>
  <c r="M81" i="141"/>
  <c r="N81" i="141"/>
  <c r="O81" i="141"/>
  <c r="P81" i="141"/>
  <c r="Q81" i="141"/>
  <c r="R81" i="141"/>
  <c r="S81" i="141"/>
  <c r="T81" i="141"/>
  <c r="U81" i="141"/>
  <c r="V81" i="141"/>
  <c r="W81" i="141"/>
  <c r="X81" i="141"/>
  <c r="Y81" i="141"/>
  <c r="Z81" i="141"/>
  <c r="AA81" i="141"/>
  <c r="AB81" i="141"/>
  <c r="AC81" i="141"/>
  <c r="AD81" i="141"/>
  <c r="AE81" i="141"/>
  <c r="AF81" i="141"/>
  <c r="D81" i="141"/>
  <c r="I78" i="141"/>
  <c r="J78" i="141"/>
  <c r="K78" i="141"/>
  <c r="L78" i="141"/>
  <c r="M78" i="141"/>
  <c r="N78" i="141"/>
  <c r="O78" i="141"/>
  <c r="P78" i="141"/>
  <c r="Q78" i="141"/>
  <c r="R78" i="141"/>
  <c r="S78" i="141"/>
  <c r="T78" i="141"/>
  <c r="U78" i="141"/>
  <c r="V78" i="141"/>
  <c r="W78" i="141"/>
  <c r="X78" i="141"/>
  <c r="Y78" i="141"/>
  <c r="Z78" i="141"/>
  <c r="AA78" i="141"/>
  <c r="AB78" i="141"/>
  <c r="AC78" i="141"/>
  <c r="AD78" i="141"/>
  <c r="AE78" i="141"/>
  <c r="AF78" i="141"/>
  <c r="H78" i="141"/>
  <c r="B4" i="141"/>
  <c r="B91" i="141" s="1"/>
  <c r="B5" i="141"/>
  <c r="B92" i="141" s="1"/>
  <c r="B6" i="141"/>
  <c r="B93" i="141" s="1"/>
  <c r="B7" i="141"/>
  <c r="B94" i="141" s="1"/>
  <c r="B8" i="141"/>
  <c r="B95" i="141" s="1"/>
  <c r="B9" i="141"/>
  <c r="B96" i="141" s="1"/>
  <c r="B105" i="141" s="1"/>
  <c r="B3" i="141"/>
  <c r="B90" i="141" s="1"/>
  <c r="G51" i="120"/>
  <c r="G52" i="119"/>
  <c r="G51" i="119"/>
  <c r="G52" i="118"/>
  <c r="G53" i="118"/>
  <c r="G54" i="118"/>
  <c r="G55" i="118"/>
  <c r="G56" i="118"/>
  <c r="G57" i="118"/>
  <c r="G58" i="118"/>
  <c r="G59" i="118"/>
  <c r="G51" i="118"/>
  <c r="G52" i="117"/>
  <c r="G53" i="117"/>
  <c r="G54" i="117"/>
  <c r="G55" i="117"/>
  <c r="G56" i="117"/>
  <c r="G57" i="117"/>
  <c r="G58" i="117"/>
  <c r="G51" i="117"/>
  <c r="G52" i="151"/>
  <c r="G53" i="151"/>
  <c r="G54" i="151"/>
  <c r="G55" i="151"/>
  <c r="G56" i="151"/>
  <c r="G57" i="151"/>
  <c r="G51" i="151"/>
  <c r="G52" i="142"/>
  <c r="G53" i="142"/>
  <c r="G51" i="142"/>
  <c r="G52" i="140"/>
  <c r="G53" i="140"/>
  <c r="G54" i="140"/>
  <c r="G55" i="140"/>
  <c r="G56" i="140"/>
  <c r="G51" i="140"/>
  <c r="G52" i="115"/>
  <c r="G53" i="115"/>
  <c r="G54" i="115"/>
  <c r="G51" i="115"/>
  <c r="G52" i="114"/>
  <c r="G53" i="114"/>
  <c r="G54" i="114"/>
  <c r="G55" i="114"/>
  <c r="G56" i="114"/>
  <c r="G57" i="114"/>
  <c r="G51" i="114"/>
  <c r="G52" i="113"/>
  <c r="G53" i="113"/>
  <c r="G54" i="113"/>
  <c r="G51" i="113"/>
  <c r="G52" i="110"/>
  <c r="G53" i="110"/>
  <c r="G54" i="110"/>
  <c r="G51" i="110"/>
  <c r="G52" i="139"/>
  <c r="G51" i="139"/>
  <c r="G52" i="150"/>
  <c r="G53" i="150"/>
  <c r="G54" i="150"/>
  <c r="G55" i="150"/>
  <c r="G56" i="150"/>
  <c r="G51" i="150"/>
  <c r="G52" i="131"/>
  <c r="G53" i="131"/>
  <c r="G54" i="131"/>
  <c r="G55" i="131"/>
  <c r="G56" i="131"/>
  <c r="G57" i="131"/>
  <c r="G58" i="131"/>
  <c r="G51" i="131"/>
  <c r="G52" i="137"/>
  <c r="G53" i="137"/>
  <c r="G54" i="137"/>
  <c r="G51" i="137"/>
  <c r="B41" i="151"/>
  <c r="B66" i="151" s="1"/>
  <c r="C41" i="151"/>
  <c r="B42" i="151"/>
  <c r="B67" i="151" s="1"/>
  <c r="C42" i="151"/>
  <c r="B43" i="151"/>
  <c r="B68" i="151" s="1"/>
  <c r="C43" i="151"/>
  <c r="B44" i="151"/>
  <c r="B69" i="151" s="1"/>
  <c r="C44" i="151"/>
  <c r="B45" i="151"/>
  <c r="B70" i="151" s="1"/>
  <c r="C45" i="151"/>
  <c r="B43" i="150"/>
  <c r="B68" i="150" s="1"/>
  <c r="C43" i="150"/>
  <c r="B44" i="150"/>
  <c r="B69" i="150" s="1"/>
  <c r="C44" i="150"/>
  <c r="B45" i="150"/>
  <c r="B70" i="150" s="1"/>
  <c r="C45" i="150"/>
  <c r="AC90" i="122"/>
  <c r="AC91" i="122"/>
  <c r="AC92" i="122"/>
  <c r="AC93" i="122"/>
  <c r="AC94" i="122"/>
  <c r="AC95" i="122"/>
  <c r="AC96" i="122"/>
  <c r="AC97" i="122"/>
  <c r="AC98" i="122"/>
  <c r="AC89" i="122"/>
  <c r="AG79" i="122"/>
  <c r="AG80" i="122" s="1"/>
  <c r="AG82" i="122" s="1"/>
  <c r="Y79" i="122"/>
  <c r="H79" i="122"/>
  <c r="G79" i="122" s="1"/>
  <c r="F79" i="122" s="1"/>
  <c r="E79" i="122" s="1"/>
  <c r="D79" i="122" s="1"/>
  <c r="E81" i="122"/>
  <c r="F81" i="122"/>
  <c r="G81" i="122"/>
  <c r="H81" i="122"/>
  <c r="I81" i="122"/>
  <c r="J81" i="122"/>
  <c r="K81" i="122"/>
  <c r="L81" i="122"/>
  <c r="M81" i="122"/>
  <c r="N81" i="122"/>
  <c r="O81" i="122"/>
  <c r="P81" i="122"/>
  <c r="Q81" i="122"/>
  <c r="R81" i="122"/>
  <c r="S81" i="122"/>
  <c r="T81" i="122"/>
  <c r="U81" i="122"/>
  <c r="V81" i="122"/>
  <c r="W81" i="122"/>
  <c r="X81" i="122"/>
  <c r="Y81" i="122"/>
  <c r="Z81" i="122"/>
  <c r="AA81" i="122"/>
  <c r="AB81" i="122"/>
  <c r="AC81" i="122"/>
  <c r="AD81" i="122"/>
  <c r="AE81" i="122"/>
  <c r="AF81" i="122"/>
  <c r="D81" i="122"/>
  <c r="I78" i="122"/>
  <c r="J78" i="122"/>
  <c r="K78" i="122"/>
  <c r="L78" i="122"/>
  <c r="M78" i="122"/>
  <c r="N78" i="122"/>
  <c r="O78" i="122"/>
  <c r="P78" i="122"/>
  <c r="Q78" i="122"/>
  <c r="R78" i="122"/>
  <c r="S78" i="122"/>
  <c r="T78" i="122"/>
  <c r="U78" i="122"/>
  <c r="V78" i="122"/>
  <c r="W78" i="122"/>
  <c r="X78" i="122"/>
  <c r="Y78" i="122"/>
  <c r="Z78" i="122"/>
  <c r="AA78" i="122"/>
  <c r="AB78" i="122"/>
  <c r="AC78" i="122"/>
  <c r="AD78" i="122"/>
  <c r="AE78" i="122"/>
  <c r="AF78" i="122"/>
  <c r="H78" i="122"/>
  <c r="R52" i="122"/>
  <c r="R53" i="122"/>
  <c r="R54" i="122"/>
  <c r="R55" i="122"/>
  <c r="R58" i="122"/>
  <c r="R60" i="122"/>
  <c r="R51" i="122"/>
  <c r="G52" i="122"/>
  <c r="N52" i="122" s="1"/>
  <c r="G53" i="122"/>
  <c r="G54" i="122"/>
  <c r="G55" i="122"/>
  <c r="G56" i="122"/>
  <c r="N56" i="122" s="1"/>
  <c r="G57" i="122"/>
  <c r="N57" i="122" s="1"/>
  <c r="G58" i="122"/>
  <c r="G59" i="122"/>
  <c r="G60" i="122"/>
  <c r="N60" i="122" s="1"/>
  <c r="G51" i="122"/>
  <c r="N51" i="122" s="1"/>
  <c r="B4" i="122"/>
  <c r="B90" i="122" s="1"/>
  <c r="B5" i="122"/>
  <c r="B91" i="122" s="1"/>
  <c r="B6" i="122"/>
  <c r="B92" i="122" s="1"/>
  <c r="B7" i="122"/>
  <c r="B93" i="122" s="1"/>
  <c r="B8" i="122"/>
  <c r="B94" i="122" s="1"/>
  <c r="B9" i="122"/>
  <c r="B95" i="122" s="1"/>
  <c r="B119" i="122" s="1"/>
  <c r="B10" i="122"/>
  <c r="B96" i="122" s="1"/>
  <c r="B11" i="122"/>
  <c r="B97" i="122" s="1"/>
  <c r="B110" i="122" s="1"/>
  <c r="B12" i="122"/>
  <c r="B98" i="122" s="1"/>
  <c r="B3" i="122"/>
  <c r="B89" i="122" s="1"/>
  <c r="AC90" i="121"/>
  <c r="AC91" i="121"/>
  <c r="AC92" i="121"/>
  <c r="AC93" i="121"/>
  <c r="AC94" i="121"/>
  <c r="AC89" i="121"/>
  <c r="H79" i="121"/>
  <c r="G79" i="121" s="1"/>
  <c r="F79" i="121" s="1"/>
  <c r="E79" i="121" s="1"/>
  <c r="D79" i="121" s="1"/>
  <c r="Y79" i="121"/>
  <c r="AG79" i="121"/>
  <c r="AG80" i="121" s="1"/>
  <c r="AG82" i="121" s="1"/>
  <c r="E81" i="121"/>
  <c r="F81" i="121"/>
  <c r="G81" i="121"/>
  <c r="H81" i="121"/>
  <c r="I81" i="121"/>
  <c r="J81" i="121"/>
  <c r="K81" i="121"/>
  <c r="L81" i="121"/>
  <c r="M81" i="121"/>
  <c r="N81" i="121"/>
  <c r="O81" i="121"/>
  <c r="P81" i="121"/>
  <c r="Q81" i="121"/>
  <c r="R81" i="121"/>
  <c r="S81" i="121"/>
  <c r="T81" i="121"/>
  <c r="U81" i="121"/>
  <c r="V81" i="121"/>
  <c r="W81" i="121"/>
  <c r="X81" i="121"/>
  <c r="Y81" i="121"/>
  <c r="Z81" i="121"/>
  <c r="AA81" i="121"/>
  <c r="AB81" i="121"/>
  <c r="AC81" i="121"/>
  <c r="AD81" i="121"/>
  <c r="AE81" i="121"/>
  <c r="AF81" i="121"/>
  <c r="D81" i="121"/>
  <c r="I78" i="121"/>
  <c r="J78" i="121"/>
  <c r="K78" i="121"/>
  <c r="L78" i="121"/>
  <c r="M78" i="121"/>
  <c r="N78" i="121"/>
  <c r="O78" i="121"/>
  <c r="P78" i="121"/>
  <c r="Q78" i="121"/>
  <c r="R78" i="121"/>
  <c r="S78" i="121"/>
  <c r="T78" i="121"/>
  <c r="U78" i="121"/>
  <c r="V78" i="121"/>
  <c r="W78" i="121"/>
  <c r="X78" i="121"/>
  <c r="Y78" i="121"/>
  <c r="Z78" i="121"/>
  <c r="AA78" i="121"/>
  <c r="AB78" i="121"/>
  <c r="AC78" i="121"/>
  <c r="AD78" i="121"/>
  <c r="AE78" i="121"/>
  <c r="AF78" i="121"/>
  <c r="H78" i="121"/>
  <c r="R55" i="121"/>
  <c r="R51" i="121"/>
  <c r="G52" i="121"/>
  <c r="N52" i="121" s="1"/>
  <c r="G53" i="121"/>
  <c r="N53" i="121" s="1"/>
  <c r="G54" i="121"/>
  <c r="N54" i="121" s="1"/>
  <c r="G55" i="121"/>
  <c r="N55" i="121" s="1"/>
  <c r="G56" i="121"/>
  <c r="N56" i="121" s="1"/>
  <c r="G51" i="121"/>
  <c r="N51" i="121" s="1"/>
  <c r="G52" i="154"/>
  <c r="N52" i="154" s="1"/>
  <c r="G53" i="154"/>
  <c r="N53" i="154" s="1"/>
  <c r="G54" i="154"/>
  <c r="N54" i="154" s="1"/>
  <c r="G55" i="154"/>
  <c r="N55" i="154" s="1"/>
  <c r="G56" i="154"/>
  <c r="N56" i="154" s="1"/>
  <c r="G57" i="154"/>
  <c r="N57" i="154" s="1"/>
  <c r="G51" i="154"/>
  <c r="B4" i="121"/>
  <c r="B90" i="121" s="1"/>
  <c r="B5" i="121"/>
  <c r="B91" i="121" s="1"/>
  <c r="B6" i="121"/>
  <c r="B92" i="121" s="1"/>
  <c r="B7" i="121"/>
  <c r="B93" i="121" s="1"/>
  <c r="B8" i="121"/>
  <c r="B94" i="121" s="1"/>
  <c r="B3" i="121"/>
  <c r="B89" i="121" s="1"/>
  <c r="AG78" i="120"/>
  <c r="AG79" i="120" s="1"/>
  <c r="AG81" i="120" s="1"/>
  <c r="H78" i="120"/>
  <c r="G78" i="120" s="1"/>
  <c r="F78" i="120" s="1"/>
  <c r="E78" i="120" s="1"/>
  <c r="D78" i="120" s="1"/>
  <c r="E80" i="120"/>
  <c r="F80" i="120"/>
  <c r="G80" i="120"/>
  <c r="H80" i="120"/>
  <c r="I80" i="120"/>
  <c r="J80" i="120"/>
  <c r="K80" i="120"/>
  <c r="L80" i="120"/>
  <c r="M80" i="120"/>
  <c r="N80" i="120"/>
  <c r="O80" i="120"/>
  <c r="P80" i="120"/>
  <c r="Q80" i="120"/>
  <c r="R80" i="120"/>
  <c r="S80" i="120"/>
  <c r="T80" i="120"/>
  <c r="U80" i="120"/>
  <c r="V80" i="120"/>
  <c r="W80" i="120"/>
  <c r="X80" i="120"/>
  <c r="Y80" i="120"/>
  <c r="Z80" i="120"/>
  <c r="AA80" i="120"/>
  <c r="AB80" i="120"/>
  <c r="AC80" i="120"/>
  <c r="AD80" i="120"/>
  <c r="AE80" i="120"/>
  <c r="AF80" i="120"/>
  <c r="D80" i="120"/>
  <c r="AD77" i="120"/>
  <c r="AE77" i="120"/>
  <c r="AF77" i="120" s="1"/>
  <c r="AC77" i="120"/>
  <c r="AA77" i="120"/>
  <c r="H77" i="120"/>
  <c r="AG88" i="120"/>
  <c r="B3" i="120"/>
  <c r="B88" i="120" s="1"/>
  <c r="B94" i="120" s="1"/>
  <c r="AC90" i="119"/>
  <c r="AC89" i="119"/>
  <c r="AG79" i="119"/>
  <c r="AG80" i="119" s="1"/>
  <c r="AG82" i="119" s="1"/>
  <c r="Y79" i="119"/>
  <c r="H79" i="119"/>
  <c r="G79" i="119" s="1"/>
  <c r="F79" i="119" s="1"/>
  <c r="E79" i="119" s="1"/>
  <c r="D79" i="119" s="1"/>
  <c r="E81" i="119"/>
  <c r="F81" i="119"/>
  <c r="G81" i="119"/>
  <c r="H81" i="119"/>
  <c r="I81" i="119"/>
  <c r="J81" i="119"/>
  <c r="K81" i="119"/>
  <c r="L81" i="119"/>
  <c r="M81" i="119"/>
  <c r="N81" i="119"/>
  <c r="O81" i="119"/>
  <c r="P81" i="119"/>
  <c r="Q81" i="119"/>
  <c r="R81" i="119"/>
  <c r="S81" i="119"/>
  <c r="T81" i="119"/>
  <c r="U81" i="119"/>
  <c r="V81" i="119"/>
  <c r="W81" i="119"/>
  <c r="X81" i="119"/>
  <c r="Y81" i="119"/>
  <c r="Z81" i="119"/>
  <c r="AA81" i="119"/>
  <c r="AB81" i="119"/>
  <c r="AC81" i="119"/>
  <c r="AD81" i="119"/>
  <c r="AE81" i="119"/>
  <c r="AF81" i="119"/>
  <c r="D81" i="119"/>
  <c r="I78" i="119"/>
  <c r="J78" i="119"/>
  <c r="K78" i="119"/>
  <c r="L78" i="119"/>
  <c r="M78" i="119"/>
  <c r="N78" i="119"/>
  <c r="O78" i="119"/>
  <c r="P78" i="119"/>
  <c r="Q78" i="119"/>
  <c r="R78" i="119"/>
  <c r="S78" i="119"/>
  <c r="T78" i="119"/>
  <c r="U78" i="119"/>
  <c r="V78" i="119"/>
  <c r="W78" i="119"/>
  <c r="X78" i="119"/>
  <c r="Y78" i="119"/>
  <c r="Z78" i="119"/>
  <c r="AA78" i="119"/>
  <c r="AB78" i="119"/>
  <c r="AC78" i="119"/>
  <c r="AD78" i="119"/>
  <c r="AE78" i="119"/>
  <c r="AF78" i="119"/>
  <c r="H78" i="119"/>
  <c r="R51" i="119"/>
  <c r="B4" i="119"/>
  <c r="B90" i="119" s="1"/>
  <c r="B3" i="119"/>
  <c r="B89" i="119" s="1"/>
  <c r="AC90" i="118"/>
  <c r="AC91" i="118"/>
  <c r="AC92" i="118"/>
  <c r="AC93" i="118"/>
  <c r="AC94" i="118"/>
  <c r="AC95" i="118"/>
  <c r="AC96" i="118"/>
  <c r="AC97" i="118"/>
  <c r="AC89" i="118"/>
  <c r="H79" i="118"/>
  <c r="G79" i="118" s="1"/>
  <c r="F79" i="118" s="1"/>
  <c r="E79" i="118" s="1"/>
  <c r="D79" i="118" s="1"/>
  <c r="Y79" i="118"/>
  <c r="AG79" i="118"/>
  <c r="AG80" i="118" s="1"/>
  <c r="AG82" i="118" s="1"/>
  <c r="E81" i="118"/>
  <c r="F81" i="118"/>
  <c r="G81" i="118"/>
  <c r="H81" i="118"/>
  <c r="I81" i="118"/>
  <c r="J81" i="118"/>
  <c r="K81" i="118"/>
  <c r="L81" i="118"/>
  <c r="M81" i="118"/>
  <c r="N81" i="118"/>
  <c r="O81" i="118"/>
  <c r="P81" i="118"/>
  <c r="Q81" i="118"/>
  <c r="R81" i="118"/>
  <c r="S81" i="118"/>
  <c r="T81" i="118"/>
  <c r="U81" i="118"/>
  <c r="V81" i="118"/>
  <c r="W81" i="118"/>
  <c r="X81" i="118"/>
  <c r="Y81" i="118"/>
  <c r="Z81" i="118"/>
  <c r="AA81" i="118"/>
  <c r="AB81" i="118"/>
  <c r="AC81" i="118"/>
  <c r="AD81" i="118"/>
  <c r="AE81" i="118"/>
  <c r="AF81" i="118"/>
  <c r="D81" i="118"/>
  <c r="I78" i="118"/>
  <c r="J78" i="118"/>
  <c r="K78" i="118"/>
  <c r="L78" i="118"/>
  <c r="M78" i="118"/>
  <c r="N78" i="118"/>
  <c r="O78" i="118"/>
  <c r="P78" i="118"/>
  <c r="Q78" i="118"/>
  <c r="R78" i="118"/>
  <c r="S78" i="118"/>
  <c r="T78" i="118"/>
  <c r="U78" i="118"/>
  <c r="V78" i="118"/>
  <c r="W78" i="118"/>
  <c r="X78" i="118"/>
  <c r="Y78" i="118"/>
  <c r="Z78" i="118"/>
  <c r="AA78" i="118"/>
  <c r="AB78" i="118"/>
  <c r="AC78" i="118"/>
  <c r="AD78" i="118"/>
  <c r="AE78" i="118"/>
  <c r="AF78" i="118"/>
  <c r="H78" i="118"/>
  <c r="R54" i="118"/>
  <c r="R55" i="118"/>
  <c r="R56" i="118"/>
  <c r="R58" i="118"/>
  <c r="R51" i="118"/>
  <c r="B4" i="118"/>
  <c r="B90" i="118" s="1"/>
  <c r="B5" i="118"/>
  <c r="B91" i="118" s="1"/>
  <c r="B6" i="118"/>
  <c r="B92" i="118" s="1"/>
  <c r="B7" i="118"/>
  <c r="B93" i="118" s="1"/>
  <c r="B8" i="118"/>
  <c r="B94" i="118" s="1"/>
  <c r="B9" i="118"/>
  <c r="B95" i="118" s="1"/>
  <c r="B117" i="118" s="1"/>
  <c r="B10" i="118"/>
  <c r="B96" i="118" s="1"/>
  <c r="B11" i="118"/>
  <c r="B97" i="118" s="1"/>
  <c r="B119" i="118" s="1"/>
  <c r="B3" i="118"/>
  <c r="B89" i="118" s="1"/>
  <c r="H79" i="117"/>
  <c r="G79" i="117" s="1"/>
  <c r="F79" i="117" s="1"/>
  <c r="E79" i="117" s="1"/>
  <c r="D79" i="117" s="1"/>
  <c r="Y79" i="117"/>
  <c r="AG79" i="117"/>
  <c r="AG80" i="117" s="1"/>
  <c r="AG82" i="117" s="1"/>
  <c r="E81" i="117"/>
  <c r="F81" i="117"/>
  <c r="G81" i="117"/>
  <c r="H81" i="117"/>
  <c r="I81" i="117"/>
  <c r="J81" i="117"/>
  <c r="K81" i="117"/>
  <c r="L81" i="117"/>
  <c r="M81" i="117"/>
  <c r="N81" i="117"/>
  <c r="O81" i="117"/>
  <c r="P81" i="117"/>
  <c r="Q81" i="117"/>
  <c r="R81" i="117"/>
  <c r="S81" i="117"/>
  <c r="T81" i="117"/>
  <c r="U81" i="117"/>
  <c r="V81" i="117"/>
  <c r="W81" i="117"/>
  <c r="X81" i="117"/>
  <c r="Y81" i="117"/>
  <c r="Z81" i="117"/>
  <c r="AA81" i="117"/>
  <c r="AB81" i="117"/>
  <c r="AC81" i="117"/>
  <c r="AD81" i="117"/>
  <c r="AE81" i="117"/>
  <c r="AF81" i="117"/>
  <c r="D81" i="117"/>
  <c r="I78" i="117"/>
  <c r="J78" i="117"/>
  <c r="K78" i="117"/>
  <c r="L78" i="117"/>
  <c r="M78" i="117"/>
  <c r="N78" i="117"/>
  <c r="O78" i="117"/>
  <c r="P78" i="117"/>
  <c r="Q78" i="117"/>
  <c r="R78" i="117"/>
  <c r="S78" i="117"/>
  <c r="T78" i="117"/>
  <c r="U78" i="117"/>
  <c r="V78" i="117"/>
  <c r="W78" i="117"/>
  <c r="X78" i="117"/>
  <c r="Y78" i="117"/>
  <c r="Z78" i="117"/>
  <c r="AA78" i="117"/>
  <c r="AB78" i="117"/>
  <c r="AC78" i="117"/>
  <c r="AD78" i="117"/>
  <c r="AE78" i="117"/>
  <c r="AF78" i="117"/>
  <c r="H78" i="117"/>
  <c r="AC90" i="117"/>
  <c r="AC91" i="117"/>
  <c r="AC92" i="117"/>
  <c r="AC93" i="117"/>
  <c r="AC94" i="117"/>
  <c r="AC95" i="117"/>
  <c r="AC96" i="117"/>
  <c r="AC89" i="117"/>
  <c r="R57" i="117"/>
  <c r="R58" i="117"/>
  <c r="B4" i="117"/>
  <c r="B90" i="117" s="1"/>
  <c r="B5" i="117"/>
  <c r="B91" i="117" s="1"/>
  <c r="B6" i="117"/>
  <c r="B92" i="117" s="1"/>
  <c r="B7" i="117"/>
  <c r="B93" i="117" s="1"/>
  <c r="B8" i="117"/>
  <c r="B94" i="117" s="1"/>
  <c r="B9" i="117"/>
  <c r="B95" i="117" s="1"/>
  <c r="B10" i="117"/>
  <c r="B96" i="117" s="1"/>
  <c r="B116" i="117" s="1"/>
  <c r="B3" i="117"/>
  <c r="B89" i="117" s="1"/>
  <c r="B109" i="117" s="1"/>
  <c r="AG94" i="151"/>
  <c r="AG95" i="151"/>
  <c r="AG96" i="151"/>
  <c r="AG97" i="151"/>
  <c r="AG98" i="151"/>
  <c r="AG99" i="151"/>
  <c r="AG93" i="151"/>
  <c r="E85" i="151"/>
  <c r="F85" i="151"/>
  <c r="G85" i="151"/>
  <c r="H85" i="151"/>
  <c r="I85" i="151"/>
  <c r="J85" i="151"/>
  <c r="K85" i="151"/>
  <c r="L85" i="151"/>
  <c r="M85" i="151"/>
  <c r="N85" i="151"/>
  <c r="O85" i="151"/>
  <c r="P85" i="151"/>
  <c r="Q85" i="151"/>
  <c r="R85" i="151"/>
  <c r="S85" i="151"/>
  <c r="T85" i="151"/>
  <c r="U85" i="151"/>
  <c r="V85" i="151"/>
  <c r="W85" i="151"/>
  <c r="X85" i="151"/>
  <c r="Y85" i="151"/>
  <c r="Z85" i="151"/>
  <c r="AA85" i="151"/>
  <c r="AB85" i="151"/>
  <c r="AC85" i="151"/>
  <c r="AD85" i="151"/>
  <c r="AE85" i="151"/>
  <c r="AF85" i="151"/>
  <c r="D85" i="151"/>
  <c r="AG83" i="151"/>
  <c r="AG84" i="151" s="1"/>
  <c r="AG86" i="151" s="1"/>
  <c r="Y83" i="151"/>
  <c r="H83" i="151"/>
  <c r="G83" i="151" s="1"/>
  <c r="F83" i="151" s="1"/>
  <c r="E83" i="151" s="1"/>
  <c r="D83" i="151" s="1"/>
  <c r="E81" i="151"/>
  <c r="F81" i="151"/>
  <c r="G81" i="151"/>
  <c r="H81" i="151"/>
  <c r="I81" i="151"/>
  <c r="J81" i="151"/>
  <c r="K81" i="151"/>
  <c r="L81" i="151"/>
  <c r="M81" i="151"/>
  <c r="N81" i="151"/>
  <c r="O81" i="151"/>
  <c r="P81" i="151"/>
  <c r="Q81" i="151"/>
  <c r="R81" i="151"/>
  <c r="S81" i="151"/>
  <c r="T81" i="151"/>
  <c r="U81" i="151"/>
  <c r="V81" i="151"/>
  <c r="W81" i="151"/>
  <c r="X81" i="151"/>
  <c r="Y81" i="151"/>
  <c r="Z81" i="151"/>
  <c r="AA81" i="151"/>
  <c r="AB81" i="151"/>
  <c r="AC81" i="151"/>
  <c r="AD81" i="151"/>
  <c r="AE81" i="151"/>
  <c r="AF81" i="151"/>
  <c r="D81" i="151"/>
  <c r="E79" i="151"/>
  <c r="F79" i="151"/>
  <c r="G79" i="151"/>
  <c r="H79" i="151"/>
  <c r="I79" i="151"/>
  <c r="J79" i="151"/>
  <c r="K79" i="151"/>
  <c r="L79" i="151"/>
  <c r="M79" i="151"/>
  <c r="N79" i="151"/>
  <c r="O79" i="151"/>
  <c r="P79" i="151"/>
  <c r="Q79" i="151"/>
  <c r="R79" i="151"/>
  <c r="S79" i="151"/>
  <c r="T79" i="151"/>
  <c r="U79" i="151"/>
  <c r="V79" i="151"/>
  <c r="W79" i="151"/>
  <c r="X79" i="151"/>
  <c r="Y79" i="151"/>
  <c r="Z79" i="151"/>
  <c r="AA79" i="151"/>
  <c r="AB79" i="151"/>
  <c r="AC79" i="151"/>
  <c r="AD79" i="151"/>
  <c r="AE79" i="151"/>
  <c r="AF79" i="151"/>
  <c r="D79" i="151"/>
  <c r="I78" i="151"/>
  <c r="J78" i="151"/>
  <c r="K78" i="151"/>
  <c r="L78" i="151"/>
  <c r="M78" i="151"/>
  <c r="N78" i="151"/>
  <c r="O78" i="151"/>
  <c r="P78" i="151"/>
  <c r="Q78" i="151"/>
  <c r="R78" i="151"/>
  <c r="S78" i="151"/>
  <c r="T78" i="151"/>
  <c r="U78" i="151"/>
  <c r="V78" i="151"/>
  <c r="W78" i="151"/>
  <c r="X78" i="151"/>
  <c r="Y78" i="151"/>
  <c r="Z78" i="151"/>
  <c r="AA78" i="151"/>
  <c r="AB78" i="151"/>
  <c r="AC78" i="151"/>
  <c r="AD78" i="151"/>
  <c r="AE78" i="151"/>
  <c r="AF78" i="151"/>
  <c r="H78" i="151"/>
  <c r="R52" i="151"/>
  <c r="R56" i="151"/>
  <c r="R51" i="151"/>
  <c r="B4" i="151"/>
  <c r="B94" i="151" s="1"/>
  <c r="B5" i="151"/>
  <c r="B95" i="151" s="1"/>
  <c r="B6" i="151"/>
  <c r="B96" i="151" s="1"/>
  <c r="B7" i="151"/>
  <c r="B97" i="151" s="1"/>
  <c r="B8" i="151"/>
  <c r="B98" i="151" s="1"/>
  <c r="B9" i="151"/>
  <c r="B99" i="151" s="1"/>
  <c r="B3" i="151"/>
  <c r="B93" i="151" s="1"/>
  <c r="B110" i="151" s="1"/>
  <c r="AC90" i="142"/>
  <c r="AC91" i="142"/>
  <c r="AC89" i="142"/>
  <c r="H79" i="142"/>
  <c r="G79" i="142" s="1"/>
  <c r="F79" i="142" s="1"/>
  <c r="E79" i="142" s="1"/>
  <c r="D79" i="142" s="1"/>
  <c r="AG79" i="142"/>
  <c r="AG80" i="142" s="1"/>
  <c r="AG82" i="142" s="1"/>
  <c r="Y79" i="142"/>
  <c r="AF81" i="142"/>
  <c r="E81" i="142"/>
  <c r="F81" i="142"/>
  <c r="G81" i="142"/>
  <c r="H81" i="142"/>
  <c r="I81" i="142"/>
  <c r="J81" i="142"/>
  <c r="K81" i="142"/>
  <c r="L81" i="142"/>
  <c r="M81" i="142"/>
  <c r="N81" i="142"/>
  <c r="O81" i="142"/>
  <c r="P81" i="142"/>
  <c r="Q81" i="142"/>
  <c r="R81" i="142"/>
  <c r="S81" i="142"/>
  <c r="T81" i="142"/>
  <c r="U81" i="142"/>
  <c r="V81" i="142"/>
  <c r="W81" i="142"/>
  <c r="X81" i="142"/>
  <c r="Y81" i="142"/>
  <c r="Z81" i="142"/>
  <c r="AA81" i="142"/>
  <c r="AB81" i="142"/>
  <c r="AC81" i="142"/>
  <c r="AD81" i="142"/>
  <c r="AE81" i="142"/>
  <c r="D81" i="142"/>
  <c r="I78" i="142"/>
  <c r="J78" i="142"/>
  <c r="K78" i="142"/>
  <c r="L78" i="142"/>
  <c r="M78" i="142"/>
  <c r="N78" i="142"/>
  <c r="O78" i="142"/>
  <c r="P78" i="142"/>
  <c r="Q78" i="142"/>
  <c r="R78" i="142"/>
  <c r="S78" i="142"/>
  <c r="T78" i="142"/>
  <c r="U78" i="142"/>
  <c r="V78" i="142"/>
  <c r="W78" i="142"/>
  <c r="X78" i="142"/>
  <c r="Y78" i="142"/>
  <c r="Z78" i="142"/>
  <c r="AA78" i="142"/>
  <c r="AB78" i="142"/>
  <c r="AC78" i="142"/>
  <c r="AD78" i="142"/>
  <c r="AE78" i="142"/>
  <c r="AF78" i="142"/>
  <c r="H78" i="142"/>
  <c r="R52" i="142"/>
  <c r="R51" i="142"/>
  <c r="B4" i="142"/>
  <c r="B90" i="142" s="1"/>
  <c r="B5" i="142"/>
  <c r="B91" i="142" s="1"/>
  <c r="B3" i="142"/>
  <c r="B89" i="142" s="1"/>
  <c r="B98" i="142" s="1"/>
  <c r="AG90" i="154"/>
  <c r="AG91" i="154"/>
  <c r="AG92" i="154"/>
  <c r="AG93" i="154"/>
  <c r="AG94" i="154"/>
  <c r="AG95" i="154"/>
  <c r="AG89" i="154"/>
  <c r="E81" i="154"/>
  <c r="F81" i="154"/>
  <c r="G81" i="154"/>
  <c r="H81" i="154"/>
  <c r="I81" i="154"/>
  <c r="J81" i="154"/>
  <c r="K81" i="154"/>
  <c r="L81" i="154"/>
  <c r="M81" i="154"/>
  <c r="N81" i="154"/>
  <c r="O81" i="154"/>
  <c r="P81" i="154"/>
  <c r="Q81" i="154"/>
  <c r="R81" i="154"/>
  <c r="S81" i="154"/>
  <c r="T81" i="154"/>
  <c r="U81" i="154"/>
  <c r="V81" i="154"/>
  <c r="W81" i="154"/>
  <c r="X81" i="154"/>
  <c r="Y81" i="154"/>
  <c r="Z81" i="154"/>
  <c r="AA81" i="154"/>
  <c r="AB81" i="154"/>
  <c r="AC81" i="154"/>
  <c r="AD81" i="154"/>
  <c r="AE81" i="154"/>
  <c r="AF81" i="154"/>
  <c r="D81" i="154"/>
  <c r="H79" i="154"/>
  <c r="G79" i="154" s="1"/>
  <c r="F79" i="154" s="1"/>
  <c r="E79" i="154" s="1"/>
  <c r="D79" i="154" s="1"/>
  <c r="Y79" i="154"/>
  <c r="AG79" i="154"/>
  <c r="AG80" i="154" s="1"/>
  <c r="AG82" i="154" s="1"/>
  <c r="I78" i="154"/>
  <c r="J78" i="154"/>
  <c r="K78" i="154"/>
  <c r="L78" i="154"/>
  <c r="M78" i="154"/>
  <c r="N78" i="154"/>
  <c r="O78" i="154"/>
  <c r="P78" i="154"/>
  <c r="Q78" i="154"/>
  <c r="R78" i="154"/>
  <c r="S78" i="154"/>
  <c r="T78" i="154"/>
  <c r="U78" i="154"/>
  <c r="V78" i="154"/>
  <c r="W78" i="154"/>
  <c r="X78" i="154"/>
  <c r="Y78" i="154"/>
  <c r="Z78" i="154"/>
  <c r="AA78" i="154"/>
  <c r="AB78" i="154"/>
  <c r="AC78" i="154"/>
  <c r="AD78" i="154"/>
  <c r="AE78" i="154"/>
  <c r="AF78" i="154"/>
  <c r="H78" i="154"/>
  <c r="R52" i="154"/>
  <c r="R53" i="154"/>
  <c r="R54" i="154"/>
  <c r="R55" i="154"/>
  <c r="R56" i="154"/>
  <c r="R57" i="154"/>
  <c r="R51" i="154"/>
  <c r="B4" i="154"/>
  <c r="B90" i="154" s="1"/>
  <c r="B99" i="154" s="1"/>
  <c r="B5" i="154"/>
  <c r="B91" i="154" s="1"/>
  <c r="B6" i="154"/>
  <c r="B92" i="154" s="1"/>
  <c r="B7" i="154"/>
  <c r="B93" i="154" s="1"/>
  <c r="B8" i="154"/>
  <c r="B94" i="154" s="1"/>
  <c r="B9" i="154"/>
  <c r="B95" i="154" s="1"/>
  <c r="B3" i="154"/>
  <c r="B89" i="154" s="1"/>
  <c r="AC94" i="140"/>
  <c r="AC95" i="140"/>
  <c r="AC96" i="140"/>
  <c r="AC97" i="140"/>
  <c r="AC98" i="140"/>
  <c r="AC93" i="140"/>
  <c r="E85" i="140"/>
  <c r="F85" i="140"/>
  <c r="G85" i="140"/>
  <c r="H85" i="140"/>
  <c r="I85" i="140"/>
  <c r="J85" i="140"/>
  <c r="K85" i="140"/>
  <c r="L85" i="140"/>
  <c r="M85" i="140"/>
  <c r="N85" i="140"/>
  <c r="O85" i="140"/>
  <c r="P85" i="140"/>
  <c r="Q85" i="140"/>
  <c r="R85" i="140"/>
  <c r="S85" i="140"/>
  <c r="T85" i="140"/>
  <c r="U85" i="140"/>
  <c r="V85" i="140"/>
  <c r="W85" i="140"/>
  <c r="X85" i="140"/>
  <c r="Y85" i="140"/>
  <c r="Z85" i="140"/>
  <c r="AA85" i="140"/>
  <c r="AB85" i="140"/>
  <c r="AC85" i="140"/>
  <c r="AD85" i="140"/>
  <c r="AE85" i="140"/>
  <c r="AF85" i="140"/>
  <c r="D85" i="140"/>
  <c r="AG83" i="140"/>
  <c r="Y83" i="140"/>
  <c r="H83" i="140"/>
  <c r="G83" i="140" s="1"/>
  <c r="F83" i="140" s="1"/>
  <c r="E83" i="140" s="1"/>
  <c r="D83" i="140" s="1"/>
  <c r="E81" i="140"/>
  <c r="F81" i="140"/>
  <c r="G81" i="140"/>
  <c r="I81" i="140"/>
  <c r="J81" i="140"/>
  <c r="K81" i="140"/>
  <c r="L81" i="140"/>
  <c r="M81" i="140"/>
  <c r="N81" i="140"/>
  <c r="O81" i="140"/>
  <c r="P81" i="140"/>
  <c r="Q81" i="140"/>
  <c r="R81" i="140"/>
  <c r="S81" i="140"/>
  <c r="T81" i="140"/>
  <c r="U81" i="140"/>
  <c r="V81" i="140"/>
  <c r="W81" i="140"/>
  <c r="X81" i="140"/>
  <c r="Y81" i="140"/>
  <c r="Z81" i="140"/>
  <c r="AA81" i="140"/>
  <c r="AB81" i="140"/>
  <c r="AC81" i="140"/>
  <c r="AD81" i="140"/>
  <c r="AE81" i="140"/>
  <c r="AF81" i="140"/>
  <c r="D81" i="140"/>
  <c r="E79" i="140"/>
  <c r="F79" i="140"/>
  <c r="G79" i="140"/>
  <c r="H79" i="140"/>
  <c r="I79" i="140"/>
  <c r="J79" i="140"/>
  <c r="K79" i="140"/>
  <c r="L79" i="140"/>
  <c r="M79" i="140"/>
  <c r="N79" i="140"/>
  <c r="O79" i="140"/>
  <c r="P79" i="140"/>
  <c r="Q79" i="140"/>
  <c r="R79" i="140"/>
  <c r="S79" i="140"/>
  <c r="T79" i="140"/>
  <c r="U79" i="140"/>
  <c r="V79" i="140"/>
  <c r="W79" i="140"/>
  <c r="X79" i="140"/>
  <c r="Y79" i="140"/>
  <c r="Z79" i="140"/>
  <c r="AA79" i="140"/>
  <c r="AB79" i="140"/>
  <c r="AC79" i="140"/>
  <c r="AD79" i="140"/>
  <c r="AE79" i="140"/>
  <c r="AF79" i="140"/>
  <c r="D79" i="140"/>
  <c r="I78" i="140"/>
  <c r="J78" i="140"/>
  <c r="K78" i="140"/>
  <c r="L78" i="140"/>
  <c r="M78" i="140"/>
  <c r="N78" i="140"/>
  <c r="O78" i="140"/>
  <c r="P78" i="140"/>
  <c r="Q78" i="140"/>
  <c r="R78" i="140"/>
  <c r="S78" i="140"/>
  <c r="T78" i="140"/>
  <c r="U78" i="140"/>
  <c r="V78" i="140"/>
  <c r="W78" i="140"/>
  <c r="X78" i="140"/>
  <c r="Y78" i="140"/>
  <c r="Z78" i="140"/>
  <c r="AA78" i="140"/>
  <c r="AB78" i="140"/>
  <c r="AC78" i="140"/>
  <c r="AD78" i="140"/>
  <c r="AE78" i="140"/>
  <c r="AF78" i="140"/>
  <c r="H78" i="140"/>
  <c r="R54" i="140"/>
  <c r="R56" i="140"/>
  <c r="R51" i="140"/>
  <c r="B4" i="140"/>
  <c r="B94" i="140" s="1"/>
  <c r="B5" i="140"/>
  <c r="B95" i="140" s="1"/>
  <c r="B6" i="140"/>
  <c r="B96" i="140" s="1"/>
  <c r="B7" i="140"/>
  <c r="B97" i="140" s="1"/>
  <c r="B8" i="140"/>
  <c r="B98" i="140" s="1"/>
  <c r="B3" i="140"/>
  <c r="B93" i="140" s="1"/>
  <c r="AG92" i="115"/>
  <c r="AG93" i="115"/>
  <c r="AG94" i="115"/>
  <c r="AG91" i="115"/>
  <c r="AG81" i="115"/>
  <c r="AG80" i="115" s="1"/>
  <c r="Y81" i="115"/>
  <c r="H81" i="115"/>
  <c r="G81" i="115" s="1"/>
  <c r="F81" i="115" s="1"/>
  <c r="E81" i="115" s="1"/>
  <c r="D81" i="115" s="1"/>
  <c r="T82" i="115"/>
  <c r="U82" i="115"/>
  <c r="V82" i="115"/>
  <c r="W82" i="115"/>
  <c r="X82" i="115"/>
  <c r="Y82" i="115"/>
  <c r="Z82" i="115"/>
  <c r="AA82" i="115"/>
  <c r="AB82" i="115"/>
  <c r="AC82" i="115"/>
  <c r="AE82" i="115"/>
  <c r="AF82" i="115"/>
  <c r="S82" i="115"/>
  <c r="E78" i="115"/>
  <c r="F78" i="115"/>
  <c r="G78" i="115"/>
  <c r="H78" i="115"/>
  <c r="I78" i="115"/>
  <c r="J78" i="115"/>
  <c r="K78" i="115"/>
  <c r="L78" i="115"/>
  <c r="M78" i="115"/>
  <c r="N78" i="115"/>
  <c r="O78" i="115"/>
  <c r="P78" i="115"/>
  <c r="Q78" i="115"/>
  <c r="R78" i="115"/>
  <c r="S78" i="115"/>
  <c r="T78" i="115"/>
  <c r="U78" i="115"/>
  <c r="V78" i="115"/>
  <c r="W78" i="115"/>
  <c r="X78" i="115"/>
  <c r="Y78" i="115"/>
  <c r="Z78" i="115"/>
  <c r="AA78" i="115"/>
  <c r="AB78" i="115"/>
  <c r="AC78" i="115"/>
  <c r="AD78" i="115"/>
  <c r="AE78" i="115"/>
  <c r="D78" i="115"/>
  <c r="E83" i="115"/>
  <c r="F83" i="115"/>
  <c r="G83" i="115"/>
  <c r="H83" i="115"/>
  <c r="I83" i="115"/>
  <c r="J83" i="115"/>
  <c r="K83" i="115"/>
  <c r="L83" i="115"/>
  <c r="M83" i="115"/>
  <c r="N83" i="115"/>
  <c r="O83" i="115"/>
  <c r="P83" i="115"/>
  <c r="Q83" i="115"/>
  <c r="R83" i="115"/>
  <c r="S83" i="115"/>
  <c r="T83" i="115"/>
  <c r="U83" i="115"/>
  <c r="V83" i="115"/>
  <c r="W83" i="115"/>
  <c r="X83" i="115"/>
  <c r="Y83" i="115"/>
  <c r="Z83" i="115"/>
  <c r="AA83" i="115"/>
  <c r="AB83" i="115"/>
  <c r="AC83" i="115"/>
  <c r="AD83" i="115"/>
  <c r="AE83" i="115"/>
  <c r="AF83" i="115"/>
  <c r="D83" i="115"/>
  <c r="R53" i="115"/>
  <c r="B4" i="115"/>
  <c r="B92" i="115" s="1"/>
  <c r="B5" i="115"/>
  <c r="B93" i="115" s="1"/>
  <c r="B6" i="115"/>
  <c r="B94" i="115" s="1"/>
  <c r="B3" i="115"/>
  <c r="B91" i="115" s="1"/>
  <c r="AC89" i="114"/>
  <c r="AC90" i="114"/>
  <c r="AC91" i="114"/>
  <c r="AC92" i="114"/>
  <c r="AC93" i="114"/>
  <c r="AC94" i="114"/>
  <c r="AC88" i="114"/>
  <c r="E80" i="114"/>
  <c r="F80" i="114"/>
  <c r="G80" i="114"/>
  <c r="H80" i="114"/>
  <c r="I80" i="114"/>
  <c r="J80" i="114"/>
  <c r="K80" i="114"/>
  <c r="L80" i="114"/>
  <c r="M80" i="114"/>
  <c r="N80" i="114"/>
  <c r="O80" i="114"/>
  <c r="P80" i="114"/>
  <c r="Q80" i="114"/>
  <c r="R80" i="114"/>
  <c r="S80" i="114"/>
  <c r="T80" i="114"/>
  <c r="U80" i="114"/>
  <c r="V80" i="114"/>
  <c r="W80" i="114"/>
  <c r="X80" i="114"/>
  <c r="Y80" i="114"/>
  <c r="Z80" i="114"/>
  <c r="AA80" i="114"/>
  <c r="AB80" i="114"/>
  <c r="AC80" i="114"/>
  <c r="AD80" i="114"/>
  <c r="AE80" i="114"/>
  <c r="AF80" i="114"/>
  <c r="D80" i="114"/>
  <c r="H78" i="114"/>
  <c r="G78" i="114" s="1"/>
  <c r="F78" i="114" s="1"/>
  <c r="E78" i="114" s="1"/>
  <c r="D78" i="114" s="1"/>
  <c r="AG78" i="114"/>
  <c r="AG79" i="114" s="1"/>
  <c r="AG81" i="114" s="1"/>
  <c r="Y78" i="114"/>
  <c r="I77" i="114"/>
  <c r="J77" i="114"/>
  <c r="K77" i="114"/>
  <c r="L77" i="114"/>
  <c r="M77" i="114"/>
  <c r="N77" i="114"/>
  <c r="O77" i="114"/>
  <c r="P77" i="114"/>
  <c r="Q77" i="114"/>
  <c r="R77" i="114"/>
  <c r="S77" i="114"/>
  <c r="T77" i="114"/>
  <c r="U77" i="114"/>
  <c r="V77" i="114"/>
  <c r="W77" i="114"/>
  <c r="X77" i="114"/>
  <c r="Y77" i="114"/>
  <c r="Z77" i="114"/>
  <c r="AA77" i="114"/>
  <c r="AB77" i="114"/>
  <c r="AC77" i="114"/>
  <c r="AD77" i="114"/>
  <c r="AE77" i="114"/>
  <c r="AF77" i="114"/>
  <c r="H77" i="114"/>
  <c r="R52" i="114"/>
  <c r="R55" i="114"/>
  <c r="R56" i="114"/>
  <c r="R57" i="114"/>
  <c r="R51" i="114"/>
  <c r="B4" i="114"/>
  <c r="B89" i="114" s="1"/>
  <c r="B5" i="114"/>
  <c r="B90" i="114" s="1"/>
  <c r="B6" i="114"/>
  <c r="B91" i="114" s="1"/>
  <c r="B7" i="114"/>
  <c r="B92" i="114" s="1"/>
  <c r="B8" i="114"/>
  <c r="B93" i="114" s="1"/>
  <c r="B9" i="114"/>
  <c r="B94" i="114" s="1"/>
  <c r="B3" i="114"/>
  <c r="B88" i="114" s="1"/>
  <c r="H123" i="130" l="1"/>
  <c r="H119" i="130"/>
  <c r="B103" i="129"/>
  <c r="H117" i="130"/>
  <c r="AG84" i="140"/>
  <c r="AG86" i="140" s="1"/>
  <c r="H122" i="130"/>
  <c r="H114" i="130"/>
  <c r="H121" i="130"/>
  <c r="H118" i="130"/>
  <c r="Q53" i="130"/>
  <c r="G53" i="129"/>
  <c r="J54" i="130"/>
  <c r="G53" i="130"/>
  <c r="B108" i="129"/>
  <c r="B117" i="129"/>
  <c r="Q53" i="129"/>
  <c r="J55" i="129"/>
  <c r="AG99" i="141"/>
  <c r="AH99" i="141" s="1"/>
  <c r="AH107" i="141" s="1"/>
  <c r="AI107" i="141" s="1"/>
  <c r="AJ107" i="141" s="1"/>
  <c r="AK107" i="141" s="1"/>
  <c r="AL107" i="141" s="1"/>
  <c r="AM107" i="141" s="1"/>
  <c r="AN107" i="141" s="1"/>
  <c r="AO107" i="141" s="1"/>
  <c r="AP107" i="141" s="1"/>
  <c r="AQ107" i="141" s="1"/>
  <c r="AR107" i="141" s="1"/>
  <c r="AS107" i="141" s="1"/>
  <c r="AT107" i="141" s="1"/>
  <c r="AU107" i="141" s="1"/>
  <c r="AV107" i="141" s="1"/>
  <c r="AW107" i="141" s="1"/>
  <c r="AX107" i="141" s="1"/>
  <c r="AY107" i="141" s="1"/>
  <c r="AZ107" i="141" s="1"/>
  <c r="BA107" i="141" s="1"/>
  <c r="BB107" i="141" s="1"/>
  <c r="BC107" i="141" s="1"/>
  <c r="BD107" i="141" s="1"/>
  <c r="BE107" i="141" s="1"/>
  <c r="BF107" i="141" s="1"/>
  <c r="BG107" i="141" s="1"/>
  <c r="BH107" i="141" s="1"/>
  <c r="BI107" i="141" s="1"/>
  <c r="BJ107" i="141" s="1"/>
  <c r="BK107" i="141" s="1"/>
  <c r="BL107" i="141" s="1"/>
  <c r="BM107" i="141" s="1"/>
  <c r="AG104" i="147"/>
  <c r="AG98" i="147"/>
  <c r="AG105" i="147"/>
  <c r="AG99" i="147"/>
  <c r="AG107" i="147"/>
  <c r="AG101" i="147"/>
  <c r="AG103" i="115"/>
  <c r="AG98" i="115"/>
  <c r="AG105" i="115"/>
  <c r="AG100" i="115"/>
  <c r="AG108" i="147"/>
  <c r="AG102" i="147"/>
  <c r="AG106" i="147"/>
  <c r="AG100" i="147"/>
  <c r="AG104" i="115"/>
  <c r="AG99" i="115"/>
  <c r="AG106" i="115"/>
  <c r="AG101" i="115"/>
  <c r="AD80" i="145"/>
  <c r="AG100" i="154"/>
  <c r="AG108" i="154"/>
  <c r="AG104" i="154"/>
  <c r="AG111" i="154"/>
  <c r="AG106" i="154"/>
  <c r="AG112" i="154"/>
  <c r="AG103" i="154"/>
  <c r="AG99" i="154"/>
  <c r="AG107" i="154"/>
  <c r="AG109" i="154"/>
  <c r="AG98" i="154"/>
  <c r="AG110" i="154"/>
  <c r="AG102" i="154"/>
  <c r="AG101" i="154"/>
  <c r="Z77" i="120"/>
  <c r="AG92" i="120"/>
  <c r="AG94" i="120"/>
  <c r="AG97" i="120" s="1"/>
  <c r="AG82" i="145"/>
  <c r="AG84" i="145" s="1"/>
  <c r="AG114" i="151"/>
  <c r="AG102" i="151"/>
  <c r="AG115" i="151"/>
  <c r="AG105" i="151"/>
  <c r="AG108" i="151"/>
  <c r="AG111" i="151"/>
  <c r="AG106" i="151"/>
  <c r="AG112" i="151"/>
  <c r="AG107" i="151"/>
  <c r="AG104" i="151"/>
  <c r="AG116" i="151"/>
  <c r="AG113" i="151"/>
  <c r="AG110" i="151"/>
  <c r="AG103" i="151"/>
  <c r="AG103" i="141"/>
  <c r="AG112" i="141"/>
  <c r="AG104" i="141"/>
  <c r="AG113" i="141"/>
  <c r="AG107" i="141"/>
  <c r="AG108" i="141"/>
  <c r="AG100" i="141"/>
  <c r="AG109" i="141"/>
  <c r="AG101" i="141"/>
  <c r="AG102" i="141"/>
  <c r="AG111" i="141"/>
  <c r="AG105" i="141"/>
  <c r="AG110" i="141"/>
  <c r="AL58" i="156"/>
  <c r="B103" i="148"/>
  <c r="B97" i="148"/>
  <c r="B108" i="147"/>
  <c r="B102" i="147"/>
  <c r="B108" i="140"/>
  <c r="B101" i="140"/>
  <c r="B95" i="142"/>
  <c r="B99" i="142"/>
  <c r="B98" i="154"/>
  <c r="B106" i="154"/>
  <c r="B118" i="118"/>
  <c r="B108" i="118"/>
  <c r="B103" i="141"/>
  <c r="B111" i="141"/>
  <c r="B98" i="146"/>
  <c r="B101" i="147"/>
  <c r="N54" i="122"/>
  <c r="B102" i="114"/>
  <c r="B110" i="114"/>
  <c r="B104" i="115"/>
  <c r="B99" i="115"/>
  <c r="B104" i="114"/>
  <c r="B112" i="114"/>
  <c r="B101" i="115"/>
  <c r="B106" i="115"/>
  <c r="B113" i="140"/>
  <c r="B106" i="140"/>
  <c r="B111" i="117"/>
  <c r="B102" i="117"/>
  <c r="B100" i="121"/>
  <c r="B107" i="121"/>
  <c r="B122" i="122"/>
  <c r="B111" i="122"/>
  <c r="B114" i="122"/>
  <c r="B103" i="122"/>
  <c r="B98" i="144"/>
  <c r="B94" i="144"/>
  <c r="B111" i="114"/>
  <c r="B103" i="114"/>
  <c r="B100" i="115"/>
  <c r="B105" i="115"/>
  <c r="B105" i="140"/>
  <c r="B112" i="140"/>
  <c r="B104" i="154"/>
  <c r="B112" i="154"/>
  <c r="B110" i="117"/>
  <c r="B101" i="117"/>
  <c r="B97" i="119"/>
  <c r="B94" i="119"/>
  <c r="B106" i="121"/>
  <c r="B99" i="121"/>
  <c r="B112" i="141"/>
  <c r="B104" i="141"/>
  <c r="B100" i="144"/>
  <c r="B96" i="144"/>
  <c r="B97" i="146"/>
  <c r="B104" i="146"/>
  <c r="B103" i="140"/>
  <c r="B110" i="140"/>
  <c r="B116" i="118"/>
  <c r="B106" i="118"/>
  <c r="B102" i="141"/>
  <c r="B110" i="141"/>
  <c r="B102" i="146"/>
  <c r="B109" i="146"/>
  <c r="B100" i="114"/>
  <c r="B108" i="114"/>
  <c r="B102" i="140"/>
  <c r="B109" i="140"/>
  <c r="B101" i="154"/>
  <c r="B109" i="154"/>
  <c r="B106" i="117"/>
  <c r="B115" i="117"/>
  <c r="B115" i="118"/>
  <c r="B105" i="118"/>
  <c r="B98" i="121"/>
  <c r="B105" i="121"/>
  <c r="B118" i="122"/>
  <c r="B107" i="122"/>
  <c r="B101" i="141"/>
  <c r="B109" i="141"/>
  <c r="B104" i="145"/>
  <c r="B99" i="145"/>
  <c r="B101" i="146"/>
  <c r="B108" i="146"/>
  <c r="B106" i="147"/>
  <c r="B100" i="147"/>
  <c r="B96" i="148"/>
  <c r="B102" i="148"/>
  <c r="B104" i="140"/>
  <c r="B111" i="140"/>
  <c r="B111" i="154"/>
  <c r="B103" i="154"/>
  <c r="B100" i="142"/>
  <c r="B96" i="142"/>
  <c r="B95" i="119"/>
  <c r="B98" i="119"/>
  <c r="B99" i="144"/>
  <c r="B95" i="144"/>
  <c r="B101" i="114"/>
  <c r="B109" i="114"/>
  <c r="B102" i="154"/>
  <c r="B110" i="154"/>
  <c r="B114" i="117"/>
  <c r="B105" i="117"/>
  <c r="B114" i="118"/>
  <c r="B104" i="118"/>
  <c r="B103" i="121"/>
  <c r="B110" i="121"/>
  <c r="B106" i="122"/>
  <c r="B117" i="122"/>
  <c r="B100" i="141"/>
  <c r="B108" i="141"/>
  <c r="B103" i="145"/>
  <c r="B98" i="145"/>
  <c r="B99" i="147"/>
  <c r="B105" i="147"/>
  <c r="B120" i="122"/>
  <c r="B109" i="122"/>
  <c r="B100" i="154"/>
  <c r="B108" i="154"/>
  <c r="B113" i="117"/>
  <c r="B104" i="117"/>
  <c r="B103" i="118"/>
  <c r="B113" i="118"/>
  <c r="B102" i="121"/>
  <c r="B109" i="121"/>
  <c r="B105" i="122"/>
  <c r="B116" i="122"/>
  <c r="B99" i="114"/>
  <c r="B107" i="114"/>
  <c r="B106" i="114"/>
  <c r="B98" i="114"/>
  <c r="B103" i="115"/>
  <c r="B98" i="115"/>
  <c r="B112" i="117"/>
  <c r="B103" i="117"/>
  <c r="B101" i="118"/>
  <c r="B111" i="118"/>
  <c r="B102" i="118"/>
  <c r="B112" i="118"/>
  <c r="B101" i="121"/>
  <c r="B108" i="121"/>
  <c r="B102" i="122"/>
  <c r="B113" i="122"/>
  <c r="B115" i="122"/>
  <c r="B104" i="122"/>
  <c r="B99" i="141"/>
  <c r="B107" i="141"/>
  <c r="B107" i="117"/>
  <c r="B109" i="118"/>
  <c r="N55" i="122"/>
  <c r="B102" i="145"/>
  <c r="B106" i="148"/>
  <c r="B100" i="117"/>
  <c r="B94" i="142"/>
  <c r="B107" i="118"/>
  <c r="B92" i="120"/>
  <c r="N53" i="122"/>
  <c r="B105" i="145"/>
  <c r="B105" i="148"/>
  <c r="B108" i="122"/>
  <c r="B121" i="122"/>
  <c r="B107" i="146"/>
  <c r="B104" i="147"/>
  <c r="B104" i="148"/>
  <c r="N59" i="122"/>
  <c r="B106" i="146"/>
  <c r="B107" i="154"/>
  <c r="N58" i="122"/>
  <c r="B113" i="141"/>
  <c r="J54" i="128"/>
  <c r="G53" i="128"/>
  <c r="Q55" i="128"/>
  <c r="AD79" i="146"/>
  <c r="AE79" i="146" s="1"/>
  <c r="AF79" i="146" s="1"/>
  <c r="Z79" i="119"/>
  <c r="AA79" i="119" s="1"/>
  <c r="AB79" i="119" s="1"/>
  <c r="AC79" i="119" s="1"/>
  <c r="AD79" i="119" s="1"/>
  <c r="AE79" i="119" s="1"/>
  <c r="AF79" i="119" s="1"/>
  <c r="Z79" i="117"/>
  <c r="AA79" i="117" s="1"/>
  <c r="AB79" i="117" s="1"/>
  <c r="AC79" i="117" s="1"/>
  <c r="AD79" i="117" s="1"/>
  <c r="AE79" i="117" s="1"/>
  <c r="AF79" i="117" s="1"/>
  <c r="I79" i="144"/>
  <c r="J79" i="144" s="1"/>
  <c r="K79" i="144" s="1"/>
  <c r="L79" i="144" s="1"/>
  <c r="M79" i="144" s="1"/>
  <c r="N79" i="144" s="1"/>
  <c r="O79" i="144" s="1"/>
  <c r="P79" i="144" s="1"/>
  <c r="Q79" i="144" s="1"/>
  <c r="R79" i="144" s="1"/>
  <c r="S79" i="144" s="1"/>
  <c r="T79" i="144" s="1"/>
  <c r="U79" i="144" s="1"/>
  <c r="V79" i="144" s="1"/>
  <c r="W79" i="144" s="1"/>
  <c r="X79" i="144" s="1"/>
  <c r="Y79" i="144" s="1"/>
  <c r="Z79" i="144" s="1"/>
  <c r="AA79" i="144" s="1"/>
  <c r="AB79" i="144" s="1"/>
  <c r="AC79" i="144" s="1"/>
  <c r="AD79" i="144" s="1"/>
  <c r="AE79" i="144" s="1"/>
  <c r="AF79" i="144" s="1"/>
  <c r="Z79" i="118"/>
  <c r="AA79" i="118" s="1"/>
  <c r="AB79" i="118" s="1"/>
  <c r="AC79" i="118" s="1"/>
  <c r="AD79" i="118" s="1"/>
  <c r="AE79" i="118" s="1"/>
  <c r="AF79" i="118" s="1"/>
  <c r="I81" i="145"/>
  <c r="J81" i="145" s="1"/>
  <c r="K81" i="145" s="1"/>
  <c r="L81" i="145" s="1"/>
  <c r="M81" i="145" s="1"/>
  <c r="N81" i="145" s="1"/>
  <c r="O81" i="145" s="1"/>
  <c r="P81" i="145" s="1"/>
  <c r="Q81" i="145" s="1"/>
  <c r="R81" i="145" s="1"/>
  <c r="S81" i="145" s="1"/>
  <c r="T81" i="145" s="1"/>
  <c r="U81" i="145" s="1"/>
  <c r="V81" i="145" s="1"/>
  <c r="W81" i="145" s="1"/>
  <c r="X81" i="145" s="1"/>
  <c r="Y81" i="145" s="1"/>
  <c r="Z81" i="145" s="1"/>
  <c r="AA81" i="145" s="1"/>
  <c r="AB81" i="145" s="1"/>
  <c r="AC81" i="145" s="1"/>
  <c r="I79" i="146"/>
  <c r="J79" i="146" s="1"/>
  <c r="K79" i="146" s="1"/>
  <c r="L79" i="146" s="1"/>
  <c r="M79" i="146" s="1"/>
  <c r="N79" i="146" s="1"/>
  <c r="O79" i="146" s="1"/>
  <c r="P79" i="146" s="1"/>
  <c r="Q79" i="146" s="1"/>
  <c r="R79" i="146" s="1"/>
  <c r="S79" i="146" s="1"/>
  <c r="T79" i="146" s="1"/>
  <c r="U79" i="146" s="1"/>
  <c r="V79" i="146" s="1"/>
  <c r="W79" i="146" s="1"/>
  <c r="X79" i="146" s="1"/>
  <c r="Y79" i="146" s="1"/>
  <c r="Z79" i="146" s="1"/>
  <c r="AA79" i="146" s="1"/>
  <c r="AB79" i="146" s="1"/>
  <c r="Z81" i="147"/>
  <c r="AA81" i="147" s="1"/>
  <c r="AB81" i="147" s="1"/>
  <c r="AC81" i="147" s="1"/>
  <c r="AD81" i="147" s="1"/>
  <c r="AE81" i="147" s="1"/>
  <c r="AF81" i="147" s="1"/>
  <c r="I79" i="141"/>
  <c r="J79" i="141" s="1"/>
  <c r="K79" i="141" s="1"/>
  <c r="L79" i="141" s="1"/>
  <c r="M79" i="141" s="1"/>
  <c r="N79" i="141" s="1"/>
  <c r="O79" i="141" s="1"/>
  <c r="P79" i="141" s="1"/>
  <c r="Q79" i="141" s="1"/>
  <c r="R79" i="141" s="1"/>
  <c r="S79" i="141" s="1"/>
  <c r="T79" i="141" s="1"/>
  <c r="U79" i="141" s="1"/>
  <c r="V79" i="141" s="1"/>
  <c r="W79" i="141" s="1"/>
  <c r="X79" i="141" s="1"/>
  <c r="Y79" i="141" s="1"/>
  <c r="Z79" i="141" s="1"/>
  <c r="AA79" i="141" s="1"/>
  <c r="AB79" i="141" s="1"/>
  <c r="AC79" i="141" s="1"/>
  <c r="AD79" i="141" s="1"/>
  <c r="AE79" i="141" s="1"/>
  <c r="AF79" i="141" s="1"/>
  <c r="Z79" i="122"/>
  <c r="AA79" i="122" s="1"/>
  <c r="AB79" i="122" s="1"/>
  <c r="AC79" i="122" s="1"/>
  <c r="AD79" i="122" s="1"/>
  <c r="AE79" i="122" s="1"/>
  <c r="AF79" i="122" s="1"/>
  <c r="Z79" i="142"/>
  <c r="AA79" i="142" s="1"/>
  <c r="AB79" i="142" s="1"/>
  <c r="AC79" i="142" s="1"/>
  <c r="AD79" i="142" s="1"/>
  <c r="AE79" i="142" s="1"/>
  <c r="AF79" i="142" s="1"/>
  <c r="Z81" i="115"/>
  <c r="AA81" i="115" s="1"/>
  <c r="AB81" i="115" s="1"/>
  <c r="AC81" i="115" s="1"/>
  <c r="AD81" i="115" s="1"/>
  <c r="AE81" i="115" s="1"/>
  <c r="AF81" i="115" s="1"/>
  <c r="AF80" i="115" s="1"/>
  <c r="I78" i="120"/>
  <c r="J78" i="120" s="1"/>
  <c r="K78" i="120" s="1"/>
  <c r="L78" i="120" s="1"/>
  <c r="M78" i="120" s="1"/>
  <c r="N78" i="120" s="1"/>
  <c r="O78" i="120" s="1"/>
  <c r="P78" i="120" s="1"/>
  <c r="Q78" i="120" s="1"/>
  <c r="R78" i="120" s="1"/>
  <c r="S78" i="120" s="1"/>
  <c r="T78" i="120" s="1"/>
  <c r="U78" i="120" s="1"/>
  <c r="V78" i="120" s="1"/>
  <c r="W78" i="120" s="1"/>
  <c r="X78" i="120" s="1"/>
  <c r="Y78" i="120" s="1"/>
  <c r="Z78" i="120" s="1"/>
  <c r="AA78" i="120" s="1"/>
  <c r="AB78" i="120" s="1"/>
  <c r="AC78" i="120" s="1"/>
  <c r="AD78" i="120" s="1"/>
  <c r="AE78" i="120" s="1"/>
  <c r="AF78" i="120" s="1"/>
  <c r="Z79" i="121"/>
  <c r="AA79" i="121" s="1"/>
  <c r="AB79" i="121" s="1"/>
  <c r="AC79" i="121" s="1"/>
  <c r="AD79" i="121" s="1"/>
  <c r="AE79" i="121" s="1"/>
  <c r="AF79" i="121" s="1"/>
  <c r="Z83" i="140"/>
  <c r="AA83" i="140" s="1"/>
  <c r="AB83" i="140" s="1"/>
  <c r="AC83" i="140" s="1"/>
  <c r="AD83" i="140" s="1"/>
  <c r="AE83" i="140" s="1"/>
  <c r="AF83" i="140" s="1"/>
  <c r="Z79" i="154"/>
  <c r="AA79" i="154" s="1"/>
  <c r="AB79" i="154" s="1"/>
  <c r="AC79" i="154" s="1"/>
  <c r="AD79" i="154" s="1"/>
  <c r="AE79" i="154" s="1"/>
  <c r="AF79" i="154" s="1"/>
  <c r="Z83" i="151"/>
  <c r="AA83" i="151" s="1"/>
  <c r="AB83" i="151" s="1"/>
  <c r="AC83" i="151" s="1"/>
  <c r="AD83" i="151" s="1"/>
  <c r="AE83" i="151" s="1"/>
  <c r="AF83" i="151" s="1"/>
  <c r="B106" i="151"/>
  <c r="B114" i="151"/>
  <c r="B105" i="151"/>
  <c r="B113" i="151"/>
  <c r="B103" i="151"/>
  <c r="B111" i="151"/>
  <c r="B108" i="151"/>
  <c r="B116" i="151"/>
  <c r="B115" i="151"/>
  <c r="B107" i="151"/>
  <c r="B104" i="151"/>
  <c r="B112" i="151"/>
  <c r="B102" i="151"/>
  <c r="Z78" i="114"/>
  <c r="AA78" i="114" s="1"/>
  <c r="AB78" i="114" s="1"/>
  <c r="AC78" i="114" s="1"/>
  <c r="AD78" i="114" s="1"/>
  <c r="AE78" i="114" s="1"/>
  <c r="AF78" i="114" s="1"/>
  <c r="E80" i="113"/>
  <c r="F80" i="113"/>
  <c r="G80" i="113"/>
  <c r="H80" i="113"/>
  <c r="I80" i="113"/>
  <c r="J80" i="113"/>
  <c r="K80" i="113"/>
  <c r="L80" i="113"/>
  <c r="M80" i="113"/>
  <c r="N80" i="113"/>
  <c r="O80" i="113"/>
  <c r="P80" i="113"/>
  <c r="Q80" i="113"/>
  <c r="R80" i="113"/>
  <c r="S80" i="113"/>
  <c r="T80" i="113"/>
  <c r="U80" i="113"/>
  <c r="V80" i="113"/>
  <c r="W80" i="113"/>
  <c r="X80" i="113"/>
  <c r="Y80" i="113"/>
  <c r="Z80" i="113"/>
  <c r="AA80" i="113"/>
  <c r="AB80" i="113"/>
  <c r="AC80" i="113"/>
  <c r="AD80" i="113"/>
  <c r="AE80" i="113"/>
  <c r="AF80" i="113"/>
  <c r="D80" i="113"/>
  <c r="AG78" i="113"/>
  <c r="AG79" i="113" s="1"/>
  <c r="AG81" i="113" s="1"/>
  <c r="Y78" i="113"/>
  <c r="H78" i="113"/>
  <c r="G78" i="113" s="1"/>
  <c r="F78" i="113" s="1"/>
  <c r="E78" i="113" s="1"/>
  <c r="D78" i="113" s="1"/>
  <c r="I77" i="113"/>
  <c r="J77" i="113"/>
  <c r="K77" i="113"/>
  <c r="L77" i="113"/>
  <c r="M77" i="113"/>
  <c r="N77" i="113"/>
  <c r="O77" i="113"/>
  <c r="P77" i="113"/>
  <c r="Q77" i="113"/>
  <c r="R77" i="113"/>
  <c r="S77" i="113"/>
  <c r="T77" i="113"/>
  <c r="U77" i="113"/>
  <c r="V77" i="113"/>
  <c r="W77" i="113"/>
  <c r="X77" i="113"/>
  <c r="Y77" i="113"/>
  <c r="Z77" i="113"/>
  <c r="AA77" i="113"/>
  <c r="AB77" i="113"/>
  <c r="AC77" i="113"/>
  <c r="AD77" i="113"/>
  <c r="AE77" i="113"/>
  <c r="AF77" i="113"/>
  <c r="H77" i="113"/>
  <c r="AG89" i="113"/>
  <c r="AG90" i="113"/>
  <c r="AG91" i="113"/>
  <c r="AG88" i="113"/>
  <c r="R52" i="113"/>
  <c r="R53" i="113"/>
  <c r="R54" i="113"/>
  <c r="B4" i="113"/>
  <c r="B89" i="113" s="1"/>
  <c r="B5" i="113"/>
  <c r="B90" i="113" s="1"/>
  <c r="B6" i="113"/>
  <c r="B91" i="113" s="1"/>
  <c r="B3" i="113"/>
  <c r="B88" i="113" s="1"/>
  <c r="AG90" i="110"/>
  <c r="AG91" i="110"/>
  <c r="AG92" i="110"/>
  <c r="AG89" i="110"/>
  <c r="E81" i="110"/>
  <c r="F81" i="110"/>
  <c r="G81" i="110"/>
  <c r="H81" i="110"/>
  <c r="I81" i="110"/>
  <c r="J81" i="110"/>
  <c r="K81" i="110"/>
  <c r="L81" i="110"/>
  <c r="M81" i="110"/>
  <c r="N81" i="110"/>
  <c r="O81" i="110"/>
  <c r="P81" i="110"/>
  <c r="Q81" i="110"/>
  <c r="R81" i="110"/>
  <c r="S81" i="110"/>
  <c r="T81" i="110"/>
  <c r="U81" i="110"/>
  <c r="V81" i="110"/>
  <c r="W81" i="110"/>
  <c r="X81" i="110"/>
  <c r="Y81" i="110"/>
  <c r="Z81" i="110"/>
  <c r="AA81" i="110"/>
  <c r="AB81" i="110"/>
  <c r="AC81" i="110"/>
  <c r="AD81" i="110"/>
  <c r="AE81" i="110"/>
  <c r="AF81" i="110"/>
  <c r="D81" i="110"/>
  <c r="H79" i="110"/>
  <c r="G79" i="110" s="1"/>
  <c r="F79" i="110" s="1"/>
  <c r="E79" i="110" s="1"/>
  <c r="D79" i="110" s="1"/>
  <c r="AG79" i="110"/>
  <c r="AG80" i="110" s="1"/>
  <c r="AG82" i="110" s="1"/>
  <c r="Y79" i="110"/>
  <c r="J78" i="110"/>
  <c r="K78" i="110"/>
  <c r="L78" i="110"/>
  <c r="M78" i="110"/>
  <c r="N78" i="110"/>
  <c r="O78" i="110"/>
  <c r="P78" i="110"/>
  <c r="Q78" i="110"/>
  <c r="R78" i="110"/>
  <c r="S78" i="110"/>
  <c r="T78" i="110"/>
  <c r="U78" i="110"/>
  <c r="V78" i="110"/>
  <c r="W78" i="110"/>
  <c r="X78" i="110"/>
  <c r="Y78" i="110"/>
  <c r="Z78" i="110"/>
  <c r="AA78" i="110"/>
  <c r="AB78" i="110"/>
  <c r="AC78" i="110"/>
  <c r="AD78" i="110"/>
  <c r="AE78" i="110"/>
  <c r="AF78" i="110"/>
  <c r="I78" i="110"/>
  <c r="B4" i="110"/>
  <c r="B90" i="110" s="1"/>
  <c r="B5" i="110"/>
  <c r="B91" i="110" s="1"/>
  <c r="B99" i="110" s="1"/>
  <c r="B6" i="110"/>
  <c r="B92" i="110" s="1"/>
  <c r="B3" i="110"/>
  <c r="B89" i="110" s="1"/>
  <c r="G54" i="130" l="1"/>
  <c r="Q54" i="130"/>
  <c r="Q54" i="129"/>
  <c r="J55" i="130"/>
  <c r="BM26" i="141"/>
  <c r="BN107" i="141"/>
  <c r="J56" i="129"/>
  <c r="G54" i="129"/>
  <c r="AI99" i="141"/>
  <c r="AJ99" i="141" s="1"/>
  <c r="AK99" i="141" s="1"/>
  <c r="AL99" i="141" s="1"/>
  <c r="AM99" i="141" s="1"/>
  <c r="AN99" i="141" s="1"/>
  <c r="AO99" i="141" s="1"/>
  <c r="AP99" i="141" s="1"/>
  <c r="AQ99" i="141" s="1"/>
  <c r="AR99" i="141" s="1"/>
  <c r="AS99" i="141" s="1"/>
  <c r="AT99" i="141" s="1"/>
  <c r="AU99" i="141" s="1"/>
  <c r="AV99" i="141" s="1"/>
  <c r="AW99" i="141" s="1"/>
  <c r="AX99" i="141" s="1"/>
  <c r="AY99" i="141" s="1"/>
  <c r="AZ99" i="141" s="1"/>
  <c r="BA99" i="141" s="1"/>
  <c r="BB99" i="141" s="1"/>
  <c r="BC99" i="141" s="1"/>
  <c r="BD99" i="141" s="1"/>
  <c r="BE99" i="141" s="1"/>
  <c r="BF99" i="141" s="1"/>
  <c r="BG99" i="141" s="1"/>
  <c r="BH99" i="141" s="1"/>
  <c r="BI99" i="141" s="1"/>
  <c r="BJ99" i="141" s="1"/>
  <c r="BK99" i="141" s="1"/>
  <c r="BL99" i="141" s="1"/>
  <c r="BM99" i="141" s="1"/>
  <c r="AG109" i="115"/>
  <c r="AG111" i="147"/>
  <c r="AG115" i="154"/>
  <c r="AG105" i="110"/>
  <c r="AG97" i="110"/>
  <c r="AG98" i="110"/>
  <c r="AG104" i="110"/>
  <c r="AG99" i="110"/>
  <c r="AG100" i="110"/>
  <c r="AG102" i="110"/>
  <c r="AG103" i="110"/>
  <c r="AG119" i="151"/>
  <c r="AG102" i="113"/>
  <c r="AG103" i="113"/>
  <c r="AG104" i="113"/>
  <c r="AG98" i="113"/>
  <c r="AG6" i="113" s="1"/>
  <c r="AG95" i="113"/>
  <c r="AG96" i="113"/>
  <c r="AG97" i="113"/>
  <c r="AG101" i="113"/>
  <c r="AD81" i="145"/>
  <c r="AE81" i="145" s="1"/>
  <c r="AF81" i="145" s="1"/>
  <c r="AG116" i="141"/>
  <c r="AM58" i="156"/>
  <c r="B104" i="113"/>
  <c r="B98" i="113"/>
  <c r="B103" i="113"/>
  <c r="B97" i="113"/>
  <c r="B103" i="110"/>
  <c r="B98" i="110"/>
  <c r="B95" i="113"/>
  <c r="B101" i="113"/>
  <c r="B97" i="110"/>
  <c r="B102" i="110"/>
  <c r="B100" i="110"/>
  <c r="B105" i="110"/>
  <c r="B102" i="113"/>
  <c r="B96" i="113"/>
  <c r="B104" i="110"/>
  <c r="G54" i="128"/>
  <c r="J55" i="128"/>
  <c r="Q56" i="128"/>
  <c r="Z78" i="113"/>
  <c r="AA78" i="113" s="1"/>
  <c r="AB78" i="113" s="1"/>
  <c r="AC78" i="113" s="1"/>
  <c r="AD78" i="113" s="1"/>
  <c r="AE78" i="113" s="1"/>
  <c r="AF78" i="113" s="1"/>
  <c r="Z79" i="110"/>
  <c r="AA79" i="110" s="1"/>
  <c r="AB79" i="110" s="1"/>
  <c r="AC79" i="110" s="1"/>
  <c r="AD79" i="110" s="1"/>
  <c r="AE79" i="110" s="1"/>
  <c r="AF79" i="110" s="1"/>
  <c r="AD94" i="139"/>
  <c r="AD93" i="139"/>
  <c r="E85" i="139"/>
  <c r="F85" i="139"/>
  <c r="G85" i="139"/>
  <c r="H85" i="139"/>
  <c r="I85" i="139"/>
  <c r="J85" i="139"/>
  <c r="K85" i="139"/>
  <c r="L85" i="139"/>
  <c r="M85" i="139"/>
  <c r="N85" i="139"/>
  <c r="O85" i="139"/>
  <c r="P85" i="139"/>
  <c r="Q85" i="139"/>
  <c r="R85" i="139"/>
  <c r="S85" i="139"/>
  <c r="T85" i="139"/>
  <c r="U85" i="139"/>
  <c r="V85" i="139"/>
  <c r="W85" i="139"/>
  <c r="X85" i="139"/>
  <c r="Y85" i="139"/>
  <c r="Z85" i="139"/>
  <c r="AA85" i="139"/>
  <c r="AB85" i="139"/>
  <c r="AC85" i="139"/>
  <c r="AD85" i="139"/>
  <c r="AE85" i="139"/>
  <c r="AF85" i="139"/>
  <c r="D85" i="139"/>
  <c r="H83" i="139"/>
  <c r="G83" i="139" s="1"/>
  <c r="F83" i="139" s="1"/>
  <c r="E83" i="139" s="1"/>
  <c r="D83" i="139" s="1"/>
  <c r="Y83" i="139"/>
  <c r="AG83" i="139"/>
  <c r="AG84" i="139" s="1"/>
  <c r="AG86" i="139" s="1"/>
  <c r="E81" i="139"/>
  <c r="F81" i="139"/>
  <c r="G81" i="139"/>
  <c r="H81" i="139"/>
  <c r="I81" i="139"/>
  <c r="J81" i="139"/>
  <c r="K81" i="139"/>
  <c r="L81" i="139"/>
  <c r="M81" i="139"/>
  <c r="N81" i="139"/>
  <c r="O81" i="139"/>
  <c r="P81" i="139"/>
  <c r="Q81" i="139"/>
  <c r="R81" i="139"/>
  <c r="S81" i="139"/>
  <c r="T81" i="139"/>
  <c r="U81" i="139"/>
  <c r="V81" i="139"/>
  <c r="W81" i="139"/>
  <c r="X81" i="139"/>
  <c r="Y81" i="139"/>
  <c r="Z81" i="139"/>
  <c r="AA81" i="139"/>
  <c r="AB81" i="139"/>
  <c r="AC81" i="139"/>
  <c r="AD81" i="139"/>
  <c r="AE81" i="139"/>
  <c r="AF81" i="139"/>
  <c r="D81" i="139"/>
  <c r="H79" i="139"/>
  <c r="I79" i="139"/>
  <c r="J79" i="139"/>
  <c r="K79" i="139"/>
  <c r="L79" i="139"/>
  <c r="M79" i="139"/>
  <c r="N79" i="139"/>
  <c r="O79" i="139"/>
  <c r="P79" i="139"/>
  <c r="Q79" i="139"/>
  <c r="R79" i="139"/>
  <c r="S79" i="139"/>
  <c r="T79" i="139"/>
  <c r="U79" i="139"/>
  <c r="V79" i="139"/>
  <c r="W79" i="139"/>
  <c r="X79" i="139"/>
  <c r="Y79" i="139"/>
  <c r="Z79" i="139"/>
  <c r="AA79" i="139"/>
  <c r="AB79" i="139"/>
  <c r="AC79" i="139"/>
  <c r="AD79" i="139"/>
  <c r="AE79" i="139"/>
  <c r="AF79" i="139"/>
  <c r="E79" i="139"/>
  <c r="F79" i="139"/>
  <c r="G79" i="139"/>
  <c r="D79" i="139"/>
  <c r="I78" i="139"/>
  <c r="J78" i="139"/>
  <c r="K78" i="139"/>
  <c r="L78" i="139"/>
  <c r="M78" i="139"/>
  <c r="N78" i="139"/>
  <c r="O78" i="139"/>
  <c r="P78" i="139"/>
  <c r="Q78" i="139"/>
  <c r="R78" i="139"/>
  <c r="S78" i="139"/>
  <c r="T78" i="139"/>
  <c r="U78" i="139"/>
  <c r="V78" i="139"/>
  <c r="W78" i="139"/>
  <c r="X78" i="139"/>
  <c r="Y78" i="139"/>
  <c r="Z78" i="139"/>
  <c r="AA78" i="139"/>
  <c r="AB78" i="139"/>
  <c r="AC78" i="139"/>
  <c r="AD78" i="139"/>
  <c r="AE78" i="139"/>
  <c r="AF78" i="139"/>
  <c r="H78" i="139"/>
  <c r="R52" i="139"/>
  <c r="R51" i="139"/>
  <c r="B4" i="139"/>
  <c r="B94" i="139" s="1"/>
  <c r="B3" i="139"/>
  <c r="B93" i="139" s="1"/>
  <c r="R52" i="150"/>
  <c r="R53" i="150"/>
  <c r="R54" i="150"/>
  <c r="R55" i="150"/>
  <c r="R56" i="150"/>
  <c r="R51" i="150"/>
  <c r="B4" i="150"/>
  <c r="B94" i="150" s="1"/>
  <c r="B5" i="150"/>
  <c r="B95" i="150" s="1"/>
  <c r="B103" i="150" s="1"/>
  <c r="B6" i="150"/>
  <c r="B96" i="150" s="1"/>
  <c r="B104" i="150" s="1"/>
  <c r="B7" i="150"/>
  <c r="B97" i="150" s="1"/>
  <c r="B8" i="150"/>
  <c r="B98" i="150" s="1"/>
  <c r="B3" i="150"/>
  <c r="B93" i="150" s="1"/>
  <c r="AC94" i="150"/>
  <c r="AC95" i="150"/>
  <c r="AC96" i="150"/>
  <c r="AC97" i="150"/>
  <c r="AC98" i="150"/>
  <c r="AC93" i="150"/>
  <c r="E85" i="150"/>
  <c r="F85" i="150"/>
  <c r="G85" i="150"/>
  <c r="H85" i="150"/>
  <c r="I85" i="150"/>
  <c r="J85" i="150"/>
  <c r="K85" i="150"/>
  <c r="L85" i="150"/>
  <c r="M85" i="150"/>
  <c r="N85" i="150"/>
  <c r="O85" i="150"/>
  <c r="P85" i="150"/>
  <c r="Q85" i="150"/>
  <c r="R85" i="150"/>
  <c r="S85" i="150"/>
  <c r="T85" i="150"/>
  <c r="U85" i="150"/>
  <c r="V85" i="150"/>
  <c r="W85" i="150"/>
  <c r="X85" i="150"/>
  <c r="Y85" i="150"/>
  <c r="Z85" i="150"/>
  <c r="AA85" i="150"/>
  <c r="AB85" i="150"/>
  <c r="AC85" i="150"/>
  <c r="D85" i="150"/>
  <c r="AG83" i="150"/>
  <c r="AG84" i="150" s="1"/>
  <c r="AG86" i="150" s="1"/>
  <c r="Y83" i="150"/>
  <c r="H83" i="150"/>
  <c r="G83" i="150" s="1"/>
  <c r="F83" i="150" s="1"/>
  <c r="E83" i="150" s="1"/>
  <c r="D83" i="150" s="1"/>
  <c r="E81" i="150"/>
  <c r="F81" i="150"/>
  <c r="G81" i="150"/>
  <c r="H81" i="150"/>
  <c r="I81" i="150"/>
  <c r="J81" i="150"/>
  <c r="K81" i="150"/>
  <c r="L81" i="150"/>
  <c r="M81" i="150"/>
  <c r="N81" i="150"/>
  <c r="O81" i="150"/>
  <c r="P81" i="150"/>
  <c r="Q81" i="150"/>
  <c r="R81" i="150"/>
  <c r="S81" i="150"/>
  <c r="T81" i="150"/>
  <c r="U81" i="150"/>
  <c r="V81" i="150"/>
  <c r="W81" i="150"/>
  <c r="X81" i="150"/>
  <c r="Y81" i="150"/>
  <c r="Z81" i="150"/>
  <c r="AA81" i="150"/>
  <c r="AB81" i="150"/>
  <c r="AC81" i="150"/>
  <c r="AD81" i="150"/>
  <c r="AE81" i="150"/>
  <c r="AF81" i="150"/>
  <c r="D81" i="150"/>
  <c r="E79" i="150"/>
  <c r="F79" i="150"/>
  <c r="G79" i="150"/>
  <c r="H79" i="150"/>
  <c r="I79" i="150"/>
  <c r="J79" i="150"/>
  <c r="K79" i="150"/>
  <c r="L79" i="150"/>
  <c r="M79" i="150"/>
  <c r="N79" i="150"/>
  <c r="O79" i="150"/>
  <c r="P79" i="150"/>
  <c r="Q79" i="150"/>
  <c r="R79" i="150"/>
  <c r="S79" i="150"/>
  <c r="T79" i="150"/>
  <c r="U79" i="150"/>
  <c r="V79" i="150"/>
  <c r="W79" i="150"/>
  <c r="X79" i="150"/>
  <c r="Y79" i="150"/>
  <c r="Z79" i="150"/>
  <c r="AA79" i="150"/>
  <c r="AB79" i="150"/>
  <c r="AC79" i="150"/>
  <c r="AD79" i="150"/>
  <c r="AE79" i="150"/>
  <c r="AF79" i="150"/>
  <c r="D79" i="150"/>
  <c r="I78" i="150"/>
  <c r="J78" i="150"/>
  <c r="K78" i="150"/>
  <c r="L78" i="150"/>
  <c r="M78" i="150"/>
  <c r="N78" i="150"/>
  <c r="O78" i="150"/>
  <c r="P78" i="150"/>
  <c r="Q78" i="150"/>
  <c r="R78" i="150"/>
  <c r="S78" i="150"/>
  <c r="T78" i="150"/>
  <c r="U78" i="150"/>
  <c r="V78" i="150"/>
  <c r="W78" i="150"/>
  <c r="X78" i="150"/>
  <c r="Y78" i="150"/>
  <c r="Z78" i="150"/>
  <c r="AA78" i="150"/>
  <c r="AB78" i="150"/>
  <c r="AC78" i="150"/>
  <c r="AD78" i="150"/>
  <c r="AE78" i="150"/>
  <c r="AF78" i="150"/>
  <c r="H78" i="150"/>
  <c r="AG90" i="131"/>
  <c r="AG91" i="131"/>
  <c r="AG92" i="131"/>
  <c r="AG93" i="131"/>
  <c r="AG94" i="131"/>
  <c r="AG95" i="131"/>
  <c r="AG96" i="131"/>
  <c r="AG89" i="131"/>
  <c r="E81" i="131"/>
  <c r="F81" i="131"/>
  <c r="G81" i="131"/>
  <c r="H81" i="131"/>
  <c r="I81" i="131"/>
  <c r="J81" i="131"/>
  <c r="K81" i="131"/>
  <c r="L81" i="131"/>
  <c r="M81" i="131"/>
  <c r="N81" i="131"/>
  <c r="O81" i="131"/>
  <c r="P81" i="131"/>
  <c r="Q81" i="131"/>
  <c r="R81" i="131"/>
  <c r="S81" i="131"/>
  <c r="T81" i="131"/>
  <c r="U81" i="131"/>
  <c r="V81" i="131"/>
  <c r="W81" i="131"/>
  <c r="X81" i="131"/>
  <c r="Y81" i="131"/>
  <c r="Z81" i="131"/>
  <c r="AA81" i="131"/>
  <c r="AB81" i="131"/>
  <c r="AC81" i="131"/>
  <c r="AD81" i="131"/>
  <c r="AE81" i="131"/>
  <c r="AF81" i="131"/>
  <c r="D81" i="131"/>
  <c r="H79" i="131"/>
  <c r="G79" i="131" s="1"/>
  <c r="F79" i="131" s="1"/>
  <c r="E79" i="131" s="1"/>
  <c r="D79" i="131" s="1"/>
  <c r="AG79" i="131"/>
  <c r="AG80" i="131" s="1"/>
  <c r="AG82" i="131" s="1"/>
  <c r="Y79" i="131"/>
  <c r="I78" i="131"/>
  <c r="J78" i="131"/>
  <c r="K78" i="131"/>
  <c r="L78" i="131"/>
  <c r="M78" i="131"/>
  <c r="N78" i="131"/>
  <c r="O78" i="131"/>
  <c r="P78" i="131"/>
  <c r="Q78" i="131"/>
  <c r="R78" i="131"/>
  <c r="S78" i="131"/>
  <c r="T78" i="131"/>
  <c r="U78" i="131"/>
  <c r="V78" i="131"/>
  <c r="W78" i="131"/>
  <c r="X78" i="131"/>
  <c r="Y78" i="131"/>
  <c r="Z78" i="131"/>
  <c r="AA78" i="131"/>
  <c r="AB78" i="131"/>
  <c r="AC78" i="131"/>
  <c r="AD78" i="131"/>
  <c r="AE78" i="131"/>
  <c r="AF78" i="131"/>
  <c r="H78" i="131"/>
  <c r="R52" i="131"/>
  <c r="R53" i="131"/>
  <c r="R54" i="131"/>
  <c r="R55" i="131"/>
  <c r="R56" i="131"/>
  <c r="R57" i="131"/>
  <c r="R58" i="131"/>
  <c r="R51" i="131"/>
  <c r="B10" i="131"/>
  <c r="B96" i="131" s="1"/>
  <c r="B106" i="131" s="1"/>
  <c r="B115" i="131" s="1"/>
  <c r="B9" i="131"/>
  <c r="B95" i="131" s="1"/>
  <c r="B105" i="131" s="1"/>
  <c r="B114" i="131" s="1"/>
  <c r="B8" i="131"/>
  <c r="B94" i="131" s="1"/>
  <c r="B104" i="131" s="1"/>
  <c r="B113" i="131" s="1"/>
  <c r="B7" i="131"/>
  <c r="B93" i="131" s="1"/>
  <c r="B103" i="131" s="1"/>
  <c r="B112" i="131" s="1"/>
  <c r="B6" i="131"/>
  <c r="B92" i="131" s="1"/>
  <c r="B102" i="131" s="1"/>
  <c r="B111" i="131" s="1"/>
  <c r="B5" i="131"/>
  <c r="B91" i="131" s="1"/>
  <c r="B101" i="131" s="1"/>
  <c r="B110" i="131" s="1"/>
  <c r="B4" i="131"/>
  <c r="B90" i="131" s="1"/>
  <c r="B100" i="131" s="1"/>
  <c r="B109" i="131" s="1"/>
  <c r="B3" i="131"/>
  <c r="B89" i="131" s="1"/>
  <c r="B99" i="131" s="1"/>
  <c r="B108" i="131" s="1"/>
  <c r="BL86" i="121"/>
  <c r="BK86" i="121"/>
  <c r="BJ86" i="121"/>
  <c r="BI86" i="121"/>
  <c r="BH86" i="121"/>
  <c r="BG86" i="121"/>
  <c r="BF86" i="121"/>
  <c r="BE86" i="121"/>
  <c r="BD86" i="121"/>
  <c r="BC86" i="121"/>
  <c r="BB86" i="121"/>
  <c r="BA86" i="121"/>
  <c r="AZ86" i="121"/>
  <c r="AY86" i="121"/>
  <c r="AX86" i="121"/>
  <c r="AW86" i="121"/>
  <c r="AV86" i="121"/>
  <c r="AU86" i="121"/>
  <c r="AT86" i="121"/>
  <c r="AS86" i="121"/>
  <c r="AR86" i="121"/>
  <c r="AQ86" i="121"/>
  <c r="AP86" i="121"/>
  <c r="AO86" i="121"/>
  <c r="AN86" i="121"/>
  <c r="AM86" i="121"/>
  <c r="AL86" i="121"/>
  <c r="AK86" i="121"/>
  <c r="AJ86" i="121"/>
  <c r="AI86" i="121"/>
  <c r="AH86" i="121"/>
  <c r="AG86" i="121"/>
  <c r="BL85" i="121"/>
  <c r="BK85" i="121"/>
  <c r="BJ85" i="121"/>
  <c r="BI85" i="121"/>
  <c r="BH85" i="121"/>
  <c r="BG85" i="121"/>
  <c r="BF85" i="121"/>
  <c r="BE85" i="121"/>
  <c r="BD85" i="121"/>
  <c r="BC85" i="121"/>
  <c r="BB85" i="121"/>
  <c r="BA85" i="121"/>
  <c r="AZ85" i="121"/>
  <c r="AY85" i="121"/>
  <c r="AX85" i="121"/>
  <c r="AW85" i="121"/>
  <c r="AV85" i="121"/>
  <c r="AU85" i="121"/>
  <c r="AT85" i="121"/>
  <c r="AS85" i="121"/>
  <c r="AR85" i="121"/>
  <c r="AQ85" i="121"/>
  <c r="AP85" i="121"/>
  <c r="AO85" i="121"/>
  <c r="AN85" i="121"/>
  <c r="AM85" i="121"/>
  <c r="AL85" i="121"/>
  <c r="AK85" i="121"/>
  <c r="AJ85" i="121"/>
  <c r="AI85" i="121"/>
  <c r="AH85" i="121"/>
  <c r="AG85" i="121"/>
  <c r="AG84" i="121"/>
  <c r="AF84" i="121"/>
  <c r="AE84" i="121"/>
  <c r="AD84" i="121"/>
  <c r="AC84" i="121"/>
  <c r="AB84" i="121"/>
  <c r="AA84" i="121"/>
  <c r="Z84" i="121"/>
  <c r="Y84" i="121"/>
  <c r="X84" i="121"/>
  <c r="W84" i="121"/>
  <c r="V84" i="121"/>
  <c r="U84" i="121"/>
  <c r="T84" i="121"/>
  <c r="S84" i="121"/>
  <c r="R84" i="121"/>
  <c r="Q84" i="121"/>
  <c r="P84" i="121"/>
  <c r="O84" i="121"/>
  <c r="N84" i="121"/>
  <c r="M84" i="121"/>
  <c r="L84" i="121"/>
  <c r="K84" i="121"/>
  <c r="J84" i="121"/>
  <c r="I84" i="121"/>
  <c r="H84" i="121"/>
  <c r="G84" i="121"/>
  <c r="F84" i="121"/>
  <c r="E84" i="121"/>
  <c r="D84" i="121"/>
  <c r="BL85" i="120"/>
  <c r="BK85" i="120"/>
  <c r="BJ85" i="120"/>
  <c r="BI85" i="120"/>
  <c r="BH85" i="120"/>
  <c r="BG85" i="120"/>
  <c r="BF85" i="120"/>
  <c r="BE85" i="120"/>
  <c r="BD85" i="120"/>
  <c r="BC85" i="120"/>
  <c r="BB85" i="120"/>
  <c r="BA85" i="120"/>
  <c r="AZ85" i="120"/>
  <c r="AY85" i="120"/>
  <c r="AX85" i="120"/>
  <c r="AW85" i="120"/>
  <c r="AV85" i="120"/>
  <c r="AU85" i="120"/>
  <c r="AT85" i="120"/>
  <c r="AS85" i="120"/>
  <c r="AR85" i="120"/>
  <c r="AQ85" i="120"/>
  <c r="AP85" i="120"/>
  <c r="AO85" i="120"/>
  <c r="AN85" i="120"/>
  <c r="AM85" i="120"/>
  <c r="AL85" i="120"/>
  <c r="AK85" i="120"/>
  <c r="AJ85" i="120"/>
  <c r="AI85" i="120"/>
  <c r="AH85" i="120"/>
  <c r="AG85" i="120"/>
  <c r="BL84" i="120"/>
  <c r="BK84" i="120"/>
  <c r="BJ84" i="120"/>
  <c r="BI84" i="120"/>
  <c r="BH84" i="120"/>
  <c r="BG84" i="120"/>
  <c r="BF84" i="120"/>
  <c r="BE84" i="120"/>
  <c r="BD84" i="120"/>
  <c r="BC84" i="120"/>
  <c r="BB84" i="120"/>
  <c r="BA84" i="120"/>
  <c r="AZ84" i="120"/>
  <c r="AY84" i="120"/>
  <c r="AX84" i="120"/>
  <c r="AW84" i="120"/>
  <c r="AV84" i="120"/>
  <c r="AU84" i="120"/>
  <c r="AT84" i="120"/>
  <c r="AS84" i="120"/>
  <c r="AR84" i="120"/>
  <c r="AQ84" i="120"/>
  <c r="AP84" i="120"/>
  <c r="AO84" i="120"/>
  <c r="AN84" i="120"/>
  <c r="AM84" i="120"/>
  <c r="AL84" i="120"/>
  <c r="AK84" i="120"/>
  <c r="AJ84" i="120"/>
  <c r="AI84" i="120"/>
  <c r="AH84" i="120"/>
  <c r="AG84" i="120"/>
  <c r="AG83" i="120"/>
  <c r="AF83" i="120"/>
  <c r="AE83" i="120"/>
  <c r="AD83" i="120"/>
  <c r="AC83" i="120"/>
  <c r="AB83" i="120"/>
  <c r="AA83" i="120"/>
  <c r="Z83" i="120"/>
  <c r="Y83" i="120"/>
  <c r="X83" i="120"/>
  <c r="W83" i="120"/>
  <c r="V83" i="120"/>
  <c r="U83" i="120"/>
  <c r="T83" i="120"/>
  <c r="S83" i="120"/>
  <c r="R83" i="120"/>
  <c r="Q83" i="120"/>
  <c r="P83" i="120"/>
  <c r="O83" i="120"/>
  <c r="N83" i="120"/>
  <c r="M83" i="120"/>
  <c r="L83" i="120"/>
  <c r="K83" i="120"/>
  <c r="J83" i="120"/>
  <c r="I83" i="120"/>
  <c r="H83" i="120"/>
  <c r="G83" i="120"/>
  <c r="F83" i="120"/>
  <c r="E83" i="120"/>
  <c r="D83" i="120"/>
  <c r="BL86" i="117"/>
  <c r="BK86" i="117"/>
  <c r="BJ86" i="117"/>
  <c r="BI86" i="117"/>
  <c r="BH86" i="117"/>
  <c r="BG86" i="117"/>
  <c r="BF86" i="117"/>
  <c r="BE86" i="117"/>
  <c r="BD86" i="117"/>
  <c r="BC86" i="117"/>
  <c r="BB86" i="117"/>
  <c r="BA86" i="117"/>
  <c r="AZ86" i="117"/>
  <c r="AY86" i="117"/>
  <c r="AX86" i="117"/>
  <c r="AW86" i="117"/>
  <c r="AV86" i="117"/>
  <c r="AU86" i="117"/>
  <c r="AT86" i="117"/>
  <c r="AS86" i="117"/>
  <c r="AR86" i="117"/>
  <c r="AQ86" i="117"/>
  <c r="AP86" i="117"/>
  <c r="AO86" i="117"/>
  <c r="AN86" i="117"/>
  <c r="AM86" i="117"/>
  <c r="AL86" i="117"/>
  <c r="AK86" i="117"/>
  <c r="AJ86" i="117"/>
  <c r="AI86" i="117"/>
  <c r="AH86" i="117"/>
  <c r="AG86" i="117"/>
  <c r="BL85" i="117"/>
  <c r="BK85" i="117"/>
  <c r="BJ85" i="117"/>
  <c r="BI85" i="117"/>
  <c r="BH85" i="117"/>
  <c r="BG85" i="117"/>
  <c r="BF85" i="117"/>
  <c r="BE85" i="117"/>
  <c r="BD85" i="117"/>
  <c r="BC85" i="117"/>
  <c r="BB85" i="117"/>
  <c r="BA85" i="117"/>
  <c r="AZ85" i="117"/>
  <c r="AY85" i="117"/>
  <c r="AX85" i="117"/>
  <c r="AW85" i="117"/>
  <c r="AV85" i="117"/>
  <c r="AU85" i="117"/>
  <c r="AT85" i="117"/>
  <c r="AS85" i="117"/>
  <c r="AR85" i="117"/>
  <c r="AQ85" i="117"/>
  <c r="AP85" i="117"/>
  <c r="AO85" i="117"/>
  <c r="AN85" i="117"/>
  <c r="AM85" i="117"/>
  <c r="AL85" i="117"/>
  <c r="AK85" i="117"/>
  <c r="AJ85" i="117"/>
  <c r="AI85" i="117"/>
  <c r="AH85" i="117"/>
  <c r="AG85" i="117"/>
  <c r="AG84" i="117"/>
  <c r="AF84" i="117"/>
  <c r="AE84" i="117"/>
  <c r="AD84" i="117"/>
  <c r="AC84" i="117"/>
  <c r="AB84" i="117"/>
  <c r="AA84" i="117"/>
  <c r="Z84" i="117"/>
  <c r="Y84" i="117"/>
  <c r="X84" i="117"/>
  <c r="W84" i="117"/>
  <c r="V84" i="117"/>
  <c r="U84" i="117"/>
  <c r="T84" i="117"/>
  <c r="S84" i="117"/>
  <c r="R84" i="117"/>
  <c r="Q84" i="117"/>
  <c r="P84" i="117"/>
  <c r="O84" i="117"/>
  <c r="N84" i="117"/>
  <c r="M84" i="117"/>
  <c r="L84" i="117"/>
  <c r="K84" i="117"/>
  <c r="J84" i="117"/>
  <c r="I84" i="117"/>
  <c r="H84" i="117"/>
  <c r="G84" i="117"/>
  <c r="F84" i="117"/>
  <c r="E84" i="117"/>
  <c r="D84" i="117"/>
  <c r="BL86" i="154"/>
  <c r="BK86" i="154"/>
  <c r="BJ86" i="154"/>
  <c r="BI86" i="154"/>
  <c r="BH86" i="154"/>
  <c r="BG86" i="154"/>
  <c r="BF86" i="154"/>
  <c r="BE86" i="154"/>
  <c r="BD86" i="154"/>
  <c r="BC86" i="154"/>
  <c r="BB86" i="154"/>
  <c r="BA86" i="154"/>
  <c r="AZ86" i="154"/>
  <c r="AY86" i="154"/>
  <c r="AX86" i="154"/>
  <c r="AW86" i="154"/>
  <c r="AV86" i="154"/>
  <c r="AU86" i="154"/>
  <c r="AT86" i="154"/>
  <c r="AS86" i="154"/>
  <c r="AR86" i="154"/>
  <c r="AQ86" i="154"/>
  <c r="AP86" i="154"/>
  <c r="AO86" i="154"/>
  <c r="AN86" i="154"/>
  <c r="AM86" i="154"/>
  <c r="AL86" i="154"/>
  <c r="AK86" i="154"/>
  <c r="AJ86" i="154"/>
  <c r="AI86" i="154"/>
  <c r="AH86" i="154"/>
  <c r="AG86" i="154"/>
  <c r="BL85" i="154"/>
  <c r="BK85" i="154"/>
  <c r="BJ85" i="154"/>
  <c r="BI85" i="154"/>
  <c r="BH85" i="154"/>
  <c r="BG85" i="154"/>
  <c r="BF85" i="154"/>
  <c r="BE85" i="154"/>
  <c r="BD85" i="154"/>
  <c r="BC85" i="154"/>
  <c r="BB85" i="154"/>
  <c r="BA85" i="154"/>
  <c r="AZ85" i="154"/>
  <c r="AY85" i="154"/>
  <c r="AX85" i="154"/>
  <c r="AW85" i="154"/>
  <c r="AV85" i="154"/>
  <c r="AU85" i="154"/>
  <c r="AT85" i="154"/>
  <c r="AS85" i="154"/>
  <c r="AR85" i="154"/>
  <c r="AQ85" i="154"/>
  <c r="AP85" i="154"/>
  <c r="AO85" i="154"/>
  <c r="AN85" i="154"/>
  <c r="AM85" i="154"/>
  <c r="AL85" i="154"/>
  <c r="AK85" i="154"/>
  <c r="AJ85" i="154"/>
  <c r="AI85" i="154"/>
  <c r="AH85" i="154"/>
  <c r="AG85" i="154"/>
  <c r="AG84" i="154"/>
  <c r="AF84" i="154"/>
  <c r="AE84" i="154"/>
  <c r="AD84" i="154"/>
  <c r="AC84" i="154"/>
  <c r="AB84" i="154"/>
  <c r="AA84" i="154"/>
  <c r="Z84" i="154"/>
  <c r="Y84" i="154"/>
  <c r="X84" i="154"/>
  <c r="W84" i="154"/>
  <c r="V84" i="154"/>
  <c r="U84" i="154"/>
  <c r="T84" i="154"/>
  <c r="S84" i="154"/>
  <c r="R84" i="154"/>
  <c r="Q84" i="154"/>
  <c r="P84" i="154"/>
  <c r="O84" i="154"/>
  <c r="N84" i="154"/>
  <c r="M84" i="154"/>
  <c r="L84" i="154"/>
  <c r="K84" i="154"/>
  <c r="J84" i="154"/>
  <c r="I84" i="154"/>
  <c r="H84" i="154"/>
  <c r="G84" i="154"/>
  <c r="F84" i="154"/>
  <c r="E84" i="154"/>
  <c r="D84" i="154"/>
  <c r="BL86" i="110"/>
  <c r="BK86" i="110"/>
  <c r="BJ86" i="110"/>
  <c r="BI86" i="110"/>
  <c r="BH86" i="110"/>
  <c r="BG86" i="110"/>
  <c r="BF86" i="110"/>
  <c r="BE86" i="110"/>
  <c r="BD86" i="110"/>
  <c r="BC86" i="110"/>
  <c r="BB86" i="110"/>
  <c r="BA86" i="110"/>
  <c r="AZ86" i="110"/>
  <c r="AY86" i="110"/>
  <c r="AX86" i="110"/>
  <c r="AW86" i="110"/>
  <c r="AV86" i="110"/>
  <c r="AU86" i="110"/>
  <c r="AT86" i="110"/>
  <c r="AS86" i="110"/>
  <c r="AR86" i="110"/>
  <c r="AQ86" i="110"/>
  <c r="AP86" i="110"/>
  <c r="AO86" i="110"/>
  <c r="AN86" i="110"/>
  <c r="AM86" i="110"/>
  <c r="AL86" i="110"/>
  <c r="AK86" i="110"/>
  <c r="AJ86" i="110"/>
  <c r="AI86" i="110"/>
  <c r="AH86" i="110"/>
  <c r="AG86" i="110"/>
  <c r="BL85" i="110"/>
  <c r="BK85" i="110"/>
  <c r="BJ85" i="110"/>
  <c r="BI85" i="110"/>
  <c r="BH85" i="110"/>
  <c r="BG85" i="110"/>
  <c r="BF85" i="110"/>
  <c r="BE85" i="110"/>
  <c r="BD85" i="110"/>
  <c r="BC85" i="110"/>
  <c r="BB85" i="110"/>
  <c r="BA85" i="110"/>
  <c r="AZ85" i="110"/>
  <c r="AY85" i="110"/>
  <c r="AX85" i="110"/>
  <c r="AW85" i="110"/>
  <c r="AV85" i="110"/>
  <c r="AU85" i="110"/>
  <c r="AT85" i="110"/>
  <c r="AS85" i="110"/>
  <c r="AR85" i="110"/>
  <c r="AQ85" i="110"/>
  <c r="AP85" i="110"/>
  <c r="AO85" i="110"/>
  <c r="AN85" i="110"/>
  <c r="AM85" i="110"/>
  <c r="AL85" i="110"/>
  <c r="AK85" i="110"/>
  <c r="AJ85" i="110"/>
  <c r="AI85" i="110"/>
  <c r="AH85" i="110"/>
  <c r="AG85" i="110"/>
  <c r="AG84" i="110"/>
  <c r="AF84" i="110"/>
  <c r="AE84" i="110"/>
  <c r="AD84" i="110"/>
  <c r="AC84" i="110"/>
  <c r="AB84" i="110"/>
  <c r="AA84" i="110"/>
  <c r="Z84" i="110"/>
  <c r="Y84" i="110"/>
  <c r="X84" i="110"/>
  <c r="W84" i="110"/>
  <c r="V84" i="110"/>
  <c r="U84" i="110"/>
  <c r="T84" i="110"/>
  <c r="S84" i="110"/>
  <c r="R84" i="110"/>
  <c r="Q84" i="110"/>
  <c r="P84" i="110"/>
  <c r="O84" i="110"/>
  <c r="N84" i="110"/>
  <c r="M84" i="110"/>
  <c r="L84" i="110"/>
  <c r="K84" i="110"/>
  <c r="J84" i="110"/>
  <c r="I84" i="110"/>
  <c r="H84" i="110"/>
  <c r="H78" i="110" s="1"/>
  <c r="G84" i="110"/>
  <c r="F84" i="110"/>
  <c r="E84" i="110"/>
  <c r="D84" i="110"/>
  <c r="AH85" i="137"/>
  <c r="AI85" i="137"/>
  <c r="AJ85" i="137"/>
  <c r="AK85" i="137"/>
  <c r="AL85" i="137"/>
  <c r="AM85" i="137"/>
  <c r="AN85" i="137"/>
  <c r="AO85" i="137"/>
  <c r="AP85" i="137"/>
  <c r="AQ85" i="137"/>
  <c r="AR85" i="137"/>
  <c r="AS85" i="137"/>
  <c r="AT85" i="137"/>
  <c r="AU85" i="137"/>
  <c r="AV85" i="137"/>
  <c r="AW85" i="137"/>
  <c r="AX85" i="137"/>
  <c r="AY85" i="137"/>
  <c r="AZ85" i="137"/>
  <c r="BA85" i="137"/>
  <c r="BB85" i="137"/>
  <c r="BC85" i="137"/>
  <c r="BD85" i="137"/>
  <c r="BE85" i="137"/>
  <c r="BF85" i="137"/>
  <c r="BG85" i="137"/>
  <c r="BH85" i="137"/>
  <c r="BI85" i="137"/>
  <c r="BJ85" i="137"/>
  <c r="BK85" i="137"/>
  <c r="BL85" i="137"/>
  <c r="AH86" i="137"/>
  <c r="AI86" i="137"/>
  <c r="AJ86" i="137"/>
  <c r="AK86" i="137"/>
  <c r="AL86" i="137"/>
  <c r="AM86" i="137"/>
  <c r="AN86" i="137"/>
  <c r="AO86" i="137"/>
  <c r="AP86" i="137"/>
  <c r="AQ86" i="137"/>
  <c r="AR86" i="137"/>
  <c r="AS86" i="137"/>
  <c r="AT86" i="137"/>
  <c r="AU86" i="137"/>
  <c r="AV86" i="137"/>
  <c r="AW86" i="137"/>
  <c r="AX86" i="137"/>
  <c r="AY86" i="137"/>
  <c r="AZ86" i="137"/>
  <c r="BA86" i="137"/>
  <c r="BB86" i="137"/>
  <c r="BC86" i="137"/>
  <c r="BD86" i="137"/>
  <c r="BE86" i="137"/>
  <c r="BF86" i="137"/>
  <c r="BG86" i="137"/>
  <c r="BH86" i="137"/>
  <c r="BI86" i="137"/>
  <c r="BJ86" i="137"/>
  <c r="BK86" i="137"/>
  <c r="BL86" i="137"/>
  <c r="AG86" i="137"/>
  <c r="AG85" i="137"/>
  <c r="E84" i="137"/>
  <c r="F84" i="137"/>
  <c r="G84" i="137"/>
  <c r="H84" i="137"/>
  <c r="I84" i="137"/>
  <c r="J84" i="137"/>
  <c r="K84" i="137"/>
  <c r="L84" i="137"/>
  <c r="M84" i="137"/>
  <c r="N84" i="137"/>
  <c r="O84" i="137"/>
  <c r="P84" i="137"/>
  <c r="Q84" i="137"/>
  <c r="R84" i="137"/>
  <c r="S84" i="137"/>
  <c r="T84" i="137"/>
  <c r="U84" i="137"/>
  <c r="V84" i="137"/>
  <c r="W84" i="137"/>
  <c r="X84" i="137"/>
  <c r="Y84" i="137"/>
  <c r="Z84" i="137"/>
  <c r="AA84" i="137"/>
  <c r="AB84" i="137"/>
  <c r="AC84" i="137"/>
  <c r="AD84" i="137"/>
  <c r="AE84" i="137"/>
  <c r="AF84" i="137"/>
  <c r="AG84" i="137"/>
  <c r="AG83" i="148"/>
  <c r="AF83" i="148"/>
  <c r="AE83" i="148"/>
  <c r="AD83" i="148"/>
  <c r="AC83" i="148"/>
  <c r="AB83" i="148"/>
  <c r="AA83" i="148"/>
  <c r="Z83" i="148"/>
  <c r="Y83" i="148"/>
  <c r="X83" i="148"/>
  <c r="W83" i="148"/>
  <c r="V83" i="148"/>
  <c r="U83" i="148"/>
  <c r="T83" i="148"/>
  <c r="S83" i="148"/>
  <c r="R83" i="148"/>
  <c r="Q83" i="148"/>
  <c r="P83" i="148"/>
  <c r="O83" i="148"/>
  <c r="N83" i="148"/>
  <c r="M83" i="148"/>
  <c r="L83" i="148"/>
  <c r="K83" i="148"/>
  <c r="J83" i="148"/>
  <c r="I83" i="148"/>
  <c r="H83" i="148"/>
  <c r="G83" i="148"/>
  <c r="F83" i="148"/>
  <c r="E83" i="148"/>
  <c r="D83" i="148"/>
  <c r="AG85" i="147"/>
  <c r="AF85" i="147"/>
  <c r="AE85" i="147"/>
  <c r="AD85" i="147"/>
  <c r="AC85" i="147"/>
  <c r="AB85" i="147"/>
  <c r="AA85" i="147"/>
  <c r="Z85" i="147"/>
  <c r="Y85" i="147"/>
  <c r="X85" i="147"/>
  <c r="W85" i="147"/>
  <c r="V85" i="147"/>
  <c r="U85" i="147"/>
  <c r="T85" i="147"/>
  <c r="S85" i="147"/>
  <c r="R85" i="147"/>
  <c r="Q85" i="147"/>
  <c r="P85" i="147"/>
  <c r="O85" i="147"/>
  <c r="N85" i="147"/>
  <c r="M85" i="147"/>
  <c r="L85" i="147"/>
  <c r="K85" i="147"/>
  <c r="J85" i="147"/>
  <c r="I85" i="147"/>
  <c r="H85" i="147"/>
  <c r="G85" i="147"/>
  <c r="F85" i="147"/>
  <c r="E85" i="147"/>
  <c r="D85" i="147"/>
  <c r="AG83" i="146"/>
  <c r="AF83" i="146"/>
  <c r="AE83" i="146"/>
  <c r="AD83" i="146"/>
  <c r="AC83" i="146"/>
  <c r="AB83" i="146"/>
  <c r="AA83" i="146"/>
  <c r="Z83" i="146"/>
  <c r="Y83" i="146"/>
  <c r="X83" i="146"/>
  <c r="W83" i="146"/>
  <c r="V83" i="146"/>
  <c r="U83" i="146"/>
  <c r="T83" i="146"/>
  <c r="S83" i="146"/>
  <c r="R83" i="146"/>
  <c r="Q83" i="146"/>
  <c r="P83" i="146"/>
  <c r="O83" i="146"/>
  <c r="N83" i="146"/>
  <c r="M83" i="146"/>
  <c r="L83" i="146"/>
  <c r="K83" i="146"/>
  <c r="J83" i="146"/>
  <c r="I83" i="146"/>
  <c r="H83" i="146"/>
  <c r="G83" i="146"/>
  <c r="F83" i="146"/>
  <c r="E83" i="146"/>
  <c r="D83" i="146"/>
  <c r="AG85" i="145"/>
  <c r="AF85" i="145"/>
  <c r="AE85" i="145"/>
  <c r="AD85" i="145"/>
  <c r="AC85" i="145"/>
  <c r="AB85" i="145"/>
  <c r="AA85" i="145"/>
  <c r="Z85" i="145"/>
  <c r="Y85" i="145"/>
  <c r="X85" i="145"/>
  <c r="W85" i="145"/>
  <c r="V85" i="145"/>
  <c r="U85" i="145"/>
  <c r="T85" i="145"/>
  <c r="S85" i="145"/>
  <c r="R85" i="145"/>
  <c r="Q85" i="145"/>
  <c r="P85" i="145"/>
  <c r="O85" i="145"/>
  <c r="N85" i="145"/>
  <c r="M85" i="145"/>
  <c r="L85" i="145"/>
  <c r="K85" i="145"/>
  <c r="J85" i="145"/>
  <c r="I85" i="145"/>
  <c r="H85" i="145"/>
  <c r="G85" i="145"/>
  <c r="F85" i="145"/>
  <c r="E85" i="145"/>
  <c r="D85" i="145"/>
  <c r="AG83" i="144"/>
  <c r="AF83" i="144"/>
  <c r="AE83" i="144"/>
  <c r="AD83" i="144"/>
  <c r="AC83" i="144"/>
  <c r="AB83" i="144"/>
  <c r="AA83" i="144"/>
  <c r="Z83" i="144"/>
  <c r="Y83" i="144"/>
  <c r="X83" i="144"/>
  <c r="W83" i="144"/>
  <c r="V83" i="144"/>
  <c r="U83" i="144"/>
  <c r="T83" i="144"/>
  <c r="S83" i="144"/>
  <c r="R83" i="144"/>
  <c r="Q83" i="144"/>
  <c r="P83" i="144"/>
  <c r="O83" i="144"/>
  <c r="N83" i="144"/>
  <c r="M83" i="144"/>
  <c r="L83" i="144"/>
  <c r="K83" i="144"/>
  <c r="J83" i="144"/>
  <c r="I83" i="144"/>
  <c r="H83" i="144"/>
  <c r="G83" i="144"/>
  <c r="F83" i="144"/>
  <c r="E83" i="144"/>
  <c r="D83" i="144"/>
  <c r="AG83" i="141"/>
  <c r="AF83" i="141"/>
  <c r="AE83" i="141"/>
  <c r="AD83" i="141"/>
  <c r="AC83" i="141"/>
  <c r="AB83" i="141"/>
  <c r="AA83" i="141"/>
  <c r="Z83" i="141"/>
  <c r="Y83" i="141"/>
  <c r="X83" i="141"/>
  <c r="W83" i="141"/>
  <c r="V83" i="141"/>
  <c r="U83" i="141"/>
  <c r="T83" i="141"/>
  <c r="S83" i="141"/>
  <c r="R83" i="141"/>
  <c r="Q83" i="141"/>
  <c r="P83" i="141"/>
  <c r="O83" i="141"/>
  <c r="N83" i="141"/>
  <c r="M83" i="141"/>
  <c r="L83" i="141"/>
  <c r="K83" i="141"/>
  <c r="J83" i="141"/>
  <c r="I83" i="141"/>
  <c r="H83" i="141"/>
  <c r="G83" i="141"/>
  <c r="F83" i="141"/>
  <c r="E83" i="141"/>
  <c r="D83" i="141"/>
  <c r="AG83" i="122"/>
  <c r="AF83" i="122"/>
  <c r="AE83" i="122"/>
  <c r="AD83" i="122"/>
  <c r="AC83" i="122"/>
  <c r="AB83" i="122"/>
  <c r="AA83" i="122"/>
  <c r="Z83" i="122"/>
  <c r="Y83" i="122"/>
  <c r="X83" i="122"/>
  <c r="W83" i="122"/>
  <c r="V83" i="122"/>
  <c r="U83" i="122"/>
  <c r="T83" i="122"/>
  <c r="S83" i="122"/>
  <c r="R83" i="122"/>
  <c r="Q83" i="122"/>
  <c r="P83" i="122"/>
  <c r="O83" i="122"/>
  <c r="N83" i="122"/>
  <c r="M83" i="122"/>
  <c r="L83" i="122"/>
  <c r="K83" i="122"/>
  <c r="J83" i="122"/>
  <c r="I83" i="122"/>
  <c r="H83" i="122"/>
  <c r="G83" i="122"/>
  <c r="F83" i="122"/>
  <c r="E83" i="122"/>
  <c r="D83" i="122"/>
  <c r="AG83" i="121"/>
  <c r="AF83" i="121"/>
  <c r="AE83" i="121"/>
  <c r="AD83" i="121"/>
  <c r="AC83" i="121"/>
  <c r="AB83" i="121"/>
  <c r="AA83" i="121"/>
  <c r="Z83" i="121"/>
  <c r="Y83" i="121"/>
  <c r="X83" i="121"/>
  <c r="W83" i="121"/>
  <c r="V83" i="121"/>
  <c r="U83" i="121"/>
  <c r="T83" i="121"/>
  <c r="S83" i="121"/>
  <c r="R83" i="121"/>
  <c r="Q83" i="121"/>
  <c r="P83" i="121"/>
  <c r="O83" i="121"/>
  <c r="N83" i="121"/>
  <c r="M83" i="121"/>
  <c r="L83" i="121"/>
  <c r="K83" i="121"/>
  <c r="J83" i="121"/>
  <c r="I83" i="121"/>
  <c r="H83" i="121"/>
  <c r="G83" i="121"/>
  <c r="F83" i="121"/>
  <c r="E83" i="121"/>
  <c r="D83" i="121"/>
  <c r="AG82" i="120"/>
  <c r="AF82" i="120"/>
  <c r="AE82" i="120"/>
  <c r="AD82" i="120"/>
  <c r="AC82" i="120"/>
  <c r="AB82" i="120"/>
  <c r="AA82" i="120"/>
  <c r="Z82" i="120"/>
  <c r="Y82" i="120"/>
  <c r="X82" i="120"/>
  <c r="W82" i="120"/>
  <c r="V82" i="120"/>
  <c r="U82" i="120"/>
  <c r="T82" i="120"/>
  <c r="S82" i="120"/>
  <c r="R82" i="120"/>
  <c r="Q82" i="120"/>
  <c r="P82" i="120"/>
  <c r="O82" i="120"/>
  <c r="N82" i="120"/>
  <c r="M82" i="120"/>
  <c r="L82" i="120"/>
  <c r="K82" i="120"/>
  <c r="J82" i="120"/>
  <c r="I82" i="120"/>
  <c r="H82" i="120"/>
  <c r="G82" i="120"/>
  <c r="F82" i="120"/>
  <c r="E82" i="120"/>
  <c r="D82" i="120"/>
  <c r="AG83" i="119"/>
  <c r="AF83" i="119"/>
  <c r="AE83" i="119"/>
  <c r="AD83" i="119"/>
  <c r="AC83" i="119"/>
  <c r="AB83" i="119"/>
  <c r="AA83" i="119"/>
  <c r="Z83" i="119"/>
  <c r="Y83" i="119"/>
  <c r="X83" i="119"/>
  <c r="W83" i="119"/>
  <c r="V83" i="119"/>
  <c r="U83" i="119"/>
  <c r="T83" i="119"/>
  <c r="S83" i="119"/>
  <c r="R83" i="119"/>
  <c r="Q83" i="119"/>
  <c r="P83" i="119"/>
  <c r="O83" i="119"/>
  <c r="N83" i="119"/>
  <c r="M83" i="119"/>
  <c r="L83" i="119"/>
  <c r="K83" i="119"/>
  <c r="J83" i="119"/>
  <c r="I83" i="119"/>
  <c r="H83" i="119"/>
  <c r="G83" i="119"/>
  <c r="F83" i="119"/>
  <c r="E83" i="119"/>
  <c r="D83" i="119"/>
  <c r="AG83" i="118"/>
  <c r="AF83" i="118"/>
  <c r="AE83" i="118"/>
  <c r="AD83" i="118"/>
  <c r="AC83" i="118"/>
  <c r="AB83" i="118"/>
  <c r="AA83" i="118"/>
  <c r="Z83" i="118"/>
  <c r="Y83" i="118"/>
  <c r="X83" i="118"/>
  <c r="W83" i="118"/>
  <c r="V83" i="118"/>
  <c r="U83" i="118"/>
  <c r="T83" i="118"/>
  <c r="S83" i="118"/>
  <c r="R83" i="118"/>
  <c r="Q83" i="118"/>
  <c r="P83" i="118"/>
  <c r="O83" i="118"/>
  <c r="N83" i="118"/>
  <c r="M83" i="118"/>
  <c r="L83" i="118"/>
  <c r="K83" i="118"/>
  <c r="J83" i="118"/>
  <c r="I83" i="118"/>
  <c r="H83" i="118"/>
  <c r="G83" i="118"/>
  <c r="F83" i="118"/>
  <c r="E83" i="118"/>
  <c r="D83" i="118"/>
  <c r="AG83" i="117"/>
  <c r="AF83" i="117"/>
  <c r="AE83" i="117"/>
  <c r="AD83" i="117"/>
  <c r="AC83" i="117"/>
  <c r="AB83" i="117"/>
  <c r="AA83" i="117"/>
  <c r="Z83" i="117"/>
  <c r="Y83" i="117"/>
  <c r="X83" i="117"/>
  <c r="W83" i="117"/>
  <c r="V83" i="117"/>
  <c r="U83" i="117"/>
  <c r="T83" i="117"/>
  <c r="S83" i="117"/>
  <c r="R83" i="117"/>
  <c r="Q83" i="117"/>
  <c r="P83" i="117"/>
  <c r="O83" i="117"/>
  <c r="N83" i="117"/>
  <c r="M83" i="117"/>
  <c r="L83" i="117"/>
  <c r="K83" i="117"/>
  <c r="J83" i="117"/>
  <c r="I83" i="117"/>
  <c r="H83" i="117"/>
  <c r="G83" i="117"/>
  <c r="F83" i="117"/>
  <c r="E83" i="117"/>
  <c r="D83" i="117"/>
  <c r="AG87" i="151"/>
  <c r="AF87" i="151"/>
  <c r="AE87" i="151"/>
  <c r="AD87" i="151"/>
  <c r="AC87" i="151"/>
  <c r="AB87" i="151"/>
  <c r="AA87" i="151"/>
  <c r="Z87" i="151"/>
  <c r="Y87" i="151"/>
  <c r="X87" i="151"/>
  <c r="W87" i="151"/>
  <c r="V87" i="151"/>
  <c r="U87" i="151"/>
  <c r="T87" i="151"/>
  <c r="S87" i="151"/>
  <c r="R87" i="151"/>
  <c r="Q87" i="151"/>
  <c r="P87" i="151"/>
  <c r="O87" i="151"/>
  <c r="N87" i="151"/>
  <c r="M87" i="151"/>
  <c r="L87" i="151"/>
  <c r="K87" i="151"/>
  <c r="J87" i="151"/>
  <c r="I87" i="151"/>
  <c r="H87" i="151"/>
  <c r="G87" i="151"/>
  <c r="F87" i="151"/>
  <c r="E87" i="151"/>
  <c r="D87" i="151"/>
  <c r="AG83" i="142"/>
  <c r="AF83" i="142"/>
  <c r="AE83" i="142"/>
  <c r="AD83" i="142"/>
  <c r="AC83" i="142"/>
  <c r="AB83" i="142"/>
  <c r="AA83" i="142"/>
  <c r="Z83" i="142"/>
  <c r="Y83" i="142"/>
  <c r="X83" i="142"/>
  <c r="W83" i="142"/>
  <c r="V83" i="142"/>
  <c r="U83" i="142"/>
  <c r="T83" i="142"/>
  <c r="S83" i="142"/>
  <c r="R83" i="142"/>
  <c r="Q83" i="142"/>
  <c r="P83" i="142"/>
  <c r="O83" i="142"/>
  <c r="N83" i="142"/>
  <c r="M83" i="142"/>
  <c r="L83" i="142"/>
  <c r="K83" i="142"/>
  <c r="J83" i="142"/>
  <c r="I83" i="142"/>
  <c r="H83" i="142"/>
  <c r="G83" i="142"/>
  <c r="F83" i="142"/>
  <c r="E83" i="142"/>
  <c r="D83" i="142"/>
  <c r="AG83" i="154"/>
  <c r="AF83" i="154"/>
  <c r="AE83" i="154"/>
  <c r="AD83" i="154"/>
  <c r="AC83" i="154"/>
  <c r="AB83" i="154"/>
  <c r="AA83" i="154"/>
  <c r="Z83" i="154"/>
  <c r="Y83" i="154"/>
  <c r="X83" i="154"/>
  <c r="W83" i="154"/>
  <c r="V83" i="154"/>
  <c r="U83" i="154"/>
  <c r="T83" i="154"/>
  <c r="S83" i="154"/>
  <c r="R83" i="154"/>
  <c r="Q83" i="154"/>
  <c r="P83" i="154"/>
  <c r="O83" i="154"/>
  <c r="N83" i="154"/>
  <c r="M83" i="154"/>
  <c r="L83" i="154"/>
  <c r="K83" i="154"/>
  <c r="J83" i="154"/>
  <c r="I83" i="154"/>
  <c r="H83" i="154"/>
  <c r="G83" i="154"/>
  <c r="F83" i="154"/>
  <c r="E83" i="154"/>
  <c r="D83" i="154"/>
  <c r="AG87" i="140"/>
  <c r="AF87" i="140"/>
  <c r="AE87" i="140"/>
  <c r="AD87" i="140"/>
  <c r="AC87" i="140"/>
  <c r="AB87" i="140"/>
  <c r="AA87" i="140"/>
  <c r="Z87" i="140"/>
  <c r="Y87" i="140"/>
  <c r="X87" i="140"/>
  <c r="W87" i="140"/>
  <c r="V87" i="140"/>
  <c r="U87" i="140"/>
  <c r="T87" i="140"/>
  <c r="S87" i="140"/>
  <c r="R87" i="140"/>
  <c r="Q87" i="140"/>
  <c r="P87" i="140"/>
  <c r="O87" i="140"/>
  <c r="N87" i="140"/>
  <c r="M87" i="140"/>
  <c r="L87" i="140"/>
  <c r="K87" i="140"/>
  <c r="J87" i="140"/>
  <c r="I87" i="140"/>
  <c r="H87" i="140"/>
  <c r="G87" i="140"/>
  <c r="F87" i="140"/>
  <c r="E87" i="140"/>
  <c r="D87" i="140"/>
  <c r="AG85" i="115"/>
  <c r="AF85" i="115"/>
  <c r="AE85" i="115"/>
  <c r="AD85" i="115"/>
  <c r="AC85" i="115"/>
  <c r="AB85" i="115"/>
  <c r="AA85" i="115"/>
  <c r="Z85" i="115"/>
  <c r="Y85" i="115"/>
  <c r="X85" i="115"/>
  <c r="W85" i="115"/>
  <c r="V85" i="115"/>
  <c r="U85" i="115"/>
  <c r="T85" i="115"/>
  <c r="S85" i="115"/>
  <c r="R85" i="115"/>
  <c r="Q85" i="115"/>
  <c r="P85" i="115"/>
  <c r="O85" i="115"/>
  <c r="N85" i="115"/>
  <c r="M85" i="115"/>
  <c r="L85" i="115"/>
  <c r="K85" i="115"/>
  <c r="J85" i="115"/>
  <c r="I85" i="115"/>
  <c r="H85" i="115"/>
  <c r="G85" i="115"/>
  <c r="F85" i="115"/>
  <c r="E85" i="115"/>
  <c r="D85" i="115"/>
  <c r="AG82" i="114"/>
  <c r="AF82" i="114"/>
  <c r="AE82" i="114"/>
  <c r="AD82" i="114"/>
  <c r="AC82" i="114"/>
  <c r="AB82" i="114"/>
  <c r="AA82" i="114"/>
  <c r="Z82" i="114"/>
  <c r="Y82" i="114"/>
  <c r="X82" i="114"/>
  <c r="W82" i="114"/>
  <c r="V82" i="114"/>
  <c r="U82" i="114"/>
  <c r="T82" i="114"/>
  <c r="S82" i="114"/>
  <c r="R82" i="114"/>
  <c r="Q82" i="114"/>
  <c r="P82" i="114"/>
  <c r="O82" i="114"/>
  <c r="N82" i="114"/>
  <c r="M82" i="114"/>
  <c r="L82" i="114"/>
  <c r="K82" i="114"/>
  <c r="J82" i="114"/>
  <c r="I82" i="114"/>
  <c r="H82" i="114"/>
  <c r="G82" i="114"/>
  <c r="F82" i="114"/>
  <c r="E82" i="114"/>
  <c r="D82" i="114"/>
  <c r="AG82" i="113"/>
  <c r="AF82" i="113"/>
  <c r="AE82" i="113"/>
  <c r="AD82" i="113"/>
  <c r="AC82" i="113"/>
  <c r="AB82" i="113"/>
  <c r="AA82" i="113"/>
  <c r="Z82" i="113"/>
  <c r="Y82" i="113"/>
  <c r="X82" i="113"/>
  <c r="W82" i="113"/>
  <c r="V82" i="113"/>
  <c r="U82" i="113"/>
  <c r="T82" i="113"/>
  <c r="S82" i="113"/>
  <c r="R82" i="113"/>
  <c r="Q82" i="113"/>
  <c r="P82" i="113"/>
  <c r="O82" i="113"/>
  <c r="N82" i="113"/>
  <c r="M82" i="113"/>
  <c r="L82" i="113"/>
  <c r="K82" i="113"/>
  <c r="J82" i="113"/>
  <c r="I82" i="113"/>
  <c r="H82" i="113"/>
  <c r="G82" i="113"/>
  <c r="F82" i="113"/>
  <c r="E82" i="113"/>
  <c r="D82" i="113"/>
  <c r="AG83" i="110"/>
  <c r="AF83" i="110"/>
  <c r="AE83" i="110"/>
  <c r="AD83" i="110"/>
  <c r="AC83" i="110"/>
  <c r="AB83" i="110"/>
  <c r="AA83" i="110"/>
  <c r="Z83" i="110"/>
  <c r="Y83" i="110"/>
  <c r="X83" i="110"/>
  <c r="W83" i="110"/>
  <c r="V83" i="110"/>
  <c r="U83" i="110"/>
  <c r="T83" i="110"/>
  <c r="S83" i="110"/>
  <c r="R83" i="110"/>
  <c r="Q83" i="110"/>
  <c r="P83" i="110"/>
  <c r="O83" i="110"/>
  <c r="N83" i="110"/>
  <c r="M83" i="110"/>
  <c r="L83" i="110"/>
  <c r="K83" i="110"/>
  <c r="J83" i="110"/>
  <c r="I83" i="110"/>
  <c r="H83" i="110"/>
  <c r="G83" i="110"/>
  <c r="F83" i="110"/>
  <c r="E83" i="110"/>
  <c r="D83" i="110"/>
  <c r="AG87" i="139"/>
  <c r="AF87" i="139"/>
  <c r="AE87" i="139"/>
  <c r="AD87" i="139"/>
  <c r="AC87" i="139"/>
  <c r="AB87" i="139"/>
  <c r="AA87" i="139"/>
  <c r="Z87" i="139"/>
  <c r="Y87" i="139"/>
  <c r="X87" i="139"/>
  <c r="W87" i="139"/>
  <c r="V87" i="139"/>
  <c r="U87" i="139"/>
  <c r="T87" i="139"/>
  <c r="S87" i="139"/>
  <c r="R87" i="139"/>
  <c r="Q87" i="139"/>
  <c r="P87" i="139"/>
  <c r="O87" i="139"/>
  <c r="N87" i="139"/>
  <c r="M87" i="139"/>
  <c r="L87" i="139"/>
  <c r="K87" i="139"/>
  <c r="J87" i="139"/>
  <c r="I87" i="139"/>
  <c r="H87" i="139"/>
  <c r="G87" i="139"/>
  <c r="F87" i="139"/>
  <c r="E87" i="139"/>
  <c r="D87" i="139"/>
  <c r="AG87" i="150"/>
  <c r="AF87" i="150"/>
  <c r="AE87" i="150"/>
  <c r="AD87" i="150"/>
  <c r="AC87" i="150"/>
  <c r="AB87" i="150"/>
  <c r="AA87" i="150"/>
  <c r="Z87" i="150"/>
  <c r="Y87" i="150"/>
  <c r="X87" i="150"/>
  <c r="W87" i="150"/>
  <c r="V87" i="150"/>
  <c r="U87" i="150"/>
  <c r="T87" i="150"/>
  <c r="S87" i="150"/>
  <c r="R87" i="150"/>
  <c r="Q87" i="150"/>
  <c r="P87" i="150"/>
  <c r="O87" i="150"/>
  <c r="N87" i="150"/>
  <c r="M87" i="150"/>
  <c r="L87" i="150"/>
  <c r="K87" i="150"/>
  <c r="J87" i="150"/>
  <c r="I87" i="150"/>
  <c r="H87" i="150"/>
  <c r="G87" i="150"/>
  <c r="F87" i="150"/>
  <c r="E87" i="150"/>
  <c r="D87" i="150"/>
  <c r="AG83" i="131"/>
  <c r="AF83" i="131"/>
  <c r="AE83" i="131"/>
  <c r="AD83" i="131"/>
  <c r="AC83" i="131"/>
  <c r="AB83" i="131"/>
  <c r="AA83" i="131"/>
  <c r="Z83" i="131"/>
  <c r="Y83" i="131"/>
  <c r="X83" i="131"/>
  <c r="W83" i="131"/>
  <c r="V83" i="131"/>
  <c r="U83" i="131"/>
  <c r="T83" i="131"/>
  <c r="S83" i="131"/>
  <c r="R83" i="131"/>
  <c r="Q83" i="131"/>
  <c r="P83" i="131"/>
  <c r="O83" i="131"/>
  <c r="N83" i="131"/>
  <c r="M83" i="131"/>
  <c r="L83" i="131"/>
  <c r="K83" i="131"/>
  <c r="J83" i="131"/>
  <c r="I83" i="131"/>
  <c r="H83" i="131"/>
  <c r="G83" i="131"/>
  <c r="F83" i="131"/>
  <c r="E83" i="131"/>
  <c r="D83" i="131"/>
  <c r="E83" i="137"/>
  <c r="F83" i="137"/>
  <c r="G83" i="137"/>
  <c r="H83" i="137"/>
  <c r="I83" i="137"/>
  <c r="J83" i="137"/>
  <c r="K83" i="137"/>
  <c r="L83" i="137"/>
  <c r="M83" i="137"/>
  <c r="N83" i="137"/>
  <c r="O83" i="137"/>
  <c r="P83" i="137"/>
  <c r="Q83" i="137"/>
  <c r="R83" i="137"/>
  <c r="S83" i="137"/>
  <c r="T83" i="137"/>
  <c r="U83" i="137"/>
  <c r="V83" i="137"/>
  <c r="W83" i="137"/>
  <c r="X83" i="137"/>
  <c r="Y83" i="137"/>
  <c r="Z83" i="137"/>
  <c r="AA83" i="137"/>
  <c r="AB83" i="137"/>
  <c r="AC83" i="137"/>
  <c r="AD83" i="137"/>
  <c r="AE83" i="137"/>
  <c r="AF83" i="137"/>
  <c r="AG83" i="137"/>
  <c r="D83" i="137"/>
  <c r="AC94" i="138"/>
  <c r="AC95" i="138"/>
  <c r="AC96" i="138"/>
  <c r="AC97" i="138"/>
  <c r="AC98" i="138"/>
  <c r="AC99" i="138"/>
  <c r="AC93" i="138"/>
  <c r="E87" i="138"/>
  <c r="F87" i="138"/>
  <c r="G87" i="138"/>
  <c r="H87" i="138"/>
  <c r="I87" i="138"/>
  <c r="J87" i="138"/>
  <c r="K87" i="138"/>
  <c r="L87" i="138"/>
  <c r="M87" i="138"/>
  <c r="N87" i="138"/>
  <c r="O87" i="138"/>
  <c r="P87" i="138"/>
  <c r="Q87" i="138"/>
  <c r="R87" i="138"/>
  <c r="S87" i="138"/>
  <c r="T87" i="138"/>
  <c r="U87" i="138"/>
  <c r="V87" i="138"/>
  <c r="W87" i="138"/>
  <c r="X87" i="138"/>
  <c r="Y87" i="138"/>
  <c r="Z87" i="138"/>
  <c r="AA87" i="138"/>
  <c r="AB87" i="138"/>
  <c r="AC87" i="138"/>
  <c r="AD87" i="138"/>
  <c r="AE87" i="138"/>
  <c r="AF87" i="138"/>
  <c r="AG87" i="138"/>
  <c r="D87" i="138"/>
  <c r="E85" i="138"/>
  <c r="F85" i="138"/>
  <c r="G85" i="138"/>
  <c r="H85" i="138"/>
  <c r="I85" i="138"/>
  <c r="J85" i="138"/>
  <c r="K85" i="138"/>
  <c r="L85" i="138"/>
  <c r="M85" i="138"/>
  <c r="N85" i="138"/>
  <c r="O85" i="138"/>
  <c r="P85" i="138"/>
  <c r="Q85" i="138"/>
  <c r="R85" i="138"/>
  <c r="S85" i="138"/>
  <c r="T85" i="138"/>
  <c r="U85" i="138"/>
  <c r="V85" i="138"/>
  <c r="W85" i="138"/>
  <c r="X85" i="138"/>
  <c r="Y85" i="138"/>
  <c r="Z85" i="138"/>
  <c r="AA85" i="138"/>
  <c r="AB85" i="138"/>
  <c r="AC85" i="138"/>
  <c r="AD85" i="138"/>
  <c r="AE85" i="138"/>
  <c r="AF85" i="138"/>
  <c r="D85" i="138"/>
  <c r="H83" i="138"/>
  <c r="G83" i="138" s="1"/>
  <c r="F83" i="138" s="1"/>
  <c r="E83" i="138" s="1"/>
  <c r="D83" i="138" s="1"/>
  <c r="Y83" i="138"/>
  <c r="E81" i="138"/>
  <c r="F81" i="138"/>
  <c r="G81" i="138"/>
  <c r="H81" i="138"/>
  <c r="I81" i="138"/>
  <c r="J81" i="138"/>
  <c r="K81" i="138"/>
  <c r="L81" i="138"/>
  <c r="M81" i="138"/>
  <c r="N81" i="138"/>
  <c r="O81" i="138"/>
  <c r="P81" i="138"/>
  <c r="Q81" i="138"/>
  <c r="R81" i="138"/>
  <c r="S81" i="138"/>
  <c r="T81" i="138"/>
  <c r="U81" i="138"/>
  <c r="V81" i="138"/>
  <c r="W81" i="138"/>
  <c r="X81" i="138"/>
  <c r="Y81" i="138"/>
  <c r="Z81" i="138"/>
  <c r="AA81" i="138"/>
  <c r="AB81" i="138"/>
  <c r="AC81" i="138"/>
  <c r="AD81" i="138"/>
  <c r="AE81" i="138"/>
  <c r="AF81" i="138"/>
  <c r="D81" i="138"/>
  <c r="E79" i="138"/>
  <c r="F79" i="138"/>
  <c r="G79" i="138"/>
  <c r="H79" i="138"/>
  <c r="I79" i="138"/>
  <c r="J79" i="138"/>
  <c r="K79" i="138"/>
  <c r="L79" i="138"/>
  <c r="M79" i="138"/>
  <c r="N79" i="138"/>
  <c r="O79" i="138"/>
  <c r="P79" i="138"/>
  <c r="Q79" i="138"/>
  <c r="R79" i="138"/>
  <c r="S79" i="138"/>
  <c r="T79" i="138"/>
  <c r="U79" i="138"/>
  <c r="V79" i="138"/>
  <c r="W79" i="138"/>
  <c r="X79" i="138"/>
  <c r="Y79" i="138"/>
  <c r="Z79" i="138"/>
  <c r="AA79" i="138"/>
  <c r="AB79" i="138"/>
  <c r="AC79" i="138"/>
  <c r="AD79" i="138"/>
  <c r="AE79" i="138"/>
  <c r="AF79" i="138"/>
  <c r="D79" i="138"/>
  <c r="I78" i="138"/>
  <c r="J78" i="138"/>
  <c r="K78" i="138"/>
  <c r="L78" i="138"/>
  <c r="M78" i="138"/>
  <c r="N78" i="138"/>
  <c r="O78" i="138"/>
  <c r="P78" i="138"/>
  <c r="Q78" i="138"/>
  <c r="R78" i="138"/>
  <c r="S78" i="138"/>
  <c r="T78" i="138"/>
  <c r="U78" i="138"/>
  <c r="V78" i="138"/>
  <c r="W78" i="138"/>
  <c r="X78" i="138"/>
  <c r="Y78" i="138"/>
  <c r="Z78" i="138"/>
  <c r="AA78" i="138"/>
  <c r="AB78" i="138"/>
  <c r="AC78" i="138"/>
  <c r="AD78" i="138"/>
  <c r="AE78" i="138"/>
  <c r="AF78" i="138"/>
  <c r="H78" i="138"/>
  <c r="R53" i="138"/>
  <c r="R54" i="138"/>
  <c r="R57" i="138"/>
  <c r="R51" i="138"/>
  <c r="B4" i="138"/>
  <c r="B94" i="138" s="1"/>
  <c r="B5" i="138"/>
  <c r="B95" i="138" s="1"/>
  <c r="B6" i="138"/>
  <c r="B96" i="138" s="1"/>
  <c r="B7" i="138"/>
  <c r="B97" i="138" s="1"/>
  <c r="B8" i="138"/>
  <c r="B98" i="138" s="1"/>
  <c r="B9" i="138"/>
  <c r="B99" i="138" s="1"/>
  <c r="B3" i="138"/>
  <c r="B93" i="138" s="1"/>
  <c r="E81" i="137"/>
  <c r="F81" i="137"/>
  <c r="G81" i="137"/>
  <c r="H81" i="137"/>
  <c r="I81" i="137"/>
  <c r="J81" i="137"/>
  <c r="K81" i="137"/>
  <c r="L81" i="137"/>
  <c r="M81" i="137"/>
  <c r="N81" i="137"/>
  <c r="O81" i="137"/>
  <c r="P81" i="137"/>
  <c r="Q81" i="137"/>
  <c r="R81" i="137"/>
  <c r="S81" i="137"/>
  <c r="T81" i="137"/>
  <c r="U81" i="137"/>
  <c r="V81" i="137"/>
  <c r="W81" i="137"/>
  <c r="X81" i="137"/>
  <c r="Y81" i="137"/>
  <c r="Z81" i="137"/>
  <c r="AA81" i="137"/>
  <c r="AB81" i="137"/>
  <c r="AC81" i="137"/>
  <c r="AD81" i="137"/>
  <c r="AE81" i="137"/>
  <c r="AF81" i="137"/>
  <c r="D81" i="137"/>
  <c r="Z79" i="137"/>
  <c r="AA79" i="137" s="1"/>
  <c r="AB79" i="137" s="1"/>
  <c r="AC79" i="137" s="1"/>
  <c r="AD79" i="137" s="1"/>
  <c r="AE79" i="137" s="1"/>
  <c r="AF79" i="137" s="1"/>
  <c r="H79" i="137"/>
  <c r="G79" i="137" s="1"/>
  <c r="F79" i="137" s="1"/>
  <c r="E79" i="137" s="1"/>
  <c r="D79" i="137" s="1"/>
  <c r="I78" i="137"/>
  <c r="J78" i="137"/>
  <c r="K78" i="137"/>
  <c r="L78" i="137"/>
  <c r="M78" i="137"/>
  <c r="N78" i="137"/>
  <c r="O78" i="137"/>
  <c r="P78" i="137"/>
  <c r="Q78" i="137"/>
  <c r="R78" i="137"/>
  <c r="S78" i="137"/>
  <c r="T78" i="137"/>
  <c r="U78" i="137"/>
  <c r="V78" i="137"/>
  <c r="W78" i="137"/>
  <c r="X78" i="137"/>
  <c r="Y78" i="137"/>
  <c r="Z78" i="137"/>
  <c r="AA78" i="137"/>
  <c r="AB78" i="137"/>
  <c r="AC78" i="137"/>
  <c r="AD78" i="137"/>
  <c r="AE78" i="137"/>
  <c r="AF78" i="137"/>
  <c r="H78" i="137"/>
  <c r="B4" i="137"/>
  <c r="B90" i="137" s="1"/>
  <c r="B5" i="137"/>
  <c r="B91" i="137" s="1"/>
  <c r="B6" i="137"/>
  <c r="B92" i="137" s="1"/>
  <c r="B3" i="137"/>
  <c r="B89" i="137" s="1"/>
  <c r="B95" i="137" s="1"/>
  <c r="G119" i="155"/>
  <c r="R53" i="144" s="1"/>
  <c r="G114" i="155"/>
  <c r="R55" i="141" s="1"/>
  <c r="G113" i="155"/>
  <c r="R54" i="141" s="1"/>
  <c r="G77" i="155"/>
  <c r="R54" i="117" s="1"/>
  <c r="G93" i="155"/>
  <c r="R51" i="120" s="1"/>
  <c r="R55" i="146"/>
  <c r="R53" i="146"/>
  <c r="R56" i="117"/>
  <c r="G129" i="155"/>
  <c r="R56" i="146" s="1"/>
  <c r="G78" i="155"/>
  <c r="R55" i="117" s="1"/>
  <c r="G33" i="155"/>
  <c r="R52" i="110" s="1"/>
  <c r="G115" i="155"/>
  <c r="R56" i="141" s="1"/>
  <c r="G83" i="155"/>
  <c r="R52" i="118" s="1"/>
  <c r="G139" i="155"/>
  <c r="R55" i="148" s="1"/>
  <c r="G134" i="155"/>
  <c r="R55" i="147" s="1"/>
  <c r="G116" i="155"/>
  <c r="R57" i="141" s="1"/>
  <c r="G90" i="155"/>
  <c r="R59" i="118" s="1"/>
  <c r="G50" i="155"/>
  <c r="R54" i="115" s="1"/>
  <c r="G36" i="155"/>
  <c r="R51" i="113" s="1"/>
  <c r="G127" i="155"/>
  <c r="R54" i="146" s="1"/>
  <c r="G117" i="155"/>
  <c r="R51" i="144" s="1"/>
  <c r="G92" i="155"/>
  <c r="G84" i="155"/>
  <c r="R53" i="118" s="1"/>
  <c r="G48" i="155"/>
  <c r="R52" i="115" s="1"/>
  <c r="G97" i="155"/>
  <c r="R54" i="121" s="1"/>
  <c r="G108" i="155"/>
  <c r="R59" i="122" s="1"/>
  <c r="G96" i="155"/>
  <c r="R53" i="121" s="1"/>
  <c r="G47" i="155"/>
  <c r="R51" i="115" s="1"/>
  <c r="G32" i="155"/>
  <c r="R51" i="110" s="1"/>
  <c r="G42" i="155"/>
  <c r="R53" i="114" s="1"/>
  <c r="G133" i="155"/>
  <c r="R54" i="147" s="1"/>
  <c r="G124" i="155"/>
  <c r="R51" i="146" s="1"/>
  <c r="G75" i="155"/>
  <c r="R52" i="117" s="1"/>
  <c r="R54" i="151"/>
  <c r="G55" i="155"/>
  <c r="R55" i="140" s="1"/>
  <c r="G13" i="155"/>
  <c r="R55" i="138" s="1"/>
  <c r="G73" i="155"/>
  <c r="R57" i="151" s="1"/>
  <c r="G7" i="155"/>
  <c r="R53" i="137" s="1"/>
  <c r="G6" i="155"/>
  <c r="R52" i="137" s="1"/>
  <c r="G105" i="155"/>
  <c r="R56" i="122" s="1"/>
  <c r="G76" i="155"/>
  <c r="R53" i="117" s="1"/>
  <c r="G69" i="155"/>
  <c r="R53" i="151" s="1"/>
  <c r="G52" i="155"/>
  <c r="R52" i="140" s="1"/>
  <c r="G43" i="155"/>
  <c r="R54" i="114" s="1"/>
  <c r="G14" i="155"/>
  <c r="R56" i="138" s="1"/>
  <c r="G5" i="155"/>
  <c r="R51" i="137" s="1"/>
  <c r="G131" i="155"/>
  <c r="R52" i="147" s="1"/>
  <c r="G106" i="155"/>
  <c r="R57" i="122" s="1"/>
  <c r="G95" i="155"/>
  <c r="R52" i="121" s="1"/>
  <c r="G53" i="155"/>
  <c r="R53" i="140" s="1"/>
  <c r="R51" i="117"/>
  <c r="G123" i="155"/>
  <c r="R54" i="145" s="1"/>
  <c r="G99" i="155"/>
  <c r="R56" i="121" s="1"/>
  <c r="G71" i="155"/>
  <c r="R55" i="151" s="1"/>
  <c r="G66" i="155"/>
  <c r="R53" i="142" s="1"/>
  <c r="G8" i="155"/>
  <c r="R54" i="137" s="1"/>
  <c r="G132" i="155"/>
  <c r="R53" i="147" s="1"/>
  <c r="G88" i="155"/>
  <c r="R57" i="118" s="1"/>
  <c r="G10" i="155"/>
  <c r="R52" i="138" s="1"/>
  <c r="G35" i="155"/>
  <c r="R54" i="110" s="1"/>
  <c r="G34" i="155"/>
  <c r="R53" i="110" s="1"/>
  <c r="G55" i="129" l="1"/>
  <c r="BN26" i="141"/>
  <c r="BO107" i="141"/>
  <c r="Q55" i="130"/>
  <c r="J56" i="130"/>
  <c r="J57" i="129"/>
  <c r="BM3" i="141"/>
  <c r="BN99" i="141"/>
  <c r="Q55" i="129"/>
  <c r="G55" i="130"/>
  <c r="R52" i="119"/>
  <c r="AG108" i="110"/>
  <c r="AG107" i="113"/>
  <c r="AG105" i="131"/>
  <c r="AG108" i="131"/>
  <c r="AG111" i="131"/>
  <c r="AG114" i="131"/>
  <c r="AG112" i="131"/>
  <c r="AG104" i="131"/>
  <c r="AG110" i="131"/>
  <c r="AG102" i="131"/>
  <c r="AG113" i="131"/>
  <c r="AG109" i="131"/>
  <c r="AG106" i="131"/>
  <c r="AG101" i="131"/>
  <c r="AG115" i="131"/>
  <c r="AG103" i="131"/>
  <c r="AG100" i="131"/>
  <c r="AG99" i="131"/>
  <c r="AN58" i="156"/>
  <c r="B97" i="139"/>
  <c r="B100" i="139"/>
  <c r="B98" i="139"/>
  <c r="B101" i="139"/>
  <c r="B112" i="138"/>
  <c r="B104" i="138"/>
  <c r="B107" i="138"/>
  <c r="B115" i="138"/>
  <c r="B114" i="138"/>
  <c r="B106" i="138"/>
  <c r="B105" i="138"/>
  <c r="B113" i="138"/>
  <c r="B111" i="138"/>
  <c r="B103" i="138"/>
  <c r="B102" i="137"/>
  <c r="B97" i="137"/>
  <c r="B102" i="138"/>
  <c r="B110" i="138"/>
  <c r="B98" i="137"/>
  <c r="B103" i="137"/>
  <c r="B101" i="137"/>
  <c r="B96" i="137"/>
  <c r="B108" i="138"/>
  <c r="B116" i="138"/>
  <c r="B100" i="137"/>
  <c r="Q57" i="128"/>
  <c r="J56" i="128"/>
  <c r="G55" i="128"/>
  <c r="B109" i="150"/>
  <c r="B102" i="150"/>
  <c r="B101" i="150"/>
  <c r="B108" i="150"/>
  <c r="B106" i="150"/>
  <c r="B113" i="150"/>
  <c r="B105" i="150"/>
  <c r="B112" i="150"/>
  <c r="B111" i="150"/>
  <c r="B110" i="150"/>
  <c r="Z83" i="139"/>
  <c r="AA83" i="139" s="1"/>
  <c r="AB83" i="139" s="1"/>
  <c r="AC83" i="139" s="1"/>
  <c r="AD83" i="139" s="1"/>
  <c r="AE83" i="139" s="1"/>
  <c r="AF83" i="139" s="1"/>
  <c r="Z79" i="131"/>
  <c r="AA79" i="131" s="1"/>
  <c r="AB79" i="131" s="1"/>
  <c r="AC79" i="131" s="1"/>
  <c r="AD79" i="131" s="1"/>
  <c r="AE79" i="131" s="1"/>
  <c r="AF79" i="131" s="1"/>
  <c r="Z83" i="150"/>
  <c r="AA83" i="150" s="1"/>
  <c r="AB83" i="150" s="1"/>
  <c r="AC83" i="150" s="1"/>
  <c r="AD83" i="150" s="1"/>
  <c r="AE83" i="150" s="1"/>
  <c r="AF83" i="150" s="1"/>
  <c r="AE94" i="139"/>
  <c r="AF94" i="139" s="1"/>
  <c r="AG94" i="139" s="1"/>
  <c r="AG98" i="139" s="1"/>
  <c r="AE93" i="139"/>
  <c r="AF93" i="139" s="1"/>
  <c r="AG93" i="139" s="1"/>
  <c r="AG97" i="139" s="1"/>
  <c r="AF94" i="151"/>
  <c r="AE94" i="151" s="1"/>
  <c r="AD94" i="151" s="1"/>
  <c r="AC94" i="151" s="1"/>
  <c r="AB94" i="151" s="1"/>
  <c r="AA94" i="151" s="1"/>
  <c r="Z94" i="151" s="1"/>
  <c r="Y94" i="151" s="1"/>
  <c r="X94" i="151" s="1"/>
  <c r="W94" i="151" s="1"/>
  <c r="V94" i="151" s="1"/>
  <c r="U94" i="151" s="1"/>
  <c r="T94" i="151" s="1"/>
  <c r="S94" i="151" s="1"/>
  <c r="R94" i="151" s="1"/>
  <c r="Q94" i="151" s="1"/>
  <c r="P94" i="151" s="1"/>
  <c r="O94" i="151" s="1"/>
  <c r="N94" i="151" s="1"/>
  <c r="M94" i="151" s="1"/>
  <c r="L94" i="151" s="1"/>
  <c r="K94" i="151" s="1"/>
  <c r="J94" i="151" s="1"/>
  <c r="I94" i="151" s="1"/>
  <c r="H94" i="151" s="1"/>
  <c r="G94" i="151" s="1"/>
  <c r="F94" i="151" s="1"/>
  <c r="E94" i="151" s="1"/>
  <c r="D94" i="151" s="1"/>
  <c r="AF95" i="151"/>
  <c r="AE95" i="151" s="1"/>
  <c r="AD95" i="151" s="1"/>
  <c r="AC95" i="151" s="1"/>
  <c r="AB95" i="151" s="1"/>
  <c r="AA95" i="151" s="1"/>
  <c r="Z95" i="151" s="1"/>
  <c r="Y95" i="151" s="1"/>
  <c r="X95" i="151" s="1"/>
  <c r="W95" i="151" s="1"/>
  <c r="V95" i="151" s="1"/>
  <c r="U95" i="151" s="1"/>
  <c r="T95" i="151" s="1"/>
  <c r="S95" i="151" s="1"/>
  <c r="R95" i="151" s="1"/>
  <c r="Q95" i="151" s="1"/>
  <c r="P95" i="151" s="1"/>
  <c r="O95" i="151" s="1"/>
  <c r="N95" i="151" s="1"/>
  <c r="M95" i="151" s="1"/>
  <c r="L95" i="151" s="1"/>
  <c r="K95" i="151" s="1"/>
  <c r="J95" i="151" s="1"/>
  <c r="I95" i="151" s="1"/>
  <c r="H95" i="151" s="1"/>
  <c r="G95" i="151" s="1"/>
  <c r="F95" i="151" s="1"/>
  <c r="E95" i="151" s="1"/>
  <c r="D95" i="151" s="1"/>
  <c r="AF96" i="151"/>
  <c r="AE96" i="151" s="1"/>
  <c r="AD96" i="151" s="1"/>
  <c r="AC96" i="151" s="1"/>
  <c r="AB96" i="151" s="1"/>
  <c r="AA96" i="151" s="1"/>
  <c r="Z96" i="151" s="1"/>
  <c r="Y96" i="151" s="1"/>
  <c r="X96" i="151" s="1"/>
  <c r="W96" i="151" s="1"/>
  <c r="V96" i="151" s="1"/>
  <c r="U96" i="151" s="1"/>
  <c r="T96" i="151" s="1"/>
  <c r="S96" i="151" s="1"/>
  <c r="R96" i="151" s="1"/>
  <c r="Q96" i="151" s="1"/>
  <c r="P96" i="151" s="1"/>
  <c r="O96" i="151" s="1"/>
  <c r="N96" i="151" s="1"/>
  <c r="M96" i="151" s="1"/>
  <c r="L96" i="151" s="1"/>
  <c r="K96" i="151" s="1"/>
  <c r="J96" i="151" s="1"/>
  <c r="I96" i="151" s="1"/>
  <c r="H96" i="151" s="1"/>
  <c r="G96" i="151" s="1"/>
  <c r="F96" i="151" s="1"/>
  <c r="E96" i="151" s="1"/>
  <c r="D96" i="151" s="1"/>
  <c r="AF97" i="151"/>
  <c r="AE97" i="151" s="1"/>
  <c r="AD97" i="151" s="1"/>
  <c r="AC97" i="151" s="1"/>
  <c r="AB97" i="151" s="1"/>
  <c r="AA97" i="151" s="1"/>
  <c r="Z97" i="151" s="1"/>
  <c r="Y97" i="151" s="1"/>
  <c r="X97" i="151" s="1"/>
  <c r="W97" i="151" s="1"/>
  <c r="V97" i="151" s="1"/>
  <c r="U97" i="151" s="1"/>
  <c r="T97" i="151" s="1"/>
  <c r="S97" i="151" s="1"/>
  <c r="R97" i="151" s="1"/>
  <c r="Q97" i="151" s="1"/>
  <c r="P97" i="151" s="1"/>
  <c r="O97" i="151" s="1"/>
  <c r="N97" i="151" s="1"/>
  <c r="M97" i="151" s="1"/>
  <c r="L97" i="151" s="1"/>
  <c r="K97" i="151" s="1"/>
  <c r="J97" i="151" s="1"/>
  <c r="I97" i="151" s="1"/>
  <c r="H97" i="151" s="1"/>
  <c r="G97" i="151" s="1"/>
  <c r="F97" i="151" s="1"/>
  <c r="E97" i="151" s="1"/>
  <c r="D97" i="151" s="1"/>
  <c r="AF98" i="151"/>
  <c r="AE98" i="151" s="1"/>
  <c r="AD98" i="151" s="1"/>
  <c r="AC98" i="151" s="1"/>
  <c r="AB98" i="151" s="1"/>
  <c r="AA98" i="151" s="1"/>
  <c r="Z98" i="151" s="1"/>
  <c r="Y98" i="151" s="1"/>
  <c r="X98" i="151" s="1"/>
  <c r="W98" i="151" s="1"/>
  <c r="V98" i="151" s="1"/>
  <c r="U98" i="151" s="1"/>
  <c r="T98" i="151" s="1"/>
  <c r="S98" i="151" s="1"/>
  <c r="R98" i="151" s="1"/>
  <c r="Q98" i="151" s="1"/>
  <c r="P98" i="151" s="1"/>
  <c r="O98" i="151" s="1"/>
  <c r="N98" i="151" s="1"/>
  <c r="M98" i="151" s="1"/>
  <c r="L98" i="151" s="1"/>
  <c r="K98" i="151" s="1"/>
  <c r="J98" i="151" s="1"/>
  <c r="I98" i="151" s="1"/>
  <c r="H98" i="151" s="1"/>
  <c r="G98" i="151" s="1"/>
  <c r="F98" i="151" s="1"/>
  <c r="E98" i="151" s="1"/>
  <c r="D98" i="151" s="1"/>
  <c r="AF99" i="151"/>
  <c r="AE99" i="151" s="1"/>
  <c r="AD99" i="151" s="1"/>
  <c r="AC99" i="151" s="1"/>
  <c r="AB99" i="151" s="1"/>
  <c r="AA99" i="151" s="1"/>
  <c r="Z99" i="151" s="1"/>
  <c r="Y99" i="151" s="1"/>
  <c r="X99" i="151" s="1"/>
  <c r="W99" i="151" s="1"/>
  <c r="V99" i="151" s="1"/>
  <c r="U99" i="151" s="1"/>
  <c r="T99" i="151" s="1"/>
  <c r="S99" i="151" s="1"/>
  <c r="R99" i="151" s="1"/>
  <c r="Q99" i="151" s="1"/>
  <c r="P99" i="151" s="1"/>
  <c r="O99" i="151" s="1"/>
  <c r="N99" i="151" s="1"/>
  <c r="M99" i="151" s="1"/>
  <c r="L99" i="151" s="1"/>
  <c r="K99" i="151" s="1"/>
  <c r="J99" i="151" s="1"/>
  <c r="I99" i="151" s="1"/>
  <c r="H99" i="151" s="1"/>
  <c r="G99" i="151" s="1"/>
  <c r="F99" i="151" s="1"/>
  <c r="E99" i="151" s="1"/>
  <c r="D99" i="151" s="1"/>
  <c r="AF93" i="151"/>
  <c r="AE93" i="151" s="1"/>
  <c r="AD93" i="151" s="1"/>
  <c r="AC93" i="151" s="1"/>
  <c r="AB93" i="151" s="1"/>
  <c r="AA93" i="151" s="1"/>
  <c r="Z93" i="151" s="1"/>
  <c r="Y93" i="151" s="1"/>
  <c r="X93" i="151" s="1"/>
  <c r="W93" i="151" s="1"/>
  <c r="V93" i="151" s="1"/>
  <c r="U93" i="151" s="1"/>
  <c r="T93" i="151" s="1"/>
  <c r="S93" i="151" s="1"/>
  <c r="R93" i="151" s="1"/>
  <c r="Q93" i="151" s="1"/>
  <c r="P93" i="151" s="1"/>
  <c r="O93" i="151" s="1"/>
  <c r="N93" i="151" s="1"/>
  <c r="M93" i="151" s="1"/>
  <c r="L93" i="151" s="1"/>
  <c r="K93" i="151" s="1"/>
  <c r="J93" i="151" s="1"/>
  <c r="I93" i="151" s="1"/>
  <c r="H93" i="151" s="1"/>
  <c r="G93" i="151" s="1"/>
  <c r="F93" i="151" s="1"/>
  <c r="E93" i="151" s="1"/>
  <c r="D93" i="151" s="1"/>
  <c r="G56" i="130" l="1"/>
  <c r="BN3" i="141"/>
  <c r="BO99" i="141"/>
  <c r="BO26" i="141"/>
  <c r="BP107" i="141"/>
  <c r="G56" i="129"/>
  <c r="Q56" i="130"/>
  <c r="Q56" i="129"/>
  <c r="J57" i="130"/>
  <c r="AG100" i="139"/>
  <c r="AG101" i="139"/>
  <c r="AG118" i="131"/>
  <c r="AO58" i="156"/>
  <c r="G56" i="128"/>
  <c r="J57" i="128"/>
  <c r="Q58" i="128"/>
  <c r="AF91" i="141"/>
  <c r="AE91" i="141" s="1"/>
  <c r="AD91" i="141" s="1"/>
  <c r="AC91" i="141" s="1"/>
  <c r="AF92" i="141"/>
  <c r="AE92" i="141" s="1"/>
  <c r="AD92" i="141" s="1"/>
  <c r="AC92" i="141" s="1"/>
  <c r="AF93" i="141"/>
  <c r="AE93" i="141" s="1"/>
  <c r="AD93" i="141" s="1"/>
  <c r="AC93" i="141" s="1"/>
  <c r="AF94" i="141"/>
  <c r="AE94" i="141" s="1"/>
  <c r="AD94" i="141" s="1"/>
  <c r="AC94" i="141" s="1"/>
  <c r="AF95" i="141"/>
  <c r="AE95" i="141" s="1"/>
  <c r="AD95" i="141" s="1"/>
  <c r="AC95" i="141" s="1"/>
  <c r="AF96" i="141"/>
  <c r="AE96" i="141" s="1"/>
  <c r="AD96" i="141" s="1"/>
  <c r="AC96" i="141" s="1"/>
  <c r="AF90" i="141"/>
  <c r="AE90" i="141" s="1"/>
  <c r="AD90" i="141" s="1"/>
  <c r="AC90" i="141" s="1"/>
  <c r="AF90" i="131"/>
  <c r="AE90" i="131" s="1"/>
  <c r="AD90" i="131" s="1"/>
  <c r="AC90" i="131" s="1"/>
  <c r="AB90" i="131" s="1"/>
  <c r="AA90" i="131" s="1"/>
  <c r="Z90" i="131" s="1"/>
  <c r="Y90" i="131" s="1"/>
  <c r="X90" i="131" s="1"/>
  <c r="W90" i="131" s="1"/>
  <c r="V90" i="131" s="1"/>
  <c r="U90" i="131" s="1"/>
  <c r="T90" i="131" s="1"/>
  <c r="S90" i="131" s="1"/>
  <c r="R90" i="131" s="1"/>
  <c r="Q90" i="131" s="1"/>
  <c r="P90" i="131" s="1"/>
  <c r="O90" i="131" s="1"/>
  <c r="N90" i="131" s="1"/>
  <c r="M90" i="131" s="1"/>
  <c r="L90" i="131" s="1"/>
  <c r="K90" i="131" s="1"/>
  <c r="J90" i="131" s="1"/>
  <c r="I90" i="131" s="1"/>
  <c r="H90" i="131" s="1"/>
  <c r="G90" i="131" s="1"/>
  <c r="F90" i="131" s="1"/>
  <c r="E90" i="131" s="1"/>
  <c r="D90" i="131" s="1"/>
  <c r="AF91" i="131"/>
  <c r="AE91" i="131" s="1"/>
  <c r="AD91" i="131" s="1"/>
  <c r="AC91" i="131" s="1"/>
  <c r="AB91" i="131" s="1"/>
  <c r="AA91" i="131" s="1"/>
  <c r="Z91" i="131" s="1"/>
  <c r="Y91" i="131" s="1"/>
  <c r="X91" i="131" s="1"/>
  <c r="W91" i="131" s="1"/>
  <c r="V91" i="131" s="1"/>
  <c r="U91" i="131" s="1"/>
  <c r="T91" i="131" s="1"/>
  <c r="S91" i="131" s="1"/>
  <c r="R91" i="131" s="1"/>
  <c r="Q91" i="131" s="1"/>
  <c r="P91" i="131" s="1"/>
  <c r="O91" i="131" s="1"/>
  <c r="N91" i="131" s="1"/>
  <c r="M91" i="131" s="1"/>
  <c r="L91" i="131" s="1"/>
  <c r="K91" i="131" s="1"/>
  <c r="J91" i="131" s="1"/>
  <c r="I91" i="131" s="1"/>
  <c r="H91" i="131" s="1"/>
  <c r="G91" i="131" s="1"/>
  <c r="F91" i="131" s="1"/>
  <c r="E91" i="131" s="1"/>
  <c r="D91" i="131" s="1"/>
  <c r="AF92" i="131"/>
  <c r="AE92" i="131" s="1"/>
  <c r="AD92" i="131" s="1"/>
  <c r="AC92" i="131" s="1"/>
  <c r="AB92" i="131" s="1"/>
  <c r="AA92" i="131" s="1"/>
  <c r="Z92" i="131" s="1"/>
  <c r="Y92" i="131" s="1"/>
  <c r="X92" i="131" s="1"/>
  <c r="W92" i="131" s="1"/>
  <c r="V92" i="131" s="1"/>
  <c r="U92" i="131" s="1"/>
  <c r="T92" i="131" s="1"/>
  <c r="S92" i="131" s="1"/>
  <c r="R92" i="131" s="1"/>
  <c r="Q92" i="131" s="1"/>
  <c r="P92" i="131" s="1"/>
  <c r="O92" i="131" s="1"/>
  <c r="N92" i="131" s="1"/>
  <c r="M92" i="131" s="1"/>
  <c r="L92" i="131" s="1"/>
  <c r="K92" i="131" s="1"/>
  <c r="J92" i="131" s="1"/>
  <c r="I92" i="131" s="1"/>
  <c r="H92" i="131" s="1"/>
  <c r="G92" i="131" s="1"/>
  <c r="F92" i="131" s="1"/>
  <c r="E92" i="131" s="1"/>
  <c r="D92" i="131" s="1"/>
  <c r="AF93" i="131"/>
  <c r="AE93" i="131" s="1"/>
  <c r="AD93" i="131" s="1"/>
  <c r="AC93" i="131" s="1"/>
  <c r="AB93" i="131" s="1"/>
  <c r="AA93" i="131" s="1"/>
  <c r="Z93" i="131" s="1"/>
  <c r="Y93" i="131" s="1"/>
  <c r="X93" i="131" s="1"/>
  <c r="W93" i="131" s="1"/>
  <c r="V93" i="131" s="1"/>
  <c r="U93" i="131" s="1"/>
  <c r="T93" i="131" s="1"/>
  <c r="S93" i="131" s="1"/>
  <c r="R93" i="131" s="1"/>
  <c r="Q93" i="131" s="1"/>
  <c r="P93" i="131" s="1"/>
  <c r="O93" i="131" s="1"/>
  <c r="N93" i="131" s="1"/>
  <c r="M93" i="131" s="1"/>
  <c r="L93" i="131" s="1"/>
  <c r="K93" i="131" s="1"/>
  <c r="J93" i="131" s="1"/>
  <c r="I93" i="131" s="1"/>
  <c r="H93" i="131" s="1"/>
  <c r="G93" i="131" s="1"/>
  <c r="F93" i="131" s="1"/>
  <c r="E93" i="131" s="1"/>
  <c r="D93" i="131" s="1"/>
  <c r="AF94" i="131"/>
  <c r="AE94" i="131" s="1"/>
  <c r="AD94" i="131" s="1"/>
  <c r="AC94" i="131" s="1"/>
  <c r="AB94" i="131" s="1"/>
  <c r="AA94" i="131" s="1"/>
  <c r="Z94" i="131" s="1"/>
  <c r="Y94" i="131" s="1"/>
  <c r="X94" i="131" s="1"/>
  <c r="W94" i="131" s="1"/>
  <c r="V94" i="131" s="1"/>
  <c r="U94" i="131" s="1"/>
  <c r="T94" i="131" s="1"/>
  <c r="S94" i="131" s="1"/>
  <c r="R94" i="131" s="1"/>
  <c r="Q94" i="131" s="1"/>
  <c r="P94" i="131" s="1"/>
  <c r="O94" i="131" s="1"/>
  <c r="N94" i="131" s="1"/>
  <c r="M94" i="131" s="1"/>
  <c r="L94" i="131" s="1"/>
  <c r="K94" i="131" s="1"/>
  <c r="J94" i="131" s="1"/>
  <c r="I94" i="131" s="1"/>
  <c r="H94" i="131" s="1"/>
  <c r="G94" i="131" s="1"/>
  <c r="F94" i="131" s="1"/>
  <c r="E94" i="131" s="1"/>
  <c r="D94" i="131" s="1"/>
  <c r="AF95" i="131"/>
  <c r="AE95" i="131" s="1"/>
  <c r="AD95" i="131" s="1"/>
  <c r="AC95" i="131" s="1"/>
  <c r="AB95" i="131" s="1"/>
  <c r="AA95" i="131" s="1"/>
  <c r="Z95" i="131" s="1"/>
  <c r="Y95" i="131" s="1"/>
  <c r="X95" i="131" s="1"/>
  <c r="W95" i="131" s="1"/>
  <c r="V95" i="131" s="1"/>
  <c r="U95" i="131" s="1"/>
  <c r="T95" i="131" s="1"/>
  <c r="S95" i="131" s="1"/>
  <c r="R95" i="131" s="1"/>
  <c r="Q95" i="131" s="1"/>
  <c r="P95" i="131" s="1"/>
  <c r="O95" i="131" s="1"/>
  <c r="N95" i="131" s="1"/>
  <c r="M95" i="131" s="1"/>
  <c r="L95" i="131" s="1"/>
  <c r="K95" i="131" s="1"/>
  <c r="J95" i="131" s="1"/>
  <c r="I95" i="131" s="1"/>
  <c r="H95" i="131" s="1"/>
  <c r="G95" i="131" s="1"/>
  <c r="F95" i="131" s="1"/>
  <c r="E95" i="131" s="1"/>
  <c r="D95" i="131" s="1"/>
  <c r="AF96" i="131"/>
  <c r="AE96" i="131" s="1"/>
  <c r="AD96" i="131" s="1"/>
  <c r="AC96" i="131" s="1"/>
  <c r="AB96" i="131" s="1"/>
  <c r="AA96" i="131" s="1"/>
  <c r="Z96" i="131" s="1"/>
  <c r="Y96" i="131" s="1"/>
  <c r="X96" i="131" s="1"/>
  <c r="W96" i="131" s="1"/>
  <c r="V96" i="131" s="1"/>
  <c r="U96" i="131" s="1"/>
  <c r="T96" i="131" s="1"/>
  <c r="S96" i="131" s="1"/>
  <c r="R96" i="131" s="1"/>
  <c r="Q96" i="131" s="1"/>
  <c r="P96" i="131" s="1"/>
  <c r="O96" i="131" s="1"/>
  <c r="N96" i="131" s="1"/>
  <c r="M96" i="131" s="1"/>
  <c r="L96" i="131" s="1"/>
  <c r="K96" i="131" s="1"/>
  <c r="J96" i="131" s="1"/>
  <c r="I96" i="131" s="1"/>
  <c r="H96" i="131" s="1"/>
  <c r="G96" i="131" s="1"/>
  <c r="F96" i="131" s="1"/>
  <c r="E96" i="131" s="1"/>
  <c r="D96" i="131" s="1"/>
  <c r="AF89" i="131"/>
  <c r="AE89" i="131" s="1"/>
  <c r="AG104" i="139" l="1"/>
  <c r="J58" i="130"/>
  <c r="Q57" i="130"/>
  <c r="G57" i="129"/>
  <c r="BO3" i="141"/>
  <c r="BP99" i="141"/>
  <c r="Q57" i="129"/>
  <c r="BQ107" i="141"/>
  <c r="BP26" i="141"/>
  <c r="G57" i="130"/>
  <c r="AP58" i="156"/>
  <c r="J58" i="128"/>
  <c r="G57" i="128"/>
  <c r="AB95" i="141"/>
  <c r="AA95" i="141" s="1"/>
  <c r="Z95" i="141" s="1"/>
  <c r="Y95" i="141" s="1"/>
  <c r="X95" i="141" s="1"/>
  <c r="W95" i="141" s="1"/>
  <c r="V95" i="141" s="1"/>
  <c r="U95" i="141" s="1"/>
  <c r="T95" i="141" s="1"/>
  <c r="S95" i="141" s="1"/>
  <c r="R95" i="141" s="1"/>
  <c r="Q95" i="141" s="1"/>
  <c r="P95" i="141" s="1"/>
  <c r="O95" i="141" s="1"/>
  <c r="N95" i="141" s="1"/>
  <c r="M95" i="141" s="1"/>
  <c r="L95" i="141" s="1"/>
  <c r="K95" i="141" s="1"/>
  <c r="J95" i="141" s="1"/>
  <c r="I95" i="141" s="1"/>
  <c r="H95" i="141" s="1"/>
  <c r="G95" i="141" s="1"/>
  <c r="F95" i="141" s="1"/>
  <c r="E95" i="141" s="1"/>
  <c r="D95" i="141" s="1"/>
  <c r="AB94" i="141"/>
  <c r="AA94" i="141" s="1"/>
  <c r="Z94" i="141" s="1"/>
  <c r="Y94" i="141" s="1"/>
  <c r="X94" i="141" s="1"/>
  <c r="W94" i="141" s="1"/>
  <c r="V94" i="141" s="1"/>
  <c r="U94" i="141" s="1"/>
  <c r="T94" i="141" s="1"/>
  <c r="S94" i="141" s="1"/>
  <c r="R94" i="141" s="1"/>
  <c r="Q94" i="141" s="1"/>
  <c r="P94" i="141" s="1"/>
  <c r="O94" i="141" s="1"/>
  <c r="N94" i="141" s="1"/>
  <c r="M94" i="141" s="1"/>
  <c r="L94" i="141" s="1"/>
  <c r="K94" i="141" s="1"/>
  <c r="J94" i="141" s="1"/>
  <c r="I94" i="141" s="1"/>
  <c r="H94" i="141" s="1"/>
  <c r="G94" i="141" s="1"/>
  <c r="F94" i="141" s="1"/>
  <c r="E94" i="141" s="1"/>
  <c r="D94" i="141" s="1"/>
  <c r="AB92" i="141"/>
  <c r="AA92" i="141" s="1"/>
  <c r="Z92" i="141" s="1"/>
  <c r="Y92" i="141" s="1"/>
  <c r="X92" i="141" s="1"/>
  <c r="W92" i="141" s="1"/>
  <c r="V92" i="141" s="1"/>
  <c r="U92" i="141" s="1"/>
  <c r="T92" i="141" s="1"/>
  <c r="S92" i="141" s="1"/>
  <c r="R92" i="141" s="1"/>
  <c r="Q92" i="141" s="1"/>
  <c r="P92" i="141" s="1"/>
  <c r="O92" i="141" s="1"/>
  <c r="N92" i="141" s="1"/>
  <c r="M92" i="141" s="1"/>
  <c r="L92" i="141" s="1"/>
  <c r="K92" i="141" s="1"/>
  <c r="J92" i="141" s="1"/>
  <c r="I92" i="141" s="1"/>
  <c r="H92" i="141" s="1"/>
  <c r="G92" i="141" s="1"/>
  <c r="F92" i="141" s="1"/>
  <c r="E92" i="141" s="1"/>
  <c r="D92" i="141" s="1"/>
  <c r="AB93" i="141"/>
  <c r="AA93" i="141" s="1"/>
  <c r="Z93" i="141" s="1"/>
  <c r="Y93" i="141" s="1"/>
  <c r="X93" i="141" s="1"/>
  <c r="W93" i="141" s="1"/>
  <c r="V93" i="141" s="1"/>
  <c r="U93" i="141" s="1"/>
  <c r="T93" i="141" s="1"/>
  <c r="S93" i="141" s="1"/>
  <c r="R93" i="141" s="1"/>
  <c r="Q93" i="141" s="1"/>
  <c r="P93" i="141" s="1"/>
  <c r="O93" i="141" s="1"/>
  <c r="N93" i="141" s="1"/>
  <c r="M93" i="141" s="1"/>
  <c r="L93" i="141" s="1"/>
  <c r="K93" i="141" s="1"/>
  <c r="J93" i="141" s="1"/>
  <c r="I93" i="141" s="1"/>
  <c r="H93" i="141" s="1"/>
  <c r="G93" i="141" s="1"/>
  <c r="F93" i="141" s="1"/>
  <c r="E93" i="141" s="1"/>
  <c r="D93" i="141" s="1"/>
  <c r="AB91" i="141"/>
  <c r="AA91" i="141" s="1"/>
  <c r="Z91" i="141" s="1"/>
  <c r="Y91" i="141" s="1"/>
  <c r="X91" i="141" s="1"/>
  <c r="W91" i="141" s="1"/>
  <c r="V91" i="141" s="1"/>
  <c r="U91" i="141" s="1"/>
  <c r="T91" i="141" s="1"/>
  <c r="S91" i="141" s="1"/>
  <c r="R91" i="141" s="1"/>
  <c r="Q91" i="141" s="1"/>
  <c r="P91" i="141" s="1"/>
  <c r="O91" i="141" s="1"/>
  <c r="N91" i="141" s="1"/>
  <c r="M91" i="141" s="1"/>
  <c r="L91" i="141" s="1"/>
  <c r="K91" i="141" s="1"/>
  <c r="J91" i="141" s="1"/>
  <c r="I91" i="141" s="1"/>
  <c r="H91" i="141" s="1"/>
  <c r="G91" i="141" s="1"/>
  <c r="F91" i="141" s="1"/>
  <c r="E91" i="141" s="1"/>
  <c r="D91" i="141" s="1"/>
  <c r="AB96" i="141"/>
  <c r="AA96" i="141" s="1"/>
  <c r="Z96" i="141" s="1"/>
  <c r="Y96" i="141" s="1"/>
  <c r="X96" i="141" s="1"/>
  <c r="W96" i="141" s="1"/>
  <c r="V96" i="141" s="1"/>
  <c r="U96" i="141" s="1"/>
  <c r="T96" i="141" s="1"/>
  <c r="S96" i="141" s="1"/>
  <c r="R96" i="141" s="1"/>
  <c r="Q96" i="141" s="1"/>
  <c r="P96" i="141" s="1"/>
  <c r="O96" i="141" s="1"/>
  <c r="N96" i="141" s="1"/>
  <c r="M96" i="141" s="1"/>
  <c r="L96" i="141" s="1"/>
  <c r="K96" i="141" s="1"/>
  <c r="J96" i="141" s="1"/>
  <c r="I96" i="141" s="1"/>
  <c r="H96" i="141" s="1"/>
  <c r="G96" i="141" s="1"/>
  <c r="F96" i="141" s="1"/>
  <c r="E96" i="141" s="1"/>
  <c r="D96" i="141" s="1"/>
  <c r="AB90" i="141"/>
  <c r="AA90" i="141" s="1"/>
  <c r="Z90" i="141" s="1"/>
  <c r="Y90" i="141" s="1"/>
  <c r="X90" i="141" s="1"/>
  <c r="W90" i="141" s="1"/>
  <c r="V90" i="141" s="1"/>
  <c r="U90" i="141" s="1"/>
  <c r="T90" i="141" s="1"/>
  <c r="S90" i="141" s="1"/>
  <c r="R90" i="141" s="1"/>
  <c r="Q90" i="141" s="1"/>
  <c r="P90" i="141" s="1"/>
  <c r="O90" i="141" s="1"/>
  <c r="N90" i="141" s="1"/>
  <c r="M90" i="141" s="1"/>
  <c r="L90" i="141" s="1"/>
  <c r="K90" i="141" s="1"/>
  <c r="J90" i="141" s="1"/>
  <c r="I90" i="141" s="1"/>
  <c r="H90" i="141" s="1"/>
  <c r="G90" i="141" s="1"/>
  <c r="F90" i="141" s="1"/>
  <c r="E90" i="141" s="1"/>
  <c r="D90" i="141" s="1"/>
  <c r="AD89" i="131"/>
  <c r="I80" i="145"/>
  <c r="J80" i="145"/>
  <c r="K80" i="145"/>
  <c r="L80" i="145"/>
  <c r="M80" i="145"/>
  <c r="N80" i="145"/>
  <c r="O80" i="145"/>
  <c r="P80" i="145"/>
  <c r="Q80" i="145"/>
  <c r="R80" i="145"/>
  <c r="S80" i="145"/>
  <c r="T80" i="145"/>
  <c r="U80" i="145"/>
  <c r="V80" i="145"/>
  <c r="W80" i="145"/>
  <c r="X80" i="145"/>
  <c r="Y80" i="145"/>
  <c r="Z80" i="145"/>
  <c r="AA80" i="145"/>
  <c r="AB80" i="145"/>
  <c r="AC80" i="145"/>
  <c r="H80" i="145"/>
  <c r="BQ26" i="141" l="1"/>
  <c r="BR107" i="141"/>
  <c r="Q58" i="130"/>
  <c r="G58" i="130"/>
  <c r="BP3" i="141"/>
  <c r="BQ99" i="141"/>
  <c r="J59" i="130"/>
  <c r="AQ58" i="156"/>
  <c r="G58" i="128"/>
  <c r="AC89" i="131"/>
  <c r="Q59" i="130" l="1"/>
  <c r="BR99" i="141"/>
  <c r="BQ3" i="141"/>
  <c r="G59" i="130"/>
  <c r="J60" i="130"/>
  <c r="BR26" i="141"/>
  <c r="BS107" i="141"/>
  <c r="AR58" i="156"/>
  <c r="AB89" i="131"/>
  <c r="AF90" i="154"/>
  <c r="AE90" i="154" s="1"/>
  <c r="AD90" i="154" s="1"/>
  <c r="AC90" i="154" s="1"/>
  <c r="AB90" i="154" s="1"/>
  <c r="AA90" i="154" s="1"/>
  <c r="Z90" i="154" s="1"/>
  <c r="Y90" i="154" s="1"/>
  <c r="X90" i="154" s="1"/>
  <c r="W90" i="154" s="1"/>
  <c r="V90" i="154" s="1"/>
  <c r="U90" i="154" s="1"/>
  <c r="T90" i="154" s="1"/>
  <c r="S90" i="154" s="1"/>
  <c r="R90" i="154" s="1"/>
  <c r="Q90" i="154" s="1"/>
  <c r="P90" i="154" s="1"/>
  <c r="O90" i="154" s="1"/>
  <c r="N90" i="154" s="1"/>
  <c r="M90" i="154" s="1"/>
  <c r="L90" i="154" s="1"/>
  <c r="K90" i="154" s="1"/>
  <c r="J90" i="154" s="1"/>
  <c r="I90" i="154" s="1"/>
  <c r="H90" i="154" s="1"/>
  <c r="G90" i="154" s="1"/>
  <c r="F90" i="154" s="1"/>
  <c r="E90" i="154" s="1"/>
  <c r="D90" i="154" s="1"/>
  <c r="AF91" i="154"/>
  <c r="AE91" i="154" s="1"/>
  <c r="AD91" i="154" s="1"/>
  <c r="AC91" i="154" s="1"/>
  <c r="AB91" i="154" s="1"/>
  <c r="AA91" i="154" s="1"/>
  <c r="Z91" i="154" s="1"/>
  <c r="Y91" i="154" s="1"/>
  <c r="X91" i="154" s="1"/>
  <c r="W91" i="154" s="1"/>
  <c r="V91" i="154" s="1"/>
  <c r="U91" i="154" s="1"/>
  <c r="T91" i="154" s="1"/>
  <c r="S91" i="154" s="1"/>
  <c r="R91" i="154" s="1"/>
  <c r="Q91" i="154" s="1"/>
  <c r="P91" i="154" s="1"/>
  <c r="O91" i="154" s="1"/>
  <c r="N91" i="154" s="1"/>
  <c r="M91" i="154" s="1"/>
  <c r="L91" i="154" s="1"/>
  <c r="K91" i="154" s="1"/>
  <c r="J91" i="154" s="1"/>
  <c r="I91" i="154" s="1"/>
  <c r="H91" i="154" s="1"/>
  <c r="G91" i="154" s="1"/>
  <c r="F91" i="154" s="1"/>
  <c r="E91" i="154" s="1"/>
  <c r="D91" i="154" s="1"/>
  <c r="AF92" i="154"/>
  <c r="AE92" i="154" s="1"/>
  <c r="AD92" i="154" s="1"/>
  <c r="AC92" i="154" s="1"/>
  <c r="AB92" i="154" s="1"/>
  <c r="AA92" i="154" s="1"/>
  <c r="Z92" i="154" s="1"/>
  <c r="Y92" i="154" s="1"/>
  <c r="X92" i="154" s="1"/>
  <c r="W92" i="154" s="1"/>
  <c r="V92" i="154" s="1"/>
  <c r="U92" i="154" s="1"/>
  <c r="T92" i="154" s="1"/>
  <c r="S92" i="154" s="1"/>
  <c r="R92" i="154" s="1"/>
  <c r="Q92" i="154" s="1"/>
  <c r="P92" i="154" s="1"/>
  <c r="O92" i="154" s="1"/>
  <c r="N92" i="154" s="1"/>
  <c r="M92" i="154" s="1"/>
  <c r="L92" i="154" s="1"/>
  <c r="K92" i="154" s="1"/>
  <c r="J92" i="154" s="1"/>
  <c r="I92" i="154" s="1"/>
  <c r="H92" i="154" s="1"/>
  <c r="G92" i="154" s="1"/>
  <c r="F92" i="154" s="1"/>
  <c r="E92" i="154" s="1"/>
  <c r="D92" i="154" s="1"/>
  <c r="AF93" i="154"/>
  <c r="AE93" i="154" s="1"/>
  <c r="AD93" i="154" s="1"/>
  <c r="AC93" i="154" s="1"/>
  <c r="AB93" i="154" s="1"/>
  <c r="AA93" i="154" s="1"/>
  <c r="Z93" i="154" s="1"/>
  <c r="Y93" i="154" s="1"/>
  <c r="X93" i="154" s="1"/>
  <c r="W93" i="154" s="1"/>
  <c r="V93" i="154" s="1"/>
  <c r="U93" i="154" s="1"/>
  <c r="T93" i="154" s="1"/>
  <c r="S93" i="154" s="1"/>
  <c r="R93" i="154" s="1"/>
  <c r="Q93" i="154" s="1"/>
  <c r="P93" i="154" s="1"/>
  <c r="O93" i="154" s="1"/>
  <c r="N93" i="154" s="1"/>
  <c r="M93" i="154" s="1"/>
  <c r="L93" i="154" s="1"/>
  <c r="K93" i="154" s="1"/>
  <c r="J93" i="154" s="1"/>
  <c r="I93" i="154" s="1"/>
  <c r="H93" i="154" s="1"/>
  <c r="G93" i="154" s="1"/>
  <c r="F93" i="154" s="1"/>
  <c r="E93" i="154" s="1"/>
  <c r="D93" i="154" s="1"/>
  <c r="AF94" i="154"/>
  <c r="AE94" i="154" s="1"/>
  <c r="AD94" i="154" s="1"/>
  <c r="AC94" i="154" s="1"/>
  <c r="AB94" i="154" s="1"/>
  <c r="AA94" i="154" s="1"/>
  <c r="Z94" i="154" s="1"/>
  <c r="Y94" i="154" s="1"/>
  <c r="X94" i="154" s="1"/>
  <c r="W94" i="154" s="1"/>
  <c r="V94" i="154" s="1"/>
  <c r="U94" i="154" s="1"/>
  <c r="T94" i="154" s="1"/>
  <c r="S94" i="154" s="1"/>
  <c r="R94" i="154" s="1"/>
  <c r="Q94" i="154" s="1"/>
  <c r="P94" i="154" s="1"/>
  <c r="O94" i="154" s="1"/>
  <c r="N94" i="154" s="1"/>
  <c r="M94" i="154" s="1"/>
  <c r="L94" i="154" s="1"/>
  <c r="K94" i="154" s="1"/>
  <c r="J94" i="154" s="1"/>
  <c r="I94" i="154" s="1"/>
  <c r="H94" i="154" s="1"/>
  <c r="G94" i="154" s="1"/>
  <c r="F94" i="154" s="1"/>
  <c r="E94" i="154" s="1"/>
  <c r="D94" i="154" s="1"/>
  <c r="AF95" i="154"/>
  <c r="AE95" i="154" s="1"/>
  <c r="AD95" i="154" s="1"/>
  <c r="AC95" i="154" s="1"/>
  <c r="AB95" i="154" s="1"/>
  <c r="AA95" i="154" s="1"/>
  <c r="Z95" i="154" s="1"/>
  <c r="Y95" i="154" s="1"/>
  <c r="X95" i="154" s="1"/>
  <c r="W95" i="154" s="1"/>
  <c r="V95" i="154" s="1"/>
  <c r="U95" i="154" s="1"/>
  <c r="T95" i="154" s="1"/>
  <c r="S95" i="154" s="1"/>
  <c r="R95" i="154" s="1"/>
  <c r="Q95" i="154" s="1"/>
  <c r="P95" i="154" s="1"/>
  <c r="O95" i="154" s="1"/>
  <c r="N95" i="154" s="1"/>
  <c r="M95" i="154" s="1"/>
  <c r="L95" i="154" s="1"/>
  <c r="K95" i="154" s="1"/>
  <c r="J95" i="154" s="1"/>
  <c r="I95" i="154" s="1"/>
  <c r="H95" i="154" s="1"/>
  <c r="G95" i="154" s="1"/>
  <c r="F95" i="154" s="1"/>
  <c r="E95" i="154" s="1"/>
  <c r="D95" i="154" s="1"/>
  <c r="AF89" i="154"/>
  <c r="AE89" i="154" s="1"/>
  <c r="AD89" i="154" s="1"/>
  <c r="Q60" i="130" l="1"/>
  <c r="BT107" i="141"/>
  <c r="BS26" i="141"/>
  <c r="BR3" i="141"/>
  <c r="BS99" i="141"/>
  <c r="G60" i="130"/>
  <c r="AS58" i="156"/>
  <c r="AA89" i="131"/>
  <c r="AC89" i="154"/>
  <c r="AC78" i="145"/>
  <c r="AB78" i="145" s="1"/>
  <c r="AA78" i="145" s="1"/>
  <c r="Z78" i="145" s="1"/>
  <c r="Y78" i="145" s="1"/>
  <c r="X78" i="145" s="1"/>
  <c r="W78" i="145" s="1"/>
  <c r="V78" i="145" s="1"/>
  <c r="U78" i="145" s="1"/>
  <c r="T78" i="145" s="1"/>
  <c r="S78" i="145" s="1"/>
  <c r="R78" i="145" s="1"/>
  <c r="Q78" i="145" s="1"/>
  <c r="P78" i="145" s="1"/>
  <c r="O78" i="145" s="1"/>
  <c r="N78" i="145" s="1"/>
  <c r="M78" i="145" s="1"/>
  <c r="L78" i="145" s="1"/>
  <c r="K78" i="145" s="1"/>
  <c r="J78" i="145" s="1"/>
  <c r="I78" i="145" s="1"/>
  <c r="H78" i="145" s="1"/>
  <c r="BT26" i="141" l="1"/>
  <c r="BU107" i="141"/>
  <c r="BS3" i="141"/>
  <c r="BT99" i="141"/>
  <c r="AT58" i="156"/>
  <c r="Z89" i="131"/>
  <c r="AB89" i="154"/>
  <c r="AF92" i="147"/>
  <c r="AE92" i="147" s="1"/>
  <c r="AD92" i="147" s="1"/>
  <c r="AC92" i="147" s="1"/>
  <c r="AB92" i="147" s="1"/>
  <c r="AA92" i="147" s="1"/>
  <c r="Z92" i="147" s="1"/>
  <c r="Y92" i="147" s="1"/>
  <c r="X92" i="147" s="1"/>
  <c r="W92" i="147" s="1"/>
  <c r="V92" i="147" s="1"/>
  <c r="U92" i="147" s="1"/>
  <c r="T92" i="147" s="1"/>
  <c r="S92" i="147" s="1"/>
  <c r="R92" i="147" s="1"/>
  <c r="Q92" i="147" s="1"/>
  <c r="P92" i="147" s="1"/>
  <c r="O92" i="147" s="1"/>
  <c r="N92" i="147" s="1"/>
  <c r="M92" i="147" s="1"/>
  <c r="L92" i="147" s="1"/>
  <c r="K92" i="147" s="1"/>
  <c r="J92" i="147" s="1"/>
  <c r="I92" i="147" s="1"/>
  <c r="H92" i="147" s="1"/>
  <c r="G92" i="147" s="1"/>
  <c r="F92" i="147" s="1"/>
  <c r="E92" i="147" s="1"/>
  <c r="D92" i="147" s="1"/>
  <c r="AF93" i="147"/>
  <c r="AE93" i="147" s="1"/>
  <c r="AD93" i="147" s="1"/>
  <c r="AC93" i="147" s="1"/>
  <c r="AB93" i="147" s="1"/>
  <c r="AA93" i="147" s="1"/>
  <c r="Z93" i="147" s="1"/>
  <c r="Y93" i="147" s="1"/>
  <c r="X93" i="147" s="1"/>
  <c r="W93" i="147" s="1"/>
  <c r="V93" i="147" s="1"/>
  <c r="U93" i="147" s="1"/>
  <c r="T93" i="147" s="1"/>
  <c r="S93" i="147" s="1"/>
  <c r="R93" i="147" s="1"/>
  <c r="Q93" i="147" s="1"/>
  <c r="P93" i="147" s="1"/>
  <c r="O93" i="147" s="1"/>
  <c r="N93" i="147" s="1"/>
  <c r="M93" i="147" s="1"/>
  <c r="L93" i="147" s="1"/>
  <c r="K93" i="147" s="1"/>
  <c r="J93" i="147" s="1"/>
  <c r="I93" i="147" s="1"/>
  <c r="H93" i="147" s="1"/>
  <c r="G93" i="147" s="1"/>
  <c r="F93" i="147" s="1"/>
  <c r="E93" i="147" s="1"/>
  <c r="D93" i="147" s="1"/>
  <c r="AF94" i="147"/>
  <c r="AE94" i="147" s="1"/>
  <c r="AD94" i="147" s="1"/>
  <c r="AC94" i="147" s="1"/>
  <c r="AB94" i="147" s="1"/>
  <c r="AA94" i="147" s="1"/>
  <c r="Z94" i="147" s="1"/>
  <c r="Y94" i="147" s="1"/>
  <c r="X94" i="147" s="1"/>
  <c r="W94" i="147" s="1"/>
  <c r="V94" i="147" s="1"/>
  <c r="U94" i="147" s="1"/>
  <c r="T94" i="147" s="1"/>
  <c r="S94" i="147" s="1"/>
  <c r="R94" i="147" s="1"/>
  <c r="Q94" i="147" s="1"/>
  <c r="P94" i="147" s="1"/>
  <c r="O94" i="147" s="1"/>
  <c r="N94" i="147" s="1"/>
  <c r="M94" i="147" s="1"/>
  <c r="L94" i="147" s="1"/>
  <c r="K94" i="147" s="1"/>
  <c r="J94" i="147" s="1"/>
  <c r="I94" i="147" s="1"/>
  <c r="H94" i="147" s="1"/>
  <c r="G94" i="147" s="1"/>
  <c r="F94" i="147" s="1"/>
  <c r="E94" i="147" s="1"/>
  <c r="D94" i="147" s="1"/>
  <c r="AF95" i="147"/>
  <c r="AE95" i="147" s="1"/>
  <c r="AD95" i="147" s="1"/>
  <c r="AC95" i="147" s="1"/>
  <c r="AB95" i="147" s="1"/>
  <c r="AA95" i="147" s="1"/>
  <c r="Z95" i="147" s="1"/>
  <c r="Y95" i="147" s="1"/>
  <c r="X95" i="147" s="1"/>
  <c r="W95" i="147" s="1"/>
  <c r="V95" i="147" s="1"/>
  <c r="U95" i="147" s="1"/>
  <c r="T95" i="147" s="1"/>
  <c r="S95" i="147" s="1"/>
  <c r="R95" i="147" s="1"/>
  <c r="Q95" i="147" s="1"/>
  <c r="P95" i="147" s="1"/>
  <c r="O95" i="147" s="1"/>
  <c r="N95" i="147" s="1"/>
  <c r="M95" i="147" s="1"/>
  <c r="L95" i="147" s="1"/>
  <c r="K95" i="147" s="1"/>
  <c r="J95" i="147" s="1"/>
  <c r="I95" i="147" s="1"/>
  <c r="H95" i="147" s="1"/>
  <c r="G95" i="147" s="1"/>
  <c r="F95" i="147" s="1"/>
  <c r="E95" i="147" s="1"/>
  <c r="D95" i="147" s="1"/>
  <c r="AF91" i="147"/>
  <c r="AE91" i="147" s="1"/>
  <c r="AD91" i="147" s="1"/>
  <c r="AC91" i="147" s="1"/>
  <c r="AB91" i="147" s="1"/>
  <c r="AA91" i="147" s="1"/>
  <c r="Z91" i="147" s="1"/>
  <c r="Y91" i="147" s="1"/>
  <c r="X91" i="147" s="1"/>
  <c r="W91" i="147" s="1"/>
  <c r="V91" i="147" s="1"/>
  <c r="U91" i="147" s="1"/>
  <c r="T91" i="147" s="1"/>
  <c r="S91" i="147" s="1"/>
  <c r="R91" i="147" s="1"/>
  <c r="Q91" i="147" s="1"/>
  <c r="P91" i="147" s="1"/>
  <c r="O91" i="147" s="1"/>
  <c r="N91" i="147" s="1"/>
  <c r="M91" i="147" s="1"/>
  <c r="L91" i="147" s="1"/>
  <c r="K91" i="147" s="1"/>
  <c r="J91" i="147" s="1"/>
  <c r="I91" i="147" s="1"/>
  <c r="H91" i="147" s="1"/>
  <c r="G91" i="147" s="1"/>
  <c r="F91" i="147" s="1"/>
  <c r="E91" i="147" s="1"/>
  <c r="D91" i="147" s="1"/>
  <c r="AF88" i="120"/>
  <c r="AE88" i="120" s="1"/>
  <c r="AD88" i="120" s="1"/>
  <c r="AC88" i="120" s="1"/>
  <c r="AB88" i="120" s="1"/>
  <c r="AA88" i="120" s="1"/>
  <c r="Z88" i="120" s="1"/>
  <c r="Y88" i="120" s="1"/>
  <c r="X88" i="120" s="1"/>
  <c r="W88" i="120" s="1"/>
  <c r="V88" i="120" s="1"/>
  <c r="U88" i="120" s="1"/>
  <c r="T88" i="120" s="1"/>
  <c r="S88" i="120" s="1"/>
  <c r="R88" i="120" s="1"/>
  <c r="Q88" i="120" s="1"/>
  <c r="P88" i="120" s="1"/>
  <c r="O88" i="120" s="1"/>
  <c r="N88" i="120" s="1"/>
  <c r="M88" i="120" s="1"/>
  <c r="L88" i="120" s="1"/>
  <c r="K88" i="120" s="1"/>
  <c r="J88" i="120" s="1"/>
  <c r="I88" i="120" s="1"/>
  <c r="H88" i="120" s="1"/>
  <c r="G88" i="120" s="1"/>
  <c r="F88" i="120" s="1"/>
  <c r="E88" i="120" s="1"/>
  <c r="D88" i="120" s="1"/>
  <c r="AF92" i="115"/>
  <c r="AE92" i="115" s="1"/>
  <c r="AD92" i="115" s="1"/>
  <c r="AC92" i="115" s="1"/>
  <c r="AB92" i="115" s="1"/>
  <c r="AA92" i="115" s="1"/>
  <c r="Z92" i="115" s="1"/>
  <c r="Y92" i="115" s="1"/>
  <c r="X92" i="115" s="1"/>
  <c r="W92" i="115" s="1"/>
  <c r="V92" i="115" s="1"/>
  <c r="U92" i="115" s="1"/>
  <c r="T92" i="115" s="1"/>
  <c r="S92" i="115" s="1"/>
  <c r="R92" i="115" s="1"/>
  <c r="Q92" i="115" s="1"/>
  <c r="P92" i="115" s="1"/>
  <c r="O92" i="115" s="1"/>
  <c r="N92" i="115" s="1"/>
  <c r="M92" i="115" s="1"/>
  <c r="L92" i="115" s="1"/>
  <c r="K92" i="115" s="1"/>
  <c r="J92" i="115" s="1"/>
  <c r="I92" i="115" s="1"/>
  <c r="H92" i="115" s="1"/>
  <c r="G92" i="115" s="1"/>
  <c r="F92" i="115" s="1"/>
  <c r="E92" i="115" s="1"/>
  <c r="D92" i="115" s="1"/>
  <c r="AF93" i="115"/>
  <c r="AE93" i="115" s="1"/>
  <c r="AD93" i="115" s="1"/>
  <c r="AC93" i="115" s="1"/>
  <c r="AB93" i="115" s="1"/>
  <c r="AA93" i="115" s="1"/>
  <c r="Z93" i="115" s="1"/>
  <c r="Y93" i="115" s="1"/>
  <c r="X93" i="115" s="1"/>
  <c r="W93" i="115" s="1"/>
  <c r="V93" i="115" s="1"/>
  <c r="U93" i="115" s="1"/>
  <c r="T93" i="115" s="1"/>
  <c r="S93" i="115" s="1"/>
  <c r="R93" i="115" s="1"/>
  <c r="Q93" i="115" s="1"/>
  <c r="P93" i="115" s="1"/>
  <c r="O93" i="115" s="1"/>
  <c r="N93" i="115" s="1"/>
  <c r="M93" i="115" s="1"/>
  <c r="L93" i="115" s="1"/>
  <c r="K93" i="115" s="1"/>
  <c r="J93" i="115" s="1"/>
  <c r="I93" i="115" s="1"/>
  <c r="H93" i="115" s="1"/>
  <c r="G93" i="115" s="1"/>
  <c r="F93" i="115" s="1"/>
  <c r="E93" i="115" s="1"/>
  <c r="D93" i="115" s="1"/>
  <c r="AF94" i="115"/>
  <c r="AE94" i="115" s="1"/>
  <c r="AD94" i="115" s="1"/>
  <c r="AC94" i="115" s="1"/>
  <c r="AB94" i="115" s="1"/>
  <c r="AA94" i="115" s="1"/>
  <c r="Z94" i="115" s="1"/>
  <c r="Y94" i="115" s="1"/>
  <c r="X94" i="115" s="1"/>
  <c r="W94" i="115" s="1"/>
  <c r="V94" i="115" s="1"/>
  <c r="U94" i="115" s="1"/>
  <c r="T94" i="115" s="1"/>
  <c r="S94" i="115" s="1"/>
  <c r="R94" i="115" s="1"/>
  <c r="Q94" i="115" s="1"/>
  <c r="P94" i="115" s="1"/>
  <c r="O94" i="115" s="1"/>
  <c r="N94" i="115" s="1"/>
  <c r="M94" i="115" s="1"/>
  <c r="L94" i="115" s="1"/>
  <c r="K94" i="115" s="1"/>
  <c r="J94" i="115" s="1"/>
  <c r="I94" i="115" s="1"/>
  <c r="H94" i="115" s="1"/>
  <c r="G94" i="115" s="1"/>
  <c r="F94" i="115" s="1"/>
  <c r="E94" i="115" s="1"/>
  <c r="D94" i="115" s="1"/>
  <c r="AF91" i="115"/>
  <c r="AE91" i="115" s="1"/>
  <c r="AD91" i="115" s="1"/>
  <c r="AC91" i="115" s="1"/>
  <c r="AB91" i="115" s="1"/>
  <c r="AA91" i="115" s="1"/>
  <c r="Z91" i="115" s="1"/>
  <c r="Y91" i="115" s="1"/>
  <c r="X91" i="115" s="1"/>
  <c r="W91" i="115" s="1"/>
  <c r="V91" i="115" s="1"/>
  <c r="U91" i="115" s="1"/>
  <c r="T91" i="115" s="1"/>
  <c r="S91" i="115" s="1"/>
  <c r="R91" i="115" s="1"/>
  <c r="Q91" i="115" s="1"/>
  <c r="P91" i="115" s="1"/>
  <c r="O91" i="115" s="1"/>
  <c r="N91" i="115" s="1"/>
  <c r="M91" i="115" s="1"/>
  <c r="L91" i="115" s="1"/>
  <c r="K91" i="115" s="1"/>
  <c r="J91" i="115" s="1"/>
  <c r="I91" i="115" s="1"/>
  <c r="H91" i="115" s="1"/>
  <c r="G91" i="115" s="1"/>
  <c r="F91" i="115" s="1"/>
  <c r="E91" i="115" s="1"/>
  <c r="D91" i="115" s="1"/>
  <c r="AC94" i="139"/>
  <c r="AB94" i="139" s="1"/>
  <c r="AA94" i="139" s="1"/>
  <c r="Z94" i="139" s="1"/>
  <c r="Y94" i="139" s="1"/>
  <c r="X94" i="139" s="1"/>
  <c r="W94" i="139" s="1"/>
  <c r="V94" i="139" s="1"/>
  <c r="U94" i="139" s="1"/>
  <c r="T94" i="139" s="1"/>
  <c r="S94" i="139" s="1"/>
  <c r="R94" i="139" s="1"/>
  <c r="Q94" i="139" s="1"/>
  <c r="P94" i="139" s="1"/>
  <c r="O94" i="139" s="1"/>
  <c r="N94" i="139" s="1"/>
  <c r="M94" i="139" s="1"/>
  <c r="L94" i="139" s="1"/>
  <c r="K94" i="139" s="1"/>
  <c r="J94" i="139" s="1"/>
  <c r="I94" i="139" s="1"/>
  <c r="H94" i="139" s="1"/>
  <c r="G94" i="139" s="1"/>
  <c r="F94" i="139" s="1"/>
  <c r="E94" i="139" s="1"/>
  <c r="D94" i="139" s="1"/>
  <c r="AC93" i="139"/>
  <c r="AB93" i="139" s="1"/>
  <c r="AA93" i="139" s="1"/>
  <c r="Z93" i="139" s="1"/>
  <c r="Y93" i="139" s="1"/>
  <c r="X93" i="139" s="1"/>
  <c r="W93" i="139" s="1"/>
  <c r="V93" i="139" s="1"/>
  <c r="U93" i="139" s="1"/>
  <c r="T93" i="139" s="1"/>
  <c r="S93" i="139" s="1"/>
  <c r="R93" i="139" s="1"/>
  <c r="Q93" i="139" s="1"/>
  <c r="P93" i="139" s="1"/>
  <c r="O93" i="139" s="1"/>
  <c r="N93" i="139" s="1"/>
  <c r="M93" i="139" s="1"/>
  <c r="L93" i="139" s="1"/>
  <c r="K93" i="139" s="1"/>
  <c r="J93" i="139" s="1"/>
  <c r="I93" i="139" s="1"/>
  <c r="H93" i="139" s="1"/>
  <c r="G93" i="139" s="1"/>
  <c r="F93" i="139" s="1"/>
  <c r="E93" i="139" s="1"/>
  <c r="D93" i="139" s="1"/>
  <c r="AF90" i="110"/>
  <c r="AE90" i="110" s="1"/>
  <c r="AD90" i="110" s="1"/>
  <c r="AC90" i="110" s="1"/>
  <c r="AB90" i="110" s="1"/>
  <c r="AA90" i="110" s="1"/>
  <c r="Z90" i="110" s="1"/>
  <c r="Y90" i="110" s="1"/>
  <c r="X90" i="110" s="1"/>
  <c r="W90" i="110" s="1"/>
  <c r="V90" i="110" s="1"/>
  <c r="U90" i="110" s="1"/>
  <c r="T90" i="110" s="1"/>
  <c r="S90" i="110" s="1"/>
  <c r="R90" i="110" s="1"/>
  <c r="Q90" i="110" s="1"/>
  <c r="P90" i="110" s="1"/>
  <c r="O90" i="110" s="1"/>
  <c r="N90" i="110" s="1"/>
  <c r="M90" i="110" s="1"/>
  <c r="L90" i="110" s="1"/>
  <c r="K90" i="110" s="1"/>
  <c r="J90" i="110" s="1"/>
  <c r="I90" i="110" s="1"/>
  <c r="H90" i="110" s="1"/>
  <c r="G90" i="110" s="1"/>
  <c r="F90" i="110" s="1"/>
  <c r="E90" i="110" s="1"/>
  <c r="D90" i="110" s="1"/>
  <c r="AF91" i="110"/>
  <c r="AE91" i="110" s="1"/>
  <c r="AF92" i="110"/>
  <c r="AE92" i="110" s="1"/>
  <c r="AF89" i="110"/>
  <c r="AE89" i="110" s="1"/>
  <c r="AD89" i="110" s="1"/>
  <c r="AC89" i="110" s="1"/>
  <c r="AB89" i="110" s="1"/>
  <c r="AA89" i="110" s="1"/>
  <c r="Z89" i="110" s="1"/>
  <c r="Y89" i="110" s="1"/>
  <c r="X89" i="110" s="1"/>
  <c r="W89" i="110" s="1"/>
  <c r="V89" i="110" s="1"/>
  <c r="U89" i="110" s="1"/>
  <c r="T89" i="110" s="1"/>
  <c r="S89" i="110" s="1"/>
  <c r="R89" i="110" s="1"/>
  <c r="Q89" i="110" s="1"/>
  <c r="P89" i="110" s="1"/>
  <c r="O89" i="110" s="1"/>
  <c r="N89" i="110" s="1"/>
  <c r="M89" i="110" s="1"/>
  <c r="L89" i="110" s="1"/>
  <c r="K89" i="110" s="1"/>
  <c r="J89" i="110" s="1"/>
  <c r="I89" i="110" s="1"/>
  <c r="H89" i="110" s="1"/>
  <c r="G89" i="110" s="1"/>
  <c r="F89" i="110" s="1"/>
  <c r="E89" i="110" s="1"/>
  <c r="D89" i="110" s="1"/>
  <c r="AF89" i="113"/>
  <c r="AE89" i="113" s="1"/>
  <c r="AF90" i="113"/>
  <c r="AF91" i="113"/>
  <c r="AF88" i="113"/>
  <c r="AE88" i="113" s="1"/>
  <c r="AD88" i="113" s="1"/>
  <c r="AC88" i="113" s="1"/>
  <c r="AB88" i="113" s="1"/>
  <c r="AA88" i="113" s="1"/>
  <c r="Z88" i="113" s="1"/>
  <c r="Y88" i="113" s="1"/>
  <c r="X88" i="113" s="1"/>
  <c r="W88" i="113" s="1"/>
  <c r="V88" i="113" s="1"/>
  <c r="U88" i="113" s="1"/>
  <c r="T88" i="113" s="1"/>
  <c r="S88" i="113" s="1"/>
  <c r="R88" i="113" s="1"/>
  <c r="Q88" i="113" s="1"/>
  <c r="P88" i="113" s="1"/>
  <c r="O88" i="113" s="1"/>
  <c r="N88" i="113" s="1"/>
  <c r="M88" i="113" s="1"/>
  <c r="L88" i="113" s="1"/>
  <c r="K88" i="113" s="1"/>
  <c r="J88" i="113" s="1"/>
  <c r="I88" i="113" s="1"/>
  <c r="H88" i="113" s="1"/>
  <c r="G88" i="113" s="1"/>
  <c r="F88" i="113" s="1"/>
  <c r="E88" i="113" s="1"/>
  <c r="D88" i="113" s="1"/>
  <c r="AF90" i="137"/>
  <c r="AE90" i="137" s="1"/>
  <c r="AD90" i="137" s="1"/>
  <c r="AC90" i="137" s="1"/>
  <c r="AB90" i="137" s="1"/>
  <c r="AA90" i="137" s="1"/>
  <c r="Z90" i="137" s="1"/>
  <c r="Y90" i="137" s="1"/>
  <c r="X90" i="137" s="1"/>
  <c r="W90" i="137" s="1"/>
  <c r="V90" i="137" s="1"/>
  <c r="U90" i="137" s="1"/>
  <c r="T90" i="137" s="1"/>
  <c r="S90" i="137" s="1"/>
  <c r="R90" i="137" s="1"/>
  <c r="Q90" i="137" s="1"/>
  <c r="P90" i="137" s="1"/>
  <c r="O90" i="137" s="1"/>
  <c r="N90" i="137" s="1"/>
  <c r="M90" i="137" s="1"/>
  <c r="L90" i="137" s="1"/>
  <c r="K90" i="137" s="1"/>
  <c r="J90" i="137" s="1"/>
  <c r="I90" i="137" s="1"/>
  <c r="H90" i="137" s="1"/>
  <c r="G90" i="137" s="1"/>
  <c r="F90" i="137" s="1"/>
  <c r="E90" i="137" s="1"/>
  <c r="D90" i="137" s="1"/>
  <c r="AF91" i="137"/>
  <c r="AE91" i="137" s="1"/>
  <c r="AD91" i="137" s="1"/>
  <c r="AC91" i="137" s="1"/>
  <c r="AB91" i="137" s="1"/>
  <c r="AA91" i="137" s="1"/>
  <c r="Z91" i="137" s="1"/>
  <c r="Y91" i="137" s="1"/>
  <c r="X91" i="137" s="1"/>
  <c r="W91" i="137" s="1"/>
  <c r="V91" i="137" s="1"/>
  <c r="U91" i="137" s="1"/>
  <c r="T91" i="137" s="1"/>
  <c r="S91" i="137" s="1"/>
  <c r="R91" i="137" s="1"/>
  <c r="Q91" i="137" s="1"/>
  <c r="P91" i="137" s="1"/>
  <c r="O91" i="137" s="1"/>
  <c r="N91" i="137" s="1"/>
  <c r="M91" i="137" s="1"/>
  <c r="L91" i="137" s="1"/>
  <c r="K91" i="137" s="1"/>
  <c r="J91" i="137" s="1"/>
  <c r="I91" i="137" s="1"/>
  <c r="H91" i="137" s="1"/>
  <c r="G91" i="137" s="1"/>
  <c r="F91" i="137" s="1"/>
  <c r="E91" i="137" s="1"/>
  <c r="D91" i="137" s="1"/>
  <c r="AF92" i="137"/>
  <c r="AE92" i="137" s="1"/>
  <c r="AD92" i="137" s="1"/>
  <c r="AC92" i="137" s="1"/>
  <c r="AB92" i="137" s="1"/>
  <c r="AA92" i="137" s="1"/>
  <c r="Z92" i="137" s="1"/>
  <c r="Y92" i="137" s="1"/>
  <c r="X92" i="137" s="1"/>
  <c r="W92" i="137" s="1"/>
  <c r="V92" i="137" s="1"/>
  <c r="U92" i="137" s="1"/>
  <c r="T92" i="137" s="1"/>
  <c r="S92" i="137" s="1"/>
  <c r="R92" i="137" s="1"/>
  <c r="Q92" i="137" s="1"/>
  <c r="P92" i="137" s="1"/>
  <c r="O92" i="137" s="1"/>
  <c r="N92" i="137" s="1"/>
  <c r="M92" i="137" s="1"/>
  <c r="L92" i="137" s="1"/>
  <c r="K92" i="137" s="1"/>
  <c r="J92" i="137" s="1"/>
  <c r="I92" i="137" s="1"/>
  <c r="H92" i="137" s="1"/>
  <c r="G92" i="137" s="1"/>
  <c r="F92" i="137" s="1"/>
  <c r="E92" i="137" s="1"/>
  <c r="D92" i="137" s="1"/>
  <c r="AF89" i="137"/>
  <c r="AE89" i="137" s="1"/>
  <c r="AD89" i="137" s="1"/>
  <c r="AC89" i="137" s="1"/>
  <c r="AB89" i="137" s="1"/>
  <c r="AA89" i="137" s="1"/>
  <c r="Z89" i="137" s="1"/>
  <c r="Y89" i="137" s="1"/>
  <c r="X89" i="137" s="1"/>
  <c r="W89" i="137" s="1"/>
  <c r="V89" i="137" s="1"/>
  <c r="U89" i="137" s="1"/>
  <c r="T89" i="137" s="1"/>
  <c r="S89" i="137" s="1"/>
  <c r="R89" i="137" s="1"/>
  <c r="Q89" i="137" s="1"/>
  <c r="P89" i="137" s="1"/>
  <c r="O89" i="137" s="1"/>
  <c r="N89" i="137" s="1"/>
  <c r="M89" i="137" s="1"/>
  <c r="L89" i="137" s="1"/>
  <c r="K89" i="137" s="1"/>
  <c r="J89" i="137" s="1"/>
  <c r="I89" i="137" s="1"/>
  <c r="H89" i="137" s="1"/>
  <c r="G89" i="137" s="1"/>
  <c r="F89" i="137" s="1"/>
  <c r="E89" i="137" s="1"/>
  <c r="D89" i="137" s="1"/>
  <c r="BU26" i="141" l="1"/>
  <c r="BV107" i="141"/>
  <c r="BT3" i="141"/>
  <c r="BU99" i="141"/>
  <c r="AU58" i="156"/>
  <c r="AD89" i="113"/>
  <c r="AE91" i="113"/>
  <c r="AE90" i="113"/>
  <c r="Y89" i="131"/>
  <c r="AA89" i="154"/>
  <c r="AD91" i="110"/>
  <c r="AD92" i="110"/>
  <c r="BU3" i="141" l="1"/>
  <c r="BV99" i="141"/>
  <c r="BV26" i="141"/>
  <c r="BW107" i="141"/>
  <c r="AV58" i="156"/>
  <c r="AD90" i="113"/>
  <c r="AD91" i="113"/>
  <c r="AC89" i="113"/>
  <c r="X89" i="131"/>
  <c r="Z89" i="154"/>
  <c r="AC91" i="110"/>
  <c r="AC92" i="110"/>
  <c r="AF80" i="154"/>
  <c r="AF82" i="154" s="1"/>
  <c r="AE80" i="154"/>
  <c r="AE82" i="154" s="1"/>
  <c r="AD80" i="154"/>
  <c r="AD82" i="154" s="1"/>
  <c r="AC80" i="154"/>
  <c r="AC82" i="154" s="1"/>
  <c r="Y80" i="154"/>
  <c r="Y82" i="154" s="1"/>
  <c r="H80" i="154"/>
  <c r="H82" i="154" s="1"/>
  <c r="AB80" i="154"/>
  <c r="AB82" i="154" s="1"/>
  <c r="I79" i="154"/>
  <c r="G78" i="154"/>
  <c r="F78" i="154" s="1"/>
  <c r="N51" i="154"/>
  <c r="K51" i="154"/>
  <c r="L50" i="154"/>
  <c r="M50" i="154" s="1"/>
  <c r="N50" i="154" s="1"/>
  <c r="O50" i="154" s="1"/>
  <c r="P50" i="154" s="1"/>
  <c r="Q50" i="154" s="1"/>
  <c r="O52" i="154" s="1"/>
  <c r="P52" i="154" s="1"/>
  <c r="E50" i="154"/>
  <c r="F50" i="154" s="1"/>
  <c r="G50" i="154" s="1"/>
  <c r="E51" i="154" s="1"/>
  <c r="F51" i="154" s="1"/>
  <c r="B50" i="154"/>
  <c r="B48" i="154"/>
  <c r="C45" i="154"/>
  <c r="B45" i="154"/>
  <c r="B70" i="154" s="1"/>
  <c r="C44" i="154"/>
  <c r="B44" i="154"/>
  <c r="B69" i="154" s="1"/>
  <c r="C43" i="154"/>
  <c r="B43" i="154"/>
  <c r="B68" i="154" s="1"/>
  <c r="C42" i="154"/>
  <c r="B42" i="154"/>
  <c r="B67" i="154" s="1"/>
  <c r="C41" i="154"/>
  <c r="B41" i="154"/>
  <c r="B66" i="154" s="1"/>
  <c r="C40" i="154"/>
  <c r="B40" i="154"/>
  <c r="B65" i="154" s="1"/>
  <c r="C39" i="154"/>
  <c r="B39" i="154"/>
  <c r="B64" i="154" s="1"/>
  <c r="C38" i="154"/>
  <c r="B38" i="154"/>
  <c r="B63" i="154" s="1"/>
  <c r="C37" i="154"/>
  <c r="B37" i="154"/>
  <c r="B62" i="154" s="1"/>
  <c r="C36" i="154"/>
  <c r="B36" i="154"/>
  <c r="B61" i="154" s="1"/>
  <c r="C35" i="154"/>
  <c r="B35" i="154"/>
  <c r="B60" i="154" s="1"/>
  <c r="C34" i="154"/>
  <c r="B34" i="154"/>
  <c r="B59" i="154" s="1"/>
  <c r="C33" i="154"/>
  <c r="B33" i="154"/>
  <c r="B58" i="154" s="1"/>
  <c r="C32" i="154"/>
  <c r="B32" i="154"/>
  <c r="B57" i="154" s="1"/>
  <c r="C31" i="154"/>
  <c r="B31" i="154"/>
  <c r="B56" i="154" s="1"/>
  <c r="C30" i="154"/>
  <c r="B30" i="154"/>
  <c r="B55" i="154" s="1"/>
  <c r="C29" i="154"/>
  <c r="B29" i="154"/>
  <c r="B54" i="154" s="1"/>
  <c r="C28" i="154"/>
  <c r="B28" i="154"/>
  <c r="B53" i="154" s="1"/>
  <c r="C27" i="154"/>
  <c r="B27" i="154"/>
  <c r="B52" i="154" s="1"/>
  <c r="C26" i="154"/>
  <c r="B26" i="154"/>
  <c r="B51" i="154" s="1"/>
  <c r="D25" i="154"/>
  <c r="C25" i="154"/>
  <c r="B25" i="154"/>
  <c r="E2" i="154"/>
  <c r="E25" i="154" s="1"/>
  <c r="B2" i="154"/>
  <c r="O51" i="154" l="1"/>
  <c r="P51" i="154" s="1"/>
  <c r="BX107" i="141"/>
  <c r="BW26" i="141"/>
  <c r="BV3" i="141"/>
  <c r="BW99" i="141"/>
  <c r="AW58" i="156"/>
  <c r="E52" i="154"/>
  <c r="K52" i="154"/>
  <c r="AC91" i="113"/>
  <c r="AB89" i="113"/>
  <c r="AC90" i="113"/>
  <c r="AB106" i="154"/>
  <c r="AB98" i="154"/>
  <c r="AB3" i="154" s="1"/>
  <c r="AE98" i="154"/>
  <c r="AE3" i="154" s="1"/>
  <c r="AE26" i="154" s="1"/>
  <c r="AE106" i="154"/>
  <c r="AC98" i="154"/>
  <c r="AC3" i="154" s="1"/>
  <c r="AC106" i="154"/>
  <c r="AD98" i="154"/>
  <c r="AD3" i="154" s="1"/>
  <c r="AD106" i="154"/>
  <c r="AF98" i="154"/>
  <c r="AF106" i="154"/>
  <c r="W89" i="131"/>
  <c r="Y89" i="154"/>
  <c r="Z80" i="154"/>
  <c r="Z82" i="154" s="1"/>
  <c r="Z98" i="154" s="1"/>
  <c r="Z3" i="154" s="1"/>
  <c r="AA80" i="154"/>
  <c r="AA82" i="154" s="1"/>
  <c r="AA111" i="154" s="1"/>
  <c r="AB92" i="110"/>
  <c r="AB91" i="110"/>
  <c r="AE99" i="154"/>
  <c r="AE4" i="154" s="1"/>
  <c r="AE27" i="154" s="1"/>
  <c r="AB111" i="154"/>
  <c r="AB104" i="154"/>
  <c r="AB9" i="154" s="1"/>
  <c r="AB32" i="154" s="1"/>
  <c r="AB110" i="154"/>
  <c r="AB108" i="154"/>
  <c r="AB103" i="154"/>
  <c r="AB8" i="154" s="1"/>
  <c r="AB31" i="154" s="1"/>
  <c r="AB109" i="154"/>
  <c r="AB107" i="154"/>
  <c r="AB112" i="154"/>
  <c r="AB99" i="154"/>
  <c r="AB4" i="154" s="1"/>
  <c r="AB27" i="154" s="1"/>
  <c r="AB100" i="154"/>
  <c r="AB5" i="154" s="1"/>
  <c r="AB28" i="154" s="1"/>
  <c r="AB101" i="154"/>
  <c r="AB6" i="154" s="1"/>
  <c r="AB29" i="154" s="1"/>
  <c r="AB102" i="154"/>
  <c r="AB7" i="154" s="1"/>
  <c r="AB30" i="154" s="1"/>
  <c r="F2" i="154"/>
  <c r="F80" i="154"/>
  <c r="F82" i="154" s="1"/>
  <c r="E78" i="154"/>
  <c r="AE102" i="154"/>
  <c r="AE7" i="154" s="1"/>
  <c r="AE30" i="154" s="1"/>
  <c r="AC110" i="154"/>
  <c r="AC109" i="154"/>
  <c r="AC107" i="154"/>
  <c r="AC104" i="154"/>
  <c r="AC9" i="154" s="1"/>
  <c r="AC32" i="154" s="1"/>
  <c r="AC112" i="154"/>
  <c r="AC102" i="154"/>
  <c r="AC7" i="154" s="1"/>
  <c r="AC30" i="154" s="1"/>
  <c r="AC103" i="154"/>
  <c r="AC8" i="154" s="1"/>
  <c r="AC31" i="154" s="1"/>
  <c r="AC111" i="154"/>
  <c r="AC108" i="154"/>
  <c r="AC99" i="154"/>
  <c r="AC4" i="154" s="1"/>
  <c r="AC27" i="154" s="1"/>
  <c r="AC100" i="154"/>
  <c r="AC5" i="154" s="1"/>
  <c r="AC28" i="154" s="1"/>
  <c r="AC101" i="154"/>
  <c r="AC6" i="154" s="1"/>
  <c r="AC29" i="154" s="1"/>
  <c r="G80" i="154"/>
  <c r="G82" i="154" s="1"/>
  <c r="L51" i="154"/>
  <c r="AE103" i="154"/>
  <c r="AE8" i="154" s="1"/>
  <c r="AE31" i="154" s="1"/>
  <c r="AE101" i="154"/>
  <c r="AE6" i="154" s="1"/>
  <c r="AE29" i="154" s="1"/>
  <c r="AE108" i="154"/>
  <c r="AE104" i="154"/>
  <c r="AE9" i="154" s="1"/>
  <c r="AE32" i="154" s="1"/>
  <c r="H50" i="154"/>
  <c r="I50" i="154" s="1"/>
  <c r="J50" i="154" s="1"/>
  <c r="H51" i="154" s="1"/>
  <c r="I51" i="154" s="1"/>
  <c r="J79" i="154"/>
  <c r="I80" i="154"/>
  <c r="I82" i="154" s="1"/>
  <c r="AD109" i="154"/>
  <c r="AD111" i="154"/>
  <c r="AD101" i="154"/>
  <c r="AD6" i="154" s="1"/>
  <c r="AD29" i="154" s="1"/>
  <c r="AD112" i="154"/>
  <c r="AD100" i="154"/>
  <c r="AD5" i="154" s="1"/>
  <c r="AD28" i="154" s="1"/>
  <c r="AD103" i="154"/>
  <c r="AD8" i="154" s="1"/>
  <c r="AD31" i="154" s="1"/>
  <c r="AD102" i="154"/>
  <c r="AD7" i="154" s="1"/>
  <c r="AD30" i="154" s="1"/>
  <c r="AD110" i="154"/>
  <c r="AD107" i="154"/>
  <c r="AD108" i="154"/>
  <c r="AD104" i="154"/>
  <c r="AD9" i="154" s="1"/>
  <c r="AD32" i="154" s="1"/>
  <c r="AD99" i="154"/>
  <c r="AD4" i="154" s="1"/>
  <c r="AD27" i="154" s="1"/>
  <c r="AE107" i="154"/>
  <c r="AE110" i="154"/>
  <c r="BY107" i="141" l="1"/>
  <c r="BX26" i="141"/>
  <c r="BX99" i="141"/>
  <c r="BW3" i="141"/>
  <c r="AX58" i="156"/>
  <c r="AA100" i="154"/>
  <c r="AA5" i="154" s="1"/>
  <c r="AA28" i="154" s="1"/>
  <c r="AA110" i="154"/>
  <c r="AA109" i="154"/>
  <c r="K53" i="154"/>
  <c r="E53" i="154"/>
  <c r="F53" i="154" s="1"/>
  <c r="M53" i="154" s="1"/>
  <c r="AA99" i="154"/>
  <c r="AA4" i="154" s="1"/>
  <c r="AA27" i="154" s="1"/>
  <c r="AA101" i="154"/>
  <c r="AA6" i="154" s="1"/>
  <c r="AA29" i="154" s="1"/>
  <c r="F52" i="154"/>
  <c r="M52" i="154" s="1"/>
  <c r="L52" i="154"/>
  <c r="Z100" i="154"/>
  <c r="Z5" i="154" s="1"/>
  <c r="Z28" i="154" s="1"/>
  <c r="Z106" i="154"/>
  <c r="AA112" i="154"/>
  <c r="AA103" i="154"/>
  <c r="AA8" i="154" s="1"/>
  <c r="AA31" i="154" s="1"/>
  <c r="AA102" i="154"/>
  <c r="AA7" i="154" s="1"/>
  <c r="AA30" i="154" s="1"/>
  <c r="AA104" i="154"/>
  <c r="AA9" i="154" s="1"/>
  <c r="AA32" i="154" s="1"/>
  <c r="AA89" i="113"/>
  <c r="AB90" i="113"/>
  <c r="AB91" i="113"/>
  <c r="AA107" i="154"/>
  <c r="AA98" i="154"/>
  <c r="AA3" i="154" s="1"/>
  <c r="AA26" i="154" s="1"/>
  <c r="AA106" i="154"/>
  <c r="AH98" i="154"/>
  <c r="V89" i="131"/>
  <c r="Y98" i="154"/>
  <c r="Y3" i="154" s="1"/>
  <c r="Y26" i="154" s="1"/>
  <c r="X89" i="154"/>
  <c r="Y106" i="154"/>
  <c r="AE112" i="154"/>
  <c r="AA92" i="110"/>
  <c r="AA91" i="110"/>
  <c r="AD115" i="154"/>
  <c r="AF100" i="154"/>
  <c r="AF5" i="154" s="1"/>
  <c r="AF28" i="154" s="1"/>
  <c r="AB115" i="154"/>
  <c r="M51" i="154"/>
  <c r="AC23" i="154"/>
  <c r="AC26" i="154"/>
  <c r="AD23" i="154"/>
  <c r="AD26" i="154"/>
  <c r="AD46" i="154" s="1"/>
  <c r="AC115" i="154"/>
  <c r="AE109" i="154"/>
  <c r="G2" i="154"/>
  <c r="F25" i="154"/>
  <c r="AF3" i="154"/>
  <c r="AE100" i="154"/>
  <c r="AE5" i="154" s="1"/>
  <c r="AB23" i="154"/>
  <c r="AB26" i="154"/>
  <c r="AB46" i="154" s="1"/>
  <c r="AE111" i="154"/>
  <c r="Z26" i="154"/>
  <c r="J80" i="154"/>
  <c r="J82" i="154" s="1"/>
  <c r="K79" i="154"/>
  <c r="AA108" i="154"/>
  <c r="Z108" i="154"/>
  <c r="D78" i="154"/>
  <c r="D80" i="154" s="1"/>
  <c r="D82" i="154" s="1"/>
  <c r="E80" i="154"/>
  <c r="E82" i="154" s="1"/>
  <c r="BX3" i="141" l="1"/>
  <c r="BY99" i="141"/>
  <c r="BZ107" i="141"/>
  <c r="BY26" i="141"/>
  <c r="AY58" i="156"/>
  <c r="AC46" i="154"/>
  <c r="L53" i="154"/>
  <c r="K54" i="154"/>
  <c r="E54" i="154"/>
  <c r="F54" i="154" s="1"/>
  <c r="M54" i="154" s="1"/>
  <c r="AA46" i="154"/>
  <c r="AA23" i="154"/>
  <c r="AA115" i="154"/>
  <c r="AA91" i="113"/>
  <c r="AA90" i="113"/>
  <c r="Z89" i="113"/>
  <c r="AH106" i="154"/>
  <c r="AI106" i="154" s="1"/>
  <c r="AJ106" i="154" s="1"/>
  <c r="AK106" i="154" s="1"/>
  <c r="AL106" i="154" s="1"/>
  <c r="AM106" i="154" s="1"/>
  <c r="AN106" i="154" s="1"/>
  <c r="AO106" i="154" s="1"/>
  <c r="AP106" i="154" s="1"/>
  <c r="AQ106" i="154" s="1"/>
  <c r="AR106" i="154" s="1"/>
  <c r="AS106" i="154" s="1"/>
  <c r="AT106" i="154" s="1"/>
  <c r="AU106" i="154" s="1"/>
  <c r="AV106" i="154" s="1"/>
  <c r="AW106" i="154" s="1"/>
  <c r="AX106" i="154" s="1"/>
  <c r="AY106" i="154" s="1"/>
  <c r="AZ106" i="154" s="1"/>
  <c r="BA106" i="154" s="1"/>
  <c r="BB106" i="154" s="1"/>
  <c r="BC106" i="154" s="1"/>
  <c r="BD106" i="154" s="1"/>
  <c r="BE106" i="154" s="1"/>
  <c r="BF106" i="154" s="1"/>
  <c r="BG106" i="154" s="1"/>
  <c r="BH106" i="154" s="1"/>
  <c r="BI106" i="154" s="1"/>
  <c r="BJ106" i="154" s="1"/>
  <c r="BK106" i="154" s="1"/>
  <c r="BL106" i="154" s="1"/>
  <c r="BM106" i="154" s="1"/>
  <c r="AI98" i="154"/>
  <c r="AJ98" i="154" s="1"/>
  <c r="AK98" i="154" s="1"/>
  <c r="AL98" i="154" s="1"/>
  <c r="AM98" i="154" s="1"/>
  <c r="AN98" i="154" s="1"/>
  <c r="AO98" i="154" s="1"/>
  <c r="AP98" i="154" s="1"/>
  <c r="AQ98" i="154" s="1"/>
  <c r="AR98" i="154" s="1"/>
  <c r="AS98" i="154" s="1"/>
  <c r="AT98" i="154" s="1"/>
  <c r="AU98" i="154" s="1"/>
  <c r="AV98" i="154" s="1"/>
  <c r="AW98" i="154" s="1"/>
  <c r="AX98" i="154" s="1"/>
  <c r="AY98" i="154" s="1"/>
  <c r="AZ98" i="154" s="1"/>
  <c r="BA98" i="154" s="1"/>
  <c r="BB98" i="154" s="1"/>
  <c r="BC98" i="154" s="1"/>
  <c r="BD98" i="154" s="1"/>
  <c r="BE98" i="154" s="1"/>
  <c r="BF98" i="154" s="1"/>
  <c r="BG98" i="154" s="1"/>
  <c r="BH98" i="154" s="1"/>
  <c r="BI98" i="154" s="1"/>
  <c r="BJ98" i="154" s="1"/>
  <c r="BK98" i="154" s="1"/>
  <c r="BL98" i="154" s="1"/>
  <c r="BM98" i="154" s="1"/>
  <c r="U89" i="131"/>
  <c r="W89" i="154"/>
  <c r="Z91" i="110"/>
  <c r="Z92" i="110"/>
  <c r="AH100" i="154"/>
  <c r="AF108" i="154"/>
  <c r="AE115" i="154"/>
  <c r="Z109" i="154"/>
  <c r="Z101" i="154"/>
  <c r="Z6" i="154" s="1"/>
  <c r="Z29" i="154" s="1"/>
  <c r="Z112" i="154"/>
  <c r="Z104" i="154"/>
  <c r="Z9" i="154" s="1"/>
  <c r="Z32" i="154" s="1"/>
  <c r="G25" i="154"/>
  <c r="H2" i="154"/>
  <c r="AF101" i="154"/>
  <c r="AF109" i="154"/>
  <c r="AF110" i="154"/>
  <c r="AF102" i="154"/>
  <c r="AE28" i="154"/>
  <c r="AE46" i="154" s="1"/>
  <c r="AE23" i="154"/>
  <c r="L79" i="154"/>
  <c r="K80" i="154"/>
  <c r="K82" i="154" s="1"/>
  <c r="AF112" i="154"/>
  <c r="AF104" i="154"/>
  <c r="Z110" i="154"/>
  <c r="Z102" i="154"/>
  <c r="Z7" i="154" s="1"/>
  <c r="Z30" i="154" s="1"/>
  <c r="AF26" i="154"/>
  <c r="AF103" i="154"/>
  <c r="AF111" i="154"/>
  <c r="Z99" i="154"/>
  <c r="Z4" i="154" s="1"/>
  <c r="Z107" i="154"/>
  <c r="AG26" i="154"/>
  <c r="AG3" i="154"/>
  <c r="AF99" i="154"/>
  <c r="AF107" i="154"/>
  <c r="Z103" i="154"/>
  <c r="Z8" i="154" s="1"/>
  <c r="Z31" i="154" s="1"/>
  <c r="Z111" i="154"/>
  <c r="BZ99" i="141" l="1"/>
  <c r="BY3" i="141"/>
  <c r="CA107" i="141"/>
  <c r="BZ26" i="141"/>
  <c r="BM3" i="154"/>
  <c r="BN98" i="154"/>
  <c r="BN106" i="154"/>
  <c r="BM26" i="154"/>
  <c r="AZ58" i="156"/>
  <c r="K55" i="154"/>
  <c r="E55" i="154"/>
  <c r="F55" i="154" s="1"/>
  <c r="M55" i="154" s="1"/>
  <c r="L54" i="154"/>
  <c r="Y89" i="113"/>
  <c r="Z90" i="113"/>
  <c r="Z91" i="113"/>
  <c r="T89" i="131"/>
  <c r="V89" i="154"/>
  <c r="Y91" i="110"/>
  <c r="Y92" i="110"/>
  <c r="AG5" i="154"/>
  <c r="AG28" i="154"/>
  <c r="Y111" i="154"/>
  <c r="Y103" i="154"/>
  <c r="Y8" i="154" s="1"/>
  <c r="Y31" i="154" s="1"/>
  <c r="AH108" i="154"/>
  <c r="AI100" i="154"/>
  <c r="AH5" i="154"/>
  <c r="Z115" i="154"/>
  <c r="AF6" i="154"/>
  <c r="AF29" i="154" s="1"/>
  <c r="Y104" i="154"/>
  <c r="Y9" i="154" s="1"/>
  <c r="Y32" i="154" s="1"/>
  <c r="Y112" i="154"/>
  <c r="AF115" i="154"/>
  <c r="Z27" i="154"/>
  <c r="Z46" i="154" s="1"/>
  <c r="Z23" i="154"/>
  <c r="M79" i="154"/>
  <c r="L80" i="154"/>
  <c r="L82" i="154" s="1"/>
  <c r="H25" i="154"/>
  <c r="I2" i="154"/>
  <c r="AF4" i="154"/>
  <c r="Y99" i="154"/>
  <c r="Y4" i="154" s="1"/>
  <c r="Y107" i="154"/>
  <c r="AF8" i="154"/>
  <c r="AF31" i="154" s="1"/>
  <c r="AF7" i="154"/>
  <c r="AF30" i="154" s="1"/>
  <c r="AH3" i="154"/>
  <c r="Y102" i="154"/>
  <c r="Y7" i="154" s="1"/>
  <c r="Y30" i="154" s="1"/>
  <c r="Y110" i="154"/>
  <c r="Y100" i="154"/>
  <c r="Y5" i="154" s="1"/>
  <c r="Y28" i="154" s="1"/>
  <c r="Y108" i="154"/>
  <c r="Y109" i="154"/>
  <c r="Y101" i="154"/>
  <c r="Y6" i="154" s="1"/>
  <c r="Y29" i="154" s="1"/>
  <c r="AF9" i="154"/>
  <c r="AF32" i="154" s="1"/>
  <c r="BZ3" i="141" l="1"/>
  <c r="CA99" i="141"/>
  <c r="CA26" i="141"/>
  <c r="CB107" i="141"/>
  <c r="BN26" i="154"/>
  <c r="BO106" i="154"/>
  <c r="BN3" i="154"/>
  <c r="BO98" i="154"/>
  <c r="BA58" i="156"/>
  <c r="E56" i="154"/>
  <c r="F56" i="154" s="1"/>
  <c r="M56" i="154" s="1"/>
  <c r="K56" i="154"/>
  <c r="L55" i="154"/>
  <c r="Y91" i="113"/>
  <c r="Y90" i="113"/>
  <c r="X89" i="113"/>
  <c r="S89" i="131"/>
  <c r="U89" i="154"/>
  <c r="X91" i="110"/>
  <c r="X92" i="110"/>
  <c r="AF27" i="154"/>
  <c r="AF46" i="154" s="1"/>
  <c r="AF23" i="154"/>
  <c r="AG32" i="154"/>
  <c r="AH104" i="154"/>
  <c r="AG9" i="154"/>
  <c r="AH103" i="154"/>
  <c r="AG31" i="154"/>
  <c r="AG8" i="154"/>
  <c r="AG27" i="154"/>
  <c r="AH99" i="154"/>
  <c r="AG4" i="154"/>
  <c r="AH101" i="154"/>
  <c r="AG29" i="154"/>
  <c r="AG6" i="154"/>
  <c r="AJ100" i="154"/>
  <c r="AI5" i="154"/>
  <c r="AI3" i="154"/>
  <c r="Y115" i="154"/>
  <c r="J2" i="154"/>
  <c r="I25" i="154"/>
  <c r="AI108" i="154"/>
  <c r="AH28" i="154"/>
  <c r="AH26" i="154"/>
  <c r="Y27" i="154"/>
  <c r="Y46" i="154" s="1"/>
  <c r="Y23" i="154"/>
  <c r="AG30" i="154"/>
  <c r="AH102" i="154"/>
  <c r="AG7" i="154"/>
  <c r="M80" i="154"/>
  <c r="M82" i="154" s="1"/>
  <c r="N79" i="154"/>
  <c r="CA3" i="141" l="1"/>
  <c r="CB99" i="141"/>
  <c r="CB26" i="141"/>
  <c r="CC107" i="141"/>
  <c r="BO3" i="154"/>
  <c r="BP98" i="154"/>
  <c r="BO26" i="154"/>
  <c r="BP106" i="154"/>
  <c r="BB58" i="156"/>
  <c r="E57" i="154"/>
  <c r="F57" i="154" s="1"/>
  <c r="M57" i="154" s="1"/>
  <c r="K57" i="154"/>
  <c r="L56" i="154"/>
  <c r="W89" i="113"/>
  <c r="X90" i="113"/>
  <c r="X91" i="113"/>
  <c r="R89" i="131"/>
  <c r="T89" i="154"/>
  <c r="W91" i="110"/>
  <c r="W92" i="110"/>
  <c r="AG46" i="154"/>
  <c r="AH112" i="154"/>
  <c r="AI104" i="154"/>
  <c r="AH9" i="154"/>
  <c r="N80" i="154"/>
  <c r="N82" i="154" s="1"/>
  <c r="O79" i="154"/>
  <c r="AJ3" i="154"/>
  <c r="AJ108" i="154"/>
  <c r="AI28" i="154"/>
  <c r="AH109" i="154"/>
  <c r="AI101" i="154"/>
  <c r="AH6" i="154"/>
  <c r="AH111" i="154"/>
  <c r="AH8" i="154"/>
  <c r="AI103" i="154"/>
  <c r="AI102" i="154"/>
  <c r="AH110" i="154"/>
  <c r="AH7" i="154"/>
  <c r="AG23" i="154"/>
  <c r="AI26" i="154"/>
  <c r="J25" i="154"/>
  <c r="K2" i="154"/>
  <c r="AK100" i="154"/>
  <c r="AJ5" i="154"/>
  <c r="AH107" i="154"/>
  <c r="AI99" i="154"/>
  <c r="AH4" i="154"/>
  <c r="CC26" i="141" l="1"/>
  <c r="CD107" i="141"/>
  <c r="CB3" i="141"/>
  <c r="CC99" i="141"/>
  <c r="BP26" i="154"/>
  <c r="BQ106" i="154"/>
  <c r="BP3" i="154"/>
  <c r="BQ98" i="154"/>
  <c r="BC58" i="156"/>
  <c r="L57" i="154"/>
  <c r="W90" i="113"/>
  <c r="V89" i="113"/>
  <c r="W91" i="113"/>
  <c r="Q89" i="131"/>
  <c r="S89" i="154"/>
  <c r="V92" i="110"/>
  <c r="V91" i="110"/>
  <c r="AL100" i="154"/>
  <c r="AK5" i="154"/>
  <c r="AI111" i="154"/>
  <c r="AH31" i="154"/>
  <c r="AJ104" i="154"/>
  <c r="AI9" i="154"/>
  <c r="AK108" i="154"/>
  <c r="AJ28" i="154"/>
  <c r="AH23" i="154"/>
  <c r="AI112" i="154"/>
  <c r="AH32" i="154"/>
  <c r="AJ99" i="154"/>
  <c r="AI4" i="154"/>
  <c r="AI7" i="154"/>
  <c r="AJ102" i="154"/>
  <c r="AI109" i="154"/>
  <c r="AH29" i="154"/>
  <c r="AK3" i="154"/>
  <c r="N101" i="154"/>
  <c r="N6" i="154" s="1"/>
  <c r="N29" i="154" s="1"/>
  <c r="N102" i="154"/>
  <c r="N7" i="154" s="1"/>
  <c r="N30" i="154" s="1"/>
  <c r="K25" i="154"/>
  <c r="L2" i="154"/>
  <c r="AI110" i="154"/>
  <c r="AH30" i="154"/>
  <c r="AJ101" i="154"/>
  <c r="AI6" i="154"/>
  <c r="AI107" i="154"/>
  <c r="AH27" i="154"/>
  <c r="AJ26" i="154"/>
  <c r="AJ103" i="154"/>
  <c r="AI8" i="154"/>
  <c r="P79" i="154"/>
  <c r="O80" i="154"/>
  <c r="O82" i="154" s="1"/>
  <c r="CD26" i="141" l="1"/>
  <c r="CE107" i="141"/>
  <c r="CC3" i="141"/>
  <c r="CD99" i="141"/>
  <c r="BQ3" i="154"/>
  <c r="BR98" i="154"/>
  <c r="BQ26" i="154"/>
  <c r="BR106" i="154"/>
  <c r="BD58" i="156"/>
  <c r="V91" i="113"/>
  <c r="U89" i="113"/>
  <c r="V90" i="113"/>
  <c r="P89" i="131"/>
  <c r="R89" i="154"/>
  <c r="U92" i="110"/>
  <c r="U91" i="110"/>
  <c r="AH46" i="154"/>
  <c r="L25" i="154"/>
  <c r="M2" i="154"/>
  <c r="AK99" i="154"/>
  <c r="AJ4" i="154"/>
  <c r="M109" i="154"/>
  <c r="M101" i="154"/>
  <c r="M6" i="154" s="1"/>
  <c r="M29" i="154" s="1"/>
  <c r="AJ107" i="154"/>
  <c r="AI27" i="154"/>
  <c r="N109" i="154"/>
  <c r="AJ109" i="154"/>
  <c r="AI29" i="154"/>
  <c r="O112" i="154"/>
  <c r="O109" i="154"/>
  <c r="O108" i="154"/>
  <c r="O110" i="154"/>
  <c r="O104" i="154"/>
  <c r="O9" i="154" s="1"/>
  <c r="O32" i="154" s="1"/>
  <c r="O101" i="154"/>
  <c r="O6" i="154" s="1"/>
  <c r="O29" i="154" s="1"/>
  <c r="O100" i="154"/>
  <c r="O5" i="154" s="1"/>
  <c r="O28" i="154" s="1"/>
  <c r="O102" i="154"/>
  <c r="O7" i="154" s="1"/>
  <c r="O30" i="154" s="1"/>
  <c r="AK103" i="154"/>
  <c r="AJ8" i="154"/>
  <c r="AK102" i="154"/>
  <c r="AJ7" i="154"/>
  <c r="M110" i="154"/>
  <c r="M102" i="154"/>
  <c r="M7" i="154" s="1"/>
  <c r="M30" i="154" s="1"/>
  <c r="AL108" i="154"/>
  <c r="AK28" i="154"/>
  <c r="AJ111" i="154"/>
  <c r="AI31" i="154"/>
  <c r="P80" i="154"/>
  <c r="P82" i="154" s="1"/>
  <c r="Q79" i="154"/>
  <c r="AJ6" i="154"/>
  <c r="AK101" i="154"/>
  <c r="AJ112" i="154"/>
  <c r="AI32" i="154"/>
  <c r="AK104" i="154"/>
  <c r="AJ9" i="154"/>
  <c r="AM100" i="154"/>
  <c r="AL5" i="154"/>
  <c r="AK26" i="154"/>
  <c r="AJ110" i="154"/>
  <c r="AI30" i="154"/>
  <c r="N110" i="154"/>
  <c r="AL3" i="154"/>
  <c r="AI23" i="154"/>
  <c r="CD3" i="141" l="1"/>
  <c r="CE99" i="141"/>
  <c r="CE26" i="141"/>
  <c r="CF107" i="141"/>
  <c r="BS106" i="154"/>
  <c r="BR26" i="154"/>
  <c r="BR3" i="154"/>
  <c r="BS98" i="154"/>
  <c r="BE58" i="156"/>
  <c r="U90" i="113"/>
  <c r="T89" i="113"/>
  <c r="U91" i="113"/>
  <c r="O89" i="131"/>
  <c r="Q89" i="154"/>
  <c r="T91" i="110"/>
  <c r="T92" i="110"/>
  <c r="AN100" i="154"/>
  <c r="AM5" i="154"/>
  <c r="N111" i="154"/>
  <c r="N103" i="154"/>
  <c r="N8" i="154" s="1"/>
  <c r="N31" i="154" s="1"/>
  <c r="AK110" i="154"/>
  <c r="AJ30" i="154"/>
  <c r="Q80" i="154"/>
  <c r="Q82" i="154" s="1"/>
  <c r="R79" i="154"/>
  <c r="AL103" i="154"/>
  <c r="AK8" i="154"/>
  <c r="O111" i="154"/>
  <c r="L109" i="154"/>
  <c r="L101" i="154"/>
  <c r="L6" i="154" s="1"/>
  <c r="L29" i="154" s="1"/>
  <c r="N107" i="154"/>
  <c r="N99" i="154"/>
  <c r="N4" i="154" s="1"/>
  <c r="AM108" i="154"/>
  <c r="AL28" i="154"/>
  <c r="AK109" i="154"/>
  <c r="AJ29" i="154"/>
  <c r="AL104" i="154"/>
  <c r="AK9" i="154"/>
  <c r="P111" i="154"/>
  <c r="P104" i="154"/>
  <c r="P9" i="154" s="1"/>
  <c r="P32" i="154" s="1"/>
  <c r="P103" i="154"/>
  <c r="P8" i="154" s="1"/>
  <c r="P31" i="154" s="1"/>
  <c r="P102" i="154"/>
  <c r="P7" i="154" s="1"/>
  <c r="P30" i="154" s="1"/>
  <c r="P100" i="154"/>
  <c r="P5" i="154" s="1"/>
  <c r="P28" i="154" s="1"/>
  <c r="P110" i="154"/>
  <c r="P107" i="154"/>
  <c r="P108" i="154"/>
  <c r="P112" i="154"/>
  <c r="P109" i="154"/>
  <c r="P99" i="154"/>
  <c r="P4" i="154" s="1"/>
  <c r="P27" i="154" s="1"/>
  <c r="P101" i="154"/>
  <c r="P6" i="154" s="1"/>
  <c r="P29" i="154" s="1"/>
  <c r="O103" i="154"/>
  <c r="O8" i="154" s="1"/>
  <c r="O31" i="154" s="1"/>
  <c r="O99" i="154"/>
  <c r="O4" i="154" s="1"/>
  <c r="O27" i="154" s="1"/>
  <c r="AI46" i="154"/>
  <c r="AJ23" i="154"/>
  <c r="AL99" i="154"/>
  <c r="AK4" i="154"/>
  <c r="AM3" i="154"/>
  <c r="AK112" i="154"/>
  <c r="AJ32" i="154"/>
  <c r="AK6" i="154"/>
  <c r="AL101" i="154"/>
  <c r="AK111" i="154"/>
  <c r="AJ31" i="154"/>
  <c r="N100" i="154"/>
  <c r="N5" i="154" s="1"/>
  <c r="N28" i="154" s="1"/>
  <c r="N108" i="154"/>
  <c r="N104" i="154"/>
  <c r="N9" i="154" s="1"/>
  <c r="N32" i="154" s="1"/>
  <c r="N112" i="154"/>
  <c r="N2" i="154"/>
  <c r="M25" i="154"/>
  <c r="AL26" i="154"/>
  <c r="L102" i="154"/>
  <c r="L7" i="154" s="1"/>
  <c r="L30" i="154" s="1"/>
  <c r="L110" i="154"/>
  <c r="AK107" i="154"/>
  <c r="AJ27" i="154"/>
  <c r="AL102" i="154"/>
  <c r="AK7" i="154"/>
  <c r="O107" i="154"/>
  <c r="CF26" i="141" l="1"/>
  <c r="CG107" i="141"/>
  <c r="CE3" i="141"/>
  <c r="CF99" i="141"/>
  <c r="BS3" i="154"/>
  <c r="BT98" i="154"/>
  <c r="BS26" i="154"/>
  <c r="BT106" i="154"/>
  <c r="BF58" i="156"/>
  <c r="T91" i="113"/>
  <c r="S89" i="113"/>
  <c r="T90" i="113"/>
  <c r="N89" i="131"/>
  <c r="Q98" i="154"/>
  <c r="Q3" i="154" s="1"/>
  <c r="P89" i="154"/>
  <c r="Q106" i="154"/>
  <c r="S92" i="110"/>
  <c r="S91" i="110"/>
  <c r="AL107" i="154"/>
  <c r="AK27" i="154"/>
  <c r="AM101" i="154"/>
  <c r="AL6" i="154"/>
  <c r="AK23" i="154"/>
  <c r="AL110" i="154"/>
  <c r="AK30" i="154"/>
  <c r="N25" i="154"/>
  <c r="O2" i="154"/>
  <c r="M100" i="154"/>
  <c r="M5" i="154" s="1"/>
  <c r="M28" i="154" s="1"/>
  <c r="M108" i="154"/>
  <c r="AL4" i="154"/>
  <c r="AM99" i="154"/>
  <c r="M107" i="154"/>
  <c r="M99" i="154"/>
  <c r="M4" i="154" s="1"/>
  <c r="AM103" i="154"/>
  <c r="AL8" i="154"/>
  <c r="AL109" i="154"/>
  <c r="AK29" i="154"/>
  <c r="S79" i="154"/>
  <c r="R80" i="154"/>
  <c r="R82" i="154" s="1"/>
  <c r="AM102" i="154"/>
  <c r="AL7" i="154"/>
  <c r="M104" i="154"/>
  <c r="M9" i="154" s="1"/>
  <c r="M32" i="154" s="1"/>
  <c r="M112" i="154"/>
  <c r="AN3" i="154"/>
  <c r="AN108" i="154"/>
  <c r="AM28" i="154"/>
  <c r="K101" i="154"/>
  <c r="K6" i="154" s="1"/>
  <c r="K29" i="154" s="1"/>
  <c r="K109" i="154"/>
  <c r="K102" i="154"/>
  <c r="K7" i="154" s="1"/>
  <c r="K30" i="154" s="1"/>
  <c r="K110" i="154"/>
  <c r="AL112" i="154"/>
  <c r="AK32" i="154"/>
  <c r="Q110" i="154"/>
  <c r="Q109" i="154"/>
  <c r="Q107" i="154"/>
  <c r="Q104" i="154"/>
  <c r="Q9" i="154" s="1"/>
  <c r="Q32" i="154" s="1"/>
  <c r="Q102" i="154"/>
  <c r="Q7" i="154" s="1"/>
  <c r="Q30" i="154" s="1"/>
  <c r="Q111" i="154"/>
  <c r="Q108" i="154"/>
  <c r="Q112" i="154"/>
  <c r="Q99" i="154"/>
  <c r="Q4" i="154" s="1"/>
  <c r="Q27" i="154" s="1"/>
  <c r="Q100" i="154"/>
  <c r="Q5" i="154" s="1"/>
  <c r="Q28" i="154" s="1"/>
  <c r="Q103" i="154"/>
  <c r="Q8" i="154" s="1"/>
  <c r="Q31" i="154" s="1"/>
  <c r="Q101" i="154"/>
  <c r="Q6" i="154" s="1"/>
  <c r="Q29" i="154" s="1"/>
  <c r="M111" i="154"/>
  <c r="M103" i="154"/>
  <c r="M8" i="154" s="1"/>
  <c r="M31" i="154" s="1"/>
  <c r="AJ46" i="154"/>
  <c r="AM26" i="154"/>
  <c r="AL111" i="154"/>
  <c r="AK31" i="154"/>
  <c r="AM104" i="154"/>
  <c r="AL9" i="154"/>
  <c r="N27" i="154"/>
  <c r="AO100" i="154"/>
  <c r="AN5" i="154"/>
  <c r="CG26" i="141" l="1"/>
  <c r="CH107" i="141"/>
  <c r="CF3" i="141"/>
  <c r="CG99" i="141"/>
  <c r="BT26" i="154"/>
  <c r="BU106" i="154"/>
  <c r="BT3" i="154"/>
  <c r="BU98" i="154"/>
  <c r="BG58" i="156"/>
  <c r="S90" i="113"/>
  <c r="R89" i="113"/>
  <c r="S91" i="113"/>
  <c r="R106" i="154"/>
  <c r="R98" i="154"/>
  <c r="R3" i="154" s="1"/>
  <c r="M89" i="131"/>
  <c r="P98" i="154"/>
  <c r="P3" i="154" s="1"/>
  <c r="P106" i="154"/>
  <c r="P115" i="154" s="1"/>
  <c r="O89" i="154"/>
  <c r="R91" i="110"/>
  <c r="R92" i="110"/>
  <c r="AN26" i="154"/>
  <c r="AN99" i="154"/>
  <c r="AM4" i="154"/>
  <c r="AP100" i="154"/>
  <c r="AO5" i="154"/>
  <c r="Q26" i="154"/>
  <c r="Q46" i="154" s="1"/>
  <c r="Q23" i="154"/>
  <c r="R109" i="154"/>
  <c r="R108" i="154"/>
  <c r="R111" i="154"/>
  <c r="R101" i="154"/>
  <c r="R6" i="154" s="1"/>
  <c r="R29" i="154" s="1"/>
  <c r="R112" i="154"/>
  <c r="R110" i="154"/>
  <c r="R103" i="154"/>
  <c r="R8" i="154" s="1"/>
  <c r="R31" i="154" s="1"/>
  <c r="R107" i="154"/>
  <c r="R104" i="154"/>
  <c r="R9" i="154" s="1"/>
  <c r="R32" i="154" s="1"/>
  <c r="R100" i="154"/>
  <c r="R5" i="154" s="1"/>
  <c r="R28" i="154" s="1"/>
  <c r="R102" i="154"/>
  <c r="R7" i="154" s="1"/>
  <c r="R30" i="154" s="1"/>
  <c r="R99" i="154"/>
  <c r="R4" i="154" s="1"/>
  <c r="R27" i="154" s="1"/>
  <c r="M27" i="154"/>
  <c r="AM111" i="154"/>
  <c r="AL31" i="154"/>
  <c r="L103" i="154"/>
  <c r="L8" i="154" s="1"/>
  <c r="L31" i="154" s="1"/>
  <c r="L111" i="154"/>
  <c r="AO108" i="154"/>
  <c r="AN28" i="154"/>
  <c r="T79" i="154"/>
  <c r="S80" i="154"/>
  <c r="S82" i="154" s="1"/>
  <c r="L100" i="154"/>
  <c r="L5" i="154" s="1"/>
  <c r="L28" i="154" s="1"/>
  <c r="L108" i="154"/>
  <c r="AM109" i="154"/>
  <c r="AL29" i="154"/>
  <c r="J102" i="154"/>
  <c r="J7" i="154" s="1"/>
  <c r="J30" i="154" s="1"/>
  <c r="J110" i="154"/>
  <c r="L104" i="154"/>
  <c r="L9" i="154" s="1"/>
  <c r="L32" i="154" s="1"/>
  <c r="L112" i="154"/>
  <c r="L99" i="154"/>
  <c r="L4" i="154" s="1"/>
  <c r="L107" i="154"/>
  <c r="P2" i="154"/>
  <c r="O25" i="154"/>
  <c r="AN101" i="154"/>
  <c r="AM6" i="154"/>
  <c r="AN104" i="154"/>
  <c r="AM9" i="154"/>
  <c r="Q115" i="154"/>
  <c r="AL23" i="154"/>
  <c r="AK46" i="154"/>
  <c r="AM112" i="154"/>
  <c r="AL32" i="154"/>
  <c r="J109" i="154"/>
  <c r="J101" i="154"/>
  <c r="J6" i="154" s="1"/>
  <c r="J29" i="154" s="1"/>
  <c r="AO3" i="154"/>
  <c r="AN102" i="154"/>
  <c r="AM7" i="154"/>
  <c r="AN103" i="154"/>
  <c r="AM8" i="154"/>
  <c r="AM110" i="154"/>
  <c r="AL30" i="154"/>
  <c r="AM107" i="154"/>
  <c r="AL27" i="154"/>
  <c r="CH99" i="141" l="1"/>
  <c r="CG3" i="141"/>
  <c r="CI107" i="141"/>
  <c r="CH26" i="141"/>
  <c r="BU3" i="154"/>
  <c r="BV98" i="154"/>
  <c r="BU26" i="154"/>
  <c r="BV106" i="154"/>
  <c r="BH58" i="156"/>
  <c r="R91" i="113"/>
  <c r="Q89" i="113"/>
  <c r="R90" i="113"/>
  <c r="S106" i="154"/>
  <c r="S98" i="154"/>
  <c r="S3" i="154" s="1"/>
  <c r="L89" i="131"/>
  <c r="P23" i="154"/>
  <c r="P26" i="154"/>
  <c r="P46" i="154" s="1"/>
  <c r="N89" i="154"/>
  <c r="O106" i="154"/>
  <c r="O115" i="154" s="1"/>
  <c r="O98" i="154"/>
  <c r="O3" i="154" s="1"/>
  <c r="Q92" i="110"/>
  <c r="Q91" i="110"/>
  <c r="K103" i="154"/>
  <c r="K8" i="154" s="1"/>
  <c r="K31" i="154" s="1"/>
  <c r="K111" i="154"/>
  <c r="AN107" i="154"/>
  <c r="AM27" i="154"/>
  <c r="AO102" i="154"/>
  <c r="AN7" i="154"/>
  <c r="AP108" i="154"/>
  <c r="AO28" i="154"/>
  <c r="AN112" i="154"/>
  <c r="AM32" i="154"/>
  <c r="AO104" i="154"/>
  <c r="AN9" i="154"/>
  <c r="L27" i="154"/>
  <c r="R115" i="154"/>
  <c r="AQ100" i="154"/>
  <c r="AP5" i="154"/>
  <c r="AN110" i="154"/>
  <c r="AM30" i="154"/>
  <c r="AP3" i="154"/>
  <c r="K107" i="154"/>
  <c r="K99" i="154"/>
  <c r="K4" i="154" s="1"/>
  <c r="I110" i="154"/>
  <c r="I102" i="154"/>
  <c r="I7" i="154" s="1"/>
  <c r="I30" i="154" s="1"/>
  <c r="K100" i="154"/>
  <c r="K5" i="154" s="1"/>
  <c r="K28" i="154" s="1"/>
  <c r="K108" i="154"/>
  <c r="AM23" i="154"/>
  <c r="AO101" i="154"/>
  <c r="AN6" i="154"/>
  <c r="AO103" i="154"/>
  <c r="AN8" i="154"/>
  <c r="U79" i="154"/>
  <c r="T80" i="154"/>
  <c r="T82" i="154" s="1"/>
  <c r="R26" i="154"/>
  <c r="R46" i="154" s="1"/>
  <c r="R23" i="154"/>
  <c r="S108" i="154"/>
  <c r="S112" i="154"/>
  <c r="S110" i="154"/>
  <c r="S100" i="154"/>
  <c r="S5" i="154" s="1"/>
  <c r="S28" i="154" s="1"/>
  <c r="S109" i="154"/>
  <c r="S103" i="154"/>
  <c r="S8" i="154" s="1"/>
  <c r="S31" i="154" s="1"/>
  <c r="S99" i="154"/>
  <c r="S4" i="154" s="1"/>
  <c r="S27" i="154" s="1"/>
  <c r="S107" i="154"/>
  <c r="S111" i="154"/>
  <c r="S104" i="154"/>
  <c r="S9" i="154" s="1"/>
  <c r="S32" i="154" s="1"/>
  <c r="S101" i="154"/>
  <c r="S6" i="154" s="1"/>
  <c r="S29" i="154" s="1"/>
  <c r="S102" i="154"/>
  <c r="S7" i="154" s="1"/>
  <c r="S30" i="154" s="1"/>
  <c r="AO99" i="154"/>
  <c r="AN4" i="154"/>
  <c r="AL46" i="154"/>
  <c r="I101" i="154"/>
  <c r="I6" i="154" s="1"/>
  <c r="I29" i="154" s="1"/>
  <c r="I109" i="154"/>
  <c r="P25" i="154"/>
  <c r="Q2" i="154"/>
  <c r="K112" i="154"/>
  <c r="K104" i="154"/>
  <c r="K9" i="154" s="1"/>
  <c r="K32" i="154" s="1"/>
  <c r="AN109" i="154"/>
  <c r="AM29" i="154"/>
  <c r="AN111" i="154"/>
  <c r="AM31" i="154"/>
  <c r="AO26" i="154"/>
  <c r="CI26" i="141" l="1"/>
  <c r="CJ107" i="141"/>
  <c r="CH3" i="141"/>
  <c r="CI99" i="141"/>
  <c r="BV26" i="154"/>
  <c r="BW106" i="154"/>
  <c r="BV3" i="154"/>
  <c r="BW98" i="154"/>
  <c r="BI58" i="156"/>
  <c r="Q90" i="113"/>
  <c r="P89" i="113"/>
  <c r="Q91" i="113"/>
  <c r="T98" i="154"/>
  <c r="T3" i="154" s="1"/>
  <c r="T106" i="154"/>
  <c r="K89" i="131"/>
  <c r="O26" i="154"/>
  <c r="O46" i="154" s="1"/>
  <c r="O23" i="154"/>
  <c r="N106" i="154"/>
  <c r="N115" i="154" s="1"/>
  <c r="N98" i="154"/>
  <c r="N3" i="154" s="1"/>
  <c r="M89" i="154"/>
  <c r="P91" i="110"/>
  <c r="P92" i="110"/>
  <c r="AN23" i="154"/>
  <c r="J104" i="154"/>
  <c r="J9" i="154" s="1"/>
  <c r="J32" i="154" s="1"/>
  <c r="J112" i="154"/>
  <c r="S115" i="154"/>
  <c r="AO112" i="154"/>
  <c r="AN32" i="154"/>
  <c r="AO7" i="154"/>
  <c r="AP102" i="154"/>
  <c r="AO111" i="154"/>
  <c r="AN31" i="154"/>
  <c r="Q25" i="154"/>
  <c r="R2" i="154"/>
  <c r="AP101" i="154"/>
  <c r="AO6" i="154"/>
  <c r="AQ3" i="154"/>
  <c r="AM46" i="154"/>
  <c r="AP99" i="154"/>
  <c r="AO4" i="154"/>
  <c r="T107" i="154"/>
  <c r="T103" i="154"/>
  <c r="T8" i="154" s="1"/>
  <c r="T31" i="154" s="1"/>
  <c r="T99" i="154"/>
  <c r="T4" i="154" s="1"/>
  <c r="T27" i="154" s="1"/>
  <c r="T101" i="154"/>
  <c r="T6" i="154" s="1"/>
  <c r="T29" i="154" s="1"/>
  <c r="T111" i="154"/>
  <c r="T108" i="154"/>
  <c r="T104" i="154"/>
  <c r="T9" i="154" s="1"/>
  <c r="T32" i="154" s="1"/>
  <c r="T112" i="154"/>
  <c r="T109" i="154"/>
  <c r="T110" i="154"/>
  <c r="T100" i="154"/>
  <c r="T5" i="154" s="1"/>
  <c r="T28" i="154" s="1"/>
  <c r="T102" i="154"/>
  <c r="T7" i="154" s="1"/>
  <c r="T30" i="154" s="1"/>
  <c r="H102" i="154"/>
  <c r="H7" i="154" s="1"/>
  <c r="H30" i="154" s="1"/>
  <c r="H110" i="154"/>
  <c r="AO107" i="154"/>
  <c r="AN27" i="154"/>
  <c r="AO109" i="154"/>
  <c r="AN29" i="154"/>
  <c r="V79" i="154"/>
  <c r="U80" i="154"/>
  <c r="U82" i="154" s="1"/>
  <c r="K27" i="154"/>
  <c r="AO110" i="154"/>
  <c r="AN30" i="154"/>
  <c r="AQ108" i="154"/>
  <c r="AP28" i="154"/>
  <c r="S23" i="154"/>
  <c r="S26" i="154"/>
  <c r="S46" i="154" s="1"/>
  <c r="AP104" i="154"/>
  <c r="AO9" i="154"/>
  <c r="AP26" i="154"/>
  <c r="H101" i="154"/>
  <c r="H6" i="154" s="1"/>
  <c r="H29" i="154" s="1"/>
  <c r="H109" i="154"/>
  <c r="AP103" i="154"/>
  <c r="AO8" i="154"/>
  <c r="J108" i="154"/>
  <c r="J100" i="154"/>
  <c r="J5" i="154" s="1"/>
  <c r="J28" i="154" s="1"/>
  <c r="J107" i="154"/>
  <c r="J99" i="154"/>
  <c r="J4" i="154" s="1"/>
  <c r="AQ5" i="154"/>
  <c r="AR100" i="154"/>
  <c r="J103" i="154"/>
  <c r="J8" i="154" s="1"/>
  <c r="J31" i="154" s="1"/>
  <c r="J111" i="154"/>
  <c r="CK107" i="141" l="1"/>
  <c r="CJ26" i="141"/>
  <c r="CI3" i="141"/>
  <c r="CJ99" i="141"/>
  <c r="BW3" i="154"/>
  <c r="BX98" i="154"/>
  <c r="BW26" i="154"/>
  <c r="BX106" i="154"/>
  <c r="BJ58" i="156"/>
  <c r="P91" i="113"/>
  <c r="O89" i="113"/>
  <c r="P90" i="113"/>
  <c r="U106" i="154"/>
  <c r="U98" i="154"/>
  <c r="U3" i="154" s="1"/>
  <c r="J89" i="131"/>
  <c r="L89" i="154"/>
  <c r="M98" i="154"/>
  <c r="M3" i="154" s="1"/>
  <c r="M106" i="154"/>
  <c r="M115" i="154" s="1"/>
  <c r="N26" i="154"/>
  <c r="N23" i="154"/>
  <c r="O91" i="110"/>
  <c r="O92" i="110"/>
  <c r="I99" i="154"/>
  <c r="I4" i="154" s="1"/>
  <c r="I107" i="154"/>
  <c r="AQ104" i="154"/>
  <c r="AP9" i="154"/>
  <c r="AR108" i="154"/>
  <c r="AQ28" i="154"/>
  <c r="V80" i="154"/>
  <c r="V82" i="154" s="1"/>
  <c r="W79" i="154"/>
  <c r="AO32" i="154"/>
  <c r="AP112" i="154"/>
  <c r="I111" i="154"/>
  <c r="I103" i="154"/>
  <c r="I8" i="154" s="1"/>
  <c r="I31" i="154" s="1"/>
  <c r="G110" i="154"/>
  <c r="G102" i="154"/>
  <c r="G7" i="154" s="1"/>
  <c r="G30" i="154" s="1"/>
  <c r="T115" i="154"/>
  <c r="AS100" i="154"/>
  <c r="AR5" i="154"/>
  <c r="G101" i="154"/>
  <c r="G6" i="154" s="1"/>
  <c r="G29" i="154" s="1"/>
  <c r="G109" i="154"/>
  <c r="AP110" i="154"/>
  <c r="AO30" i="154"/>
  <c r="AP109" i="154"/>
  <c r="AO29" i="154"/>
  <c r="T26" i="154"/>
  <c r="T46" i="154" s="1"/>
  <c r="T23" i="154"/>
  <c r="AR3" i="154"/>
  <c r="AP111" i="154"/>
  <c r="AO31" i="154"/>
  <c r="I108" i="154"/>
  <c r="I100" i="154"/>
  <c r="I5" i="154" s="1"/>
  <c r="I28" i="154" s="1"/>
  <c r="AN46" i="154"/>
  <c r="AQ102" i="154"/>
  <c r="AP7" i="154"/>
  <c r="J27" i="154"/>
  <c r="AQ26" i="154"/>
  <c r="AP107" i="154"/>
  <c r="AO27" i="154"/>
  <c r="AO23" i="154"/>
  <c r="AP6" i="154"/>
  <c r="AQ101" i="154"/>
  <c r="AQ103" i="154"/>
  <c r="AP8" i="154"/>
  <c r="U112" i="154"/>
  <c r="U104" i="154"/>
  <c r="U9" i="154" s="1"/>
  <c r="U32" i="154" s="1"/>
  <c r="U110" i="154"/>
  <c r="U108" i="154"/>
  <c r="U107" i="154"/>
  <c r="U111" i="154"/>
  <c r="U102" i="154"/>
  <c r="U7" i="154" s="1"/>
  <c r="U30" i="154" s="1"/>
  <c r="U109" i="154"/>
  <c r="U103" i="154"/>
  <c r="U8" i="154" s="1"/>
  <c r="U31" i="154" s="1"/>
  <c r="U101" i="154"/>
  <c r="U6" i="154" s="1"/>
  <c r="U29" i="154" s="1"/>
  <c r="U99" i="154"/>
  <c r="U4" i="154" s="1"/>
  <c r="U27" i="154" s="1"/>
  <c r="U100" i="154"/>
  <c r="U5" i="154" s="1"/>
  <c r="U28" i="154" s="1"/>
  <c r="AQ99" i="154"/>
  <c r="AP4" i="154"/>
  <c r="R25" i="154"/>
  <c r="S2" i="154"/>
  <c r="I112" i="154"/>
  <c r="I104" i="154"/>
  <c r="I9" i="154" s="1"/>
  <c r="I32" i="154" s="1"/>
  <c r="CL107" i="141" l="1"/>
  <c r="CK26" i="141"/>
  <c r="CJ3" i="141"/>
  <c r="CK99" i="141"/>
  <c r="BX26" i="154"/>
  <c r="BY106" i="154"/>
  <c r="BX3" i="154"/>
  <c r="BY98" i="154"/>
  <c r="BK58" i="156"/>
  <c r="N46" i="154"/>
  <c r="O90" i="113"/>
  <c r="N89" i="113"/>
  <c r="O91" i="113"/>
  <c r="V106" i="154"/>
  <c r="V98" i="154"/>
  <c r="V3" i="154" s="1"/>
  <c r="I89" i="131"/>
  <c r="M26" i="154"/>
  <c r="M46" i="154" s="1"/>
  <c r="M23" i="154"/>
  <c r="L98" i="154"/>
  <c r="L3" i="154" s="1"/>
  <c r="L106" i="154"/>
  <c r="L115" i="154" s="1"/>
  <c r="K89" i="154"/>
  <c r="N92" i="110"/>
  <c r="N91" i="110"/>
  <c r="AO46" i="154"/>
  <c r="H112" i="154"/>
  <c r="H104" i="154"/>
  <c r="H9" i="154" s="1"/>
  <c r="H32" i="154" s="1"/>
  <c r="H111" i="154"/>
  <c r="H103" i="154"/>
  <c r="H8" i="154" s="1"/>
  <c r="H31" i="154" s="1"/>
  <c r="AS108" i="154"/>
  <c r="AR28" i="154"/>
  <c r="U23" i="154"/>
  <c r="U26" i="154"/>
  <c r="U46" i="154" s="1"/>
  <c r="H100" i="154"/>
  <c r="H5" i="154" s="1"/>
  <c r="H28" i="154" s="1"/>
  <c r="H108" i="154"/>
  <c r="AQ112" i="154"/>
  <c r="AP32" i="154"/>
  <c r="AR103" i="154"/>
  <c r="AQ8" i="154"/>
  <c r="AQ107" i="154"/>
  <c r="AP27" i="154"/>
  <c r="AR102" i="154"/>
  <c r="AQ7" i="154"/>
  <c r="F109" i="154"/>
  <c r="F101" i="154"/>
  <c r="F6" i="154" s="1"/>
  <c r="F29" i="154" s="1"/>
  <c r="AR104" i="154"/>
  <c r="AQ9" i="154"/>
  <c r="AP23" i="154"/>
  <c r="AQ111" i="154"/>
  <c r="AP31" i="154"/>
  <c r="AQ109" i="154"/>
  <c r="AP29" i="154"/>
  <c r="F110" i="154"/>
  <c r="F102" i="154"/>
  <c r="F7" i="154" s="1"/>
  <c r="F30" i="154" s="1"/>
  <c r="W80" i="154"/>
  <c r="W82" i="154" s="1"/>
  <c r="X79" i="154"/>
  <c r="X80" i="154" s="1"/>
  <c r="X82" i="154" s="1"/>
  <c r="AR99" i="154"/>
  <c r="AQ4" i="154"/>
  <c r="AR101" i="154"/>
  <c r="AQ6" i="154"/>
  <c r="AR26" i="154"/>
  <c r="AT100" i="154"/>
  <c r="AS5" i="154"/>
  <c r="V111" i="154"/>
  <c r="V104" i="154"/>
  <c r="V9" i="154" s="1"/>
  <c r="V32" i="154" s="1"/>
  <c r="V109" i="154"/>
  <c r="V107" i="154"/>
  <c r="V112" i="154"/>
  <c r="V103" i="154"/>
  <c r="V8" i="154" s="1"/>
  <c r="V31" i="154" s="1"/>
  <c r="V110" i="154"/>
  <c r="V101" i="154"/>
  <c r="V6" i="154" s="1"/>
  <c r="V29" i="154" s="1"/>
  <c r="V100" i="154"/>
  <c r="V5" i="154" s="1"/>
  <c r="V28" i="154" s="1"/>
  <c r="V108" i="154"/>
  <c r="V102" i="154"/>
  <c r="V7" i="154" s="1"/>
  <c r="V30" i="154" s="1"/>
  <c r="V99" i="154"/>
  <c r="V4" i="154" s="1"/>
  <c r="V27" i="154" s="1"/>
  <c r="I27" i="154"/>
  <c r="S25" i="154"/>
  <c r="T2" i="154"/>
  <c r="U115" i="154"/>
  <c r="AS3" i="154"/>
  <c r="AQ110" i="154"/>
  <c r="AP30" i="154"/>
  <c r="H99" i="154"/>
  <c r="H4" i="154" s="1"/>
  <c r="H107" i="154"/>
  <c r="CK3" i="141" l="1"/>
  <c r="CL99" i="141"/>
  <c r="CL26" i="141"/>
  <c r="CM107" i="141"/>
  <c r="BY3" i="154"/>
  <c r="BZ98" i="154"/>
  <c r="BZ106" i="154"/>
  <c r="BY26" i="154"/>
  <c r="BL58" i="156"/>
  <c r="BM58" i="156" s="1"/>
  <c r="BN58" i="156" s="1"/>
  <c r="BO58" i="156" s="1"/>
  <c r="BP58" i="156" s="1"/>
  <c r="BQ58" i="156" s="1"/>
  <c r="BR58" i="156" s="1"/>
  <c r="BS58" i="156" s="1"/>
  <c r="BT58" i="156" s="1"/>
  <c r="BU58" i="156" s="1"/>
  <c r="BV58" i="156" s="1"/>
  <c r="BW58" i="156" s="1"/>
  <c r="BX58" i="156" s="1"/>
  <c r="BY58" i="156" s="1"/>
  <c r="BZ58" i="156" s="1"/>
  <c r="CA58" i="156" s="1"/>
  <c r="CB58" i="156" s="1"/>
  <c r="CC58" i="156" s="1"/>
  <c r="CD58" i="156" s="1"/>
  <c r="CE58" i="156" s="1"/>
  <c r="CF58" i="156" s="1"/>
  <c r="CG58" i="156" s="1"/>
  <c r="CH58" i="156" s="1"/>
  <c r="CI58" i="156" s="1"/>
  <c r="CJ58" i="156" s="1"/>
  <c r="CK58" i="156" s="1"/>
  <c r="CL58" i="156" s="1"/>
  <c r="CM58" i="156" s="1"/>
  <c r="CN58" i="156" s="1"/>
  <c r="CO58" i="156" s="1"/>
  <c r="CP58" i="156" s="1"/>
  <c r="CQ58" i="156" s="1"/>
  <c r="CR58" i="156" s="1"/>
  <c r="CS58" i="156" s="1"/>
  <c r="CT58" i="156" s="1"/>
  <c r="CU58" i="156" s="1"/>
  <c r="CV58" i="156" s="1"/>
  <c r="CW58" i="156" s="1"/>
  <c r="CX58" i="156" s="1"/>
  <c r="CY58" i="156" s="1"/>
  <c r="CZ58" i="156" s="1"/>
  <c r="DA58" i="156" s="1"/>
  <c r="DB58" i="156" s="1"/>
  <c r="DC58" i="156" s="1"/>
  <c r="DD58" i="156" s="1"/>
  <c r="DE58" i="156" s="1"/>
  <c r="DF58" i="156" s="1"/>
  <c r="DG58" i="156" s="1"/>
  <c r="DH58" i="156" s="1"/>
  <c r="DI58" i="156" s="1"/>
  <c r="DJ58" i="156" s="1"/>
  <c r="N91" i="113"/>
  <c r="M89" i="113"/>
  <c r="N90" i="113"/>
  <c r="X106" i="154"/>
  <c r="X98" i="154"/>
  <c r="X3" i="154" s="1"/>
  <c r="W98" i="154"/>
  <c r="W3" i="154" s="1"/>
  <c r="W106" i="154"/>
  <c r="H89" i="131"/>
  <c r="K106" i="154"/>
  <c r="K115" i="154" s="1"/>
  <c r="K98" i="154"/>
  <c r="K3" i="154" s="1"/>
  <c r="J89" i="154"/>
  <c r="L26" i="154"/>
  <c r="L46" i="154" s="1"/>
  <c r="L23" i="154"/>
  <c r="M92" i="110"/>
  <c r="M91" i="110"/>
  <c r="AQ23" i="154"/>
  <c r="V115" i="154"/>
  <c r="H27" i="154"/>
  <c r="V23" i="154"/>
  <c r="V26" i="154"/>
  <c r="V46" i="154" s="1"/>
  <c r="W110" i="154"/>
  <c r="W111" i="154"/>
  <c r="W102" i="154"/>
  <c r="W7" i="154" s="1"/>
  <c r="W30" i="154" s="1"/>
  <c r="W100" i="154"/>
  <c r="W5" i="154" s="1"/>
  <c r="W28" i="154" s="1"/>
  <c r="W108" i="154"/>
  <c r="W99" i="154"/>
  <c r="W4" i="154" s="1"/>
  <c r="W27" i="154" s="1"/>
  <c r="W104" i="154"/>
  <c r="W9" i="154" s="1"/>
  <c r="W32" i="154" s="1"/>
  <c r="W112" i="154"/>
  <c r="W109" i="154"/>
  <c r="W107" i="154"/>
  <c r="W101" i="154"/>
  <c r="W6" i="154" s="1"/>
  <c r="W29" i="154" s="1"/>
  <c r="W103" i="154"/>
  <c r="W8" i="154" s="1"/>
  <c r="W31" i="154" s="1"/>
  <c r="AR107" i="154"/>
  <c r="AQ27" i="154"/>
  <c r="G99" i="154"/>
  <c r="G4" i="154" s="1"/>
  <c r="G107" i="154"/>
  <c r="U2" i="154"/>
  <c r="T25" i="154"/>
  <c r="AS101" i="154"/>
  <c r="AR6" i="154"/>
  <c r="AR111" i="154"/>
  <c r="AQ31" i="154"/>
  <c r="G100" i="154"/>
  <c r="G5" i="154" s="1"/>
  <c r="G28" i="154" s="1"/>
  <c r="G108" i="154"/>
  <c r="AU100" i="154"/>
  <c r="AT5" i="154"/>
  <c r="E109" i="154"/>
  <c r="E101" i="154"/>
  <c r="E6" i="154" s="1"/>
  <c r="E29" i="154" s="1"/>
  <c r="AR8" i="154"/>
  <c r="AS103" i="154"/>
  <c r="G111" i="154"/>
  <c r="G103" i="154"/>
  <c r="G8" i="154" s="1"/>
  <c r="G31" i="154" s="1"/>
  <c r="AR110" i="154"/>
  <c r="AQ30" i="154"/>
  <c r="AR4" i="154"/>
  <c r="AS99" i="154"/>
  <c r="E102" i="154"/>
  <c r="E7" i="154" s="1"/>
  <c r="E30" i="154" s="1"/>
  <c r="E110" i="154"/>
  <c r="AT3" i="154"/>
  <c r="AS102" i="154"/>
  <c r="AR7" i="154"/>
  <c r="AR112" i="154"/>
  <c r="AQ32" i="154"/>
  <c r="AS26" i="154"/>
  <c r="X109" i="154"/>
  <c r="X107" i="154"/>
  <c r="X104" i="154"/>
  <c r="X9" i="154" s="1"/>
  <c r="X32" i="154" s="1"/>
  <c r="X101" i="154"/>
  <c r="X6" i="154" s="1"/>
  <c r="X29" i="154" s="1"/>
  <c r="X108" i="154"/>
  <c r="X102" i="154"/>
  <c r="X7" i="154" s="1"/>
  <c r="X30" i="154" s="1"/>
  <c r="X112" i="154"/>
  <c r="X110" i="154"/>
  <c r="X111" i="154"/>
  <c r="X100" i="154"/>
  <c r="X5" i="154" s="1"/>
  <c r="X28" i="154" s="1"/>
  <c r="X99" i="154"/>
  <c r="X4" i="154" s="1"/>
  <c r="X27" i="154" s="1"/>
  <c r="X103" i="154"/>
  <c r="X8" i="154" s="1"/>
  <c r="X31" i="154" s="1"/>
  <c r="AR109" i="154"/>
  <c r="AQ29" i="154"/>
  <c r="AS104" i="154"/>
  <c r="AR9" i="154"/>
  <c r="AP46" i="154"/>
  <c r="AT108" i="154"/>
  <c r="AS28" i="154"/>
  <c r="G112" i="154"/>
  <c r="G104" i="154"/>
  <c r="G9" i="154" s="1"/>
  <c r="G32" i="154" s="1"/>
  <c r="CM99" i="141" l="1"/>
  <c r="CL3" i="141"/>
  <c r="CM26" i="141"/>
  <c r="CN107" i="141"/>
  <c r="CA106" i="154"/>
  <c r="BZ26" i="154"/>
  <c r="BZ3" i="154"/>
  <c r="CA98" i="154"/>
  <c r="M90" i="113"/>
  <c r="L89" i="113"/>
  <c r="M91" i="113"/>
  <c r="G89" i="131"/>
  <c r="K26" i="154"/>
  <c r="K46" i="154" s="1"/>
  <c r="K23" i="154"/>
  <c r="J106" i="154"/>
  <c r="J115" i="154" s="1"/>
  <c r="J98" i="154"/>
  <c r="J3" i="154" s="1"/>
  <c r="I89" i="154"/>
  <c r="L91" i="110"/>
  <c r="L92" i="110"/>
  <c r="F100" i="154"/>
  <c r="F5" i="154" s="1"/>
  <c r="F28" i="154" s="1"/>
  <c r="F108" i="154"/>
  <c r="V2" i="154"/>
  <c r="U25" i="154"/>
  <c r="AT104" i="154"/>
  <c r="AS9" i="154"/>
  <c r="AT26" i="154"/>
  <c r="AT102" i="154"/>
  <c r="AS7" i="154"/>
  <c r="D102" i="154"/>
  <c r="D7" i="154" s="1"/>
  <c r="D30" i="154" s="1"/>
  <c r="D110" i="154"/>
  <c r="D101" i="154"/>
  <c r="D6" i="154" s="1"/>
  <c r="D29" i="154" s="1"/>
  <c r="D109" i="154"/>
  <c r="F104" i="154"/>
  <c r="F9" i="154" s="1"/>
  <c r="F32" i="154" s="1"/>
  <c r="F112" i="154"/>
  <c r="AT99" i="154"/>
  <c r="AS4" i="154"/>
  <c r="F103" i="154"/>
  <c r="F8" i="154" s="1"/>
  <c r="F31" i="154" s="1"/>
  <c r="F111" i="154"/>
  <c r="AS111" i="154"/>
  <c r="AR31" i="154"/>
  <c r="G27" i="154"/>
  <c r="AS109" i="154"/>
  <c r="AR29" i="154"/>
  <c r="X115" i="154"/>
  <c r="AR23" i="154"/>
  <c r="AT103" i="154"/>
  <c r="AS8" i="154"/>
  <c r="AV100" i="154"/>
  <c r="AU5" i="154"/>
  <c r="F107" i="154"/>
  <c r="F99" i="154"/>
  <c r="F4" i="154" s="1"/>
  <c r="W115" i="154"/>
  <c r="W23" i="154"/>
  <c r="W26" i="154"/>
  <c r="W46" i="154" s="1"/>
  <c r="AU108" i="154"/>
  <c r="AT28" i="154"/>
  <c r="AU3" i="154"/>
  <c r="AT101" i="154"/>
  <c r="AS6" i="154"/>
  <c r="AQ46" i="154"/>
  <c r="X26" i="154"/>
  <c r="X46" i="154" s="1"/>
  <c r="X23" i="154"/>
  <c r="AS112" i="154"/>
  <c r="AR32" i="154"/>
  <c r="AS110" i="154"/>
  <c r="AR30" i="154"/>
  <c r="AS107" i="154"/>
  <c r="AR27" i="154"/>
  <c r="CN26" i="141" l="1"/>
  <c r="CO107" i="141"/>
  <c r="CN99" i="141"/>
  <c r="CM3" i="141"/>
  <c r="CB98" i="154"/>
  <c r="CA3" i="154"/>
  <c r="CB106" i="154"/>
  <c r="CA26" i="154"/>
  <c r="L91" i="113"/>
  <c r="K89" i="113"/>
  <c r="L90" i="113"/>
  <c r="F89" i="131"/>
  <c r="I98" i="154"/>
  <c r="I3" i="154" s="1"/>
  <c r="I106" i="154"/>
  <c r="I115" i="154" s="1"/>
  <c r="H89" i="154"/>
  <c r="J26" i="154"/>
  <c r="J46" i="154" s="1"/>
  <c r="J23" i="154"/>
  <c r="K92" i="110"/>
  <c r="K91" i="110"/>
  <c r="AT107" i="154"/>
  <c r="AS27" i="154"/>
  <c r="AV108" i="154"/>
  <c r="AU28" i="154"/>
  <c r="E99" i="154"/>
  <c r="E4" i="154" s="1"/>
  <c r="E107" i="154"/>
  <c r="AT109" i="154"/>
  <c r="AS29" i="154"/>
  <c r="E104" i="154"/>
  <c r="E9" i="154" s="1"/>
  <c r="E32" i="154" s="1"/>
  <c r="E112" i="154"/>
  <c r="AU102" i="154"/>
  <c r="AT7" i="154"/>
  <c r="V25" i="154"/>
  <c r="W2" i="154"/>
  <c r="E111" i="154"/>
  <c r="E103" i="154"/>
  <c r="E8" i="154" s="1"/>
  <c r="E31" i="154" s="1"/>
  <c r="AS23" i="154"/>
  <c r="AU26" i="154"/>
  <c r="AT112" i="154"/>
  <c r="AS32" i="154"/>
  <c r="AU99" i="154"/>
  <c r="AT4" i="154"/>
  <c r="E108" i="154"/>
  <c r="E100" i="154"/>
  <c r="E5" i="154" s="1"/>
  <c r="E28" i="154" s="1"/>
  <c r="AT110" i="154"/>
  <c r="AS30" i="154"/>
  <c r="AU101" i="154"/>
  <c r="AT6" i="154"/>
  <c r="AW100" i="154"/>
  <c r="AV5" i="154"/>
  <c r="AR46" i="154"/>
  <c r="AV3" i="154"/>
  <c r="F27" i="154"/>
  <c r="AU103" i="154"/>
  <c r="AT8" i="154"/>
  <c r="AT111" i="154"/>
  <c r="AS31" i="154"/>
  <c r="AU104" i="154"/>
  <c r="AT9" i="154"/>
  <c r="CO26" i="141" l="1"/>
  <c r="CP107" i="141"/>
  <c r="CN3" i="141"/>
  <c r="CO99" i="141"/>
  <c r="CC106" i="154"/>
  <c r="CB26" i="154"/>
  <c r="CB3" i="154"/>
  <c r="CC98" i="154"/>
  <c r="K90" i="113"/>
  <c r="J89" i="113"/>
  <c r="K91" i="113"/>
  <c r="E89" i="131"/>
  <c r="I26" i="154"/>
  <c r="I46" i="154" s="1"/>
  <c r="I23" i="154"/>
  <c r="G89" i="154"/>
  <c r="H106" i="154"/>
  <c r="H115" i="154" s="1"/>
  <c r="H98" i="154"/>
  <c r="H3" i="154" s="1"/>
  <c r="J91" i="110"/>
  <c r="J92" i="110"/>
  <c r="AT23" i="154"/>
  <c r="AX100" i="154"/>
  <c r="AW5" i="154"/>
  <c r="AU112" i="154"/>
  <c r="AT32" i="154"/>
  <c r="E27" i="154"/>
  <c r="AV104" i="154"/>
  <c r="AU9" i="154"/>
  <c r="D108" i="154"/>
  <c r="D100" i="154"/>
  <c r="D5" i="154" s="1"/>
  <c r="D28" i="154" s="1"/>
  <c r="D111" i="154"/>
  <c r="D103" i="154"/>
  <c r="D8" i="154" s="1"/>
  <c r="D31" i="154" s="1"/>
  <c r="D99" i="154"/>
  <c r="D4" i="154" s="1"/>
  <c r="D107" i="154"/>
  <c r="AV101" i="154"/>
  <c r="AU6" i="154"/>
  <c r="AV26" i="154"/>
  <c r="W25" i="154"/>
  <c r="X2" i="154"/>
  <c r="D112" i="154"/>
  <c r="D104" i="154"/>
  <c r="D9" i="154" s="1"/>
  <c r="D32" i="154" s="1"/>
  <c r="AU111" i="154"/>
  <c r="AT31" i="154"/>
  <c r="AW3" i="154"/>
  <c r="AV99" i="154"/>
  <c r="AU4" i="154"/>
  <c r="AW108" i="154"/>
  <c r="AV28" i="154"/>
  <c r="AU110" i="154"/>
  <c r="AT30" i="154"/>
  <c r="AU109" i="154"/>
  <c r="AT29" i="154"/>
  <c r="AS46" i="154"/>
  <c r="AV103" i="154"/>
  <c r="AU8" i="154"/>
  <c r="AV102" i="154"/>
  <c r="AU7" i="154"/>
  <c r="AU107" i="154"/>
  <c r="AT27" i="154"/>
  <c r="CP99" i="141" l="1"/>
  <c r="CO3" i="141"/>
  <c r="CQ107" i="141"/>
  <c r="CP26" i="141"/>
  <c r="CC3" i="154"/>
  <c r="CD98" i="154"/>
  <c r="CC26" i="154"/>
  <c r="CD106" i="154"/>
  <c r="C116" i="154"/>
  <c r="J91" i="113"/>
  <c r="I89" i="113"/>
  <c r="J90" i="113"/>
  <c r="D89" i="131"/>
  <c r="G106" i="154"/>
  <c r="F89" i="154"/>
  <c r="G98" i="154"/>
  <c r="G3" i="154" s="1"/>
  <c r="H26" i="154"/>
  <c r="H46" i="154" s="1"/>
  <c r="H23" i="154"/>
  <c r="I92" i="110"/>
  <c r="I91" i="110"/>
  <c r="AV107" i="154"/>
  <c r="AU27" i="154"/>
  <c r="AX108" i="154"/>
  <c r="AW28" i="154"/>
  <c r="AV111" i="154"/>
  <c r="AU31" i="154"/>
  <c r="AW26" i="154"/>
  <c r="AV109" i="154"/>
  <c r="AU29" i="154"/>
  <c r="AU23" i="154"/>
  <c r="AW102" i="154"/>
  <c r="AV7" i="154"/>
  <c r="AW99" i="154"/>
  <c r="AV4" i="154"/>
  <c r="AW101" i="154"/>
  <c r="AV6" i="154"/>
  <c r="AV110" i="154"/>
  <c r="AU30" i="154"/>
  <c r="X25" i="154"/>
  <c r="Y2" i="154"/>
  <c r="AV112" i="154"/>
  <c r="AU32" i="154"/>
  <c r="AW103" i="154"/>
  <c r="AV8" i="154"/>
  <c r="AX3" i="154"/>
  <c r="D27" i="154"/>
  <c r="AT46" i="154"/>
  <c r="AW104" i="154"/>
  <c r="AV9" i="154"/>
  <c r="AY100" i="154"/>
  <c r="AX5" i="154"/>
  <c r="CQ26" i="141" l="1"/>
  <c r="CR107" i="141"/>
  <c r="CP3" i="141"/>
  <c r="CQ99" i="141"/>
  <c r="CE106" i="154"/>
  <c r="CD26" i="154"/>
  <c r="CD3" i="154"/>
  <c r="CE98" i="154"/>
  <c r="I90" i="113"/>
  <c r="H89" i="113"/>
  <c r="I91" i="113"/>
  <c r="G26" i="154"/>
  <c r="G46" i="154" s="1"/>
  <c r="G23" i="154"/>
  <c r="E89" i="154"/>
  <c r="F98" i="154"/>
  <c r="F3" i="154" s="1"/>
  <c r="F106" i="154"/>
  <c r="H91" i="110"/>
  <c r="H92" i="110"/>
  <c r="AW110" i="154"/>
  <c r="AV30" i="154"/>
  <c r="AX102" i="154"/>
  <c r="AW7" i="154"/>
  <c r="AZ100" i="154"/>
  <c r="AY5" i="154"/>
  <c r="AW112" i="154"/>
  <c r="AV32" i="154"/>
  <c r="AW111" i="154"/>
  <c r="AV31" i="154"/>
  <c r="Y25" i="154"/>
  <c r="Z2" i="154"/>
  <c r="AX101" i="154"/>
  <c r="AW6" i="154"/>
  <c r="AX104" i="154"/>
  <c r="AW9" i="154"/>
  <c r="AY3" i="154"/>
  <c r="AV23" i="154"/>
  <c r="AW109" i="154"/>
  <c r="AV29" i="154"/>
  <c r="AY108" i="154"/>
  <c r="AX28" i="154"/>
  <c r="AX99" i="154"/>
  <c r="AW4" i="154"/>
  <c r="AU46" i="154"/>
  <c r="AX103" i="154"/>
  <c r="AW8" i="154"/>
  <c r="AX26" i="154"/>
  <c r="AW107" i="154"/>
  <c r="AV27" i="154"/>
  <c r="CR26" i="141" l="1"/>
  <c r="CS107" i="141"/>
  <c r="CR99" i="141"/>
  <c r="CQ3" i="141"/>
  <c r="CF98" i="154"/>
  <c r="CE3" i="154"/>
  <c r="CF106" i="154"/>
  <c r="CE26" i="154"/>
  <c r="H91" i="113"/>
  <c r="G89" i="113"/>
  <c r="H90" i="113"/>
  <c r="F26" i="154"/>
  <c r="F46" i="154" s="1"/>
  <c r="F23" i="154"/>
  <c r="D89" i="154"/>
  <c r="E106" i="154"/>
  <c r="E98" i="154"/>
  <c r="E3" i="154" s="1"/>
  <c r="G92" i="110"/>
  <c r="G91" i="110"/>
  <c r="AV46" i="154"/>
  <c r="AZ3" i="154"/>
  <c r="AY103" i="154"/>
  <c r="AX8" i="154"/>
  <c r="AZ108" i="154"/>
  <c r="AY28" i="154"/>
  <c r="BA100" i="154"/>
  <c r="AZ5" i="154"/>
  <c r="AY104" i="154"/>
  <c r="AX9" i="154"/>
  <c r="AX107" i="154"/>
  <c r="AW27" i="154"/>
  <c r="AX109" i="154"/>
  <c r="AW29" i="154"/>
  <c r="AX111" i="154"/>
  <c r="AW31" i="154"/>
  <c r="AY102" i="154"/>
  <c r="AX7" i="154"/>
  <c r="AW23" i="154"/>
  <c r="AY101" i="154"/>
  <c r="AX6" i="154"/>
  <c r="AY26" i="154"/>
  <c r="AY99" i="154"/>
  <c r="AX4" i="154"/>
  <c r="AA2" i="154"/>
  <c r="Z25" i="154"/>
  <c r="AX112" i="154"/>
  <c r="AW32" i="154"/>
  <c r="AX110" i="154"/>
  <c r="AW30" i="154"/>
  <c r="CS99" i="141" l="1"/>
  <c r="CR3" i="141"/>
  <c r="CS26" i="141"/>
  <c r="CT107" i="141"/>
  <c r="CF26" i="154"/>
  <c r="CG106" i="154"/>
  <c r="CF3" i="154"/>
  <c r="CG98" i="154"/>
  <c r="G90" i="113"/>
  <c r="F89" i="113"/>
  <c r="G91" i="113"/>
  <c r="E26" i="154"/>
  <c r="E46" i="154" s="1"/>
  <c r="E23" i="154"/>
  <c r="D106" i="154"/>
  <c r="D98" i="154"/>
  <c r="D3" i="154" s="1"/>
  <c r="F91" i="110"/>
  <c r="F92" i="110"/>
  <c r="AY112" i="154"/>
  <c r="AX32" i="154"/>
  <c r="AW46" i="154"/>
  <c r="AZ26" i="154"/>
  <c r="AZ102" i="154"/>
  <c r="AY7" i="154"/>
  <c r="AY107" i="154"/>
  <c r="AX27" i="154"/>
  <c r="BA108" i="154"/>
  <c r="AZ28" i="154"/>
  <c r="AB2" i="154"/>
  <c r="AA25" i="154"/>
  <c r="AY6" i="154"/>
  <c r="AZ101" i="154"/>
  <c r="AY111" i="154"/>
  <c r="AX31" i="154"/>
  <c r="AZ104" i="154"/>
  <c r="AY9" i="154"/>
  <c r="AZ103" i="154"/>
  <c r="AY8" i="154"/>
  <c r="AY110" i="154"/>
  <c r="AX30" i="154"/>
  <c r="AX23" i="154"/>
  <c r="AZ99" i="154"/>
  <c r="AY4" i="154"/>
  <c r="AY109" i="154"/>
  <c r="AX29" i="154"/>
  <c r="BB100" i="154"/>
  <c r="BA5" i="154"/>
  <c r="BA3" i="154"/>
  <c r="CT26" i="141" l="1"/>
  <c r="CU107" i="141"/>
  <c r="CS3" i="141"/>
  <c r="CT99" i="141"/>
  <c r="CG3" i="154"/>
  <c r="CH98" i="154"/>
  <c r="CH106" i="154"/>
  <c r="CG26" i="154"/>
  <c r="F91" i="113"/>
  <c r="E89" i="113"/>
  <c r="F90" i="113"/>
  <c r="D26" i="154"/>
  <c r="D46" i="154" s="1"/>
  <c r="D23" i="154"/>
  <c r="E92" i="110"/>
  <c r="E91" i="110"/>
  <c r="AY23" i="154"/>
  <c r="AZ109" i="154"/>
  <c r="AY29" i="154"/>
  <c r="AZ110" i="154"/>
  <c r="AY30" i="154"/>
  <c r="AZ111" i="154"/>
  <c r="AY31" i="154"/>
  <c r="BB108" i="154"/>
  <c r="BA28" i="154"/>
  <c r="BA26" i="154"/>
  <c r="BA101" i="154"/>
  <c r="AZ6" i="154"/>
  <c r="AX46" i="154"/>
  <c r="BB3" i="154"/>
  <c r="BA99" i="154"/>
  <c r="AZ4" i="154"/>
  <c r="BA103" i="154"/>
  <c r="AZ8" i="154"/>
  <c r="AZ107" i="154"/>
  <c r="AY27" i="154"/>
  <c r="BC100" i="154"/>
  <c r="BB5" i="154"/>
  <c r="BA104" i="154"/>
  <c r="AZ9" i="154"/>
  <c r="AC2" i="154"/>
  <c r="AB25" i="154"/>
  <c r="BA102" i="154"/>
  <c r="AZ7" i="154"/>
  <c r="AZ112" i="154"/>
  <c r="AY32" i="154"/>
  <c r="CU99" i="141" l="1"/>
  <c r="CT3" i="141"/>
  <c r="CU26" i="141"/>
  <c r="CV107" i="141"/>
  <c r="CI106" i="154"/>
  <c r="CH26" i="154"/>
  <c r="CH3" i="154"/>
  <c r="CI98" i="154"/>
  <c r="E90" i="113"/>
  <c r="D89" i="113"/>
  <c r="E91" i="113"/>
  <c r="D91" i="110"/>
  <c r="D92" i="110"/>
  <c r="AZ23" i="154"/>
  <c r="AY46" i="154"/>
  <c r="BB102" i="154"/>
  <c r="BA7" i="154"/>
  <c r="BC5" i="154"/>
  <c r="BD100" i="154"/>
  <c r="BB101" i="154"/>
  <c r="BA6" i="154"/>
  <c r="BA111" i="154"/>
  <c r="AZ31" i="154"/>
  <c r="BB99" i="154"/>
  <c r="BA4" i="154"/>
  <c r="BB26" i="154"/>
  <c r="BA110" i="154"/>
  <c r="AZ30" i="154"/>
  <c r="BA107" i="154"/>
  <c r="AZ27" i="154"/>
  <c r="BC3" i="154"/>
  <c r="BA112" i="154"/>
  <c r="AZ32" i="154"/>
  <c r="BB104" i="154"/>
  <c r="BA9" i="154"/>
  <c r="BC108" i="154"/>
  <c r="BB28" i="154"/>
  <c r="BA109" i="154"/>
  <c r="AZ29" i="154"/>
  <c r="AC25" i="154"/>
  <c r="AD2" i="154"/>
  <c r="BB103" i="154"/>
  <c r="BA8" i="154"/>
  <c r="S54" i="154" l="1"/>
  <c r="S55" i="154"/>
  <c r="S53" i="154"/>
  <c r="S56" i="154"/>
  <c r="S57" i="154"/>
  <c r="S52" i="154"/>
  <c r="S51" i="154"/>
  <c r="CV26" i="141"/>
  <c r="CW107" i="141"/>
  <c r="CU3" i="141"/>
  <c r="CV99" i="141"/>
  <c r="CJ98" i="154"/>
  <c r="CI3" i="154"/>
  <c r="CI26" i="154"/>
  <c r="CJ106" i="154"/>
  <c r="D91" i="113"/>
  <c r="D90" i="113"/>
  <c r="BA23" i="154"/>
  <c r="AE2" i="154"/>
  <c r="AD25" i="154"/>
  <c r="AZ46" i="154"/>
  <c r="BB107" i="154"/>
  <c r="BA27" i="154"/>
  <c r="BB6" i="154"/>
  <c r="BC101" i="154"/>
  <c r="BE100" i="154"/>
  <c r="BD5" i="154"/>
  <c r="BB109" i="154"/>
  <c r="BA29" i="154"/>
  <c r="BA32" i="154"/>
  <c r="BB112" i="154"/>
  <c r="BB110" i="154"/>
  <c r="BA30" i="154"/>
  <c r="BC99" i="154"/>
  <c r="BB4" i="154"/>
  <c r="BC104" i="154"/>
  <c r="BB9" i="154"/>
  <c r="BC103" i="154"/>
  <c r="BB8" i="154"/>
  <c r="BD108" i="154"/>
  <c r="BC28" i="154"/>
  <c r="BD3" i="154"/>
  <c r="BC26" i="154"/>
  <c r="BB111" i="154"/>
  <c r="BA31" i="154"/>
  <c r="BC102" i="154"/>
  <c r="BB7" i="154"/>
  <c r="CX107" i="141" l="1"/>
  <c r="CW26" i="141"/>
  <c r="CV3" i="141"/>
  <c r="CW99" i="141"/>
  <c r="CJ3" i="154"/>
  <c r="CK98" i="154"/>
  <c r="CJ26" i="154"/>
  <c r="CK106" i="154"/>
  <c r="BC111" i="154"/>
  <c r="BB31" i="154"/>
  <c r="BE108" i="154"/>
  <c r="BD28" i="154"/>
  <c r="BB23" i="154"/>
  <c r="BA46" i="154"/>
  <c r="BD26" i="154"/>
  <c r="BD103" i="154"/>
  <c r="BC8" i="154"/>
  <c r="BD99" i="154"/>
  <c r="BC4" i="154"/>
  <c r="BC109" i="154"/>
  <c r="BB29" i="154"/>
  <c r="BC107" i="154"/>
  <c r="BB27" i="154"/>
  <c r="BC7" i="154"/>
  <c r="BD102" i="154"/>
  <c r="BE3" i="154"/>
  <c r="BD104" i="154"/>
  <c r="BC9" i="154"/>
  <c r="BC110" i="154"/>
  <c r="BB30" i="154"/>
  <c r="BF100" i="154"/>
  <c r="BE5" i="154"/>
  <c r="BC112" i="154"/>
  <c r="BB32" i="154"/>
  <c r="BD101" i="154"/>
  <c r="BC6" i="154"/>
  <c r="AE25" i="154"/>
  <c r="AF2" i="154"/>
  <c r="CY107" i="141" l="1"/>
  <c r="CX26" i="141"/>
  <c r="CX99" i="141"/>
  <c r="CW3" i="141"/>
  <c r="CK26" i="154"/>
  <c r="CL106" i="154"/>
  <c r="CK3" i="154"/>
  <c r="CL98" i="154"/>
  <c r="BD110" i="154"/>
  <c r="BC30" i="154"/>
  <c r="BC23" i="154"/>
  <c r="BD112" i="154"/>
  <c r="BC32" i="154"/>
  <c r="BD4" i="154"/>
  <c r="BE99" i="154"/>
  <c r="AF25" i="154"/>
  <c r="AG2" i="154"/>
  <c r="BE104" i="154"/>
  <c r="BD9" i="154"/>
  <c r="BB46" i="154"/>
  <c r="BD107" i="154"/>
  <c r="BC27" i="154"/>
  <c r="BE103" i="154"/>
  <c r="BD8" i="154"/>
  <c r="BF108" i="154"/>
  <c r="BE28" i="154"/>
  <c r="BG100" i="154"/>
  <c r="BF5" i="154"/>
  <c r="BF3" i="154"/>
  <c r="BE101" i="154"/>
  <c r="BD6" i="154"/>
  <c r="BE102" i="154"/>
  <c r="BD7" i="154"/>
  <c r="BD109" i="154"/>
  <c r="BC29" i="154"/>
  <c r="BE26" i="154"/>
  <c r="BD111" i="154"/>
  <c r="BC31" i="154"/>
  <c r="CY99" i="141" l="1"/>
  <c r="CX3" i="141"/>
  <c r="CY26" i="141"/>
  <c r="CZ107" i="141"/>
  <c r="CM106" i="154"/>
  <c r="CL26" i="154"/>
  <c r="CL3" i="154"/>
  <c r="CM98" i="154"/>
  <c r="BG108" i="154"/>
  <c r="BF28" i="154"/>
  <c r="BD23" i="154"/>
  <c r="BG3" i="154"/>
  <c r="BF103" i="154"/>
  <c r="BE8" i="154"/>
  <c r="BF104" i="154"/>
  <c r="BE9" i="154"/>
  <c r="BE112" i="154"/>
  <c r="BD32" i="154"/>
  <c r="BE111" i="154"/>
  <c r="BD31" i="154"/>
  <c r="BF102" i="154"/>
  <c r="BE7" i="154"/>
  <c r="BC46" i="154"/>
  <c r="AH2" i="154"/>
  <c r="AG25" i="154"/>
  <c r="BH100" i="154"/>
  <c r="BG5" i="154"/>
  <c r="BE107" i="154"/>
  <c r="BD27" i="154"/>
  <c r="BE109" i="154"/>
  <c r="BD29" i="154"/>
  <c r="BF26" i="154"/>
  <c r="BF101" i="154"/>
  <c r="BE6" i="154"/>
  <c r="BF99" i="154"/>
  <c r="BE4" i="154"/>
  <c r="BE110" i="154"/>
  <c r="BD30" i="154"/>
  <c r="DA107" i="141" l="1"/>
  <c r="CZ26" i="141"/>
  <c r="CZ99" i="141"/>
  <c r="CY3" i="141"/>
  <c r="CM3" i="154"/>
  <c r="CN98" i="154"/>
  <c r="CM26" i="154"/>
  <c r="CN106" i="154"/>
  <c r="BD46" i="154"/>
  <c r="AH25" i="154"/>
  <c r="AI2" i="154"/>
  <c r="BF112" i="154"/>
  <c r="BE32" i="154"/>
  <c r="BH3" i="154"/>
  <c r="BF110" i="154"/>
  <c r="BE30" i="154"/>
  <c r="BG26" i="154"/>
  <c r="BI100" i="154"/>
  <c r="BH5" i="154"/>
  <c r="BG102" i="154"/>
  <c r="BF7" i="154"/>
  <c r="BG104" i="154"/>
  <c r="BF9" i="154"/>
  <c r="BF107" i="154"/>
  <c r="BE27" i="154"/>
  <c r="BE23" i="154"/>
  <c r="BG101" i="154"/>
  <c r="BF6" i="154"/>
  <c r="BG99" i="154"/>
  <c r="BF4" i="154"/>
  <c r="BF109" i="154"/>
  <c r="BE29" i="154"/>
  <c r="BF111" i="154"/>
  <c r="BE31" i="154"/>
  <c r="BF8" i="154"/>
  <c r="BG103" i="154"/>
  <c r="BH108" i="154"/>
  <c r="BG28" i="154"/>
  <c r="CZ3" i="141" l="1"/>
  <c r="DA99" i="141"/>
  <c r="DA26" i="141"/>
  <c r="DB107" i="141"/>
  <c r="CN3" i="154"/>
  <c r="CO98" i="154"/>
  <c r="CO106" i="154"/>
  <c r="CN26" i="154"/>
  <c r="BG111" i="154"/>
  <c r="BF31" i="154"/>
  <c r="BH104" i="154"/>
  <c r="BG9" i="154"/>
  <c r="BI108" i="154"/>
  <c r="BH28" i="154"/>
  <c r="BG109" i="154"/>
  <c r="BF29" i="154"/>
  <c r="BH102" i="154"/>
  <c r="BG7" i="154"/>
  <c r="BG110" i="154"/>
  <c r="BF30" i="154"/>
  <c r="AI25" i="154"/>
  <c r="AJ2" i="154"/>
  <c r="BG112" i="154"/>
  <c r="BF32" i="154"/>
  <c r="BG8" i="154"/>
  <c r="BH103" i="154"/>
  <c r="BF23" i="154"/>
  <c r="BE46" i="154"/>
  <c r="BH26" i="154"/>
  <c r="BH101" i="154"/>
  <c r="BG6" i="154"/>
  <c r="BH99" i="154"/>
  <c r="BG4" i="154"/>
  <c r="BG107" i="154"/>
  <c r="BF27" i="154"/>
  <c r="BI5" i="154"/>
  <c r="BJ100" i="154"/>
  <c r="BI3" i="154"/>
  <c r="DB99" i="141" l="1"/>
  <c r="DA3" i="141"/>
  <c r="DB26" i="141"/>
  <c r="DC107" i="141"/>
  <c r="CO26" i="154"/>
  <c r="CP106" i="154"/>
  <c r="CO3" i="154"/>
  <c r="CP98" i="154"/>
  <c r="BF46" i="154"/>
  <c r="BJ108" i="154"/>
  <c r="BI28" i="154"/>
  <c r="BH107" i="154"/>
  <c r="BG27" i="154"/>
  <c r="BJ3" i="154"/>
  <c r="BI99" i="154"/>
  <c r="BH4" i="154"/>
  <c r="AK2" i="154"/>
  <c r="AJ25" i="154"/>
  <c r="BH110" i="154"/>
  <c r="BG30" i="154"/>
  <c r="BG23" i="154"/>
  <c r="BI102" i="154"/>
  <c r="BH7" i="154"/>
  <c r="BK100" i="154"/>
  <c r="BJ5" i="154"/>
  <c r="BH109" i="154"/>
  <c r="BG29" i="154"/>
  <c r="BH111" i="154"/>
  <c r="BG31" i="154"/>
  <c r="BI26" i="154"/>
  <c r="BG32" i="154"/>
  <c r="BH112" i="154"/>
  <c r="BI104" i="154"/>
  <c r="BH9" i="154"/>
  <c r="BH6" i="154"/>
  <c r="BI101" i="154"/>
  <c r="BI103" i="154"/>
  <c r="BH8" i="154"/>
  <c r="DC99" i="141" l="1"/>
  <c r="DB3" i="141"/>
  <c r="DC26" i="141"/>
  <c r="DD107" i="141"/>
  <c r="CP3" i="154"/>
  <c r="CQ98" i="154"/>
  <c r="CQ106" i="154"/>
  <c r="CP26" i="154"/>
  <c r="BJ26" i="154"/>
  <c r="BL100" i="154"/>
  <c r="BK5" i="154"/>
  <c r="BG46" i="154"/>
  <c r="BI110" i="154"/>
  <c r="BH30" i="154"/>
  <c r="BI112" i="154"/>
  <c r="BH32" i="154"/>
  <c r="BI111" i="154"/>
  <c r="BH31" i="154"/>
  <c r="BJ102" i="154"/>
  <c r="BI7" i="154"/>
  <c r="BH23" i="154"/>
  <c r="BJ99" i="154"/>
  <c r="BI4" i="154"/>
  <c r="BK108" i="154"/>
  <c r="BJ28" i="154"/>
  <c r="BK3" i="154"/>
  <c r="BL3" i="154"/>
  <c r="BJ104" i="154"/>
  <c r="BI9" i="154"/>
  <c r="AK25" i="154"/>
  <c r="AL2" i="154"/>
  <c r="BI107" i="154"/>
  <c r="BH27" i="154"/>
  <c r="BJ103" i="154"/>
  <c r="BI8" i="154"/>
  <c r="BJ101" i="154"/>
  <c r="BI6" i="154"/>
  <c r="BI109" i="154"/>
  <c r="BH29" i="154"/>
  <c r="DD26" i="141" l="1"/>
  <c r="DE107" i="141"/>
  <c r="DC3" i="141"/>
  <c r="DD99" i="141"/>
  <c r="CR106" i="154"/>
  <c r="CQ26" i="154"/>
  <c r="BL5" i="154"/>
  <c r="BM100" i="154"/>
  <c r="CQ3" i="154"/>
  <c r="CR98" i="154"/>
  <c r="BI23" i="154"/>
  <c r="BK104" i="154"/>
  <c r="BJ9" i="154"/>
  <c r="BK99" i="154"/>
  <c r="BJ4" i="154"/>
  <c r="BJ111" i="154"/>
  <c r="BI31" i="154"/>
  <c r="BH46" i="154"/>
  <c r="BK101" i="154"/>
  <c r="BJ6" i="154"/>
  <c r="BJ110" i="154"/>
  <c r="BI30" i="154"/>
  <c r="BJ109" i="154"/>
  <c r="BI29" i="154"/>
  <c r="BJ107" i="154"/>
  <c r="BI27" i="154"/>
  <c r="BJ112" i="154"/>
  <c r="BI32" i="154"/>
  <c r="BL108" i="154"/>
  <c r="BK28" i="154"/>
  <c r="BK102" i="154"/>
  <c r="BJ7" i="154"/>
  <c r="BK103" i="154"/>
  <c r="BJ8" i="154"/>
  <c r="AL25" i="154"/>
  <c r="AM2" i="154"/>
  <c r="BL26" i="154"/>
  <c r="BK26" i="154"/>
  <c r="DD3" i="141" l="1"/>
  <c r="DE99" i="141"/>
  <c r="DF107" i="141"/>
  <c r="DE26" i="141"/>
  <c r="CR3" i="154"/>
  <c r="CS98" i="154"/>
  <c r="BM5" i="154"/>
  <c r="BN100" i="154"/>
  <c r="BL28" i="154"/>
  <c r="BM108" i="154"/>
  <c r="CR26" i="154"/>
  <c r="CS106" i="154"/>
  <c r="AN2" i="154"/>
  <c r="AM25" i="154"/>
  <c r="BK110" i="154"/>
  <c r="BJ30" i="154"/>
  <c r="BJ23" i="154"/>
  <c r="BL99" i="154"/>
  <c r="BK4" i="154"/>
  <c r="BL101" i="154"/>
  <c r="BK6" i="154"/>
  <c r="BK112" i="154"/>
  <c r="BJ32" i="154"/>
  <c r="BL102" i="154"/>
  <c r="BK7" i="154"/>
  <c r="BI46" i="154"/>
  <c r="BL104" i="154"/>
  <c r="BK9" i="154"/>
  <c r="BK111" i="154"/>
  <c r="BJ31" i="154"/>
  <c r="BK107" i="154"/>
  <c r="BJ27" i="154"/>
  <c r="BL103" i="154"/>
  <c r="BK8" i="154"/>
  <c r="BK109" i="154"/>
  <c r="BJ29" i="154"/>
  <c r="DF26" i="141" l="1"/>
  <c r="DG107" i="141"/>
  <c r="DF99" i="141"/>
  <c r="DE3" i="141"/>
  <c r="BM28" i="154"/>
  <c r="BN108" i="154"/>
  <c r="BN5" i="154"/>
  <c r="BO100" i="154"/>
  <c r="BL8" i="154"/>
  <c r="BM103" i="154"/>
  <c r="BL6" i="154"/>
  <c r="BM101" i="154"/>
  <c r="BL7" i="154"/>
  <c r="BM102" i="154"/>
  <c r="CS26" i="154"/>
  <c r="CT106" i="154"/>
  <c r="CS3" i="154"/>
  <c r="CT98" i="154"/>
  <c r="BL9" i="154"/>
  <c r="BM104" i="154"/>
  <c r="BL4" i="154"/>
  <c r="BM99" i="154"/>
  <c r="BL111" i="154"/>
  <c r="BK31" i="154"/>
  <c r="BL110" i="154"/>
  <c r="BK30" i="154"/>
  <c r="BL107" i="154"/>
  <c r="BK27" i="154"/>
  <c r="BL112" i="154"/>
  <c r="BK32" i="154"/>
  <c r="BJ46" i="154"/>
  <c r="BL109" i="154"/>
  <c r="BK29" i="154"/>
  <c r="BK23" i="154"/>
  <c r="AN25" i="154"/>
  <c r="AO2" i="154"/>
  <c r="DG99" i="141" l="1"/>
  <c r="DF3" i="141"/>
  <c r="DG26" i="141"/>
  <c r="DH107" i="141"/>
  <c r="BL23" i="154"/>
  <c r="BM9" i="154"/>
  <c r="BN104" i="154"/>
  <c r="BL27" i="154"/>
  <c r="BM107" i="154"/>
  <c r="BL30" i="154"/>
  <c r="BM110" i="154"/>
  <c r="CT3" i="154"/>
  <c r="CU98" i="154"/>
  <c r="BL29" i="154"/>
  <c r="BM109" i="154"/>
  <c r="BP100" i="154"/>
  <c r="BO5" i="154"/>
  <c r="BL32" i="154"/>
  <c r="BM112" i="154"/>
  <c r="BM4" i="154"/>
  <c r="BN99" i="154"/>
  <c r="BM7" i="154"/>
  <c r="BN102" i="154"/>
  <c r="BO108" i="154"/>
  <c r="BN28" i="154"/>
  <c r="BM6" i="154"/>
  <c r="BN101" i="154"/>
  <c r="BM8" i="154"/>
  <c r="BN103" i="154"/>
  <c r="BL31" i="154"/>
  <c r="BM111" i="154"/>
  <c r="CT26" i="154"/>
  <c r="CU106" i="154"/>
  <c r="BK46" i="154"/>
  <c r="AO25" i="154"/>
  <c r="AP2" i="154"/>
  <c r="BL46" i="154" l="1"/>
  <c r="DI107" i="141"/>
  <c r="DH26" i="141"/>
  <c r="DG3" i="141"/>
  <c r="DH99" i="141"/>
  <c r="BN112" i="154"/>
  <c r="BM32" i="154"/>
  <c r="CU26" i="154"/>
  <c r="CV106" i="154"/>
  <c r="BM30" i="154"/>
  <c r="BN110" i="154"/>
  <c r="BM31" i="154"/>
  <c r="BN111" i="154"/>
  <c r="BQ100" i="154"/>
  <c r="BP5" i="154"/>
  <c r="BO103" i="154"/>
  <c r="BN8" i="154"/>
  <c r="BO99" i="154"/>
  <c r="BN4" i="154"/>
  <c r="BN9" i="154"/>
  <c r="BO104" i="154"/>
  <c r="BN6" i="154"/>
  <c r="BO101" i="154"/>
  <c r="BP108" i="154"/>
  <c r="BO28" i="154"/>
  <c r="BM27" i="154"/>
  <c r="BN107" i="154"/>
  <c r="BN7" i="154"/>
  <c r="BO102" i="154"/>
  <c r="BN109" i="154"/>
  <c r="BM29" i="154"/>
  <c r="BM23" i="154"/>
  <c r="CV98" i="154"/>
  <c r="CU3" i="154"/>
  <c r="AQ2" i="154"/>
  <c r="AP25" i="154"/>
  <c r="DI99" i="141" l="1"/>
  <c r="DH3" i="141"/>
  <c r="DI26" i="141"/>
  <c r="DJ107" i="141"/>
  <c r="DJ26" i="141" s="1"/>
  <c r="BM46" i="154"/>
  <c r="CW98" i="154"/>
  <c r="CV3" i="154"/>
  <c r="BN30" i="154"/>
  <c r="BO110" i="154"/>
  <c r="BQ108" i="154"/>
  <c r="BP28" i="154"/>
  <c r="BP99" i="154"/>
  <c r="BO4" i="154"/>
  <c r="BP103" i="154"/>
  <c r="BO8" i="154"/>
  <c r="BO6" i="154"/>
  <c r="BP101" i="154"/>
  <c r="CV26" i="154"/>
  <c r="CW106" i="154"/>
  <c r="BN29" i="154"/>
  <c r="BO109" i="154"/>
  <c r="BQ5" i="154"/>
  <c r="BR100" i="154"/>
  <c r="BP102" i="154"/>
  <c r="BO7" i="154"/>
  <c r="BO9" i="154"/>
  <c r="BP104" i="154"/>
  <c r="BN31" i="154"/>
  <c r="BO111" i="154"/>
  <c r="BN32" i="154"/>
  <c r="BO112" i="154"/>
  <c r="BN27" i="154"/>
  <c r="BO107" i="154"/>
  <c r="BN23" i="154"/>
  <c r="AR2" i="154"/>
  <c r="AQ25" i="154"/>
  <c r="DI3" i="141" l="1"/>
  <c r="DJ99" i="141"/>
  <c r="DJ3" i="141" s="1"/>
  <c r="CW26" i="154"/>
  <c r="CX106" i="154"/>
  <c r="BQ28" i="154"/>
  <c r="BR108" i="154"/>
  <c r="BO30" i="154"/>
  <c r="BP110" i="154"/>
  <c r="BP4" i="154"/>
  <c r="BQ99" i="154"/>
  <c r="BP9" i="154"/>
  <c r="BQ104" i="154"/>
  <c r="BO27" i="154"/>
  <c r="BP107" i="154"/>
  <c r="BP6" i="154"/>
  <c r="BQ101" i="154"/>
  <c r="BN46" i="154"/>
  <c r="BP7" i="154"/>
  <c r="BQ102" i="154"/>
  <c r="BO32" i="154"/>
  <c r="BP112" i="154"/>
  <c r="BS100" i="154"/>
  <c r="BR5" i="154"/>
  <c r="BQ103" i="154"/>
  <c r="BP8" i="154"/>
  <c r="BO31" i="154"/>
  <c r="BP111" i="154"/>
  <c r="BO29" i="154"/>
  <c r="BP109" i="154"/>
  <c r="BO23" i="154"/>
  <c r="CX98" i="154"/>
  <c r="CW3" i="154"/>
  <c r="AS2" i="154"/>
  <c r="AR25" i="154"/>
  <c r="BR99" i="154" l="1"/>
  <c r="BQ4" i="154"/>
  <c r="CY98" i="154"/>
  <c r="CX3" i="154"/>
  <c r="BQ6" i="154"/>
  <c r="BR101" i="154"/>
  <c r="BP29" i="154"/>
  <c r="BQ109" i="154"/>
  <c r="BP32" i="154"/>
  <c r="BQ112" i="154"/>
  <c r="BS108" i="154"/>
  <c r="BR28" i="154"/>
  <c r="BR103" i="154"/>
  <c r="BQ8" i="154"/>
  <c r="BP30" i="154"/>
  <c r="BQ110" i="154"/>
  <c r="BP31" i="154"/>
  <c r="BQ111" i="154"/>
  <c r="BO46" i="154"/>
  <c r="BP23" i="154"/>
  <c r="BS5" i="154"/>
  <c r="BT100" i="154"/>
  <c r="BP27" i="154"/>
  <c r="BQ107" i="154"/>
  <c r="BQ7" i="154"/>
  <c r="BR102" i="154"/>
  <c r="BQ9" i="154"/>
  <c r="BR104" i="154"/>
  <c r="CY106" i="154"/>
  <c r="CX26" i="154"/>
  <c r="AT2" i="154"/>
  <c r="AS25" i="154"/>
  <c r="BP46" i="154" l="1"/>
  <c r="BQ29" i="154"/>
  <c r="BR109" i="154"/>
  <c r="BT5" i="154"/>
  <c r="BU100" i="154"/>
  <c r="BS103" i="154"/>
  <c r="BR8" i="154"/>
  <c r="BS101" i="154"/>
  <c r="BR6" i="154"/>
  <c r="BQ30" i="154"/>
  <c r="BR110" i="154"/>
  <c r="CY26" i="154"/>
  <c r="CZ106" i="154"/>
  <c r="BS104" i="154"/>
  <c r="BR9" i="154"/>
  <c r="BR7" i="154"/>
  <c r="BS102" i="154"/>
  <c r="BS28" i="154"/>
  <c r="BT108" i="154"/>
  <c r="CY3" i="154"/>
  <c r="CZ98" i="154"/>
  <c r="BQ31" i="154"/>
  <c r="BR111" i="154"/>
  <c r="BQ32" i="154"/>
  <c r="BR112" i="154"/>
  <c r="BQ23" i="154"/>
  <c r="BQ27" i="154"/>
  <c r="BR107" i="154"/>
  <c r="BR4" i="154"/>
  <c r="BS99" i="154"/>
  <c r="AT25" i="154"/>
  <c r="AU2" i="154"/>
  <c r="BR23" i="154" l="1"/>
  <c r="BS4" i="154"/>
  <c r="BT99" i="154"/>
  <c r="BT104" i="154"/>
  <c r="BS9" i="154"/>
  <c r="CZ3" i="154"/>
  <c r="DA98" i="154"/>
  <c r="BR27" i="154"/>
  <c r="BS107" i="154"/>
  <c r="BV100" i="154"/>
  <c r="BU5" i="154"/>
  <c r="BR29" i="154"/>
  <c r="BS109" i="154"/>
  <c r="CZ26" i="154"/>
  <c r="DA106" i="154"/>
  <c r="BQ46" i="154"/>
  <c r="BT28" i="154"/>
  <c r="BU108" i="154"/>
  <c r="BS8" i="154"/>
  <c r="BT103" i="154"/>
  <c r="BR30" i="154"/>
  <c r="BS110" i="154"/>
  <c r="BR32" i="154"/>
  <c r="BS112" i="154"/>
  <c r="BS7" i="154"/>
  <c r="BT102" i="154"/>
  <c r="BR31" i="154"/>
  <c r="BS111" i="154"/>
  <c r="BS6" i="154"/>
  <c r="BT101" i="154"/>
  <c r="AU25" i="154"/>
  <c r="AV2" i="154"/>
  <c r="BR46" i="154" l="1"/>
  <c r="BS27" i="154"/>
  <c r="BT107" i="154"/>
  <c r="DB106" i="154"/>
  <c r="DA26" i="154"/>
  <c r="BT6" i="154"/>
  <c r="BU101" i="154"/>
  <c r="BU104" i="154"/>
  <c r="BT9" i="154"/>
  <c r="BS32" i="154"/>
  <c r="BT112" i="154"/>
  <c r="DA3" i="154"/>
  <c r="DB98" i="154"/>
  <c r="BS31" i="154"/>
  <c r="BT111" i="154"/>
  <c r="BT7" i="154"/>
  <c r="BU102" i="154"/>
  <c r="BV108" i="154"/>
  <c r="BU28" i="154"/>
  <c r="BT4" i="154"/>
  <c r="BU99" i="154"/>
  <c r="BS30" i="154"/>
  <c r="BT110" i="154"/>
  <c r="BT8" i="154"/>
  <c r="BU103" i="154"/>
  <c r="BS29" i="154"/>
  <c r="BT109" i="154"/>
  <c r="BV5" i="154"/>
  <c r="BW100" i="154"/>
  <c r="BS23" i="154"/>
  <c r="AV25" i="154"/>
  <c r="AW2" i="154"/>
  <c r="BV102" i="154" l="1"/>
  <c r="BU7" i="154"/>
  <c r="BT30" i="154"/>
  <c r="BU110" i="154"/>
  <c r="BU9" i="154"/>
  <c r="BV104" i="154"/>
  <c r="DB26" i="154"/>
  <c r="DC106" i="154"/>
  <c r="BU111" i="154"/>
  <c r="BT31" i="154"/>
  <c r="DC98" i="154"/>
  <c r="DB3" i="154"/>
  <c r="BT29" i="154"/>
  <c r="BU109" i="154"/>
  <c r="BT32" i="154"/>
  <c r="BU112" i="154"/>
  <c r="BT27" i="154"/>
  <c r="BU107" i="154"/>
  <c r="BW5" i="154"/>
  <c r="BX100" i="154"/>
  <c r="BU6" i="154"/>
  <c r="BV101" i="154"/>
  <c r="BU4" i="154"/>
  <c r="BV99" i="154"/>
  <c r="BT23" i="154"/>
  <c r="BU8" i="154"/>
  <c r="BV103" i="154"/>
  <c r="BV28" i="154"/>
  <c r="BW108" i="154"/>
  <c r="BS46" i="154"/>
  <c r="AX2" i="154"/>
  <c r="AW25" i="154"/>
  <c r="DC26" i="154" l="1"/>
  <c r="DD106" i="154"/>
  <c r="BW28" i="154"/>
  <c r="BX108" i="154"/>
  <c r="BW101" i="154"/>
  <c r="BV6" i="154"/>
  <c r="BX5" i="154"/>
  <c r="BY100" i="154"/>
  <c r="BV9" i="154"/>
  <c r="BW104" i="154"/>
  <c r="BV8" i="154"/>
  <c r="BW103" i="154"/>
  <c r="BV107" i="154"/>
  <c r="BU27" i="154"/>
  <c r="BV110" i="154"/>
  <c r="BU30" i="154"/>
  <c r="BU32" i="154"/>
  <c r="BV112" i="154"/>
  <c r="BV109" i="154"/>
  <c r="BU29" i="154"/>
  <c r="BT46" i="154"/>
  <c r="DC3" i="154"/>
  <c r="DD98" i="154"/>
  <c r="BV4" i="154"/>
  <c r="BW99" i="154"/>
  <c r="BU23" i="154"/>
  <c r="BU31" i="154"/>
  <c r="BV111" i="154"/>
  <c r="BV7" i="154"/>
  <c r="BW102" i="154"/>
  <c r="AX25" i="154"/>
  <c r="AY2" i="154"/>
  <c r="BV30" i="154" l="1"/>
  <c r="BW110" i="154"/>
  <c r="BW8" i="154"/>
  <c r="BX103" i="154"/>
  <c r="BX28" i="154"/>
  <c r="BY108" i="154"/>
  <c r="DD3" i="154"/>
  <c r="DE98" i="154"/>
  <c r="BV31" i="154"/>
  <c r="BW111" i="154"/>
  <c r="BV27" i="154"/>
  <c r="BW107" i="154"/>
  <c r="BV29" i="154"/>
  <c r="BW109" i="154"/>
  <c r="BU46" i="154"/>
  <c r="BW4" i="154"/>
  <c r="BX99" i="154"/>
  <c r="BV32" i="154"/>
  <c r="BW112" i="154"/>
  <c r="BW9" i="154"/>
  <c r="BX104" i="154"/>
  <c r="DD26" i="154"/>
  <c r="DE106" i="154"/>
  <c r="BY5" i="154"/>
  <c r="BZ100" i="154"/>
  <c r="BW7" i="154"/>
  <c r="BX102" i="154"/>
  <c r="BW6" i="154"/>
  <c r="BX101" i="154"/>
  <c r="BV23" i="154"/>
  <c r="AZ2" i="154"/>
  <c r="AY25" i="154"/>
  <c r="DE3" i="154" l="1"/>
  <c r="DF98" i="154"/>
  <c r="BX9" i="154"/>
  <c r="BY104" i="154"/>
  <c r="BW32" i="154"/>
  <c r="BX112" i="154"/>
  <c r="BW27" i="154"/>
  <c r="BX107" i="154"/>
  <c r="BW29" i="154"/>
  <c r="BX109" i="154"/>
  <c r="BX7" i="154"/>
  <c r="BY102" i="154"/>
  <c r="BZ108" i="154"/>
  <c r="BY28" i="154"/>
  <c r="BY99" i="154"/>
  <c r="BX4" i="154"/>
  <c r="BY103" i="154"/>
  <c r="BX8" i="154"/>
  <c r="DE26" i="154"/>
  <c r="DF106" i="154"/>
  <c r="BX110" i="154"/>
  <c r="BW30" i="154"/>
  <c r="BX6" i="154"/>
  <c r="BY101" i="154"/>
  <c r="BZ5" i="154"/>
  <c r="CA100" i="154"/>
  <c r="BV46" i="154"/>
  <c r="BW23" i="154"/>
  <c r="BW31" i="154"/>
  <c r="BX111" i="154"/>
  <c r="AZ25" i="154"/>
  <c r="BA2" i="154"/>
  <c r="BW46" i="154" l="1"/>
  <c r="BY4" i="154"/>
  <c r="BZ99" i="154"/>
  <c r="CA108" i="154"/>
  <c r="BZ28" i="154"/>
  <c r="BY9" i="154"/>
  <c r="BZ104" i="154"/>
  <c r="BY110" i="154"/>
  <c r="BX30" i="154"/>
  <c r="BZ102" i="154"/>
  <c r="BY7" i="154"/>
  <c r="BX29" i="154"/>
  <c r="BY109" i="154"/>
  <c r="BX31" i="154"/>
  <c r="BY111" i="154"/>
  <c r="BX32" i="154"/>
  <c r="BY112" i="154"/>
  <c r="DF26" i="154"/>
  <c r="DG106" i="154"/>
  <c r="BY8" i="154"/>
  <c r="BZ103" i="154"/>
  <c r="DF3" i="154"/>
  <c r="DG98" i="154"/>
  <c r="CB100" i="154"/>
  <c r="CA5" i="154"/>
  <c r="BY6" i="154"/>
  <c r="BZ101" i="154"/>
  <c r="BX23" i="154"/>
  <c r="BY107" i="154"/>
  <c r="BX27" i="154"/>
  <c r="BA25" i="154"/>
  <c r="BB2" i="154"/>
  <c r="BY32" i="154" l="1"/>
  <c r="BZ112" i="154"/>
  <c r="BZ110" i="154"/>
  <c r="BY30" i="154"/>
  <c r="BZ6" i="154"/>
  <c r="CA101" i="154"/>
  <c r="CB108" i="154"/>
  <c r="CA28" i="154"/>
  <c r="BX46" i="154"/>
  <c r="BY27" i="154"/>
  <c r="BZ107" i="154"/>
  <c r="BZ9" i="154"/>
  <c r="CA104" i="154"/>
  <c r="DG26" i="154"/>
  <c r="DH106" i="154"/>
  <c r="BZ4" i="154"/>
  <c r="CA99" i="154"/>
  <c r="DG3" i="154"/>
  <c r="DH98" i="154"/>
  <c r="BY31" i="154"/>
  <c r="BZ111" i="154"/>
  <c r="CA103" i="154"/>
  <c r="BZ8" i="154"/>
  <c r="BY29" i="154"/>
  <c r="BZ109" i="154"/>
  <c r="CC100" i="154"/>
  <c r="CB5" i="154"/>
  <c r="BZ7" i="154"/>
  <c r="CA102" i="154"/>
  <c r="BY23" i="154"/>
  <c r="BB25" i="154"/>
  <c r="BC2" i="154"/>
  <c r="DH26" i="154" l="1"/>
  <c r="DI106" i="154"/>
  <c r="CA8" i="154"/>
  <c r="CB103" i="154"/>
  <c r="CB28" i="154"/>
  <c r="CC108" i="154"/>
  <c r="BZ31" i="154"/>
  <c r="CA111" i="154"/>
  <c r="DI98" i="154"/>
  <c r="DH3" i="154"/>
  <c r="BY46" i="154"/>
  <c r="CA110" i="154"/>
  <c r="BZ30" i="154"/>
  <c r="CA6" i="154"/>
  <c r="CB101" i="154"/>
  <c r="CC5" i="154"/>
  <c r="CD100" i="154"/>
  <c r="CA109" i="154"/>
  <c r="BZ29" i="154"/>
  <c r="CA4" i="154"/>
  <c r="CB99" i="154"/>
  <c r="CA112" i="154"/>
  <c r="BZ32" i="154"/>
  <c r="CA7" i="154"/>
  <c r="CB102" i="154"/>
  <c r="CB104" i="154"/>
  <c r="CA9" i="154"/>
  <c r="BZ27" i="154"/>
  <c r="CA107" i="154"/>
  <c r="BZ23" i="154"/>
  <c r="BC25" i="154"/>
  <c r="BD2" i="154"/>
  <c r="CA31" i="154" l="1"/>
  <c r="CB111" i="154"/>
  <c r="CA23" i="154"/>
  <c r="CB9" i="154"/>
  <c r="CC104" i="154"/>
  <c r="CB8" i="154"/>
  <c r="CC103" i="154"/>
  <c r="CC99" i="154"/>
  <c r="CB4" i="154"/>
  <c r="CC102" i="154"/>
  <c r="CB7" i="154"/>
  <c r="CB109" i="154"/>
  <c r="CA29" i="154"/>
  <c r="CA32" i="154"/>
  <c r="CB112" i="154"/>
  <c r="BZ46" i="154"/>
  <c r="CA30" i="154"/>
  <c r="CB110" i="154"/>
  <c r="CD5" i="154"/>
  <c r="CE100" i="154"/>
  <c r="DI26" i="154"/>
  <c r="DJ106" i="154"/>
  <c r="DJ26" i="154" s="1"/>
  <c r="CC101" i="154"/>
  <c r="CB6" i="154"/>
  <c r="CA27" i="154"/>
  <c r="CB107" i="154"/>
  <c r="CC28" i="154"/>
  <c r="CD108" i="154"/>
  <c r="DI3" i="154"/>
  <c r="DJ98" i="154"/>
  <c r="DJ3" i="154" s="1"/>
  <c r="BE2" i="154"/>
  <c r="BD25" i="154"/>
  <c r="CC4" i="154" l="1"/>
  <c r="CD99" i="154"/>
  <c r="CC8" i="154"/>
  <c r="CD103" i="154"/>
  <c r="CC9" i="154"/>
  <c r="CD104" i="154"/>
  <c r="CC6" i="154"/>
  <c r="CD101" i="154"/>
  <c r="CB32" i="154"/>
  <c r="CC112" i="154"/>
  <c r="CD28" i="154"/>
  <c r="CE108" i="154"/>
  <c r="CC109" i="154"/>
  <c r="CB29" i="154"/>
  <c r="CA46" i="154"/>
  <c r="CC111" i="154"/>
  <c r="CB31" i="154"/>
  <c r="CE5" i="154"/>
  <c r="CF100" i="154"/>
  <c r="CC107" i="154"/>
  <c r="CB27" i="154"/>
  <c r="CC110" i="154"/>
  <c r="CB30" i="154"/>
  <c r="CD102" i="154"/>
  <c r="CC7" i="154"/>
  <c r="CB23" i="154"/>
  <c r="BF2" i="154"/>
  <c r="BE25" i="154"/>
  <c r="CF5" i="154" l="1"/>
  <c r="CG100" i="154"/>
  <c r="CD9" i="154"/>
  <c r="CE104" i="154"/>
  <c r="CD7" i="154"/>
  <c r="CE102" i="154"/>
  <c r="CD6" i="154"/>
  <c r="CE101" i="154"/>
  <c r="CF108" i="154"/>
  <c r="CE28" i="154"/>
  <c r="CE103" i="154"/>
  <c r="CD8" i="154"/>
  <c r="CC31" i="154"/>
  <c r="CD111" i="154"/>
  <c r="CC32" i="154"/>
  <c r="CD112" i="154"/>
  <c r="CE99" i="154"/>
  <c r="CD4" i="154"/>
  <c r="CC30" i="154"/>
  <c r="CD110" i="154"/>
  <c r="CC23" i="154"/>
  <c r="CB46" i="154"/>
  <c r="CD107" i="154"/>
  <c r="CC27" i="154"/>
  <c r="CC29" i="154"/>
  <c r="CD109" i="154"/>
  <c r="BF25" i="154"/>
  <c r="BG2" i="154"/>
  <c r="CD30" i="154" l="1"/>
  <c r="CE110" i="154"/>
  <c r="CD27" i="154"/>
  <c r="CE107" i="154"/>
  <c r="CE7" i="154"/>
  <c r="CF102" i="154"/>
  <c r="CE109" i="154"/>
  <c r="CD29" i="154"/>
  <c r="CE4" i="154"/>
  <c r="CF99" i="154"/>
  <c r="CF28" i="154"/>
  <c r="CG108" i="154"/>
  <c r="CG5" i="154"/>
  <c r="CH100" i="154"/>
  <c r="CE111" i="154"/>
  <c r="CD31" i="154"/>
  <c r="CE8" i="154"/>
  <c r="CF103" i="154"/>
  <c r="CE9" i="154"/>
  <c r="CF104" i="154"/>
  <c r="CD23" i="154"/>
  <c r="CC46" i="154"/>
  <c r="CE112" i="154"/>
  <c r="CD32" i="154"/>
  <c r="CE6" i="154"/>
  <c r="CF101" i="154"/>
  <c r="BG25" i="154"/>
  <c r="BH2" i="154"/>
  <c r="CD46" i="154" l="1"/>
  <c r="CE31" i="154"/>
  <c r="CF111" i="154"/>
  <c r="CG28" i="154"/>
  <c r="CH108" i="154"/>
  <c r="CE23" i="154"/>
  <c r="CE32" i="154"/>
  <c r="CF112" i="154"/>
  <c r="CE29" i="154"/>
  <c r="CF109" i="154"/>
  <c r="CI100" i="154"/>
  <c r="CH5" i="154"/>
  <c r="CF7" i="154"/>
  <c r="CG102" i="154"/>
  <c r="CG104" i="154"/>
  <c r="CF9" i="154"/>
  <c r="CE27" i="154"/>
  <c r="CF107" i="154"/>
  <c r="CF6" i="154"/>
  <c r="CG101" i="154"/>
  <c r="CG103" i="154"/>
  <c r="CF8" i="154"/>
  <c r="CF4" i="154"/>
  <c r="CG99" i="154"/>
  <c r="CE30" i="154"/>
  <c r="CF110" i="154"/>
  <c r="BI2" i="154"/>
  <c r="BH25" i="154"/>
  <c r="CF23" i="154" l="1"/>
  <c r="CE46" i="154"/>
  <c r="CG4" i="154"/>
  <c r="CH99" i="154"/>
  <c r="CF32" i="154"/>
  <c r="CG112" i="154"/>
  <c r="CH104" i="154"/>
  <c r="CG9" i="154"/>
  <c r="CG8" i="154"/>
  <c r="CH103" i="154"/>
  <c r="CG6" i="154"/>
  <c r="CH101" i="154"/>
  <c r="CI108" i="154"/>
  <c r="CH28" i="154"/>
  <c r="CG110" i="154"/>
  <c r="CF30" i="154"/>
  <c r="CF31" i="154"/>
  <c r="CG111" i="154"/>
  <c r="CG7" i="154"/>
  <c r="CH102" i="154"/>
  <c r="CJ100" i="154"/>
  <c r="CI5" i="154"/>
  <c r="CF27" i="154"/>
  <c r="CG107" i="154"/>
  <c r="CF29" i="154"/>
  <c r="CG109" i="154"/>
  <c r="BI25" i="154"/>
  <c r="BJ2" i="154"/>
  <c r="CH8" i="154" l="1"/>
  <c r="CI103" i="154"/>
  <c r="CG27" i="154"/>
  <c r="CH107" i="154"/>
  <c r="CF46" i="154"/>
  <c r="CG30" i="154"/>
  <c r="CH110" i="154"/>
  <c r="CH9" i="154"/>
  <c r="CI104" i="154"/>
  <c r="CK100" i="154"/>
  <c r="CJ5" i="154"/>
  <c r="CG32" i="154"/>
  <c r="CH112" i="154"/>
  <c r="CH7" i="154"/>
  <c r="CI102" i="154"/>
  <c r="CI28" i="154"/>
  <c r="CJ108" i="154"/>
  <c r="CI101" i="154"/>
  <c r="CH6" i="154"/>
  <c r="CH4" i="154"/>
  <c r="CI99" i="154"/>
  <c r="CG29" i="154"/>
  <c r="CH109" i="154"/>
  <c r="CH111" i="154"/>
  <c r="CG31" i="154"/>
  <c r="CG23" i="154"/>
  <c r="BJ25" i="154"/>
  <c r="BK2" i="154"/>
  <c r="CH29" i="154" l="1"/>
  <c r="CI109" i="154"/>
  <c r="CI7" i="154"/>
  <c r="CJ102" i="154"/>
  <c r="CH30" i="154"/>
  <c r="CI110" i="154"/>
  <c r="CH32" i="154"/>
  <c r="CI112" i="154"/>
  <c r="CH23" i="154"/>
  <c r="CI6" i="154"/>
  <c r="CJ101" i="154"/>
  <c r="CJ28" i="154"/>
  <c r="CK108" i="154"/>
  <c r="CL100" i="154"/>
  <c r="CK5" i="154"/>
  <c r="CJ103" i="154"/>
  <c r="CI8" i="154"/>
  <c r="CJ99" i="154"/>
  <c r="CI4" i="154"/>
  <c r="CH27" i="154"/>
  <c r="CI107" i="154"/>
  <c r="CG46" i="154"/>
  <c r="CI111" i="154"/>
  <c r="CH31" i="154"/>
  <c r="CI9" i="154"/>
  <c r="CJ104" i="154"/>
  <c r="BL2" i="154"/>
  <c r="BK25" i="154"/>
  <c r="BL25" i="154" l="1"/>
  <c r="BM2" i="154"/>
  <c r="CI23" i="154"/>
  <c r="CI32" i="154"/>
  <c r="CJ112" i="154"/>
  <c r="CI30" i="154"/>
  <c r="CJ110" i="154"/>
  <c r="CJ8" i="154"/>
  <c r="CK103" i="154"/>
  <c r="CI31" i="154"/>
  <c r="CJ111" i="154"/>
  <c r="CM100" i="154"/>
  <c r="CL5" i="154"/>
  <c r="CI27" i="154"/>
  <c r="CJ107" i="154"/>
  <c r="CH46" i="154"/>
  <c r="CK102" i="154"/>
  <c r="CJ7" i="154"/>
  <c r="CK99" i="154"/>
  <c r="CJ4" i="154"/>
  <c r="CI29" i="154"/>
  <c r="CJ109" i="154"/>
  <c r="CK28" i="154"/>
  <c r="CL108" i="154"/>
  <c r="CJ6" i="154"/>
  <c r="CK101" i="154"/>
  <c r="CJ9" i="154"/>
  <c r="CK104" i="154"/>
  <c r="P80" i="139"/>
  <c r="I83" i="139"/>
  <c r="J83" i="139" s="1"/>
  <c r="K83" i="139" s="1"/>
  <c r="L83" i="139" s="1"/>
  <c r="M83" i="139" s="1"/>
  <c r="N83" i="139" s="1"/>
  <c r="O83" i="139" s="1"/>
  <c r="P83" i="139" s="1"/>
  <c r="Q83" i="139" s="1"/>
  <c r="R83" i="139" s="1"/>
  <c r="S83" i="139" s="1"/>
  <c r="T83" i="139" s="1"/>
  <c r="U83" i="139" s="1"/>
  <c r="V83" i="139" s="1"/>
  <c r="W83" i="139" s="1"/>
  <c r="X83" i="139" s="1"/>
  <c r="AF80" i="139"/>
  <c r="AF82" i="139" s="1"/>
  <c r="AF84" i="139" s="1"/>
  <c r="AF86" i="139" s="1"/>
  <c r="AE80" i="139"/>
  <c r="AE82" i="139" s="1"/>
  <c r="AE84" i="139" s="1"/>
  <c r="AE86" i="139" s="1"/>
  <c r="AD80" i="139"/>
  <c r="AD82" i="139" s="1"/>
  <c r="AD84" i="139" s="1"/>
  <c r="AD86" i="139" s="1"/>
  <c r="AC80" i="139"/>
  <c r="AC82" i="139" s="1"/>
  <c r="AC84" i="139" s="1"/>
  <c r="AC86" i="139" s="1"/>
  <c r="AB80" i="139"/>
  <c r="AA80" i="139"/>
  <c r="Z80" i="139"/>
  <c r="Z82" i="139" s="1"/>
  <c r="Y80" i="139"/>
  <c r="X80" i="139"/>
  <c r="X82" i="139" s="1"/>
  <c r="W80" i="139"/>
  <c r="W82" i="139" s="1"/>
  <c r="V80" i="139"/>
  <c r="V82" i="139" s="1"/>
  <c r="U80" i="139"/>
  <c r="T80" i="139"/>
  <c r="T82" i="139" s="1"/>
  <c r="S80" i="139"/>
  <c r="S82" i="139" s="1"/>
  <c r="R80" i="139"/>
  <c r="R82" i="139" s="1"/>
  <c r="Q80" i="139"/>
  <c r="O80" i="139"/>
  <c r="N80" i="139"/>
  <c r="N82" i="139" s="1"/>
  <c r="M80" i="139"/>
  <c r="M82" i="139" s="1"/>
  <c r="L80" i="139"/>
  <c r="L82" i="139" s="1"/>
  <c r="K80" i="139"/>
  <c r="K82" i="139" s="1"/>
  <c r="J80" i="139"/>
  <c r="J82" i="139" s="1"/>
  <c r="I80" i="139"/>
  <c r="I82" i="139" s="1"/>
  <c r="H80" i="139"/>
  <c r="H82" i="139" s="1"/>
  <c r="H84" i="139" s="1"/>
  <c r="H86" i="139" s="1"/>
  <c r="G78" i="139"/>
  <c r="G80" i="139" s="1"/>
  <c r="BN2" i="154" l="1"/>
  <c r="BM25" i="154"/>
  <c r="CL103" i="154"/>
  <c r="CK8" i="154"/>
  <c r="CK111" i="154"/>
  <c r="CJ31" i="154"/>
  <c r="CK7" i="154"/>
  <c r="CL102" i="154"/>
  <c r="CM108" i="154"/>
  <c r="CL28" i="154"/>
  <c r="CJ29" i="154"/>
  <c r="CK109" i="154"/>
  <c r="CJ30" i="154"/>
  <c r="CK110" i="154"/>
  <c r="CK9" i="154"/>
  <c r="CL104" i="154"/>
  <c r="CJ32" i="154"/>
  <c r="CK112" i="154"/>
  <c r="CK6" i="154"/>
  <c r="CL101" i="154"/>
  <c r="CK107" i="154"/>
  <c r="CJ27" i="154"/>
  <c r="CI46" i="154"/>
  <c r="CJ23" i="154"/>
  <c r="CK4" i="154"/>
  <c r="CL99" i="154"/>
  <c r="CM5" i="154"/>
  <c r="CN100" i="154"/>
  <c r="J84" i="139"/>
  <c r="J86" i="139" s="1"/>
  <c r="K84" i="139"/>
  <c r="K86" i="139" s="1"/>
  <c r="I84" i="139"/>
  <c r="I86" i="139" s="1"/>
  <c r="Z84" i="139"/>
  <c r="Z86" i="139" s="1"/>
  <c r="Y82" i="139"/>
  <c r="Y84" i="139" s="1"/>
  <c r="Y86" i="139" s="1"/>
  <c r="P82" i="139"/>
  <c r="P84" i="139" s="1"/>
  <c r="P86" i="139" s="1"/>
  <c r="AB82" i="139"/>
  <c r="AB84" i="139" s="1"/>
  <c r="AB86" i="139" s="1"/>
  <c r="Q82" i="139"/>
  <c r="Q84" i="139" s="1"/>
  <c r="Q86" i="139" s="1"/>
  <c r="M84" i="139"/>
  <c r="M86" i="139" s="1"/>
  <c r="R84" i="139"/>
  <c r="R86" i="139" s="1"/>
  <c r="V84" i="139"/>
  <c r="V86" i="139" s="1"/>
  <c r="W84" i="139"/>
  <c r="W86" i="139" s="1"/>
  <c r="L84" i="139"/>
  <c r="L86" i="139" s="1"/>
  <c r="X84" i="139"/>
  <c r="X86" i="139" s="1"/>
  <c r="G82" i="139"/>
  <c r="G84" i="139" s="1"/>
  <c r="G86" i="139" s="1"/>
  <c r="N84" i="139"/>
  <c r="N86" i="139" s="1"/>
  <c r="T84" i="139"/>
  <c r="T86" i="139" s="1"/>
  <c r="S84" i="139"/>
  <c r="S86" i="139" s="1"/>
  <c r="F78" i="139"/>
  <c r="O82" i="139"/>
  <c r="O84" i="139" s="1"/>
  <c r="O86" i="139" s="1"/>
  <c r="U82" i="139"/>
  <c r="U84" i="139" s="1"/>
  <c r="U86" i="139" s="1"/>
  <c r="AA82" i="139"/>
  <c r="AA84" i="139" s="1"/>
  <c r="AA86" i="139" s="1"/>
  <c r="CK23" i="154" l="1"/>
  <c r="BN25" i="154"/>
  <c r="BO2" i="154"/>
  <c r="CK32" i="154"/>
  <c r="CL112" i="154"/>
  <c r="CL7" i="154"/>
  <c r="CM102" i="154"/>
  <c r="CJ46" i="154"/>
  <c r="CL107" i="154"/>
  <c r="CK27" i="154"/>
  <c r="CL6" i="154"/>
  <c r="CM101" i="154"/>
  <c r="CL109" i="154"/>
  <c r="CK29" i="154"/>
  <c r="CM28" i="154"/>
  <c r="CN108" i="154"/>
  <c r="CL9" i="154"/>
  <c r="CM104" i="154"/>
  <c r="CK30" i="154"/>
  <c r="CL110" i="154"/>
  <c r="CN5" i="154"/>
  <c r="CO100" i="154"/>
  <c r="CL111" i="154"/>
  <c r="CK31" i="154"/>
  <c r="CL4" i="154"/>
  <c r="CM99" i="154"/>
  <c r="CL8" i="154"/>
  <c r="CM103" i="154"/>
  <c r="E78" i="139"/>
  <c r="F80" i="139"/>
  <c r="I83" i="138"/>
  <c r="J83" i="138" s="1"/>
  <c r="K83" i="138" s="1"/>
  <c r="L83" i="138" s="1"/>
  <c r="M83" i="138" s="1"/>
  <c r="N83" i="138" s="1"/>
  <c r="O83" i="138" s="1"/>
  <c r="P83" i="138" s="1"/>
  <c r="Q83" i="138" s="1"/>
  <c r="R83" i="138" s="1"/>
  <c r="S83" i="138" s="1"/>
  <c r="T83" i="138" s="1"/>
  <c r="U83" i="138" s="1"/>
  <c r="V83" i="138" s="1"/>
  <c r="W83" i="138" s="1"/>
  <c r="X83" i="138" s="1"/>
  <c r="AF80" i="138"/>
  <c r="AF82" i="138" s="1"/>
  <c r="AE80" i="138"/>
  <c r="AE82" i="138" s="1"/>
  <c r="AD80" i="138"/>
  <c r="AD82" i="138" s="1"/>
  <c r="AC80" i="138"/>
  <c r="AC82" i="138" s="1"/>
  <c r="AB80" i="138"/>
  <c r="AB82" i="138" s="1"/>
  <c r="AA80" i="138"/>
  <c r="AA82" i="138" s="1"/>
  <c r="Z80" i="138"/>
  <c r="Z82" i="138" s="1"/>
  <c r="Y80" i="138"/>
  <c r="Y82" i="138" s="1"/>
  <c r="Y84" i="138" s="1"/>
  <c r="Y86" i="138" s="1"/>
  <c r="X80" i="138"/>
  <c r="X82" i="138" s="1"/>
  <c r="W80" i="138"/>
  <c r="W82" i="138" s="1"/>
  <c r="V80" i="138"/>
  <c r="V82" i="138" s="1"/>
  <c r="U80" i="138"/>
  <c r="U82" i="138" s="1"/>
  <c r="T80" i="138"/>
  <c r="T82" i="138" s="1"/>
  <c r="S80" i="138"/>
  <c r="S82" i="138" s="1"/>
  <c r="R80" i="138"/>
  <c r="R82" i="138" s="1"/>
  <c r="Q80" i="138"/>
  <c r="Q82" i="138" s="1"/>
  <c r="P80" i="138"/>
  <c r="P82" i="138" s="1"/>
  <c r="O80" i="138"/>
  <c r="O82" i="138" s="1"/>
  <c r="N80" i="138"/>
  <c r="N82" i="138" s="1"/>
  <c r="M80" i="138"/>
  <c r="M82" i="138" s="1"/>
  <c r="L80" i="138"/>
  <c r="L82" i="138" s="1"/>
  <c r="K80" i="138"/>
  <c r="K82" i="138" s="1"/>
  <c r="J80" i="138"/>
  <c r="J82" i="138" s="1"/>
  <c r="I80" i="138"/>
  <c r="I82" i="138" s="1"/>
  <c r="H80" i="138"/>
  <c r="H82" i="138" s="1"/>
  <c r="H84" i="138" s="1"/>
  <c r="H86" i="138" s="1"/>
  <c r="G78" i="138"/>
  <c r="F78" i="138" s="1"/>
  <c r="I83" i="151"/>
  <c r="J83" i="151" s="1"/>
  <c r="K83" i="151" s="1"/>
  <c r="L83" i="151" s="1"/>
  <c r="M83" i="151" s="1"/>
  <c r="N83" i="151" s="1"/>
  <c r="O83" i="151" s="1"/>
  <c r="P83" i="151" s="1"/>
  <c r="Q83" i="151" s="1"/>
  <c r="R83" i="151" s="1"/>
  <c r="AF80" i="151"/>
  <c r="AF82" i="151" s="1"/>
  <c r="AF84" i="151" s="1"/>
  <c r="AF86" i="151" s="1"/>
  <c r="AE80" i="151"/>
  <c r="AE82" i="151" s="1"/>
  <c r="AE84" i="151" s="1"/>
  <c r="AE86" i="151" s="1"/>
  <c r="AD80" i="151"/>
  <c r="AD82" i="151" s="1"/>
  <c r="AD84" i="151" s="1"/>
  <c r="AD86" i="151" s="1"/>
  <c r="AC80" i="151"/>
  <c r="AC82" i="151" s="1"/>
  <c r="AC84" i="151" s="1"/>
  <c r="AC86" i="151" s="1"/>
  <c r="AB80" i="151"/>
  <c r="AB82" i="151" s="1"/>
  <c r="AA80" i="151"/>
  <c r="AA82" i="151" s="1"/>
  <c r="Z80" i="151"/>
  <c r="Z82" i="151" s="1"/>
  <c r="Y80" i="151"/>
  <c r="Y82" i="151" s="1"/>
  <c r="Y84" i="151" s="1"/>
  <c r="Y86" i="151" s="1"/>
  <c r="X80" i="151"/>
  <c r="X82" i="151" s="1"/>
  <c r="W80" i="151"/>
  <c r="W82" i="151" s="1"/>
  <c r="V80" i="151"/>
  <c r="V82" i="151" s="1"/>
  <c r="U80" i="151"/>
  <c r="U82" i="151" s="1"/>
  <c r="T80" i="151"/>
  <c r="T82" i="151" s="1"/>
  <c r="S80" i="151"/>
  <c r="S82" i="151" s="1"/>
  <c r="R80" i="151"/>
  <c r="R82" i="151" s="1"/>
  <c r="Q80" i="151"/>
  <c r="Q82" i="151" s="1"/>
  <c r="P80" i="151"/>
  <c r="P82" i="151" s="1"/>
  <c r="O80" i="151"/>
  <c r="O82" i="151" s="1"/>
  <c r="N80" i="151"/>
  <c r="N82" i="151" s="1"/>
  <c r="M80" i="151"/>
  <c r="M82" i="151" s="1"/>
  <c r="L80" i="151"/>
  <c r="L82" i="151" s="1"/>
  <c r="K80" i="151"/>
  <c r="K82" i="151" s="1"/>
  <c r="J80" i="151"/>
  <c r="J82" i="151" s="1"/>
  <c r="I80" i="151"/>
  <c r="I82" i="151" s="1"/>
  <c r="H80" i="151"/>
  <c r="H82" i="151" s="1"/>
  <c r="H84" i="151" s="1"/>
  <c r="H86" i="151" s="1"/>
  <c r="G78" i="151"/>
  <c r="G80" i="151" s="1"/>
  <c r="G82" i="151" s="1"/>
  <c r="G84" i="151" s="1"/>
  <c r="G86" i="151" s="1"/>
  <c r="H80" i="140"/>
  <c r="H82" i="140" s="1"/>
  <c r="I80" i="140"/>
  <c r="I82" i="140" s="1"/>
  <c r="J80" i="140"/>
  <c r="J82" i="140" s="1"/>
  <c r="K80" i="140"/>
  <c r="K82" i="140" s="1"/>
  <c r="L80" i="140"/>
  <c r="L82" i="140" s="1"/>
  <c r="M80" i="140"/>
  <c r="M82" i="140" s="1"/>
  <c r="N80" i="140"/>
  <c r="N82" i="140" s="1"/>
  <c r="O80" i="140"/>
  <c r="O82" i="140" s="1"/>
  <c r="P80" i="140"/>
  <c r="P82" i="140" s="1"/>
  <c r="Q80" i="140"/>
  <c r="Q82" i="140" s="1"/>
  <c r="R80" i="140"/>
  <c r="R82" i="140" s="1"/>
  <c r="S80" i="140"/>
  <c r="S82" i="140" s="1"/>
  <c r="T80" i="140"/>
  <c r="T82" i="140" s="1"/>
  <c r="U80" i="140"/>
  <c r="U82" i="140" s="1"/>
  <c r="V80" i="140"/>
  <c r="V82" i="140" s="1"/>
  <c r="W80" i="140"/>
  <c r="W82" i="140" s="1"/>
  <c r="X80" i="140"/>
  <c r="X82" i="140" s="1"/>
  <c r="Y80" i="140"/>
  <c r="Y82" i="140" s="1"/>
  <c r="Z80" i="140"/>
  <c r="Z82" i="140" s="1"/>
  <c r="AA80" i="140"/>
  <c r="AA82" i="140" s="1"/>
  <c r="AB80" i="140"/>
  <c r="AB82" i="140" s="1"/>
  <c r="AC80" i="140"/>
  <c r="AC82" i="140" s="1"/>
  <c r="AD80" i="140"/>
  <c r="AD82" i="140" s="1"/>
  <c r="AE80" i="140"/>
  <c r="AE82" i="140" s="1"/>
  <c r="AF80" i="140"/>
  <c r="AF82" i="140" s="1"/>
  <c r="G78" i="140"/>
  <c r="F78" i="140" s="1"/>
  <c r="E78" i="140" s="1"/>
  <c r="E80" i="140" s="1"/>
  <c r="E82" i="140" s="1"/>
  <c r="BO25" i="154" l="1"/>
  <c r="BP2" i="154"/>
  <c r="CK46" i="154"/>
  <c r="CM4" i="154"/>
  <c r="CN99" i="154"/>
  <c r="CM9" i="154"/>
  <c r="CN104" i="154"/>
  <c r="CN28" i="154"/>
  <c r="CO108" i="154"/>
  <c r="CO5" i="154"/>
  <c r="CP100" i="154"/>
  <c r="CN102" i="154"/>
  <c r="CM7" i="154"/>
  <c r="CM8" i="154"/>
  <c r="CN103" i="154"/>
  <c r="CL30" i="154"/>
  <c r="CM110" i="154"/>
  <c r="CL29" i="154"/>
  <c r="CM109" i="154"/>
  <c r="CM112" i="154"/>
  <c r="CL32" i="154"/>
  <c r="CL23" i="154"/>
  <c r="CL27" i="154"/>
  <c r="CM107" i="154"/>
  <c r="CL31" i="154"/>
  <c r="CM111" i="154"/>
  <c r="CN101" i="154"/>
  <c r="CM6" i="154"/>
  <c r="I84" i="138"/>
  <c r="I86" i="138" s="1"/>
  <c r="I84" i="151"/>
  <c r="I86" i="151" s="1"/>
  <c r="Q84" i="138"/>
  <c r="Q86" i="138" s="1"/>
  <c r="F80" i="140"/>
  <c r="F82" i="140" s="1"/>
  <c r="K84" i="138"/>
  <c r="K86" i="138" s="1"/>
  <c r="E78" i="138"/>
  <c r="F80" i="138"/>
  <c r="F82" i="138" s="1"/>
  <c r="F84" i="138" s="1"/>
  <c r="F86" i="138" s="1"/>
  <c r="G80" i="138"/>
  <c r="G82" i="138" s="1"/>
  <c r="G84" i="138" s="1"/>
  <c r="G86" i="138" s="1"/>
  <c r="J84" i="151"/>
  <c r="J86" i="151" s="1"/>
  <c r="F78" i="151"/>
  <c r="Z84" i="151"/>
  <c r="Z86" i="151" s="1"/>
  <c r="G80" i="140"/>
  <c r="G82" i="140" s="1"/>
  <c r="F82" i="139"/>
  <c r="F84" i="139" s="1"/>
  <c r="F86" i="139" s="1"/>
  <c r="E80" i="139"/>
  <c r="D78" i="139"/>
  <c r="D80" i="139" s="1"/>
  <c r="J84" i="138"/>
  <c r="J86" i="138" s="1"/>
  <c r="N84" i="138"/>
  <c r="N86" i="138" s="1"/>
  <c r="U84" i="138"/>
  <c r="U86" i="138" s="1"/>
  <c r="X84" i="138"/>
  <c r="X86" i="138" s="1"/>
  <c r="R84" i="138"/>
  <c r="R86" i="138" s="1"/>
  <c r="L84" i="138"/>
  <c r="L86" i="138" s="1"/>
  <c r="S84" i="138"/>
  <c r="S86" i="138" s="1"/>
  <c r="P84" i="138"/>
  <c r="P86" i="138" s="1"/>
  <c r="V84" i="138"/>
  <c r="V86" i="138" s="1"/>
  <c r="M84" i="138"/>
  <c r="M86" i="138" s="1"/>
  <c r="T84" i="138"/>
  <c r="T86" i="138" s="1"/>
  <c r="O84" i="138"/>
  <c r="O86" i="138" s="1"/>
  <c r="W84" i="138"/>
  <c r="W86" i="138" s="1"/>
  <c r="S83" i="151"/>
  <c r="T83" i="151" s="1"/>
  <c r="U83" i="151" s="1"/>
  <c r="V83" i="151" s="1"/>
  <c r="W83" i="151" s="1"/>
  <c r="X83" i="151" s="1"/>
  <c r="X84" i="151" s="1"/>
  <c r="X86" i="151" s="1"/>
  <c r="R84" i="151"/>
  <c r="R86" i="151" s="1"/>
  <c r="N84" i="151"/>
  <c r="N86" i="151" s="1"/>
  <c r="AB84" i="151"/>
  <c r="AB86" i="151" s="1"/>
  <c r="K84" i="151"/>
  <c r="K86" i="151" s="1"/>
  <c r="Q84" i="151"/>
  <c r="Q86" i="151" s="1"/>
  <c r="O84" i="151"/>
  <c r="O86" i="151" s="1"/>
  <c r="L84" i="151"/>
  <c r="L86" i="151" s="1"/>
  <c r="M84" i="151"/>
  <c r="M86" i="151" s="1"/>
  <c r="AA84" i="151"/>
  <c r="AA86" i="151" s="1"/>
  <c r="P84" i="151"/>
  <c r="P86" i="151" s="1"/>
  <c r="BP25" i="154" l="1"/>
  <c r="BQ2" i="154"/>
  <c r="CM31" i="154"/>
  <c r="CN111" i="154"/>
  <c r="CM27" i="154"/>
  <c r="CN107" i="154"/>
  <c r="CO28" i="154"/>
  <c r="CP108" i="154"/>
  <c r="CN9" i="154"/>
  <c r="CO104" i="154"/>
  <c r="CN6" i="154"/>
  <c r="CO101" i="154"/>
  <c r="CN112" i="154"/>
  <c r="CM32" i="154"/>
  <c r="CO102" i="154"/>
  <c r="CN7" i="154"/>
  <c r="CN4" i="154"/>
  <c r="CO99" i="154"/>
  <c r="CM30" i="154"/>
  <c r="CN110" i="154"/>
  <c r="CL46" i="154"/>
  <c r="CN8" i="154"/>
  <c r="CO103" i="154"/>
  <c r="CN109" i="154"/>
  <c r="CM29" i="154"/>
  <c r="CP5" i="154"/>
  <c r="CQ100" i="154"/>
  <c r="CM23" i="154"/>
  <c r="T84" i="151"/>
  <c r="T86" i="151" s="1"/>
  <c r="D78" i="138"/>
  <c r="D80" i="138" s="1"/>
  <c r="D82" i="138" s="1"/>
  <c r="D84" i="138" s="1"/>
  <c r="D86" i="138" s="1"/>
  <c r="E80" i="138"/>
  <c r="E82" i="138" s="1"/>
  <c r="E84" i="138" s="1"/>
  <c r="E86" i="138" s="1"/>
  <c r="W84" i="151"/>
  <c r="W86" i="151" s="1"/>
  <c r="E78" i="151"/>
  <c r="F80" i="151"/>
  <c r="F82" i="151" s="1"/>
  <c r="F84" i="151" s="1"/>
  <c r="F86" i="151" s="1"/>
  <c r="E82" i="139"/>
  <c r="E84" i="139" s="1"/>
  <c r="E86" i="139" s="1"/>
  <c r="D82" i="139"/>
  <c r="D84" i="139" s="1"/>
  <c r="D86" i="139" s="1"/>
  <c r="S84" i="151"/>
  <c r="S86" i="151" s="1"/>
  <c r="V84" i="151"/>
  <c r="V86" i="151" s="1"/>
  <c r="U84" i="151"/>
  <c r="U86" i="151" s="1"/>
  <c r="BR2" i="154" l="1"/>
  <c r="BQ25" i="154"/>
  <c r="CN23" i="154"/>
  <c r="CO109" i="154"/>
  <c r="CN29" i="154"/>
  <c r="CO7" i="154"/>
  <c r="CP102" i="154"/>
  <c r="CM46" i="154"/>
  <c r="CO8" i="154"/>
  <c r="CP103" i="154"/>
  <c r="CN32" i="154"/>
  <c r="CO112" i="154"/>
  <c r="CN27" i="154"/>
  <c r="CO107" i="154"/>
  <c r="CP101" i="154"/>
  <c r="CO6" i="154"/>
  <c r="CQ5" i="154"/>
  <c r="CR100" i="154"/>
  <c r="CN31" i="154"/>
  <c r="CO111" i="154"/>
  <c r="CQ108" i="154"/>
  <c r="CP28" i="154"/>
  <c r="CN30" i="154"/>
  <c r="CO110" i="154"/>
  <c r="CO4" i="154"/>
  <c r="CP99" i="154"/>
  <c r="CO9" i="154"/>
  <c r="CP104" i="154"/>
  <c r="D78" i="151"/>
  <c r="D80" i="151" s="1"/>
  <c r="D82" i="151" s="1"/>
  <c r="D84" i="151" s="1"/>
  <c r="D86" i="151" s="1"/>
  <c r="D115" i="151" s="1"/>
  <c r="E80" i="151"/>
  <c r="E82" i="151" s="1"/>
  <c r="E84" i="151" s="1"/>
  <c r="E86" i="151" s="1"/>
  <c r="H80" i="150"/>
  <c r="H82" i="150" s="1"/>
  <c r="H84" i="150" s="1"/>
  <c r="H86" i="150" s="1"/>
  <c r="I80" i="150"/>
  <c r="I82" i="150" s="1"/>
  <c r="J80" i="150"/>
  <c r="J82" i="150" s="1"/>
  <c r="K80" i="150"/>
  <c r="K82" i="150" s="1"/>
  <c r="L80" i="150"/>
  <c r="L82" i="150" s="1"/>
  <c r="M80" i="150"/>
  <c r="M82" i="150" s="1"/>
  <c r="N80" i="150"/>
  <c r="N82" i="150" s="1"/>
  <c r="O80" i="150"/>
  <c r="O82" i="150" s="1"/>
  <c r="P80" i="150"/>
  <c r="P82" i="150" s="1"/>
  <c r="Q80" i="150"/>
  <c r="Q82" i="150" s="1"/>
  <c r="R80" i="150"/>
  <c r="R82" i="150" s="1"/>
  <c r="S80" i="150"/>
  <c r="S82" i="150" s="1"/>
  <c r="T80" i="150"/>
  <c r="T82" i="150" s="1"/>
  <c r="U80" i="150"/>
  <c r="U82" i="150" s="1"/>
  <c r="V80" i="150"/>
  <c r="V82" i="150" s="1"/>
  <c r="W80" i="150"/>
  <c r="W82" i="150" s="1"/>
  <c r="X80" i="150"/>
  <c r="X82" i="150" s="1"/>
  <c r="Y80" i="150"/>
  <c r="Y82" i="150" s="1"/>
  <c r="Y84" i="150" s="1"/>
  <c r="Y86" i="150" s="1"/>
  <c r="Z80" i="150"/>
  <c r="Z82" i="150" s="1"/>
  <c r="AA80" i="150"/>
  <c r="AA82" i="150" s="1"/>
  <c r="AB80" i="150"/>
  <c r="AB82" i="150" s="1"/>
  <c r="AC80" i="150"/>
  <c r="AC82" i="150" s="1"/>
  <c r="AC84" i="150" s="1"/>
  <c r="AC86" i="150" s="1"/>
  <c r="AC109" i="150" s="1"/>
  <c r="AD80" i="150"/>
  <c r="AD82" i="150" s="1"/>
  <c r="AD84" i="150" s="1"/>
  <c r="AD86" i="150" s="1"/>
  <c r="AE80" i="150"/>
  <c r="AE82" i="150" s="1"/>
  <c r="AE84" i="150" s="1"/>
  <c r="AE86" i="150" s="1"/>
  <c r="AF80" i="150"/>
  <c r="AF82" i="150" s="1"/>
  <c r="AF84" i="150" s="1"/>
  <c r="H84" i="140"/>
  <c r="Y84" i="140"/>
  <c r="AC84" i="140"/>
  <c r="AD84" i="140"/>
  <c r="AE84" i="140"/>
  <c r="AF84" i="140"/>
  <c r="AC115" i="151"/>
  <c r="AC116" i="151"/>
  <c r="AC107" i="151"/>
  <c r="AC8" i="151" s="1"/>
  <c r="AC31" i="151" s="1"/>
  <c r="AC108" i="151"/>
  <c r="AC9" i="151" s="1"/>
  <c r="AF107" i="151"/>
  <c r="AB108" i="151"/>
  <c r="AB9" i="151" s="1"/>
  <c r="B31" i="151"/>
  <c r="B56" i="151" s="1"/>
  <c r="C31" i="151"/>
  <c r="B32" i="151"/>
  <c r="B57" i="151" s="1"/>
  <c r="C32" i="151"/>
  <c r="AB96" i="150"/>
  <c r="AA96" i="150" s="1"/>
  <c r="Z96" i="150" s="1"/>
  <c r="Y96" i="150" s="1"/>
  <c r="X96" i="150" s="1"/>
  <c r="W96" i="150" s="1"/>
  <c r="V96" i="150" s="1"/>
  <c r="U96" i="150" s="1"/>
  <c r="T96" i="150" s="1"/>
  <c r="S96" i="150" s="1"/>
  <c r="R96" i="150" s="1"/>
  <c r="Q96" i="150" s="1"/>
  <c r="P96" i="150" s="1"/>
  <c r="O96" i="150" s="1"/>
  <c r="N96" i="150" s="1"/>
  <c r="M96" i="150" s="1"/>
  <c r="L96" i="150" s="1"/>
  <c r="K96" i="150" s="1"/>
  <c r="J96" i="150" s="1"/>
  <c r="I96" i="150" s="1"/>
  <c r="H96" i="150" s="1"/>
  <c r="G96" i="150" s="1"/>
  <c r="F96" i="150" s="1"/>
  <c r="E96" i="150" s="1"/>
  <c r="D96" i="150" s="1"/>
  <c r="AD96" i="150"/>
  <c r="AE96" i="150" s="1"/>
  <c r="AF96" i="150" s="1"/>
  <c r="AG96" i="150" s="1"/>
  <c r="AB97" i="150"/>
  <c r="AA97" i="150" s="1"/>
  <c r="Z97" i="150" s="1"/>
  <c r="Y97" i="150" s="1"/>
  <c r="X97" i="150" s="1"/>
  <c r="W97" i="150" s="1"/>
  <c r="V97" i="150" s="1"/>
  <c r="U97" i="150" s="1"/>
  <c r="T97" i="150" s="1"/>
  <c r="S97" i="150" s="1"/>
  <c r="R97" i="150" s="1"/>
  <c r="Q97" i="150" s="1"/>
  <c r="P97" i="150" s="1"/>
  <c r="O97" i="150" s="1"/>
  <c r="N97" i="150" s="1"/>
  <c r="M97" i="150" s="1"/>
  <c r="L97" i="150" s="1"/>
  <c r="K97" i="150" s="1"/>
  <c r="J97" i="150" s="1"/>
  <c r="I97" i="150" s="1"/>
  <c r="H97" i="150" s="1"/>
  <c r="G97" i="150" s="1"/>
  <c r="F97" i="150" s="1"/>
  <c r="E97" i="150" s="1"/>
  <c r="D97" i="150" s="1"/>
  <c r="AD97" i="150"/>
  <c r="AE97" i="150" s="1"/>
  <c r="AF97" i="150" s="1"/>
  <c r="AG97" i="150" s="1"/>
  <c r="AB98" i="150"/>
  <c r="AA98" i="150" s="1"/>
  <c r="Z98" i="150" s="1"/>
  <c r="Y98" i="150" s="1"/>
  <c r="X98" i="150" s="1"/>
  <c r="W98" i="150" s="1"/>
  <c r="V98" i="150" s="1"/>
  <c r="U98" i="150" s="1"/>
  <c r="T98" i="150" s="1"/>
  <c r="S98" i="150" s="1"/>
  <c r="R98" i="150" s="1"/>
  <c r="Q98" i="150" s="1"/>
  <c r="P98" i="150" s="1"/>
  <c r="O98" i="150" s="1"/>
  <c r="N98" i="150" s="1"/>
  <c r="M98" i="150" s="1"/>
  <c r="L98" i="150" s="1"/>
  <c r="K98" i="150" s="1"/>
  <c r="J98" i="150" s="1"/>
  <c r="I98" i="150" s="1"/>
  <c r="H98" i="150" s="1"/>
  <c r="G98" i="150" s="1"/>
  <c r="F98" i="150" s="1"/>
  <c r="E98" i="150" s="1"/>
  <c r="D98" i="150" s="1"/>
  <c r="AD98" i="150"/>
  <c r="AE98" i="150" s="1"/>
  <c r="AF98" i="150" s="1"/>
  <c r="AG98" i="150" s="1"/>
  <c r="AF110" i="151"/>
  <c r="K52" i="151"/>
  <c r="N51" i="151"/>
  <c r="K51" i="151"/>
  <c r="L50" i="151"/>
  <c r="M50" i="151" s="1"/>
  <c r="N50" i="151" s="1"/>
  <c r="O50" i="151" s="1"/>
  <c r="P50" i="151" s="1"/>
  <c r="Q50" i="151" s="1"/>
  <c r="E50" i="151"/>
  <c r="F50" i="151" s="1"/>
  <c r="G50" i="151" s="1"/>
  <c r="B50" i="151"/>
  <c r="B48" i="151"/>
  <c r="C40" i="151"/>
  <c r="B40" i="151"/>
  <c r="B65" i="151" s="1"/>
  <c r="C39" i="151"/>
  <c r="B39" i="151"/>
  <c r="B64" i="151" s="1"/>
  <c r="C38" i="151"/>
  <c r="B38" i="151"/>
  <c r="B63" i="151" s="1"/>
  <c r="C37" i="151"/>
  <c r="B37" i="151"/>
  <c r="B62" i="151" s="1"/>
  <c r="C36" i="151"/>
  <c r="B36" i="151"/>
  <c r="B61" i="151" s="1"/>
  <c r="C35" i="151"/>
  <c r="B35" i="151"/>
  <c r="B60" i="151" s="1"/>
  <c r="C34" i="151"/>
  <c r="B34" i="151"/>
  <c r="B59" i="151" s="1"/>
  <c r="C33" i="151"/>
  <c r="B33" i="151"/>
  <c r="B58" i="151" s="1"/>
  <c r="C30" i="151"/>
  <c r="B30" i="151"/>
  <c r="B55" i="151" s="1"/>
  <c r="C29" i="151"/>
  <c r="B29" i="151"/>
  <c r="B54" i="151" s="1"/>
  <c r="C28" i="151"/>
  <c r="B28" i="151"/>
  <c r="B53" i="151" s="1"/>
  <c r="C27" i="151"/>
  <c r="B27" i="151"/>
  <c r="B52" i="151" s="1"/>
  <c r="C26" i="151"/>
  <c r="B26" i="151"/>
  <c r="B51" i="151" s="1"/>
  <c r="D25" i="151"/>
  <c r="C25" i="151"/>
  <c r="B25" i="151"/>
  <c r="E2" i="151"/>
  <c r="F2" i="151" s="1"/>
  <c r="B2" i="151"/>
  <c r="AD95" i="150"/>
  <c r="AE95" i="150" s="1"/>
  <c r="AF95" i="150" s="1"/>
  <c r="AG95" i="150" s="1"/>
  <c r="AB95" i="150"/>
  <c r="AA95" i="150" s="1"/>
  <c r="Z95" i="150" s="1"/>
  <c r="Y95" i="150" s="1"/>
  <c r="X95" i="150" s="1"/>
  <c r="W95" i="150" s="1"/>
  <c r="V95" i="150" s="1"/>
  <c r="U95" i="150" s="1"/>
  <c r="T95" i="150" s="1"/>
  <c r="S95" i="150" s="1"/>
  <c r="R95" i="150" s="1"/>
  <c r="Q95" i="150" s="1"/>
  <c r="P95" i="150" s="1"/>
  <c r="O95" i="150" s="1"/>
  <c r="N95" i="150" s="1"/>
  <c r="M95" i="150" s="1"/>
  <c r="L95" i="150" s="1"/>
  <c r="K95" i="150" s="1"/>
  <c r="J95" i="150" s="1"/>
  <c r="I95" i="150" s="1"/>
  <c r="H95" i="150" s="1"/>
  <c r="G95" i="150" s="1"/>
  <c r="F95" i="150" s="1"/>
  <c r="E95" i="150" s="1"/>
  <c r="D95" i="150" s="1"/>
  <c r="AD94" i="150"/>
  <c r="AE94" i="150" s="1"/>
  <c r="AF94" i="150" s="1"/>
  <c r="AG94" i="150" s="1"/>
  <c r="AB94" i="150"/>
  <c r="AA94" i="150" s="1"/>
  <c r="Z94" i="150" s="1"/>
  <c r="Y94" i="150" s="1"/>
  <c r="X94" i="150" s="1"/>
  <c r="W94" i="150" s="1"/>
  <c r="V94" i="150" s="1"/>
  <c r="U94" i="150" s="1"/>
  <c r="T94" i="150" s="1"/>
  <c r="S94" i="150" s="1"/>
  <c r="R94" i="150" s="1"/>
  <c r="Q94" i="150" s="1"/>
  <c r="P94" i="150" s="1"/>
  <c r="O94" i="150" s="1"/>
  <c r="N94" i="150" s="1"/>
  <c r="M94" i="150" s="1"/>
  <c r="L94" i="150" s="1"/>
  <c r="K94" i="150" s="1"/>
  <c r="J94" i="150" s="1"/>
  <c r="I94" i="150" s="1"/>
  <c r="H94" i="150" s="1"/>
  <c r="G94" i="150" s="1"/>
  <c r="F94" i="150" s="1"/>
  <c r="E94" i="150" s="1"/>
  <c r="D94" i="150" s="1"/>
  <c r="AD93" i="150"/>
  <c r="AB93" i="150"/>
  <c r="AA93" i="150" s="1"/>
  <c r="Z93" i="150" s="1"/>
  <c r="Y93" i="150" s="1"/>
  <c r="X93" i="150" s="1"/>
  <c r="W93" i="150" s="1"/>
  <c r="V93" i="150" s="1"/>
  <c r="U93" i="150" s="1"/>
  <c r="T93" i="150" s="1"/>
  <c r="S93" i="150" s="1"/>
  <c r="R93" i="150" s="1"/>
  <c r="Q93" i="150" s="1"/>
  <c r="P93" i="150" s="1"/>
  <c r="O93" i="150" s="1"/>
  <c r="N93" i="150" s="1"/>
  <c r="M93" i="150" s="1"/>
  <c r="L93" i="150" s="1"/>
  <c r="K93" i="150" s="1"/>
  <c r="J93" i="150" s="1"/>
  <c r="I93" i="150" s="1"/>
  <c r="H93" i="150" s="1"/>
  <c r="G93" i="150" s="1"/>
  <c r="F93" i="150" s="1"/>
  <c r="E93" i="150" s="1"/>
  <c r="D93" i="150" s="1"/>
  <c r="I83" i="150"/>
  <c r="J83" i="150" s="1"/>
  <c r="K83" i="150" s="1"/>
  <c r="L83" i="150" s="1"/>
  <c r="M83" i="150" s="1"/>
  <c r="N83" i="150" s="1"/>
  <c r="O83" i="150" s="1"/>
  <c r="P83" i="150" s="1"/>
  <c r="G78" i="150"/>
  <c r="F78" i="150" s="1"/>
  <c r="F80" i="150" s="1"/>
  <c r="F82" i="150" s="1"/>
  <c r="N51" i="150"/>
  <c r="K51" i="150"/>
  <c r="L50" i="150"/>
  <c r="M50" i="150" s="1"/>
  <c r="N50" i="150" s="1"/>
  <c r="O50" i="150" s="1"/>
  <c r="P50" i="150" s="1"/>
  <c r="Q50" i="150" s="1"/>
  <c r="E50" i="150"/>
  <c r="F50" i="150" s="1"/>
  <c r="G50" i="150" s="1"/>
  <c r="E51" i="150" s="1"/>
  <c r="F51" i="150" s="1"/>
  <c r="B50" i="150"/>
  <c r="B48" i="150"/>
  <c r="C42" i="150"/>
  <c r="B42" i="150"/>
  <c r="B67" i="150" s="1"/>
  <c r="C41" i="150"/>
  <c r="B41" i="150"/>
  <c r="B66" i="150" s="1"/>
  <c r="C40" i="150"/>
  <c r="B40" i="150"/>
  <c r="B65" i="150" s="1"/>
  <c r="C39" i="150"/>
  <c r="B39" i="150"/>
  <c r="B64" i="150" s="1"/>
  <c r="C38" i="150"/>
  <c r="B38" i="150"/>
  <c r="B63" i="150" s="1"/>
  <c r="C37" i="150"/>
  <c r="B37" i="150"/>
  <c r="B62" i="150" s="1"/>
  <c r="C36" i="150"/>
  <c r="B36" i="150"/>
  <c r="B61" i="150" s="1"/>
  <c r="C35" i="150"/>
  <c r="B35" i="150"/>
  <c r="B60" i="150" s="1"/>
  <c r="C34" i="150"/>
  <c r="B34" i="150"/>
  <c r="B59" i="150" s="1"/>
  <c r="C33" i="150"/>
  <c r="B33" i="150"/>
  <c r="B58" i="150" s="1"/>
  <c r="C32" i="150"/>
  <c r="B32" i="150"/>
  <c r="B57" i="150" s="1"/>
  <c r="C31" i="150"/>
  <c r="B31" i="150"/>
  <c r="B56" i="150" s="1"/>
  <c r="C30" i="150"/>
  <c r="B30" i="150"/>
  <c r="B55" i="150" s="1"/>
  <c r="C29" i="150"/>
  <c r="B29" i="150"/>
  <c r="B54" i="150" s="1"/>
  <c r="C28" i="150"/>
  <c r="B28" i="150"/>
  <c r="B53" i="150" s="1"/>
  <c r="C27" i="150"/>
  <c r="B27" i="150"/>
  <c r="B52" i="150" s="1"/>
  <c r="C26" i="150"/>
  <c r="B26" i="150"/>
  <c r="B51" i="150" s="1"/>
  <c r="D25" i="150"/>
  <c r="C25" i="150"/>
  <c r="B25" i="150"/>
  <c r="E2" i="150"/>
  <c r="E25" i="150" s="1"/>
  <c r="B2" i="150"/>
  <c r="O51" i="151" l="1"/>
  <c r="P51" i="151" s="1"/>
  <c r="H50" i="151"/>
  <c r="I50" i="151" s="1"/>
  <c r="J50" i="151" s="1"/>
  <c r="H51" i="151" s="1"/>
  <c r="I51" i="151" s="1"/>
  <c r="E51" i="151"/>
  <c r="F51" i="151" s="1"/>
  <c r="BR25" i="154"/>
  <c r="BS2" i="154"/>
  <c r="CO23" i="154"/>
  <c r="CR5" i="154"/>
  <c r="CS100" i="154"/>
  <c r="CP8" i="154"/>
  <c r="CQ103" i="154"/>
  <c r="CP110" i="154"/>
  <c r="CO30" i="154"/>
  <c r="CQ101" i="154"/>
  <c r="CP6" i="154"/>
  <c r="CO27" i="154"/>
  <c r="CP107" i="154"/>
  <c r="CP7" i="154"/>
  <c r="CQ102" i="154"/>
  <c r="CP4" i="154"/>
  <c r="CQ99" i="154"/>
  <c r="CN46" i="154"/>
  <c r="CQ28" i="154"/>
  <c r="CR108" i="154"/>
  <c r="CP9" i="154"/>
  <c r="CQ104" i="154"/>
  <c r="CO31" i="154"/>
  <c r="CP111" i="154"/>
  <c r="CO32" i="154"/>
  <c r="CP112" i="154"/>
  <c r="CO29" i="154"/>
  <c r="CP109" i="154"/>
  <c r="O51" i="150"/>
  <c r="P51" i="150" s="1"/>
  <c r="AG104" i="150"/>
  <c r="AG111" i="150"/>
  <c r="AG109" i="150"/>
  <c r="AG102" i="150"/>
  <c r="AG103" i="150"/>
  <c r="AG110" i="150"/>
  <c r="AG113" i="150"/>
  <c r="AG106" i="150"/>
  <c r="AG112" i="150"/>
  <c r="AG105" i="150"/>
  <c r="E52" i="151"/>
  <c r="F52" i="151" s="1"/>
  <c r="E52" i="150"/>
  <c r="F52" i="150" s="1"/>
  <c r="N53" i="150"/>
  <c r="O53" i="150" s="1"/>
  <c r="P53" i="150" s="1"/>
  <c r="K53" i="150"/>
  <c r="AB84" i="150"/>
  <c r="AB86" i="150" s="1"/>
  <c r="AB111" i="150" s="1"/>
  <c r="I84" i="150"/>
  <c r="I86" i="150" s="1"/>
  <c r="I112" i="150" s="1"/>
  <c r="H111" i="150"/>
  <c r="AE113" i="150"/>
  <c r="Y113" i="150"/>
  <c r="K53" i="151"/>
  <c r="E25" i="151"/>
  <c r="N107" i="151"/>
  <c r="N8" i="151" s="1"/>
  <c r="N31" i="151" s="1"/>
  <c r="H107" i="151"/>
  <c r="H8" i="151" s="1"/>
  <c r="H31" i="151" s="1"/>
  <c r="AA115" i="151"/>
  <c r="F107" i="151"/>
  <c r="F8" i="151" s="1"/>
  <c r="F31" i="151" s="1"/>
  <c r="X115" i="151"/>
  <c r="Z107" i="151"/>
  <c r="Z8" i="151" s="1"/>
  <c r="Z31" i="151" s="1"/>
  <c r="U115" i="151"/>
  <c r="T107" i="151"/>
  <c r="T8" i="151" s="1"/>
  <c r="T31" i="151" s="1"/>
  <c r="K115" i="151"/>
  <c r="R107" i="151"/>
  <c r="R8" i="151" s="1"/>
  <c r="R31" i="151" s="1"/>
  <c r="I115" i="151"/>
  <c r="AF86" i="150"/>
  <c r="AF111" i="150" s="1"/>
  <c r="AG8" i="151"/>
  <c r="AF8" i="151"/>
  <c r="AF31" i="151" s="1"/>
  <c r="G80" i="150"/>
  <c r="G82" i="150" s="1"/>
  <c r="G84" i="150" s="1"/>
  <c r="G86" i="150" s="1"/>
  <c r="Y111" i="150"/>
  <c r="AD113" i="150"/>
  <c r="H113" i="150"/>
  <c r="H112" i="150"/>
  <c r="AE111" i="150"/>
  <c r="AC104" i="150"/>
  <c r="AC6" i="150" s="1"/>
  <c r="AC29" i="150" s="1"/>
  <c r="AC113" i="150"/>
  <c r="AE112" i="150"/>
  <c r="Y112" i="150"/>
  <c r="AD112" i="150"/>
  <c r="N84" i="150"/>
  <c r="N86" i="150" s="1"/>
  <c r="AC112" i="150"/>
  <c r="AC106" i="150"/>
  <c r="AC8" i="150" s="1"/>
  <c r="AC31" i="150" s="1"/>
  <c r="AD105" i="150"/>
  <c r="AD7" i="150" s="1"/>
  <c r="AD111" i="150"/>
  <c r="AC105" i="150"/>
  <c r="AC7" i="150" s="1"/>
  <c r="AC111" i="150"/>
  <c r="X107" i="151"/>
  <c r="X8" i="151" s="1"/>
  <c r="X31" i="151" s="1"/>
  <c r="L107" i="151"/>
  <c r="L8" i="151" s="1"/>
  <c r="L31" i="151" s="1"/>
  <c r="AB116" i="151"/>
  <c r="Q115" i="151"/>
  <c r="U107" i="151"/>
  <c r="U8" i="151" s="1"/>
  <c r="U31" i="151" s="1"/>
  <c r="I107" i="151"/>
  <c r="I8" i="151" s="1"/>
  <c r="I31" i="151" s="1"/>
  <c r="O115" i="151"/>
  <c r="AD107" i="151"/>
  <c r="AD8" i="151" s="1"/>
  <c r="AD31" i="151" s="1"/>
  <c r="AA107" i="151"/>
  <c r="AA8" i="151" s="1"/>
  <c r="AA31" i="151" s="1"/>
  <c r="O107" i="151"/>
  <c r="O8" i="151" s="1"/>
  <c r="O31" i="151" s="1"/>
  <c r="W115" i="151"/>
  <c r="AE108" i="151"/>
  <c r="AE9" i="151" s="1"/>
  <c r="AE116" i="151"/>
  <c r="AD108" i="151"/>
  <c r="AD9" i="151" s="1"/>
  <c r="W107" i="151"/>
  <c r="W8" i="151" s="1"/>
  <c r="W31" i="151" s="1"/>
  <c r="Q107" i="151"/>
  <c r="Q8" i="151" s="1"/>
  <c r="Q31" i="151" s="1"/>
  <c r="K107" i="151"/>
  <c r="K8" i="151" s="1"/>
  <c r="K31" i="151" s="1"/>
  <c r="E107" i="151"/>
  <c r="E8" i="151" s="1"/>
  <c r="E31" i="151" s="1"/>
  <c r="AD116" i="151"/>
  <c r="AF115" i="151"/>
  <c r="Z115" i="151"/>
  <c r="T115" i="151"/>
  <c r="N115" i="151"/>
  <c r="H115" i="151"/>
  <c r="AB107" i="151"/>
  <c r="AB8" i="151" s="1"/>
  <c r="AB31" i="151" s="1"/>
  <c r="V107" i="151"/>
  <c r="V8" i="151" s="1"/>
  <c r="V31" i="151" s="1"/>
  <c r="P107" i="151"/>
  <c r="P8" i="151" s="1"/>
  <c r="P31" i="151" s="1"/>
  <c r="J107" i="151"/>
  <c r="J8" i="151" s="1"/>
  <c r="J31" i="151" s="1"/>
  <c r="D107" i="151"/>
  <c r="D8" i="151" s="1"/>
  <c r="D31" i="151" s="1"/>
  <c r="AE115" i="151"/>
  <c r="Y115" i="151"/>
  <c r="S115" i="151"/>
  <c r="M115" i="151"/>
  <c r="G115" i="151"/>
  <c r="AD115" i="151"/>
  <c r="R115" i="151"/>
  <c r="L115" i="151"/>
  <c r="F115" i="151"/>
  <c r="E115" i="151"/>
  <c r="AE107" i="151"/>
  <c r="AE8" i="151" s="1"/>
  <c r="AE31" i="151" s="1"/>
  <c r="Y107" i="151"/>
  <c r="Y8" i="151" s="1"/>
  <c r="Y31" i="151" s="1"/>
  <c r="S107" i="151"/>
  <c r="S8" i="151" s="1"/>
  <c r="S31" i="151" s="1"/>
  <c r="M107" i="151"/>
  <c r="M8" i="151" s="1"/>
  <c r="M31" i="151" s="1"/>
  <c r="G107" i="151"/>
  <c r="G8" i="151" s="1"/>
  <c r="G31" i="151" s="1"/>
  <c r="AB115" i="151"/>
  <c r="V115" i="151"/>
  <c r="P115" i="151"/>
  <c r="J115" i="151"/>
  <c r="Y103" i="151"/>
  <c r="Y4" i="151" s="1"/>
  <c r="Y27" i="151" s="1"/>
  <c r="H105" i="150"/>
  <c r="H7" i="150" s="1"/>
  <c r="Y104" i="150"/>
  <c r="Y6" i="150" s="1"/>
  <c r="Y29" i="150" s="1"/>
  <c r="AD104" i="150"/>
  <c r="AD6" i="150" s="1"/>
  <c r="AD29" i="150" s="1"/>
  <c r="H104" i="150"/>
  <c r="H6" i="150" s="1"/>
  <c r="H29" i="150" s="1"/>
  <c r="H106" i="150"/>
  <c r="H8" i="150" s="1"/>
  <c r="AE105" i="150"/>
  <c r="AE7" i="150" s="1"/>
  <c r="Y105" i="150"/>
  <c r="Y7" i="150" s="1"/>
  <c r="AE104" i="150"/>
  <c r="AE6" i="150" s="1"/>
  <c r="AE29" i="150" s="1"/>
  <c r="AE106" i="150"/>
  <c r="AE8" i="150" s="1"/>
  <c r="Y106" i="150"/>
  <c r="Y8" i="150" s="1"/>
  <c r="AD106" i="150"/>
  <c r="AD8" i="150" s="1"/>
  <c r="AA113" i="151"/>
  <c r="Z114" i="151"/>
  <c r="N52" i="151"/>
  <c r="O52" i="151" s="1"/>
  <c r="P52" i="151" s="1"/>
  <c r="M84" i="150"/>
  <c r="M86" i="150" s="1"/>
  <c r="M104" i="150" s="1"/>
  <c r="M6" i="150" s="1"/>
  <c r="M29" i="150" s="1"/>
  <c r="K84" i="150"/>
  <c r="K86" i="150" s="1"/>
  <c r="K106" i="150" s="1"/>
  <c r="K8" i="150" s="1"/>
  <c r="N52" i="150"/>
  <c r="O52" i="150" s="1"/>
  <c r="P52" i="150" s="1"/>
  <c r="F2" i="150"/>
  <c r="F25" i="150" s="1"/>
  <c r="Z84" i="150"/>
  <c r="Z86" i="150" s="1"/>
  <c r="Z105" i="150" s="1"/>
  <c r="Z7" i="150" s="1"/>
  <c r="AA84" i="150"/>
  <c r="AA86" i="150" s="1"/>
  <c r="P84" i="150"/>
  <c r="P86" i="150" s="1"/>
  <c r="Y110" i="150"/>
  <c r="AD108" i="150"/>
  <c r="AC101" i="150"/>
  <c r="I113" i="151"/>
  <c r="I111" i="151"/>
  <c r="I110" i="151"/>
  <c r="I104" i="151"/>
  <c r="I5" i="151" s="1"/>
  <c r="I28" i="151" s="1"/>
  <c r="I103" i="151"/>
  <c r="I4" i="151" s="1"/>
  <c r="I27" i="151" s="1"/>
  <c r="I114" i="151"/>
  <c r="I106" i="151"/>
  <c r="I7" i="151" s="1"/>
  <c r="I30" i="151" s="1"/>
  <c r="I112" i="151"/>
  <c r="I105" i="151"/>
  <c r="I6" i="151" s="1"/>
  <c r="I29" i="151" s="1"/>
  <c r="I102" i="151"/>
  <c r="I3" i="151" s="1"/>
  <c r="AA112" i="151"/>
  <c r="AA106" i="151"/>
  <c r="AA7" i="151" s="1"/>
  <c r="AA30" i="151" s="1"/>
  <c r="H114" i="151"/>
  <c r="H105" i="151"/>
  <c r="H6" i="151" s="1"/>
  <c r="H29" i="151" s="1"/>
  <c r="H112" i="151"/>
  <c r="H111" i="151"/>
  <c r="H104" i="151"/>
  <c r="H5" i="151" s="1"/>
  <c r="H28" i="151" s="1"/>
  <c r="H106" i="151"/>
  <c r="H7" i="151" s="1"/>
  <c r="H30" i="151" s="1"/>
  <c r="H103" i="151"/>
  <c r="H4" i="151" s="1"/>
  <c r="H27" i="151" s="1"/>
  <c r="H113" i="151"/>
  <c r="H102" i="151"/>
  <c r="H3" i="151" s="1"/>
  <c r="H110" i="151"/>
  <c r="F25" i="151"/>
  <c r="G2" i="151"/>
  <c r="N53" i="151"/>
  <c r="O53" i="151" s="1"/>
  <c r="P53" i="151" s="1"/>
  <c r="AE106" i="151"/>
  <c r="AE7" i="151" s="1"/>
  <c r="AE30" i="151" s="1"/>
  <c r="AE113" i="151"/>
  <c r="AE104" i="151"/>
  <c r="AE5" i="151" s="1"/>
  <c r="AE28" i="151" s="1"/>
  <c r="AE112" i="151"/>
  <c r="AE105" i="151"/>
  <c r="AE6" i="151" s="1"/>
  <c r="AE29" i="151" s="1"/>
  <c r="AE111" i="151"/>
  <c r="AE102" i="151"/>
  <c r="AE3" i="151" s="1"/>
  <c r="AE103" i="151"/>
  <c r="AE4" i="151" s="1"/>
  <c r="AE27" i="151" s="1"/>
  <c r="AE114" i="151"/>
  <c r="AE110" i="151"/>
  <c r="AC111" i="151"/>
  <c r="AC106" i="151"/>
  <c r="AC7" i="151" s="1"/>
  <c r="AC30" i="151" s="1"/>
  <c r="AC114" i="151"/>
  <c r="AC105" i="151"/>
  <c r="AC6" i="151" s="1"/>
  <c r="AC29" i="151" s="1"/>
  <c r="AC110" i="151"/>
  <c r="AC102" i="151"/>
  <c r="AC3" i="151" s="1"/>
  <c r="AC104" i="151"/>
  <c r="AC5" i="151" s="1"/>
  <c r="AC28" i="151" s="1"/>
  <c r="AC113" i="151"/>
  <c r="AC112" i="151"/>
  <c r="AC103" i="151"/>
  <c r="AC4" i="151" s="1"/>
  <c r="AC27" i="151" s="1"/>
  <c r="AD110" i="151"/>
  <c r="AD114" i="151"/>
  <c r="AD105" i="151"/>
  <c r="AD6" i="151" s="1"/>
  <c r="AD29" i="151" s="1"/>
  <c r="AD113" i="151"/>
  <c r="AD104" i="151"/>
  <c r="AD5" i="151" s="1"/>
  <c r="AD28" i="151" s="1"/>
  <c r="AD106" i="151"/>
  <c r="AD7" i="151" s="1"/>
  <c r="AD30" i="151" s="1"/>
  <c r="AD111" i="151"/>
  <c r="AD102" i="151"/>
  <c r="AD3" i="151" s="1"/>
  <c r="Y105" i="151"/>
  <c r="Y6" i="151" s="1"/>
  <c r="Y29" i="151" s="1"/>
  <c r="Z110" i="151"/>
  <c r="Z103" i="151"/>
  <c r="Z4" i="151" s="1"/>
  <c r="Z27" i="151" s="1"/>
  <c r="AD103" i="151"/>
  <c r="AD4" i="151" s="1"/>
  <c r="AD27" i="151" s="1"/>
  <c r="AD112" i="151"/>
  <c r="Y102" i="151"/>
  <c r="Y3" i="151" s="1"/>
  <c r="AF114" i="151"/>
  <c r="AF105" i="151"/>
  <c r="AF112" i="151"/>
  <c r="AF111" i="151"/>
  <c r="AF104" i="151"/>
  <c r="AF103" i="151"/>
  <c r="AF113" i="151"/>
  <c r="AF106" i="151"/>
  <c r="AF102" i="151"/>
  <c r="Y106" i="151"/>
  <c r="Y7" i="151" s="1"/>
  <c r="Y30" i="151" s="1"/>
  <c r="Y113" i="151"/>
  <c r="Y104" i="151"/>
  <c r="Y5" i="151" s="1"/>
  <c r="Y28" i="151" s="1"/>
  <c r="Y112" i="151"/>
  <c r="Y114" i="151"/>
  <c r="Y111" i="151"/>
  <c r="Y110" i="151"/>
  <c r="H50" i="150"/>
  <c r="I50" i="150" s="1"/>
  <c r="J50" i="150" s="1"/>
  <c r="H51" i="150" s="1"/>
  <c r="I51" i="150" s="1"/>
  <c r="Q83" i="150"/>
  <c r="R83" i="150" s="1"/>
  <c r="S83" i="150" s="1"/>
  <c r="T83" i="150" s="1"/>
  <c r="U83" i="150" s="1"/>
  <c r="V83" i="150" s="1"/>
  <c r="F84" i="150"/>
  <c r="F86" i="150" s="1"/>
  <c r="F105" i="150" s="1"/>
  <c r="F7" i="150" s="1"/>
  <c r="E78" i="150"/>
  <c r="E80" i="150" s="1"/>
  <c r="E82" i="150" s="1"/>
  <c r="H108" i="150"/>
  <c r="H110" i="150"/>
  <c r="H109" i="150"/>
  <c r="H103" i="150"/>
  <c r="H102" i="150"/>
  <c r="H101" i="150"/>
  <c r="H3" i="150" s="1"/>
  <c r="AE93" i="150"/>
  <c r="AF93" i="150" s="1"/>
  <c r="AG93" i="150" s="1"/>
  <c r="AD110" i="150"/>
  <c r="AD101" i="150"/>
  <c r="AD3" i="150" s="1"/>
  <c r="AD109" i="150"/>
  <c r="AD102" i="150"/>
  <c r="AD103" i="150"/>
  <c r="Y101" i="150"/>
  <c r="Y3" i="150" s="1"/>
  <c r="AC108" i="150"/>
  <c r="AC102" i="150"/>
  <c r="AC4" i="150" s="1"/>
  <c r="AC110" i="150"/>
  <c r="AC103" i="150"/>
  <c r="Y109" i="150"/>
  <c r="Y103" i="150"/>
  <c r="Y108" i="150"/>
  <c r="Y102" i="150"/>
  <c r="AE109" i="150"/>
  <c r="AE110" i="150"/>
  <c r="AE103" i="150"/>
  <c r="AE5" i="150" s="1"/>
  <c r="AE28" i="150" s="1"/>
  <c r="AE102" i="150"/>
  <c r="AE4" i="150" s="1"/>
  <c r="AE27" i="150" s="1"/>
  <c r="O84" i="150"/>
  <c r="O86" i="150" s="1"/>
  <c r="O106" i="150" s="1"/>
  <c r="O8" i="150" s="1"/>
  <c r="J84" i="150"/>
  <c r="J86" i="150" s="1"/>
  <c r="J106" i="150" s="1"/>
  <c r="J8" i="150" s="1"/>
  <c r="K52" i="150"/>
  <c r="L84" i="150"/>
  <c r="L86" i="150" s="1"/>
  <c r="L105" i="150" s="1"/>
  <c r="L7" i="150" s="1"/>
  <c r="AD84" i="149"/>
  <c r="AE84" i="149" s="1"/>
  <c r="AF84" i="149" s="1"/>
  <c r="AB84" i="149"/>
  <c r="AA84" i="149" s="1"/>
  <c r="Z84" i="149" s="1"/>
  <c r="Y84" i="149" s="1"/>
  <c r="X84" i="149" s="1"/>
  <c r="W84" i="149" s="1"/>
  <c r="V84" i="149" s="1"/>
  <c r="U84" i="149" s="1"/>
  <c r="T84" i="149" s="1"/>
  <c r="BS25" i="154" l="1"/>
  <c r="BT2" i="154"/>
  <c r="CQ6" i="154"/>
  <c r="CR101" i="154"/>
  <c r="CQ110" i="154"/>
  <c r="CP30" i="154"/>
  <c r="CQ4" i="154"/>
  <c r="CR99" i="154"/>
  <c r="CP31" i="154"/>
  <c r="CQ111" i="154"/>
  <c r="CQ7" i="154"/>
  <c r="CR102" i="154"/>
  <c r="CQ9" i="154"/>
  <c r="CR104" i="154"/>
  <c r="CQ8" i="154"/>
  <c r="CR103" i="154"/>
  <c r="CP23" i="154"/>
  <c r="CP27" i="154"/>
  <c r="CQ107" i="154"/>
  <c r="CP29" i="154"/>
  <c r="CQ109" i="154"/>
  <c r="CS108" i="154"/>
  <c r="CR28" i="154"/>
  <c r="CO46" i="154"/>
  <c r="CS5" i="154"/>
  <c r="CT100" i="154"/>
  <c r="CP32" i="154"/>
  <c r="CQ112" i="154"/>
  <c r="H31" i="150"/>
  <c r="H4" i="150"/>
  <c r="H27" i="150" s="1"/>
  <c r="H5" i="150"/>
  <c r="H28" i="150" s="1"/>
  <c r="AG108" i="150"/>
  <c r="AG116" i="150" s="1"/>
  <c r="AG101" i="150"/>
  <c r="H52" i="150"/>
  <c r="I52" i="150" s="1"/>
  <c r="E53" i="151"/>
  <c r="F53" i="151" s="1"/>
  <c r="H54" i="150"/>
  <c r="I54" i="150" s="1"/>
  <c r="E54" i="150"/>
  <c r="F54" i="150" s="1"/>
  <c r="E53" i="150"/>
  <c r="F53" i="150" s="1"/>
  <c r="H53" i="150"/>
  <c r="I53" i="150" s="1"/>
  <c r="AB105" i="150"/>
  <c r="AB7" i="150" s="1"/>
  <c r="AB30" i="150" s="1"/>
  <c r="AB108" i="150"/>
  <c r="AB109" i="150"/>
  <c r="I102" i="150"/>
  <c r="AB101" i="150"/>
  <c r="AB3" i="150" s="1"/>
  <c r="AB26" i="150" s="1"/>
  <c r="I109" i="150"/>
  <c r="AB110" i="150"/>
  <c r="I103" i="150"/>
  <c r="AB104" i="150"/>
  <c r="AB6" i="150" s="1"/>
  <c r="AB29" i="150" s="1"/>
  <c r="N54" i="150"/>
  <c r="O54" i="150" s="1"/>
  <c r="P54" i="150" s="1"/>
  <c r="K54" i="150"/>
  <c r="AB113" i="150"/>
  <c r="I105" i="150"/>
  <c r="I7" i="150" s="1"/>
  <c r="I110" i="150"/>
  <c r="AB112" i="150"/>
  <c r="I101" i="150"/>
  <c r="AB106" i="150"/>
  <c r="AB8" i="150" s="1"/>
  <c r="AB31" i="150" s="1"/>
  <c r="G2" i="150"/>
  <c r="H2" i="150" s="1"/>
  <c r="AB102" i="150"/>
  <c r="AB4" i="150" s="1"/>
  <c r="AB27" i="150" s="1"/>
  <c r="I104" i="150"/>
  <c r="I6" i="150" s="1"/>
  <c r="I29" i="150" s="1"/>
  <c r="AB103" i="150"/>
  <c r="AB5" i="150" s="1"/>
  <c r="AB28" i="150" s="1"/>
  <c r="I108" i="150"/>
  <c r="I113" i="150"/>
  <c r="I106" i="150"/>
  <c r="I8" i="150" s="1"/>
  <c r="I111" i="150"/>
  <c r="L51" i="151"/>
  <c r="K55" i="151"/>
  <c r="AF109" i="150"/>
  <c r="AF104" i="150"/>
  <c r="AG6" i="150" s="1"/>
  <c r="AF105" i="150"/>
  <c r="AG30" i="150" s="1"/>
  <c r="AF112" i="150"/>
  <c r="AF101" i="150"/>
  <c r="AF3" i="150" s="1"/>
  <c r="AF106" i="150"/>
  <c r="AG31" i="150" s="1"/>
  <c r="AG31" i="151"/>
  <c r="AH107" i="151"/>
  <c r="AH8" i="151" s="1"/>
  <c r="AF113" i="150"/>
  <c r="AF110" i="150"/>
  <c r="AF103" i="150"/>
  <c r="AF5" i="150" s="1"/>
  <c r="AF28" i="150" s="1"/>
  <c r="AF102" i="150"/>
  <c r="AF4" i="150" s="1"/>
  <c r="AF27" i="150" s="1"/>
  <c r="AD31" i="150"/>
  <c r="Y31" i="150"/>
  <c r="N110" i="150"/>
  <c r="AE31" i="150"/>
  <c r="AD4" i="150"/>
  <c r="Y4" i="150"/>
  <c r="Y27" i="150" s="1"/>
  <c r="AC3" i="150"/>
  <c r="AC26" i="150" s="1"/>
  <c r="Y5" i="150"/>
  <c r="Y28" i="150" s="1"/>
  <c r="AD5" i="150"/>
  <c r="AD28" i="150" s="1"/>
  <c r="AC5" i="150"/>
  <c r="AC28" i="150" s="1"/>
  <c r="G108" i="150"/>
  <c r="N102" i="150"/>
  <c r="N4" i="150" s="1"/>
  <c r="N27" i="150" s="1"/>
  <c r="N104" i="150"/>
  <c r="N6" i="150" s="1"/>
  <c r="N29" i="150" s="1"/>
  <c r="N101" i="150"/>
  <c r="N3" i="150" s="1"/>
  <c r="N26" i="150" s="1"/>
  <c r="J104" i="150"/>
  <c r="J6" i="150" s="1"/>
  <c r="J29" i="150" s="1"/>
  <c r="AC116" i="150"/>
  <c r="K104" i="150"/>
  <c r="K6" i="150" s="1"/>
  <c r="K29" i="150" s="1"/>
  <c r="K103" i="150"/>
  <c r="P108" i="150"/>
  <c r="P112" i="150"/>
  <c r="P113" i="150"/>
  <c r="P111" i="150"/>
  <c r="P105" i="150"/>
  <c r="P7" i="150" s="1"/>
  <c r="G109" i="150"/>
  <c r="AA103" i="150"/>
  <c r="AA112" i="150"/>
  <c r="AA113" i="150"/>
  <c r="AA111" i="150"/>
  <c r="G101" i="150"/>
  <c r="Z112" i="150"/>
  <c r="Z113" i="150"/>
  <c r="Z111" i="150"/>
  <c r="P104" i="150"/>
  <c r="P6" i="150" s="1"/>
  <c r="P29" i="150" s="1"/>
  <c r="K105" i="150"/>
  <c r="K7" i="150" s="1"/>
  <c r="G106" i="150"/>
  <c r="G8" i="150" s="1"/>
  <c r="Z104" i="150"/>
  <c r="Z6" i="150" s="1"/>
  <c r="Z29" i="150" s="1"/>
  <c r="Q84" i="150"/>
  <c r="Q86" i="150" s="1"/>
  <c r="N103" i="150"/>
  <c r="N5" i="150" s="1"/>
  <c r="N28" i="150" s="1"/>
  <c r="N108" i="150"/>
  <c r="K109" i="150"/>
  <c r="K31" i="150" s="1"/>
  <c r="O112" i="150"/>
  <c r="O113" i="150"/>
  <c r="O111" i="150"/>
  <c r="M108" i="150"/>
  <c r="G103" i="150"/>
  <c r="P102" i="150"/>
  <c r="P4" i="150" s="1"/>
  <c r="P27" i="150" s="1"/>
  <c r="N109" i="150"/>
  <c r="M105" i="150"/>
  <c r="M7" i="150" s="1"/>
  <c r="P106" i="150"/>
  <c r="P8" i="150" s="1"/>
  <c r="L104" i="150"/>
  <c r="L6" i="150" s="1"/>
  <c r="L29" i="150" s="1"/>
  <c r="O105" i="150"/>
  <c r="O7" i="150" s="1"/>
  <c r="Y30" i="150"/>
  <c r="Y116" i="150"/>
  <c r="P101" i="150"/>
  <c r="P3" i="150" s="1"/>
  <c r="P26" i="150" s="1"/>
  <c r="F113" i="150"/>
  <c r="F111" i="150"/>
  <c r="F112" i="150"/>
  <c r="AD30" i="150"/>
  <c r="AD116" i="150"/>
  <c r="J105" i="150"/>
  <c r="J7" i="150" s="1"/>
  <c r="F106" i="150"/>
  <c r="F8" i="150" s="1"/>
  <c r="Z106" i="150"/>
  <c r="Z8" i="150" s="1"/>
  <c r="F104" i="150"/>
  <c r="F6" i="150" s="1"/>
  <c r="F29" i="150" s="1"/>
  <c r="O104" i="150"/>
  <c r="O6" i="150" s="1"/>
  <c r="O29" i="150" s="1"/>
  <c r="N112" i="150"/>
  <c r="N113" i="150"/>
  <c r="N111" i="150"/>
  <c r="L113" i="150"/>
  <c r="L111" i="150"/>
  <c r="L112" i="150"/>
  <c r="G113" i="150"/>
  <c r="G111" i="150"/>
  <c r="G112" i="150"/>
  <c r="H116" i="150"/>
  <c r="G104" i="150"/>
  <c r="G6" i="150" s="1"/>
  <c r="G29" i="150" s="1"/>
  <c r="L106" i="150"/>
  <c r="L8" i="150" s="1"/>
  <c r="G110" i="150"/>
  <c r="AA104" i="150"/>
  <c r="AA6" i="150" s="1"/>
  <c r="AA29" i="150" s="1"/>
  <c r="J112" i="150"/>
  <c r="J113" i="150"/>
  <c r="J111" i="150"/>
  <c r="K102" i="150"/>
  <c r="K111" i="150"/>
  <c r="K112" i="150"/>
  <c r="K113" i="150"/>
  <c r="N105" i="150"/>
  <c r="N7" i="150" s="1"/>
  <c r="M110" i="150"/>
  <c r="M113" i="150"/>
  <c r="M111" i="150"/>
  <c r="M112" i="150"/>
  <c r="M106" i="150"/>
  <c r="M8" i="150" s="1"/>
  <c r="G105" i="150"/>
  <c r="G7" i="150" s="1"/>
  <c r="N106" i="150"/>
  <c r="N8" i="150" s="1"/>
  <c r="AA106" i="150"/>
  <c r="AA8" i="150" s="1"/>
  <c r="AA105" i="150"/>
  <c r="AA7" i="150" s="1"/>
  <c r="AC32" i="151"/>
  <c r="AC119" i="151"/>
  <c r="AE32" i="151"/>
  <c r="AD32" i="151"/>
  <c r="AD119" i="151"/>
  <c r="AF116" i="151"/>
  <c r="AF119" i="151" s="1"/>
  <c r="AF108" i="151"/>
  <c r="AA116" i="151"/>
  <c r="AA108" i="151"/>
  <c r="AA9" i="151" s="1"/>
  <c r="AE101" i="150"/>
  <c r="AE3" i="150" s="1"/>
  <c r="AE26" i="150" s="1"/>
  <c r="AA105" i="151"/>
  <c r="AA6" i="151" s="1"/>
  <c r="AA29" i="151" s="1"/>
  <c r="AA102" i="151"/>
  <c r="AA3" i="151" s="1"/>
  <c r="AA26" i="151" s="1"/>
  <c r="M102" i="150"/>
  <c r="K110" i="150"/>
  <c r="M109" i="150"/>
  <c r="Z103" i="150"/>
  <c r="K101" i="150"/>
  <c r="M103" i="150"/>
  <c r="M101" i="150"/>
  <c r="M3" i="150" s="1"/>
  <c r="M26" i="150" s="1"/>
  <c r="Z108" i="150"/>
  <c r="K108" i="150"/>
  <c r="Z102" i="150"/>
  <c r="Z113" i="151"/>
  <c r="Z111" i="151"/>
  <c r="AA110" i="151"/>
  <c r="AA111" i="151"/>
  <c r="T112" i="151"/>
  <c r="Z104" i="151"/>
  <c r="Z5" i="151" s="1"/>
  <c r="Z28" i="151" s="1"/>
  <c r="Z112" i="151"/>
  <c r="Z102" i="151"/>
  <c r="Z3" i="151" s="1"/>
  <c r="Z26" i="151" s="1"/>
  <c r="Z105" i="151"/>
  <c r="Z6" i="151" s="1"/>
  <c r="Z29" i="151" s="1"/>
  <c r="R114" i="151"/>
  <c r="AA114" i="151"/>
  <c r="AA104" i="151"/>
  <c r="AA5" i="151" s="1"/>
  <c r="AA28" i="151" s="1"/>
  <c r="S113" i="151"/>
  <c r="Z106" i="151"/>
  <c r="Z7" i="151" s="1"/>
  <c r="Z30" i="151" s="1"/>
  <c r="AA103" i="151"/>
  <c r="AA4" i="151" s="1"/>
  <c r="AA27" i="151" s="1"/>
  <c r="AA108" i="150"/>
  <c r="Z101" i="150"/>
  <c r="Z110" i="150"/>
  <c r="P109" i="150"/>
  <c r="AA102" i="150"/>
  <c r="AA110" i="150"/>
  <c r="P103" i="150"/>
  <c r="P5" i="150" s="1"/>
  <c r="P28" i="150" s="1"/>
  <c r="P110" i="150"/>
  <c r="Z109" i="150"/>
  <c r="AA101" i="150"/>
  <c r="AA109" i="150"/>
  <c r="T84" i="150"/>
  <c r="T86" i="150" s="1"/>
  <c r="T101" i="150" s="1"/>
  <c r="AF108" i="150"/>
  <c r="AE108" i="150"/>
  <c r="H30" i="150"/>
  <c r="G102" i="150"/>
  <c r="AC30" i="150"/>
  <c r="AF7" i="151"/>
  <c r="AF30" i="151" s="1"/>
  <c r="M106" i="151"/>
  <c r="M7" i="151" s="1"/>
  <c r="M30" i="151" s="1"/>
  <c r="M113" i="151"/>
  <c r="M104" i="151"/>
  <c r="M5" i="151" s="1"/>
  <c r="M28" i="151" s="1"/>
  <c r="M112" i="151"/>
  <c r="M114" i="151"/>
  <c r="M111" i="151"/>
  <c r="M102" i="151"/>
  <c r="M3" i="151" s="1"/>
  <c r="M105" i="151"/>
  <c r="M6" i="151" s="1"/>
  <c r="M29" i="151" s="1"/>
  <c r="M103" i="151"/>
  <c r="M4" i="151" s="1"/>
  <c r="M27" i="151" s="1"/>
  <c r="M110" i="151"/>
  <c r="AE26" i="151"/>
  <c r="H26" i="151"/>
  <c r="T114" i="151"/>
  <c r="T104" i="151"/>
  <c r="T5" i="151" s="1"/>
  <c r="T28" i="151" s="1"/>
  <c r="T102" i="151"/>
  <c r="T3" i="151" s="1"/>
  <c r="P112" i="151"/>
  <c r="P110" i="151"/>
  <c r="P106" i="151"/>
  <c r="P7" i="151" s="1"/>
  <c r="P30" i="151" s="1"/>
  <c r="P111" i="151"/>
  <c r="P103" i="151"/>
  <c r="P4" i="151" s="1"/>
  <c r="P27" i="151" s="1"/>
  <c r="P105" i="151"/>
  <c r="P6" i="151" s="1"/>
  <c r="P29" i="151" s="1"/>
  <c r="P102" i="151"/>
  <c r="P3" i="151" s="1"/>
  <c r="P113" i="151"/>
  <c r="P104" i="151"/>
  <c r="P5" i="151" s="1"/>
  <c r="P28" i="151" s="1"/>
  <c r="P114" i="151"/>
  <c r="N114" i="151"/>
  <c r="N105" i="151"/>
  <c r="N6" i="151" s="1"/>
  <c r="N29" i="151" s="1"/>
  <c r="N112" i="151"/>
  <c r="N111" i="151"/>
  <c r="N113" i="151"/>
  <c r="N110" i="151"/>
  <c r="N103" i="151"/>
  <c r="N4" i="151" s="1"/>
  <c r="N27" i="151" s="1"/>
  <c r="N104" i="151"/>
  <c r="N5" i="151" s="1"/>
  <c r="N28" i="151" s="1"/>
  <c r="N102" i="151"/>
  <c r="N3" i="151" s="1"/>
  <c r="N106" i="151"/>
  <c r="N7" i="151" s="1"/>
  <c r="N30" i="151" s="1"/>
  <c r="AB112" i="151"/>
  <c r="AB110" i="151"/>
  <c r="AB106" i="151"/>
  <c r="AB7" i="151" s="1"/>
  <c r="AB30" i="151" s="1"/>
  <c r="AB111" i="151"/>
  <c r="AB103" i="151"/>
  <c r="AB4" i="151" s="1"/>
  <c r="AB27" i="151" s="1"/>
  <c r="AB105" i="151"/>
  <c r="AB6" i="151" s="1"/>
  <c r="AB29" i="151" s="1"/>
  <c r="AB102" i="151"/>
  <c r="AB3" i="151" s="1"/>
  <c r="AB114" i="151"/>
  <c r="AB113" i="151"/>
  <c r="AB104" i="151"/>
  <c r="AB5" i="151" s="1"/>
  <c r="AB28" i="151" s="1"/>
  <c r="AF5" i="151"/>
  <c r="AF28" i="151" s="1"/>
  <c r="Y26" i="151"/>
  <c r="K111" i="151"/>
  <c r="K106" i="151"/>
  <c r="K7" i="151" s="1"/>
  <c r="K30" i="151" s="1"/>
  <c r="K114" i="151"/>
  <c r="K105" i="151"/>
  <c r="K6" i="151" s="1"/>
  <c r="K29" i="151" s="1"/>
  <c r="K102" i="151"/>
  <c r="K3" i="151" s="1"/>
  <c r="K113" i="151"/>
  <c r="K112" i="151"/>
  <c r="K103" i="151"/>
  <c r="K4" i="151" s="1"/>
  <c r="K27" i="151" s="1"/>
  <c r="K104" i="151"/>
  <c r="K5" i="151" s="1"/>
  <c r="K28" i="151" s="1"/>
  <c r="K110" i="151"/>
  <c r="AF6" i="151"/>
  <c r="AF29" i="151" s="1"/>
  <c r="G106" i="151"/>
  <c r="G7" i="151" s="1"/>
  <c r="G30" i="151" s="1"/>
  <c r="G113" i="151"/>
  <c r="G112" i="151"/>
  <c r="G105" i="151"/>
  <c r="G6" i="151" s="1"/>
  <c r="G29" i="151" s="1"/>
  <c r="G104" i="151"/>
  <c r="G5" i="151" s="1"/>
  <c r="G28" i="151" s="1"/>
  <c r="G114" i="151"/>
  <c r="G103" i="151"/>
  <c r="G4" i="151" s="1"/>
  <c r="G27" i="151" s="1"/>
  <c r="G110" i="151"/>
  <c r="G102" i="151"/>
  <c r="G3" i="151" s="1"/>
  <c r="G111" i="151"/>
  <c r="Q111" i="151"/>
  <c r="Q106" i="151"/>
  <c r="Q7" i="151" s="1"/>
  <c r="Q30" i="151" s="1"/>
  <c r="Q114" i="151"/>
  <c r="Q105" i="151"/>
  <c r="Q6" i="151" s="1"/>
  <c r="Q29" i="151" s="1"/>
  <c r="Q110" i="151"/>
  <c r="Q102" i="151"/>
  <c r="Q3" i="151" s="1"/>
  <c r="Q104" i="151"/>
  <c r="Q5" i="151" s="1"/>
  <c r="Q28" i="151" s="1"/>
  <c r="Q113" i="151"/>
  <c r="Q103" i="151"/>
  <c r="Q4" i="151" s="1"/>
  <c r="Q27" i="151" s="1"/>
  <c r="Q112" i="151"/>
  <c r="J112" i="151"/>
  <c r="J110" i="151"/>
  <c r="J106" i="151"/>
  <c r="J7" i="151" s="1"/>
  <c r="J30" i="151" s="1"/>
  <c r="J103" i="151"/>
  <c r="J4" i="151" s="1"/>
  <c r="J27" i="151" s="1"/>
  <c r="J114" i="151"/>
  <c r="J102" i="151"/>
  <c r="J3" i="151" s="1"/>
  <c r="J111" i="151"/>
  <c r="J105" i="151"/>
  <c r="J6" i="151" s="1"/>
  <c r="J29" i="151" s="1"/>
  <c r="J104" i="151"/>
  <c r="J5" i="151" s="1"/>
  <c r="J28" i="151" s="1"/>
  <c r="J113" i="151"/>
  <c r="S103" i="151"/>
  <c r="S4" i="151" s="1"/>
  <c r="S27" i="151" s="1"/>
  <c r="R110" i="151"/>
  <c r="R113" i="151"/>
  <c r="R104" i="151"/>
  <c r="R5" i="151" s="1"/>
  <c r="R28" i="151" s="1"/>
  <c r="R106" i="151"/>
  <c r="R7" i="151" s="1"/>
  <c r="R30" i="151" s="1"/>
  <c r="R112" i="151"/>
  <c r="M51" i="151"/>
  <c r="G25" i="151"/>
  <c r="H2" i="151"/>
  <c r="I26" i="151"/>
  <c r="N54" i="151"/>
  <c r="O54" i="151" s="1"/>
  <c r="P54" i="151" s="1"/>
  <c r="E55" i="151"/>
  <c r="F55" i="151" s="1"/>
  <c r="AD26" i="151"/>
  <c r="AC26" i="151"/>
  <c r="AF4" i="151"/>
  <c r="AF27" i="151" s="1"/>
  <c r="U113" i="151"/>
  <c r="U104" i="151"/>
  <c r="U5" i="151" s="1"/>
  <c r="U28" i="151" s="1"/>
  <c r="U111" i="151"/>
  <c r="U110" i="151"/>
  <c r="U103" i="151"/>
  <c r="U4" i="151" s="1"/>
  <c r="U27" i="151" s="1"/>
  <c r="U102" i="151"/>
  <c r="U3" i="151" s="1"/>
  <c r="U112" i="151"/>
  <c r="U114" i="151"/>
  <c r="U105" i="151"/>
  <c r="U6" i="151" s="1"/>
  <c r="U29" i="151" s="1"/>
  <c r="U106" i="151"/>
  <c r="U7" i="151" s="1"/>
  <c r="U30" i="151" s="1"/>
  <c r="AF3" i="151"/>
  <c r="L110" i="151"/>
  <c r="L114" i="151"/>
  <c r="L105" i="151"/>
  <c r="L6" i="151" s="1"/>
  <c r="L29" i="151" s="1"/>
  <c r="L113" i="151"/>
  <c r="L104" i="151"/>
  <c r="L5" i="151" s="1"/>
  <c r="L28" i="151" s="1"/>
  <c r="L112" i="151"/>
  <c r="L111" i="151"/>
  <c r="L102" i="151"/>
  <c r="L3" i="151" s="1"/>
  <c r="L106" i="151"/>
  <c r="L7" i="151" s="1"/>
  <c r="L30" i="151" s="1"/>
  <c r="L103" i="151"/>
  <c r="L4" i="151" s="1"/>
  <c r="L27" i="151" s="1"/>
  <c r="L52" i="151"/>
  <c r="AD26" i="150"/>
  <c r="D78" i="150"/>
  <c r="E84" i="150"/>
  <c r="E86" i="150" s="1"/>
  <c r="J110" i="150"/>
  <c r="J102" i="150"/>
  <c r="J109" i="150"/>
  <c r="J31" i="150" s="1"/>
  <c r="J103" i="150"/>
  <c r="J101" i="150"/>
  <c r="J3" i="150" s="1"/>
  <c r="J108" i="150"/>
  <c r="F101" i="150"/>
  <c r="F3" i="150" s="1"/>
  <c r="F110" i="150"/>
  <c r="F102" i="150"/>
  <c r="F109" i="150"/>
  <c r="F108" i="150"/>
  <c r="F30" i="150" s="1"/>
  <c r="F103" i="150"/>
  <c r="V84" i="150"/>
  <c r="V86" i="150" s="1"/>
  <c r="W83" i="150"/>
  <c r="O103" i="150"/>
  <c r="O5" i="150" s="1"/>
  <c r="O28" i="150" s="1"/>
  <c r="O110" i="150"/>
  <c r="O108" i="150"/>
  <c r="O109" i="150"/>
  <c r="O31" i="150" s="1"/>
  <c r="O102" i="150"/>
  <c r="O4" i="150" s="1"/>
  <c r="O27" i="150" s="1"/>
  <c r="O101" i="150"/>
  <c r="O3" i="150" s="1"/>
  <c r="S84" i="150"/>
  <c r="S86" i="150" s="1"/>
  <c r="R84" i="150"/>
  <c r="R86" i="150" s="1"/>
  <c r="AC27" i="150"/>
  <c r="U84" i="150"/>
  <c r="U86" i="150" s="1"/>
  <c r="L101" i="150"/>
  <c r="L3" i="150" s="1"/>
  <c r="L110" i="150"/>
  <c r="L103" i="150"/>
  <c r="L109" i="150"/>
  <c r="L108" i="150"/>
  <c r="L102" i="150"/>
  <c r="Y26" i="150"/>
  <c r="H26" i="150"/>
  <c r="X86" i="149"/>
  <c r="W86" i="149"/>
  <c r="V86" i="149"/>
  <c r="U86" i="149"/>
  <c r="T86" i="149"/>
  <c r="S86" i="149" s="1"/>
  <c r="R86" i="149" s="1"/>
  <c r="Q86" i="149" s="1"/>
  <c r="P86" i="149" s="1"/>
  <c r="O86" i="149" s="1"/>
  <c r="N86" i="149" s="1"/>
  <c r="M86" i="149" s="1"/>
  <c r="L86" i="149" s="1"/>
  <c r="K86" i="149" s="1"/>
  <c r="J86" i="149" s="1"/>
  <c r="I86" i="149" s="1"/>
  <c r="H86" i="149" s="1"/>
  <c r="G86" i="149" s="1"/>
  <c r="F86" i="149" s="1"/>
  <c r="E86" i="149" s="1"/>
  <c r="D86" i="149" s="1"/>
  <c r="AC85" i="149"/>
  <c r="S85" i="149"/>
  <c r="R85" i="149" s="1"/>
  <c r="Q85" i="149" s="1"/>
  <c r="P85" i="149" s="1"/>
  <c r="O85" i="149" s="1"/>
  <c r="N85" i="149" s="1"/>
  <c r="M85" i="149" s="1"/>
  <c r="L85" i="149" s="1"/>
  <c r="K85" i="149" s="1"/>
  <c r="J85" i="149" s="1"/>
  <c r="I85" i="149" s="1"/>
  <c r="H85" i="149" s="1"/>
  <c r="G85" i="149" s="1"/>
  <c r="F85" i="149" s="1"/>
  <c r="E85" i="149" s="1"/>
  <c r="D85" i="149" s="1"/>
  <c r="AD87" i="149"/>
  <c r="AB93" i="149"/>
  <c r="AF80" i="149"/>
  <c r="AE80" i="149"/>
  <c r="AD80" i="149"/>
  <c r="AC80" i="149"/>
  <c r="AC119" i="149" s="1"/>
  <c r="AD119" i="149" s="1"/>
  <c r="AE119" i="149" s="1"/>
  <c r="Y80" i="149"/>
  <c r="H80" i="149"/>
  <c r="Z79" i="149"/>
  <c r="I79" i="149"/>
  <c r="I80" i="149" s="1"/>
  <c r="G78" i="149"/>
  <c r="G80" i="149" s="1"/>
  <c r="F78" i="149"/>
  <c r="N58" i="149"/>
  <c r="N57" i="149"/>
  <c r="N56" i="149"/>
  <c r="N55" i="149"/>
  <c r="N54" i="149"/>
  <c r="Q53" i="149"/>
  <c r="N53" i="149"/>
  <c r="G52" i="149"/>
  <c r="D52" i="149"/>
  <c r="K52" i="149" s="1"/>
  <c r="N51" i="149"/>
  <c r="K51" i="149"/>
  <c r="L50" i="149"/>
  <c r="M50" i="149" s="1"/>
  <c r="N50" i="149" s="1"/>
  <c r="O50" i="149" s="1"/>
  <c r="P50" i="149" s="1"/>
  <c r="Q50" i="149" s="1"/>
  <c r="E50" i="149"/>
  <c r="F50" i="149" s="1"/>
  <c r="G50" i="149" s="1"/>
  <c r="B50" i="149"/>
  <c r="B48" i="149"/>
  <c r="C45" i="149"/>
  <c r="B45" i="149"/>
  <c r="B70" i="149" s="1"/>
  <c r="C44" i="149"/>
  <c r="B44" i="149"/>
  <c r="B69" i="149" s="1"/>
  <c r="C43" i="149"/>
  <c r="B43" i="149"/>
  <c r="B68" i="149" s="1"/>
  <c r="C42" i="149"/>
  <c r="B42" i="149"/>
  <c r="B67" i="149" s="1"/>
  <c r="C41" i="149"/>
  <c r="B41" i="149"/>
  <c r="B66" i="149" s="1"/>
  <c r="C40" i="149"/>
  <c r="B40" i="149"/>
  <c r="B65" i="149" s="1"/>
  <c r="C39" i="149"/>
  <c r="B39" i="149"/>
  <c r="B64" i="149" s="1"/>
  <c r="C38" i="149"/>
  <c r="B38" i="149"/>
  <c r="B63" i="149" s="1"/>
  <c r="C37" i="149"/>
  <c r="B37" i="149"/>
  <c r="B62" i="149" s="1"/>
  <c r="C36" i="149"/>
  <c r="B36" i="149"/>
  <c r="B61" i="149" s="1"/>
  <c r="C35" i="149"/>
  <c r="B35" i="149"/>
  <c r="B60" i="149" s="1"/>
  <c r="C34" i="149"/>
  <c r="B34" i="149"/>
  <c r="B59" i="149" s="1"/>
  <c r="C33" i="149"/>
  <c r="B33" i="149"/>
  <c r="B58" i="149" s="1"/>
  <c r="C32" i="149"/>
  <c r="B32" i="149"/>
  <c r="B57" i="149" s="1"/>
  <c r="C31" i="149"/>
  <c r="B31" i="149"/>
  <c r="B56" i="149" s="1"/>
  <c r="C30" i="149"/>
  <c r="B30" i="149"/>
  <c r="B55" i="149" s="1"/>
  <c r="C29" i="149"/>
  <c r="B29" i="149"/>
  <c r="B54" i="149" s="1"/>
  <c r="C28" i="149"/>
  <c r="B28" i="149"/>
  <c r="B53" i="149" s="1"/>
  <c r="C27" i="149"/>
  <c r="B27" i="149"/>
  <c r="B52" i="149" s="1"/>
  <c r="C26" i="149"/>
  <c r="B26" i="149"/>
  <c r="B51" i="149" s="1"/>
  <c r="D25" i="149"/>
  <c r="C25" i="149"/>
  <c r="B25" i="149"/>
  <c r="E2" i="149"/>
  <c r="E25" i="149" s="1"/>
  <c r="B2" i="149"/>
  <c r="H50" i="149" l="1"/>
  <c r="I50" i="149" s="1"/>
  <c r="J50" i="149" s="1"/>
  <c r="E51" i="149"/>
  <c r="O51" i="149"/>
  <c r="P51" i="149" s="1"/>
  <c r="CP46" i="154"/>
  <c r="BU2" i="154"/>
  <c r="BT25" i="154"/>
  <c r="F2" i="149"/>
  <c r="CQ31" i="154"/>
  <c r="CR111" i="154"/>
  <c r="CR8" i="154"/>
  <c r="CS103" i="154"/>
  <c r="CS99" i="154"/>
  <c r="CR4" i="154"/>
  <c r="CS28" i="154"/>
  <c r="CT108" i="154"/>
  <c r="CQ23" i="154"/>
  <c r="CQ29" i="154"/>
  <c r="CR109" i="154"/>
  <c r="CS104" i="154"/>
  <c r="CR9" i="154"/>
  <c r="CQ32" i="154"/>
  <c r="CR112" i="154"/>
  <c r="CR110" i="154"/>
  <c r="CQ30" i="154"/>
  <c r="CR7" i="154"/>
  <c r="CS102" i="154"/>
  <c r="CS101" i="154"/>
  <c r="CR6" i="154"/>
  <c r="CT5" i="154"/>
  <c r="CU100" i="154"/>
  <c r="CQ27" i="154"/>
  <c r="CR107" i="154"/>
  <c r="P31" i="150"/>
  <c r="L31" i="150"/>
  <c r="I30" i="150"/>
  <c r="L4" i="150"/>
  <c r="L27" i="150" s="1"/>
  <c r="G4" i="150"/>
  <c r="G27" i="150" s="1"/>
  <c r="M4" i="150"/>
  <c r="M27" i="150" s="1"/>
  <c r="G5" i="150"/>
  <c r="G3" i="150"/>
  <c r="G26" i="150" s="1"/>
  <c r="I4" i="150"/>
  <c r="I27" i="150" s="1"/>
  <c r="G30" i="150"/>
  <c r="J5" i="150"/>
  <c r="J28" i="150" s="1"/>
  <c r="K4" i="150"/>
  <c r="K27" i="150" s="1"/>
  <c r="K5" i="150"/>
  <c r="K28" i="150" s="1"/>
  <c r="F5" i="150"/>
  <c r="L5" i="150"/>
  <c r="L28" i="150" s="1"/>
  <c r="M5" i="150"/>
  <c r="M28" i="150" s="1"/>
  <c r="I3" i="150"/>
  <c r="I26" i="150" s="1"/>
  <c r="I5" i="150"/>
  <c r="I28" i="150" s="1"/>
  <c r="F31" i="150"/>
  <c r="J4" i="150"/>
  <c r="J27" i="150" s="1"/>
  <c r="K3" i="150"/>
  <c r="K26" i="150" s="1"/>
  <c r="G31" i="150"/>
  <c r="F4" i="150"/>
  <c r="F27" i="150" s="1"/>
  <c r="N31" i="150"/>
  <c r="I31" i="150"/>
  <c r="M31" i="150"/>
  <c r="Q54" i="149"/>
  <c r="O53" i="149"/>
  <c r="P53" i="149" s="1"/>
  <c r="N52" i="149"/>
  <c r="O52" i="149" s="1"/>
  <c r="P52" i="149" s="1"/>
  <c r="E52" i="149"/>
  <c r="L52" i="149" s="1"/>
  <c r="D53" i="149"/>
  <c r="E53" i="149" s="1"/>
  <c r="J79" i="149"/>
  <c r="K79" i="149" s="1"/>
  <c r="E54" i="151"/>
  <c r="F54" i="151" s="1"/>
  <c r="H52" i="151"/>
  <c r="I52" i="151" s="1"/>
  <c r="H55" i="150"/>
  <c r="I55" i="150" s="1"/>
  <c r="E55" i="150"/>
  <c r="F55" i="150" s="1"/>
  <c r="K54" i="151"/>
  <c r="K56" i="151"/>
  <c r="AB116" i="150"/>
  <c r="N55" i="150"/>
  <c r="O55" i="150" s="1"/>
  <c r="P55" i="150" s="1"/>
  <c r="K56" i="150"/>
  <c r="K55" i="150"/>
  <c r="G25" i="150"/>
  <c r="I116" i="150"/>
  <c r="AF6" i="150"/>
  <c r="AF29" i="150" s="1"/>
  <c r="AH115" i="151"/>
  <c r="AI115" i="151" s="1"/>
  <c r="AI107" i="151"/>
  <c r="AI8" i="151" s="1"/>
  <c r="AH104" i="150"/>
  <c r="AH6" i="150" s="1"/>
  <c r="AF7" i="150"/>
  <c r="AF30" i="150" s="1"/>
  <c r="AF8" i="150"/>
  <c r="AF31" i="150" s="1"/>
  <c r="AH103" i="150"/>
  <c r="AG29" i="150"/>
  <c r="AG9" i="151"/>
  <c r="AF9" i="151"/>
  <c r="AF32" i="151" s="1"/>
  <c r="AA31" i="150"/>
  <c r="Z31" i="150"/>
  <c r="AD23" i="150"/>
  <c r="AD27" i="150"/>
  <c r="AD46" i="150" s="1"/>
  <c r="AA4" i="150"/>
  <c r="AA27" i="150" s="1"/>
  <c r="Z3" i="150"/>
  <c r="Z26" i="150" s="1"/>
  <c r="Z4" i="150"/>
  <c r="Z27" i="150" s="1"/>
  <c r="Q108" i="150"/>
  <c r="AA5" i="150"/>
  <c r="AA28" i="150" s="1"/>
  <c r="AH105" i="150"/>
  <c r="AG7" i="150"/>
  <c r="AH106" i="150"/>
  <c r="AG8" i="150"/>
  <c r="AA3" i="150"/>
  <c r="AA26" i="150" s="1"/>
  <c r="Z5" i="150"/>
  <c r="Z28" i="150" s="1"/>
  <c r="AB46" i="150"/>
  <c r="D80" i="150"/>
  <c r="D82" i="150" s="1"/>
  <c r="D84" i="150" s="1"/>
  <c r="D86" i="150" s="1"/>
  <c r="AE119" i="151"/>
  <c r="AE46" i="151"/>
  <c r="AB23" i="150"/>
  <c r="Q110" i="150"/>
  <c r="Q101" i="150"/>
  <c r="Q3" i="150" s="1"/>
  <c r="Q26" i="150" s="1"/>
  <c r="Y23" i="150"/>
  <c r="Q103" i="150"/>
  <c r="Q5" i="150" s="1"/>
  <c r="Q28" i="150" s="1"/>
  <c r="R113" i="150"/>
  <c r="R111" i="150"/>
  <c r="R112" i="150"/>
  <c r="R104" i="150"/>
  <c r="R6" i="150" s="1"/>
  <c r="R29" i="150" s="1"/>
  <c r="R106" i="150"/>
  <c r="R8" i="150" s="1"/>
  <c r="R105" i="150"/>
  <c r="R7" i="150" s="1"/>
  <c r="AE30" i="150"/>
  <c r="AE46" i="150" s="1"/>
  <c r="AE116" i="150"/>
  <c r="Q111" i="150"/>
  <c r="Q112" i="150"/>
  <c r="Q113" i="150"/>
  <c r="Q105" i="150"/>
  <c r="Q7" i="150" s="1"/>
  <c r="Q106" i="150"/>
  <c r="Q8" i="150" s="1"/>
  <c r="Q104" i="150"/>
  <c r="Q6" i="150" s="1"/>
  <c r="Q29" i="150" s="1"/>
  <c r="S113" i="150"/>
  <c r="S111" i="150"/>
  <c r="S112" i="150"/>
  <c r="S104" i="150"/>
  <c r="S6" i="150" s="1"/>
  <c r="S29" i="150" s="1"/>
  <c r="S105" i="150"/>
  <c r="S7" i="150" s="1"/>
  <c r="S106" i="150"/>
  <c r="S8" i="150" s="1"/>
  <c r="V112" i="150"/>
  <c r="V113" i="150"/>
  <c r="V111" i="150"/>
  <c r="V106" i="150"/>
  <c r="V8" i="150" s="1"/>
  <c r="V104" i="150"/>
  <c r="V6" i="150" s="1"/>
  <c r="V29" i="150" s="1"/>
  <c r="V105" i="150"/>
  <c r="V7" i="150" s="1"/>
  <c r="Q102" i="150"/>
  <c r="Q4" i="150" s="1"/>
  <c r="Q27" i="150" s="1"/>
  <c r="T103" i="150"/>
  <c r="T112" i="150"/>
  <c r="T113" i="150"/>
  <c r="T111" i="150"/>
  <c r="T105" i="150"/>
  <c r="T7" i="150" s="1"/>
  <c r="T104" i="150"/>
  <c r="T6" i="150" s="1"/>
  <c r="T29" i="150" s="1"/>
  <c r="T106" i="150"/>
  <c r="T8" i="150" s="1"/>
  <c r="P30" i="150"/>
  <c r="P116" i="150"/>
  <c r="Y46" i="150"/>
  <c r="O30" i="150"/>
  <c r="O116" i="150"/>
  <c r="Q109" i="150"/>
  <c r="N116" i="150"/>
  <c r="AA30" i="150"/>
  <c r="AA116" i="150"/>
  <c r="K30" i="150"/>
  <c r="K116" i="150"/>
  <c r="M30" i="150"/>
  <c r="M116" i="150"/>
  <c r="U112" i="150"/>
  <c r="U113" i="150"/>
  <c r="U111" i="150"/>
  <c r="U106" i="150"/>
  <c r="U8" i="150" s="1"/>
  <c r="U104" i="150"/>
  <c r="U6" i="150" s="1"/>
  <c r="U29" i="150" s="1"/>
  <c r="U105" i="150"/>
  <c r="U7" i="150" s="1"/>
  <c r="J30" i="150"/>
  <c r="J116" i="150"/>
  <c r="E111" i="150"/>
  <c r="E112" i="150"/>
  <c r="E113" i="150"/>
  <c r="E106" i="150"/>
  <c r="E8" i="150" s="1"/>
  <c r="E105" i="150"/>
  <c r="E7" i="150" s="1"/>
  <c r="E104" i="150"/>
  <c r="E6" i="150" s="1"/>
  <c r="E29" i="150" s="1"/>
  <c r="Z30" i="150"/>
  <c r="Z116" i="150"/>
  <c r="L30" i="150"/>
  <c r="L116" i="150"/>
  <c r="AF116" i="150"/>
  <c r="AD46" i="151"/>
  <c r="AE23" i="151"/>
  <c r="AA119" i="151"/>
  <c r="AC46" i="151"/>
  <c r="AD23" i="151"/>
  <c r="AB32" i="151"/>
  <c r="AB119" i="151"/>
  <c r="AC23" i="151"/>
  <c r="Z116" i="151"/>
  <c r="Z119" i="151" s="1"/>
  <c r="Z108" i="151"/>
  <c r="Z9" i="151" s="1"/>
  <c r="Z32" i="151" s="1"/>
  <c r="Z46" i="151" s="1"/>
  <c r="N55" i="151"/>
  <c r="O55" i="151" s="1"/>
  <c r="P55" i="151" s="1"/>
  <c r="AA32" i="151"/>
  <c r="AA46" i="151" s="1"/>
  <c r="R111" i="151"/>
  <c r="S102" i="151"/>
  <c r="S3" i="151" s="1"/>
  <c r="T105" i="151"/>
  <c r="T6" i="151" s="1"/>
  <c r="T29" i="151" s="1"/>
  <c r="S105" i="151"/>
  <c r="S6" i="151" s="1"/>
  <c r="S29" i="151" s="1"/>
  <c r="T103" i="151"/>
  <c r="T4" i="151" s="1"/>
  <c r="T27" i="151" s="1"/>
  <c r="S112" i="151"/>
  <c r="R103" i="151"/>
  <c r="R4" i="151" s="1"/>
  <c r="R27" i="151" s="1"/>
  <c r="R105" i="151"/>
  <c r="R6" i="151" s="1"/>
  <c r="R29" i="151" s="1"/>
  <c r="S104" i="151"/>
  <c r="S5" i="151" s="1"/>
  <c r="S28" i="151" s="1"/>
  <c r="T110" i="151"/>
  <c r="S111" i="151"/>
  <c r="S106" i="151"/>
  <c r="S7" i="151" s="1"/>
  <c r="S30" i="151" s="1"/>
  <c r="T106" i="151"/>
  <c r="T7" i="151" s="1"/>
  <c r="T30" i="151" s="1"/>
  <c r="T111" i="151"/>
  <c r="R102" i="151"/>
  <c r="R3" i="151" s="1"/>
  <c r="R26" i="151" s="1"/>
  <c r="S110" i="151"/>
  <c r="T113" i="151"/>
  <c r="S114" i="151"/>
  <c r="T109" i="150"/>
  <c r="AC23" i="150"/>
  <c r="T110" i="150"/>
  <c r="AC46" i="150"/>
  <c r="T102" i="150"/>
  <c r="T108" i="150"/>
  <c r="H23" i="150"/>
  <c r="H46" i="150"/>
  <c r="AB26" i="151"/>
  <c r="L26" i="151"/>
  <c r="L53" i="151"/>
  <c r="M52" i="151"/>
  <c r="Q26" i="151"/>
  <c r="AH105" i="151"/>
  <c r="AG6" i="151"/>
  <c r="T26" i="151"/>
  <c r="F110" i="151"/>
  <c r="F114" i="151"/>
  <c r="F105" i="151"/>
  <c r="F6" i="151" s="1"/>
  <c r="F29" i="151" s="1"/>
  <c r="F113" i="151"/>
  <c r="F106" i="151"/>
  <c r="F7" i="151" s="1"/>
  <c r="F30" i="151" s="1"/>
  <c r="F112" i="151"/>
  <c r="F103" i="151"/>
  <c r="F4" i="151" s="1"/>
  <c r="F27" i="151" s="1"/>
  <c r="F104" i="151"/>
  <c r="F5" i="151" s="1"/>
  <c r="F28" i="151" s="1"/>
  <c r="F111" i="151"/>
  <c r="F102" i="151"/>
  <c r="F3" i="151" s="1"/>
  <c r="AF26" i="151"/>
  <c r="U26" i="151"/>
  <c r="O113" i="151"/>
  <c r="O104" i="151"/>
  <c r="O5" i="151" s="1"/>
  <c r="O28" i="151" s="1"/>
  <c r="O111" i="151"/>
  <c r="O110" i="151"/>
  <c r="O112" i="151"/>
  <c r="O106" i="151"/>
  <c r="O7" i="151" s="1"/>
  <c r="O30" i="151" s="1"/>
  <c r="O103" i="151"/>
  <c r="O4" i="151" s="1"/>
  <c r="O27" i="151" s="1"/>
  <c r="O105" i="151"/>
  <c r="O6" i="151" s="1"/>
  <c r="O29" i="151" s="1"/>
  <c r="O102" i="151"/>
  <c r="O3" i="151" s="1"/>
  <c r="O114" i="151"/>
  <c r="AG5" i="151"/>
  <c r="AH104" i="151"/>
  <c r="N26" i="151"/>
  <c r="P26" i="151"/>
  <c r="M26" i="151"/>
  <c r="AH102" i="151"/>
  <c r="AG3" i="151"/>
  <c r="AH103" i="151"/>
  <c r="AG4" i="151"/>
  <c r="J26" i="151"/>
  <c r="G26" i="151"/>
  <c r="V112" i="151"/>
  <c r="V110" i="151"/>
  <c r="V106" i="151"/>
  <c r="V7" i="151" s="1"/>
  <c r="V30" i="151" s="1"/>
  <c r="V103" i="151"/>
  <c r="V4" i="151" s="1"/>
  <c r="V27" i="151" s="1"/>
  <c r="V114" i="151"/>
  <c r="V102" i="151"/>
  <c r="V3" i="151" s="1"/>
  <c r="V104" i="151"/>
  <c r="V5" i="151" s="1"/>
  <c r="V28" i="151" s="1"/>
  <c r="V111" i="151"/>
  <c r="V105" i="151"/>
  <c r="V6" i="151" s="1"/>
  <c r="V29" i="151" s="1"/>
  <c r="V113" i="151"/>
  <c r="H25" i="151"/>
  <c r="I2" i="151"/>
  <c r="K26" i="151"/>
  <c r="AH106" i="151"/>
  <c r="AG7" i="151"/>
  <c r="AG30" i="151"/>
  <c r="V110" i="150"/>
  <c r="V108" i="150"/>
  <c r="V109" i="150"/>
  <c r="V102" i="150"/>
  <c r="V101" i="150"/>
  <c r="V3" i="150" s="1"/>
  <c r="V103" i="150"/>
  <c r="J26" i="150"/>
  <c r="I2" i="150"/>
  <c r="H25" i="150"/>
  <c r="L26" i="150"/>
  <c r="R109" i="150"/>
  <c r="R103" i="150"/>
  <c r="R5" i="150" s="1"/>
  <c r="R28" i="150" s="1"/>
  <c r="R101" i="150"/>
  <c r="R3" i="150" s="1"/>
  <c r="R102" i="150"/>
  <c r="R4" i="150" s="1"/>
  <c r="R27" i="150" s="1"/>
  <c r="R110" i="150"/>
  <c r="R108" i="150"/>
  <c r="O26" i="150"/>
  <c r="U103" i="150"/>
  <c r="U110" i="150"/>
  <c r="U101" i="150"/>
  <c r="U3" i="150" s="1"/>
  <c r="U108" i="150"/>
  <c r="U109" i="150"/>
  <c r="U102" i="150"/>
  <c r="S109" i="150"/>
  <c r="S108" i="150"/>
  <c r="S101" i="150"/>
  <c r="S3" i="150" s="1"/>
  <c r="S102" i="150"/>
  <c r="S4" i="150" s="1"/>
  <c r="S27" i="150" s="1"/>
  <c r="S103" i="150"/>
  <c r="S5" i="150" s="1"/>
  <c r="S28" i="150" s="1"/>
  <c r="S110" i="150"/>
  <c r="AF26" i="150"/>
  <c r="X83" i="150"/>
  <c r="X84" i="150" s="1"/>
  <c r="X86" i="150" s="1"/>
  <c r="W84" i="150"/>
  <c r="W86" i="150" s="1"/>
  <c r="F26" i="150"/>
  <c r="E102" i="150"/>
  <c r="E110" i="150"/>
  <c r="E109" i="150"/>
  <c r="E108" i="150"/>
  <c r="E103" i="150"/>
  <c r="E101" i="150"/>
  <c r="E3" i="150" s="1"/>
  <c r="AD88" i="149"/>
  <c r="AD89" i="149"/>
  <c r="AD90" i="149"/>
  <c r="AD91" i="149"/>
  <c r="AD92" i="149"/>
  <c r="K53" i="149"/>
  <c r="L79" i="149"/>
  <c r="K80" i="149"/>
  <c r="J80" i="149"/>
  <c r="AC124" i="149"/>
  <c r="AC118" i="149"/>
  <c r="AD118" i="149" s="1"/>
  <c r="AC110" i="149"/>
  <c r="AC111" i="149"/>
  <c r="AC117" i="149"/>
  <c r="AD117" i="149" s="1"/>
  <c r="AC116" i="149"/>
  <c r="AD116" i="149" s="1"/>
  <c r="AC115" i="149"/>
  <c r="AD115" i="149" s="1"/>
  <c r="AC109" i="149"/>
  <c r="AC108" i="149"/>
  <c r="AC120" i="149"/>
  <c r="AD120" i="149" s="1"/>
  <c r="AC121" i="149"/>
  <c r="AD121" i="149" s="1"/>
  <c r="AC107" i="149"/>
  <c r="AC106" i="149"/>
  <c r="AC112" i="149"/>
  <c r="AD31" i="149"/>
  <c r="E78" i="149"/>
  <c r="F80" i="149"/>
  <c r="Z80" i="149"/>
  <c r="AA79" i="149"/>
  <c r="AB91" i="149"/>
  <c r="AB92" i="149"/>
  <c r="AB89" i="149"/>
  <c r="AB90" i="149"/>
  <c r="AB87" i="149"/>
  <c r="AB88" i="149"/>
  <c r="AF119" i="149"/>
  <c r="AE31" i="149"/>
  <c r="AC86" i="149"/>
  <c r="AC114" i="149" s="1"/>
  <c r="AD114" i="149" s="1"/>
  <c r="AD93" i="149"/>
  <c r="CR23" i="154" l="1"/>
  <c r="F52" i="149"/>
  <c r="M52" i="149" s="1"/>
  <c r="BU25" i="154"/>
  <c r="BV2" i="154"/>
  <c r="F51" i="149"/>
  <c r="M51" i="149" s="1"/>
  <c r="L51" i="149"/>
  <c r="G2" i="149"/>
  <c r="F25" i="149"/>
  <c r="H53" i="149"/>
  <c r="I53" i="149" s="1"/>
  <c r="H51" i="149"/>
  <c r="I51" i="149" s="1"/>
  <c r="E31" i="150"/>
  <c r="CU5" i="154"/>
  <c r="CV100" i="154"/>
  <c r="CS8" i="154"/>
  <c r="CT103" i="154"/>
  <c r="CS7" i="154"/>
  <c r="CT102" i="154"/>
  <c r="CS6" i="154"/>
  <c r="CT101" i="154"/>
  <c r="CS9" i="154"/>
  <c r="CT104" i="154"/>
  <c r="CR29" i="154"/>
  <c r="CS109" i="154"/>
  <c r="CS107" i="154"/>
  <c r="CR27" i="154"/>
  <c r="CS111" i="154"/>
  <c r="CR31" i="154"/>
  <c r="CR32" i="154"/>
  <c r="CS112" i="154"/>
  <c r="CS4" i="154"/>
  <c r="CT99" i="154"/>
  <c r="CQ46" i="154"/>
  <c r="CS110" i="154"/>
  <c r="CR30" i="154"/>
  <c r="CU108" i="154"/>
  <c r="CT28" i="154"/>
  <c r="Q31" i="150"/>
  <c r="P46" i="150"/>
  <c r="S31" i="150"/>
  <c r="R31" i="150"/>
  <c r="E30" i="150"/>
  <c r="I23" i="150"/>
  <c r="F23" i="150"/>
  <c r="G23" i="150"/>
  <c r="Q30" i="150"/>
  <c r="Q46" i="150" s="1"/>
  <c r="F28" i="150"/>
  <c r="F46" i="150" s="1"/>
  <c r="I46" i="150"/>
  <c r="E4" i="150"/>
  <c r="E27" i="150" s="1"/>
  <c r="M46" i="150"/>
  <c r="G28" i="150"/>
  <c r="G46" i="150" s="1"/>
  <c r="K46" i="150"/>
  <c r="E5" i="150"/>
  <c r="E28" i="150" s="1"/>
  <c r="V116" i="150"/>
  <c r="D54" i="149"/>
  <c r="E54" i="149" s="1"/>
  <c r="F53" i="149"/>
  <c r="M53" i="149" s="1"/>
  <c r="L53" i="149"/>
  <c r="Q55" i="149"/>
  <c r="O54" i="149"/>
  <c r="P54" i="149" s="1"/>
  <c r="K57" i="151"/>
  <c r="E56" i="151"/>
  <c r="F56" i="151" s="1"/>
  <c r="H53" i="151"/>
  <c r="I53" i="151" s="1"/>
  <c r="N56" i="150"/>
  <c r="O56" i="150" s="1"/>
  <c r="P56" i="150" s="1"/>
  <c r="E56" i="150"/>
  <c r="F56" i="150" s="1"/>
  <c r="H56" i="150"/>
  <c r="I56" i="150" s="1"/>
  <c r="AJ107" i="151"/>
  <c r="AK107" i="151" s="1"/>
  <c r="AH31" i="151"/>
  <c r="AG3" i="150"/>
  <c r="AH111" i="150"/>
  <c r="AI111" i="150" s="1"/>
  <c r="AI104" i="150"/>
  <c r="AJ104" i="150" s="1"/>
  <c r="AH101" i="150"/>
  <c r="AH108" i="150" s="1"/>
  <c r="AH26" i="150" s="1"/>
  <c r="AG5" i="150"/>
  <c r="AG28" i="150"/>
  <c r="AH108" i="151"/>
  <c r="AH9" i="151" s="1"/>
  <c r="Z23" i="151"/>
  <c r="AG32" i="151"/>
  <c r="AG4" i="150"/>
  <c r="AH102" i="150"/>
  <c r="AI102" i="150" s="1"/>
  <c r="AJ115" i="151"/>
  <c r="AI31" i="151"/>
  <c r="AF46" i="151"/>
  <c r="L46" i="150"/>
  <c r="T31" i="150"/>
  <c r="V4" i="150"/>
  <c r="V27" i="150" s="1"/>
  <c r="T5" i="150"/>
  <c r="T28" i="150" s="1"/>
  <c r="O23" i="150"/>
  <c r="O46" i="150"/>
  <c r="L23" i="150"/>
  <c r="AI106" i="150"/>
  <c r="AH8" i="150"/>
  <c r="AH113" i="150"/>
  <c r="U31" i="150"/>
  <c r="Z46" i="150"/>
  <c r="V5" i="150"/>
  <c r="V28" i="150" s="1"/>
  <c r="AI105" i="150"/>
  <c r="AH7" i="150"/>
  <c r="AH112" i="150"/>
  <c r="T4" i="150"/>
  <c r="T27" i="150" s="1"/>
  <c r="U5" i="150"/>
  <c r="U28" i="150" s="1"/>
  <c r="AA46" i="150"/>
  <c r="T3" i="150"/>
  <c r="T26" i="150" s="1"/>
  <c r="V31" i="150"/>
  <c r="U4" i="150"/>
  <c r="U27" i="150" s="1"/>
  <c r="AF46" i="150"/>
  <c r="D113" i="150"/>
  <c r="D110" i="150"/>
  <c r="D111" i="150"/>
  <c r="D101" i="150"/>
  <c r="D3" i="150" s="1"/>
  <c r="D105" i="150"/>
  <c r="D7" i="150" s="1"/>
  <c r="D102" i="150"/>
  <c r="D104" i="150"/>
  <c r="D6" i="150" s="1"/>
  <c r="D29" i="150" s="1"/>
  <c r="D112" i="150"/>
  <c r="D106" i="150"/>
  <c r="D8" i="150" s="1"/>
  <c r="D109" i="150"/>
  <c r="D108" i="150"/>
  <c r="D103" i="150"/>
  <c r="AB23" i="151"/>
  <c r="AF23" i="150"/>
  <c r="AA23" i="150"/>
  <c r="Q116" i="150"/>
  <c r="J23" i="150"/>
  <c r="AE23" i="150"/>
  <c r="K23" i="150"/>
  <c r="R116" i="150"/>
  <c r="Z23" i="150"/>
  <c r="V30" i="150"/>
  <c r="W111" i="150"/>
  <c r="W112" i="150"/>
  <c r="W113" i="150"/>
  <c r="W106" i="150"/>
  <c r="W8" i="150" s="1"/>
  <c r="W105" i="150"/>
  <c r="W7" i="150" s="1"/>
  <c r="W104" i="150"/>
  <c r="W6" i="150" s="1"/>
  <c r="W29" i="150" s="1"/>
  <c r="M23" i="150"/>
  <c r="X113" i="150"/>
  <c r="X111" i="150"/>
  <c r="X112" i="150"/>
  <c r="X106" i="150"/>
  <c r="X8" i="150" s="1"/>
  <c r="X105" i="150"/>
  <c r="X7" i="150" s="1"/>
  <c r="X104" i="150"/>
  <c r="X6" i="150" s="1"/>
  <c r="X29" i="150" s="1"/>
  <c r="J46" i="150"/>
  <c r="P23" i="150"/>
  <c r="U116" i="150"/>
  <c r="T30" i="150"/>
  <c r="T116" i="150"/>
  <c r="N30" i="150"/>
  <c r="N23" i="150"/>
  <c r="S30" i="150"/>
  <c r="S116" i="150"/>
  <c r="AB46" i="151"/>
  <c r="Y108" i="151"/>
  <c r="Y9" i="151" s="1"/>
  <c r="Y116" i="151"/>
  <c r="Y119" i="151" s="1"/>
  <c r="AA23" i="151"/>
  <c r="AG26" i="151"/>
  <c r="N56" i="151"/>
  <c r="O56" i="151" s="1"/>
  <c r="P56" i="151" s="1"/>
  <c r="AG27" i="151"/>
  <c r="AG28" i="151"/>
  <c r="AG29" i="151"/>
  <c r="S26" i="151"/>
  <c r="Q23" i="150"/>
  <c r="R30" i="150"/>
  <c r="U30" i="150"/>
  <c r="AG27" i="150"/>
  <c r="AG26" i="150"/>
  <c r="D112" i="151"/>
  <c r="D110" i="151"/>
  <c r="D106" i="151"/>
  <c r="D7" i="151" s="1"/>
  <c r="D30" i="151" s="1"/>
  <c r="D111" i="151"/>
  <c r="D103" i="151"/>
  <c r="D4" i="151" s="1"/>
  <c r="D27" i="151" s="1"/>
  <c r="D105" i="151"/>
  <c r="D6" i="151" s="1"/>
  <c r="D29" i="151" s="1"/>
  <c r="D102" i="151"/>
  <c r="D3" i="151" s="1"/>
  <c r="D113" i="151"/>
  <c r="D114" i="151"/>
  <c r="D104" i="151"/>
  <c r="D5" i="151" s="1"/>
  <c r="D28" i="151" s="1"/>
  <c r="AH110" i="151"/>
  <c r="AI102" i="151"/>
  <c r="AH3" i="151"/>
  <c r="X110" i="151"/>
  <c r="X114" i="151"/>
  <c r="X105" i="151"/>
  <c r="X6" i="151" s="1"/>
  <c r="X29" i="151" s="1"/>
  <c r="X113" i="151"/>
  <c r="X104" i="151"/>
  <c r="X5" i="151" s="1"/>
  <c r="X28" i="151" s="1"/>
  <c r="X112" i="151"/>
  <c r="X103" i="151"/>
  <c r="X4" i="151" s="1"/>
  <c r="X27" i="151" s="1"/>
  <c r="X106" i="151"/>
  <c r="X7" i="151" s="1"/>
  <c r="X30" i="151" s="1"/>
  <c r="X111" i="151"/>
  <c r="X102" i="151"/>
  <c r="X3" i="151" s="1"/>
  <c r="W111" i="151"/>
  <c r="W106" i="151"/>
  <c r="W7" i="151" s="1"/>
  <c r="W30" i="151" s="1"/>
  <c r="W114" i="151"/>
  <c r="W105" i="151"/>
  <c r="W6" i="151" s="1"/>
  <c r="W29" i="151" s="1"/>
  <c r="W102" i="151"/>
  <c r="W3" i="151" s="1"/>
  <c r="W113" i="151"/>
  <c r="W112" i="151"/>
  <c r="W104" i="151"/>
  <c r="W5" i="151" s="1"/>
  <c r="W28" i="151" s="1"/>
  <c r="W103" i="151"/>
  <c r="W4" i="151" s="1"/>
  <c r="W27" i="151" s="1"/>
  <c r="W110" i="151"/>
  <c r="J2" i="151"/>
  <c r="I25" i="151"/>
  <c r="O26" i="151"/>
  <c r="M53" i="151"/>
  <c r="AI106" i="151"/>
  <c r="AH114" i="151"/>
  <c r="AH7" i="151"/>
  <c r="AI103" i="151"/>
  <c r="AH4" i="151"/>
  <c r="AH111" i="151"/>
  <c r="AI105" i="151"/>
  <c r="AH113" i="151"/>
  <c r="AH6" i="151"/>
  <c r="V26" i="151"/>
  <c r="AH112" i="151"/>
  <c r="AI104" i="151"/>
  <c r="AH5" i="151"/>
  <c r="F26" i="151"/>
  <c r="L54" i="151"/>
  <c r="E111" i="151"/>
  <c r="E106" i="151"/>
  <c r="E7" i="151" s="1"/>
  <c r="E30" i="151" s="1"/>
  <c r="E114" i="151"/>
  <c r="E105" i="151"/>
  <c r="E6" i="151" s="1"/>
  <c r="E29" i="151" s="1"/>
  <c r="E110" i="151"/>
  <c r="E102" i="151"/>
  <c r="E3" i="151" s="1"/>
  <c r="E112" i="151"/>
  <c r="E103" i="151"/>
  <c r="E4" i="151" s="1"/>
  <c r="E27" i="151" s="1"/>
  <c r="E113" i="151"/>
  <c r="E104" i="151"/>
  <c r="E5" i="151" s="1"/>
  <c r="E28" i="151" s="1"/>
  <c r="W110" i="150"/>
  <c r="W102" i="150"/>
  <c r="W101" i="150"/>
  <c r="W3" i="150" s="1"/>
  <c r="W109" i="150"/>
  <c r="W108" i="150"/>
  <c r="W103" i="150"/>
  <c r="X101" i="150"/>
  <c r="X3" i="150" s="1"/>
  <c r="X110" i="150"/>
  <c r="X109" i="150"/>
  <c r="X108" i="150"/>
  <c r="X103" i="150"/>
  <c r="X102" i="150"/>
  <c r="U26" i="150"/>
  <c r="E26" i="150"/>
  <c r="S26" i="150"/>
  <c r="J2" i="150"/>
  <c r="I25" i="150"/>
  <c r="AH110" i="150"/>
  <c r="AH28" i="150" s="1"/>
  <c r="AI103" i="150"/>
  <c r="AH5" i="150"/>
  <c r="R26" i="150"/>
  <c r="V26" i="150"/>
  <c r="AE91" i="149"/>
  <c r="AE89" i="149"/>
  <c r="AE88" i="149"/>
  <c r="AE93" i="149"/>
  <c r="AA90" i="149"/>
  <c r="AE87" i="149"/>
  <c r="AE92" i="149"/>
  <c r="AA93" i="149"/>
  <c r="AA92" i="149"/>
  <c r="AA87" i="149"/>
  <c r="AE114" i="149"/>
  <c r="AD26" i="149"/>
  <c r="AG119" i="149"/>
  <c r="AF31" i="149"/>
  <c r="AE115" i="149"/>
  <c r="AD27" i="149"/>
  <c r="AD112" i="149"/>
  <c r="AC10" i="149"/>
  <c r="AC33" i="149" s="1"/>
  <c r="AE120" i="149"/>
  <c r="AD32" i="149"/>
  <c r="AE116" i="149"/>
  <c r="AD28" i="149"/>
  <c r="AA88" i="149"/>
  <c r="AA91" i="149"/>
  <c r="AB79" i="149"/>
  <c r="AB80" i="149" s="1"/>
  <c r="AA80" i="149"/>
  <c r="AC105" i="149"/>
  <c r="AE117" i="149"/>
  <c r="AD29" i="149"/>
  <c r="AA89" i="149"/>
  <c r="AD111" i="149"/>
  <c r="AC9" i="149"/>
  <c r="AC32" i="149" s="1"/>
  <c r="AE90" i="149"/>
  <c r="AD106" i="149"/>
  <c r="AC4" i="149"/>
  <c r="AC27" i="149" s="1"/>
  <c r="AD108" i="149"/>
  <c r="AC6" i="149"/>
  <c r="AC29" i="149" s="1"/>
  <c r="AD110" i="149"/>
  <c r="AC8" i="149"/>
  <c r="AC31" i="149" s="1"/>
  <c r="M79" i="149"/>
  <c r="L80" i="149"/>
  <c r="D78" i="149"/>
  <c r="D80" i="149" s="1"/>
  <c r="E80" i="149"/>
  <c r="AD107" i="149"/>
  <c r="AC5" i="149"/>
  <c r="AC28" i="149" s="1"/>
  <c r="AD109" i="149"/>
  <c r="AC7" i="149"/>
  <c r="AC30" i="149" s="1"/>
  <c r="AE118" i="149"/>
  <c r="AD30" i="149"/>
  <c r="J52" i="149"/>
  <c r="AE121" i="149"/>
  <c r="AD33" i="149"/>
  <c r="D55" i="149" l="1"/>
  <c r="E55" i="149" s="1"/>
  <c r="K54" i="149"/>
  <c r="G25" i="149"/>
  <c r="H2" i="149"/>
  <c r="J54" i="149"/>
  <c r="H54" i="149" s="1"/>
  <c r="I54" i="149" s="1"/>
  <c r="H52" i="149"/>
  <c r="I52" i="149"/>
  <c r="BV25" i="154"/>
  <c r="BW2" i="154"/>
  <c r="CU28" i="154"/>
  <c r="CV108" i="154"/>
  <c r="CU103" i="154"/>
  <c r="CT8" i="154"/>
  <c r="CR46" i="154"/>
  <c r="CS23" i="154"/>
  <c r="CT6" i="154"/>
  <c r="CU101" i="154"/>
  <c r="CT110" i="154"/>
  <c r="CS30" i="154"/>
  <c r="CU99" i="154"/>
  <c r="CT4" i="154"/>
  <c r="CS32" i="154"/>
  <c r="CT112" i="154"/>
  <c r="CT9" i="154"/>
  <c r="CU104" i="154"/>
  <c r="CV5" i="154"/>
  <c r="CW100" i="154"/>
  <c r="CT111" i="154"/>
  <c r="CS31" i="154"/>
  <c r="CT7" i="154"/>
  <c r="CU102" i="154"/>
  <c r="CS27" i="154"/>
  <c r="CT107" i="154"/>
  <c r="CS29" i="154"/>
  <c r="CT109" i="154"/>
  <c r="E23" i="150"/>
  <c r="D30" i="150"/>
  <c r="D31" i="150"/>
  <c r="E46" i="150"/>
  <c r="D4" i="150"/>
  <c r="D5" i="150"/>
  <c r="D28" i="150" s="1"/>
  <c r="N46" i="150"/>
  <c r="J55" i="149"/>
  <c r="F55" i="149"/>
  <c r="M55" i="149" s="1"/>
  <c r="L55" i="149"/>
  <c r="Q56" i="149"/>
  <c r="O55" i="149"/>
  <c r="P55" i="149" s="1"/>
  <c r="F54" i="149"/>
  <c r="M54" i="149" s="1"/>
  <c r="L54" i="149"/>
  <c r="AJ8" i="151"/>
  <c r="H54" i="151"/>
  <c r="I54" i="151" s="1"/>
  <c r="E57" i="151"/>
  <c r="F57" i="151" s="1"/>
  <c r="AH116" i="151"/>
  <c r="AH32" i="151" s="1"/>
  <c r="AI108" i="151"/>
  <c r="AJ108" i="151" s="1"/>
  <c r="AH29" i="150"/>
  <c r="AI6" i="150"/>
  <c r="AH3" i="150"/>
  <c r="AI101" i="150"/>
  <c r="AJ101" i="150" s="1"/>
  <c r="AH4" i="150"/>
  <c r="AH109" i="150"/>
  <c r="AH27" i="150" s="1"/>
  <c r="AG46" i="151"/>
  <c r="AK115" i="151"/>
  <c r="AJ31" i="151"/>
  <c r="AF23" i="151"/>
  <c r="AL107" i="151"/>
  <c r="AK8" i="151"/>
  <c r="Y32" i="151"/>
  <c r="Y46" i="151" s="1"/>
  <c r="Y23" i="151"/>
  <c r="V23" i="150"/>
  <c r="X31" i="150"/>
  <c r="T46" i="150"/>
  <c r="AJ111" i="150"/>
  <c r="AI29" i="150"/>
  <c r="AI113" i="150"/>
  <c r="AH31" i="150"/>
  <c r="W5" i="150"/>
  <c r="W28" i="150" s="1"/>
  <c r="T23" i="150"/>
  <c r="AI112" i="150"/>
  <c r="AH30" i="150"/>
  <c r="X5" i="150"/>
  <c r="X28" i="150" s="1"/>
  <c r="AK104" i="150"/>
  <c r="AJ6" i="150"/>
  <c r="AJ106" i="150"/>
  <c r="AI8" i="150"/>
  <c r="W31" i="150"/>
  <c r="AJ105" i="150"/>
  <c r="AI7" i="150"/>
  <c r="X4" i="150"/>
  <c r="X27" i="150" s="1"/>
  <c r="W4" i="150"/>
  <c r="W27" i="150" s="1"/>
  <c r="D26" i="150"/>
  <c r="S46" i="150"/>
  <c r="W30" i="150"/>
  <c r="W116" i="150"/>
  <c r="R23" i="150"/>
  <c r="S23" i="150"/>
  <c r="X30" i="150"/>
  <c r="X116" i="150"/>
  <c r="V46" i="150"/>
  <c r="X108" i="151"/>
  <c r="X9" i="151" s="1"/>
  <c r="X32" i="151" s="1"/>
  <c r="X116" i="151"/>
  <c r="X119" i="151" s="1"/>
  <c r="AG23" i="151"/>
  <c r="L55" i="151"/>
  <c r="N57" i="151"/>
  <c r="O57" i="151" s="1"/>
  <c r="P57" i="151" s="1"/>
  <c r="AG23" i="150"/>
  <c r="R46" i="150"/>
  <c r="AG46" i="150"/>
  <c r="U23" i="150"/>
  <c r="U46" i="150"/>
  <c r="M54" i="151"/>
  <c r="X26" i="151"/>
  <c r="AI110" i="151"/>
  <c r="AH26" i="151"/>
  <c r="AI113" i="151"/>
  <c r="AH29" i="151"/>
  <c r="AI114" i="151"/>
  <c r="AH30" i="151"/>
  <c r="AJ103" i="151"/>
  <c r="AI4" i="151"/>
  <c r="AJ104" i="151"/>
  <c r="AI5" i="151"/>
  <c r="AJ105" i="151"/>
  <c r="AI6" i="151"/>
  <c r="AJ106" i="151"/>
  <c r="AI7" i="151"/>
  <c r="AH23" i="151"/>
  <c r="D26" i="151"/>
  <c r="E26" i="151"/>
  <c r="AI112" i="151"/>
  <c r="AH28" i="151"/>
  <c r="AI111" i="151"/>
  <c r="AH27" i="151"/>
  <c r="J25" i="151"/>
  <c r="K2" i="151"/>
  <c r="W26" i="151"/>
  <c r="AJ102" i="151"/>
  <c r="AI3" i="151"/>
  <c r="X26" i="150"/>
  <c r="AI108" i="150"/>
  <c r="AI26" i="150" s="1"/>
  <c r="AJ102" i="150"/>
  <c r="AI4" i="150"/>
  <c r="W26" i="150"/>
  <c r="K2" i="150"/>
  <c r="J25" i="150"/>
  <c r="AJ103" i="150"/>
  <c r="AI5" i="150"/>
  <c r="AI110" i="150"/>
  <c r="AI28" i="150" s="1"/>
  <c r="AF90" i="149"/>
  <c r="AF93" i="149"/>
  <c r="Z88" i="149"/>
  <c r="Z116" i="149" s="1"/>
  <c r="AF88" i="149"/>
  <c r="AF87" i="149"/>
  <c r="AF92" i="149"/>
  <c r="Z92" i="149"/>
  <c r="Z120" i="149" s="1"/>
  <c r="AF121" i="149"/>
  <c r="AE33" i="149"/>
  <c r="AE110" i="149"/>
  <c r="AD8" i="149"/>
  <c r="AB119" i="149"/>
  <c r="AB121" i="149"/>
  <c r="AB111" i="149"/>
  <c r="AB9" i="149" s="1"/>
  <c r="AB32" i="149" s="1"/>
  <c r="AB115" i="149"/>
  <c r="AB112" i="149"/>
  <c r="AB10" i="149" s="1"/>
  <c r="AB33" i="149" s="1"/>
  <c r="AB120" i="149"/>
  <c r="AB107" i="149"/>
  <c r="AB5" i="149" s="1"/>
  <c r="AB28" i="149" s="1"/>
  <c r="AB106" i="149"/>
  <c r="AB4" i="149" s="1"/>
  <c r="AB27" i="149" s="1"/>
  <c r="AB118" i="149"/>
  <c r="AB117" i="149"/>
  <c r="AB116" i="149"/>
  <c r="AB110" i="149"/>
  <c r="AB8" i="149" s="1"/>
  <c r="AB31" i="149" s="1"/>
  <c r="AB108" i="149"/>
  <c r="AB6" i="149" s="1"/>
  <c r="AB29" i="149" s="1"/>
  <c r="AB109" i="149"/>
  <c r="AB7" i="149" s="1"/>
  <c r="AB30" i="149" s="1"/>
  <c r="AH119" i="149"/>
  <c r="AG31" i="149"/>
  <c r="Z90" i="149"/>
  <c r="K55" i="149"/>
  <c r="D56" i="149"/>
  <c r="E56" i="149" s="1"/>
  <c r="AE107" i="149"/>
  <c r="AD5" i="149"/>
  <c r="Z93" i="149"/>
  <c r="AE108" i="149"/>
  <c r="AD6" i="149"/>
  <c r="AF117" i="149"/>
  <c r="AE29" i="149"/>
  <c r="AD46" i="149"/>
  <c r="Z91" i="149"/>
  <c r="AD105" i="149"/>
  <c r="AC3" i="149"/>
  <c r="AE112" i="149"/>
  <c r="AD10" i="149"/>
  <c r="AF114" i="149"/>
  <c r="AE26" i="149"/>
  <c r="AF118" i="149"/>
  <c r="AE30" i="149"/>
  <c r="Z89" i="149"/>
  <c r="N79" i="149"/>
  <c r="M80" i="149"/>
  <c r="AE106" i="149"/>
  <c r="AD4" i="149"/>
  <c r="AE111" i="149"/>
  <c r="AD9" i="149"/>
  <c r="AF91" i="149"/>
  <c r="AF116" i="149"/>
  <c r="AE28" i="149"/>
  <c r="AF115" i="149"/>
  <c r="AE27" i="149"/>
  <c r="Z87" i="149"/>
  <c r="AF89" i="149"/>
  <c r="AA120" i="149"/>
  <c r="AA119" i="149"/>
  <c r="AA117" i="149"/>
  <c r="AA115" i="149"/>
  <c r="AA112" i="149"/>
  <c r="AA10" i="149" s="1"/>
  <c r="AA33" i="149" s="1"/>
  <c r="AA106" i="149"/>
  <c r="AA4" i="149" s="1"/>
  <c r="AA27" i="149" s="1"/>
  <c r="AA116" i="149"/>
  <c r="AA110" i="149"/>
  <c r="AA8" i="149" s="1"/>
  <c r="AA31" i="149" s="1"/>
  <c r="AA108" i="149"/>
  <c r="AA6" i="149" s="1"/>
  <c r="AA29" i="149" s="1"/>
  <c r="AA111" i="149"/>
  <c r="AA9" i="149" s="1"/>
  <c r="AA32" i="149" s="1"/>
  <c r="AA109" i="149"/>
  <c r="AA7" i="149" s="1"/>
  <c r="AA30" i="149" s="1"/>
  <c r="AA118" i="149"/>
  <c r="AA121" i="149"/>
  <c r="AA107" i="149"/>
  <c r="AA5" i="149" s="1"/>
  <c r="AA28" i="149" s="1"/>
  <c r="AE109" i="149"/>
  <c r="AD7" i="149"/>
  <c r="AF120" i="149"/>
  <c r="AE32" i="149"/>
  <c r="BX2" i="154" l="1"/>
  <c r="BW25" i="154"/>
  <c r="CS46" i="154"/>
  <c r="H25" i="149"/>
  <c r="I2" i="149"/>
  <c r="CU9" i="154"/>
  <c r="CV104" i="154"/>
  <c r="CU7" i="154"/>
  <c r="CV102" i="154"/>
  <c r="CT27" i="154"/>
  <c r="CU107" i="154"/>
  <c r="CT23" i="154"/>
  <c r="CU111" i="154"/>
  <c r="CT31" i="154"/>
  <c r="CU4" i="154"/>
  <c r="CV99" i="154"/>
  <c r="CU8" i="154"/>
  <c r="CV103" i="154"/>
  <c r="CT29" i="154"/>
  <c r="CU109" i="154"/>
  <c r="CW5" i="154"/>
  <c r="CX100" i="154"/>
  <c r="CV28" i="154"/>
  <c r="CW108" i="154"/>
  <c r="CU6" i="154"/>
  <c r="CV101" i="154"/>
  <c r="CT32" i="154"/>
  <c r="CU112" i="154"/>
  <c r="CT30" i="154"/>
  <c r="CU110" i="154"/>
  <c r="C117" i="150"/>
  <c r="D23" i="150"/>
  <c r="D27" i="150"/>
  <c r="D46" i="150" s="1"/>
  <c r="J56" i="149"/>
  <c r="H55" i="149"/>
  <c r="I55" i="149" s="1"/>
  <c r="F56" i="149"/>
  <c r="L56" i="149"/>
  <c r="Q57" i="149"/>
  <c r="O56" i="149"/>
  <c r="P56" i="149" s="1"/>
  <c r="M56" i="149"/>
  <c r="H55" i="151"/>
  <c r="I55" i="151" s="1"/>
  <c r="AI116" i="151"/>
  <c r="AI32" i="151" s="1"/>
  <c r="AI3" i="150"/>
  <c r="AI23" i="150" s="1"/>
  <c r="AI9" i="151"/>
  <c r="AI23" i="151" s="1"/>
  <c r="AH23" i="150"/>
  <c r="AI109" i="150"/>
  <c r="AI27" i="150" s="1"/>
  <c r="AK108" i="151"/>
  <c r="AJ9" i="151"/>
  <c r="AH46" i="151"/>
  <c r="AM107" i="151"/>
  <c r="AL8" i="151"/>
  <c r="AL115" i="151"/>
  <c r="AK31" i="151"/>
  <c r="AK106" i="150"/>
  <c r="AJ8" i="150"/>
  <c r="AL104" i="150"/>
  <c r="AK6" i="150"/>
  <c r="AK105" i="150"/>
  <c r="AJ7" i="150"/>
  <c r="AK111" i="150"/>
  <c r="AJ29" i="150"/>
  <c r="AJ112" i="150"/>
  <c r="AI30" i="150"/>
  <c r="AJ113" i="150"/>
  <c r="AI31" i="150"/>
  <c r="X23" i="151"/>
  <c r="X46" i="151"/>
  <c r="X46" i="150"/>
  <c r="X23" i="150"/>
  <c r="W23" i="150"/>
  <c r="W46" i="150"/>
  <c r="W116" i="151"/>
  <c r="W119" i="151" s="1"/>
  <c r="W108" i="151"/>
  <c r="W9" i="151" s="1"/>
  <c r="W32" i="151" s="1"/>
  <c r="W46" i="151" s="1"/>
  <c r="L56" i="151"/>
  <c r="M55" i="151"/>
  <c r="AJ3" i="151"/>
  <c r="AK102" i="151"/>
  <c r="AJ111" i="151"/>
  <c r="AI27" i="151"/>
  <c r="AJ110" i="151"/>
  <c r="AI26" i="151"/>
  <c r="AJ114" i="151"/>
  <c r="AI30" i="151"/>
  <c r="AK104" i="151"/>
  <c r="AJ5" i="151"/>
  <c r="AK105" i="151"/>
  <c r="AJ6" i="151"/>
  <c r="AJ112" i="151"/>
  <c r="AI28" i="151"/>
  <c r="K25" i="151"/>
  <c r="L2" i="151"/>
  <c r="AJ113" i="151"/>
  <c r="AI29" i="151"/>
  <c r="AK106" i="151"/>
  <c r="AJ7" i="151"/>
  <c r="AK103" i="151"/>
  <c r="AJ4" i="151"/>
  <c r="AJ110" i="150"/>
  <c r="AJ28" i="150" s="1"/>
  <c r="AK102" i="150"/>
  <c r="AJ4" i="150"/>
  <c r="AH46" i="150"/>
  <c r="AJ108" i="150"/>
  <c r="AJ26" i="150" s="1"/>
  <c r="L2" i="150"/>
  <c r="K25" i="150"/>
  <c r="AK103" i="150"/>
  <c r="AJ5" i="150"/>
  <c r="AK101" i="150"/>
  <c r="AJ3" i="150"/>
  <c r="Z107" i="149"/>
  <c r="Z5" i="149" s="1"/>
  <c r="Z28" i="149" s="1"/>
  <c r="Z111" i="149"/>
  <c r="Z9" i="149" s="1"/>
  <c r="Z32" i="149" s="1"/>
  <c r="Z106" i="149"/>
  <c r="Z4" i="149" s="1"/>
  <c r="Z27" i="149" s="1"/>
  <c r="Z115" i="149"/>
  <c r="D57" i="149"/>
  <c r="E57" i="149" s="1"/>
  <c r="K56" i="149"/>
  <c r="AF30" i="149"/>
  <c r="AG118" i="149"/>
  <c r="AF111" i="149"/>
  <c r="AE9" i="149"/>
  <c r="AE46" i="149"/>
  <c r="AC26" i="149"/>
  <c r="AC46" i="149" s="1"/>
  <c r="AC23" i="149"/>
  <c r="Z119" i="149"/>
  <c r="Z110" i="149"/>
  <c r="Z8" i="149" s="1"/>
  <c r="Z31" i="149" s="1"/>
  <c r="Z112" i="149"/>
  <c r="Z10" i="149" s="1"/>
  <c r="Z33" i="149" s="1"/>
  <c r="Z121" i="149"/>
  <c r="Y91" i="149"/>
  <c r="AF110" i="149"/>
  <c r="AE8" i="149"/>
  <c r="AG115" i="149"/>
  <c r="AF27" i="149"/>
  <c r="AG116" i="149"/>
  <c r="AF28" i="149"/>
  <c r="AG114" i="149"/>
  <c r="AH114" i="149" s="1"/>
  <c r="AF26" i="149"/>
  <c r="AE105" i="149"/>
  <c r="AD3" i="149"/>
  <c r="AD23" i="149" s="1"/>
  <c r="Y87" i="149"/>
  <c r="Y88" i="149"/>
  <c r="AF108" i="149"/>
  <c r="AE6" i="149"/>
  <c r="AF106" i="149"/>
  <c r="AE4" i="149"/>
  <c r="Y92" i="149"/>
  <c r="Y93" i="149"/>
  <c r="Z109" i="149"/>
  <c r="Z7" i="149" s="1"/>
  <c r="Z30" i="149" s="1"/>
  <c r="Z118" i="149"/>
  <c r="AG121" i="149"/>
  <c r="AF33" i="149"/>
  <c r="AF109" i="149"/>
  <c r="AE7" i="149"/>
  <c r="Z117" i="149"/>
  <c r="Z108" i="149"/>
  <c r="Z6" i="149" s="1"/>
  <c r="Z29" i="149" s="1"/>
  <c r="AG120" i="149"/>
  <c r="AF32" i="149"/>
  <c r="AF112" i="149"/>
  <c r="AE10" i="149"/>
  <c r="AG117" i="149"/>
  <c r="AF29" i="149"/>
  <c r="Y89" i="149"/>
  <c r="N80" i="149"/>
  <c r="O79" i="149"/>
  <c r="Y90" i="149"/>
  <c r="AF107" i="149"/>
  <c r="AE5" i="149"/>
  <c r="AI119" i="149"/>
  <c r="AH31" i="149"/>
  <c r="I25" i="149" l="1"/>
  <c r="J2" i="149"/>
  <c r="BX25" i="154"/>
  <c r="BY2" i="154"/>
  <c r="CU31" i="154"/>
  <c r="CV111" i="154"/>
  <c r="CU32" i="154"/>
  <c r="CV112" i="154"/>
  <c r="CV6" i="154"/>
  <c r="CW101" i="154"/>
  <c r="CW28" i="154"/>
  <c r="CX108" i="154"/>
  <c r="CV4" i="154"/>
  <c r="CW99" i="154"/>
  <c r="CV8" i="154"/>
  <c r="CW103" i="154"/>
  <c r="CU23" i="154"/>
  <c r="CV9" i="154"/>
  <c r="CW104" i="154"/>
  <c r="CU29" i="154"/>
  <c r="CV109" i="154"/>
  <c r="CU27" i="154"/>
  <c r="CV107" i="154"/>
  <c r="CT46" i="154"/>
  <c r="CV7" i="154"/>
  <c r="CW102" i="154"/>
  <c r="CU30" i="154"/>
  <c r="CV110" i="154"/>
  <c r="CX5" i="154"/>
  <c r="CY100" i="154"/>
  <c r="AJ116" i="151"/>
  <c r="AJ32" i="151" s="1"/>
  <c r="J57" i="149"/>
  <c r="H56" i="149"/>
  <c r="I56" i="149" s="1"/>
  <c r="Q58" i="149"/>
  <c r="O57" i="149"/>
  <c r="P57" i="149" s="1"/>
  <c r="F57" i="149"/>
  <c r="L57" i="149"/>
  <c r="M57" i="149"/>
  <c r="AF46" i="149"/>
  <c r="H57" i="151"/>
  <c r="I57" i="151" s="1"/>
  <c r="H56" i="151"/>
  <c r="I56" i="151" s="1"/>
  <c r="AJ109" i="150"/>
  <c r="AJ27" i="150" s="1"/>
  <c r="W23" i="151"/>
  <c r="AN107" i="151"/>
  <c r="AM8" i="151"/>
  <c r="AM115" i="151"/>
  <c r="AL31" i="151"/>
  <c r="AJ23" i="151"/>
  <c r="AI46" i="151"/>
  <c r="AL108" i="151"/>
  <c r="AK9" i="151"/>
  <c r="AL106" i="150"/>
  <c r="AK8" i="150"/>
  <c r="AK113" i="150"/>
  <c r="AJ31" i="150"/>
  <c r="AL105" i="150"/>
  <c r="AK7" i="150"/>
  <c r="AK112" i="150"/>
  <c r="AJ30" i="150"/>
  <c r="AM104" i="150"/>
  <c r="AL6" i="150"/>
  <c r="AL111" i="150"/>
  <c r="AK29" i="150"/>
  <c r="V116" i="151"/>
  <c r="V119" i="151" s="1"/>
  <c r="V108" i="151"/>
  <c r="V9" i="151" s="1"/>
  <c r="M56" i="151"/>
  <c r="L57" i="151"/>
  <c r="AI46" i="150"/>
  <c r="AK4" i="151"/>
  <c r="AL103" i="151"/>
  <c r="AL104" i="151"/>
  <c r="AK5" i="151"/>
  <c r="AK111" i="151"/>
  <c r="AJ27" i="151"/>
  <c r="AK110" i="151"/>
  <c r="AJ26" i="151"/>
  <c r="AL106" i="151"/>
  <c r="AK7" i="151"/>
  <c r="AL102" i="151"/>
  <c r="AK3" i="151"/>
  <c r="AK113" i="151"/>
  <c r="AJ29" i="151"/>
  <c r="AL105" i="151"/>
  <c r="AK6" i="151"/>
  <c r="L25" i="151"/>
  <c r="M2" i="151"/>
  <c r="AK112" i="151"/>
  <c r="AJ28" i="151"/>
  <c r="AK114" i="151"/>
  <c r="AJ30" i="151"/>
  <c r="L25" i="150"/>
  <c r="M2" i="150"/>
  <c r="AJ23" i="150"/>
  <c r="AK5" i="150"/>
  <c r="AL103" i="150"/>
  <c r="AK108" i="150"/>
  <c r="AK26" i="150" s="1"/>
  <c r="AK4" i="150"/>
  <c r="AL102" i="150"/>
  <c r="AL101" i="150"/>
  <c r="AK3" i="150"/>
  <c r="AK110" i="150"/>
  <c r="AK28" i="150" s="1"/>
  <c r="X87" i="149"/>
  <c r="X91" i="149"/>
  <c r="Y121" i="149"/>
  <c r="Y112" i="149"/>
  <c r="Y10" i="149" s="1"/>
  <c r="Y33" i="149" s="1"/>
  <c r="X93" i="149"/>
  <c r="AH117" i="149"/>
  <c r="AG29" i="149"/>
  <c r="AG108" i="149"/>
  <c r="AF6" i="149"/>
  <c r="AF105" i="149"/>
  <c r="AE3" i="149"/>
  <c r="AE23" i="149" s="1"/>
  <c r="AH115" i="149"/>
  <c r="AG27" i="149"/>
  <c r="X90" i="149"/>
  <c r="AG26" i="149"/>
  <c r="AG110" i="149"/>
  <c r="AF8" i="149"/>
  <c r="AF9" i="149"/>
  <c r="AG111" i="149"/>
  <c r="AG112" i="149"/>
  <c r="AF10" i="149"/>
  <c r="AH118" i="149"/>
  <c r="AG30" i="149"/>
  <c r="X92" i="149"/>
  <c r="O80" i="149"/>
  <c r="P79" i="149"/>
  <c r="AG109" i="149"/>
  <c r="AF7" i="149"/>
  <c r="AG107" i="149"/>
  <c r="AF5" i="149"/>
  <c r="AH121" i="149"/>
  <c r="AG33" i="149"/>
  <c r="Y115" i="149"/>
  <c r="Y106" i="149"/>
  <c r="Y4" i="149" s="1"/>
  <c r="Y27" i="149" s="1"/>
  <c r="AH116" i="149"/>
  <c r="AG28" i="149"/>
  <c r="X88" i="149"/>
  <c r="K57" i="149"/>
  <c r="D58" i="149"/>
  <c r="AI31" i="149"/>
  <c r="AJ119" i="149"/>
  <c r="Y111" i="149"/>
  <c r="Y9" i="149" s="1"/>
  <c r="Y32" i="149" s="1"/>
  <c r="Y120" i="149"/>
  <c r="Y116" i="149"/>
  <c r="Y107" i="149"/>
  <c r="Y5" i="149" s="1"/>
  <c r="Y28" i="149" s="1"/>
  <c r="Y117" i="149"/>
  <c r="Y108" i="149"/>
  <c r="Y6" i="149" s="1"/>
  <c r="Y29" i="149" s="1"/>
  <c r="AH120" i="149"/>
  <c r="AG32" i="149"/>
  <c r="AG106" i="149"/>
  <c r="AF4" i="149"/>
  <c r="Y109" i="149"/>
  <c r="Y7" i="149" s="1"/>
  <c r="Y30" i="149" s="1"/>
  <c r="Y118" i="149"/>
  <c r="Y110" i="149"/>
  <c r="Y8" i="149" s="1"/>
  <c r="Y31" i="149" s="1"/>
  <c r="Y119" i="149"/>
  <c r="X89" i="149"/>
  <c r="BZ2" i="154" l="1"/>
  <c r="BY25" i="154"/>
  <c r="K2" i="149"/>
  <c r="J25" i="149"/>
  <c r="CW7" i="154"/>
  <c r="CX102" i="154"/>
  <c r="CW8" i="154"/>
  <c r="CX103" i="154"/>
  <c r="CV32" i="154"/>
  <c r="CW112" i="154"/>
  <c r="CX28" i="154"/>
  <c r="CY108" i="154"/>
  <c r="CY5" i="154"/>
  <c r="CZ100" i="154"/>
  <c r="CU46" i="154"/>
  <c r="CW107" i="154"/>
  <c r="CV27" i="154"/>
  <c r="CV29" i="154"/>
  <c r="CW109" i="154"/>
  <c r="CW4" i="154"/>
  <c r="CX99" i="154"/>
  <c r="CV31" i="154"/>
  <c r="CW111" i="154"/>
  <c r="AK116" i="151"/>
  <c r="AK32" i="151" s="1"/>
  <c r="CX104" i="154"/>
  <c r="CW9" i="154"/>
  <c r="CW6" i="154"/>
  <c r="CX101" i="154"/>
  <c r="CV30" i="154"/>
  <c r="CW110" i="154"/>
  <c r="CV23" i="154"/>
  <c r="J58" i="149"/>
  <c r="H57" i="149"/>
  <c r="I57" i="149" s="1"/>
  <c r="K58" i="149"/>
  <c r="E58" i="149"/>
  <c r="O58" i="149"/>
  <c r="P58" i="149" s="1"/>
  <c r="AK109" i="150"/>
  <c r="AK27" i="150" s="1"/>
  <c r="V32" i="151"/>
  <c r="V46" i="151" s="1"/>
  <c r="V23" i="151"/>
  <c r="AK23" i="151"/>
  <c r="AN115" i="151"/>
  <c r="AM31" i="151"/>
  <c r="AM108" i="151"/>
  <c r="AL9" i="151"/>
  <c r="AO107" i="151"/>
  <c r="AN8" i="151"/>
  <c r="AM105" i="150"/>
  <c r="AL7" i="150"/>
  <c r="AN104" i="150"/>
  <c r="AM6" i="150"/>
  <c r="AL113" i="150"/>
  <c r="AK31" i="150"/>
  <c r="AM111" i="150"/>
  <c r="AL29" i="150"/>
  <c r="AL112" i="150"/>
  <c r="AK30" i="150"/>
  <c r="AM106" i="150"/>
  <c r="AL8" i="150"/>
  <c r="U116" i="151"/>
  <c r="U119" i="151" s="1"/>
  <c r="U108" i="151"/>
  <c r="U9" i="151" s="1"/>
  <c r="M57" i="151"/>
  <c r="AM102" i="151"/>
  <c r="AL3" i="151"/>
  <c r="AL111" i="151"/>
  <c r="AK27" i="151"/>
  <c r="AM106" i="151"/>
  <c r="AL7" i="151"/>
  <c r="AM104" i="151"/>
  <c r="AL5" i="151"/>
  <c r="AJ46" i="151"/>
  <c r="AM103" i="151"/>
  <c r="AL4" i="151"/>
  <c r="AM105" i="151"/>
  <c r="AL6" i="151"/>
  <c r="AL112" i="151"/>
  <c r="AK28" i="151"/>
  <c r="AL113" i="151"/>
  <c r="AK29" i="151"/>
  <c r="AL110" i="151"/>
  <c r="AK26" i="151"/>
  <c r="AL114" i="151"/>
  <c r="AK30" i="151"/>
  <c r="M25" i="151"/>
  <c r="N2" i="151"/>
  <c r="AL110" i="150"/>
  <c r="AL28" i="150" s="1"/>
  <c r="M25" i="150"/>
  <c r="N2" i="150"/>
  <c r="AJ46" i="150"/>
  <c r="AL108" i="150"/>
  <c r="AL26" i="150" s="1"/>
  <c r="AM102" i="150"/>
  <c r="AL4" i="150"/>
  <c r="AK23" i="150"/>
  <c r="AL3" i="150"/>
  <c r="AM101" i="150"/>
  <c r="AM103" i="150"/>
  <c r="AL5" i="150"/>
  <c r="W93" i="149"/>
  <c r="W88" i="149"/>
  <c r="AI120" i="149"/>
  <c r="AH32" i="149"/>
  <c r="AK119" i="149"/>
  <c r="AJ31" i="149"/>
  <c r="AI121" i="149"/>
  <c r="AH33" i="149"/>
  <c r="W89" i="149"/>
  <c r="AH108" i="149"/>
  <c r="AG6" i="149"/>
  <c r="W91" i="149"/>
  <c r="W92" i="149"/>
  <c r="AG46" i="149"/>
  <c r="AI115" i="149"/>
  <c r="AH27" i="149"/>
  <c r="AI117" i="149"/>
  <c r="AH29" i="149"/>
  <c r="AH110" i="149"/>
  <c r="AG8" i="149"/>
  <c r="W90" i="149"/>
  <c r="AH112" i="149"/>
  <c r="AG10" i="149"/>
  <c r="AI114" i="149"/>
  <c r="AH26" i="149"/>
  <c r="AH107" i="149"/>
  <c r="AG5" i="149"/>
  <c r="AH109" i="149"/>
  <c r="AG7" i="149"/>
  <c r="AH111" i="149"/>
  <c r="AG9" i="149"/>
  <c r="AG105" i="149"/>
  <c r="AF3" i="149"/>
  <c r="AF23" i="149" s="1"/>
  <c r="AI116" i="149"/>
  <c r="AH28" i="149"/>
  <c r="AH106" i="149"/>
  <c r="AG4" i="149"/>
  <c r="P80" i="149"/>
  <c r="Q79" i="149"/>
  <c r="W87" i="149"/>
  <c r="AI118" i="149"/>
  <c r="AH30" i="149"/>
  <c r="AL116" i="151" l="1"/>
  <c r="AM116" i="151" s="1"/>
  <c r="K25" i="149"/>
  <c r="L2" i="149"/>
  <c r="CA2" i="154"/>
  <c r="BZ25" i="154"/>
  <c r="CZ108" i="154"/>
  <c r="CY28" i="154"/>
  <c r="CX111" i="154"/>
  <c r="CW31" i="154"/>
  <c r="CW29" i="154"/>
  <c r="CX109" i="154"/>
  <c r="CW32" i="154"/>
  <c r="CX112" i="154"/>
  <c r="CW30" i="154"/>
  <c r="CX110" i="154"/>
  <c r="CV46" i="154"/>
  <c r="CW27" i="154"/>
  <c r="CX107" i="154"/>
  <c r="CX4" i="154"/>
  <c r="CY99" i="154"/>
  <c r="DA100" i="154"/>
  <c r="CZ5" i="154"/>
  <c r="CX7" i="154"/>
  <c r="CY102" i="154"/>
  <c r="CY104" i="154"/>
  <c r="CX9" i="154"/>
  <c r="CX8" i="154"/>
  <c r="CY103" i="154"/>
  <c r="CY101" i="154"/>
  <c r="CX6" i="154"/>
  <c r="CW23" i="154"/>
  <c r="H58" i="149"/>
  <c r="I58" i="149" s="1"/>
  <c r="F58" i="149"/>
  <c r="M58" i="149" s="1"/>
  <c r="L58" i="149"/>
  <c r="AL109" i="150"/>
  <c r="AL27" i="150" s="1"/>
  <c r="AL23" i="151"/>
  <c r="AP107" i="151"/>
  <c r="AO8" i="151"/>
  <c r="AN108" i="151"/>
  <c r="AM9" i="151"/>
  <c r="AK46" i="151"/>
  <c r="U32" i="151"/>
  <c r="U46" i="151" s="1"/>
  <c r="U23" i="151"/>
  <c r="AO115" i="151"/>
  <c r="AN31" i="151"/>
  <c r="AN106" i="150"/>
  <c r="AM8" i="150"/>
  <c r="AM112" i="150"/>
  <c r="AL30" i="150"/>
  <c r="AO104" i="150"/>
  <c r="AN6" i="150"/>
  <c r="AM113" i="150"/>
  <c r="AL31" i="150"/>
  <c r="AN111" i="150"/>
  <c r="AM29" i="150"/>
  <c r="AN105" i="150"/>
  <c r="AM7" i="150"/>
  <c r="T116" i="151"/>
  <c r="T119" i="151" s="1"/>
  <c r="T108" i="151"/>
  <c r="T9" i="151" s="1"/>
  <c r="AM110" i="151"/>
  <c r="AL26" i="151"/>
  <c r="AN105" i="151"/>
  <c r="AM6" i="151"/>
  <c r="AM113" i="151"/>
  <c r="AL29" i="151"/>
  <c r="AM111" i="151"/>
  <c r="AL27" i="151"/>
  <c r="AN106" i="151"/>
  <c r="AM7" i="151"/>
  <c r="AM114" i="151"/>
  <c r="AL30" i="151"/>
  <c r="AM112" i="151"/>
  <c r="AL28" i="151"/>
  <c r="N25" i="151"/>
  <c r="O2" i="151"/>
  <c r="AN103" i="151"/>
  <c r="AM4" i="151"/>
  <c r="AN104" i="151"/>
  <c r="AM5" i="151"/>
  <c r="AN102" i="151"/>
  <c r="AM3" i="151"/>
  <c r="AM108" i="150"/>
  <c r="AM26" i="150" s="1"/>
  <c r="AN101" i="150"/>
  <c r="AM3" i="150"/>
  <c r="AN102" i="150"/>
  <c r="AM4" i="150"/>
  <c r="O2" i="150"/>
  <c r="N25" i="150"/>
  <c r="AN103" i="150"/>
  <c r="AM5" i="150"/>
  <c r="AL23" i="150"/>
  <c r="AK46" i="150"/>
  <c r="AM110" i="150"/>
  <c r="AM28" i="150" s="1"/>
  <c r="V87" i="149"/>
  <c r="V92" i="149"/>
  <c r="AJ116" i="149"/>
  <c r="AI28" i="149"/>
  <c r="AH46" i="149"/>
  <c r="AI110" i="149"/>
  <c r="AH8" i="149"/>
  <c r="AI111" i="149"/>
  <c r="AH9" i="149"/>
  <c r="AH105" i="149"/>
  <c r="AG3" i="149"/>
  <c r="AG23" i="149" s="1"/>
  <c r="AI108" i="149"/>
  <c r="AH6" i="149"/>
  <c r="AJ114" i="149"/>
  <c r="AI26" i="149"/>
  <c r="AL119" i="149"/>
  <c r="AK31" i="149"/>
  <c r="AJ118" i="149"/>
  <c r="AI30" i="149"/>
  <c r="Q80" i="149"/>
  <c r="R79" i="149"/>
  <c r="AJ115" i="149"/>
  <c r="AI27" i="149"/>
  <c r="AJ117" i="149"/>
  <c r="AI29" i="149"/>
  <c r="AI106" i="149"/>
  <c r="AH4" i="149"/>
  <c r="V89" i="149"/>
  <c r="AI109" i="149"/>
  <c r="AH7" i="149"/>
  <c r="AI112" i="149"/>
  <c r="AH10" i="149"/>
  <c r="V88" i="149"/>
  <c r="V93" i="149"/>
  <c r="V90" i="149"/>
  <c r="V91" i="149"/>
  <c r="AI107" i="149"/>
  <c r="AH5" i="149"/>
  <c r="AI33" i="149"/>
  <c r="AJ121" i="149"/>
  <c r="AJ120" i="149"/>
  <c r="AI32" i="149"/>
  <c r="AL32" i="151" l="1"/>
  <c r="AL46" i="151" s="1"/>
  <c r="CA25" i="154"/>
  <c r="CB2" i="154"/>
  <c r="L25" i="149"/>
  <c r="M2" i="149"/>
  <c r="CX23" i="154"/>
  <c r="DA5" i="154"/>
  <c r="DB100" i="154"/>
  <c r="CX32" i="154"/>
  <c r="CY112" i="154"/>
  <c r="CY8" i="154"/>
  <c r="CZ103" i="154"/>
  <c r="CY9" i="154"/>
  <c r="CZ104" i="154"/>
  <c r="CW46" i="154"/>
  <c r="CY6" i="154"/>
  <c r="CZ101" i="154"/>
  <c r="CY4" i="154"/>
  <c r="CZ99" i="154"/>
  <c r="CX29" i="154"/>
  <c r="CY109" i="154"/>
  <c r="CY7" i="154"/>
  <c r="CZ102" i="154"/>
  <c r="CY111" i="154"/>
  <c r="CX31" i="154"/>
  <c r="CX30" i="154"/>
  <c r="CY110" i="154"/>
  <c r="CX27" i="154"/>
  <c r="CY107" i="154"/>
  <c r="DA108" i="154"/>
  <c r="CZ28" i="154"/>
  <c r="AM109" i="150"/>
  <c r="AM27" i="150" s="1"/>
  <c r="AM23" i="151"/>
  <c r="AP115" i="151"/>
  <c r="AO31" i="151"/>
  <c r="AO108" i="151"/>
  <c r="AN9" i="151"/>
  <c r="T32" i="151"/>
  <c r="T46" i="151" s="1"/>
  <c r="T23" i="151"/>
  <c r="AN116" i="151"/>
  <c r="AM32" i="151"/>
  <c r="AQ107" i="151"/>
  <c r="AP8" i="151"/>
  <c r="AO105" i="150"/>
  <c r="AN7" i="150"/>
  <c r="AO111" i="150"/>
  <c r="AN29" i="150"/>
  <c r="AN112" i="150"/>
  <c r="AM30" i="150"/>
  <c r="AP104" i="150"/>
  <c r="AO6" i="150"/>
  <c r="AN113" i="150"/>
  <c r="AM31" i="150"/>
  <c r="AO106" i="150"/>
  <c r="AN8" i="150"/>
  <c r="S108" i="151"/>
  <c r="S9" i="151" s="1"/>
  <c r="S116" i="151"/>
  <c r="S119" i="151" s="1"/>
  <c r="AO103" i="151"/>
  <c r="AN4" i="151"/>
  <c r="AO104" i="151"/>
  <c r="AN5" i="151"/>
  <c r="AO105" i="151"/>
  <c r="AN6" i="151"/>
  <c r="AN113" i="151"/>
  <c r="AM29" i="151"/>
  <c r="AO102" i="151"/>
  <c r="AN3" i="151"/>
  <c r="O25" i="151"/>
  <c r="P2" i="151"/>
  <c r="AM30" i="151"/>
  <c r="AN114" i="151"/>
  <c r="AO106" i="151"/>
  <c r="AN7" i="151"/>
  <c r="AN112" i="151"/>
  <c r="AM28" i="151"/>
  <c r="AN111" i="151"/>
  <c r="AM27" i="151"/>
  <c r="AN110" i="151"/>
  <c r="AM26" i="151"/>
  <c r="AM23" i="150"/>
  <c r="AO101" i="150"/>
  <c r="AN3" i="150"/>
  <c r="AL46" i="150"/>
  <c r="AN110" i="150"/>
  <c r="AN28" i="150" s="1"/>
  <c r="O25" i="150"/>
  <c r="P2" i="150"/>
  <c r="AO103" i="150"/>
  <c r="AN5" i="150"/>
  <c r="AO102" i="150"/>
  <c r="AN4" i="150"/>
  <c r="AN108" i="150"/>
  <c r="AN26" i="150" s="1"/>
  <c r="U90" i="149"/>
  <c r="AJ29" i="149"/>
  <c r="AK117" i="149"/>
  <c r="U91" i="149"/>
  <c r="AK114" i="149"/>
  <c r="AJ26" i="149"/>
  <c r="AJ111" i="149"/>
  <c r="AI9" i="149"/>
  <c r="AJ32" i="149"/>
  <c r="AK120" i="149"/>
  <c r="U92" i="149"/>
  <c r="AJ108" i="149"/>
  <c r="AI6" i="149"/>
  <c r="AI8" i="149"/>
  <c r="AJ110" i="149"/>
  <c r="AJ109" i="149"/>
  <c r="AI7" i="149"/>
  <c r="S84" i="149"/>
  <c r="R84" i="149" s="1"/>
  <c r="Q84" i="149" s="1"/>
  <c r="P84" i="149" s="1"/>
  <c r="AK118" i="149"/>
  <c r="AJ30" i="149"/>
  <c r="AJ106" i="149"/>
  <c r="AI4" i="149"/>
  <c r="U93" i="149"/>
  <c r="AK115" i="149"/>
  <c r="AJ27" i="149"/>
  <c r="AM119" i="149"/>
  <c r="AL31" i="149"/>
  <c r="AI105" i="149"/>
  <c r="AH3" i="149"/>
  <c r="AH23" i="149" s="1"/>
  <c r="U89" i="149"/>
  <c r="AK121" i="149"/>
  <c r="AJ33" i="149"/>
  <c r="U87" i="149"/>
  <c r="AJ107" i="149"/>
  <c r="AI5" i="149"/>
  <c r="AJ112" i="149"/>
  <c r="AI10" i="149"/>
  <c r="U88" i="149"/>
  <c r="S79" i="149"/>
  <c r="R80" i="149"/>
  <c r="AI46" i="149"/>
  <c r="AK116" i="149"/>
  <c r="AJ28" i="149"/>
  <c r="M25" i="149" l="1"/>
  <c r="N2" i="149"/>
  <c r="CC2" i="154"/>
  <c r="CB25" i="154"/>
  <c r="CX46" i="154"/>
  <c r="DA103" i="154"/>
  <c r="CZ8" i="154"/>
  <c r="DA104" i="154"/>
  <c r="CZ9" i="154"/>
  <c r="CZ4" i="154"/>
  <c r="DA99" i="154"/>
  <c r="CY23" i="154"/>
  <c r="CZ6" i="154"/>
  <c r="DA101" i="154"/>
  <c r="CY31" i="154"/>
  <c r="CZ111" i="154"/>
  <c r="DB5" i="154"/>
  <c r="DC100" i="154"/>
  <c r="CY27" i="154"/>
  <c r="CZ107" i="154"/>
  <c r="CY29" i="154"/>
  <c r="CZ109" i="154"/>
  <c r="CY30" i="154"/>
  <c r="CZ110" i="154"/>
  <c r="CZ112" i="154"/>
  <c r="CY32" i="154"/>
  <c r="DA28" i="154"/>
  <c r="DB108" i="154"/>
  <c r="CZ7" i="154"/>
  <c r="DA102" i="154"/>
  <c r="AN109" i="150"/>
  <c r="AN27" i="150" s="1"/>
  <c r="AJ46" i="149"/>
  <c r="AN23" i="151"/>
  <c r="AO116" i="151"/>
  <c r="AN32" i="151"/>
  <c r="AP108" i="151"/>
  <c r="AO9" i="151"/>
  <c r="S23" i="151"/>
  <c r="S32" i="151"/>
  <c r="S46" i="151" s="1"/>
  <c r="AR107" i="151"/>
  <c r="AQ8" i="151"/>
  <c r="AQ115" i="151"/>
  <c r="AP31" i="151"/>
  <c r="AO113" i="150"/>
  <c r="AN31" i="150"/>
  <c r="AP111" i="150"/>
  <c r="AO29" i="150"/>
  <c r="AP106" i="150"/>
  <c r="AO8" i="150"/>
  <c r="AO112" i="150"/>
  <c r="AN30" i="150"/>
  <c r="AQ104" i="150"/>
  <c r="AP6" i="150"/>
  <c r="AP105" i="150"/>
  <c r="AO7" i="150"/>
  <c r="R108" i="151"/>
  <c r="R9" i="151" s="1"/>
  <c r="R116" i="151"/>
  <c r="R119" i="151" s="1"/>
  <c r="AM46" i="151"/>
  <c r="AP105" i="151"/>
  <c r="AO6" i="151"/>
  <c r="AP104" i="151"/>
  <c r="AO5" i="151"/>
  <c r="AO110" i="151"/>
  <c r="AN26" i="151"/>
  <c r="AP102" i="151"/>
  <c r="AO3" i="151"/>
  <c r="Q2" i="151"/>
  <c r="P25" i="151"/>
  <c r="AN29" i="151"/>
  <c r="AO113" i="151"/>
  <c r="AP103" i="151"/>
  <c r="AO4" i="151"/>
  <c r="AP106" i="151"/>
  <c r="AO7" i="151"/>
  <c r="AO114" i="151"/>
  <c r="AN30" i="151"/>
  <c r="AO111" i="151"/>
  <c r="AN27" i="151"/>
  <c r="AO112" i="151"/>
  <c r="AN28" i="151"/>
  <c r="AM46" i="150"/>
  <c r="AP101" i="150"/>
  <c r="AO3" i="150"/>
  <c r="AO108" i="150"/>
  <c r="AO26" i="150" s="1"/>
  <c r="P25" i="150"/>
  <c r="Q2" i="150"/>
  <c r="AP103" i="150"/>
  <c r="AO5" i="150"/>
  <c r="AO110" i="150"/>
  <c r="AO28" i="150" s="1"/>
  <c r="AP102" i="150"/>
  <c r="AO4" i="150"/>
  <c r="AN23" i="150"/>
  <c r="T87" i="149"/>
  <c r="S87" i="149" s="1"/>
  <c r="R87" i="149" s="1"/>
  <c r="Q87" i="149" s="1"/>
  <c r="Q106" i="149" s="1"/>
  <c r="Q4" i="149" s="1"/>
  <c r="Q27" i="149" s="1"/>
  <c r="T93" i="149"/>
  <c r="S93" i="149" s="1"/>
  <c r="R93" i="149" s="1"/>
  <c r="Q93" i="149" s="1"/>
  <c r="P93" i="149" s="1"/>
  <c r="Q105" i="149"/>
  <c r="Q3" i="149" s="1"/>
  <c r="Q26" i="149" s="1"/>
  <c r="AL116" i="149"/>
  <c r="AK28" i="149"/>
  <c r="AK112" i="149"/>
  <c r="AJ10" i="149"/>
  <c r="AL115" i="149"/>
  <c r="AK27" i="149"/>
  <c r="O84" i="149"/>
  <c r="P114" i="149"/>
  <c r="P105" i="149"/>
  <c r="P3" i="149" s="1"/>
  <c r="T90" i="149"/>
  <c r="S90" i="149" s="1"/>
  <c r="R90" i="149" s="1"/>
  <c r="Q90" i="149" s="1"/>
  <c r="AK111" i="149"/>
  <c r="AJ9" i="149"/>
  <c r="T92" i="149"/>
  <c r="S92" i="149" s="1"/>
  <c r="R92" i="149" s="1"/>
  <c r="Q92" i="149" s="1"/>
  <c r="AL117" i="149"/>
  <c r="AK29" i="149"/>
  <c r="AK107" i="149"/>
  <c r="AJ5" i="149"/>
  <c r="AK106" i="149"/>
  <c r="AJ4" i="149"/>
  <c r="Q114" i="149"/>
  <c r="R114" i="149"/>
  <c r="R105" i="149"/>
  <c r="R3" i="149" s="1"/>
  <c r="AL114" i="149"/>
  <c r="AK26" i="149"/>
  <c r="T79" i="149"/>
  <c r="S80" i="149"/>
  <c r="AK109" i="149"/>
  <c r="AJ7" i="149"/>
  <c r="T88" i="149"/>
  <c r="S88" i="149" s="1"/>
  <c r="R88" i="149" s="1"/>
  <c r="Q88" i="149" s="1"/>
  <c r="AK108" i="149"/>
  <c r="AJ6" i="149"/>
  <c r="AJ105" i="149"/>
  <c r="AI3" i="149"/>
  <c r="AI23" i="149" s="1"/>
  <c r="T89" i="149"/>
  <c r="S89" i="149" s="1"/>
  <c r="R89" i="149" s="1"/>
  <c r="Q89" i="149" s="1"/>
  <c r="AL120" i="149"/>
  <c r="AK32" i="149"/>
  <c r="AN119" i="149"/>
  <c r="AM31" i="149"/>
  <c r="AK110" i="149"/>
  <c r="AJ8" i="149"/>
  <c r="AL121" i="149"/>
  <c r="AK33" i="149"/>
  <c r="AL118" i="149"/>
  <c r="AK30" i="149"/>
  <c r="T91" i="149"/>
  <c r="S91" i="149" s="1"/>
  <c r="R91" i="149" s="1"/>
  <c r="Q91" i="149" s="1"/>
  <c r="CD2" i="154" l="1"/>
  <c r="CC25" i="154"/>
  <c r="N25" i="149"/>
  <c r="O2" i="149"/>
  <c r="CY46" i="154"/>
  <c r="CZ27" i="154"/>
  <c r="DA107" i="154"/>
  <c r="DC5" i="154"/>
  <c r="DD100" i="154"/>
  <c r="CZ31" i="154"/>
  <c r="DA111" i="154"/>
  <c r="DC108" i="154"/>
  <c r="DB28" i="154"/>
  <c r="CZ23" i="154"/>
  <c r="DA9" i="154"/>
  <c r="DB104" i="154"/>
  <c r="CZ32" i="154"/>
  <c r="DA112" i="154"/>
  <c r="CZ30" i="154"/>
  <c r="DA110" i="154"/>
  <c r="DA7" i="154"/>
  <c r="DB102" i="154"/>
  <c r="CZ29" i="154"/>
  <c r="DA109" i="154"/>
  <c r="DA4" i="154"/>
  <c r="DB99" i="154"/>
  <c r="DA6" i="154"/>
  <c r="DB101" i="154"/>
  <c r="DB103" i="154"/>
  <c r="DA8" i="154"/>
  <c r="AO109" i="150"/>
  <c r="AO27" i="150" s="1"/>
  <c r="AK46" i="149"/>
  <c r="AS107" i="151"/>
  <c r="AR8" i="151"/>
  <c r="AQ108" i="151"/>
  <c r="AP9" i="151"/>
  <c r="AO23" i="151"/>
  <c r="R32" i="151"/>
  <c r="R46" i="151" s="1"/>
  <c r="R23" i="151"/>
  <c r="AP116" i="151"/>
  <c r="AO32" i="151"/>
  <c r="AR115" i="151"/>
  <c r="AQ31" i="151"/>
  <c r="AQ106" i="150"/>
  <c r="AP8" i="150"/>
  <c r="AR104" i="150"/>
  <c r="AQ6" i="150"/>
  <c r="AQ111" i="150"/>
  <c r="AP29" i="150"/>
  <c r="AQ105" i="150"/>
  <c r="AP7" i="150"/>
  <c r="AP112" i="150"/>
  <c r="AO30" i="150"/>
  <c r="AP113" i="150"/>
  <c r="AO31" i="150"/>
  <c r="Q116" i="151"/>
  <c r="Q119" i="151" s="1"/>
  <c r="Q108" i="151"/>
  <c r="Q9" i="151" s="1"/>
  <c r="AP114" i="151"/>
  <c r="AO30" i="151"/>
  <c r="AP110" i="151"/>
  <c r="AO26" i="151"/>
  <c r="AP112" i="151"/>
  <c r="AO28" i="151"/>
  <c r="AQ104" i="151"/>
  <c r="AP5" i="151"/>
  <c r="Q25" i="151"/>
  <c r="R2" i="151"/>
  <c r="AP111" i="151"/>
  <c r="AO27" i="151"/>
  <c r="AP4" i="151"/>
  <c r="AQ103" i="151"/>
  <c r="AQ102" i="151"/>
  <c r="AP3" i="151"/>
  <c r="AQ105" i="151"/>
  <c r="AP6" i="151"/>
  <c r="AQ106" i="151"/>
  <c r="AP7" i="151"/>
  <c r="AP113" i="151"/>
  <c r="AO29" i="151"/>
  <c r="AN46" i="151"/>
  <c r="AP110" i="150"/>
  <c r="AP28" i="150" s="1"/>
  <c r="AQ103" i="150"/>
  <c r="AP5" i="150"/>
  <c r="AO23" i="150"/>
  <c r="R2" i="150"/>
  <c r="Q25" i="150"/>
  <c r="AQ102" i="150"/>
  <c r="AP4" i="150"/>
  <c r="AP108" i="150"/>
  <c r="AP26" i="150" s="1"/>
  <c r="AQ101" i="150"/>
  <c r="AP3" i="150"/>
  <c r="AN46" i="150"/>
  <c r="R121" i="149"/>
  <c r="R115" i="149"/>
  <c r="R106" i="149"/>
  <c r="R4" i="149" s="1"/>
  <c r="R27" i="149" s="1"/>
  <c r="P87" i="149"/>
  <c r="P115" i="149" s="1"/>
  <c r="Q115" i="149"/>
  <c r="Q112" i="149"/>
  <c r="Q10" i="149" s="1"/>
  <c r="Q33" i="149" s="1"/>
  <c r="R111" i="149"/>
  <c r="R9" i="149" s="1"/>
  <c r="R32" i="149" s="1"/>
  <c r="Q121" i="149"/>
  <c r="R116" i="149"/>
  <c r="R120" i="149"/>
  <c r="R112" i="149"/>
  <c r="R10" i="149" s="1"/>
  <c r="R33" i="149" s="1"/>
  <c r="R107" i="149"/>
  <c r="R5" i="149" s="1"/>
  <c r="R28" i="149" s="1"/>
  <c r="AL108" i="149"/>
  <c r="AK6" i="149"/>
  <c r="S116" i="149"/>
  <c r="S115" i="149"/>
  <c r="S108" i="149"/>
  <c r="S6" i="149" s="1"/>
  <c r="S29" i="149" s="1"/>
  <c r="S114" i="149"/>
  <c r="S106" i="149"/>
  <c r="S4" i="149" s="1"/>
  <c r="S27" i="149" s="1"/>
  <c r="S111" i="149"/>
  <c r="S9" i="149" s="1"/>
  <c r="S32" i="149" s="1"/>
  <c r="S121" i="149"/>
  <c r="S120" i="149"/>
  <c r="S112" i="149"/>
  <c r="S10" i="149" s="1"/>
  <c r="S33" i="149" s="1"/>
  <c r="S118" i="149"/>
  <c r="S110" i="149"/>
  <c r="S8" i="149" s="1"/>
  <c r="S31" i="149" s="1"/>
  <c r="S105" i="149"/>
  <c r="S3" i="149" s="1"/>
  <c r="S119" i="149"/>
  <c r="S107" i="149"/>
  <c r="S5" i="149" s="1"/>
  <c r="S28" i="149" s="1"/>
  <c r="S117" i="149"/>
  <c r="S109" i="149"/>
  <c r="S7" i="149" s="1"/>
  <c r="S30" i="149" s="1"/>
  <c r="R26" i="149"/>
  <c r="R109" i="149"/>
  <c r="R7" i="149" s="1"/>
  <c r="R30" i="149" s="1"/>
  <c r="AL106" i="149"/>
  <c r="AK4" i="149"/>
  <c r="AM120" i="149"/>
  <c r="AL32" i="149"/>
  <c r="R117" i="149"/>
  <c r="AL111" i="149"/>
  <c r="AK9" i="149"/>
  <c r="AL27" i="149"/>
  <c r="AM115" i="149"/>
  <c r="P89" i="149"/>
  <c r="Q117" i="149"/>
  <c r="Q108" i="149"/>
  <c r="Q6" i="149" s="1"/>
  <c r="Q29" i="149" s="1"/>
  <c r="AL107" i="149"/>
  <c r="AK5" i="149"/>
  <c r="P90" i="149"/>
  <c r="Q109" i="149"/>
  <c r="Q7" i="149" s="1"/>
  <c r="Q30" i="149" s="1"/>
  <c r="Q118" i="149"/>
  <c r="O93" i="149"/>
  <c r="P121" i="149"/>
  <c r="P112" i="149"/>
  <c r="P10" i="149" s="1"/>
  <c r="P33" i="149" s="1"/>
  <c r="T80" i="149"/>
  <c r="U79" i="149"/>
  <c r="P91" i="149"/>
  <c r="Q119" i="149"/>
  <c r="Q110" i="149"/>
  <c r="Q8" i="149" s="1"/>
  <c r="Q31" i="149" s="1"/>
  <c r="P88" i="149"/>
  <c r="Q107" i="149"/>
  <c r="Q5" i="149" s="1"/>
  <c r="Q116" i="149"/>
  <c r="AM114" i="149"/>
  <c r="AL26" i="149"/>
  <c r="R108" i="149"/>
  <c r="R6" i="149" s="1"/>
  <c r="R29" i="149" s="1"/>
  <c r="R118" i="149"/>
  <c r="P26" i="149"/>
  <c r="AL112" i="149"/>
  <c r="AK10" i="149"/>
  <c r="AM121" i="149"/>
  <c r="AL33" i="149"/>
  <c r="AK105" i="149"/>
  <c r="AJ3" i="149"/>
  <c r="AJ23" i="149" s="1"/>
  <c r="R119" i="149"/>
  <c r="R110" i="149"/>
  <c r="R8" i="149" s="1"/>
  <c r="R31" i="149" s="1"/>
  <c r="AM117" i="149"/>
  <c r="AL29" i="149"/>
  <c r="AL110" i="149"/>
  <c r="AK8" i="149"/>
  <c r="AL30" i="149"/>
  <c r="AM118" i="149"/>
  <c r="AO119" i="149"/>
  <c r="AN31" i="149"/>
  <c r="AL109" i="149"/>
  <c r="AK7" i="149"/>
  <c r="P92" i="149"/>
  <c r="Q120" i="149"/>
  <c r="Q111" i="149"/>
  <c r="Q9" i="149" s="1"/>
  <c r="Q32" i="149" s="1"/>
  <c r="N84" i="149"/>
  <c r="O105" i="149"/>
  <c r="O3" i="149" s="1"/>
  <c r="O114" i="149"/>
  <c r="AL28" i="149"/>
  <c r="AM116" i="149"/>
  <c r="O87" i="149"/>
  <c r="O25" i="149" l="1"/>
  <c r="P2" i="149"/>
  <c r="CD25" i="154"/>
  <c r="CE2" i="154"/>
  <c r="DB6" i="154"/>
  <c r="DC101" i="154"/>
  <c r="DB110" i="154"/>
  <c r="DA30" i="154"/>
  <c r="DA31" i="154"/>
  <c r="DB111" i="154"/>
  <c r="DD5" i="154"/>
  <c r="DE100" i="154"/>
  <c r="DC28" i="154"/>
  <c r="DD108" i="154"/>
  <c r="DA23" i="154"/>
  <c r="DA29" i="154"/>
  <c r="DB109" i="154"/>
  <c r="DB9" i="154"/>
  <c r="DC104" i="154"/>
  <c r="DA32" i="154"/>
  <c r="DB112" i="154"/>
  <c r="DA27" i="154"/>
  <c r="DB107" i="154"/>
  <c r="DB4" i="154"/>
  <c r="DC99" i="154"/>
  <c r="DB8" i="154"/>
  <c r="DC103" i="154"/>
  <c r="DC102" i="154"/>
  <c r="DB7" i="154"/>
  <c r="CZ46" i="154"/>
  <c r="AP109" i="150"/>
  <c r="AP27" i="150" s="1"/>
  <c r="Q32" i="151"/>
  <c r="Q46" i="151" s="1"/>
  <c r="Q23" i="151"/>
  <c r="AO46" i="151"/>
  <c r="AS115" i="151"/>
  <c r="AR31" i="151"/>
  <c r="AR108" i="151"/>
  <c r="AQ9" i="151"/>
  <c r="AQ116" i="151"/>
  <c r="AP32" i="151"/>
  <c r="AT107" i="151"/>
  <c r="AS8" i="151"/>
  <c r="AQ112" i="150"/>
  <c r="AP30" i="150"/>
  <c r="AS104" i="150"/>
  <c r="AR6" i="150"/>
  <c r="AQ113" i="150"/>
  <c r="AP31" i="150"/>
  <c r="AR111" i="150"/>
  <c r="AQ29" i="150"/>
  <c r="AR105" i="150"/>
  <c r="AQ7" i="150"/>
  <c r="AR106" i="150"/>
  <c r="AQ8" i="150"/>
  <c r="P116" i="151"/>
  <c r="P119" i="151" s="1"/>
  <c r="P108" i="151"/>
  <c r="P9" i="151" s="1"/>
  <c r="AP23" i="151"/>
  <c r="AO46" i="150"/>
  <c r="AR105" i="151"/>
  <c r="AQ6" i="151"/>
  <c r="AQ111" i="151"/>
  <c r="AP27" i="151"/>
  <c r="AQ112" i="151"/>
  <c r="AP28" i="151"/>
  <c r="AQ4" i="151"/>
  <c r="AR103" i="151"/>
  <c r="AQ110" i="151"/>
  <c r="AP26" i="151"/>
  <c r="AR102" i="151"/>
  <c r="AQ3" i="151"/>
  <c r="AR106" i="151"/>
  <c r="AQ7" i="151"/>
  <c r="R25" i="151"/>
  <c r="S2" i="151"/>
  <c r="AQ113" i="151"/>
  <c r="AP29" i="151"/>
  <c r="AR104" i="151"/>
  <c r="AQ5" i="151"/>
  <c r="AQ114" i="151"/>
  <c r="AP30" i="151"/>
  <c r="AQ3" i="150"/>
  <c r="AR101" i="150"/>
  <c r="R25" i="150"/>
  <c r="S2" i="150"/>
  <c r="AQ108" i="150"/>
  <c r="AQ26" i="150" s="1"/>
  <c r="AR103" i="150"/>
  <c r="AQ5" i="150"/>
  <c r="AR102" i="150"/>
  <c r="AQ4" i="150"/>
  <c r="AQ110" i="150"/>
  <c r="AQ28" i="150" s="1"/>
  <c r="AP23" i="150"/>
  <c r="P106" i="149"/>
  <c r="P4" i="149" s="1"/>
  <c r="P27" i="149" s="1"/>
  <c r="Q124" i="149"/>
  <c r="R124" i="149"/>
  <c r="O26" i="149"/>
  <c r="AN117" i="149"/>
  <c r="AM29" i="149"/>
  <c r="Q28" i="149"/>
  <c r="Q46" i="149" s="1"/>
  <c r="Q23" i="149"/>
  <c r="T121" i="149"/>
  <c r="T115" i="149"/>
  <c r="T119" i="149"/>
  <c r="T117" i="149"/>
  <c r="T107" i="149"/>
  <c r="T5" i="149" s="1"/>
  <c r="T28" i="149" s="1"/>
  <c r="T112" i="149"/>
  <c r="T10" i="149" s="1"/>
  <c r="T33" i="149" s="1"/>
  <c r="T110" i="149"/>
  <c r="T8" i="149" s="1"/>
  <c r="T31" i="149" s="1"/>
  <c r="T108" i="149"/>
  <c r="T6" i="149" s="1"/>
  <c r="T29" i="149" s="1"/>
  <c r="T118" i="149"/>
  <c r="T109" i="149"/>
  <c r="T7" i="149" s="1"/>
  <c r="T30" i="149" s="1"/>
  <c r="T116" i="149"/>
  <c r="T114" i="149"/>
  <c r="T106" i="149"/>
  <c r="T4" i="149" s="1"/>
  <c r="T27" i="149" s="1"/>
  <c r="T111" i="149"/>
  <c r="T9" i="149" s="1"/>
  <c r="T32" i="149" s="1"/>
  <c r="T120" i="149"/>
  <c r="T105" i="149"/>
  <c r="T3" i="149" s="1"/>
  <c r="O90" i="149"/>
  <c r="P118" i="149"/>
  <c r="P109" i="149"/>
  <c r="P7" i="149" s="1"/>
  <c r="P30" i="149" s="1"/>
  <c r="AN115" i="149"/>
  <c r="AM27" i="149"/>
  <c r="AN120" i="149"/>
  <c r="AM32" i="149"/>
  <c r="S124" i="149"/>
  <c r="AM109" i="149"/>
  <c r="AL7" i="149"/>
  <c r="O88" i="149"/>
  <c r="P107" i="149"/>
  <c r="P5" i="149" s="1"/>
  <c r="P28" i="149" s="1"/>
  <c r="P116" i="149"/>
  <c r="AN121" i="149"/>
  <c r="AM33" i="149"/>
  <c r="AM107" i="149"/>
  <c r="AL5" i="149"/>
  <c r="AM106" i="149"/>
  <c r="AL4" i="149"/>
  <c r="M84" i="149"/>
  <c r="N105" i="149"/>
  <c r="N3" i="149" s="1"/>
  <c r="N114" i="149"/>
  <c r="AL46" i="149"/>
  <c r="N93" i="149"/>
  <c r="O112" i="149"/>
  <c r="O10" i="149" s="1"/>
  <c r="O33" i="149" s="1"/>
  <c r="O121" i="149"/>
  <c r="AM111" i="149"/>
  <c r="AL9" i="149"/>
  <c r="AN116" i="149"/>
  <c r="AM28" i="149"/>
  <c r="O92" i="149"/>
  <c r="P120" i="149"/>
  <c r="P111" i="149"/>
  <c r="P9" i="149" s="1"/>
  <c r="P32" i="149" s="1"/>
  <c r="AN114" i="149"/>
  <c r="AM26" i="149"/>
  <c r="O91" i="149"/>
  <c r="P119" i="149"/>
  <c r="P110" i="149"/>
  <c r="P8" i="149" s="1"/>
  <c r="P31" i="149" s="1"/>
  <c r="R23" i="149"/>
  <c r="S23" i="149"/>
  <c r="S26" i="149"/>
  <c r="S46" i="149" s="1"/>
  <c r="AM110" i="149"/>
  <c r="AL8" i="149"/>
  <c r="N87" i="149"/>
  <c r="O115" i="149"/>
  <c r="O106" i="149"/>
  <c r="O4" i="149" s="1"/>
  <c r="O27" i="149" s="1"/>
  <c r="AP119" i="149"/>
  <c r="AO31" i="149"/>
  <c r="AM112" i="149"/>
  <c r="AL10" i="149"/>
  <c r="AN118" i="149"/>
  <c r="AM30" i="149"/>
  <c r="AL105" i="149"/>
  <c r="AK3" i="149"/>
  <c r="AK23" i="149" s="1"/>
  <c r="V79" i="149"/>
  <c r="U80" i="149"/>
  <c r="O89" i="149"/>
  <c r="P108" i="149"/>
  <c r="P6" i="149" s="1"/>
  <c r="P29" i="149" s="1"/>
  <c r="P117" i="149"/>
  <c r="R46" i="149"/>
  <c r="AM108" i="149"/>
  <c r="AL6" i="149"/>
  <c r="CE25" i="154" l="1"/>
  <c r="CF2" i="154"/>
  <c r="AM46" i="149"/>
  <c r="Q2" i="149"/>
  <c r="P25" i="149"/>
  <c r="DC4" i="154"/>
  <c r="DD99" i="154"/>
  <c r="DB23" i="154"/>
  <c r="DC107" i="154"/>
  <c r="DB27" i="154"/>
  <c r="DC8" i="154"/>
  <c r="DD103" i="154"/>
  <c r="DA46" i="154"/>
  <c r="DC110" i="154"/>
  <c r="DB30" i="154"/>
  <c r="DB29" i="154"/>
  <c r="DC109" i="154"/>
  <c r="DB32" i="154"/>
  <c r="DC112" i="154"/>
  <c r="DD28" i="154"/>
  <c r="DE108" i="154"/>
  <c r="DC6" i="154"/>
  <c r="DD101" i="154"/>
  <c r="DE5" i="154"/>
  <c r="DF100" i="154"/>
  <c r="DC9" i="154"/>
  <c r="DD104" i="154"/>
  <c r="DB31" i="154"/>
  <c r="DC111" i="154"/>
  <c r="DD102" i="154"/>
  <c r="DC7" i="154"/>
  <c r="AQ109" i="150"/>
  <c r="AQ27" i="150" s="1"/>
  <c r="AS108" i="151"/>
  <c r="AR9" i="151"/>
  <c r="AP46" i="151"/>
  <c r="P32" i="151"/>
  <c r="P46" i="151" s="1"/>
  <c r="P23" i="151"/>
  <c r="AU107" i="151"/>
  <c r="AT8" i="151"/>
  <c r="AQ23" i="151"/>
  <c r="AR116" i="151"/>
  <c r="AQ32" i="151"/>
  <c r="AT115" i="151"/>
  <c r="AS31" i="151"/>
  <c r="AR113" i="150"/>
  <c r="AQ31" i="150"/>
  <c r="AS105" i="150"/>
  <c r="AR7" i="150"/>
  <c r="AT104" i="150"/>
  <c r="AS6" i="150"/>
  <c r="AS106" i="150"/>
  <c r="AR8" i="150"/>
  <c r="AS111" i="150"/>
  <c r="AR29" i="150"/>
  <c r="AR112" i="150"/>
  <c r="AQ30" i="150"/>
  <c r="O116" i="151"/>
  <c r="O119" i="151" s="1"/>
  <c r="O108" i="151"/>
  <c r="O9" i="151" s="1"/>
  <c r="AQ29" i="151"/>
  <c r="AR113" i="151"/>
  <c r="AS102" i="151"/>
  <c r="AR3" i="151"/>
  <c r="AR112" i="151"/>
  <c r="AQ28" i="151"/>
  <c r="AR110" i="151"/>
  <c r="AQ26" i="151"/>
  <c r="AS103" i="151"/>
  <c r="AR4" i="151"/>
  <c r="AR111" i="151"/>
  <c r="AQ27" i="151"/>
  <c r="AS104" i="151"/>
  <c r="AR5" i="151"/>
  <c r="AS106" i="151"/>
  <c r="AR7" i="151"/>
  <c r="T2" i="151"/>
  <c r="S25" i="151"/>
  <c r="AR114" i="151"/>
  <c r="AQ30" i="151"/>
  <c r="AS105" i="151"/>
  <c r="AR6" i="151"/>
  <c r="T2" i="150"/>
  <c r="S25" i="150"/>
  <c r="AP46" i="150"/>
  <c r="AS101" i="150"/>
  <c r="AR3" i="150"/>
  <c r="AS102" i="150"/>
  <c r="AR4" i="150"/>
  <c r="AR110" i="150"/>
  <c r="AR28" i="150" s="1"/>
  <c r="AS103" i="150"/>
  <c r="AR5" i="150"/>
  <c r="AR108" i="150"/>
  <c r="AR26" i="150" s="1"/>
  <c r="AQ23" i="150"/>
  <c r="P124" i="149"/>
  <c r="P46" i="149"/>
  <c r="U120" i="149"/>
  <c r="U114" i="149"/>
  <c r="U121" i="149"/>
  <c r="U112" i="149"/>
  <c r="U10" i="149" s="1"/>
  <c r="U33" i="149" s="1"/>
  <c r="U106" i="149"/>
  <c r="U4" i="149" s="1"/>
  <c r="U27" i="149" s="1"/>
  <c r="U111" i="149"/>
  <c r="U9" i="149" s="1"/>
  <c r="U32" i="149" s="1"/>
  <c r="U116" i="149"/>
  <c r="U119" i="149"/>
  <c r="U107" i="149"/>
  <c r="U5" i="149" s="1"/>
  <c r="U28" i="149" s="1"/>
  <c r="U117" i="149"/>
  <c r="U109" i="149"/>
  <c r="U7" i="149" s="1"/>
  <c r="U30" i="149" s="1"/>
  <c r="U108" i="149"/>
  <c r="U6" i="149" s="1"/>
  <c r="U29" i="149" s="1"/>
  <c r="U115" i="149"/>
  <c r="U105" i="149"/>
  <c r="U3" i="149" s="1"/>
  <c r="U110" i="149"/>
  <c r="U8" i="149" s="1"/>
  <c r="U31" i="149" s="1"/>
  <c r="U118" i="149"/>
  <c r="AN110" i="149"/>
  <c r="AM8" i="149"/>
  <c r="N91" i="149"/>
  <c r="O110" i="149"/>
  <c r="O8" i="149" s="1"/>
  <c r="O31" i="149" s="1"/>
  <c r="O119" i="149"/>
  <c r="N92" i="149"/>
  <c r="O111" i="149"/>
  <c r="O9" i="149" s="1"/>
  <c r="O32" i="149" s="1"/>
  <c r="O120" i="149"/>
  <c r="N90" i="149"/>
  <c r="O118" i="149"/>
  <c r="O109" i="149"/>
  <c r="O7" i="149" s="1"/>
  <c r="O30" i="149" s="1"/>
  <c r="AO120" i="149"/>
  <c r="AN32" i="149"/>
  <c r="T26" i="149"/>
  <c r="T46" i="149" s="1"/>
  <c r="T23" i="149"/>
  <c r="AO114" i="149"/>
  <c r="AN26" i="149"/>
  <c r="AO116" i="149"/>
  <c r="AN28" i="149"/>
  <c r="N88" i="149"/>
  <c r="O116" i="149"/>
  <c r="O107" i="149"/>
  <c r="O5" i="149" s="1"/>
  <c r="O28" i="149" s="1"/>
  <c r="AO117" i="149"/>
  <c r="AN29" i="149"/>
  <c r="AO118" i="149"/>
  <c r="AN30" i="149"/>
  <c r="M93" i="149"/>
  <c r="N121" i="149"/>
  <c r="N112" i="149"/>
  <c r="N10" i="149" s="1"/>
  <c r="N33" i="149" s="1"/>
  <c r="AN107" i="149"/>
  <c r="AM5" i="149"/>
  <c r="AO115" i="149"/>
  <c r="AN27" i="149"/>
  <c r="V80" i="149"/>
  <c r="W79" i="149"/>
  <c r="M87" i="149"/>
  <c r="N115" i="149"/>
  <c r="N106" i="149"/>
  <c r="N4" i="149" s="1"/>
  <c r="N27" i="149" s="1"/>
  <c r="AN111" i="149"/>
  <c r="AM9" i="149"/>
  <c r="N26" i="149"/>
  <c r="AN109" i="149"/>
  <c r="AM7" i="149"/>
  <c r="AN108" i="149"/>
  <c r="AM6" i="149"/>
  <c r="AN106" i="149"/>
  <c r="AM4" i="149"/>
  <c r="P23" i="149"/>
  <c r="AN112" i="149"/>
  <c r="AM10" i="149"/>
  <c r="AM105" i="149"/>
  <c r="AL3" i="149"/>
  <c r="AL23" i="149" s="1"/>
  <c r="N89" i="149"/>
  <c r="O117" i="149"/>
  <c r="O108" i="149"/>
  <c r="O6" i="149" s="1"/>
  <c r="O29" i="149" s="1"/>
  <c r="AQ119" i="149"/>
  <c r="AP31" i="149"/>
  <c r="L84" i="149"/>
  <c r="M114" i="149"/>
  <c r="M105" i="149"/>
  <c r="M3" i="149" s="1"/>
  <c r="AO121" i="149"/>
  <c r="AN33" i="149"/>
  <c r="T124" i="149"/>
  <c r="Q25" i="149" l="1"/>
  <c r="R2" i="149"/>
  <c r="CG2" i="154"/>
  <c r="CF25" i="154"/>
  <c r="DE28" i="154"/>
  <c r="DF108" i="154"/>
  <c r="DC32" i="154"/>
  <c r="DD112" i="154"/>
  <c r="DG100" i="154"/>
  <c r="DF5" i="154"/>
  <c r="DC29" i="154"/>
  <c r="DD109" i="154"/>
  <c r="DD107" i="154"/>
  <c r="DC27" i="154"/>
  <c r="DD9" i="154"/>
  <c r="DE104" i="154"/>
  <c r="DB46" i="154"/>
  <c r="DC31" i="154"/>
  <c r="DD111" i="154"/>
  <c r="DD6" i="154"/>
  <c r="DE101" i="154"/>
  <c r="DD4" i="154"/>
  <c r="DE99" i="154"/>
  <c r="DD8" i="154"/>
  <c r="DE103" i="154"/>
  <c r="DD7" i="154"/>
  <c r="DE102" i="154"/>
  <c r="DC30" i="154"/>
  <c r="DD110" i="154"/>
  <c r="DC23" i="154"/>
  <c r="AR109" i="150"/>
  <c r="AR27" i="150" s="1"/>
  <c r="AS116" i="151"/>
  <c r="AR32" i="151"/>
  <c r="AR23" i="151"/>
  <c r="AQ46" i="151"/>
  <c r="O32" i="151"/>
  <c r="O46" i="151" s="1"/>
  <c r="O23" i="151"/>
  <c r="AV107" i="151"/>
  <c r="AU8" i="151"/>
  <c r="AT108" i="151"/>
  <c r="AS9" i="151"/>
  <c r="AU115" i="151"/>
  <c r="AT31" i="151"/>
  <c r="AU104" i="150"/>
  <c r="AT6" i="150"/>
  <c r="AT111" i="150"/>
  <c r="AS29" i="150"/>
  <c r="AT105" i="150"/>
  <c r="AS7" i="150"/>
  <c r="AS112" i="150"/>
  <c r="AR30" i="150"/>
  <c r="AT106" i="150"/>
  <c r="AS8" i="150"/>
  <c r="AS113" i="150"/>
  <c r="AR31" i="150"/>
  <c r="N116" i="151"/>
  <c r="N119" i="151" s="1"/>
  <c r="N108" i="151"/>
  <c r="N9" i="151" s="1"/>
  <c r="AS112" i="151"/>
  <c r="AR28" i="151"/>
  <c r="AT106" i="151"/>
  <c r="AS7" i="151"/>
  <c r="AT103" i="151"/>
  <c r="AS4" i="151"/>
  <c r="AT102" i="151"/>
  <c r="AS3" i="151"/>
  <c r="AS111" i="151"/>
  <c r="AR27" i="151"/>
  <c r="AS113" i="151"/>
  <c r="AR29" i="151"/>
  <c r="T25" i="151"/>
  <c r="U2" i="151"/>
  <c r="AT105" i="151"/>
  <c r="AS6" i="151"/>
  <c r="AS114" i="151"/>
  <c r="AR30" i="151"/>
  <c r="AT104" i="151"/>
  <c r="AS5" i="151"/>
  <c r="AS110" i="151"/>
  <c r="AR26" i="151"/>
  <c r="AS110" i="150"/>
  <c r="AS28" i="150" s="1"/>
  <c r="AT101" i="150"/>
  <c r="AS3" i="150"/>
  <c r="AQ46" i="150"/>
  <c r="AS108" i="150"/>
  <c r="AS26" i="150" s="1"/>
  <c r="AT103" i="150"/>
  <c r="AS5" i="150"/>
  <c r="AT102" i="150"/>
  <c r="AS4" i="150"/>
  <c r="U2" i="150"/>
  <c r="T25" i="150"/>
  <c r="AR23" i="150"/>
  <c r="O46" i="149"/>
  <c r="O124" i="149"/>
  <c r="AP121" i="149"/>
  <c r="AO33" i="149"/>
  <c r="AO112" i="149"/>
  <c r="AN10" i="149"/>
  <c r="AO111" i="149"/>
  <c r="AN9" i="149"/>
  <c r="O23" i="149"/>
  <c r="AP117" i="149"/>
  <c r="AO29" i="149"/>
  <c r="AN46" i="149"/>
  <c r="AP114" i="149"/>
  <c r="AO26" i="149"/>
  <c r="M89" i="149"/>
  <c r="N108" i="149"/>
  <c r="N6" i="149" s="1"/>
  <c r="N29" i="149" s="1"/>
  <c r="N117" i="149"/>
  <c r="AO109" i="149"/>
  <c r="AN7" i="149"/>
  <c r="AP115" i="149"/>
  <c r="AO27" i="149"/>
  <c r="L93" i="149"/>
  <c r="M121" i="149"/>
  <c r="M112" i="149"/>
  <c r="M10" i="149" s="1"/>
  <c r="M33" i="149" s="1"/>
  <c r="M90" i="149"/>
  <c r="N118" i="149"/>
  <c r="N109" i="149"/>
  <c r="N7" i="149" s="1"/>
  <c r="N30" i="149" s="1"/>
  <c r="M91" i="149"/>
  <c r="N110" i="149"/>
  <c r="N8" i="149" s="1"/>
  <c r="N31" i="149" s="1"/>
  <c r="N119" i="149"/>
  <c r="M26" i="149"/>
  <c r="K84" i="149"/>
  <c r="L105" i="149"/>
  <c r="L3" i="149" s="1"/>
  <c r="L114" i="149"/>
  <c r="AO106" i="149"/>
  <c r="AN4" i="149"/>
  <c r="L87" i="149"/>
  <c r="M115" i="149"/>
  <c r="M106" i="149"/>
  <c r="M4" i="149" s="1"/>
  <c r="M27" i="149" s="1"/>
  <c r="M88" i="149"/>
  <c r="N107" i="149"/>
  <c r="N5" i="149" s="1"/>
  <c r="N28" i="149" s="1"/>
  <c r="N116" i="149"/>
  <c r="U23" i="149"/>
  <c r="U26" i="149"/>
  <c r="U46" i="149" s="1"/>
  <c r="U124" i="149"/>
  <c r="AN105" i="149"/>
  <c r="AM3" i="149"/>
  <c r="AM23" i="149" s="1"/>
  <c r="W80" i="149"/>
  <c r="X79" i="149"/>
  <c r="X80" i="149" s="1"/>
  <c r="AO107" i="149"/>
  <c r="AN5" i="149"/>
  <c r="AP118" i="149"/>
  <c r="AO30" i="149"/>
  <c r="AO110" i="149"/>
  <c r="AN8" i="149"/>
  <c r="AQ31" i="149"/>
  <c r="AR119" i="149"/>
  <c r="AO108" i="149"/>
  <c r="AN6" i="149"/>
  <c r="V119" i="149"/>
  <c r="V111" i="149"/>
  <c r="V9" i="149" s="1"/>
  <c r="V32" i="149" s="1"/>
  <c r="V105" i="149"/>
  <c r="V3" i="149" s="1"/>
  <c r="V121" i="149"/>
  <c r="V120" i="149"/>
  <c r="V118" i="149"/>
  <c r="V115" i="149"/>
  <c r="V109" i="149"/>
  <c r="V7" i="149" s="1"/>
  <c r="V30" i="149" s="1"/>
  <c r="V114" i="149"/>
  <c r="V107" i="149"/>
  <c r="V5" i="149" s="1"/>
  <c r="V28" i="149" s="1"/>
  <c r="V106" i="149"/>
  <c r="V4" i="149" s="1"/>
  <c r="V27" i="149" s="1"/>
  <c r="V117" i="149"/>
  <c r="V112" i="149"/>
  <c r="V10" i="149" s="1"/>
  <c r="V33" i="149" s="1"/>
  <c r="V108" i="149"/>
  <c r="V6" i="149" s="1"/>
  <c r="V29" i="149" s="1"/>
  <c r="V110" i="149"/>
  <c r="V8" i="149" s="1"/>
  <c r="V31" i="149" s="1"/>
  <c r="V116" i="149"/>
  <c r="AP116" i="149"/>
  <c r="AO28" i="149"/>
  <c r="AP120" i="149"/>
  <c r="AO32" i="149"/>
  <c r="M92" i="149"/>
  <c r="N111" i="149"/>
  <c r="N9" i="149" s="1"/>
  <c r="N32" i="149" s="1"/>
  <c r="N120" i="149"/>
  <c r="CG25" i="154" l="1"/>
  <c r="CH2" i="154"/>
  <c r="S2" i="149"/>
  <c r="R25" i="149"/>
  <c r="DD31" i="154"/>
  <c r="DE111" i="154"/>
  <c r="DH100" i="154"/>
  <c r="DG5" i="154"/>
  <c r="DE4" i="154"/>
  <c r="DF99" i="154"/>
  <c r="DE8" i="154"/>
  <c r="DF103" i="154"/>
  <c r="DC46" i="154"/>
  <c r="DF104" i="154"/>
  <c r="DE9" i="154"/>
  <c r="DD23" i="154"/>
  <c r="DD30" i="154"/>
  <c r="DE110" i="154"/>
  <c r="DE6" i="154"/>
  <c r="DF101" i="154"/>
  <c r="DD27" i="154"/>
  <c r="DE107" i="154"/>
  <c r="DF28" i="154"/>
  <c r="DG108" i="154"/>
  <c r="DE7" i="154"/>
  <c r="DF102" i="154"/>
  <c r="DD32" i="154"/>
  <c r="DE112" i="154"/>
  <c r="DD29" i="154"/>
  <c r="DE109" i="154"/>
  <c r="AS109" i="150"/>
  <c r="AS27" i="150" s="1"/>
  <c r="AV115" i="151"/>
  <c r="AU31" i="151"/>
  <c r="AR46" i="151"/>
  <c r="N32" i="151"/>
  <c r="N23" i="151"/>
  <c r="AU108" i="151"/>
  <c r="AT9" i="151"/>
  <c r="AW107" i="151"/>
  <c r="AV8" i="151"/>
  <c r="AT116" i="151"/>
  <c r="AS32" i="151"/>
  <c r="AU105" i="150"/>
  <c r="AT7" i="150"/>
  <c r="AU106" i="150"/>
  <c r="AT8" i="150"/>
  <c r="AU111" i="150"/>
  <c r="AT29" i="150"/>
  <c r="AT113" i="150"/>
  <c r="AS31" i="150"/>
  <c r="AT112" i="150"/>
  <c r="AS30" i="150"/>
  <c r="AV104" i="150"/>
  <c r="AU6" i="150"/>
  <c r="M108" i="151"/>
  <c r="M9" i="151" s="1"/>
  <c r="M116" i="151"/>
  <c r="M119" i="151" s="1"/>
  <c r="AU103" i="151"/>
  <c r="AT4" i="151"/>
  <c r="AU106" i="151"/>
  <c r="AT7" i="151"/>
  <c r="AU104" i="151"/>
  <c r="AT5" i="151"/>
  <c r="AS23" i="151"/>
  <c r="AT110" i="151"/>
  <c r="AS26" i="151"/>
  <c r="AT111" i="151"/>
  <c r="AS27" i="151"/>
  <c r="AU102" i="151"/>
  <c r="AT3" i="151"/>
  <c r="AU105" i="151"/>
  <c r="AT6" i="151"/>
  <c r="U25" i="151"/>
  <c r="V2" i="151"/>
  <c r="AT114" i="151"/>
  <c r="AS30" i="151"/>
  <c r="AT113" i="151"/>
  <c r="AS29" i="151"/>
  <c r="AT112" i="151"/>
  <c r="AS28" i="151"/>
  <c r="AU102" i="150"/>
  <c r="AT4" i="150"/>
  <c r="AS23" i="150"/>
  <c r="AU101" i="150"/>
  <c r="AT3" i="150"/>
  <c r="U25" i="150"/>
  <c r="V2" i="150"/>
  <c r="AT108" i="150"/>
  <c r="AT26" i="150" s="1"/>
  <c r="AU103" i="150"/>
  <c r="AT5" i="150"/>
  <c r="AR46" i="150"/>
  <c r="AT110" i="150"/>
  <c r="AT28" i="150" s="1"/>
  <c r="N46" i="149"/>
  <c r="N124" i="149"/>
  <c r="X117" i="149"/>
  <c r="X120" i="149"/>
  <c r="X118" i="149"/>
  <c r="X109" i="149"/>
  <c r="X7" i="149" s="1"/>
  <c r="X30" i="149" s="1"/>
  <c r="X116" i="149"/>
  <c r="X115" i="149"/>
  <c r="X121" i="149"/>
  <c r="X111" i="149"/>
  <c r="X9" i="149" s="1"/>
  <c r="X32" i="149" s="1"/>
  <c r="X119" i="149"/>
  <c r="X107" i="149"/>
  <c r="X5" i="149" s="1"/>
  <c r="X28" i="149" s="1"/>
  <c r="X106" i="149"/>
  <c r="X4" i="149" s="1"/>
  <c r="X27" i="149" s="1"/>
  <c r="X110" i="149"/>
  <c r="X8" i="149" s="1"/>
  <c r="X31" i="149" s="1"/>
  <c r="X105" i="149"/>
  <c r="X3" i="149" s="1"/>
  <c r="X114" i="149"/>
  <c r="X112" i="149"/>
  <c r="X10" i="149" s="1"/>
  <c r="X33" i="149" s="1"/>
  <c r="X108" i="149"/>
  <c r="X6" i="149" s="1"/>
  <c r="X29" i="149" s="1"/>
  <c r="L26" i="149"/>
  <c r="L91" i="149"/>
  <c r="M110" i="149"/>
  <c r="M8" i="149" s="1"/>
  <c r="M31" i="149" s="1"/>
  <c r="M119" i="149"/>
  <c r="K93" i="149"/>
  <c r="L112" i="149"/>
  <c r="L10" i="149" s="1"/>
  <c r="L33" i="149" s="1"/>
  <c r="L121" i="149"/>
  <c r="AP111" i="149"/>
  <c r="AO9" i="149"/>
  <c r="AQ120" i="149"/>
  <c r="AP32" i="149"/>
  <c r="AP110" i="149"/>
  <c r="AO8" i="149"/>
  <c r="W118" i="149"/>
  <c r="W116" i="149"/>
  <c r="W114" i="149"/>
  <c r="W110" i="149"/>
  <c r="W8" i="149" s="1"/>
  <c r="W31" i="149" s="1"/>
  <c r="W119" i="149"/>
  <c r="W117" i="149"/>
  <c r="W109" i="149"/>
  <c r="W7" i="149" s="1"/>
  <c r="W30" i="149" s="1"/>
  <c r="W107" i="149"/>
  <c r="W5" i="149" s="1"/>
  <c r="W28" i="149" s="1"/>
  <c r="W105" i="149"/>
  <c r="W3" i="149" s="1"/>
  <c r="W112" i="149"/>
  <c r="W10" i="149" s="1"/>
  <c r="W33" i="149" s="1"/>
  <c r="W108" i="149"/>
  <c r="W6" i="149" s="1"/>
  <c r="W29" i="149" s="1"/>
  <c r="W121" i="149"/>
  <c r="W106" i="149"/>
  <c r="W4" i="149" s="1"/>
  <c r="W27" i="149" s="1"/>
  <c r="W111" i="149"/>
  <c r="W9" i="149" s="1"/>
  <c r="W32" i="149" s="1"/>
  <c r="W120" i="149"/>
  <c r="W115" i="149"/>
  <c r="K87" i="149"/>
  <c r="L115" i="149"/>
  <c r="L106" i="149"/>
  <c r="L4" i="149" s="1"/>
  <c r="L27" i="149" s="1"/>
  <c r="J84" i="149"/>
  <c r="K114" i="149"/>
  <c r="K105" i="149"/>
  <c r="K3" i="149" s="1"/>
  <c r="L89" i="149"/>
  <c r="M117" i="149"/>
  <c r="M108" i="149"/>
  <c r="M6" i="149" s="1"/>
  <c r="M29" i="149" s="1"/>
  <c r="N23" i="149"/>
  <c r="AQ115" i="149"/>
  <c r="AP27" i="149"/>
  <c r="AP112" i="149"/>
  <c r="AO10" i="149"/>
  <c r="AQ116" i="149"/>
  <c r="AP28" i="149"/>
  <c r="AO6" i="149"/>
  <c r="AP108" i="149"/>
  <c r="AQ118" i="149"/>
  <c r="AP30" i="149"/>
  <c r="L90" i="149"/>
  <c r="M118" i="149"/>
  <c r="M109" i="149"/>
  <c r="M7" i="149" s="1"/>
  <c r="M30" i="149" s="1"/>
  <c r="AO46" i="149"/>
  <c r="AQ117" i="149"/>
  <c r="AP29" i="149"/>
  <c r="AS119" i="149"/>
  <c r="AR31" i="149"/>
  <c r="AO105" i="149"/>
  <c r="AN3" i="149"/>
  <c r="AN23" i="149" s="1"/>
  <c r="L88" i="149"/>
  <c r="M107" i="149"/>
  <c r="M5" i="149" s="1"/>
  <c r="M116" i="149"/>
  <c r="AP106" i="149"/>
  <c r="AO4" i="149"/>
  <c r="AP109" i="149"/>
  <c r="AO7" i="149"/>
  <c r="AQ114" i="149"/>
  <c r="AP26" i="149"/>
  <c r="AQ121" i="149"/>
  <c r="AP33" i="149"/>
  <c r="L92" i="149"/>
  <c r="M111" i="149"/>
  <c r="M9" i="149" s="1"/>
  <c r="M32" i="149" s="1"/>
  <c r="M120" i="149"/>
  <c r="V124" i="149"/>
  <c r="V26" i="149"/>
  <c r="V46" i="149" s="1"/>
  <c r="V23" i="149"/>
  <c r="AP107" i="149"/>
  <c r="AO5" i="149"/>
  <c r="AT109" i="150" l="1"/>
  <c r="AT27" i="150" s="1"/>
  <c r="S25" i="149"/>
  <c r="T2" i="149"/>
  <c r="CH25" i="154"/>
  <c r="CI2" i="154"/>
  <c r="DF8" i="154"/>
  <c r="DG103" i="154"/>
  <c r="DF7" i="154"/>
  <c r="DG102" i="154"/>
  <c r="DG28" i="154"/>
  <c r="DH108" i="154"/>
  <c r="DE32" i="154"/>
  <c r="DF112" i="154"/>
  <c r="DE30" i="154"/>
  <c r="DF110" i="154"/>
  <c r="DH5" i="154"/>
  <c r="DI100" i="154"/>
  <c r="DE23" i="154"/>
  <c r="DE29" i="154"/>
  <c r="DF109" i="154"/>
  <c r="DE27" i="154"/>
  <c r="DF107" i="154"/>
  <c r="DF9" i="154"/>
  <c r="DG104" i="154"/>
  <c r="DF111" i="154"/>
  <c r="DE31" i="154"/>
  <c r="DF6" i="154"/>
  <c r="DG101" i="154"/>
  <c r="DF4" i="154"/>
  <c r="DG99" i="154"/>
  <c r="DD46" i="154"/>
  <c r="N46" i="151"/>
  <c r="AP46" i="149"/>
  <c r="AV108" i="151"/>
  <c r="AU9" i="151"/>
  <c r="AS46" i="151"/>
  <c r="AU116" i="151"/>
  <c r="AT32" i="151"/>
  <c r="AT23" i="151"/>
  <c r="M32" i="151"/>
  <c r="M46" i="151" s="1"/>
  <c r="M23" i="151"/>
  <c r="AX107" i="151"/>
  <c r="AW8" i="151"/>
  <c r="AW115" i="151"/>
  <c r="AV31" i="151"/>
  <c r="AV111" i="150"/>
  <c r="AU29" i="150"/>
  <c r="AU112" i="150"/>
  <c r="AT30" i="150"/>
  <c r="AV106" i="150"/>
  <c r="AU8" i="150"/>
  <c r="AW104" i="150"/>
  <c r="AV6" i="150"/>
  <c r="AU113" i="150"/>
  <c r="AT31" i="150"/>
  <c r="AV105" i="150"/>
  <c r="AU7" i="150"/>
  <c r="L108" i="151"/>
  <c r="L9" i="151" s="1"/>
  <c r="L116" i="151"/>
  <c r="L119" i="151" s="1"/>
  <c r="V25" i="151"/>
  <c r="W2" i="151"/>
  <c r="AV104" i="151"/>
  <c r="AU5" i="151"/>
  <c r="AV106" i="151"/>
  <c r="AU7" i="151"/>
  <c r="AT28" i="151"/>
  <c r="AU112" i="151"/>
  <c r="AV105" i="151"/>
  <c r="AU6" i="151"/>
  <c r="AU110" i="151"/>
  <c r="AT26" i="151"/>
  <c r="AU111" i="151"/>
  <c r="AT27" i="151"/>
  <c r="AV103" i="151"/>
  <c r="AU4" i="151"/>
  <c r="AU113" i="151"/>
  <c r="AT29" i="151"/>
  <c r="AU114" i="151"/>
  <c r="AT30" i="151"/>
  <c r="AV102" i="151"/>
  <c r="AU3" i="151"/>
  <c r="AU108" i="150"/>
  <c r="AU26" i="150" s="1"/>
  <c r="AV101" i="150"/>
  <c r="AU3" i="150"/>
  <c r="AV102" i="150"/>
  <c r="AU4" i="150"/>
  <c r="AU109" i="150"/>
  <c r="AU27" i="150" s="1"/>
  <c r="AV103" i="150"/>
  <c r="AU5" i="150"/>
  <c r="AU110" i="150"/>
  <c r="AU28" i="150" s="1"/>
  <c r="V25" i="150"/>
  <c r="W2" i="150"/>
  <c r="AS46" i="150"/>
  <c r="AT23" i="150"/>
  <c r="M124" i="149"/>
  <c r="AR121" i="149"/>
  <c r="AQ33" i="149"/>
  <c r="AQ106" i="149"/>
  <c r="AP4" i="149"/>
  <c r="W26" i="149"/>
  <c r="W46" i="149" s="1"/>
  <c r="W23" i="149"/>
  <c r="W124" i="149"/>
  <c r="AQ32" i="149"/>
  <c r="AR120" i="149"/>
  <c r="AT119" i="149"/>
  <c r="AS31" i="149"/>
  <c r="K90" i="149"/>
  <c r="L109" i="149"/>
  <c r="L7" i="149" s="1"/>
  <c r="L30" i="149" s="1"/>
  <c r="L118" i="149"/>
  <c r="AR116" i="149"/>
  <c r="AQ28" i="149"/>
  <c r="I84" i="149"/>
  <c r="J105" i="149"/>
  <c r="J3" i="149" s="1"/>
  <c r="J114" i="149"/>
  <c r="J93" i="149"/>
  <c r="K121" i="149"/>
  <c r="K112" i="149"/>
  <c r="K10" i="149" s="1"/>
  <c r="K33" i="149" s="1"/>
  <c r="AR114" i="149"/>
  <c r="AQ26" i="149"/>
  <c r="M28" i="149"/>
  <c r="M46" i="149" s="1"/>
  <c r="M23" i="149"/>
  <c r="AQ111" i="149"/>
  <c r="AP9" i="149"/>
  <c r="K88" i="149"/>
  <c r="L107" i="149"/>
  <c r="L5" i="149" s="1"/>
  <c r="L28" i="149" s="1"/>
  <c r="L116" i="149"/>
  <c r="AR117" i="149"/>
  <c r="AQ29" i="149"/>
  <c r="AR118" i="149"/>
  <c r="AQ30" i="149"/>
  <c r="AQ112" i="149"/>
  <c r="AP10" i="149"/>
  <c r="X124" i="149"/>
  <c r="AQ107" i="149"/>
  <c r="AP5" i="149"/>
  <c r="K92" i="149"/>
  <c r="L111" i="149"/>
  <c r="L9" i="149" s="1"/>
  <c r="L32" i="149" s="1"/>
  <c r="L120" i="149"/>
  <c r="AQ109" i="149"/>
  <c r="AP7" i="149"/>
  <c r="AQ108" i="149"/>
  <c r="AP6" i="149"/>
  <c r="K89" i="149"/>
  <c r="L108" i="149"/>
  <c r="L6" i="149" s="1"/>
  <c r="L29" i="149" s="1"/>
  <c r="L117" i="149"/>
  <c r="J87" i="149"/>
  <c r="K106" i="149"/>
  <c r="K4" i="149" s="1"/>
  <c r="K27" i="149" s="1"/>
  <c r="K115" i="149"/>
  <c r="AQ110" i="149"/>
  <c r="AP8" i="149"/>
  <c r="K91" i="149"/>
  <c r="L119" i="149"/>
  <c r="L110" i="149"/>
  <c r="L8" i="149" s="1"/>
  <c r="L31" i="149" s="1"/>
  <c r="X26" i="149"/>
  <c r="X46" i="149" s="1"/>
  <c r="X23" i="149"/>
  <c r="AP105" i="149"/>
  <c r="AO3" i="149"/>
  <c r="AO23" i="149" s="1"/>
  <c r="AR115" i="149"/>
  <c r="AQ27" i="149"/>
  <c r="K26" i="149"/>
  <c r="CI25" i="154" l="1"/>
  <c r="CJ2" i="154"/>
  <c r="U2" i="149"/>
  <c r="T25" i="149"/>
  <c r="DF32" i="154"/>
  <c r="DG112" i="154"/>
  <c r="DH28" i="154"/>
  <c r="DI108" i="154"/>
  <c r="DH104" i="154"/>
  <c r="DG9" i="154"/>
  <c r="DG7" i="154"/>
  <c r="DH102" i="154"/>
  <c r="DF29" i="154"/>
  <c r="DG109" i="154"/>
  <c r="DG111" i="154"/>
  <c r="DF31" i="154"/>
  <c r="DG6" i="154"/>
  <c r="DH101" i="154"/>
  <c r="DJ100" i="154"/>
  <c r="DJ5" i="154" s="1"/>
  <c r="DI5" i="154"/>
  <c r="DG4" i="154"/>
  <c r="DH99" i="154"/>
  <c r="DF27" i="154"/>
  <c r="DG107" i="154"/>
  <c r="DG110" i="154"/>
  <c r="DF30" i="154"/>
  <c r="DG8" i="154"/>
  <c r="DH103" i="154"/>
  <c r="DF23" i="154"/>
  <c r="DE46" i="154"/>
  <c r="AY107" i="151"/>
  <c r="AX8" i="151"/>
  <c r="AT46" i="151"/>
  <c r="AX115" i="151"/>
  <c r="AW31" i="151"/>
  <c r="AU23" i="151"/>
  <c r="AW108" i="151"/>
  <c r="AV9" i="151"/>
  <c r="L32" i="151"/>
  <c r="L46" i="151" s="1"/>
  <c r="L23" i="151"/>
  <c r="AV116" i="151"/>
  <c r="AU32" i="151"/>
  <c r="AW105" i="150"/>
  <c r="AV7" i="150"/>
  <c r="AV113" i="150"/>
  <c r="AU31" i="150"/>
  <c r="AV112" i="150"/>
  <c r="AU30" i="150"/>
  <c r="AW106" i="150"/>
  <c r="AV8" i="150"/>
  <c r="AX104" i="150"/>
  <c r="AW6" i="150"/>
  <c r="AW111" i="150"/>
  <c r="AV29" i="150"/>
  <c r="K116" i="151"/>
  <c r="K119" i="151" s="1"/>
  <c r="K108" i="151"/>
  <c r="K9" i="151" s="1"/>
  <c r="AU23" i="150"/>
  <c r="AW105" i="151"/>
  <c r="AV6" i="151"/>
  <c r="AW104" i="151"/>
  <c r="AV5" i="151"/>
  <c r="AV110" i="151"/>
  <c r="AU26" i="151"/>
  <c r="AV112" i="151"/>
  <c r="AU28" i="151"/>
  <c r="W25" i="151"/>
  <c r="X2" i="151"/>
  <c r="AW102" i="151"/>
  <c r="AV3" i="151"/>
  <c r="AW106" i="151"/>
  <c r="AV7" i="151"/>
  <c r="AW103" i="151"/>
  <c r="AV4" i="151"/>
  <c r="AV114" i="151"/>
  <c r="AU30" i="151"/>
  <c r="AV113" i="151"/>
  <c r="AU29" i="151"/>
  <c r="AV111" i="151"/>
  <c r="AU27" i="151"/>
  <c r="AV109" i="150"/>
  <c r="AV27" i="150" s="1"/>
  <c r="AW101" i="150"/>
  <c r="AV3" i="150"/>
  <c r="AW102" i="150"/>
  <c r="AV4" i="150"/>
  <c r="AT46" i="150"/>
  <c r="AW103" i="150"/>
  <c r="AV5" i="150"/>
  <c r="W25" i="150"/>
  <c r="X2" i="150"/>
  <c r="AV110" i="150"/>
  <c r="AV28" i="150" s="1"/>
  <c r="AV108" i="150"/>
  <c r="AV26" i="150" s="1"/>
  <c r="L46" i="149"/>
  <c r="J91" i="149"/>
  <c r="K119" i="149"/>
  <c r="K110" i="149"/>
  <c r="K8" i="149" s="1"/>
  <c r="K31" i="149" s="1"/>
  <c r="AR108" i="149"/>
  <c r="AQ6" i="149"/>
  <c r="AS118" i="149"/>
  <c r="AR30" i="149"/>
  <c r="AU119" i="149"/>
  <c r="AT31" i="149"/>
  <c r="AQ105" i="149"/>
  <c r="AP3" i="149"/>
  <c r="AP23" i="149" s="1"/>
  <c r="I87" i="149"/>
  <c r="J106" i="149"/>
  <c r="J4" i="149" s="1"/>
  <c r="J27" i="149" s="1"/>
  <c r="J115" i="149"/>
  <c r="AR107" i="149"/>
  <c r="AQ5" i="149"/>
  <c r="AR111" i="149"/>
  <c r="AQ9" i="149"/>
  <c r="AS116" i="149"/>
  <c r="AR28" i="149"/>
  <c r="L23" i="149"/>
  <c r="AR109" i="149"/>
  <c r="AQ7" i="149"/>
  <c r="AS117" i="149"/>
  <c r="AR29" i="149"/>
  <c r="I93" i="149"/>
  <c r="J121" i="149"/>
  <c r="J112" i="149"/>
  <c r="J10" i="149" s="1"/>
  <c r="J33" i="149" s="1"/>
  <c r="AS120" i="149"/>
  <c r="AR32" i="149"/>
  <c r="L124" i="149"/>
  <c r="AR106" i="149"/>
  <c r="AQ4" i="149"/>
  <c r="AR110" i="149"/>
  <c r="AQ8" i="149"/>
  <c r="J89" i="149"/>
  <c r="K117" i="149"/>
  <c r="K108" i="149"/>
  <c r="K6" i="149" s="1"/>
  <c r="K29" i="149" s="1"/>
  <c r="AR112" i="149"/>
  <c r="AQ10" i="149"/>
  <c r="AQ46" i="149"/>
  <c r="J26" i="149"/>
  <c r="J90" i="149"/>
  <c r="K118" i="149"/>
  <c r="K109" i="149"/>
  <c r="K7" i="149" s="1"/>
  <c r="K30" i="149" s="1"/>
  <c r="AS115" i="149"/>
  <c r="AR27" i="149"/>
  <c r="J92" i="149"/>
  <c r="K111" i="149"/>
  <c r="K9" i="149" s="1"/>
  <c r="K32" i="149" s="1"/>
  <c r="K120" i="149"/>
  <c r="J88" i="149"/>
  <c r="K116" i="149"/>
  <c r="K107" i="149"/>
  <c r="K5" i="149" s="1"/>
  <c r="AS114" i="149"/>
  <c r="AR26" i="149"/>
  <c r="H84" i="149"/>
  <c r="I114" i="149"/>
  <c r="I105" i="149"/>
  <c r="I3" i="149" s="1"/>
  <c r="AS121" i="149"/>
  <c r="AR33" i="149"/>
  <c r="U25" i="149" l="1"/>
  <c r="V2" i="149"/>
  <c r="CK2" i="154"/>
  <c r="CJ25" i="154"/>
  <c r="DG30" i="154"/>
  <c r="DH110" i="154"/>
  <c r="DG27" i="154"/>
  <c r="DH107" i="154"/>
  <c r="DF46" i="154"/>
  <c r="DH111" i="154"/>
  <c r="DG31" i="154"/>
  <c r="DH7" i="154"/>
  <c r="DI102" i="154"/>
  <c r="DH4" i="154"/>
  <c r="DI99" i="154"/>
  <c r="DG29" i="154"/>
  <c r="DH109" i="154"/>
  <c r="DG32" i="154"/>
  <c r="DH112" i="154"/>
  <c r="DI103" i="154"/>
  <c r="DH8" i="154"/>
  <c r="DH6" i="154"/>
  <c r="DI101" i="154"/>
  <c r="DH9" i="154"/>
  <c r="DI104" i="154"/>
  <c r="DI28" i="154"/>
  <c r="DJ108" i="154"/>
  <c r="DJ28" i="154" s="1"/>
  <c r="DG23" i="154"/>
  <c r="AX108" i="151"/>
  <c r="AW9" i="151"/>
  <c r="AU46" i="151"/>
  <c r="K32" i="151"/>
  <c r="K46" i="151" s="1"/>
  <c r="K23" i="151"/>
  <c r="AV23" i="151"/>
  <c r="AW116" i="151"/>
  <c r="AV32" i="151"/>
  <c r="AY115" i="151"/>
  <c r="AX31" i="151"/>
  <c r="AZ107" i="151"/>
  <c r="AY8" i="151"/>
  <c r="AW112" i="150"/>
  <c r="AV30" i="150"/>
  <c r="AX111" i="150"/>
  <c r="AW29" i="150"/>
  <c r="AY104" i="150"/>
  <c r="AX6" i="150"/>
  <c r="AW113" i="150"/>
  <c r="AV31" i="150"/>
  <c r="AX106" i="150"/>
  <c r="AW8" i="150"/>
  <c r="AX105" i="150"/>
  <c r="AW7" i="150"/>
  <c r="J116" i="151"/>
  <c r="J119" i="151" s="1"/>
  <c r="J108" i="151"/>
  <c r="J9" i="151" s="1"/>
  <c r="AU46" i="150"/>
  <c r="X25" i="151"/>
  <c r="Y2" i="151"/>
  <c r="AW111" i="151"/>
  <c r="AV27" i="151"/>
  <c r="AW113" i="151"/>
  <c r="AV29" i="151"/>
  <c r="AW112" i="151"/>
  <c r="AV28" i="151"/>
  <c r="AX105" i="151"/>
  <c r="AW6" i="151"/>
  <c r="AX104" i="151"/>
  <c r="AW5" i="151"/>
  <c r="AX103" i="151"/>
  <c r="AW4" i="151"/>
  <c r="AX106" i="151"/>
  <c r="AW7" i="151"/>
  <c r="AW114" i="151"/>
  <c r="AV30" i="151"/>
  <c r="AX102" i="151"/>
  <c r="AW3" i="151"/>
  <c r="AW110" i="151"/>
  <c r="AV26" i="151"/>
  <c r="AV23" i="150"/>
  <c r="AW109" i="150"/>
  <c r="AW27" i="150" s="1"/>
  <c r="AX103" i="150"/>
  <c r="AW5" i="150"/>
  <c r="AX101" i="150"/>
  <c r="AW3" i="150"/>
  <c r="AW108" i="150"/>
  <c r="AW26" i="150" s="1"/>
  <c r="AW110" i="150"/>
  <c r="AW28" i="150" s="1"/>
  <c r="X25" i="150"/>
  <c r="Y2" i="150"/>
  <c r="AW4" i="150"/>
  <c r="AX102" i="150"/>
  <c r="AR46" i="149"/>
  <c r="I90" i="149"/>
  <c r="J118" i="149"/>
  <c r="J109" i="149"/>
  <c r="J7" i="149" s="1"/>
  <c r="J30" i="149" s="1"/>
  <c r="AS106" i="149"/>
  <c r="AR4" i="149"/>
  <c r="AS109" i="149"/>
  <c r="AR7" i="149"/>
  <c r="AT118" i="149"/>
  <c r="AS30" i="149"/>
  <c r="AT114" i="149"/>
  <c r="AS26" i="149"/>
  <c r="I92" i="149"/>
  <c r="J120" i="149"/>
  <c r="J111" i="149"/>
  <c r="J9" i="149" s="1"/>
  <c r="J32" i="149" s="1"/>
  <c r="AS107" i="149"/>
  <c r="AR5" i="149"/>
  <c r="AS33" i="149"/>
  <c r="AT121" i="149"/>
  <c r="K28" i="149"/>
  <c r="K46" i="149" s="1"/>
  <c r="K23" i="149"/>
  <c r="I89" i="149"/>
  <c r="J117" i="149"/>
  <c r="J108" i="149"/>
  <c r="J6" i="149" s="1"/>
  <c r="J29" i="149" s="1"/>
  <c r="H93" i="149"/>
  <c r="I121" i="149"/>
  <c r="I112" i="149"/>
  <c r="I10" i="149" s="1"/>
  <c r="I33" i="149" s="1"/>
  <c r="AR105" i="149"/>
  <c r="AQ3" i="149"/>
  <c r="AQ23" i="149" s="1"/>
  <c r="AS108" i="149"/>
  <c r="AR6" i="149"/>
  <c r="I26" i="149"/>
  <c r="K124" i="149"/>
  <c r="AT115" i="149"/>
  <c r="AS27" i="149"/>
  <c r="AT116" i="149"/>
  <c r="AS28" i="149"/>
  <c r="I88" i="149"/>
  <c r="J116" i="149"/>
  <c r="J107" i="149"/>
  <c r="J5" i="149" s="1"/>
  <c r="AS110" i="149"/>
  <c r="AR8" i="149"/>
  <c r="AT117" i="149"/>
  <c r="AS29" i="149"/>
  <c r="H87" i="149"/>
  <c r="I115" i="149"/>
  <c r="I106" i="149"/>
  <c r="I4" i="149" s="1"/>
  <c r="I27" i="149" s="1"/>
  <c r="AV119" i="149"/>
  <c r="AU31" i="149"/>
  <c r="G84" i="149"/>
  <c r="H114" i="149"/>
  <c r="H105" i="149"/>
  <c r="H3" i="149" s="1"/>
  <c r="AS112" i="149"/>
  <c r="AR10" i="149"/>
  <c r="AT120" i="149"/>
  <c r="AS32" i="149"/>
  <c r="AS111" i="149"/>
  <c r="AR9" i="149"/>
  <c r="I91" i="149"/>
  <c r="J110" i="149"/>
  <c r="J8" i="149" s="1"/>
  <c r="J31" i="149" s="1"/>
  <c r="J119" i="149"/>
  <c r="CL2" i="154" l="1"/>
  <c r="CK25" i="154"/>
  <c r="V25" i="149"/>
  <c r="W2" i="149"/>
  <c r="DH31" i="154"/>
  <c r="DI111" i="154"/>
  <c r="DI8" i="154"/>
  <c r="DJ103" i="154"/>
  <c r="DJ8" i="154" s="1"/>
  <c r="DI6" i="154"/>
  <c r="DJ101" i="154"/>
  <c r="DJ6" i="154" s="1"/>
  <c r="DI4" i="154"/>
  <c r="DJ99" i="154"/>
  <c r="DJ4" i="154" s="1"/>
  <c r="DG46" i="154"/>
  <c r="DI112" i="154"/>
  <c r="DH32" i="154"/>
  <c r="DI9" i="154"/>
  <c r="DJ104" i="154"/>
  <c r="DJ9" i="154" s="1"/>
  <c r="DH27" i="154"/>
  <c r="DI107" i="154"/>
  <c r="DH23" i="154"/>
  <c r="DH30" i="154"/>
  <c r="DI110" i="154"/>
  <c r="DH29" i="154"/>
  <c r="DI109" i="154"/>
  <c r="DJ102" i="154"/>
  <c r="DJ7" i="154" s="1"/>
  <c r="DI7" i="154"/>
  <c r="J32" i="151"/>
  <c r="J46" i="151" s="1"/>
  <c r="J23" i="151"/>
  <c r="AX116" i="151"/>
  <c r="AW32" i="151"/>
  <c r="AV46" i="151"/>
  <c r="BA107" i="151"/>
  <c r="AZ8" i="151"/>
  <c r="AY108" i="151"/>
  <c r="AX9" i="151"/>
  <c r="AZ115" i="151"/>
  <c r="AY31" i="151"/>
  <c r="AW23" i="151"/>
  <c r="AZ104" i="150"/>
  <c r="AY6" i="150"/>
  <c r="AY106" i="150"/>
  <c r="AX8" i="150"/>
  <c r="AY111" i="150"/>
  <c r="AX29" i="150"/>
  <c r="AY105" i="150"/>
  <c r="AX7" i="150"/>
  <c r="AX113" i="150"/>
  <c r="AW31" i="150"/>
  <c r="AX112" i="150"/>
  <c r="AW30" i="150"/>
  <c r="I116" i="151"/>
  <c r="I119" i="151" s="1"/>
  <c r="I108" i="151"/>
  <c r="I9" i="151" s="1"/>
  <c r="AY106" i="151"/>
  <c r="AX7" i="151"/>
  <c r="AY103" i="151"/>
  <c r="AX4" i="151"/>
  <c r="AY105" i="151"/>
  <c r="AX6" i="151"/>
  <c r="AX111" i="151"/>
  <c r="AW27" i="151"/>
  <c r="AX113" i="151"/>
  <c r="AW29" i="151"/>
  <c r="Y25" i="151"/>
  <c r="Z2" i="151"/>
  <c r="AX110" i="151"/>
  <c r="AW26" i="151"/>
  <c r="AY104" i="151"/>
  <c r="AX5" i="151"/>
  <c r="AY102" i="151"/>
  <c r="AX3" i="151"/>
  <c r="AX114" i="151"/>
  <c r="AW30" i="151"/>
  <c r="AX112" i="151"/>
  <c r="AW28" i="151"/>
  <c r="AX3" i="150"/>
  <c r="AY101" i="150"/>
  <c r="AY103" i="150"/>
  <c r="AX5" i="150"/>
  <c r="AX109" i="150"/>
  <c r="AX27" i="150" s="1"/>
  <c r="Y25" i="150"/>
  <c r="Z2" i="150"/>
  <c r="AY102" i="150"/>
  <c r="AX4" i="150"/>
  <c r="AX110" i="150"/>
  <c r="AX28" i="150" s="1"/>
  <c r="AX108" i="150"/>
  <c r="AX26" i="150" s="1"/>
  <c r="AV46" i="150"/>
  <c r="AW23" i="150"/>
  <c r="AU120" i="149"/>
  <c r="AT32" i="149"/>
  <c r="AU117" i="149"/>
  <c r="AT29" i="149"/>
  <c r="AT107" i="149"/>
  <c r="AS5" i="149"/>
  <c r="AW119" i="149"/>
  <c r="AV31" i="149"/>
  <c r="AU118" i="149"/>
  <c r="AT30" i="149"/>
  <c r="AT106" i="149"/>
  <c r="AS4" i="149"/>
  <c r="H91" i="149"/>
  <c r="I110" i="149"/>
  <c r="I8" i="149" s="1"/>
  <c r="I31" i="149" s="1"/>
  <c r="I119" i="149"/>
  <c r="AT112" i="149"/>
  <c r="AS10" i="149"/>
  <c r="AT110" i="149"/>
  <c r="AS8" i="149"/>
  <c r="AU116" i="149"/>
  <c r="AT28" i="149"/>
  <c r="G93" i="149"/>
  <c r="H112" i="149"/>
  <c r="H10" i="149" s="1"/>
  <c r="H33" i="149" s="1"/>
  <c r="H121" i="149"/>
  <c r="H26" i="149"/>
  <c r="J28" i="149"/>
  <c r="J46" i="149" s="1"/>
  <c r="J23" i="149"/>
  <c r="AT108" i="149"/>
  <c r="AS6" i="149"/>
  <c r="AU121" i="149"/>
  <c r="AT33" i="149"/>
  <c r="H92" i="149"/>
  <c r="I120" i="149"/>
  <c r="I111" i="149"/>
  <c r="I9" i="149" s="1"/>
  <c r="I32" i="149" s="1"/>
  <c r="AT111" i="149"/>
  <c r="AS9" i="149"/>
  <c r="H106" i="149"/>
  <c r="H4" i="149" s="1"/>
  <c r="H27" i="149" s="1"/>
  <c r="G87" i="149"/>
  <c r="H115" i="149"/>
  <c r="J124" i="149"/>
  <c r="AU115" i="149"/>
  <c r="AT27" i="149"/>
  <c r="AS46" i="149"/>
  <c r="H90" i="149"/>
  <c r="I118" i="149"/>
  <c r="I109" i="149"/>
  <c r="I7" i="149" s="1"/>
  <c r="I30" i="149" s="1"/>
  <c r="F84" i="149"/>
  <c r="G114" i="149"/>
  <c r="G105" i="149"/>
  <c r="G3" i="149" s="1"/>
  <c r="H88" i="149"/>
  <c r="I116" i="149"/>
  <c r="I107" i="149"/>
  <c r="I5" i="149" s="1"/>
  <c r="I28" i="149" s="1"/>
  <c r="AS105" i="149"/>
  <c r="AR3" i="149"/>
  <c r="AR23" i="149" s="1"/>
  <c r="H89" i="149"/>
  <c r="I108" i="149"/>
  <c r="I6" i="149" s="1"/>
  <c r="I29" i="149" s="1"/>
  <c r="I117" i="149"/>
  <c r="AU114" i="149"/>
  <c r="AT26" i="149"/>
  <c r="AT109" i="149"/>
  <c r="AS7" i="149"/>
  <c r="DJ23" i="154" l="1"/>
  <c r="W25" i="149"/>
  <c r="X2" i="149"/>
  <c r="DI23" i="154"/>
  <c r="DH46" i="154"/>
  <c r="CM2" i="154"/>
  <c r="CL25" i="154"/>
  <c r="DI27" i="154"/>
  <c r="DJ107" i="154"/>
  <c r="DJ27" i="154" s="1"/>
  <c r="DI30" i="154"/>
  <c r="DJ110" i="154"/>
  <c r="DJ30" i="154" s="1"/>
  <c r="DI32" i="154"/>
  <c r="DJ112" i="154"/>
  <c r="DJ32" i="154" s="1"/>
  <c r="DI31" i="154"/>
  <c r="DJ111" i="154"/>
  <c r="DJ31" i="154" s="1"/>
  <c r="DI29" i="154"/>
  <c r="DJ109" i="154"/>
  <c r="DJ29" i="154" s="1"/>
  <c r="I46" i="149"/>
  <c r="AT46" i="149"/>
  <c r="BA115" i="151"/>
  <c r="AZ31" i="151"/>
  <c r="AZ108" i="151"/>
  <c r="AY9" i="151"/>
  <c r="BB107" i="151"/>
  <c r="BA8" i="151"/>
  <c r="AY116" i="151"/>
  <c r="AX32" i="151"/>
  <c r="I32" i="151"/>
  <c r="I46" i="151" s="1"/>
  <c r="I23" i="151"/>
  <c r="AX23" i="151"/>
  <c r="AZ111" i="150"/>
  <c r="AY29" i="150"/>
  <c r="AY113" i="150"/>
  <c r="AX31" i="150"/>
  <c r="AZ106" i="150"/>
  <c r="AY8" i="150"/>
  <c r="AY112" i="150"/>
  <c r="AX30" i="150"/>
  <c r="AZ105" i="150"/>
  <c r="AY7" i="150"/>
  <c r="BA104" i="150"/>
  <c r="AZ6" i="150"/>
  <c r="H116" i="151"/>
  <c r="H119" i="151" s="1"/>
  <c r="H108" i="151"/>
  <c r="H9" i="151" s="1"/>
  <c r="AW46" i="150"/>
  <c r="AZ102" i="151"/>
  <c r="AY3" i="151"/>
  <c r="AZ105" i="151"/>
  <c r="AY6" i="151"/>
  <c r="AZ103" i="151"/>
  <c r="AY4" i="151"/>
  <c r="AW46" i="151"/>
  <c r="AY112" i="151"/>
  <c r="AX28" i="151"/>
  <c r="AY113" i="151"/>
  <c r="AX29" i="151"/>
  <c r="AY114" i="151"/>
  <c r="AX30" i="151"/>
  <c r="AY110" i="151"/>
  <c r="AX26" i="151"/>
  <c r="AY111" i="151"/>
  <c r="AX27" i="151"/>
  <c r="AZ106" i="151"/>
  <c r="AY7" i="151"/>
  <c r="AZ104" i="151"/>
  <c r="AY5" i="151"/>
  <c r="AA2" i="151"/>
  <c r="Z25" i="151"/>
  <c r="AZ101" i="150"/>
  <c r="AY3" i="150"/>
  <c r="AX23" i="150"/>
  <c r="AZ103" i="150"/>
  <c r="AY5" i="150"/>
  <c r="AZ102" i="150"/>
  <c r="AY4" i="150"/>
  <c r="AA2" i="150"/>
  <c r="Z25" i="150"/>
  <c r="AY108" i="150"/>
  <c r="AY26" i="150" s="1"/>
  <c r="AY110" i="150"/>
  <c r="AY28" i="150" s="1"/>
  <c r="AY109" i="150"/>
  <c r="AY27" i="150" s="1"/>
  <c r="I124" i="149"/>
  <c r="AT105" i="149"/>
  <c r="AS3" i="149"/>
  <c r="AS23" i="149" s="1"/>
  <c r="E84" i="149"/>
  <c r="F105" i="149"/>
  <c r="F3" i="149" s="1"/>
  <c r="F114" i="149"/>
  <c r="AV115" i="149"/>
  <c r="AU27" i="149"/>
  <c r="AU33" i="149"/>
  <c r="AV121" i="149"/>
  <c r="AV118" i="149"/>
  <c r="AU30" i="149"/>
  <c r="I23" i="149"/>
  <c r="AV114" i="149"/>
  <c r="AU26" i="149"/>
  <c r="AU111" i="149"/>
  <c r="AT9" i="149"/>
  <c r="AV116" i="149"/>
  <c r="AU28" i="149"/>
  <c r="AU108" i="149"/>
  <c r="AT6" i="149"/>
  <c r="G91" i="149"/>
  <c r="H110" i="149"/>
  <c r="H8" i="149" s="1"/>
  <c r="H31" i="149" s="1"/>
  <c r="H119" i="149"/>
  <c r="AV117" i="149"/>
  <c r="AU29" i="149"/>
  <c r="H116" i="149"/>
  <c r="G88" i="149"/>
  <c r="H107" i="149"/>
  <c r="H5" i="149" s="1"/>
  <c r="H28" i="149" s="1"/>
  <c r="G90" i="149"/>
  <c r="H109" i="149"/>
  <c r="H7" i="149" s="1"/>
  <c r="H30" i="149" s="1"/>
  <c r="H118" i="149"/>
  <c r="F87" i="149"/>
  <c r="G115" i="149"/>
  <c r="G106" i="149"/>
  <c r="G4" i="149" s="1"/>
  <c r="G27" i="149" s="1"/>
  <c r="AU110" i="149"/>
  <c r="AT8" i="149"/>
  <c r="AX119" i="149"/>
  <c r="AW31" i="149"/>
  <c r="H117" i="149"/>
  <c r="G89" i="149"/>
  <c r="H108" i="149"/>
  <c r="H6" i="149" s="1"/>
  <c r="H29" i="149" s="1"/>
  <c r="G26" i="149"/>
  <c r="G92" i="149"/>
  <c r="H111" i="149"/>
  <c r="H9" i="149" s="1"/>
  <c r="H32" i="149" s="1"/>
  <c r="H120" i="149"/>
  <c r="AU106" i="149"/>
  <c r="AT4" i="149"/>
  <c r="AV120" i="149"/>
  <c r="AU32" i="149"/>
  <c r="AU109" i="149"/>
  <c r="AT7" i="149"/>
  <c r="F93" i="149"/>
  <c r="G121" i="149"/>
  <c r="G112" i="149"/>
  <c r="G10" i="149" s="1"/>
  <c r="G33" i="149" s="1"/>
  <c r="AU112" i="149"/>
  <c r="AT10" i="149"/>
  <c r="AU107" i="149"/>
  <c r="AT5" i="149"/>
  <c r="Y2" i="149" l="1"/>
  <c r="X25" i="149"/>
  <c r="CN2" i="154"/>
  <c r="CM25" i="154"/>
  <c r="DJ46" i="154"/>
  <c r="DI46" i="154"/>
  <c r="C120" i="151"/>
  <c r="H124" i="149"/>
  <c r="BC107" i="151"/>
  <c r="BB8" i="151"/>
  <c r="AX46" i="151"/>
  <c r="BA108" i="151"/>
  <c r="AZ9" i="151"/>
  <c r="H32" i="151"/>
  <c r="H46" i="151" s="1"/>
  <c r="H23" i="151"/>
  <c r="AY23" i="151"/>
  <c r="AZ116" i="151"/>
  <c r="AY32" i="151"/>
  <c r="BB115" i="151"/>
  <c r="BA31" i="151"/>
  <c r="BB104" i="150"/>
  <c r="BA6" i="150"/>
  <c r="BA105" i="150"/>
  <c r="AZ7" i="150"/>
  <c r="AZ113" i="150"/>
  <c r="AY31" i="150"/>
  <c r="BA106" i="150"/>
  <c r="AZ8" i="150"/>
  <c r="AZ112" i="150"/>
  <c r="AY30" i="150"/>
  <c r="BA111" i="150"/>
  <c r="AZ29" i="150"/>
  <c r="G108" i="151"/>
  <c r="G9" i="151" s="1"/>
  <c r="G116" i="151"/>
  <c r="BA106" i="151"/>
  <c r="AZ7" i="151"/>
  <c r="AZ114" i="151"/>
  <c r="AY30" i="151"/>
  <c r="BA103" i="151"/>
  <c r="AZ4" i="151"/>
  <c r="AZ111" i="151"/>
  <c r="AY27" i="151"/>
  <c r="AB2" i="151"/>
  <c r="AA25" i="151"/>
  <c r="BA105" i="151"/>
  <c r="AZ6" i="151"/>
  <c r="BA104" i="151"/>
  <c r="AZ5" i="151"/>
  <c r="AZ110" i="151"/>
  <c r="AY26" i="151"/>
  <c r="AZ112" i="151"/>
  <c r="AY28" i="151"/>
  <c r="AZ113" i="151"/>
  <c r="AY29" i="151"/>
  <c r="BA102" i="151"/>
  <c r="AZ3" i="151"/>
  <c r="AZ110" i="150"/>
  <c r="AZ28" i="150" s="1"/>
  <c r="AB2" i="150"/>
  <c r="AA25" i="150"/>
  <c r="AZ5" i="150"/>
  <c r="BA103" i="150"/>
  <c r="BA102" i="150"/>
  <c r="AZ4" i="150"/>
  <c r="AZ108" i="150"/>
  <c r="AZ26" i="150" s="1"/>
  <c r="AY23" i="150"/>
  <c r="AX46" i="150"/>
  <c r="AZ109" i="150"/>
  <c r="AZ27" i="150" s="1"/>
  <c r="BA101" i="150"/>
  <c r="AZ3" i="150"/>
  <c r="H46" i="149"/>
  <c r="F92" i="149"/>
  <c r="G111" i="149"/>
  <c r="G9" i="149" s="1"/>
  <c r="G32" i="149" s="1"/>
  <c r="G120" i="149"/>
  <c r="E87" i="149"/>
  <c r="F106" i="149"/>
  <c r="F4" i="149" s="1"/>
  <c r="F27" i="149" s="1"/>
  <c r="F115" i="149"/>
  <c r="AW118" i="149"/>
  <c r="AV30" i="149"/>
  <c r="AY119" i="149"/>
  <c r="AX31" i="149"/>
  <c r="AV108" i="149"/>
  <c r="AU6" i="149"/>
  <c r="AV111" i="149"/>
  <c r="AU9" i="149"/>
  <c r="F26" i="149"/>
  <c r="E93" i="149"/>
  <c r="F112" i="149"/>
  <c r="F10" i="149" s="1"/>
  <c r="F33" i="149" s="1"/>
  <c r="F121" i="149"/>
  <c r="AW117" i="149"/>
  <c r="AV29" i="149"/>
  <c r="AU46" i="149"/>
  <c r="AW121" i="149"/>
  <c r="AV33" i="149"/>
  <c r="D84" i="149"/>
  <c r="E105" i="149"/>
  <c r="E3" i="149" s="1"/>
  <c r="E114" i="149"/>
  <c r="AV107" i="149"/>
  <c r="AU5" i="149"/>
  <c r="H23" i="149"/>
  <c r="AV106" i="149"/>
  <c r="AU4" i="149"/>
  <c r="AV110" i="149"/>
  <c r="AU8" i="149"/>
  <c r="F90" i="149"/>
  <c r="G109" i="149"/>
  <c r="G7" i="149" s="1"/>
  <c r="G30" i="149" s="1"/>
  <c r="G118" i="149"/>
  <c r="AW116" i="149"/>
  <c r="AV28" i="149"/>
  <c r="AW114" i="149"/>
  <c r="AV26" i="149"/>
  <c r="AW120" i="149"/>
  <c r="AV32" i="149"/>
  <c r="F89" i="149"/>
  <c r="G108" i="149"/>
  <c r="G6" i="149" s="1"/>
  <c r="G29" i="149" s="1"/>
  <c r="G117" i="149"/>
  <c r="AU105" i="149"/>
  <c r="AT3" i="149"/>
  <c r="AT23" i="149" s="1"/>
  <c r="AV112" i="149"/>
  <c r="AU10" i="149"/>
  <c r="AV109" i="149"/>
  <c r="AU7" i="149"/>
  <c r="F88" i="149"/>
  <c r="G107" i="149"/>
  <c r="G5" i="149" s="1"/>
  <c r="G116" i="149"/>
  <c r="F91" i="149"/>
  <c r="G119" i="149"/>
  <c r="G110" i="149"/>
  <c r="G8" i="149" s="1"/>
  <c r="G31" i="149" s="1"/>
  <c r="AW115" i="149"/>
  <c r="AV27" i="149"/>
  <c r="CN25" i="154" l="1"/>
  <c r="CO2" i="154"/>
  <c r="Z2" i="149"/>
  <c r="Y25" i="149"/>
  <c r="BA116" i="151"/>
  <c r="AZ32" i="151"/>
  <c r="BB108" i="151"/>
  <c r="BA9" i="151"/>
  <c r="BC115" i="151"/>
  <c r="BB31" i="151"/>
  <c r="AY46" i="151"/>
  <c r="G23" i="151"/>
  <c r="G32" i="151"/>
  <c r="G46" i="151" s="1"/>
  <c r="AZ23" i="151"/>
  <c r="BD107" i="151"/>
  <c r="BC8" i="151"/>
  <c r="BB111" i="150"/>
  <c r="BA29" i="150"/>
  <c r="BA112" i="150"/>
  <c r="AZ30" i="150"/>
  <c r="BB105" i="150"/>
  <c r="BA7" i="150"/>
  <c r="BA113" i="150"/>
  <c r="AZ31" i="150"/>
  <c r="BB106" i="150"/>
  <c r="BA8" i="150"/>
  <c r="BC104" i="150"/>
  <c r="BB6" i="150"/>
  <c r="F108" i="151"/>
  <c r="F9" i="151" s="1"/>
  <c r="F116" i="151"/>
  <c r="AZ23" i="150"/>
  <c r="AZ28" i="151"/>
  <c r="BA112" i="151"/>
  <c r="BA110" i="151"/>
  <c r="AZ26" i="151"/>
  <c r="AC2" i="151"/>
  <c r="AB25" i="151"/>
  <c r="BA114" i="151"/>
  <c r="AZ30" i="151"/>
  <c r="BB102" i="151"/>
  <c r="BA3" i="151"/>
  <c r="BB103" i="151"/>
  <c r="BA4" i="151"/>
  <c r="BA113" i="151"/>
  <c r="AZ29" i="151"/>
  <c r="BB105" i="151"/>
  <c r="BA6" i="151"/>
  <c r="BB104" i="151"/>
  <c r="BA5" i="151"/>
  <c r="BA111" i="151"/>
  <c r="AZ27" i="151"/>
  <c r="BB106" i="151"/>
  <c r="BA7" i="151"/>
  <c r="AY46" i="150"/>
  <c r="BB103" i="150"/>
  <c r="BA5" i="150"/>
  <c r="BB101" i="150"/>
  <c r="BA3" i="150"/>
  <c r="BB102" i="150"/>
  <c r="BA4" i="150"/>
  <c r="AB25" i="150"/>
  <c r="AC2" i="150"/>
  <c r="BA108" i="150"/>
  <c r="BA26" i="150" s="1"/>
  <c r="BA109" i="150"/>
  <c r="BA27" i="150" s="1"/>
  <c r="BA110" i="150"/>
  <c r="BA28" i="150" s="1"/>
  <c r="E88" i="149"/>
  <c r="F116" i="149"/>
  <c r="F107" i="149"/>
  <c r="F5" i="149" s="1"/>
  <c r="F28" i="149" s="1"/>
  <c r="AV105" i="149"/>
  <c r="AU3" i="149"/>
  <c r="AU23" i="149" s="1"/>
  <c r="AV46" i="149"/>
  <c r="E90" i="149"/>
  <c r="F109" i="149"/>
  <c r="F7" i="149" s="1"/>
  <c r="F30" i="149" s="1"/>
  <c r="F118" i="149"/>
  <c r="AX121" i="149"/>
  <c r="AW33" i="149"/>
  <c r="AX114" i="149"/>
  <c r="AW26" i="149"/>
  <c r="AW107" i="149"/>
  <c r="AV5" i="149"/>
  <c r="D93" i="149"/>
  <c r="E112" i="149"/>
  <c r="E10" i="149" s="1"/>
  <c r="E33" i="149" s="1"/>
  <c r="E121" i="149"/>
  <c r="AW108" i="149"/>
  <c r="AV6" i="149"/>
  <c r="AW109" i="149"/>
  <c r="AV7" i="149"/>
  <c r="AW110" i="149"/>
  <c r="AV8" i="149"/>
  <c r="D87" i="149"/>
  <c r="E106" i="149"/>
  <c r="E4" i="149" s="1"/>
  <c r="E27" i="149" s="1"/>
  <c r="E115" i="149"/>
  <c r="E91" i="149"/>
  <c r="F110" i="149"/>
  <c r="F8" i="149" s="1"/>
  <c r="F31" i="149" s="1"/>
  <c r="F119" i="149"/>
  <c r="E89" i="149"/>
  <c r="F117" i="149"/>
  <c r="F108" i="149"/>
  <c r="F6" i="149" s="1"/>
  <c r="F29" i="149" s="1"/>
  <c r="AX116" i="149"/>
  <c r="AW28" i="149"/>
  <c r="E26" i="149"/>
  <c r="AX117" i="149"/>
  <c r="AW29" i="149"/>
  <c r="AZ119" i="149"/>
  <c r="AY31" i="149"/>
  <c r="AX115" i="149"/>
  <c r="AW27" i="149"/>
  <c r="AW112" i="149"/>
  <c r="AV10" i="149"/>
  <c r="AW106" i="149"/>
  <c r="AV4" i="149"/>
  <c r="D114" i="149"/>
  <c r="D105" i="149"/>
  <c r="D3" i="149" s="1"/>
  <c r="G28" i="149"/>
  <c r="G46" i="149" s="1"/>
  <c r="G23" i="149"/>
  <c r="AX120" i="149"/>
  <c r="AW32" i="149"/>
  <c r="AW111" i="149"/>
  <c r="AV9" i="149"/>
  <c r="AX118" i="149"/>
  <c r="AW30" i="149"/>
  <c r="E92" i="149"/>
  <c r="F111" i="149"/>
  <c r="F9" i="149" s="1"/>
  <c r="F32" i="149" s="1"/>
  <c r="F120" i="149"/>
  <c r="AA2" i="149" l="1"/>
  <c r="Z25" i="149"/>
  <c r="CO25" i="154"/>
  <c r="CP2" i="154"/>
  <c r="BA23" i="151"/>
  <c r="BE107" i="151"/>
  <c r="BD8" i="151"/>
  <c r="BC108" i="151"/>
  <c r="BB9" i="151"/>
  <c r="BD115" i="151"/>
  <c r="BC31" i="151"/>
  <c r="F32" i="151"/>
  <c r="F46" i="151" s="1"/>
  <c r="F23" i="151"/>
  <c r="AZ46" i="151"/>
  <c r="BB116" i="151"/>
  <c r="BA32" i="151"/>
  <c r="BC106" i="150"/>
  <c r="BB8" i="150"/>
  <c r="BB112" i="150"/>
  <c r="BA30" i="150"/>
  <c r="BD104" i="150"/>
  <c r="BC6" i="150"/>
  <c r="BC105" i="150"/>
  <c r="BB7" i="150"/>
  <c r="BB113" i="150"/>
  <c r="BA31" i="150"/>
  <c r="BC111" i="150"/>
  <c r="BB29" i="150"/>
  <c r="E116" i="151"/>
  <c r="E108" i="151"/>
  <c r="E9" i="151" s="1"/>
  <c r="BA23" i="150"/>
  <c r="BC106" i="151"/>
  <c r="BB7" i="151"/>
  <c r="BC102" i="151"/>
  <c r="BB3" i="151"/>
  <c r="BB110" i="151"/>
  <c r="BA26" i="151"/>
  <c r="BC103" i="151"/>
  <c r="BB4" i="151"/>
  <c r="BA28" i="151"/>
  <c r="BB112" i="151"/>
  <c r="BC104" i="151"/>
  <c r="BB5" i="151"/>
  <c r="AC25" i="151"/>
  <c r="AD2" i="151"/>
  <c r="BC105" i="151"/>
  <c r="BB6" i="151"/>
  <c r="BB111" i="151"/>
  <c r="BA27" i="151"/>
  <c r="BB113" i="151"/>
  <c r="BA29" i="151"/>
  <c r="BB114" i="151"/>
  <c r="BA30" i="151"/>
  <c r="BB109" i="150"/>
  <c r="BB27" i="150" s="1"/>
  <c r="BB4" i="150"/>
  <c r="BC102" i="150"/>
  <c r="BC101" i="150"/>
  <c r="BB3" i="150"/>
  <c r="BC103" i="150"/>
  <c r="BB5" i="150"/>
  <c r="AZ46" i="150"/>
  <c r="BB110" i="150"/>
  <c r="BB28" i="150" s="1"/>
  <c r="BB108" i="150"/>
  <c r="BB26" i="150" s="1"/>
  <c r="AC25" i="150"/>
  <c r="AD2" i="150"/>
  <c r="F46" i="149"/>
  <c r="AY118" i="149"/>
  <c r="AX30" i="149"/>
  <c r="AW10" i="149"/>
  <c r="AX112" i="149"/>
  <c r="D112" i="149"/>
  <c r="D10" i="149" s="1"/>
  <c r="D33" i="149" s="1"/>
  <c r="D121" i="149"/>
  <c r="AY121" i="149"/>
  <c r="AX33" i="149"/>
  <c r="AW105" i="149"/>
  <c r="AV3" i="149"/>
  <c r="AV23" i="149" s="1"/>
  <c r="AY117" i="149"/>
  <c r="AX29" i="149"/>
  <c r="AX109" i="149"/>
  <c r="AW7" i="149"/>
  <c r="AX111" i="149"/>
  <c r="AW9" i="149"/>
  <c r="AY115" i="149"/>
  <c r="AX27" i="149"/>
  <c r="D89" i="149"/>
  <c r="E108" i="149"/>
  <c r="E6" i="149" s="1"/>
  <c r="E29" i="149" s="1"/>
  <c r="E117" i="149"/>
  <c r="D106" i="149"/>
  <c r="D4" i="149" s="1"/>
  <c r="D27" i="149" s="1"/>
  <c r="D115" i="149"/>
  <c r="AX107" i="149"/>
  <c r="AW5" i="149"/>
  <c r="AX108" i="149"/>
  <c r="AW6" i="149"/>
  <c r="AW46" i="149"/>
  <c r="D90" i="149"/>
  <c r="E118" i="149"/>
  <c r="E109" i="149"/>
  <c r="E7" i="149" s="1"/>
  <c r="E30" i="149" s="1"/>
  <c r="D88" i="149"/>
  <c r="E107" i="149"/>
  <c r="E5" i="149" s="1"/>
  <c r="E28" i="149" s="1"/>
  <c r="E116" i="149"/>
  <c r="D92" i="149"/>
  <c r="E111" i="149"/>
  <c r="E9" i="149" s="1"/>
  <c r="E32" i="149" s="1"/>
  <c r="E120" i="149"/>
  <c r="AY120" i="149"/>
  <c r="AX32" i="149"/>
  <c r="AX106" i="149"/>
  <c r="AW4" i="149"/>
  <c r="BA119" i="149"/>
  <c r="AZ31" i="149"/>
  <c r="AY114" i="149"/>
  <c r="AX26" i="149"/>
  <c r="D26" i="149"/>
  <c r="F23" i="149"/>
  <c r="AX28" i="149"/>
  <c r="AY116" i="149"/>
  <c r="D91" i="149"/>
  <c r="E119" i="149"/>
  <c r="E110" i="149"/>
  <c r="E8" i="149" s="1"/>
  <c r="E31" i="149" s="1"/>
  <c r="AX110" i="149"/>
  <c r="AW8" i="149"/>
  <c r="S56" i="151" l="1"/>
  <c r="S54" i="151"/>
  <c r="S53" i="151"/>
  <c r="S52" i="151"/>
  <c r="S55" i="151"/>
  <c r="S51" i="151"/>
  <c r="S57" i="151"/>
  <c r="CP25" i="154"/>
  <c r="CQ2" i="154"/>
  <c r="AB2" i="149"/>
  <c r="AA25" i="149"/>
  <c r="S54" i="150"/>
  <c r="S52" i="150"/>
  <c r="S51" i="150"/>
  <c r="S56" i="150"/>
  <c r="S53" i="150"/>
  <c r="S55" i="150"/>
  <c r="AX46" i="149"/>
  <c r="BC116" i="151"/>
  <c r="BB32" i="151"/>
  <c r="BA46" i="151"/>
  <c r="BD108" i="151"/>
  <c r="BC9" i="151"/>
  <c r="BF107" i="151"/>
  <c r="BE8" i="151"/>
  <c r="E23" i="151"/>
  <c r="E32" i="151"/>
  <c r="E46" i="151" s="1"/>
  <c r="BE115" i="151"/>
  <c r="BD31" i="151"/>
  <c r="BB23" i="151"/>
  <c r="BD111" i="150"/>
  <c r="BC29" i="150"/>
  <c r="BC113" i="150"/>
  <c r="BB31" i="150"/>
  <c r="BC112" i="150"/>
  <c r="BB30" i="150"/>
  <c r="BE104" i="150"/>
  <c r="BD6" i="150"/>
  <c r="BD105" i="150"/>
  <c r="BC7" i="150"/>
  <c r="BD106" i="150"/>
  <c r="BC8" i="150"/>
  <c r="D116" i="151"/>
  <c r="D108" i="151"/>
  <c r="D9" i="151" s="1"/>
  <c r="BC114" i="151"/>
  <c r="BB30" i="151"/>
  <c r="BD102" i="151"/>
  <c r="BC3" i="151"/>
  <c r="BD104" i="151"/>
  <c r="BC5" i="151"/>
  <c r="AD25" i="151"/>
  <c r="AE2" i="151"/>
  <c r="BB27" i="151"/>
  <c r="BC111" i="151"/>
  <c r="BC110" i="151"/>
  <c r="BB26" i="151"/>
  <c r="BC112" i="151"/>
  <c r="BB28" i="151"/>
  <c r="BD105" i="151"/>
  <c r="BC6" i="151"/>
  <c r="BC113" i="151"/>
  <c r="BB29" i="151"/>
  <c r="BC4" i="151"/>
  <c r="BD103" i="151"/>
  <c r="BD106" i="151"/>
  <c r="BC7" i="151"/>
  <c r="BC108" i="150"/>
  <c r="BC26" i="150" s="1"/>
  <c r="BB23" i="150"/>
  <c r="BD102" i="150"/>
  <c r="BC4" i="150"/>
  <c r="BC110" i="150"/>
  <c r="BC28" i="150" s="1"/>
  <c r="BD101" i="150"/>
  <c r="BC3" i="150"/>
  <c r="AD25" i="150"/>
  <c r="AE2" i="150"/>
  <c r="BA46" i="150"/>
  <c r="BD103" i="150"/>
  <c r="BC5" i="150"/>
  <c r="BC109" i="150"/>
  <c r="BC27" i="150" s="1"/>
  <c r="E46" i="149"/>
  <c r="AY106" i="149"/>
  <c r="AX4" i="149"/>
  <c r="D110" i="149"/>
  <c r="D8" i="149" s="1"/>
  <c r="D31" i="149" s="1"/>
  <c r="D119" i="149"/>
  <c r="AZ115" i="149"/>
  <c r="AY27" i="149"/>
  <c r="AZ117" i="149"/>
  <c r="AY29" i="149"/>
  <c r="AZ116" i="149"/>
  <c r="AY28" i="149"/>
  <c r="AZ114" i="149"/>
  <c r="AY26" i="149"/>
  <c r="AY32" i="149"/>
  <c r="AZ120" i="149"/>
  <c r="D107" i="149"/>
  <c r="D5" i="149" s="1"/>
  <c r="D28" i="149" s="1"/>
  <c r="D116" i="149"/>
  <c r="AY108" i="149"/>
  <c r="AX6" i="149"/>
  <c r="AY112" i="149"/>
  <c r="AX10" i="149"/>
  <c r="AY111" i="149"/>
  <c r="AX9" i="149"/>
  <c r="AX105" i="149"/>
  <c r="AW3" i="149"/>
  <c r="AW23" i="149" s="1"/>
  <c r="AY110" i="149"/>
  <c r="AX8" i="149"/>
  <c r="BA31" i="149"/>
  <c r="BB119" i="149"/>
  <c r="D108" i="149"/>
  <c r="D6" i="149" s="1"/>
  <c r="D29" i="149" s="1"/>
  <c r="D117" i="149"/>
  <c r="D120" i="149"/>
  <c r="D111" i="149"/>
  <c r="D9" i="149" s="1"/>
  <c r="D32" i="149" s="1"/>
  <c r="D109" i="149"/>
  <c r="D7" i="149" s="1"/>
  <c r="D30" i="149" s="1"/>
  <c r="D118" i="149"/>
  <c r="AY107" i="149"/>
  <c r="AX5" i="149"/>
  <c r="E23" i="149"/>
  <c r="AY109" i="149"/>
  <c r="AX7" i="149"/>
  <c r="AZ121" i="149"/>
  <c r="AY33" i="149"/>
  <c r="AZ118" i="149"/>
  <c r="AY30" i="149"/>
  <c r="AB25" i="149" l="1"/>
  <c r="AC2" i="149"/>
  <c r="CQ25" i="154"/>
  <c r="CR2" i="154"/>
  <c r="BE108" i="151"/>
  <c r="BD9" i="151"/>
  <c r="BC23" i="151"/>
  <c r="BF115" i="151"/>
  <c r="BE31" i="151"/>
  <c r="BB46" i="151"/>
  <c r="D32" i="151"/>
  <c r="D46" i="151" s="1"/>
  <c r="D23" i="151"/>
  <c r="BG107" i="151"/>
  <c r="BF8" i="151"/>
  <c r="BD116" i="151"/>
  <c r="BC32" i="151"/>
  <c r="BE105" i="150"/>
  <c r="BD7" i="150"/>
  <c r="BD113" i="150"/>
  <c r="BC31" i="150"/>
  <c r="BE106" i="150"/>
  <c r="BD8" i="150"/>
  <c r="BD112" i="150"/>
  <c r="BC30" i="150"/>
  <c r="BF104" i="150"/>
  <c r="BE6" i="150"/>
  <c r="BE111" i="150"/>
  <c r="BD29" i="150"/>
  <c r="BD113" i="151"/>
  <c r="BC29" i="151"/>
  <c r="BD110" i="151"/>
  <c r="BC26" i="151"/>
  <c r="BE104" i="151"/>
  <c r="BD5" i="151"/>
  <c r="BE102" i="151"/>
  <c r="BD3" i="151"/>
  <c r="AF2" i="151"/>
  <c r="AE25" i="151"/>
  <c r="BD6" i="151"/>
  <c r="BE105" i="151"/>
  <c r="BD112" i="151"/>
  <c r="BC28" i="151"/>
  <c r="BD114" i="151"/>
  <c r="BC30" i="151"/>
  <c r="BD111" i="151"/>
  <c r="BC27" i="151"/>
  <c r="BE106" i="151"/>
  <c r="BD7" i="151"/>
  <c r="BE103" i="151"/>
  <c r="BD4" i="151"/>
  <c r="BE101" i="150"/>
  <c r="BD3" i="150"/>
  <c r="AF2" i="150"/>
  <c r="AE25" i="150"/>
  <c r="BE102" i="150"/>
  <c r="BD4" i="150"/>
  <c r="BD110" i="150"/>
  <c r="BD28" i="150" s="1"/>
  <c r="BD108" i="150"/>
  <c r="BD26" i="150" s="1"/>
  <c r="BD109" i="150"/>
  <c r="BD27" i="150" s="1"/>
  <c r="BE103" i="150"/>
  <c r="BD5" i="150"/>
  <c r="BC23" i="150"/>
  <c r="BB46" i="150"/>
  <c r="D46" i="149"/>
  <c r="AZ109" i="149"/>
  <c r="AY7" i="149"/>
  <c r="AZ111" i="149"/>
  <c r="AY9" i="149"/>
  <c r="BA116" i="149"/>
  <c r="AZ28" i="149"/>
  <c r="BA120" i="149"/>
  <c r="AZ32" i="149"/>
  <c r="BA118" i="149"/>
  <c r="AZ30" i="149"/>
  <c r="AZ110" i="149"/>
  <c r="AY8" i="149"/>
  <c r="AZ112" i="149"/>
  <c r="AY10" i="149"/>
  <c r="BA117" i="149"/>
  <c r="AZ29" i="149"/>
  <c r="AZ107" i="149"/>
  <c r="AY5" i="149"/>
  <c r="AY46" i="149"/>
  <c r="AZ33" i="149"/>
  <c r="BA121" i="149"/>
  <c r="AY105" i="149"/>
  <c r="AX3" i="149"/>
  <c r="AX23" i="149" s="1"/>
  <c r="AZ108" i="149"/>
  <c r="AY6" i="149"/>
  <c r="BA114" i="149"/>
  <c r="AZ26" i="149"/>
  <c r="BA115" i="149"/>
  <c r="AZ27" i="149"/>
  <c r="AY4" i="149"/>
  <c r="AZ106" i="149"/>
  <c r="BC119" i="149"/>
  <c r="BB31" i="149"/>
  <c r="D23" i="149"/>
  <c r="CS2" i="154" l="1"/>
  <c r="CR25" i="154"/>
  <c r="AD2" i="149"/>
  <c r="AC25" i="149"/>
  <c r="AZ46" i="149"/>
  <c r="BE116" i="151"/>
  <c r="BD32" i="151"/>
  <c r="BG115" i="151"/>
  <c r="BF31" i="151"/>
  <c r="BC46" i="151"/>
  <c r="BF108" i="151"/>
  <c r="BE9" i="151"/>
  <c r="BH107" i="151"/>
  <c r="BG8" i="151"/>
  <c r="BD23" i="151"/>
  <c r="BG104" i="150"/>
  <c r="BF6" i="150"/>
  <c r="BE113" i="150"/>
  <c r="BD31" i="150"/>
  <c r="BF106" i="150"/>
  <c r="BE8" i="150"/>
  <c r="BF111" i="150"/>
  <c r="BE29" i="150"/>
  <c r="BE112" i="150"/>
  <c r="BD30" i="150"/>
  <c r="BF105" i="150"/>
  <c r="BE7" i="150"/>
  <c r="BF105" i="151"/>
  <c r="BE6" i="151"/>
  <c r="BE111" i="151"/>
  <c r="BD27" i="151"/>
  <c r="BE110" i="151"/>
  <c r="BD26" i="151"/>
  <c r="BF104" i="151"/>
  <c r="BE5" i="151"/>
  <c r="BF103" i="151"/>
  <c r="BE4" i="151"/>
  <c r="BE114" i="151"/>
  <c r="BD30" i="151"/>
  <c r="AF25" i="151"/>
  <c r="AG2" i="151"/>
  <c r="BF106" i="151"/>
  <c r="BE7" i="151"/>
  <c r="BE112" i="151"/>
  <c r="BD28" i="151"/>
  <c r="BF102" i="151"/>
  <c r="BE3" i="151"/>
  <c r="BE113" i="151"/>
  <c r="BD29" i="151"/>
  <c r="AG2" i="150"/>
  <c r="AF25" i="150"/>
  <c r="BD23" i="150"/>
  <c r="BE110" i="150"/>
  <c r="BE28" i="150" s="1"/>
  <c r="BF103" i="150"/>
  <c r="BE5" i="150"/>
  <c r="BE109" i="150"/>
  <c r="BE27" i="150" s="1"/>
  <c r="BF102" i="150"/>
  <c r="BE4" i="150"/>
  <c r="BC46" i="150"/>
  <c r="BE108" i="150"/>
  <c r="BE26" i="150" s="1"/>
  <c r="BF101" i="150"/>
  <c r="BE3" i="150"/>
  <c r="BA27" i="149"/>
  <c r="BB115" i="149"/>
  <c r="AZ105" i="149"/>
  <c r="AY3" i="149"/>
  <c r="AY23" i="149" s="1"/>
  <c r="BA33" i="149"/>
  <c r="BB121" i="149"/>
  <c r="BB117" i="149"/>
  <c r="BA29" i="149"/>
  <c r="BB118" i="149"/>
  <c r="BA30" i="149"/>
  <c r="BB116" i="149"/>
  <c r="BA28" i="149"/>
  <c r="BD119" i="149"/>
  <c r="BC31" i="149"/>
  <c r="BB114" i="149"/>
  <c r="BA26" i="149"/>
  <c r="BA106" i="149"/>
  <c r="AZ4" i="149"/>
  <c r="BA112" i="149"/>
  <c r="AZ10" i="149"/>
  <c r="BA111" i="149"/>
  <c r="AZ9" i="149"/>
  <c r="BA108" i="149"/>
  <c r="AZ6" i="149"/>
  <c r="BA107" i="149"/>
  <c r="AZ5" i="149"/>
  <c r="BA110" i="149"/>
  <c r="AZ8" i="149"/>
  <c r="BB120" i="149"/>
  <c r="BA32" i="149"/>
  <c r="BA109" i="149"/>
  <c r="AZ7" i="149"/>
  <c r="AD25" i="149" l="1"/>
  <c r="AE2" i="149"/>
  <c r="CS25" i="154"/>
  <c r="CT2" i="154"/>
  <c r="BH115" i="151"/>
  <c r="BG31" i="151"/>
  <c r="BI107" i="151"/>
  <c r="BH8" i="151"/>
  <c r="BD46" i="151"/>
  <c r="BG108" i="151"/>
  <c r="BF9" i="151"/>
  <c r="BF116" i="151"/>
  <c r="BE32" i="151"/>
  <c r="BF112" i="150"/>
  <c r="BE30" i="150"/>
  <c r="BF113" i="150"/>
  <c r="BE31" i="150"/>
  <c r="BG105" i="150"/>
  <c r="BF7" i="150"/>
  <c r="BG106" i="150"/>
  <c r="BF8" i="150"/>
  <c r="BG111" i="150"/>
  <c r="BF29" i="150"/>
  <c r="BH104" i="150"/>
  <c r="BG6" i="150"/>
  <c r="BE23" i="150"/>
  <c r="AH2" i="151"/>
  <c r="AG25" i="151"/>
  <c r="BG102" i="151"/>
  <c r="BF3" i="151"/>
  <c r="BF111" i="151"/>
  <c r="BE27" i="151"/>
  <c r="BE23" i="151"/>
  <c r="BF113" i="151"/>
  <c r="BE29" i="151"/>
  <c r="BG106" i="151"/>
  <c r="BF7" i="151"/>
  <c r="BG103" i="151"/>
  <c r="BF4" i="151"/>
  <c r="BF110" i="151"/>
  <c r="BE26" i="151"/>
  <c r="BF112" i="151"/>
  <c r="BE28" i="151"/>
  <c r="BF114" i="151"/>
  <c r="BE30" i="151"/>
  <c r="BG104" i="151"/>
  <c r="BF5" i="151"/>
  <c r="BG105" i="151"/>
  <c r="BF6" i="151"/>
  <c r="BF109" i="150"/>
  <c r="BF27" i="150" s="1"/>
  <c r="AG25" i="150"/>
  <c r="AH2" i="150"/>
  <c r="BG101" i="150"/>
  <c r="BF3" i="150"/>
  <c r="BD46" i="150"/>
  <c r="BF110" i="150"/>
  <c r="BF28" i="150" s="1"/>
  <c r="BG103" i="150"/>
  <c r="BF5" i="150"/>
  <c r="BG102" i="150"/>
  <c r="BF4" i="150"/>
  <c r="BF108" i="150"/>
  <c r="BF26" i="150" s="1"/>
  <c r="BC121" i="149"/>
  <c r="BB33" i="149"/>
  <c r="BB110" i="149"/>
  <c r="BA8" i="149"/>
  <c r="BB111" i="149"/>
  <c r="BA9" i="149"/>
  <c r="BC116" i="149"/>
  <c r="BB28" i="149"/>
  <c r="BA46" i="149"/>
  <c r="BB109" i="149"/>
  <c r="BA7" i="149"/>
  <c r="BB107" i="149"/>
  <c r="BA5" i="149"/>
  <c r="BB112" i="149"/>
  <c r="BA10" i="149"/>
  <c r="BC114" i="149"/>
  <c r="BB26" i="149"/>
  <c r="BC118" i="149"/>
  <c r="BB30" i="149"/>
  <c r="BA105" i="149"/>
  <c r="AZ3" i="149"/>
  <c r="AZ23" i="149" s="1"/>
  <c r="BC115" i="149"/>
  <c r="BB27" i="149"/>
  <c r="BC120" i="149"/>
  <c r="BB32" i="149"/>
  <c r="BB108" i="149"/>
  <c r="BA6" i="149"/>
  <c r="BB106" i="149"/>
  <c r="BA4" i="149"/>
  <c r="BE119" i="149"/>
  <c r="BD31" i="149"/>
  <c r="BC117" i="149"/>
  <c r="BB29" i="149"/>
  <c r="CU2" i="154" l="1"/>
  <c r="CT25" i="154"/>
  <c r="AF2" i="149"/>
  <c r="AE25" i="149"/>
  <c r="BH108" i="151"/>
  <c r="BG9" i="151"/>
  <c r="BE46" i="151"/>
  <c r="BI115" i="151"/>
  <c r="BH31" i="151"/>
  <c r="BG116" i="151"/>
  <c r="BF32" i="151"/>
  <c r="BJ107" i="151"/>
  <c r="BI8" i="151"/>
  <c r="BF23" i="151"/>
  <c r="BI104" i="150"/>
  <c r="BH6" i="150"/>
  <c r="BH111" i="150"/>
  <c r="BG29" i="150"/>
  <c r="BG113" i="150"/>
  <c r="BF31" i="150"/>
  <c r="BH105" i="150"/>
  <c r="BG7" i="150"/>
  <c r="BH106" i="150"/>
  <c r="BG8" i="150"/>
  <c r="BG112" i="150"/>
  <c r="BF30" i="150"/>
  <c r="BG111" i="151"/>
  <c r="BF27" i="151"/>
  <c r="BH104" i="151"/>
  <c r="BG5" i="151"/>
  <c r="AI2" i="151"/>
  <c r="AH25" i="151"/>
  <c r="BH105" i="151"/>
  <c r="BG6" i="151"/>
  <c r="BG112" i="151"/>
  <c r="BF28" i="151"/>
  <c r="BH106" i="151"/>
  <c r="BG7" i="151"/>
  <c r="BH102" i="151"/>
  <c r="BG3" i="151"/>
  <c r="BG110" i="151"/>
  <c r="BF26" i="151"/>
  <c r="BG113" i="151"/>
  <c r="BF29" i="151"/>
  <c r="BG114" i="151"/>
  <c r="BF30" i="151"/>
  <c r="BH103" i="151"/>
  <c r="BG4" i="151"/>
  <c r="BH103" i="150"/>
  <c r="BG5" i="150"/>
  <c r="BF23" i="150"/>
  <c r="BH101" i="150"/>
  <c r="BG3" i="150"/>
  <c r="BG110" i="150"/>
  <c r="BG28" i="150" s="1"/>
  <c r="BG108" i="150"/>
  <c r="BG26" i="150" s="1"/>
  <c r="BH102" i="150"/>
  <c r="BG4" i="150"/>
  <c r="AH25" i="150"/>
  <c r="AI2" i="150"/>
  <c r="BE46" i="150"/>
  <c r="BG109" i="150"/>
  <c r="BG27" i="150" s="1"/>
  <c r="BC106" i="149"/>
  <c r="BB4" i="149"/>
  <c r="BD115" i="149"/>
  <c r="BC27" i="149"/>
  <c r="BD114" i="149"/>
  <c r="BC26" i="149"/>
  <c r="BC109" i="149"/>
  <c r="BB7" i="149"/>
  <c r="BC110" i="149"/>
  <c r="BB8" i="149"/>
  <c r="BD117" i="149"/>
  <c r="BC29" i="149"/>
  <c r="BC108" i="149"/>
  <c r="BB6" i="149"/>
  <c r="BB105" i="149"/>
  <c r="BA3" i="149"/>
  <c r="BA23" i="149" s="1"/>
  <c r="BC112" i="149"/>
  <c r="BB10" i="149"/>
  <c r="BD116" i="149"/>
  <c r="BC28" i="149"/>
  <c r="BD121" i="149"/>
  <c r="BC33" i="149"/>
  <c r="BF119" i="149"/>
  <c r="BE31" i="149"/>
  <c r="BD120" i="149"/>
  <c r="BC32" i="149"/>
  <c r="BC30" i="149"/>
  <c r="BD118" i="149"/>
  <c r="BC107" i="149"/>
  <c r="BB5" i="149"/>
  <c r="BB46" i="149"/>
  <c r="BC111" i="149"/>
  <c r="BB9" i="149"/>
  <c r="AF25" i="149" l="1"/>
  <c r="AG2" i="149"/>
  <c r="CV2" i="154"/>
  <c r="CU25" i="154"/>
  <c r="BK107" i="151"/>
  <c r="BJ8" i="151"/>
  <c r="BF46" i="151"/>
  <c r="BG23" i="151"/>
  <c r="BH116" i="151"/>
  <c r="BG32" i="151"/>
  <c r="BJ115" i="151"/>
  <c r="BI31" i="151"/>
  <c r="BI108" i="151"/>
  <c r="BH9" i="151"/>
  <c r="BI106" i="150"/>
  <c r="BH8" i="150"/>
  <c r="BI111" i="150"/>
  <c r="BH29" i="150"/>
  <c r="BH113" i="150"/>
  <c r="BG31" i="150"/>
  <c r="BH112" i="150"/>
  <c r="BG30" i="150"/>
  <c r="BI105" i="150"/>
  <c r="BH7" i="150"/>
  <c r="BJ104" i="150"/>
  <c r="BI6" i="150"/>
  <c r="BG23" i="150"/>
  <c r="BH113" i="151"/>
  <c r="BG29" i="151"/>
  <c r="BI104" i="151"/>
  <c r="BH5" i="151"/>
  <c r="AI25" i="151"/>
  <c r="AJ2" i="151"/>
  <c r="BH110" i="151"/>
  <c r="BG26" i="151"/>
  <c r="BH114" i="151"/>
  <c r="BG30" i="151"/>
  <c r="BI102" i="151"/>
  <c r="BH3" i="151"/>
  <c r="BI106" i="151"/>
  <c r="BH7" i="151"/>
  <c r="BI103" i="151"/>
  <c r="BH4" i="151"/>
  <c r="BH112" i="151"/>
  <c r="BG28" i="151"/>
  <c r="BI105" i="151"/>
  <c r="BH6" i="151"/>
  <c r="BH111" i="151"/>
  <c r="BG27" i="151"/>
  <c r="BH108" i="150"/>
  <c r="BH26" i="150" s="1"/>
  <c r="BH109" i="150"/>
  <c r="BH27" i="150" s="1"/>
  <c r="BH110" i="150"/>
  <c r="BH28" i="150" s="1"/>
  <c r="BI101" i="150"/>
  <c r="BH3" i="150"/>
  <c r="BI102" i="150"/>
  <c r="BH4" i="150"/>
  <c r="AI25" i="150"/>
  <c r="AJ2" i="150"/>
  <c r="BF46" i="150"/>
  <c r="BI103" i="150"/>
  <c r="BH5" i="150"/>
  <c r="BC46" i="149"/>
  <c r="BD107" i="149"/>
  <c r="BC5" i="149"/>
  <c r="BG119" i="149"/>
  <c r="BF31" i="149"/>
  <c r="BD112" i="149"/>
  <c r="BC10" i="149"/>
  <c r="BE117" i="149"/>
  <c r="BD29" i="149"/>
  <c r="BE114" i="149"/>
  <c r="BD26" i="149"/>
  <c r="BE118" i="149"/>
  <c r="BD30" i="149"/>
  <c r="BE121" i="149"/>
  <c r="BD33" i="149"/>
  <c r="BC105" i="149"/>
  <c r="BB3" i="149"/>
  <c r="BB23" i="149" s="1"/>
  <c r="BD110" i="149"/>
  <c r="BC8" i="149"/>
  <c r="BE115" i="149"/>
  <c r="BD27" i="149"/>
  <c r="BD111" i="149"/>
  <c r="BC9" i="149"/>
  <c r="BE120" i="149"/>
  <c r="BD32" i="149"/>
  <c r="BD28" i="149"/>
  <c r="BE116" i="149"/>
  <c r="BD108" i="149"/>
  <c r="BC6" i="149"/>
  <c r="BD109" i="149"/>
  <c r="BC7" i="149"/>
  <c r="BD106" i="149"/>
  <c r="BC4" i="149"/>
  <c r="CW2" i="154" l="1"/>
  <c r="CV25" i="154"/>
  <c r="AG25" i="149"/>
  <c r="AH2" i="149"/>
  <c r="BD46" i="149"/>
  <c r="BK115" i="151"/>
  <c r="BJ31" i="151"/>
  <c r="BI116" i="151"/>
  <c r="BH32" i="151"/>
  <c r="BG46" i="151"/>
  <c r="BJ108" i="151"/>
  <c r="BI9" i="151"/>
  <c r="BH23" i="151"/>
  <c r="BL107" i="151"/>
  <c r="BK8" i="151"/>
  <c r="BI113" i="150"/>
  <c r="BH31" i="150"/>
  <c r="BJ105" i="150"/>
  <c r="BI7" i="150"/>
  <c r="BJ111" i="150"/>
  <c r="BI29" i="150"/>
  <c r="BK104" i="150"/>
  <c r="BJ6" i="150"/>
  <c r="BI112" i="150"/>
  <c r="BH30" i="150"/>
  <c r="BJ106" i="150"/>
  <c r="BI8" i="150"/>
  <c r="BI112" i="151"/>
  <c r="BH28" i="151"/>
  <c r="AJ25" i="151"/>
  <c r="AK2" i="151"/>
  <c r="BI111" i="151"/>
  <c r="BH27" i="151"/>
  <c r="BJ104" i="151"/>
  <c r="BI5" i="151"/>
  <c r="BJ102" i="151"/>
  <c r="BI3" i="151"/>
  <c r="BJ105" i="151"/>
  <c r="BI6" i="151"/>
  <c r="BJ103" i="151"/>
  <c r="BI4" i="151"/>
  <c r="BI114" i="151"/>
  <c r="BH30" i="151"/>
  <c r="BJ106" i="151"/>
  <c r="BI7" i="151"/>
  <c r="BI110" i="151"/>
  <c r="BH26" i="151"/>
  <c r="BI113" i="151"/>
  <c r="BH29" i="151"/>
  <c r="AJ25" i="150"/>
  <c r="AK2" i="150"/>
  <c r="BI110" i="150"/>
  <c r="BI28" i="150" s="1"/>
  <c r="BH23" i="150"/>
  <c r="BG46" i="150"/>
  <c r="BJ103" i="150"/>
  <c r="BI5" i="150"/>
  <c r="BI4" i="150"/>
  <c r="BJ102" i="150"/>
  <c r="BJ101" i="150"/>
  <c r="BI3" i="150"/>
  <c r="BI109" i="150"/>
  <c r="BI27" i="150" s="1"/>
  <c r="BI108" i="150"/>
  <c r="BI26" i="150" s="1"/>
  <c r="BE108" i="149"/>
  <c r="BD6" i="149"/>
  <c r="BE110" i="149"/>
  <c r="BD8" i="149"/>
  <c r="BF118" i="149"/>
  <c r="BE30" i="149"/>
  <c r="BE112" i="149"/>
  <c r="BD10" i="149"/>
  <c r="BE111" i="149"/>
  <c r="BD9" i="149"/>
  <c r="BD105" i="149"/>
  <c r="BC3" i="149"/>
  <c r="BC23" i="149" s="1"/>
  <c r="BF114" i="149"/>
  <c r="BE26" i="149"/>
  <c r="BH119" i="149"/>
  <c r="BG31" i="149"/>
  <c r="BF116" i="149"/>
  <c r="BE28" i="149"/>
  <c r="BE109" i="149"/>
  <c r="BD7" i="149"/>
  <c r="BF120" i="149"/>
  <c r="BE32" i="149"/>
  <c r="BF115" i="149"/>
  <c r="BE27" i="149"/>
  <c r="BF121" i="149"/>
  <c r="BE33" i="149"/>
  <c r="BF117" i="149"/>
  <c r="BE29" i="149"/>
  <c r="BE107" i="149"/>
  <c r="BD5" i="149"/>
  <c r="BE106" i="149"/>
  <c r="BD4" i="149"/>
  <c r="AI2" i="149" l="1"/>
  <c r="AH25" i="149"/>
  <c r="CX2" i="154"/>
  <c r="CW25" i="154"/>
  <c r="BL8" i="151"/>
  <c r="BM107" i="151"/>
  <c r="BH46" i="151"/>
  <c r="BJ116" i="151"/>
  <c r="BI32" i="151"/>
  <c r="BK108" i="151"/>
  <c r="BJ9" i="151"/>
  <c r="BL115" i="151"/>
  <c r="BK31" i="151"/>
  <c r="BK106" i="150"/>
  <c r="BJ8" i="150"/>
  <c r="BJ112" i="150"/>
  <c r="BI30" i="150"/>
  <c r="BK105" i="150"/>
  <c r="BJ7" i="150"/>
  <c r="BK111" i="150"/>
  <c r="BJ29" i="150"/>
  <c r="BL104" i="150"/>
  <c r="BK6" i="150"/>
  <c r="BJ113" i="150"/>
  <c r="BI31" i="150"/>
  <c r="BI23" i="151"/>
  <c r="BK106" i="151"/>
  <c r="BJ7" i="151"/>
  <c r="BJ114" i="151"/>
  <c r="BI30" i="151"/>
  <c r="BK105" i="151"/>
  <c r="BJ6" i="151"/>
  <c r="BK103" i="151"/>
  <c r="BJ4" i="151"/>
  <c r="BJ111" i="151"/>
  <c r="BI27" i="151"/>
  <c r="BJ113" i="151"/>
  <c r="BI29" i="151"/>
  <c r="AK25" i="151"/>
  <c r="AL2" i="151"/>
  <c r="BK102" i="151"/>
  <c r="BJ3" i="151"/>
  <c r="BJ110" i="151"/>
  <c r="BI26" i="151"/>
  <c r="BK104" i="151"/>
  <c r="BJ5" i="151"/>
  <c r="BJ112" i="151"/>
  <c r="BI28" i="151"/>
  <c r="BH46" i="150"/>
  <c r="BJ110" i="150"/>
  <c r="BJ28" i="150" s="1"/>
  <c r="BI23" i="150"/>
  <c r="AK25" i="150"/>
  <c r="AL2" i="150"/>
  <c r="BJ108" i="150"/>
  <c r="BJ26" i="150" s="1"/>
  <c r="BK103" i="150"/>
  <c r="BJ5" i="150"/>
  <c r="BJ109" i="150"/>
  <c r="BJ27" i="150" s="1"/>
  <c r="BK102" i="150"/>
  <c r="BJ4" i="150"/>
  <c r="BJ3" i="150"/>
  <c r="BK101" i="150"/>
  <c r="BG117" i="149"/>
  <c r="BF29" i="149"/>
  <c r="BG120" i="149"/>
  <c r="BF32" i="149"/>
  <c r="BI119" i="149"/>
  <c r="BH31" i="149"/>
  <c r="BF111" i="149"/>
  <c r="BE9" i="149"/>
  <c r="BF110" i="149"/>
  <c r="BE8" i="149"/>
  <c r="BE46" i="149"/>
  <c r="BF106" i="149"/>
  <c r="BE4" i="149"/>
  <c r="BG121" i="149"/>
  <c r="BF33" i="149"/>
  <c r="BF109" i="149"/>
  <c r="BE7" i="149"/>
  <c r="BG114" i="149"/>
  <c r="BF26" i="149"/>
  <c r="BF112" i="149"/>
  <c r="BE10" i="149"/>
  <c r="BF107" i="149"/>
  <c r="BE5" i="149"/>
  <c r="BG115" i="149"/>
  <c r="BF27" i="149"/>
  <c r="BG116" i="149"/>
  <c r="BF28" i="149"/>
  <c r="BE105" i="149"/>
  <c r="BD3" i="149"/>
  <c r="BD23" i="149" s="1"/>
  <c r="BG118" i="149"/>
  <c r="BF30" i="149"/>
  <c r="BF108" i="149"/>
  <c r="BE6" i="149"/>
  <c r="CY2" i="154" l="1"/>
  <c r="CX25" i="154"/>
  <c r="AI25" i="149"/>
  <c r="AJ2" i="149"/>
  <c r="BL31" i="151"/>
  <c r="BM115" i="151"/>
  <c r="BL6" i="150"/>
  <c r="BM104" i="150"/>
  <c r="BN107" i="151"/>
  <c r="BM8" i="151"/>
  <c r="BK116" i="151"/>
  <c r="BJ32" i="151"/>
  <c r="BL108" i="151"/>
  <c r="BK9" i="151"/>
  <c r="BJ23" i="151"/>
  <c r="BK112" i="150"/>
  <c r="BJ30" i="150"/>
  <c r="BL105" i="150"/>
  <c r="BK7" i="150"/>
  <c r="BK113" i="150"/>
  <c r="BJ31" i="150"/>
  <c r="BL111" i="150"/>
  <c r="BK29" i="150"/>
  <c r="BL106" i="150"/>
  <c r="BK8" i="150"/>
  <c r="BK110" i="151"/>
  <c r="BJ26" i="151"/>
  <c r="BK114" i="151"/>
  <c r="BJ30" i="151"/>
  <c r="BL105" i="151"/>
  <c r="BK6" i="151"/>
  <c r="BL104" i="151"/>
  <c r="BK5" i="151"/>
  <c r="AL25" i="151"/>
  <c r="AM2" i="151"/>
  <c r="BK113" i="151"/>
  <c r="BJ29" i="151"/>
  <c r="BK112" i="151"/>
  <c r="BJ28" i="151"/>
  <c r="BL102" i="151"/>
  <c r="BK3" i="151"/>
  <c r="BK111" i="151"/>
  <c r="BJ27" i="151"/>
  <c r="BI46" i="151"/>
  <c r="BL103" i="151"/>
  <c r="BK4" i="151"/>
  <c r="BL106" i="151"/>
  <c r="BK7" i="151"/>
  <c r="BI46" i="150"/>
  <c r="AM2" i="150"/>
  <c r="AL25" i="150"/>
  <c r="BK110" i="150"/>
  <c r="BK28" i="150" s="1"/>
  <c r="BL101" i="150"/>
  <c r="BK3" i="150"/>
  <c r="BJ23" i="150"/>
  <c r="BK109" i="150"/>
  <c r="BK27" i="150" s="1"/>
  <c r="BK108" i="150"/>
  <c r="BK26" i="150" s="1"/>
  <c r="BL102" i="150"/>
  <c r="BK4" i="150"/>
  <c r="BL103" i="150"/>
  <c r="BK5" i="150"/>
  <c r="BF105" i="149"/>
  <c r="BE3" i="149"/>
  <c r="BE23" i="149" s="1"/>
  <c r="BG107" i="149"/>
  <c r="BF5" i="149"/>
  <c r="BG109" i="149"/>
  <c r="BF7" i="149"/>
  <c r="BJ119" i="149"/>
  <c r="BI31" i="149"/>
  <c r="BG108" i="149"/>
  <c r="BF6" i="149"/>
  <c r="BH116" i="149"/>
  <c r="BG28" i="149"/>
  <c r="BG112" i="149"/>
  <c r="BF10" i="149"/>
  <c r="BG33" i="149"/>
  <c r="BH121" i="149"/>
  <c r="BF46" i="149"/>
  <c r="BG110" i="149"/>
  <c r="BF8" i="149"/>
  <c r="BH120" i="149"/>
  <c r="BG32" i="149"/>
  <c r="BH118" i="149"/>
  <c r="BG30" i="149"/>
  <c r="BG27" i="149"/>
  <c r="BH115" i="149"/>
  <c r="BH114" i="149"/>
  <c r="BG26" i="149"/>
  <c r="BG106" i="149"/>
  <c r="BF4" i="149"/>
  <c r="BG111" i="149"/>
  <c r="BF9" i="149"/>
  <c r="BH117" i="149"/>
  <c r="BG29" i="149"/>
  <c r="AJ25" i="149" l="1"/>
  <c r="AK2" i="149"/>
  <c r="CY25" i="154"/>
  <c r="CZ2" i="154"/>
  <c r="BL7" i="150"/>
  <c r="BM105" i="150"/>
  <c r="BL5" i="150"/>
  <c r="BM103" i="150"/>
  <c r="BL5" i="151"/>
  <c r="BM104" i="151"/>
  <c r="BL8" i="150"/>
  <c r="BM106" i="150"/>
  <c r="BM6" i="150"/>
  <c r="BN104" i="150"/>
  <c r="BL7" i="151"/>
  <c r="BM106" i="151"/>
  <c r="BL6" i="151"/>
  <c r="BM105" i="151"/>
  <c r="BL29" i="150"/>
  <c r="BM111" i="150"/>
  <c r="BM31" i="151"/>
  <c r="BN115" i="151"/>
  <c r="BL4" i="150"/>
  <c r="BM102" i="150"/>
  <c r="BN8" i="151"/>
  <c r="BO107" i="151"/>
  <c r="BL3" i="151"/>
  <c r="BM102" i="151"/>
  <c r="BL3" i="150"/>
  <c r="BM101" i="150"/>
  <c r="BL4" i="151"/>
  <c r="BM103" i="151"/>
  <c r="BL9" i="151"/>
  <c r="BM108" i="151"/>
  <c r="BJ46" i="151"/>
  <c r="BK23" i="151"/>
  <c r="BL116" i="151"/>
  <c r="BK32" i="151"/>
  <c r="BL113" i="150"/>
  <c r="BK31" i="150"/>
  <c r="BL112" i="150"/>
  <c r="BK30" i="150"/>
  <c r="AM25" i="151"/>
  <c r="AN2" i="151"/>
  <c r="BL114" i="151"/>
  <c r="BK30" i="151"/>
  <c r="BL111" i="151"/>
  <c r="BM111" i="151" s="1"/>
  <c r="BK27" i="151"/>
  <c r="BL113" i="151"/>
  <c r="BM113" i="151" s="1"/>
  <c r="BK29" i="151"/>
  <c r="BL112" i="151"/>
  <c r="BM112" i="151" s="1"/>
  <c r="BK28" i="151"/>
  <c r="BL110" i="151"/>
  <c r="BM110" i="151" s="1"/>
  <c r="BK26" i="151"/>
  <c r="BL110" i="150"/>
  <c r="AN2" i="150"/>
  <c r="AM25" i="150"/>
  <c r="BL109" i="150"/>
  <c r="BJ46" i="150"/>
  <c r="BL108" i="150"/>
  <c r="BM108" i="150" s="1"/>
  <c r="BK23" i="150"/>
  <c r="BH110" i="149"/>
  <c r="BG8" i="149"/>
  <c r="BI116" i="149"/>
  <c r="BH28" i="149"/>
  <c r="BH109" i="149"/>
  <c r="BG7" i="149"/>
  <c r="BI117" i="149"/>
  <c r="BH29" i="149"/>
  <c r="BH106" i="149"/>
  <c r="BG4" i="149"/>
  <c r="BI118" i="149"/>
  <c r="BH30" i="149"/>
  <c r="BH33" i="149"/>
  <c r="BI121" i="149"/>
  <c r="BG46" i="149"/>
  <c r="BH108" i="149"/>
  <c r="BG6" i="149"/>
  <c r="BH107" i="149"/>
  <c r="BG5" i="149"/>
  <c r="BH111" i="149"/>
  <c r="BG9" i="149"/>
  <c r="BI114" i="149"/>
  <c r="BH26" i="149"/>
  <c r="BI120" i="149"/>
  <c r="BH32" i="149"/>
  <c r="BI115" i="149"/>
  <c r="BH27" i="149"/>
  <c r="BH112" i="149"/>
  <c r="BG10" i="149"/>
  <c r="BK119" i="149"/>
  <c r="BJ31" i="149"/>
  <c r="BG105" i="149"/>
  <c r="BF3" i="149"/>
  <c r="BF23" i="149" s="1"/>
  <c r="DA2" i="154" l="1"/>
  <c r="CZ25" i="154"/>
  <c r="AL2" i="149"/>
  <c r="AK25" i="149"/>
  <c r="BM8" i="150"/>
  <c r="BN106" i="150"/>
  <c r="BN108" i="150"/>
  <c r="BM26" i="150"/>
  <c r="BM3" i="151"/>
  <c r="BN102" i="151"/>
  <c r="BM28" i="151"/>
  <c r="BN112" i="151"/>
  <c r="BL27" i="150"/>
  <c r="BM109" i="150"/>
  <c r="BP107" i="151"/>
  <c r="BO8" i="151"/>
  <c r="BM5" i="151"/>
  <c r="BN104" i="151"/>
  <c r="BL30" i="150"/>
  <c r="BM112" i="150"/>
  <c r="BM4" i="150"/>
  <c r="BN102" i="150"/>
  <c r="BM5" i="150"/>
  <c r="BN103" i="150"/>
  <c r="BM27" i="151"/>
  <c r="BN111" i="151"/>
  <c r="BN101" i="150"/>
  <c r="BM3" i="150"/>
  <c r="BN31" i="151"/>
  <c r="BO115" i="151"/>
  <c r="BN6" i="150"/>
  <c r="BO104" i="150"/>
  <c r="BM7" i="150"/>
  <c r="BN105" i="150"/>
  <c r="BM29" i="150"/>
  <c r="BN111" i="150"/>
  <c r="BM9" i="151"/>
  <c r="BN108" i="151"/>
  <c r="BM6" i="151"/>
  <c r="BN105" i="151"/>
  <c r="BM29" i="151"/>
  <c r="BN113" i="151"/>
  <c r="BM4" i="151"/>
  <c r="BN103" i="151"/>
  <c r="BM7" i="151"/>
  <c r="BN106" i="151"/>
  <c r="BL28" i="150"/>
  <c r="BM110" i="150"/>
  <c r="BL31" i="150"/>
  <c r="BM113" i="150"/>
  <c r="BM26" i="151"/>
  <c r="BN110" i="151"/>
  <c r="BL30" i="151"/>
  <c r="BM114" i="151"/>
  <c r="BL32" i="151"/>
  <c r="BM116" i="151"/>
  <c r="BK46" i="151"/>
  <c r="BL28" i="151"/>
  <c r="BL29" i="151"/>
  <c r="BL26" i="151"/>
  <c r="BL27" i="151"/>
  <c r="BL26" i="150"/>
  <c r="AO2" i="151"/>
  <c r="AN25" i="151"/>
  <c r="AN25" i="150"/>
  <c r="AO2" i="150"/>
  <c r="BK46" i="150"/>
  <c r="BI112" i="149"/>
  <c r="BH10" i="149"/>
  <c r="BJ114" i="149"/>
  <c r="BI26" i="149"/>
  <c r="BI108" i="149"/>
  <c r="BH6" i="149"/>
  <c r="BI106" i="149"/>
  <c r="BH4" i="149"/>
  <c r="BJ116" i="149"/>
  <c r="BI28" i="149"/>
  <c r="BH105" i="149"/>
  <c r="BG3" i="149"/>
  <c r="BG23" i="149" s="1"/>
  <c r="BJ115" i="149"/>
  <c r="BI27" i="149"/>
  <c r="BI111" i="149"/>
  <c r="BH9" i="149"/>
  <c r="BJ121" i="149"/>
  <c r="BI33" i="149"/>
  <c r="BJ117" i="149"/>
  <c r="BI29" i="149"/>
  <c r="BI110" i="149"/>
  <c r="BH8" i="149"/>
  <c r="BL119" i="149"/>
  <c r="BL31" i="149" s="1"/>
  <c r="BK31" i="149"/>
  <c r="BJ120" i="149"/>
  <c r="BI32" i="149"/>
  <c r="BI107" i="149"/>
  <c r="BH5" i="149"/>
  <c r="BH46" i="149"/>
  <c r="BJ118" i="149"/>
  <c r="BI30" i="149"/>
  <c r="BI109" i="149"/>
  <c r="BH7" i="149"/>
  <c r="BM23" i="150" l="1"/>
  <c r="AM2" i="149"/>
  <c r="AL25" i="149"/>
  <c r="DA25" i="154"/>
  <c r="DB2" i="154"/>
  <c r="BN28" i="151"/>
  <c r="BO112" i="151"/>
  <c r="BN3" i="150"/>
  <c r="BO101" i="150"/>
  <c r="BN26" i="151"/>
  <c r="BO110" i="151"/>
  <c r="BO111" i="150"/>
  <c r="BN29" i="150"/>
  <c r="BN112" i="150"/>
  <c r="BM30" i="150"/>
  <c r="BN7" i="150"/>
  <c r="BO105" i="150"/>
  <c r="BM32" i="151"/>
  <c r="BN116" i="151"/>
  <c r="BN5" i="150"/>
  <c r="BO103" i="150"/>
  <c r="BM30" i="151"/>
  <c r="BN114" i="151"/>
  <c r="BN8" i="150"/>
  <c r="BO106" i="150"/>
  <c r="BN4" i="151"/>
  <c r="BO103" i="151"/>
  <c r="BM31" i="150"/>
  <c r="BN113" i="150"/>
  <c r="BN29" i="151"/>
  <c r="BO113" i="151"/>
  <c r="BO111" i="151"/>
  <c r="BN27" i="151"/>
  <c r="BO104" i="151"/>
  <c r="BN5" i="151"/>
  <c r="BN3" i="151"/>
  <c r="BO102" i="151"/>
  <c r="BM23" i="151"/>
  <c r="BM28" i="150"/>
  <c r="BN110" i="150"/>
  <c r="BN6" i="151"/>
  <c r="BO105" i="151"/>
  <c r="BO6" i="150"/>
  <c r="BP104" i="150"/>
  <c r="BP8" i="151"/>
  <c r="BQ107" i="151"/>
  <c r="BN26" i="150"/>
  <c r="BO108" i="150"/>
  <c r="BO106" i="151"/>
  <c r="BN7" i="151"/>
  <c r="BN9" i="151"/>
  <c r="BO108" i="151"/>
  <c r="BO31" i="151"/>
  <c r="BP115" i="151"/>
  <c r="BN4" i="150"/>
  <c r="BO102" i="150"/>
  <c r="BM27" i="150"/>
  <c r="BN109" i="150"/>
  <c r="BL46" i="151"/>
  <c r="BL23" i="151"/>
  <c r="BL46" i="150"/>
  <c r="BL23" i="150"/>
  <c r="AP2" i="151"/>
  <c r="AO25" i="151"/>
  <c r="AP2" i="150"/>
  <c r="AO25" i="150"/>
  <c r="BI105" i="149"/>
  <c r="BH3" i="149"/>
  <c r="BH23" i="149" s="1"/>
  <c r="BJ108" i="149"/>
  <c r="BI6" i="149"/>
  <c r="BJ109" i="149"/>
  <c r="BI7" i="149"/>
  <c r="BI46" i="149"/>
  <c r="BJ107" i="149"/>
  <c r="BI5" i="149"/>
  <c r="BJ110" i="149"/>
  <c r="BI8" i="149"/>
  <c r="BJ111" i="149"/>
  <c r="BI9" i="149"/>
  <c r="BJ28" i="149"/>
  <c r="BK116" i="149"/>
  <c r="BK114" i="149"/>
  <c r="BJ26" i="149"/>
  <c r="BJ30" i="149"/>
  <c r="BK118" i="149"/>
  <c r="BK121" i="149"/>
  <c r="BJ33" i="149"/>
  <c r="BK120" i="149"/>
  <c r="BJ32" i="149"/>
  <c r="BK117" i="149"/>
  <c r="BJ29" i="149"/>
  <c r="BK115" i="149"/>
  <c r="BJ27" i="149"/>
  <c r="BJ106" i="149"/>
  <c r="BI4" i="149"/>
  <c r="BJ112" i="149"/>
  <c r="BI10" i="149"/>
  <c r="DB25" i="154" l="1"/>
  <c r="DC2" i="154"/>
  <c r="BM46" i="151"/>
  <c r="AM25" i="149"/>
  <c r="AN2" i="149"/>
  <c r="BM46" i="150"/>
  <c r="BN23" i="151"/>
  <c r="BP103" i="151"/>
  <c r="BO4" i="151"/>
  <c r="BP6" i="150"/>
  <c r="BQ104" i="150"/>
  <c r="BN32" i="151"/>
  <c r="BO116" i="151"/>
  <c r="BO6" i="151"/>
  <c r="BP105" i="151"/>
  <c r="BO4" i="150"/>
  <c r="BP102" i="150"/>
  <c r="BO3" i="150"/>
  <c r="BP101" i="150"/>
  <c r="BO28" i="151"/>
  <c r="BP112" i="151"/>
  <c r="BN27" i="150"/>
  <c r="BO109" i="150"/>
  <c r="BO29" i="150"/>
  <c r="BP111" i="150"/>
  <c r="BO7" i="151"/>
  <c r="BP106" i="151"/>
  <c r="BO5" i="151"/>
  <c r="BP104" i="151"/>
  <c r="BO26" i="151"/>
  <c r="BP110" i="151"/>
  <c r="BO26" i="150"/>
  <c r="BP108" i="150"/>
  <c r="BO8" i="150"/>
  <c r="BP106" i="150"/>
  <c r="BO7" i="150"/>
  <c r="BP105" i="150"/>
  <c r="BN28" i="150"/>
  <c r="BO110" i="150"/>
  <c r="BP111" i="151"/>
  <c r="BO27" i="151"/>
  <c r="BQ115" i="151"/>
  <c r="BP31" i="151"/>
  <c r="BQ8" i="151"/>
  <c r="BR107" i="151"/>
  <c r="BO29" i="151"/>
  <c r="BP113" i="151"/>
  <c r="BN30" i="151"/>
  <c r="BN46" i="151" s="1"/>
  <c r="BO114" i="151"/>
  <c r="BN23" i="150"/>
  <c r="BO9" i="151"/>
  <c r="BP108" i="151"/>
  <c r="BP102" i="151"/>
  <c r="BO3" i="151"/>
  <c r="BN31" i="150"/>
  <c r="BO113" i="150"/>
  <c r="BO5" i="150"/>
  <c r="BP103" i="150"/>
  <c r="BN30" i="150"/>
  <c r="BO112" i="150"/>
  <c r="AP25" i="151"/>
  <c r="AQ2" i="151"/>
  <c r="AP25" i="150"/>
  <c r="AQ2" i="150"/>
  <c r="BK106" i="149"/>
  <c r="BJ4" i="149"/>
  <c r="BL120" i="149"/>
  <c r="BL32" i="149" s="1"/>
  <c r="BK32" i="149"/>
  <c r="BL114" i="149"/>
  <c r="BL26" i="149" s="1"/>
  <c r="BK26" i="149"/>
  <c r="BK110" i="149"/>
  <c r="BJ8" i="149"/>
  <c r="BL116" i="149"/>
  <c r="BL28" i="149" s="1"/>
  <c r="BK28" i="149"/>
  <c r="BK108" i="149"/>
  <c r="BJ6" i="149"/>
  <c r="BK107" i="149"/>
  <c r="BJ5" i="149"/>
  <c r="BK30" i="149"/>
  <c r="BL118" i="149"/>
  <c r="BL30" i="149" s="1"/>
  <c r="BJ105" i="149"/>
  <c r="BI3" i="149"/>
  <c r="BI23" i="149" s="1"/>
  <c r="BL115" i="149"/>
  <c r="BL27" i="149" s="1"/>
  <c r="BK27" i="149"/>
  <c r="BK112" i="149"/>
  <c r="BJ10" i="149"/>
  <c r="BL117" i="149"/>
  <c r="BL29" i="149" s="1"/>
  <c r="BK29" i="149"/>
  <c r="BK111" i="149"/>
  <c r="BJ9" i="149"/>
  <c r="BL121" i="149"/>
  <c r="BL33" i="149" s="1"/>
  <c r="BK33" i="149"/>
  <c r="BJ46" i="149"/>
  <c r="BK109" i="149"/>
  <c r="BJ7" i="149"/>
  <c r="BN46" i="150" l="1"/>
  <c r="DC25" i="154"/>
  <c r="DD2" i="154"/>
  <c r="AO2" i="149"/>
  <c r="AN25" i="149"/>
  <c r="BP28" i="151"/>
  <c r="BQ112" i="151"/>
  <c r="BP7" i="151"/>
  <c r="BQ106" i="151"/>
  <c r="BS107" i="151"/>
  <c r="BR8" i="151"/>
  <c r="BQ105" i="150"/>
  <c r="BP7" i="150"/>
  <c r="BP9" i="151"/>
  <c r="BQ108" i="151"/>
  <c r="BQ106" i="150"/>
  <c r="BP8" i="150"/>
  <c r="BP3" i="150"/>
  <c r="BQ101" i="150"/>
  <c r="BQ6" i="150"/>
  <c r="BR104" i="150"/>
  <c r="BO31" i="150"/>
  <c r="BP113" i="150"/>
  <c r="BP27" i="151"/>
  <c r="BQ111" i="151"/>
  <c r="BP29" i="151"/>
  <c r="BQ113" i="151"/>
  <c r="BO28" i="150"/>
  <c r="BP110" i="150"/>
  <c r="BP26" i="151"/>
  <c r="BQ110" i="151"/>
  <c r="BO27" i="150"/>
  <c r="BP109" i="150"/>
  <c r="BQ103" i="151"/>
  <c r="BP4" i="151"/>
  <c r="BQ102" i="151"/>
  <c r="BP3" i="151"/>
  <c r="BQ104" i="151"/>
  <c r="BP5" i="151"/>
  <c r="BO30" i="150"/>
  <c r="BP112" i="150"/>
  <c r="BP116" i="151"/>
  <c r="BO32" i="151"/>
  <c r="BQ103" i="150"/>
  <c r="BP5" i="150"/>
  <c r="BQ31" i="151"/>
  <c r="BR115" i="151"/>
  <c r="BO23" i="150"/>
  <c r="BP114" i="151"/>
  <c r="BO30" i="151"/>
  <c r="BP26" i="150"/>
  <c r="BQ108" i="150"/>
  <c r="BP29" i="150"/>
  <c r="BQ111" i="150"/>
  <c r="BP4" i="150"/>
  <c r="BQ102" i="150"/>
  <c r="BO23" i="151"/>
  <c r="BP6" i="151"/>
  <c r="BQ105" i="151"/>
  <c r="AQ25" i="151"/>
  <c r="AR2" i="151"/>
  <c r="AQ25" i="150"/>
  <c r="AR2" i="150"/>
  <c r="BL109" i="149"/>
  <c r="BL7" i="149" s="1"/>
  <c r="BK7" i="149"/>
  <c r="BK46" i="149"/>
  <c r="BL46" i="149"/>
  <c r="BL112" i="149"/>
  <c r="BL10" i="149" s="1"/>
  <c r="BK10" i="149"/>
  <c r="BL108" i="149"/>
  <c r="BL6" i="149" s="1"/>
  <c r="BK6" i="149"/>
  <c r="BK105" i="149"/>
  <c r="BJ3" i="149"/>
  <c r="BJ23" i="149" s="1"/>
  <c r="BL111" i="149"/>
  <c r="BL9" i="149" s="1"/>
  <c r="BK9" i="149"/>
  <c r="BL107" i="149"/>
  <c r="BL5" i="149" s="1"/>
  <c r="BK5" i="149"/>
  <c r="BL110" i="149"/>
  <c r="BL8" i="149" s="1"/>
  <c r="BK8" i="149"/>
  <c r="BL106" i="149"/>
  <c r="BL4" i="149" s="1"/>
  <c r="BK4" i="149"/>
  <c r="DD25" i="154" l="1"/>
  <c r="DE2" i="154"/>
  <c r="AO25" i="149"/>
  <c r="AP2" i="149"/>
  <c r="BO46" i="151"/>
  <c r="BP23" i="150"/>
  <c r="BO46" i="150"/>
  <c r="BQ7" i="150"/>
  <c r="BR105" i="150"/>
  <c r="BP31" i="150"/>
  <c r="BQ113" i="150"/>
  <c r="BQ116" i="151"/>
  <c r="BP32" i="151"/>
  <c r="BQ27" i="151"/>
  <c r="BR111" i="151"/>
  <c r="BQ4" i="150"/>
  <c r="BR102" i="150"/>
  <c r="BQ9" i="151"/>
  <c r="BR108" i="151"/>
  <c r="BQ6" i="151"/>
  <c r="BR105" i="151"/>
  <c r="BQ3" i="150"/>
  <c r="BR101" i="150"/>
  <c r="BQ114" i="151"/>
  <c r="BP30" i="151"/>
  <c r="BP27" i="150"/>
  <c r="BQ109" i="150"/>
  <c r="BQ8" i="150"/>
  <c r="BR106" i="150"/>
  <c r="BR31" i="151"/>
  <c r="BS115" i="151"/>
  <c r="BQ29" i="150"/>
  <c r="BR111" i="150"/>
  <c r="BP23" i="151"/>
  <c r="BP28" i="150"/>
  <c r="BQ110" i="150"/>
  <c r="BR6" i="150"/>
  <c r="BS104" i="150"/>
  <c r="BQ28" i="151"/>
  <c r="BR112" i="151"/>
  <c r="BQ29" i="151"/>
  <c r="BR113" i="151"/>
  <c r="BQ4" i="151"/>
  <c r="BR103" i="151"/>
  <c r="BP30" i="150"/>
  <c r="BQ112" i="150"/>
  <c r="BS8" i="151"/>
  <c r="BT107" i="151"/>
  <c r="BR110" i="151"/>
  <c r="BQ26" i="151"/>
  <c r="BQ7" i="151"/>
  <c r="BR106" i="151"/>
  <c r="BR104" i="151"/>
  <c r="BQ5" i="151"/>
  <c r="BQ26" i="150"/>
  <c r="BR108" i="150"/>
  <c r="BQ5" i="150"/>
  <c r="BR103" i="150"/>
  <c r="BQ3" i="151"/>
  <c r="BR102" i="151"/>
  <c r="AR25" i="151"/>
  <c r="AS2" i="151"/>
  <c r="AS2" i="150"/>
  <c r="AR25" i="150"/>
  <c r="BL105" i="149"/>
  <c r="BL3" i="149" s="1"/>
  <c r="BL23" i="149" s="1"/>
  <c r="BK3" i="149"/>
  <c r="BK23" i="149" s="1"/>
  <c r="BP46" i="150" l="1"/>
  <c r="DE25" i="154"/>
  <c r="DF2" i="154"/>
  <c r="AP25" i="149"/>
  <c r="AQ2" i="149"/>
  <c r="BQ23" i="151"/>
  <c r="BQ23" i="150"/>
  <c r="BP46" i="151"/>
  <c r="BS31" i="151"/>
  <c r="BT115" i="151"/>
  <c r="BT104" i="150"/>
  <c r="BS6" i="150"/>
  <c r="BS111" i="151"/>
  <c r="BR27" i="151"/>
  <c r="BS102" i="151"/>
  <c r="BR3" i="151"/>
  <c r="BR4" i="151"/>
  <c r="BS103" i="151"/>
  <c r="BR110" i="150"/>
  <c r="BQ28" i="150"/>
  <c r="BR8" i="150"/>
  <c r="BS106" i="150"/>
  <c r="BR5" i="150"/>
  <c r="BS103" i="150"/>
  <c r="BR29" i="151"/>
  <c r="BS113" i="151"/>
  <c r="BQ32" i="151"/>
  <c r="BR116" i="151"/>
  <c r="BR26" i="151"/>
  <c r="BS110" i="151"/>
  <c r="BR109" i="150"/>
  <c r="BQ27" i="150"/>
  <c r="BR9" i="151"/>
  <c r="BS108" i="151"/>
  <c r="BR113" i="150"/>
  <c r="BQ31" i="150"/>
  <c r="BS108" i="150"/>
  <c r="BR26" i="150"/>
  <c r="BS112" i="151"/>
  <c r="BR28" i="151"/>
  <c r="BS102" i="150"/>
  <c r="BR4" i="150"/>
  <c r="BR7" i="150"/>
  <c r="BS105" i="150"/>
  <c r="BR5" i="151"/>
  <c r="BS104" i="151"/>
  <c r="BS101" i="150"/>
  <c r="BR3" i="150"/>
  <c r="BR7" i="151"/>
  <c r="BS106" i="151"/>
  <c r="BR6" i="151"/>
  <c r="BS105" i="151"/>
  <c r="BT8" i="151"/>
  <c r="BU107" i="151"/>
  <c r="BR29" i="150"/>
  <c r="BS111" i="150"/>
  <c r="BQ30" i="150"/>
  <c r="BR112" i="150"/>
  <c r="BQ30" i="151"/>
  <c r="BQ46" i="151" s="1"/>
  <c r="BR114" i="151"/>
  <c r="AT2" i="151"/>
  <c r="AS25" i="151"/>
  <c r="AT2" i="150"/>
  <c r="AS25" i="150"/>
  <c r="AQ25" i="149" l="1"/>
  <c r="AR2" i="149"/>
  <c r="DF25" i="154"/>
  <c r="DG2" i="154"/>
  <c r="BR23" i="150"/>
  <c r="BQ46" i="150"/>
  <c r="BR23" i="151"/>
  <c r="BT112" i="151"/>
  <c r="BS28" i="151"/>
  <c r="BS3" i="150"/>
  <c r="BT101" i="150"/>
  <c r="BR27" i="150"/>
  <c r="BS109" i="150"/>
  <c r="BS3" i="151"/>
  <c r="BT102" i="151"/>
  <c r="BV107" i="151"/>
  <c r="BU8" i="151"/>
  <c r="BT104" i="151"/>
  <c r="BS5" i="151"/>
  <c r="BT106" i="150"/>
  <c r="BS8" i="150"/>
  <c r="BS26" i="150"/>
  <c r="BT108" i="150"/>
  <c r="BT111" i="151"/>
  <c r="BS27" i="151"/>
  <c r="BS7" i="150"/>
  <c r="BT105" i="150"/>
  <c r="BR32" i="151"/>
  <c r="BS116" i="151"/>
  <c r="BS113" i="150"/>
  <c r="BR31" i="150"/>
  <c r="BS9" i="151"/>
  <c r="BT108" i="151"/>
  <c r="BS29" i="151"/>
  <c r="BT113" i="151"/>
  <c r="BS4" i="151"/>
  <c r="BT103" i="151"/>
  <c r="BT31" i="151"/>
  <c r="BU115" i="151"/>
  <c r="BS5" i="150"/>
  <c r="BT103" i="150"/>
  <c r="BR30" i="151"/>
  <c r="BS114" i="151"/>
  <c r="BS26" i="151"/>
  <c r="BT110" i="151"/>
  <c r="BS6" i="151"/>
  <c r="BT105" i="151"/>
  <c r="BR30" i="150"/>
  <c r="BS112" i="150"/>
  <c r="BR28" i="150"/>
  <c r="BS110" i="150"/>
  <c r="BT6" i="150"/>
  <c r="BU104" i="150"/>
  <c r="BS7" i="151"/>
  <c r="BT106" i="151"/>
  <c r="BS29" i="150"/>
  <c r="BT111" i="150"/>
  <c r="BT102" i="150"/>
  <c r="BS4" i="150"/>
  <c r="AT25" i="151"/>
  <c r="AU2" i="151"/>
  <c r="AU2" i="150"/>
  <c r="AT25" i="150"/>
  <c r="BR46" i="150" l="1"/>
  <c r="DH2" i="154"/>
  <c r="DG25" i="154"/>
  <c r="AS2" i="149"/>
  <c r="AR25" i="149"/>
  <c r="BR46" i="151"/>
  <c r="BS23" i="151"/>
  <c r="BU6" i="150"/>
  <c r="BV104" i="150"/>
  <c r="BT26" i="151"/>
  <c r="BU110" i="151"/>
  <c r="BS32" i="151"/>
  <c r="BT116" i="151"/>
  <c r="BS27" i="150"/>
  <c r="BT109" i="150"/>
  <c r="BS28" i="150"/>
  <c r="BT110" i="150"/>
  <c r="BS30" i="151"/>
  <c r="BT114" i="151"/>
  <c r="BT29" i="151"/>
  <c r="BU113" i="151"/>
  <c r="BT7" i="150"/>
  <c r="BU105" i="150"/>
  <c r="BU102" i="150"/>
  <c r="BT4" i="150"/>
  <c r="BU101" i="150"/>
  <c r="BT3" i="150"/>
  <c r="BT112" i="150"/>
  <c r="BS30" i="150"/>
  <c r="BS23" i="150"/>
  <c r="BT6" i="151"/>
  <c r="BU105" i="151"/>
  <c r="BU108" i="150"/>
  <c r="BT26" i="150"/>
  <c r="BV8" i="151"/>
  <c r="BW107" i="151"/>
  <c r="BT4" i="151"/>
  <c r="BU103" i="151"/>
  <c r="BU106" i="150"/>
  <c r="BT8" i="150"/>
  <c r="BU111" i="150"/>
  <c r="BT29" i="150"/>
  <c r="BT5" i="150"/>
  <c r="BU103" i="150"/>
  <c r="BT9" i="151"/>
  <c r="BU108" i="151"/>
  <c r="BT5" i="151"/>
  <c r="BU104" i="151"/>
  <c r="BU111" i="151"/>
  <c r="BT27" i="151"/>
  <c r="BT7" i="151"/>
  <c r="BU106" i="151"/>
  <c r="BU31" i="151"/>
  <c r="BV115" i="151"/>
  <c r="BT113" i="150"/>
  <c r="BS31" i="150"/>
  <c r="BU102" i="151"/>
  <c r="BT3" i="151"/>
  <c r="BT28" i="151"/>
  <c r="BU112" i="151"/>
  <c r="AU25" i="151"/>
  <c r="AV2" i="151"/>
  <c r="AU25" i="150"/>
  <c r="AV2" i="150"/>
  <c r="AT2" i="149" l="1"/>
  <c r="AS25" i="149"/>
  <c r="DH25" i="154"/>
  <c r="DI2" i="154"/>
  <c r="BS46" i="151"/>
  <c r="BS46" i="150"/>
  <c r="BU4" i="151"/>
  <c r="BV103" i="151"/>
  <c r="BV31" i="151"/>
  <c r="BW115" i="151"/>
  <c r="BU29" i="151"/>
  <c r="BV113" i="151"/>
  <c r="BV106" i="151"/>
  <c r="BU7" i="151"/>
  <c r="BU5" i="150"/>
  <c r="BV103" i="150"/>
  <c r="BW8" i="151"/>
  <c r="BX107" i="151"/>
  <c r="BU112" i="150"/>
  <c r="BT30" i="150"/>
  <c r="BT32" i="151"/>
  <c r="BU116" i="151"/>
  <c r="BT23" i="150"/>
  <c r="BU114" i="151"/>
  <c r="BT30" i="151"/>
  <c r="BV102" i="151"/>
  <c r="BU3" i="151"/>
  <c r="BU27" i="151"/>
  <c r="BV111" i="151"/>
  <c r="BU5" i="151"/>
  <c r="BV104" i="151"/>
  <c r="BU4" i="150"/>
  <c r="BV102" i="150"/>
  <c r="BV6" i="150"/>
  <c r="BW104" i="150"/>
  <c r="BU9" i="151"/>
  <c r="BV108" i="151"/>
  <c r="BU28" i="151"/>
  <c r="BV112" i="151"/>
  <c r="BT23" i="151"/>
  <c r="BV101" i="150"/>
  <c r="BU3" i="150"/>
  <c r="BU26" i="151"/>
  <c r="BV110" i="151"/>
  <c r="BV111" i="150"/>
  <c r="BU29" i="150"/>
  <c r="BU26" i="150"/>
  <c r="BV108" i="150"/>
  <c r="BU110" i="150"/>
  <c r="BT28" i="150"/>
  <c r="BU6" i="151"/>
  <c r="BV105" i="151"/>
  <c r="BT31" i="150"/>
  <c r="BU113" i="150"/>
  <c r="BV106" i="150"/>
  <c r="BU8" i="150"/>
  <c r="BV105" i="150"/>
  <c r="BU7" i="150"/>
  <c r="BU109" i="150"/>
  <c r="BT27" i="150"/>
  <c r="AV25" i="151"/>
  <c r="AW2" i="151"/>
  <c r="AV25" i="150"/>
  <c r="AW2" i="150"/>
  <c r="AT25" i="149" l="1"/>
  <c r="AU2" i="149"/>
  <c r="DI25" i="154"/>
  <c r="DJ2" i="154"/>
  <c r="DJ25" i="154" s="1"/>
  <c r="BT46" i="151"/>
  <c r="BT46" i="150"/>
  <c r="BV6" i="151"/>
  <c r="BW105" i="151"/>
  <c r="BV26" i="151"/>
  <c r="BW110" i="151"/>
  <c r="BU27" i="150"/>
  <c r="BV109" i="150"/>
  <c r="BW6" i="150"/>
  <c r="BX104" i="150"/>
  <c r="BU23" i="150"/>
  <c r="BW113" i="151"/>
  <c r="BV29" i="151"/>
  <c r="BW101" i="150"/>
  <c r="BV3" i="150"/>
  <c r="BW106" i="151"/>
  <c r="BV7" i="151"/>
  <c r="BU23" i="151"/>
  <c r="BU30" i="150"/>
  <c r="BV112" i="150"/>
  <c r="BW105" i="150"/>
  <c r="BV7" i="150"/>
  <c r="BV110" i="150"/>
  <c r="BU28" i="150"/>
  <c r="BW102" i="150"/>
  <c r="BV4" i="150"/>
  <c r="BW102" i="151"/>
  <c r="BV3" i="151"/>
  <c r="BX8" i="151"/>
  <c r="BY107" i="151"/>
  <c r="BW108" i="150"/>
  <c r="BV26" i="150"/>
  <c r="BX115" i="151"/>
  <c r="BW31" i="151"/>
  <c r="BV8" i="150"/>
  <c r="BW106" i="150"/>
  <c r="BV28" i="151"/>
  <c r="BW112" i="151"/>
  <c r="BV5" i="151"/>
  <c r="BW104" i="151"/>
  <c r="BV114" i="151"/>
  <c r="BU30" i="151"/>
  <c r="BW103" i="150"/>
  <c r="BV5" i="150"/>
  <c r="BU31" i="150"/>
  <c r="BV113" i="150"/>
  <c r="BV4" i="151"/>
  <c r="BW103" i="151"/>
  <c r="BV29" i="150"/>
  <c r="BW111" i="150"/>
  <c r="BV9" i="151"/>
  <c r="BW108" i="151"/>
  <c r="BV27" i="151"/>
  <c r="BW111" i="151"/>
  <c r="BU32" i="151"/>
  <c r="BV116" i="151"/>
  <c r="AW25" i="151"/>
  <c r="AX2" i="151"/>
  <c r="AW25" i="150"/>
  <c r="AX2" i="150"/>
  <c r="BU46" i="150" l="1"/>
  <c r="BV23" i="150"/>
  <c r="AV2" i="149"/>
  <c r="AU25" i="149"/>
  <c r="BV30" i="151"/>
  <c r="BW114" i="151"/>
  <c r="BW4" i="150"/>
  <c r="BX102" i="150"/>
  <c r="BX6" i="150"/>
  <c r="BY104" i="150"/>
  <c r="BW4" i="151"/>
  <c r="BX103" i="151"/>
  <c r="BX108" i="150"/>
  <c r="BW26" i="150"/>
  <c r="BW110" i="150"/>
  <c r="BV28" i="150"/>
  <c r="BW109" i="150"/>
  <c r="BV27" i="150"/>
  <c r="BW27" i="151"/>
  <c r="BX111" i="151"/>
  <c r="BW28" i="151"/>
  <c r="BX112" i="151"/>
  <c r="BY8" i="151"/>
  <c r="BZ107" i="151"/>
  <c r="BX101" i="150"/>
  <c r="BW3" i="150"/>
  <c r="BV23" i="151"/>
  <c r="BW3" i="151"/>
  <c r="BX102" i="151"/>
  <c r="BX113" i="151"/>
  <c r="BW29" i="151"/>
  <c r="BW6" i="151"/>
  <c r="BX105" i="151"/>
  <c r="BX31" i="151"/>
  <c r="BY115" i="151"/>
  <c r="BW116" i="151"/>
  <c r="BV32" i="151"/>
  <c r="BV46" i="151" s="1"/>
  <c r="BW5" i="151"/>
  <c r="BX104" i="151"/>
  <c r="BW7" i="151"/>
  <c r="BX106" i="151"/>
  <c r="BV31" i="150"/>
  <c r="BW113" i="150"/>
  <c r="BW7" i="150"/>
  <c r="BX105" i="150"/>
  <c r="BX110" i="151"/>
  <c r="BW26" i="151"/>
  <c r="BX108" i="151"/>
  <c r="BW9" i="151"/>
  <c r="BX106" i="150"/>
  <c r="BW8" i="150"/>
  <c r="BW112" i="150"/>
  <c r="BV30" i="150"/>
  <c r="BW5" i="150"/>
  <c r="BX103" i="150"/>
  <c r="BX111" i="150"/>
  <c r="BW29" i="150"/>
  <c r="BU46" i="151"/>
  <c r="AX25" i="151"/>
  <c r="AY2" i="151"/>
  <c r="AY2" i="150"/>
  <c r="AX25" i="150"/>
  <c r="AW2" i="149" l="1"/>
  <c r="AV25" i="149"/>
  <c r="BW23" i="150"/>
  <c r="BV46" i="150"/>
  <c r="BY106" i="150"/>
  <c r="BX8" i="150"/>
  <c r="BW31" i="150"/>
  <c r="BX113" i="150"/>
  <c r="BY31" i="151"/>
  <c r="BZ115" i="151"/>
  <c r="BY103" i="151"/>
  <c r="BX4" i="151"/>
  <c r="BX29" i="150"/>
  <c r="BY111" i="150"/>
  <c r="BY108" i="151"/>
  <c r="BX9" i="151"/>
  <c r="BY105" i="151"/>
  <c r="BX6" i="151"/>
  <c r="BX3" i="150"/>
  <c r="BY101" i="150"/>
  <c r="BZ104" i="150"/>
  <c r="BY6" i="150"/>
  <c r="CA107" i="151"/>
  <c r="BZ8" i="151"/>
  <c r="BY104" i="151"/>
  <c r="BX5" i="151"/>
  <c r="BX4" i="150"/>
  <c r="BY102" i="150"/>
  <c r="BX3" i="151"/>
  <c r="BY102" i="151"/>
  <c r="BX26" i="150"/>
  <c r="BY108" i="150"/>
  <c r="BW30" i="151"/>
  <c r="BX114" i="151"/>
  <c r="BX7" i="151"/>
  <c r="BY106" i="151"/>
  <c r="BW27" i="150"/>
  <c r="BX109" i="150"/>
  <c r="BX5" i="150"/>
  <c r="BY103" i="150"/>
  <c r="BX26" i="151"/>
  <c r="BY110" i="151"/>
  <c r="BW28" i="150"/>
  <c r="BX110" i="150"/>
  <c r="BX7" i="150"/>
  <c r="BY105" i="150"/>
  <c r="BX29" i="151"/>
  <c r="BY113" i="151"/>
  <c r="BX28" i="151"/>
  <c r="BY112" i="151"/>
  <c r="BW30" i="150"/>
  <c r="BX112" i="150"/>
  <c r="BW32" i="151"/>
  <c r="BX116" i="151"/>
  <c r="BW23" i="151"/>
  <c r="BX27" i="151"/>
  <c r="BY111" i="151"/>
  <c r="AY25" i="151"/>
  <c r="AZ2" i="151"/>
  <c r="AZ2" i="150"/>
  <c r="AY25" i="150"/>
  <c r="AX2" i="149" l="1"/>
  <c r="AW25" i="149"/>
  <c r="BW46" i="150"/>
  <c r="BX28" i="150"/>
  <c r="BY110" i="150"/>
  <c r="BZ106" i="151"/>
  <c r="BY7" i="151"/>
  <c r="BY4" i="150"/>
  <c r="BZ102" i="150"/>
  <c r="BZ101" i="150"/>
  <c r="BY3" i="150"/>
  <c r="BX23" i="150"/>
  <c r="BY4" i="151"/>
  <c r="BZ103" i="151"/>
  <c r="BZ112" i="151"/>
  <c r="BY28" i="151"/>
  <c r="BZ110" i="151"/>
  <c r="BY26" i="151"/>
  <c r="BX30" i="151"/>
  <c r="BY114" i="151"/>
  <c r="BZ104" i="151"/>
  <c r="BY5" i="151"/>
  <c r="BY6" i="151"/>
  <c r="BZ105" i="151"/>
  <c r="BY29" i="151"/>
  <c r="BZ113" i="151"/>
  <c r="BY5" i="150"/>
  <c r="BZ103" i="150"/>
  <c r="BX32" i="151"/>
  <c r="BY116" i="151"/>
  <c r="CA8" i="151"/>
  <c r="CB107" i="151"/>
  <c r="BZ102" i="151"/>
  <c r="BY3" i="151"/>
  <c r="BZ111" i="150"/>
  <c r="BY29" i="150"/>
  <c r="BZ111" i="151"/>
  <c r="BY27" i="151"/>
  <c r="BZ31" i="151"/>
  <c r="CA115" i="151"/>
  <c r="BZ108" i="150"/>
  <c r="BY26" i="150"/>
  <c r="BX31" i="150"/>
  <c r="BY113" i="150"/>
  <c r="BY9" i="151"/>
  <c r="BZ108" i="151"/>
  <c r="BW46" i="151"/>
  <c r="BY7" i="150"/>
  <c r="BZ105" i="150"/>
  <c r="BX27" i="150"/>
  <c r="BY109" i="150"/>
  <c r="BX30" i="150"/>
  <c r="BY112" i="150"/>
  <c r="BX23" i="151"/>
  <c r="CA104" i="150"/>
  <c r="BZ6" i="150"/>
  <c r="BY8" i="150"/>
  <c r="BZ106" i="150"/>
  <c r="BA2" i="151"/>
  <c r="AZ25" i="151"/>
  <c r="BA2" i="150"/>
  <c r="AZ25" i="150"/>
  <c r="AX25" i="149" l="1"/>
  <c r="AY2" i="149"/>
  <c r="BX46" i="150"/>
  <c r="BY23" i="151"/>
  <c r="BX46" i="151"/>
  <c r="BZ8" i="150"/>
  <c r="CA106" i="150"/>
  <c r="BZ29" i="150"/>
  <c r="CA111" i="150"/>
  <c r="BY23" i="150"/>
  <c r="BZ7" i="150"/>
  <c r="CA105" i="150"/>
  <c r="BZ26" i="150"/>
  <c r="CA108" i="150"/>
  <c r="BZ4" i="150"/>
  <c r="CA102" i="150"/>
  <c r="CB8" i="151"/>
  <c r="CC107" i="151"/>
  <c r="CA108" i="151"/>
  <c r="BZ9" i="151"/>
  <c r="BY32" i="151"/>
  <c r="BZ116" i="151"/>
  <c r="BY28" i="150"/>
  <c r="BZ110" i="150"/>
  <c r="BZ29" i="151"/>
  <c r="CA113" i="151"/>
  <c r="BZ3" i="150"/>
  <c r="CA101" i="150"/>
  <c r="CA102" i="151"/>
  <c r="BZ3" i="151"/>
  <c r="BZ26" i="151"/>
  <c r="CA110" i="151"/>
  <c r="CA6" i="150"/>
  <c r="CB104" i="150"/>
  <c r="CA31" i="151"/>
  <c r="CB115" i="151"/>
  <c r="BZ6" i="151"/>
  <c r="CA105" i="151"/>
  <c r="CA112" i="151"/>
  <c r="BZ28" i="151"/>
  <c r="BZ112" i="150"/>
  <c r="BY30" i="150"/>
  <c r="BZ4" i="151"/>
  <c r="CA103" i="151"/>
  <c r="BZ7" i="151"/>
  <c r="CA106" i="151"/>
  <c r="BZ27" i="151"/>
  <c r="CA111" i="151"/>
  <c r="CA104" i="151"/>
  <c r="BZ5" i="151"/>
  <c r="BY27" i="150"/>
  <c r="BZ109" i="150"/>
  <c r="BY31" i="150"/>
  <c r="BZ113" i="150"/>
  <c r="BZ5" i="150"/>
  <c r="CA103" i="150"/>
  <c r="BZ114" i="151"/>
  <c r="BY30" i="151"/>
  <c r="BA25" i="151"/>
  <c r="BB2" i="151"/>
  <c r="BB2" i="150"/>
  <c r="BA25" i="150"/>
  <c r="BY46" i="151" l="1"/>
  <c r="BY46" i="150"/>
  <c r="AY25" i="149"/>
  <c r="AZ2" i="149"/>
  <c r="BZ23" i="150"/>
  <c r="CB108" i="151"/>
  <c r="CA9" i="151"/>
  <c r="CB6" i="150"/>
  <c r="CC104" i="150"/>
  <c r="CA29" i="151"/>
  <c r="CB113" i="151"/>
  <c r="CC8" i="151"/>
  <c r="CD107" i="151"/>
  <c r="CA114" i="151"/>
  <c r="BZ30" i="151"/>
  <c r="CA5" i="151"/>
  <c r="CB104" i="151"/>
  <c r="CA27" i="151"/>
  <c r="CB111" i="151"/>
  <c r="CA26" i="151"/>
  <c r="CB110" i="151"/>
  <c r="CA29" i="150"/>
  <c r="CB111" i="150"/>
  <c r="CA6" i="151"/>
  <c r="CB105" i="151"/>
  <c r="CA8" i="150"/>
  <c r="CB106" i="150"/>
  <c r="CA7" i="150"/>
  <c r="CB105" i="150"/>
  <c r="BZ30" i="150"/>
  <c r="CA112" i="150"/>
  <c r="CB103" i="150"/>
  <c r="CA5" i="150"/>
  <c r="CA110" i="150"/>
  <c r="BZ28" i="150"/>
  <c r="CA4" i="150"/>
  <c r="CB102" i="150"/>
  <c r="CA28" i="151"/>
  <c r="CB112" i="151"/>
  <c r="BZ31" i="150"/>
  <c r="CA113" i="150"/>
  <c r="CA7" i="151"/>
  <c r="CB106" i="151"/>
  <c r="BZ23" i="151"/>
  <c r="BZ32" i="151"/>
  <c r="CA116" i="151"/>
  <c r="CB108" i="150"/>
  <c r="CA26" i="150"/>
  <c r="CA3" i="151"/>
  <c r="CB102" i="151"/>
  <c r="BZ27" i="150"/>
  <c r="CA109" i="150"/>
  <c r="CA4" i="151"/>
  <c r="CB103" i="151"/>
  <c r="CC115" i="151"/>
  <c r="CB31" i="151"/>
  <c r="CA3" i="150"/>
  <c r="CB101" i="150"/>
  <c r="BB25" i="151"/>
  <c r="BC2" i="151"/>
  <c r="BB25" i="150"/>
  <c r="BC2" i="150"/>
  <c r="BZ46" i="150" l="1"/>
  <c r="BA2" i="149"/>
  <c r="AZ25" i="149"/>
  <c r="BZ46" i="151"/>
  <c r="CA27" i="150"/>
  <c r="CB109" i="150"/>
  <c r="CB26" i="151"/>
  <c r="CC110" i="151"/>
  <c r="CD8" i="151"/>
  <c r="CE107" i="151"/>
  <c r="CB7" i="151"/>
  <c r="CC106" i="151"/>
  <c r="CB3" i="151"/>
  <c r="CC102" i="151"/>
  <c r="CC111" i="151"/>
  <c r="CB27" i="151"/>
  <c r="CA23" i="150"/>
  <c r="CA23" i="151"/>
  <c r="CB113" i="150"/>
  <c r="CA31" i="150"/>
  <c r="CB5" i="150"/>
  <c r="CC103" i="150"/>
  <c r="CB5" i="151"/>
  <c r="CC104" i="151"/>
  <c r="CC108" i="150"/>
  <c r="CB26" i="150"/>
  <c r="CB8" i="150"/>
  <c r="CC106" i="150"/>
  <c r="CC101" i="150"/>
  <c r="CB3" i="150"/>
  <c r="CB110" i="150"/>
  <c r="CA28" i="150"/>
  <c r="CB29" i="151"/>
  <c r="CC113" i="151"/>
  <c r="CB6" i="151"/>
  <c r="CC105" i="151"/>
  <c r="CC6" i="150"/>
  <c r="CD104" i="150"/>
  <c r="CD115" i="151"/>
  <c r="CC31" i="151"/>
  <c r="CC112" i="151"/>
  <c r="CB28" i="151"/>
  <c r="CA30" i="150"/>
  <c r="CB112" i="150"/>
  <c r="CB4" i="151"/>
  <c r="CC103" i="151"/>
  <c r="CA32" i="151"/>
  <c r="CB116" i="151"/>
  <c r="CC111" i="150"/>
  <c r="CB29" i="150"/>
  <c r="CC102" i="150"/>
  <c r="CB4" i="150"/>
  <c r="CC105" i="150"/>
  <c r="CB7" i="150"/>
  <c r="CA30" i="151"/>
  <c r="CB114" i="151"/>
  <c r="CB9" i="151"/>
  <c r="CC108" i="151"/>
  <c r="BD2" i="151"/>
  <c r="BC25" i="151"/>
  <c r="BC25" i="150"/>
  <c r="BD2" i="150"/>
  <c r="CA46" i="151" l="1"/>
  <c r="BB2" i="149"/>
  <c r="BA25" i="149"/>
  <c r="CA46" i="150"/>
  <c r="CC29" i="151"/>
  <c r="CD113" i="151"/>
  <c r="CC26" i="150"/>
  <c r="CD108" i="150"/>
  <c r="CC9" i="151"/>
  <c r="CD108" i="151"/>
  <c r="CB31" i="150"/>
  <c r="CC113" i="150"/>
  <c r="CC29" i="150"/>
  <c r="CD111" i="150"/>
  <c r="CC28" i="151"/>
  <c r="CD112" i="151"/>
  <c r="CB30" i="151"/>
  <c r="CC114" i="151"/>
  <c r="CC5" i="151"/>
  <c r="CD104" i="151"/>
  <c r="CE8" i="151"/>
  <c r="CF107" i="151"/>
  <c r="CD31" i="151"/>
  <c r="CE115" i="151"/>
  <c r="CC4" i="151"/>
  <c r="CD103" i="151"/>
  <c r="CB23" i="150"/>
  <c r="CC27" i="151"/>
  <c r="CD111" i="151"/>
  <c r="CD105" i="150"/>
  <c r="CC7" i="150"/>
  <c r="CD105" i="151"/>
  <c r="CC6" i="151"/>
  <c r="CB23" i="151"/>
  <c r="CC109" i="150"/>
  <c r="CB27" i="150"/>
  <c r="CD106" i="151"/>
  <c r="CC7" i="151"/>
  <c r="CB32" i="151"/>
  <c r="CC116" i="151"/>
  <c r="CB28" i="150"/>
  <c r="CC110" i="150"/>
  <c r="CD6" i="150"/>
  <c r="CE104" i="150"/>
  <c r="CD103" i="150"/>
  <c r="CC5" i="150"/>
  <c r="CC26" i="151"/>
  <c r="CD110" i="151"/>
  <c r="CC3" i="150"/>
  <c r="CD101" i="150"/>
  <c r="CD102" i="151"/>
  <c r="CC3" i="151"/>
  <c r="CB30" i="150"/>
  <c r="CC112" i="150"/>
  <c r="CD106" i="150"/>
  <c r="CC8" i="150"/>
  <c r="CC4" i="150"/>
  <c r="CD102" i="150"/>
  <c r="BD25" i="151"/>
  <c r="BE2" i="151"/>
  <c r="BE2" i="150"/>
  <c r="BD25" i="150"/>
  <c r="CB46" i="151" l="1"/>
  <c r="CB46" i="150"/>
  <c r="BB25" i="149"/>
  <c r="BC2" i="149"/>
  <c r="CD4" i="150"/>
  <c r="CE102" i="150"/>
  <c r="CC27" i="150"/>
  <c r="CD109" i="150"/>
  <c r="CC28" i="150"/>
  <c r="CD110" i="150"/>
  <c r="CD4" i="151"/>
  <c r="CE103" i="151"/>
  <c r="CD9" i="151"/>
  <c r="CE108" i="151"/>
  <c r="CD7" i="150"/>
  <c r="CE105" i="150"/>
  <c r="CD3" i="151"/>
  <c r="CE102" i="151"/>
  <c r="CC30" i="151"/>
  <c r="CD114" i="151"/>
  <c r="CC23" i="150"/>
  <c r="CE106" i="150"/>
  <c r="CD8" i="150"/>
  <c r="CC32" i="151"/>
  <c r="CD116" i="151"/>
  <c r="CF115" i="151"/>
  <c r="CE31" i="151"/>
  <c r="CE112" i="151"/>
  <c r="CD28" i="151"/>
  <c r="CC30" i="150"/>
  <c r="CD112" i="150"/>
  <c r="CD7" i="151"/>
  <c r="CE106" i="151"/>
  <c r="CE111" i="151"/>
  <c r="CD27" i="151"/>
  <c r="CE113" i="151"/>
  <c r="CD29" i="151"/>
  <c r="CE101" i="150"/>
  <c r="CD3" i="150"/>
  <c r="CD26" i="151"/>
  <c r="CE110" i="151"/>
  <c r="CE105" i="151"/>
  <c r="CD6" i="151"/>
  <c r="CD26" i="150"/>
  <c r="CE108" i="150"/>
  <c r="CG107" i="151"/>
  <c r="CF8" i="151"/>
  <c r="CD29" i="150"/>
  <c r="CE111" i="150"/>
  <c r="CD5" i="150"/>
  <c r="CE103" i="150"/>
  <c r="CC23" i="151"/>
  <c r="CE6" i="150"/>
  <c r="CF104" i="150"/>
  <c r="CD5" i="151"/>
  <c r="CE104" i="151"/>
  <c r="CD113" i="150"/>
  <c r="CC31" i="150"/>
  <c r="BE25" i="151"/>
  <c r="BF2" i="151"/>
  <c r="BE25" i="150"/>
  <c r="BF2" i="150"/>
  <c r="CC46" i="150" l="1"/>
  <c r="BC25" i="149"/>
  <c r="BD2" i="149"/>
  <c r="CC46" i="151"/>
  <c r="CD28" i="150"/>
  <c r="CE110" i="150"/>
  <c r="CE28" i="151"/>
  <c r="CF112" i="151"/>
  <c r="CE4" i="151"/>
  <c r="CF103" i="151"/>
  <c r="CE113" i="150"/>
  <c r="CD31" i="150"/>
  <c r="CF111" i="151"/>
  <c r="CE27" i="151"/>
  <c r="CE29" i="150"/>
  <c r="CF111" i="150"/>
  <c r="CE26" i="151"/>
  <c r="CF110" i="151"/>
  <c r="CE7" i="151"/>
  <c r="CF106" i="151"/>
  <c r="CF102" i="151"/>
  <c r="CE3" i="151"/>
  <c r="CD32" i="151"/>
  <c r="CE116" i="151"/>
  <c r="CE7" i="150"/>
  <c r="CF105" i="150"/>
  <c r="CE8" i="150"/>
  <c r="CF106" i="150"/>
  <c r="CE9" i="151"/>
  <c r="CF108" i="151"/>
  <c r="CF102" i="150"/>
  <c r="CE4" i="150"/>
  <c r="CD30" i="151"/>
  <c r="CE114" i="151"/>
  <c r="CE6" i="151"/>
  <c r="CF105" i="151"/>
  <c r="CF104" i="151"/>
  <c r="CE5" i="151"/>
  <c r="CG115" i="151"/>
  <c r="CF31" i="151"/>
  <c r="CD23" i="151"/>
  <c r="CF6" i="150"/>
  <c r="CG104" i="150"/>
  <c r="CD23" i="150"/>
  <c r="CE109" i="150"/>
  <c r="CD27" i="150"/>
  <c r="CG8" i="151"/>
  <c r="CH107" i="151"/>
  <c r="CE3" i="150"/>
  <c r="CF101" i="150"/>
  <c r="CE112" i="150"/>
  <c r="CD30" i="150"/>
  <c r="CE26" i="150"/>
  <c r="CF108" i="150"/>
  <c r="CF103" i="150"/>
  <c r="CE5" i="150"/>
  <c r="CE29" i="151"/>
  <c r="CF113" i="151"/>
  <c r="BF25" i="151"/>
  <c r="BG2" i="151"/>
  <c r="BF25" i="150"/>
  <c r="BG2" i="150"/>
  <c r="CD46" i="151" l="1"/>
  <c r="BD25" i="149"/>
  <c r="BE2" i="149"/>
  <c r="CD46" i="150"/>
  <c r="CF29" i="151"/>
  <c r="CG113" i="151"/>
  <c r="CG6" i="150"/>
  <c r="CH104" i="150"/>
  <c r="CE23" i="150"/>
  <c r="CH8" i="151"/>
  <c r="CI107" i="151"/>
  <c r="CF112" i="150"/>
  <c r="CE30" i="150"/>
  <c r="CF3" i="150"/>
  <c r="CG101" i="150"/>
  <c r="CF7" i="150"/>
  <c r="CG105" i="150"/>
  <c r="CF113" i="150"/>
  <c r="CE31" i="150"/>
  <c r="CF4" i="151"/>
  <c r="CG103" i="151"/>
  <c r="CF5" i="150"/>
  <c r="CG103" i="150"/>
  <c r="CF4" i="150"/>
  <c r="CG102" i="150"/>
  <c r="CF28" i="151"/>
  <c r="CG112" i="151"/>
  <c r="CE23" i="151"/>
  <c r="CE28" i="150"/>
  <c r="CF110" i="150"/>
  <c r="CG106" i="151"/>
  <c r="CF7" i="151"/>
  <c r="CE30" i="151"/>
  <c r="CF114" i="151"/>
  <c r="CF26" i="151"/>
  <c r="CG110" i="151"/>
  <c r="CE32" i="151"/>
  <c r="CF116" i="151"/>
  <c r="CG31" i="151"/>
  <c r="CH115" i="151"/>
  <c r="CF29" i="150"/>
  <c r="CG111" i="150"/>
  <c r="CF26" i="150"/>
  <c r="CG108" i="150"/>
  <c r="CF9" i="151"/>
  <c r="CG108" i="151"/>
  <c r="CE27" i="150"/>
  <c r="CF109" i="150"/>
  <c r="CG104" i="151"/>
  <c r="CF5" i="151"/>
  <c r="CG105" i="151"/>
  <c r="CF6" i="151"/>
  <c r="CF8" i="150"/>
  <c r="CG106" i="150"/>
  <c r="CG102" i="151"/>
  <c r="CF3" i="151"/>
  <c r="CF27" i="151"/>
  <c r="CG111" i="151"/>
  <c r="BH2" i="151"/>
  <c r="BG25" i="151"/>
  <c r="BH2" i="150"/>
  <c r="BG25" i="150"/>
  <c r="CE46" i="151" l="1"/>
  <c r="BE25" i="149"/>
  <c r="BF2" i="149"/>
  <c r="CE46" i="150"/>
  <c r="CH105" i="151"/>
  <c r="CG6" i="151"/>
  <c r="CF30" i="151"/>
  <c r="CG114" i="151"/>
  <c r="CH102" i="150"/>
  <c r="CG4" i="150"/>
  <c r="CG27" i="151"/>
  <c r="CH111" i="151"/>
  <c r="CH112" i="151"/>
  <c r="CG28" i="151"/>
  <c r="CI8" i="151"/>
  <c r="CJ107" i="151"/>
  <c r="CG5" i="151"/>
  <c r="CH104" i="151"/>
  <c r="CG113" i="150"/>
  <c r="CF31" i="150"/>
  <c r="CF23" i="151"/>
  <c r="CH31" i="151"/>
  <c r="CI115" i="151"/>
  <c r="CG7" i="150"/>
  <c r="CH105" i="150"/>
  <c r="CG3" i="151"/>
  <c r="CH102" i="151"/>
  <c r="CH6" i="150"/>
  <c r="CI104" i="150"/>
  <c r="CF23" i="150"/>
  <c r="CG29" i="151"/>
  <c r="CH113" i="151"/>
  <c r="CG112" i="150"/>
  <c r="CF30" i="150"/>
  <c r="CG29" i="150"/>
  <c r="CH111" i="150"/>
  <c r="CF27" i="150"/>
  <c r="CG109" i="150"/>
  <c r="CG7" i="151"/>
  <c r="CH106" i="151"/>
  <c r="CG8" i="150"/>
  <c r="CH106" i="150"/>
  <c r="CG9" i="151"/>
  <c r="CH108" i="151"/>
  <c r="CG116" i="151"/>
  <c r="CF32" i="151"/>
  <c r="CF28" i="150"/>
  <c r="CG110" i="150"/>
  <c r="CG5" i="150"/>
  <c r="CH103" i="150"/>
  <c r="CH101" i="150"/>
  <c r="CG3" i="150"/>
  <c r="CH108" i="150"/>
  <c r="CG26" i="150"/>
  <c r="CH110" i="151"/>
  <c r="CG26" i="151"/>
  <c r="CG4" i="151"/>
  <c r="CH103" i="151"/>
  <c r="BH25" i="151"/>
  <c r="BI2" i="151"/>
  <c r="BH25" i="150"/>
  <c r="BI2" i="150"/>
  <c r="CF46" i="151" l="1"/>
  <c r="BG2" i="149"/>
  <c r="BF25" i="149"/>
  <c r="CF46" i="150"/>
  <c r="CG23" i="151"/>
  <c r="CH5" i="151"/>
  <c r="CI104" i="151"/>
  <c r="CH29" i="151"/>
  <c r="CI113" i="151"/>
  <c r="CJ104" i="150"/>
  <c r="CI6" i="150"/>
  <c r="CI103" i="151"/>
  <c r="CH4" i="151"/>
  <c r="CH5" i="150"/>
  <c r="CI103" i="150"/>
  <c r="CI106" i="150"/>
  <c r="CH8" i="150"/>
  <c r="CG30" i="150"/>
  <c r="CH112" i="150"/>
  <c r="CG28" i="150"/>
  <c r="CH110" i="150"/>
  <c r="CK107" i="151"/>
  <c r="CJ8" i="151"/>
  <c r="CH26" i="151"/>
  <c r="CI110" i="151"/>
  <c r="CI31" i="151"/>
  <c r="CJ115" i="151"/>
  <c r="CH114" i="151"/>
  <c r="CG30" i="151"/>
  <c r="CG32" i="151"/>
  <c r="CH116" i="151"/>
  <c r="CI112" i="151"/>
  <c r="CH28" i="151"/>
  <c r="CH9" i="151"/>
  <c r="CI108" i="151"/>
  <c r="CI111" i="151"/>
  <c r="CH27" i="151"/>
  <c r="CH7" i="150"/>
  <c r="CI105" i="150"/>
  <c r="CH7" i="151"/>
  <c r="CI106" i="151"/>
  <c r="CH4" i="150"/>
  <c r="CI102" i="150"/>
  <c r="CH109" i="150"/>
  <c r="CG27" i="150"/>
  <c r="CH26" i="150"/>
  <c r="CI108" i="150"/>
  <c r="CG23" i="150"/>
  <c r="CH29" i="150"/>
  <c r="CI111" i="150"/>
  <c r="CH3" i="150"/>
  <c r="CI101" i="150"/>
  <c r="CH3" i="151"/>
  <c r="CI102" i="151"/>
  <c r="CG31" i="150"/>
  <c r="CH113" i="150"/>
  <c r="CH6" i="151"/>
  <c r="CI105" i="151"/>
  <c r="BI25" i="151"/>
  <c r="BJ2" i="151"/>
  <c r="BJ2" i="150"/>
  <c r="BI25" i="150"/>
  <c r="CH23" i="150" l="1"/>
  <c r="CG46" i="151"/>
  <c r="CG46" i="150"/>
  <c r="BG25" i="149"/>
  <c r="BH2" i="149"/>
  <c r="CI114" i="151"/>
  <c r="CH30" i="151"/>
  <c r="CI6" i="151"/>
  <c r="CJ105" i="151"/>
  <c r="CI4" i="150"/>
  <c r="CJ102" i="150"/>
  <c r="CJ105" i="150"/>
  <c r="CI7" i="150"/>
  <c r="CH27" i="150"/>
  <c r="CI109" i="150"/>
  <c r="CI27" i="151"/>
  <c r="CJ111" i="151"/>
  <c r="CJ111" i="150"/>
  <c r="CI29" i="150"/>
  <c r="CI4" i="151"/>
  <c r="CJ103" i="151"/>
  <c r="CH30" i="150"/>
  <c r="CI112" i="150"/>
  <c r="CH31" i="150"/>
  <c r="CI113" i="150"/>
  <c r="CJ6" i="150"/>
  <c r="CK104" i="150"/>
  <c r="CI26" i="151"/>
  <c r="CJ110" i="151"/>
  <c r="CI8" i="150"/>
  <c r="CJ106" i="150"/>
  <c r="CI5" i="150"/>
  <c r="CJ103" i="150"/>
  <c r="CI5" i="151"/>
  <c r="CJ104" i="151"/>
  <c r="CI110" i="150"/>
  <c r="CH28" i="150"/>
  <c r="CI9" i="151"/>
  <c r="CJ108" i="151"/>
  <c r="CJ31" i="151"/>
  <c r="CK115" i="151"/>
  <c r="CJ106" i="151"/>
  <c r="CI7" i="151"/>
  <c r="CI26" i="150"/>
  <c r="CJ108" i="150"/>
  <c r="CI28" i="151"/>
  <c r="CJ112" i="151"/>
  <c r="CI29" i="151"/>
  <c r="CJ113" i="151"/>
  <c r="CI3" i="151"/>
  <c r="CJ102" i="151"/>
  <c r="CH32" i="151"/>
  <c r="CI116" i="151"/>
  <c r="CH23" i="151"/>
  <c r="CI3" i="150"/>
  <c r="CJ101" i="150"/>
  <c r="CL107" i="151"/>
  <c r="CK8" i="151"/>
  <c r="BJ25" i="151"/>
  <c r="BK2" i="151"/>
  <c r="BK2" i="150"/>
  <c r="BJ25" i="150"/>
  <c r="CH46" i="151" l="1"/>
  <c r="BH25" i="149"/>
  <c r="BI2" i="149"/>
  <c r="CH46" i="150"/>
  <c r="CI23" i="151"/>
  <c r="CJ3" i="151"/>
  <c r="CK102" i="151"/>
  <c r="CJ5" i="151"/>
  <c r="CK104" i="151"/>
  <c r="CJ7" i="151"/>
  <c r="CK106" i="151"/>
  <c r="CK31" i="151"/>
  <c r="CL115" i="151"/>
  <c r="CJ4" i="151"/>
  <c r="CK103" i="151"/>
  <c r="CK6" i="150"/>
  <c r="CL104" i="150"/>
  <c r="CJ7" i="150"/>
  <c r="CK105" i="150"/>
  <c r="CK113" i="151"/>
  <c r="CJ29" i="151"/>
  <c r="CJ4" i="150"/>
  <c r="CK102" i="150"/>
  <c r="CI23" i="150"/>
  <c r="CJ28" i="151"/>
  <c r="CK112" i="151"/>
  <c r="CJ8" i="150"/>
  <c r="CK106" i="150"/>
  <c r="CJ27" i="151"/>
  <c r="CK111" i="151"/>
  <c r="CJ6" i="151"/>
  <c r="CK105" i="151"/>
  <c r="CJ112" i="150"/>
  <c r="CI30" i="150"/>
  <c r="CI27" i="150"/>
  <c r="CJ109" i="150"/>
  <c r="CL8" i="151"/>
  <c r="CM107" i="151"/>
  <c r="CJ5" i="150"/>
  <c r="CK103" i="150"/>
  <c r="CJ3" i="150"/>
  <c r="CK101" i="150"/>
  <c r="CK111" i="150"/>
  <c r="CJ29" i="150"/>
  <c r="CJ9" i="151"/>
  <c r="CK108" i="151"/>
  <c r="CJ113" i="150"/>
  <c r="CI31" i="150"/>
  <c r="CI32" i="151"/>
  <c r="CJ116" i="151"/>
  <c r="CJ26" i="150"/>
  <c r="CK108" i="150"/>
  <c r="CI28" i="150"/>
  <c r="CJ110" i="150"/>
  <c r="CJ26" i="151"/>
  <c r="CK110" i="151"/>
  <c r="CI30" i="151"/>
  <c r="CJ114" i="151"/>
  <c r="BL2" i="151"/>
  <c r="BK25" i="151"/>
  <c r="BL2" i="150"/>
  <c r="BK25" i="150"/>
  <c r="CI46" i="151" l="1"/>
  <c r="BL25" i="150"/>
  <c r="BM2" i="150"/>
  <c r="BL25" i="151"/>
  <c r="BM2" i="151"/>
  <c r="CI46" i="150"/>
  <c r="BJ2" i="149"/>
  <c r="BI25" i="149"/>
  <c r="CK109" i="150"/>
  <c r="CJ27" i="150"/>
  <c r="CM115" i="151"/>
  <c r="CL31" i="151"/>
  <c r="CK29" i="150"/>
  <c r="CL111" i="150"/>
  <c r="CK28" i="151"/>
  <c r="CL112" i="151"/>
  <c r="CK110" i="150"/>
  <c r="CJ28" i="150"/>
  <c r="CK26" i="150"/>
  <c r="CL108" i="150"/>
  <c r="CK8" i="150"/>
  <c r="CL106" i="150"/>
  <c r="CL113" i="151"/>
  <c r="CK29" i="151"/>
  <c r="CJ30" i="151"/>
  <c r="CK114" i="151"/>
  <c r="CJ32" i="151"/>
  <c r="CK116" i="151"/>
  <c r="CK7" i="151"/>
  <c r="CL106" i="151"/>
  <c r="CK26" i="151"/>
  <c r="CL110" i="151"/>
  <c r="CK112" i="150"/>
  <c r="CJ30" i="150"/>
  <c r="CL6" i="150"/>
  <c r="CM104" i="150"/>
  <c r="CK5" i="150"/>
  <c r="CL103" i="150"/>
  <c r="CL105" i="151"/>
  <c r="CK6" i="151"/>
  <c r="CL104" i="151"/>
  <c r="CK5" i="151"/>
  <c r="CN107" i="151"/>
  <c r="CM8" i="151"/>
  <c r="CK3" i="151"/>
  <c r="CL102" i="151"/>
  <c r="CK7" i="150"/>
  <c r="CL105" i="150"/>
  <c r="CK3" i="150"/>
  <c r="CL101" i="150"/>
  <c r="CJ23" i="150"/>
  <c r="CJ31" i="150"/>
  <c r="CK113" i="150"/>
  <c r="CK4" i="150"/>
  <c r="CL102" i="150"/>
  <c r="CK4" i="151"/>
  <c r="CL103" i="151"/>
  <c r="CL108" i="151"/>
  <c r="CK9" i="151"/>
  <c r="CK27" i="151"/>
  <c r="CL111" i="151"/>
  <c r="CJ23" i="151"/>
  <c r="CJ46" i="150" l="1"/>
  <c r="CJ46" i="151"/>
  <c r="BN2" i="151"/>
  <c r="BM25" i="151"/>
  <c r="BJ25" i="149"/>
  <c r="BK2" i="149"/>
  <c r="BN2" i="150"/>
  <c r="BM25" i="150"/>
  <c r="CM110" i="151"/>
  <c r="CL26" i="151"/>
  <c r="CL27" i="151"/>
  <c r="CM111" i="151"/>
  <c r="CL6" i="151"/>
  <c r="CM105" i="151"/>
  <c r="CL8" i="150"/>
  <c r="CM106" i="150"/>
  <c r="CM103" i="150"/>
  <c r="CL5" i="150"/>
  <c r="CL29" i="150"/>
  <c r="CM111" i="150"/>
  <c r="CK23" i="151"/>
  <c r="CL9" i="151"/>
  <c r="CM108" i="151"/>
  <c r="CM6" i="150"/>
  <c r="CN104" i="150"/>
  <c r="CL26" i="150"/>
  <c r="CM108" i="150"/>
  <c r="CL4" i="151"/>
  <c r="CM103" i="151"/>
  <c r="CN8" i="151"/>
  <c r="CO107" i="151"/>
  <c r="CK30" i="151"/>
  <c r="CL114" i="151"/>
  <c r="CM112" i="151"/>
  <c r="CL28" i="151"/>
  <c r="CK31" i="150"/>
  <c r="CL113" i="150"/>
  <c r="CL29" i="151"/>
  <c r="CM113" i="151"/>
  <c r="CL3" i="151"/>
  <c r="CM102" i="151"/>
  <c r="CL7" i="151"/>
  <c r="CM106" i="151"/>
  <c r="CK32" i="151"/>
  <c r="CL116" i="151"/>
  <c r="CL3" i="150"/>
  <c r="CM101" i="150"/>
  <c r="CM31" i="151"/>
  <c r="CN115" i="151"/>
  <c r="CK23" i="150"/>
  <c r="CL4" i="150"/>
  <c r="CM102" i="150"/>
  <c r="CL7" i="150"/>
  <c r="CM105" i="150"/>
  <c r="CL5" i="151"/>
  <c r="CM104" i="151"/>
  <c r="CK30" i="150"/>
  <c r="CL112" i="150"/>
  <c r="CL110" i="150"/>
  <c r="CK28" i="150"/>
  <c r="CK27" i="150"/>
  <c r="CL109" i="150"/>
  <c r="B31" i="148"/>
  <c r="B56" i="148" s="1"/>
  <c r="C31" i="148"/>
  <c r="B32" i="148"/>
  <c r="B57" i="148" s="1"/>
  <c r="C32" i="148"/>
  <c r="B33" i="148"/>
  <c r="B58" i="148" s="1"/>
  <c r="C33" i="148"/>
  <c r="B34" i="148"/>
  <c r="B59" i="148" s="1"/>
  <c r="C34" i="148"/>
  <c r="B35" i="148"/>
  <c r="B60" i="148" s="1"/>
  <c r="C35" i="148"/>
  <c r="CK46" i="150" l="1"/>
  <c r="BK25" i="149"/>
  <c r="BL2" i="149"/>
  <c r="BL25" i="149" s="1"/>
  <c r="CK46" i="151"/>
  <c r="BN25" i="150"/>
  <c r="BO2" i="150"/>
  <c r="BO2" i="151"/>
  <c r="BN25" i="151"/>
  <c r="CL23" i="150"/>
  <c r="CL27" i="150"/>
  <c r="CM109" i="150"/>
  <c r="CM3" i="150"/>
  <c r="CN101" i="150"/>
  <c r="CM9" i="151"/>
  <c r="CN108" i="151"/>
  <c r="CN111" i="150"/>
  <c r="CM29" i="150"/>
  <c r="CM7" i="150"/>
  <c r="CN105" i="150"/>
  <c r="CM29" i="151"/>
  <c r="CN113" i="151"/>
  <c r="CO8" i="151"/>
  <c r="CP107" i="151"/>
  <c r="CM8" i="150"/>
  <c r="CN106" i="150"/>
  <c r="CN102" i="150"/>
  <c r="CM4" i="150"/>
  <c r="CL31" i="150"/>
  <c r="CM113" i="150"/>
  <c r="CN103" i="151"/>
  <c r="CM4" i="151"/>
  <c r="CM110" i="150"/>
  <c r="CL28" i="150"/>
  <c r="CL30" i="150"/>
  <c r="CM112" i="150"/>
  <c r="CN106" i="151"/>
  <c r="CM7" i="151"/>
  <c r="CM26" i="150"/>
  <c r="CN108" i="150"/>
  <c r="CN111" i="151"/>
  <c r="CM27" i="151"/>
  <c r="CO115" i="151"/>
  <c r="CN31" i="151"/>
  <c r="CM5" i="151"/>
  <c r="CN104" i="151"/>
  <c r="CL30" i="151"/>
  <c r="CM114" i="151"/>
  <c r="CN6" i="150"/>
  <c r="CO104" i="150"/>
  <c r="CM5" i="150"/>
  <c r="CN103" i="150"/>
  <c r="CM116" i="151"/>
  <c r="CL32" i="151"/>
  <c r="CM6" i="151"/>
  <c r="CN105" i="151"/>
  <c r="CN112" i="151"/>
  <c r="CM28" i="151"/>
  <c r="CM3" i="151"/>
  <c r="CN102" i="151"/>
  <c r="CL23" i="151"/>
  <c r="CN110" i="151"/>
  <c r="CM26" i="151"/>
  <c r="B26" i="137"/>
  <c r="B27" i="137"/>
  <c r="B28" i="137"/>
  <c r="B29" i="137"/>
  <c r="B30" i="137"/>
  <c r="B55" i="137" s="1"/>
  <c r="C30" i="137"/>
  <c r="B31" i="137"/>
  <c r="B56" i="137" s="1"/>
  <c r="C31" i="137"/>
  <c r="B32" i="137"/>
  <c r="B57" i="137" s="1"/>
  <c r="C32" i="137"/>
  <c r="B33" i="137"/>
  <c r="B58" i="137" s="1"/>
  <c r="C33" i="137"/>
  <c r="B34" i="137"/>
  <c r="B59" i="137" s="1"/>
  <c r="C34" i="137"/>
  <c r="B35" i="137"/>
  <c r="B60" i="137" s="1"/>
  <c r="C35" i="137"/>
  <c r="B33" i="141"/>
  <c r="C33" i="141"/>
  <c r="B34" i="141"/>
  <c r="C34" i="141"/>
  <c r="B35" i="141"/>
  <c r="C35" i="141"/>
  <c r="B52" i="141"/>
  <c r="B53" i="141"/>
  <c r="B54" i="141"/>
  <c r="B55" i="141"/>
  <c r="B56" i="141"/>
  <c r="B57" i="141"/>
  <c r="B58" i="141"/>
  <c r="B59" i="141"/>
  <c r="B60" i="141"/>
  <c r="B61" i="141"/>
  <c r="B62" i="141"/>
  <c r="B63" i="141"/>
  <c r="B64" i="141"/>
  <c r="B65" i="141"/>
  <c r="B66" i="141"/>
  <c r="B67" i="141"/>
  <c r="B68" i="141"/>
  <c r="B69" i="141"/>
  <c r="B70" i="141"/>
  <c r="B51" i="141"/>
  <c r="B27" i="141"/>
  <c r="B28" i="141"/>
  <c r="B29" i="141"/>
  <c r="B30" i="141"/>
  <c r="B31" i="141"/>
  <c r="B32" i="141"/>
  <c r="BP2" i="151" l="1"/>
  <c r="BO25" i="151"/>
  <c r="CL46" i="151"/>
  <c r="BO25" i="150"/>
  <c r="BP2" i="150"/>
  <c r="CL46" i="150"/>
  <c r="CO106" i="150"/>
  <c r="CN8" i="150"/>
  <c r="CO6" i="150"/>
  <c r="CP104" i="150"/>
  <c r="CN110" i="150"/>
  <c r="CM28" i="150"/>
  <c r="CN114" i="151"/>
  <c r="CM30" i="151"/>
  <c r="CN28" i="151"/>
  <c r="CO112" i="151"/>
  <c r="CN6" i="151"/>
  <c r="CO105" i="151"/>
  <c r="CN27" i="151"/>
  <c r="CO111" i="151"/>
  <c r="CO111" i="150"/>
  <c r="CN29" i="150"/>
  <c r="CO110" i="151"/>
  <c r="CN26" i="151"/>
  <c r="CO108" i="150"/>
  <c r="CN26" i="150"/>
  <c r="CN9" i="151"/>
  <c r="CO108" i="151"/>
  <c r="CN3" i="151"/>
  <c r="CO102" i="151"/>
  <c r="CN5" i="151"/>
  <c r="CO104" i="151"/>
  <c r="CN113" i="150"/>
  <c r="CM31" i="150"/>
  <c r="CN3" i="150"/>
  <c r="CO101" i="150"/>
  <c r="CO103" i="150"/>
  <c r="CN5" i="150"/>
  <c r="CM30" i="150"/>
  <c r="CN112" i="150"/>
  <c r="CO105" i="150"/>
  <c r="CN7" i="150"/>
  <c r="CN109" i="150"/>
  <c r="CM27" i="150"/>
  <c r="CP8" i="151"/>
  <c r="CQ107" i="151"/>
  <c r="CO103" i="151"/>
  <c r="CN4" i="151"/>
  <c r="CN116" i="151"/>
  <c r="CM32" i="151"/>
  <c r="CO113" i="151"/>
  <c r="CN29" i="151"/>
  <c r="CM23" i="151"/>
  <c r="CN7" i="151"/>
  <c r="CO106" i="151"/>
  <c r="CM23" i="150"/>
  <c r="CO31" i="151"/>
  <c r="CP115" i="151"/>
  <c r="CN4" i="150"/>
  <c r="CO102" i="150"/>
  <c r="B26" i="148"/>
  <c r="B51" i="148" s="1"/>
  <c r="B27" i="148"/>
  <c r="B52" i="148" s="1"/>
  <c r="B28" i="148"/>
  <c r="B53" i="148" s="1"/>
  <c r="B29" i="148"/>
  <c r="B54" i="148" s="1"/>
  <c r="B30" i="148"/>
  <c r="B55" i="148" s="1"/>
  <c r="BP25" i="150" l="1"/>
  <c r="BQ2" i="150"/>
  <c r="BQ2" i="151"/>
  <c r="BP25" i="151"/>
  <c r="CM46" i="151"/>
  <c r="CM46" i="150"/>
  <c r="CN30" i="151"/>
  <c r="CO114" i="151"/>
  <c r="CN27" i="150"/>
  <c r="CO109" i="150"/>
  <c r="CP108" i="151"/>
  <c r="CO9" i="151"/>
  <c r="CQ115" i="151"/>
  <c r="CP31" i="151"/>
  <c r="CN32" i="151"/>
  <c r="CO116" i="151"/>
  <c r="CO3" i="150"/>
  <c r="CP101" i="150"/>
  <c r="CP111" i="150"/>
  <c r="CO29" i="150"/>
  <c r="CN23" i="150"/>
  <c r="CO110" i="150"/>
  <c r="CN28" i="150"/>
  <c r="CO7" i="150"/>
  <c r="CP105" i="150"/>
  <c r="CN30" i="150"/>
  <c r="CO112" i="150"/>
  <c r="CO26" i="150"/>
  <c r="CP108" i="150"/>
  <c r="CO7" i="151"/>
  <c r="CP106" i="151"/>
  <c r="CO26" i="151"/>
  <c r="CP110" i="151"/>
  <c r="CO4" i="150"/>
  <c r="CP102" i="150"/>
  <c r="CP113" i="151"/>
  <c r="CO29" i="151"/>
  <c r="CO27" i="151"/>
  <c r="CP111" i="151"/>
  <c r="CN31" i="150"/>
  <c r="CO113" i="150"/>
  <c r="CO6" i="151"/>
  <c r="CP105" i="151"/>
  <c r="CO5" i="151"/>
  <c r="CP104" i="151"/>
  <c r="CP6" i="150"/>
  <c r="CQ104" i="150"/>
  <c r="CO4" i="151"/>
  <c r="CP103" i="151"/>
  <c r="CO28" i="151"/>
  <c r="CP112" i="151"/>
  <c r="CQ8" i="151"/>
  <c r="CR107" i="151"/>
  <c r="CP102" i="151"/>
  <c r="CO3" i="151"/>
  <c r="CP103" i="150"/>
  <c r="CO5" i="150"/>
  <c r="CN23" i="151"/>
  <c r="CO8" i="150"/>
  <c r="CP106" i="150"/>
  <c r="G78" i="147"/>
  <c r="G80" i="147" s="1"/>
  <c r="G78" i="117"/>
  <c r="G78" i="146"/>
  <c r="H80" i="147"/>
  <c r="I80" i="147"/>
  <c r="J80" i="147"/>
  <c r="K80" i="147"/>
  <c r="L80" i="147"/>
  <c r="M80" i="147"/>
  <c r="N80" i="147"/>
  <c r="O80" i="147"/>
  <c r="P80" i="147"/>
  <c r="Q80" i="147"/>
  <c r="R80" i="147"/>
  <c r="S80" i="147"/>
  <c r="T80" i="147"/>
  <c r="U80" i="147"/>
  <c r="V80" i="147"/>
  <c r="W80" i="147"/>
  <c r="X80" i="147"/>
  <c r="Y80" i="147"/>
  <c r="Z80" i="147"/>
  <c r="AA80" i="147"/>
  <c r="AB80" i="147"/>
  <c r="AC80" i="147"/>
  <c r="AD80" i="147"/>
  <c r="AE80" i="147"/>
  <c r="AF80" i="147"/>
  <c r="CN46" i="151" l="1"/>
  <c r="BR2" i="151"/>
  <c r="BQ25" i="151"/>
  <c r="CN46" i="150"/>
  <c r="BR2" i="150"/>
  <c r="BQ25" i="150"/>
  <c r="CP8" i="150"/>
  <c r="CQ106" i="150"/>
  <c r="CO28" i="150"/>
  <c r="CP110" i="150"/>
  <c r="CP6" i="151"/>
  <c r="CQ105" i="151"/>
  <c r="CQ31" i="151"/>
  <c r="CR115" i="151"/>
  <c r="CO31" i="150"/>
  <c r="CP113" i="150"/>
  <c r="CP29" i="151"/>
  <c r="CQ113" i="151"/>
  <c r="CQ112" i="151"/>
  <c r="CP28" i="151"/>
  <c r="CQ102" i="150"/>
  <c r="CP4" i="150"/>
  <c r="CP4" i="151"/>
  <c r="CQ103" i="151"/>
  <c r="CQ108" i="151"/>
  <c r="CP9" i="151"/>
  <c r="CO23" i="151"/>
  <c r="CP27" i="151"/>
  <c r="CQ111" i="151"/>
  <c r="CP116" i="151"/>
  <c r="CO32" i="151"/>
  <c r="CP114" i="151"/>
  <c r="CO30" i="151"/>
  <c r="CP26" i="150"/>
  <c r="CQ108" i="150"/>
  <c r="CO30" i="150"/>
  <c r="CP112" i="150"/>
  <c r="CQ111" i="150"/>
  <c r="CP29" i="150"/>
  <c r="CP5" i="150"/>
  <c r="CQ103" i="150"/>
  <c r="CP26" i="151"/>
  <c r="CQ110" i="151"/>
  <c r="CP3" i="150"/>
  <c r="CQ101" i="150"/>
  <c r="CP109" i="150"/>
  <c r="CO27" i="150"/>
  <c r="CQ6" i="150"/>
  <c r="CR104" i="150"/>
  <c r="CP7" i="150"/>
  <c r="CQ105" i="150"/>
  <c r="CO23" i="150"/>
  <c r="CQ102" i="151"/>
  <c r="CP3" i="151"/>
  <c r="CP7" i="151"/>
  <c r="CQ106" i="151"/>
  <c r="CR8" i="151"/>
  <c r="CS107" i="151"/>
  <c r="CP5" i="151"/>
  <c r="CQ104" i="151"/>
  <c r="F78" i="147"/>
  <c r="E78" i="147" s="1"/>
  <c r="D78" i="147" s="1"/>
  <c r="D80" i="147" s="1"/>
  <c r="BS2" i="150" l="1"/>
  <c r="BR25" i="150"/>
  <c r="BR25" i="151"/>
  <c r="BS2" i="151"/>
  <c r="CO46" i="150"/>
  <c r="CO46" i="151"/>
  <c r="CQ112" i="150"/>
  <c r="CP30" i="150"/>
  <c r="CR31" i="151"/>
  <c r="CS115" i="151"/>
  <c r="CQ5" i="151"/>
  <c r="CR104" i="151"/>
  <c r="CQ7" i="150"/>
  <c r="CR105" i="150"/>
  <c r="CQ3" i="150"/>
  <c r="CR101" i="150"/>
  <c r="CQ116" i="151"/>
  <c r="CP32" i="151"/>
  <c r="CP23" i="150"/>
  <c r="CQ27" i="151"/>
  <c r="CR111" i="151"/>
  <c r="CQ6" i="151"/>
  <c r="CR105" i="151"/>
  <c r="CQ29" i="151"/>
  <c r="CR113" i="151"/>
  <c r="CQ7" i="151"/>
  <c r="CR106" i="151"/>
  <c r="CP30" i="151"/>
  <c r="CQ114" i="151"/>
  <c r="CP31" i="150"/>
  <c r="CQ113" i="150"/>
  <c r="CQ8" i="150"/>
  <c r="CR106" i="150"/>
  <c r="CQ3" i="151"/>
  <c r="CR102" i="151"/>
  <c r="CQ4" i="150"/>
  <c r="CR102" i="150"/>
  <c r="CQ26" i="151"/>
  <c r="CR110" i="151"/>
  <c r="CS8" i="151"/>
  <c r="CT107" i="151"/>
  <c r="CQ26" i="150"/>
  <c r="CR108" i="150"/>
  <c r="CQ28" i="151"/>
  <c r="CR112" i="151"/>
  <c r="CS104" i="150"/>
  <c r="CR6" i="150"/>
  <c r="CR103" i="150"/>
  <c r="CQ5" i="150"/>
  <c r="CQ110" i="150"/>
  <c r="CP28" i="150"/>
  <c r="CQ9" i="151"/>
  <c r="CR108" i="151"/>
  <c r="CQ4" i="151"/>
  <c r="CR103" i="151"/>
  <c r="CP23" i="151"/>
  <c r="CP27" i="150"/>
  <c r="CQ109" i="150"/>
  <c r="CQ29" i="150"/>
  <c r="CR111" i="150"/>
  <c r="E80" i="147"/>
  <c r="F80" i="147"/>
  <c r="B33" i="138"/>
  <c r="B58" i="138" s="1"/>
  <c r="B34" i="138"/>
  <c r="B59" i="138" s="1"/>
  <c r="B35" i="138"/>
  <c r="AD93" i="148"/>
  <c r="AE93" i="148" s="1"/>
  <c r="AF93" i="148" s="1"/>
  <c r="AG93" i="148" s="1"/>
  <c r="AB93" i="148"/>
  <c r="AA93" i="148" s="1"/>
  <c r="Z93" i="148" s="1"/>
  <c r="Y93" i="148" s="1"/>
  <c r="X93" i="148" s="1"/>
  <c r="W93" i="148" s="1"/>
  <c r="V93" i="148" s="1"/>
  <c r="U93" i="148" s="1"/>
  <c r="T93" i="148" s="1"/>
  <c r="S93" i="148" s="1"/>
  <c r="R93" i="148" s="1"/>
  <c r="Q93" i="148" s="1"/>
  <c r="P93" i="148" s="1"/>
  <c r="O93" i="148" s="1"/>
  <c r="N93" i="148" s="1"/>
  <c r="M93" i="148" s="1"/>
  <c r="L93" i="148" s="1"/>
  <c r="K93" i="148" s="1"/>
  <c r="J93" i="148" s="1"/>
  <c r="I93" i="148" s="1"/>
  <c r="H93" i="148" s="1"/>
  <c r="G93" i="148" s="1"/>
  <c r="F93" i="148" s="1"/>
  <c r="E93" i="148" s="1"/>
  <c r="D93" i="148" s="1"/>
  <c r="AD92" i="148"/>
  <c r="AE92" i="148" s="1"/>
  <c r="AF92" i="148" s="1"/>
  <c r="AG92" i="148" s="1"/>
  <c r="AB92" i="148"/>
  <c r="AA92" i="148" s="1"/>
  <c r="Z92" i="148" s="1"/>
  <c r="Y92" i="148" s="1"/>
  <c r="X92" i="148" s="1"/>
  <c r="W92" i="148" s="1"/>
  <c r="V92" i="148" s="1"/>
  <c r="U92" i="148" s="1"/>
  <c r="T92" i="148" s="1"/>
  <c r="S92" i="148" s="1"/>
  <c r="R92" i="148" s="1"/>
  <c r="Q92" i="148" s="1"/>
  <c r="P92" i="148" s="1"/>
  <c r="O92" i="148" s="1"/>
  <c r="N92" i="148" s="1"/>
  <c r="M92" i="148" s="1"/>
  <c r="L92" i="148" s="1"/>
  <c r="K92" i="148" s="1"/>
  <c r="J92" i="148" s="1"/>
  <c r="I92" i="148" s="1"/>
  <c r="H92" i="148" s="1"/>
  <c r="G92" i="148" s="1"/>
  <c r="F92" i="148" s="1"/>
  <c r="E92" i="148" s="1"/>
  <c r="D92" i="148" s="1"/>
  <c r="AD91" i="148"/>
  <c r="AE91" i="148" s="1"/>
  <c r="AF91" i="148" s="1"/>
  <c r="AG91" i="148" s="1"/>
  <c r="AB91" i="148"/>
  <c r="AA91" i="148" s="1"/>
  <c r="Z91" i="148" s="1"/>
  <c r="Y91" i="148" s="1"/>
  <c r="X91" i="148" s="1"/>
  <c r="W91" i="148" s="1"/>
  <c r="V91" i="148" s="1"/>
  <c r="U91" i="148" s="1"/>
  <c r="T91" i="148" s="1"/>
  <c r="S91" i="148" s="1"/>
  <c r="R91" i="148" s="1"/>
  <c r="Q91" i="148" s="1"/>
  <c r="P91" i="148" s="1"/>
  <c r="O91" i="148" s="1"/>
  <c r="N91" i="148" s="1"/>
  <c r="M91" i="148" s="1"/>
  <c r="L91" i="148" s="1"/>
  <c r="K91" i="148" s="1"/>
  <c r="J91" i="148" s="1"/>
  <c r="I91" i="148" s="1"/>
  <c r="H91" i="148" s="1"/>
  <c r="G91" i="148" s="1"/>
  <c r="F91" i="148" s="1"/>
  <c r="E91" i="148" s="1"/>
  <c r="D91" i="148" s="1"/>
  <c r="AD90" i="148"/>
  <c r="AE90" i="148" s="1"/>
  <c r="AF90" i="148" s="1"/>
  <c r="AG90" i="148" s="1"/>
  <c r="AB90" i="148"/>
  <c r="AA90" i="148" s="1"/>
  <c r="Z90" i="148" s="1"/>
  <c r="Y90" i="148" s="1"/>
  <c r="X90" i="148" s="1"/>
  <c r="W90" i="148" s="1"/>
  <c r="V90" i="148" s="1"/>
  <c r="U90" i="148" s="1"/>
  <c r="T90" i="148" s="1"/>
  <c r="S90" i="148" s="1"/>
  <c r="R90" i="148" s="1"/>
  <c r="Q90" i="148" s="1"/>
  <c r="P90" i="148" s="1"/>
  <c r="O90" i="148" s="1"/>
  <c r="N90" i="148" s="1"/>
  <c r="M90" i="148" s="1"/>
  <c r="L90" i="148" s="1"/>
  <c r="K90" i="148" s="1"/>
  <c r="J90" i="148" s="1"/>
  <c r="I90" i="148" s="1"/>
  <c r="H90" i="148" s="1"/>
  <c r="G90" i="148" s="1"/>
  <c r="F90" i="148" s="1"/>
  <c r="E90" i="148" s="1"/>
  <c r="D90" i="148" s="1"/>
  <c r="AD89" i="148"/>
  <c r="AB89" i="148"/>
  <c r="AA89" i="148" s="1"/>
  <c r="Z89" i="148" s="1"/>
  <c r="Y89" i="148" s="1"/>
  <c r="X89" i="148" s="1"/>
  <c r="W89" i="148" s="1"/>
  <c r="V89" i="148" s="1"/>
  <c r="U89" i="148" s="1"/>
  <c r="T89" i="148" s="1"/>
  <c r="S89" i="148" s="1"/>
  <c r="R89" i="148" s="1"/>
  <c r="Q89" i="148" s="1"/>
  <c r="P89" i="148" s="1"/>
  <c r="O89" i="148" s="1"/>
  <c r="N89" i="148" s="1"/>
  <c r="M89" i="148" s="1"/>
  <c r="L89" i="148" s="1"/>
  <c r="K89" i="148" s="1"/>
  <c r="J89" i="148" s="1"/>
  <c r="I89" i="148" s="1"/>
  <c r="H89" i="148" s="1"/>
  <c r="G89" i="148" s="1"/>
  <c r="F89" i="148" s="1"/>
  <c r="E89" i="148" s="1"/>
  <c r="D89" i="148" s="1"/>
  <c r="AF80" i="148"/>
  <c r="AF82" i="148" s="1"/>
  <c r="AE80" i="148"/>
  <c r="AE82" i="148" s="1"/>
  <c r="AD80" i="148"/>
  <c r="AD82" i="148" s="1"/>
  <c r="AC80" i="148"/>
  <c r="AC82" i="148" s="1"/>
  <c r="Y80" i="148"/>
  <c r="Y82" i="148" s="1"/>
  <c r="H80" i="148"/>
  <c r="H82" i="148" s="1"/>
  <c r="AB80" i="148"/>
  <c r="AB82" i="148" s="1"/>
  <c r="I79" i="148"/>
  <c r="J79" i="148" s="1"/>
  <c r="G78" i="148"/>
  <c r="F78" i="148" s="1"/>
  <c r="N51" i="148"/>
  <c r="K51" i="148"/>
  <c r="L50" i="148"/>
  <c r="M50" i="148" s="1"/>
  <c r="N50" i="148" s="1"/>
  <c r="O50" i="148" s="1"/>
  <c r="P50" i="148" s="1"/>
  <c r="Q50" i="148" s="1"/>
  <c r="E50" i="148"/>
  <c r="F50" i="148" s="1"/>
  <c r="G50" i="148" s="1"/>
  <c r="E51" i="148" s="1"/>
  <c r="F51" i="148" s="1"/>
  <c r="B50" i="148"/>
  <c r="B48" i="148"/>
  <c r="C45" i="148"/>
  <c r="B45" i="148"/>
  <c r="B70" i="148" s="1"/>
  <c r="C44" i="148"/>
  <c r="B44" i="148"/>
  <c r="B69" i="148" s="1"/>
  <c r="C43" i="148"/>
  <c r="B43" i="148"/>
  <c r="B68" i="148" s="1"/>
  <c r="C42" i="148"/>
  <c r="B42" i="148"/>
  <c r="B67" i="148" s="1"/>
  <c r="C41" i="148"/>
  <c r="B41" i="148"/>
  <c r="B66" i="148" s="1"/>
  <c r="C40" i="148"/>
  <c r="B40" i="148"/>
  <c r="B65" i="148" s="1"/>
  <c r="C39" i="148"/>
  <c r="B39" i="148"/>
  <c r="B64" i="148" s="1"/>
  <c r="C38" i="148"/>
  <c r="B38" i="148"/>
  <c r="B63" i="148" s="1"/>
  <c r="C37" i="148"/>
  <c r="B37" i="148"/>
  <c r="B62" i="148" s="1"/>
  <c r="C36" i="148"/>
  <c r="B36" i="148"/>
  <c r="B61" i="148" s="1"/>
  <c r="C30" i="148"/>
  <c r="C29" i="148"/>
  <c r="C28" i="148"/>
  <c r="C27" i="148"/>
  <c r="C26" i="148"/>
  <c r="D25" i="148"/>
  <c r="C25" i="148"/>
  <c r="B25" i="148"/>
  <c r="E2" i="148"/>
  <c r="F2" i="148" s="1"/>
  <c r="B2" i="148"/>
  <c r="AF82" i="147"/>
  <c r="AF84" i="147" s="1"/>
  <c r="AE82" i="147"/>
  <c r="AE84" i="147" s="1"/>
  <c r="AD82" i="147"/>
  <c r="AD84" i="147" s="1"/>
  <c r="AC82" i="147"/>
  <c r="AC84" i="147" s="1"/>
  <c r="Y82" i="147"/>
  <c r="Y84" i="147" s="1"/>
  <c r="H82" i="147"/>
  <c r="H84" i="147" s="1"/>
  <c r="I81" i="147"/>
  <c r="N53" i="147"/>
  <c r="N51" i="147"/>
  <c r="K51" i="147"/>
  <c r="L50" i="147"/>
  <c r="M50" i="147" s="1"/>
  <c r="N50" i="147" s="1"/>
  <c r="O50" i="147" s="1"/>
  <c r="P50" i="147" s="1"/>
  <c r="Q50" i="147" s="1"/>
  <c r="E50" i="147"/>
  <c r="F50" i="147" s="1"/>
  <c r="G50" i="147" s="1"/>
  <c r="B50" i="147"/>
  <c r="B48" i="147"/>
  <c r="C45" i="147"/>
  <c r="B45" i="147"/>
  <c r="B70" i="147" s="1"/>
  <c r="C44" i="147"/>
  <c r="B44" i="147"/>
  <c r="B69" i="147" s="1"/>
  <c r="C43" i="147"/>
  <c r="B43" i="147"/>
  <c r="B68" i="147" s="1"/>
  <c r="C42" i="147"/>
  <c r="B42" i="147"/>
  <c r="B67" i="147" s="1"/>
  <c r="C41" i="147"/>
  <c r="B41" i="147"/>
  <c r="B66" i="147" s="1"/>
  <c r="C40" i="147"/>
  <c r="B40" i="147"/>
  <c r="B65" i="147" s="1"/>
  <c r="C39" i="147"/>
  <c r="B39" i="147"/>
  <c r="B64" i="147" s="1"/>
  <c r="C38" i="147"/>
  <c r="B38" i="147"/>
  <c r="B63" i="147" s="1"/>
  <c r="C37" i="147"/>
  <c r="B37" i="147"/>
  <c r="B62" i="147" s="1"/>
  <c r="C36" i="147"/>
  <c r="B36" i="147"/>
  <c r="B61" i="147" s="1"/>
  <c r="C35" i="147"/>
  <c r="B35" i="147"/>
  <c r="B60" i="147" s="1"/>
  <c r="C34" i="147"/>
  <c r="B34" i="147"/>
  <c r="B59" i="147" s="1"/>
  <c r="C33" i="147"/>
  <c r="B33" i="147"/>
  <c r="B58" i="147" s="1"/>
  <c r="C32" i="147"/>
  <c r="B32" i="147"/>
  <c r="B57" i="147" s="1"/>
  <c r="C31" i="147"/>
  <c r="B31" i="147"/>
  <c r="B56" i="147" s="1"/>
  <c r="C30" i="147"/>
  <c r="B30" i="147"/>
  <c r="B55" i="147" s="1"/>
  <c r="C29" i="147"/>
  <c r="B29" i="147"/>
  <c r="B54" i="147" s="1"/>
  <c r="C28" i="147"/>
  <c r="B28" i="147"/>
  <c r="B53" i="147" s="1"/>
  <c r="C27" i="147"/>
  <c r="B27" i="147"/>
  <c r="B52" i="147" s="1"/>
  <c r="C26" i="147"/>
  <c r="B26" i="147"/>
  <c r="B51" i="147" s="1"/>
  <c r="D25" i="147"/>
  <c r="C25" i="147"/>
  <c r="B25" i="147"/>
  <c r="E2" i="147"/>
  <c r="F2" i="147" s="1"/>
  <c r="F25" i="147" s="1"/>
  <c r="B2" i="147"/>
  <c r="AD94" i="146"/>
  <c r="AE94" i="146" s="1"/>
  <c r="AF94" i="146" s="1"/>
  <c r="AG94" i="146" s="1"/>
  <c r="AB94" i="146"/>
  <c r="AA94" i="146" s="1"/>
  <c r="Z94" i="146" s="1"/>
  <c r="Y94" i="146" s="1"/>
  <c r="X94" i="146" s="1"/>
  <c r="W94" i="146" s="1"/>
  <c r="V94" i="146" s="1"/>
  <c r="U94" i="146" s="1"/>
  <c r="T94" i="146" s="1"/>
  <c r="S94" i="146" s="1"/>
  <c r="R94" i="146" s="1"/>
  <c r="Q94" i="146" s="1"/>
  <c r="P94" i="146" s="1"/>
  <c r="O94" i="146" s="1"/>
  <c r="N94" i="146" s="1"/>
  <c r="M94" i="146" s="1"/>
  <c r="L94" i="146" s="1"/>
  <c r="K94" i="146" s="1"/>
  <c r="J94" i="146" s="1"/>
  <c r="I94" i="146" s="1"/>
  <c r="H94" i="146" s="1"/>
  <c r="AD93" i="146"/>
  <c r="AE93" i="146" s="1"/>
  <c r="AF93" i="146" s="1"/>
  <c r="AG93" i="146" s="1"/>
  <c r="AB93" i="146"/>
  <c r="AA93" i="146" s="1"/>
  <c r="Z93" i="146" s="1"/>
  <c r="Y93" i="146" s="1"/>
  <c r="X93" i="146" s="1"/>
  <c r="W93" i="146" s="1"/>
  <c r="V93" i="146" s="1"/>
  <c r="U93" i="146" s="1"/>
  <c r="T93" i="146" s="1"/>
  <c r="S93" i="146" s="1"/>
  <c r="R93" i="146" s="1"/>
  <c r="Q93" i="146" s="1"/>
  <c r="P93" i="146" s="1"/>
  <c r="O93" i="146" s="1"/>
  <c r="N93" i="146" s="1"/>
  <c r="M93" i="146" s="1"/>
  <c r="L93" i="146" s="1"/>
  <c r="K93" i="146" s="1"/>
  <c r="J93" i="146" s="1"/>
  <c r="I93" i="146" s="1"/>
  <c r="AD92" i="146"/>
  <c r="AE92" i="146" s="1"/>
  <c r="AF92" i="146" s="1"/>
  <c r="AG92" i="146" s="1"/>
  <c r="AB92" i="146"/>
  <c r="AA92" i="146" s="1"/>
  <c r="Z92" i="146" s="1"/>
  <c r="Y92" i="146" s="1"/>
  <c r="X92" i="146" s="1"/>
  <c r="W92" i="146" s="1"/>
  <c r="V92" i="146" s="1"/>
  <c r="U92" i="146" s="1"/>
  <c r="T92" i="146" s="1"/>
  <c r="S92" i="146" s="1"/>
  <c r="R92" i="146" s="1"/>
  <c r="Q92" i="146" s="1"/>
  <c r="P92" i="146" s="1"/>
  <c r="O92" i="146" s="1"/>
  <c r="N92" i="146" s="1"/>
  <c r="M92" i="146" s="1"/>
  <c r="L92" i="146" s="1"/>
  <c r="K92" i="146" s="1"/>
  <c r="J92" i="146" s="1"/>
  <c r="I92" i="146" s="1"/>
  <c r="H92" i="146" s="1"/>
  <c r="AD91" i="146"/>
  <c r="AE91" i="146" s="1"/>
  <c r="AF91" i="146" s="1"/>
  <c r="AG91" i="146" s="1"/>
  <c r="AB91" i="146"/>
  <c r="AA91" i="146" s="1"/>
  <c r="Z91" i="146" s="1"/>
  <c r="Y91" i="146" s="1"/>
  <c r="X91" i="146" s="1"/>
  <c r="W91" i="146" s="1"/>
  <c r="V91" i="146" s="1"/>
  <c r="U91" i="146" s="1"/>
  <c r="T91" i="146" s="1"/>
  <c r="S91" i="146" s="1"/>
  <c r="R91" i="146" s="1"/>
  <c r="Q91" i="146" s="1"/>
  <c r="P91" i="146" s="1"/>
  <c r="O91" i="146" s="1"/>
  <c r="N91" i="146" s="1"/>
  <c r="M91" i="146" s="1"/>
  <c r="L91" i="146" s="1"/>
  <c r="K91" i="146" s="1"/>
  <c r="J91" i="146" s="1"/>
  <c r="I91" i="146" s="1"/>
  <c r="H91" i="146" s="1"/>
  <c r="AD90" i="146"/>
  <c r="AE90" i="146" s="1"/>
  <c r="AF90" i="146" s="1"/>
  <c r="AG90" i="146" s="1"/>
  <c r="AB90" i="146"/>
  <c r="AA90" i="146" s="1"/>
  <c r="Z90" i="146" s="1"/>
  <c r="Y90" i="146" s="1"/>
  <c r="X90" i="146" s="1"/>
  <c r="W90" i="146" s="1"/>
  <c r="V90" i="146" s="1"/>
  <c r="U90" i="146" s="1"/>
  <c r="T90" i="146" s="1"/>
  <c r="S90" i="146" s="1"/>
  <c r="R90" i="146" s="1"/>
  <c r="Q90" i="146" s="1"/>
  <c r="P90" i="146" s="1"/>
  <c r="O90" i="146" s="1"/>
  <c r="N90" i="146" s="1"/>
  <c r="M90" i="146" s="1"/>
  <c r="L90" i="146" s="1"/>
  <c r="K90" i="146" s="1"/>
  <c r="J90" i="146" s="1"/>
  <c r="I90" i="146" s="1"/>
  <c r="H90" i="146" s="1"/>
  <c r="AD89" i="146"/>
  <c r="AE89" i="146" s="1"/>
  <c r="AF89" i="146" s="1"/>
  <c r="AG89" i="146" s="1"/>
  <c r="AB89" i="146"/>
  <c r="AA89" i="146" s="1"/>
  <c r="Z89" i="146" s="1"/>
  <c r="Y89" i="146" s="1"/>
  <c r="H80" i="146"/>
  <c r="H82" i="146" s="1"/>
  <c r="G80" i="146"/>
  <c r="G82" i="146" s="1"/>
  <c r="N52" i="146"/>
  <c r="N51" i="146"/>
  <c r="K51" i="146"/>
  <c r="L50" i="146"/>
  <c r="M50" i="146" s="1"/>
  <c r="N50" i="146" s="1"/>
  <c r="O50" i="146" s="1"/>
  <c r="P50" i="146" s="1"/>
  <c r="Q50" i="146" s="1"/>
  <c r="E50" i="146"/>
  <c r="F50" i="146" s="1"/>
  <c r="G50" i="146" s="1"/>
  <c r="B50" i="146"/>
  <c r="B48" i="146"/>
  <c r="C45" i="146"/>
  <c r="B45" i="146"/>
  <c r="B70" i="146" s="1"/>
  <c r="C44" i="146"/>
  <c r="B44" i="146"/>
  <c r="B69" i="146" s="1"/>
  <c r="C43" i="146"/>
  <c r="B43" i="146"/>
  <c r="B68" i="146" s="1"/>
  <c r="C42" i="146"/>
  <c r="B42" i="146"/>
  <c r="B67" i="146" s="1"/>
  <c r="C41" i="146"/>
  <c r="B41" i="146"/>
  <c r="B66" i="146" s="1"/>
  <c r="C40" i="146"/>
  <c r="B40" i="146"/>
  <c r="B65" i="146" s="1"/>
  <c r="C39" i="146"/>
  <c r="B39" i="146"/>
  <c r="B64" i="146" s="1"/>
  <c r="C38" i="146"/>
  <c r="B38" i="146"/>
  <c r="B63" i="146" s="1"/>
  <c r="C37" i="146"/>
  <c r="B37" i="146"/>
  <c r="B62" i="146" s="1"/>
  <c r="C36" i="146"/>
  <c r="B36" i="146"/>
  <c r="B61" i="146" s="1"/>
  <c r="C35" i="146"/>
  <c r="B35" i="146"/>
  <c r="B60" i="146" s="1"/>
  <c r="C34" i="146"/>
  <c r="B34" i="146"/>
  <c r="B59" i="146" s="1"/>
  <c r="C33" i="146"/>
  <c r="B33" i="146"/>
  <c r="B58" i="146" s="1"/>
  <c r="C32" i="146"/>
  <c r="B32" i="146"/>
  <c r="B57" i="146" s="1"/>
  <c r="C31" i="146"/>
  <c r="B31" i="146"/>
  <c r="B56" i="146" s="1"/>
  <c r="C30" i="146"/>
  <c r="B30" i="146"/>
  <c r="B55" i="146" s="1"/>
  <c r="C29" i="146"/>
  <c r="B29" i="146"/>
  <c r="B54" i="146" s="1"/>
  <c r="C28" i="146"/>
  <c r="B28" i="146"/>
  <c r="B53" i="146" s="1"/>
  <c r="C27" i="146"/>
  <c r="B27" i="146"/>
  <c r="B52" i="146" s="1"/>
  <c r="C26" i="146"/>
  <c r="B26" i="146"/>
  <c r="B51" i="146" s="1"/>
  <c r="D25" i="146"/>
  <c r="C25" i="146"/>
  <c r="B25" i="146"/>
  <c r="E2" i="146"/>
  <c r="F2" i="146" s="1"/>
  <c r="F25" i="146" s="1"/>
  <c r="B2" i="146"/>
  <c r="AD94" i="145"/>
  <c r="AE94" i="145" s="1"/>
  <c r="AF94" i="145" s="1"/>
  <c r="AG94" i="145" s="1"/>
  <c r="AB94" i="145"/>
  <c r="AA94" i="145" s="1"/>
  <c r="Z94" i="145" s="1"/>
  <c r="Y94" i="145" s="1"/>
  <c r="X94" i="145" s="1"/>
  <c r="W94" i="145" s="1"/>
  <c r="V94" i="145" s="1"/>
  <c r="U94" i="145" s="1"/>
  <c r="T94" i="145" s="1"/>
  <c r="S94" i="145" s="1"/>
  <c r="R94" i="145" s="1"/>
  <c r="Q94" i="145" s="1"/>
  <c r="P94" i="145" s="1"/>
  <c r="O94" i="145" s="1"/>
  <c r="N94" i="145" s="1"/>
  <c r="M94" i="145" s="1"/>
  <c r="L94" i="145" s="1"/>
  <c r="K94" i="145" s="1"/>
  <c r="J94" i="145" s="1"/>
  <c r="I94" i="145" s="1"/>
  <c r="H94" i="145" s="1"/>
  <c r="G94" i="145" s="1"/>
  <c r="AD93" i="145"/>
  <c r="AE93" i="145" s="1"/>
  <c r="AF93" i="145" s="1"/>
  <c r="AG93" i="145" s="1"/>
  <c r="AB93" i="145"/>
  <c r="AA93" i="145" s="1"/>
  <c r="Z93" i="145" s="1"/>
  <c r="Y93" i="145" s="1"/>
  <c r="X93" i="145" s="1"/>
  <c r="W93" i="145" s="1"/>
  <c r="V93" i="145" s="1"/>
  <c r="U93" i="145" s="1"/>
  <c r="T93" i="145" s="1"/>
  <c r="S93" i="145" s="1"/>
  <c r="R93" i="145" s="1"/>
  <c r="Q93" i="145" s="1"/>
  <c r="P93" i="145" s="1"/>
  <c r="O93" i="145" s="1"/>
  <c r="N93" i="145" s="1"/>
  <c r="M93" i="145" s="1"/>
  <c r="L93" i="145" s="1"/>
  <c r="K93" i="145" s="1"/>
  <c r="J93" i="145" s="1"/>
  <c r="I93" i="145" s="1"/>
  <c r="H93" i="145" s="1"/>
  <c r="G93" i="145" s="1"/>
  <c r="AD92" i="145"/>
  <c r="AE92" i="145" s="1"/>
  <c r="AF92" i="145" s="1"/>
  <c r="AG92" i="145" s="1"/>
  <c r="AB92" i="145"/>
  <c r="AA92" i="145" s="1"/>
  <c r="Z92" i="145" s="1"/>
  <c r="Y92" i="145" s="1"/>
  <c r="X92" i="145" s="1"/>
  <c r="W92" i="145" s="1"/>
  <c r="V92" i="145" s="1"/>
  <c r="U92" i="145" s="1"/>
  <c r="T92" i="145" s="1"/>
  <c r="S92" i="145" s="1"/>
  <c r="R92" i="145" s="1"/>
  <c r="Q92" i="145" s="1"/>
  <c r="P92" i="145" s="1"/>
  <c r="O92" i="145" s="1"/>
  <c r="N92" i="145" s="1"/>
  <c r="M92" i="145" s="1"/>
  <c r="L92" i="145" s="1"/>
  <c r="K92" i="145" s="1"/>
  <c r="J92" i="145" s="1"/>
  <c r="I92" i="145" s="1"/>
  <c r="H92" i="145" s="1"/>
  <c r="G92" i="145" s="1"/>
  <c r="F92" i="145" s="1"/>
  <c r="E92" i="145" s="1"/>
  <c r="D92" i="145" s="1"/>
  <c r="AD91" i="145"/>
  <c r="AE91" i="145" s="1"/>
  <c r="AF91" i="145" s="1"/>
  <c r="AG91" i="145" s="1"/>
  <c r="AB91" i="145"/>
  <c r="AA91" i="145" s="1"/>
  <c r="Z91" i="145" s="1"/>
  <c r="Y91" i="145" s="1"/>
  <c r="X91" i="145" s="1"/>
  <c r="W91" i="145" s="1"/>
  <c r="V91" i="145" s="1"/>
  <c r="U91" i="145" s="1"/>
  <c r="T91" i="145" s="1"/>
  <c r="S91" i="145" s="1"/>
  <c r="R91" i="145" s="1"/>
  <c r="Q91" i="145" s="1"/>
  <c r="P91" i="145" s="1"/>
  <c r="O91" i="145" s="1"/>
  <c r="N91" i="145" s="1"/>
  <c r="M91" i="145" s="1"/>
  <c r="L91" i="145" s="1"/>
  <c r="K91" i="145" s="1"/>
  <c r="J91" i="145" s="1"/>
  <c r="I91" i="145" s="1"/>
  <c r="H91" i="145" s="1"/>
  <c r="AF82" i="145"/>
  <c r="AF84" i="145" s="1"/>
  <c r="AE82" i="145"/>
  <c r="AE84" i="145" s="1"/>
  <c r="AD82" i="145"/>
  <c r="AD84" i="145" s="1"/>
  <c r="AC82" i="145"/>
  <c r="AC84" i="145" s="1"/>
  <c r="Z82" i="145"/>
  <c r="Z84" i="145" s="1"/>
  <c r="Y82" i="145"/>
  <c r="Y84" i="145" s="1"/>
  <c r="H82" i="145"/>
  <c r="H84" i="145" s="1"/>
  <c r="G78" i="145"/>
  <c r="G82" i="145" s="1"/>
  <c r="G84" i="145" s="1"/>
  <c r="N52" i="145"/>
  <c r="N51" i="145"/>
  <c r="K51" i="145"/>
  <c r="L50" i="145"/>
  <c r="M50" i="145" s="1"/>
  <c r="N50" i="145" s="1"/>
  <c r="O50" i="145" s="1"/>
  <c r="P50" i="145" s="1"/>
  <c r="Q50" i="145" s="1"/>
  <c r="E50" i="145"/>
  <c r="F50" i="145" s="1"/>
  <c r="G50" i="145" s="1"/>
  <c r="B50" i="145"/>
  <c r="B48" i="145"/>
  <c r="C45" i="145"/>
  <c r="B45" i="145"/>
  <c r="B70" i="145" s="1"/>
  <c r="C44" i="145"/>
  <c r="B44" i="145"/>
  <c r="B69" i="145" s="1"/>
  <c r="C43" i="145"/>
  <c r="B43" i="145"/>
  <c r="B68" i="145" s="1"/>
  <c r="C42" i="145"/>
  <c r="B42" i="145"/>
  <c r="B67" i="145" s="1"/>
  <c r="C41" i="145"/>
  <c r="B41" i="145"/>
  <c r="B66" i="145" s="1"/>
  <c r="C40" i="145"/>
  <c r="B40" i="145"/>
  <c r="B65" i="145" s="1"/>
  <c r="C39" i="145"/>
  <c r="B39" i="145"/>
  <c r="B64" i="145" s="1"/>
  <c r="C38" i="145"/>
  <c r="B38" i="145"/>
  <c r="B63" i="145" s="1"/>
  <c r="C37" i="145"/>
  <c r="B37" i="145"/>
  <c r="B62" i="145" s="1"/>
  <c r="C36" i="145"/>
  <c r="B36" i="145"/>
  <c r="B61" i="145" s="1"/>
  <c r="C35" i="145"/>
  <c r="B35" i="145"/>
  <c r="B60" i="145" s="1"/>
  <c r="C34" i="145"/>
  <c r="B34" i="145"/>
  <c r="B59" i="145" s="1"/>
  <c r="C33" i="145"/>
  <c r="B33" i="145"/>
  <c r="B58" i="145" s="1"/>
  <c r="C32" i="145"/>
  <c r="B32" i="145"/>
  <c r="B57" i="145" s="1"/>
  <c r="C31" i="145"/>
  <c r="B31" i="145"/>
  <c r="B56" i="145" s="1"/>
  <c r="C30" i="145"/>
  <c r="B30" i="145"/>
  <c r="B55" i="145" s="1"/>
  <c r="C29" i="145"/>
  <c r="B29" i="145"/>
  <c r="B54" i="145" s="1"/>
  <c r="C28" i="145"/>
  <c r="B28" i="145"/>
  <c r="B53" i="145" s="1"/>
  <c r="C27" i="145"/>
  <c r="B27" i="145"/>
  <c r="B52" i="145" s="1"/>
  <c r="C26" i="145"/>
  <c r="B26" i="145"/>
  <c r="B51" i="145" s="1"/>
  <c r="D25" i="145"/>
  <c r="C25" i="145"/>
  <c r="B25" i="145"/>
  <c r="E2" i="145"/>
  <c r="E25" i="145" s="1"/>
  <c r="B2" i="145"/>
  <c r="AD91" i="144"/>
  <c r="AE91" i="144" s="1"/>
  <c r="AF91" i="144" s="1"/>
  <c r="AG91" i="144" s="1"/>
  <c r="AB91" i="144"/>
  <c r="AA91" i="144" s="1"/>
  <c r="Z91" i="144" s="1"/>
  <c r="Y91" i="144" s="1"/>
  <c r="X91" i="144" s="1"/>
  <c r="W91" i="144" s="1"/>
  <c r="V91" i="144" s="1"/>
  <c r="U91" i="144" s="1"/>
  <c r="T91" i="144" s="1"/>
  <c r="S91" i="144" s="1"/>
  <c r="R91" i="144" s="1"/>
  <c r="Q91" i="144" s="1"/>
  <c r="P91" i="144" s="1"/>
  <c r="O91" i="144" s="1"/>
  <c r="N91" i="144" s="1"/>
  <c r="M91" i="144" s="1"/>
  <c r="L91" i="144" s="1"/>
  <c r="K91" i="144" s="1"/>
  <c r="J91" i="144" s="1"/>
  <c r="I91" i="144" s="1"/>
  <c r="AD90" i="144"/>
  <c r="AE90" i="144" s="1"/>
  <c r="AF90" i="144" s="1"/>
  <c r="AG90" i="144" s="1"/>
  <c r="AB90" i="144"/>
  <c r="AA90" i="144" s="1"/>
  <c r="Z90" i="144" s="1"/>
  <c r="Y90" i="144" s="1"/>
  <c r="X90" i="144" s="1"/>
  <c r="W90" i="144" s="1"/>
  <c r="V90" i="144" s="1"/>
  <c r="U90" i="144" s="1"/>
  <c r="T90" i="144" s="1"/>
  <c r="S90" i="144" s="1"/>
  <c r="R90" i="144" s="1"/>
  <c r="Q90" i="144" s="1"/>
  <c r="P90" i="144" s="1"/>
  <c r="O90" i="144" s="1"/>
  <c r="N90" i="144" s="1"/>
  <c r="M90" i="144" s="1"/>
  <c r="L90" i="144" s="1"/>
  <c r="K90" i="144" s="1"/>
  <c r="J90" i="144" s="1"/>
  <c r="I90" i="144" s="1"/>
  <c r="H90" i="144" s="1"/>
  <c r="AD89" i="144"/>
  <c r="AE89" i="144" s="1"/>
  <c r="AF89" i="144" s="1"/>
  <c r="AG89" i="144" s="1"/>
  <c r="AB89" i="144"/>
  <c r="AA89" i="144" s="1"/>
  <c r="Z89" i="144" s="1"/>
  <c r="Y89" i="144" s="1"/>
  <c r="X89" i="144" s="1"/>
  <c r="W89" i="144" s="1"/>
  <c r="V89" i="144" s="1"/>
  <c r="U89" i="144" s="1"/>
  <c r="T89" i="144" s="1"/>
  <c r="S89" i="144" s="1"/>
  <c r="R89" i="144" s="1"/>
  <c r="Q89" i="144" s="1"/>
  <c r="P89" i="144" s="1"/>
  <c r="O89" i="144" s="1"/>
  <c r="N89" i="144" s="1"/>
  <c r="M89" i="144" s="1"/>
  <c r="L89" i="144" s="1"/>
  <c r="K89" i="144" s="1"/>
  <c r="J89" i="144" s="1"/>
  <c r="I89" i="144" s="1"/>
  <c r="AF80" i="144"/>
  <c r="AF82" i="144" s="1"/>
  <c r="AE80" i="144"/>
  <c r="AE82" i="144" s="1"/>
  <c r="AD80" i="144"/>
  <c r="AD82" i="144" s="1"/>
  <c r="AC80" i="144"/>
  <c r="AC82" i="144" s="1"/>
  <c r="Y80" i="144"/>
  <c r="Y82" i="144" s="1"/>
  <c r="H80" i="144"/>
  <c r="H82" i="144" s="1"/>
  <c r="G78" i="144"/>
  <c r="F78" i="144" s="1"/>
  <c r="N53" i="144"/>
  <c r="N51" i="144"/>
  <c r="K51" i="144"/>
  <c r="L50" i="144"/>
  <c r="M50" i="144" s="1"/>
  <c r="N50" i="144" s="1"/>
  <c r="O50" i="144" s="1"/>
  <c r="P50" i="144" s="1"/>
  <c r="Q50" i="144" s="1"/>
  <c r="E50" i="144"/>
  <c r="F50" i="144" s="1"/>
  <c r="G50" i="144" s="1"/>
  <c r="B50" i="144"/>
  <c r="B48" i="144"/>
  <c r="C45" i="144"/>
  <c r="B45" i="144"/>
  <c r="B70" i="144" s="1"/>
  <c r="C44" i="144"/>
  <c r="B44" i="144"/>
  <c r="B69" i="144" s="1"/>
  <c r="C43" i="144"/>
  <c r="B43" i="144"/>
  <c r="B68" i="144" s="1"/>
  <c r="C42" i="144"/>
  <c r="B42" i="144"/>
  <c r="B67" i="144" s="1"/>
  <c r="C41" i="144"/>
  <c r="B41" i="144"/>
  <c r="B66" i="144" s="1"/>
  <c r="C40" i="144"/>
  <c r="B40" i="144"/>
  <c r="B65" i="144" s="1"/>
  <c r="C39" i="144"/>
  <c r="B39" i="144"/>
  <c r="B64" i="144" s="1"/>
  <c r="C38" i="144"/>
  <c r="B38" i="144"/>
  <c r="B63" i="144" s="1"/>
  <c r="C37" i="144"/>
  <c r="B37" i="144"/>
  <c r="B62" i="144" s="1"/>
  <c r="C36" i="144"/>
  <c r="B36" i="144"/>
  <c r="B61" i="144" s="1"/>
  <c r="C35" i="144"/>
  <c r="B35" i="144"/>
  <c r="B60" i="144" s="1"/>
  <c r="C34" i="144"/>
  <c r="B34" i="144"/>
  <c r="B59" i="144" s="1"/>
  <c r="C33" i="144"/>
  <c r="B33" i="144"/>
  <c r="B58" i="144" s="1"/>
  <c r="C32" i="144"/>
  <c r="B32" i="144"/>
  <c r="B57" i="144" s="1"/>
  <c r="C31" i="144"/>
  <c r="B31" i="144"/>
  <c r="B56" i="144" s="1"/>
  <c r="C30" i="144"/>
  <c r="B30" i="144"/>
  <c r="B55" i="144" s="1"/>
  <c r="C29" i="144"/>
  <c r="B29" i="144"/>
  <c r="B54" i="144" s="1"/>
  <c r="C28" i="144"/>
  <c r="B28" i="144"/>
  <c r="B53" i="144" s="1"/>
  <c r="C27" i="144"/>
  <c r="B27" i="144"/>
  <c r="B52" i="144" s="1"/>
  <c r="C26" i="144"/>
  <c r="B26" i="144"/>
  <c r="B51" i="144" s="1"/>
  <c r="D25" i="144"/>
  <c r="C25" i="144"/>
  <c r="B25" i="144"/>
  <c r="E2" i="144"/>
  <c r="E25" i="144" s="1"/>
  <c r="B2" i="144"/>
  <c r="AD91" i="142"/>
  <c r="AE91" i="142" s="1"/>
  <c r="AF91" i="142" s="1"/>
  <c r="AG91" i="142" s="1"/>
  <c r="AB91" i="142"/>
  <c r="AA91" i="142" s="1"/>
  <c r="Z91" i="142" s="1"/>
  <c r="Y91" i="142" s="1"/>
  <c r="X91" i="142" s="1"/>
  <c r="W91" i="142" s="1"/>
  <c r="V91" i="142" s="1"/>
  <c r="U91" i="142" s="1"/>
  <c r="T91" i="142" s="1"/>
  <c r="S91" i="142" s="1"/>
  <c r="R91" i="142" s="1"/>
  <c r="Q91" i="142" s="1"/>
  <c r="P91" i="142" s="1"/>
  <c r="O91" i="142" s="1"/>
  <c r="N91" i="142" s="1"/>
  <c r="M91" i="142" s="1"/>
  <c r="L91" i="142" s="1"/>
  <c r="K91" i="142" s="1"/>
  <c r="J91" i="142" s="1"/>
  <c r="I91" i="142" s="1"/>
  <c r="H91" i="142" s="1"/>
  <c r="G91" i="142" s="1"/>
  <c r="F91" i="142" s="1"/>
  <c r="E91" i="142" s="1"/>
  <c r="D91" i="142" s="1"/>
  <c r="AD90" i="142"/>
  <c r="AE90" i="142" s="1"/>
  <c r="AF90" i="142" s="1"/>
  <c r="AG90" i="142" s="1"/>
  <c r="AB90" i="142"/>
  <c r="AA90" i="142" s="1"/>
  <c r="Z90" i="142" s="1"/>
  <c r="Y90" i="142" s="1"/>
  <c r="X90" i="142" s="1"/>
  <c r="W90" i="142" s="1"/>
  <c r="V90" i="142" s="1"/>
  <c r="U90" i="142" s="1"/>
  <c r="T90" i="142" s="1"/>
  <c r="S90" i="142" s="1"/>
  <c r="R90" i="142" s="1"/>
  <c r="Q90" i="142" s="1"/>
  <c r="P90" i="142" s="1"/>
  <c r="O90" i="142" s="1"/>
  <c r="N90" i="142" s="1"/>
  <c r="M90" i="142" s="1"/>
  <c r="L90" i="142" s="1"/>
  <c r="K90" i="142" s="1"/>
  <c r="J90" i="142" s="1"/>
  <c r="I90" i="142" s="1"/>
  <c r="H90" i="142" s="1"/>
  <c r="G90" i="142" s="1"/>
  <c r="F90" i="142" s="1"/>
  <c r="E90" i="142" s="1"/>
  <c r="D90" i="142" s="1"/>
  <c r="AD89" i="142"/>
  <c r="AE89" i="142" s="1"/>
  <c r="AF89" i="142" s="1"/>
  <c r="AG89" i="142" s="1"/>
  <c r="AB89" i="142"/>
  <c r="AA89" i="142" s="1"/>
  <c r="Z89" i="142" s="1"/>
  <c r="Y89" i="142" s="1"/>
  <c r="X89" i="142" s="1"/>
  <c r="W89" i="142" s="1"/>
  <c r="V89" i="142" s="1"/>
  <c r="U89" i="142" s="1"/>
  <c r="T89" i="142" s="1"/>
  <c r="S89" i="142" s="1"/>
  <c r="R89" i="142" s="1"/>
  <c r="Q89" i="142" s="1"/>
  <c r="P89" i="142" s="1"/>
  <c r="O89" i="142" s="1"/>
  <c r="N89" i="142" s="1"/>
  <c r="M89" i="142" s="1"/>
  <c r="L89" i="142" s="1"/>
  <c r="K89" i="142" s="1"/>
  <c r="J89" i="142" s="1"/>
  <c r="I89" i="142" s="1"/>
  <c r="H89" i="142" s="1"/>
  <c r="AF80" i="142"/>
  <c r="AF82" i="142" s="1"/>
  <c r="AE80" i="142"/>
  <c r="AE82" i="142" s="1"/>
  <c r="AD80" i="142"/>
  <c r="AD82" i="142" s="1"/>
  <c r="AC80" i="142"/>
  <c r="AC82" i="142" s="1"/>
  <c r="Y80" i="142"/>
  <c r="Y82" i="142" s="1"/>
  <c r="H80" i="142"/>
  <c r="H82" i="142" s="1"/>
  <c r="I79" i="142"/>
  <c r="G78" i="142"/>
  <c r="F78" i="142" s="1"/>
  <c r="E78" i="142" s="1"/>
  <c r="K52" i="142"/>
  <c r="N51" i="142"/>
  <c r="K51" i="142"/>
  <c r="L50" i="142"/>
  <c r="M50" i="142" s="1"/>
  <c r="N50" i="142" s="1"/>
  <c r="O50" i="142" s="1"/>
  <c r="P50" i="142" s="1"/>
  <c r="Q50" i="142" s="1"/>
  <c r="E50" i="142"/>
  <c r="F50" i="142" s="1"/>
  <c r="G50" i="142" s="1"/>
  <c r="B50" i="142"/>
  <c r="B48" i="142"/>
  <c r="C45" i="142"/>
  <c r="B45" i="142"/>
  <c r="B70" i="142" s="1"/>
  <c r="C44" i="142"/>
  <c r="B44" i="142"/>
  <c r="B69" i="142" s="1"/>
  <c r="C43" i="142"/>
  <c r="B43" i="142"/>
  <c r="B68" i="142" s="1"/>
  <c r="C42" i="142"/>
  <c r="B42" i="142"/>
  <c r="B67" i="142" s="1"/>
  <c r="C41" i="142"/>
  <c r="B41" i="142"/>
  <c r="B66" i="142" s="1"/>
  <c r="C40" i="142"/>
  <c r="B40" i="142"/>
  <c r="B65" i="142" s="1"/>
  <c r="C39" i="142"/>
  <c r="B39" i="142"/>
  <c r="B64" i="142" s="1"/>
  <c r="C38" i="142"/>
  <c r="B38" i="142"/>
  <c r="B63" i="142" s="1"/>
  <c r="C37" i="142"/>
  <c r="B37" i="142"/>
  <c r="B62" i="142" s="1"/>
  <c r="C36" i="142"/>
  <c r="B36" i="142"/>
  <c r="B61" i="142" s="1"/>
  <c r="C35" i="142"/>
  <c r="B35" i="142"/>
  <c r="B60" i="142" s="1"/>
  <c r="C34" i="142"/>
  <c r="B34" i="142"/>
  <c r="B59" i="142" s="1"/>
  <c r="C33" i="142"/>
  <c r="B33" i="142"/>
  <c r="B58" i="142" s="1"/>
  <c r="C32" i="142"/>
  <c r="B32" i="142"/>
  <c r="B57" i="142" s="1"/>
  <c r="C31" i="142"/>
  <c r="B31" i="142"/>
  <c r="B56" i="142" s="1"/>
  <c r="C30" i="142"/>
  <c r="B30" i="142"/>
  <c r="B55" i="142" s="1"/>
  <c r="C29" i="142"/>
  <c r="B29" i="142"/>
  <c r="B54" i="142" s="1"/>
  <c r="C28" i="142"/>
  <c r="B28" i="142"/>
  <c r="B53" i="142" s="1"/>
  <c r="C27" i="142"/>
  <c r="B27" i="142"/>
  <c r="B52" i="142" s="1"/>
  <c r="C26" i="142"/>
  <c r="B26" i="142"/>
  <c r="B51" i="142" s="1"/>
  <c r="D25" i="142"/>
  <c r="C25" i="142"/>
  <c r="B25" i="142"/>
  <c r="E2" i="142"/>
  <c r="E25" i="142" s="1"/>
  <c r="B2" i="142"/>
  <c r="AF80" i="141"/>
  <c r="AF82" i="141" s="1"/>
  <c r="AE80" i="141"/>
  <c r="AE82" i="141" s="1"/>
  <c r="AD80" i="141"/>
  <c r="AD82" i="141" s="1"/>
  <c r="AC80" i="141"/>
  <c r="AC82" i="141" s="1"/>
  <c r="Y80" i="141"/>
  <c r="Y82" i="141" s="1"/>
  <c r="H80" i="141"/>
  <c r="H82" i="141" s="1"/>
  <c r="Z80" i="141"/>
  <c r="Z82" i="141" s="1"/>
  <c r="J80" i="141"/>
  <c r="J82" i="141" s="1"/>
  <c r="G78" i="141"/>
  <c r="N53" i="141"/>
  <c r="O53" i="141" s="1"/>
  <c r="P53" i="141" s="1"/>
  <c r="N51" i="141"/>
  <c r="K51" i="141"/>
  <c r="L50" i="141"/>
  <c r="M50" i="141" s="1"/>
  <c r="N50" i="141" s="1"/>
  <c r="O50" i="141" s="1"/>
  <c r="P50" i="141" s="1"/>
  <c r="Q50" i="141" s="1"/>
  <c r="E50" i="141"/>
  <c r="F50" i="141" s="1"/>
  <c r="G50" i="141" s="1"/>
  <c r="E51" i="141" s="1"/>
  <c r="F51" i="141" s="1"/>
  <c r="B50" i="141"/>
  <c r="B48" i="141"/>
  <c r="C45" i="141"/>
  <c r="B45" i="141"/>
  <c r="C44" i="141"/>
  <c r="B44" i="141"/>
  <c r="C43" i="141"/>
  <c r="B43" i="141"/>
  <c r="C42" i="141"/>
  <c r="B42" i="141"/>
  <c r="C41" i="141"/>
  <c r="B41" i="141"/>
  <c r="C40" i="141"/>
  <c r="B40" i="141"/>
  <c r="C39" i="141"/>
  <c r="B39" i="141"/>
  <c r="C38" i="141"/>
  <c r="B38" i="141"/>
  <c r="C37" i="141"/>
  <c r="B37" i="141"/>
  <c r="C36" i="141"/>
  <c r="B36" i="141"/>
  <c r="C32" i="141"/>
  <c r="C31" i="141"/>
  <c r="C30" i="141"/>
  <c r="C29" i="141"/>
  <c r="C28" i="141"/>
  <c r="C27" i="141"/>
  <c r="C26" i="141"/>
  <c r="B26" i="141"/>
  <c r="D25" i="141"/>
  <c r="C25" i="141"/>
  <c r="B25" i="141"/>
  <c r="E2" i="141"/>
  <c r="F2" i="141" s="1"/>
  <c r="F25" i="141" s="1"/>
  <c r="B2" i="141"/>
  <c r="AD98" i="140"/>
  <c r="AE98" i="140" s="1"/>
  <c r="AF98" i="140" s="1"/>
  <c r="AG98" i="140" s="1"/>
  <c r="AB98" i="140"/>
  <c r="AA98" i="140" s="1"/>
  <c r="Z98" i="140" s="1"/>
  <c r="Y98" i="140" s="1"/>
  <c r="X98" i="140" s="1"/>
  <c r="W98" i="140" s="1"/>
  <c r="V98" i="140" s="1"/>
  <c r="U98" i="140" s="1"/>
  <c r="T98" i="140" s="1"/>
  <c r="S98" i="140" s="1"/>
  <c r="R98" i="140" s="1"/>
  <c r="Q98" i="140" s="1"/>
  <c r="P98" i="140" s="1"/>
  <c r="O98" i="140" s="1"/>
  <c r="N98" i="140" s="1"/>
  <c r="M98" i="140" s="1"/>
  <c r="L98" i="140" s="1"/>
  <c r="K98" i="140" s="1"/>
  <c r="J98" i="140" s="1"/>
  <c r="I98" i="140" s="1"/>
  <c r="H98" i="140" s="1"/>
  <c r="G98" i="140" s="1"/>
  <c r="AD97" i="140"/>
  <c r="AE97" i="140" s="1"/>
  <c r="AF97" i="140" s="1"/>
  <c r="AG97" i="140" s="1"/>
  <c r="AB97" i="140"/>
  <c r="AA97" i="140" s="1"/>
  <c r="Z97" i="140" s="1"/>
  <c r="Y97" i="140" s="1"/>
  <c r="X97" i="140" s="1"/>
  <c r="W97" i="140" s="1"/>
  <c r="V97" i="140" s="1"/>
  <c r="U97" i="140" s="1"/>
  <c r="T97" i="140" s="1"/>
  <c r="S97" i="140" s="1"/>
  <c r="R97" i="140" s="1"/>
  <c r="Q97" i="140" s="1"/>
  <c r="P97" i="140" s="1"/>
  <c r="O97" i="140" s="1"/>
  <c r="N97" i="140" s="1"/>
  <c r="M97" i="140" s="1"/>
  <c r="L97" i="140" s="1"/>
  <c r="K97" i="140" s="1"/>
  <c r="J97" i="140" s="1"/>
  <c r="I97" i="140" s="1"/>
  <c r="H97" i="140" s="1"/>
  <c r="G97" i="140" s="1"/>
  <c r="AD96" i="140"/>
  <c r="AE96" i="140" s="1"/>
  <c r="AB96" i="140"/>
  <c r="AA96" i="140" s="1"/>
  <c r="Z96" i="140" s="1"/>
  <c r="Y96" i="140" s="1"/>
  <c r="X96" i="140" s="1"/>
  <c r="W96" i="140" s="1"/>
  <c r="V96" i="140" s="1"/>
  <c r="U96" i="140" s="1"/>
  <c r="T96" i="140" s="1"/>
  <c r="S96" i="140" s="1"/>
  <c r="R96" i="140" s="1"/>
  <c r="Q96" i="140" s="1"/>
  <c r="P96" i="140" s="1"/>
  <c r="O96" i="140" s="1"/>
  <c r="N96" i="140" s="1"/>
  <c r="M96" i="140" s="1"/>
  <c r="L96" i="140" s="1"/>
  <c r="K96" i="140" s="1"/>
  <c r="J96" i="140" s="1"/>
  <c r="I96" i="140" s="1"/>
  <c r="H96" i="140" s="1"/>
  <c r="G96" i="140" s="1"/>
  <c r="AD95" i="140"/>
  <c r="AE95" i="140" s="1"/>
  <c r="AF95" i="140" s="1"/>
  <c r="AG95" i="140" s="1"/>
  <c r="AB95" i="140"/>
  <c r="AA95" i="140" s="1"/>
  <c r="Z95" i="140" s="1"/>
  <c r="Y95" i="140" s="1"/>
  <c r="X95" i="140" s="1"/>
  <c r="W95" i="140" s="1"/>
  <c r="V95" i="140" s="1"/>
  <c r="U95" i="140" s="1"/>
  <c r="T95" i="140" s="1"/>
  <c r="S95" i="140" s="1"/>
  <c r="R95" i="140" s="1"/>
  <c r="Q95" i="140" s="1"/>
  <c r="P95" i="140" s="1"/>
  <c r="O95" i="140" s="1"/>
  <c r="N95" i="140" s="1"/>
  <c r="M95" i="140" s="1"/>
  <c r="L95" i="140" s="1"/>
  <c r="K95" i="140" s="1"/>
  <c r="J95" i="140" s="1"/>
  <c r="I95" i="140" s="1"/>
  <c r="H95" i="140" s="1"/>
  <c r="G95" i="140" s="1"/>
  <c r="F95" i="140" s="1"/>
  <c r="E95" i="140" s="1"/>
  <c r="D95" i="140" s="1"/>
  <c r="AD94" i="140"/>
  <c r="AE94" i="140" s="1"/>
  <c r="AB94" i="140"/>
  <c r="AA94" i="140" s="1"/>
  <c r="Z94" i="140" s="1"/>
  <c r="Y94" i="140" s="1"/>
  <c r="X94" i="140" s="1"/>
  <c r="W94" i="140" s="1"/>
  <c r="V94" i="140" s="1"/>
  <c r="U94" i="140" s="1"/>
  <c r="T94" i="140" s="1"/>
  <c r="S94" i="140" s="1"/>
  <c r="R94" i="140" s="1"/>
  <c r="Q94" i="140" s="1"/>
  <c r="P94" i="140" s="1"/>
  <c r="O94" i="140" s="1"/>
  <c r="N94" i="140" s="1"/>
  <c r="M94" i="140" s="1"/>
  <c r="L94" i="140" s="1"/>
  <c r="K94" i="140" s="1"/>
  <c r="J94" i="140" s="1"/>
  <c r="I94" i="140" s="1"/>
  <c r="H94" i="140" s="1"/>
  <c r="G94" i="140" s="1"/>
  <c r="AD93" i="140"/>
  <c r="AE93" i="140" s="1"/>
  <c r="AF93" i="140" s="1"/>
  <c r="AG93" i="140" s="1"/>
  <c r="AB93" i="140"/>
  <c r="AA93" i="140" s="1"/>
  <c r="Z93" i="140" s="1"/>
  <c r="Y93" i="140" s="1"/>
  <c r="X93" i="140" s="1"/>
  <c r="W93" i="140" s="1"/>
  <c r="V93" i="140" s="1"/>
  <c r="U93" i="140" s="1"/>
  <c r="T93" i="140" s="1"/>
  <c r="S93" i="140" s="1"/>
  <c r="R93" i="140" s="1"/>
  <c r="Q93" i="140" s="1"/>
  <c r="P93" i="140" s="1"/>
  <c r="O93" i="140" s="1"/>
  <c r="N93" i="140" s="1"/>
  <c r="M93" i="140" s="1"/>
  <c r="L93" i="140" s="1"/>
  <c r="K93" i="140" s="1"/>
  <c r="J93" i="140" s="1"/>
  <c r="I93" i="140" s="1"/>
  <c r="H93" i="140" s="1"/>
  <c r="G93" i="140" s="1"/>
  <c r="AF86" i="140"/>
  <c r="AE86" i="140"/>
  <c r="AD86" i="140"/>
  <c r="AC86" i="140"/>
  <c r="AC101" i="140" s="1"/>
  <c r="AC3" i="140" s="1"/>
  <c r="Y86" i="140"/>
  <c r="H86" i="140"/>
  <c r="Z84" i="140"/>
  <c r="I83" i="140"/>
  <c r="K54" i="140"/>
  <c r="N51" i="140"/>
  <c r="K51" i="140"/>
  <c r="L50" i="140"/>
  <c r="M50" i="140" s="1"/>
  <c r="N50" i="140" s="1"/>
  <c r="O50" i="140" s="1"/>
  <c r="P50" i="140" s="1"/>
  <c r="Q50" i="140" s="1"/>
  <c r="E50" i="140"/>
  <c r="F50" i="140" s="1"/>
  <c r="G50" i="140" s="1"/>
  <c r="E51" i="140" s="1"/>
  <c r="F51" i="140" s="1"/>
  <c r="B50" i="140"/>
  <c r="B48" i="140"/>
  <c r="C45" i="140"/>
  <c r="B45" i="140"/>
  <c r="B70" i="140" s="1"/>
  <c r="C44" i="140"/>
  <c r="B44" i="140"/>
  <c r="B69" i="140" s="1"/>
  <c r="C43" i="140"/>
  <c r="B43" i="140"/>
  <c r="B68" i="140" s="1"/>
  <c r="C42" i="140"/>
  <c r="B42" i="140"/>
  <c r="B67" i="140" s="1"/>
  <c r="C41" i="140"/>
  <c r="B41" i="140"/>
  <c r="B66" i="140" s="1"/>
  <c r="C40" i="140"/>
  <c r="B40" i="140"/>
  <c r="B65" i="140" s="1"/>
  <c r="C39" i="140"/>
  <c r="B39" i="140"/>
  <c r="B64" i="140" s="1"/>
  <c r="C38" i="140"/>
  <c r="B38" i="140"/>
  <c r="B63" i="140" s="1"/>
  <c r="C37" i="140"/>
  <c r="B37" i="140"/>
  <c r="B62" i="140" s="1"/>
  <c r="C36" i="140"/>
  <c r="B36" i="140"/>
  <c r="B61" i="140" s="1"/>
  <c r="C35" i="140"/>
  <c r="B35" i="140"/>
  <c r="B60" i="140" s="1"/>
  <c r="C34" i="140"/>
  <c r="B34" i="140"/>
  <c r="B59" i="140" s="1"/>
  <c r="C33" i="140"/>
  <c r="B33" i="140"/>
  <c r="B58" i="140" s="1"/>
  <c r="C32" i="140"/>
  <c r="B32" i="140"/>
  <c r="B57" i="140" s="1"/>
  <c r="C31" i="140"/>
  <c r="B31" i="140"/>
  <c r="B56" i="140" s="1"/>
  <c r="C30" i="140"/>
  <c r="B30" i="140"/>
  <c r="B55" i="140" s="1"/>
  <c r="C29" i="140"/>
  <c r="B29" i="140"/>
  <c r="B54" i="140" s="1"/>
  <c r="C28" i="140"/>
  <c r="B28" i="140"/>
  <c r="B53" i="140" s="1"/>
  <c r="C27" i="140"/>
  <c r="B27" i="140"/>
  <c r="B52" i="140" s="1"/>
  <c r="C26" i="140"/>
  <c r="B26" i="140"/>
  <c r="B51" i="140" s="1"/>
  <c r="D25" i="140"/>
  <c r="C25" i="140"/>
  <c r="B25" i="140"/>
  <c r="E2" i="140"/>
  <c r="E25" i="140" s="1"/>
  <c r="B2" i="140"/>
  <c r="K52" i="139"/>
  <c r="N51" i="139"/>
  <c r="K51" i="139"/>
  <c r="L50" i="139"/>
  <c r="M50" i="139" s="1"/>
  <c r="N50" i="139" s="1"/>
  <c r="O50" i="139" s="1"/>
  <c r="P50" i="139" s="1"/>
  <c r="Q50" i="139" s="1"/>
  <c r="E50" i="139"/>
  <c r="F50" i="139" s="1"/>
  <c r="G50" i="139" s="1"/>
  <c r="B50" i="139"/>
  <c r="B48" i="139"/>
  <c r="C45" i="139"/>
  <c r="B45" i="139"/>
  <c r="B70" i="139" s="1"/>
  <c r="C44" i="139"/>
  <c r="B44" i="139"/>
  <c r="B69" i="139" s="1"/>
  <c r="C43" i="139"/>
  <c r="B43" i="139"/>
  <c r="B68" i="139" s="1"/>
  <c r="C42" i="139"/>
  <c r="B42" i="139"/>
  <c r="B67" i="139" s="1"/>
  <c r="C41" i="139"/>
  <c r="B41" i="139"/>
  <c r="B66" i="139" s="1"/>
  <c r="C40" i="139"/>
  <c r="B40" i="139"/>
  <c r="B65" i="139" s="1"/>
  <c r="C39" i="139"/>
  <c r="B39" i="139"/>
  <c r="B64" i="139" s="1"/>
  <c r="C38" i="139"/>
  <c r="B38" i="139"/>
  <c r="B63" i="139" s="1"/>
  <c r="C37" i="139"/>
  <c r="B37" i="139"/>
  <c r="B62" i="139" s="1"/>
  <c r="C36" i="139"/>
  <c r="B36" i="139"/>
  <c r="B61" i="139" s="1"/>
  <c r="C35" i="139"/>
  <c r="B35" i="139"/>
  <c r="B60" i="139" s="1"/>
  <c r="C34" i="139"/>
  <c r="B34" i="139"/>
  <c r="B59" i="139" s="1"/>
  <c r="C33" i="139"/>
  <c r="B33" i="139"/>
  <c r="B58" i="139" s="1"/>
  <c r="C32" i="139"/>
  <c r="B32" i="139"/>
  <c r="B57" i="139" s="1"/>
  <c r="C31" i="139"/>
  <c r="B31" i="139"/>
  <c r="B56" i="139" s="1"/>
  <c r="C30" i="139"/>
  <c r="B30" i="139"/>
  <c r="B55" i="139" s="1"/>
  <c r="C29" i="139"/>
  <c r="B29" i="139"/>
  <c r="B54" i="139" s="1"/>
  <c r="C28" i="139"/>
  <c r="B28" i="139"/>
  <c r="B53" i="139" s="1"/>
  <c r="C27" i="139"/>
  <c r="B27" i="139"/>
  <c r="B52" i="139" s="1"/>
  <c r="C26" i="139"/>
  <c r="B26" i="139"/>
  <c r="B51" i="139" s="1"/>
  <c r="D25" i="139"/>
  <c r="C25" i="139"/>
  <c r="B25" i="139"/>
  <c r="E2" i="139"/>
  <c r="E25" i="139" s="1"/>
  <c r="B2" i="139"/>
  <c r="AD99" i="138"/>
  <c r="AE99" i="138" s="1"/>
  <c r="AF99" i="138" s="1"/>
  <c r="AG99" i="138" s="1"/>
  <c r="AB99" i="138"/>
  <c r="AA99" i="138" s="1"/>
  <c r="Z99" i="138" s="1"/>
  <c r="Y99" i="138" s="1"/>
  <c r="X99" i="138" s="1"/>
  <c r="W99" i="138" s="1"/>
  <c r="V99" i="138" s="1"/>
  <c r="U99" i="138" s="1"/>
  <c r="T99" i="138" s="1"/>
  <c r="S99" i="138" s="1"/>
  <c r="R99" i="138" s="1"/>
  <c r="Q99" i="138" s="1"/>
  <c r="P99" i="138" s="1"/>
  <c r="O99" i="138" s="1"/>
  <c r="N99" i="138" s="1"/>
  <c r="M99" i="138" s="1"/>
  <c r="L99" i="138" s="1"/>
  <c r="K99" i="138" s="1"/>
  <c r="J99" i="138" s="1"/>
  <c r="I99" i="138" s="1"/>
  <c r="H99" i="138" s="1"/>
  <c r="G99" i="138" s="1"/>
  <c r="F99" i="138" s="1"/>
  <c r="E99" i="138" s="1"/>
  <c r="D99" i="138" s="1"/>
  <c r="AD98" i="138"/>
  <c r="AE98" i="138" s="1"/>
  <c r="AF98" i="138" s="1"/>
  <c r="AG98" i="138" s="1"/>
  <c r="AB98" i="138"/>
  <c r="AA98" i="138" s="1"/>
  <c r="Z98" i="138" s="1"/>
  <c r="Y98" i="138" s="1"/>
  <c r="X98" i="138" s="1"/>
  <c r="W98" i="138" s="1"/>
  <c r="V98" i="138" s="1"/>
  <c r="U98" i="138" s="1"/>
  <c r="T98" i="138" s="1"/>
  <c r="S98" i="138" s="1"/>
  <c r="R98" i="138" s="1"/>
  <c r="Q98" i="138" s="1"/>
  <c r="P98" i="138" s="1"/>
  <c r="O98" i="138" s="1"/>
  <c r="N98" i="138" s="1"/>
  <c r="M98" i="138" s="1"/>
  <c r="L98" i="138" s="1"/>
  <c r="K98" i="138" s="1"/>
  <c r="J98" i="138" s="1"/>
  <c r="I98" i="138" s="1"/>
  <c r="H98" i="138" s="1"/>
  <c r="AD97" i="138"/>
  <c r="AE97" i="138" s="1"/>
  <c r="AF97" i="138" s="1"/>
  <c r="AG97" i="138" s="1"/>
  <c r="AB97" i="138"/>
  <c r="AA97" i="138" s="1"/>
  <c r="Z97" i="138" s="1"/>
  <c r="Y97" i="138" s="1"/>
  <c r="X97" i="138" s="1"/>
  <c r="W97" i="138" s="1"/>
  <c r="V97" i="138" s="1"/>
  <c r="U97" i="138" s="1"/>
  <c r="T97" i="138" s="1"/>
  <c r="S97" i="138" s="1"/>
  <c r="R97" i="138" s="1"/>
  <c r="Q97" i="138" s="1"/>
  <c r="P97" i="138" s="1"/>
  <c r="O97" i="138" s="1"/>
  <c r="N97" i="138" s="1"/>
  <c r="M97" i="138" s="1"/>
  <c r="L97" i="138" s="1"/>
  <c r="K97" i="138" s="1"/>
  <c r="J97" i="138" s="1"/>
  <c r="I97" i="138" s="1"/>
  <c r="H97" i="138" s="1"/>
  <c r="G97" i="138" s="1"/>
  <c r="F97" i="138" s="1"/>
  <c r="E97" i="138" s="1"/>
  <c r="D97" i="138" s="1"/>
  <c r="AD96" i="138"/>
  <c r="AE96" i="138" s="1"/>
  <c r="AF96" i="138" s="1"/>
  <c r="AB96" i="138"/>
  <c r="AA96" i="138" s="1"/>
  <c r="Z96" i="138" s="1"/>
  <c r="Y96" i="138" s="1"/>
  <c r="X96" i="138" s="1"/>
  <c r="W96" i="138" s="1"/>
  <c r="AD95" i="138"/>
  <c r="AE95" i="138" s="1"/>
  <c r="AB95" i="138"/>
  <c r="AA95" i="138" s="1"/>
  <c r="Z95" i="138" s="1"/>
  <c r="Y95" i="138" s="1"/>
  <c r="X95" i="138" s="1"/>
  <c r="W95" i="138" s="1"/>
  <c r="V95" i="138" s="1"/>
  <c r="U95" i="138" s="1"/>
  <c r="T95" i="138" s="1"/>
  <c r="S95" i="138" s="1"/>
  <c r="R95" i="138" s="1"/>
  <c r="Q95" i="138" s="1"/>
  <c r="P95" i="138" s="1"/>
  <c r="O95" i="138" s="1"/>
  <c r="N95" i="138" s="1"/>
  <c r="M95" i="138" s="1"/>
  <c r="L95" i="138" s="1"/>
  <c r="K95" i="138" s="1"/>
  <c r="J95" i="138" s="1"/>
  <c r="I95" i="138" s="1"/>
  <c r="H95" i="138" s="1"/>
  <c r="G95" i="138" s="1"/>
  <c r="F95" i="138" s="1"/>
  <c r="E95" i="138" s="1"/>
  <c r="D95" i="138" s="1"/>
  <c r="AD94" i="138"/>
  <c r="AE94" i="138" s="1"/>
  <c r="AF94" i="138" s="1"/>
  <c r="AG94" i="138" s="1"/>
  <c r="AB94" i="138"/>
  <c r="AA94" i="138" s="1"/>
  <c r="Z94" i="138" s="1"/>
  <c r="Y94" i="138" s="1"/>
  <c r="X94" i="138" s="1"/>
  <c r="W94" i="138" s="1"/>
  <c r="V94" i="138" s="1"/>
  <c r="U94" i="138" s="1"/>
  <c r="T94" i="138" s="1"/>
  <c r="S94" i="138" s="1"/>
  <c r="R94" i="138" s="1"/>
  <c r="Q94" i="138" s="1"/>
  <c r="P94" i="138" s="1"/>
  <c r="O94" i="138" s="1"/>
  <c r="N94" i="138" s="1"/>
  <c r="M94" i="138" s="1"/>
  <c r="L94" i="138" s="1"/>
  <c r="K94" i="138" s="1"/>
  <c r="J94" i="138" s="1"/>
  <c r="I94" i="138" s="1"/>
  <c r="H94" i="138" s="1"/>
  <c r="G94" i="138" s="1"/>
  <c r="F94" i="138" s="1"/>
  <c r="E94" i="138" s="1"/>
  <c r="D94" i="138" s="1"/>
  <c r="AD93" i="138"/>
  <c r="AE93" i="138" s="1"/>
  <c r="AF93" i="138" s="1"/>
  <c r="AB93" i="138"/>
  <c r="AA93" i="138" s="1"/>
  <c r="Z93" i="138" s="1"/>
  <c r="Y93" i="138" s="1"/>
  <c r="X93" i="138" s="1"/>
  <c r="W93" i="138" s="1"/>
  <c r="V93" i="138" s="1"/>
  <c r="U93" i="138" s="1"/>
  <c r="T93" i="138" s="1"/>
  <c r="S93" i="138" s="1"/>
  <c r="R93" i="138" s="1"/>
  <c r="Q93" i="138" s="1"/>
  <c r="P93" i="138" s="1"/>
  <c r="O93" i="138" s="1"/>
  <c r="N93" i="138" s="1"/>
  <c r="M93" i="138" s="1"/>
  <c r="L93" i="138" s="1"/>
  <c r="K93" i="138" s="1"/>
  <c r="J93" i="138" s="1"/>
  <c r="I93" i="138" s="1"/>
  <c r="H93" i="138" s="1"/>
  <c r="G93" i="138" s="1"/>
  <c r="F93" i="138" s="1"/>
  <c r="E93" i="138" s="1"/>
  <c r="D93" i="138" s="1"/>
  <c r="K52" i="138"/>
  <c r="N51" i="138"/>
  <c r="K51" i="138"/>
  <c r="L50" i="138"/>
  <c r="M50" i="138" s="1"/>
  <c r="N50" i="138" s="1"/>
  <c r="O50" i="138" s="1"/>
  <c r="P50" i="138" s="1"/>
  <c r="Q50" i="138" s="1"/>
  <c r="E50" i="138"/>
  <c r="F50" i="138" s="1"/>
  <c r="G50" i="138" s="1"/>
  <c r="B50" i="138"/>
  <c r="B48" i="138"/>
  <c r="C45" i="138"/>
  <c r="B45" i="138"/>
  <c r="B70" i="138" s="1"/>
  <c r="C44" i="138"/>
  <c r="B44" i="138"/>
  <c r="B69" i="138" s="1"/>
  <c r="C43" i="138"/>
  <c r="B43" i="138"/>
  <c r="B68" i="138" s="1"/>
  <c r="C42" i="138"/>
  <c r="B42" i="138"/>
  <c r="B67" i="138" s="1"/>
  <c r="C41" i="138"/>
  <c r="B41" i="138"/>
  <c r="B66" i="138" s="1"/>
  <c r="C40" i="138"/>
  <c r="B40" i="138"/>
  <c r="B65" i="138" s="1"/>
  <c r="C39" i="138"/>
  <c r="B39" i="138"/>
  <c r="B64" i="138" s="1"/>
  <c r="C38" i="138"/>
  <c r="B38" i="138"/>
  <c r="B63" i="138" s="1"/>
  <c r="C37" i="138"/>
  <c r="B37" i="138"/>
  <c r="B62" i="138" s="1"/>
  <c r="C36" i="138"/>
  <c r="B36" i="138"/>
  <c r="B61" i="138" s="1"/>
  <c r="C35" i="138"/>
  <c r="B60" i="138"/>
  <c r="C34" i="138"/>
  <c r="C33" i="138"/>
  <c r="C32" i="138"/>
  <c r="B32" i="138"/>
  <c r="B57" i="138" s="1"/>
  <c r="C31" i="138"/>
  <c r="B31" i="138"/>
  <c r="B56" i="138" s="1"/>
  <c r="C30" i="138"/>
  <c r="B30" i="138"/>
  <c r="B55" i="138" s="1"/>
  <c r="C29" i="138"/>
  <c r="B29" i="138"/>
  <c r="B54" i="138" s="1"/>
  <c r="C28" i="138"/>
  <c r="B28" i="138"/>
  <c r="B53" i="138" s="1"/>
  <c r="C27" i="138"/>
  <c r="B27" i="138"/>
  <c r="B52" i="138" s="1"/>
  <c r="C26" i="138"/>
  <c r="B26" i="138"/>
  <c r="B51" i="138" s="1"/>
  <c r="D25" i="138"/>
  <c r="C25" i="138"/>
  <c r="B25" i="138"/>
  <c r="E2" i="138"/>
  <c r="E25" i="138" s="1"/>
  <c r="B2" i="138"/>
  <c r="AF80" i="137"/>
  <c r="AF82" i="137" s="1"/>
  <c r="Y80" i="137"/>
  <c r="Y82" i="137" s="1"/>
  <c r="H80" i="137"/>
  <c r="H82" i="137" s="1"/>
  <c r="I79" i="137"/>
  <c r="I80" i="137" s="1"/>
  <c r="I82" i="137" s="1"/>
  <c r="G78" i="137"/>
  <c r="F78" i="137" s="1"/>
  <c r="K52" i="137"/>
  <c r="N51" i="137"/>
  <c r="K51" i="137"/>
  <c r="L50" i="137"/>
  <c r="M50" i="137" s="1"/>
  <c r="N50" i="137" s="1"/>
  <c r="O50" i="137" s="1"/>
  <c r="P50" i="137" s="1"/>
  <c r="Q50" i="137" s="1"/>
  <c r="E50" i="137"/>
  <c r="F50" i="137" s="1"/>
  <c r="G50" i="137" s="1"/>
  <c r="E51" i="137" s="1"/>
  <c r="F51" i="137" s="1"/>
  <c r="B50" i="137"/>
  <c r="B48" i="137"/>
  <c r="C45" i="137"/>
  <c r="B45" i="137"/>
  <c r="B70" i="137" s="1"/>
  <c r="C44" i="137"/>
  <c r="B44" i="137"/>
  <c r="B69" i="137" s="1"/>
  <c r="C43" i="137"/>
  <c r="B43" i="137"/>
  <c r="B68" i="137" s="1"/>
  <c r="C42" i="137"/>
  <c r="B42" i="137"/>
  <c r="B67" i="137" s="1"/>
  <c r="C41" i="137"/>
  <c r="B41" i="137"/>
  <c r="B66" i="137" s="1"/>
  <c r="C40" i="137"/>
  <c r="B40" i="137"/>
  <c r="B65" i="137" s="1"/>
  <c r="C39" i="137"/>
  <c r="B39" i="137"/>
  <c r="B64" i="137" s="1"/>
  <c r="C38" i="137"/>
  <c r="B38" i="137"/>
  <c r="B63" i="137" s="1"/>
  <c r="C37" i="137"/>
  <c r="B37" i="137"/>
  <c r="B62" i="137" s="1"/>
  <c r="C36" i="137"/>
  <c r="B36" i="137"/>
  <c r="B61" i="137" s="1"/>
  <c r="C29" i="137"/>
  <c r="B54" i="137"/>
  <c r="C28" i="137"/>
  <c r="B53" i="137"/>
  <c r="C27" i="137"/>
  <c r="B52" i="137"/>
  <c r="C26" i="137"/>
  <c r="B51" i="137"/>
  <c r="D25" i="137"/>
  <c r="C25" i="137"/>
  <c r="B25" i="137"/>
  <c r="E2" i="137"/>
  <c r="E25" i="137" s="1"/>
  <c r="B2" i="137"/>
  <c r="O53" i="144" l="1"/>
  <c r="P53" i="144" s="1"/>
  <c r="O51" i="137"/>
  <c r="P51" i="137" s="1"/>
  <c r="O51" i="140"/>
  <c r="P51" i="140" s="1"/>
  <c r="O51" i="141"/>
  <c r="P51" i="141" s="1"/>
  <c r="O51" i="142"/>
  <c r="P51" i="142" s="1"/>
  <c r="H50" i="144"/>
  <c r="I50" i="144" s="1"/>
  <c r="J50" i="144" s="1"/>
  <c r="E51" i="144"/>
  <c r="O51" i="145"/>
  <c r="P51" i="145" s="1"/>
  <c r="BS25" i="151"/>
  <c r="BT2" i="151"/>
  <c r="O51" i="144"/>
  <c r="P51" i="144" s="1"/>
  <c r="O52" i="145"/>
  <c r="P52" i="145" s="1"/>
  <c r="H50" i="146"/>
  <c r="I50" i="146" s="1"/>
  <c r="J50" i="146" s="1"/>
  <c r="E51" i="146"/>
  <c r="H50" i="147"/>
  <c r="I50" i="147" s="1"/>
  <c r="J50" i="147" s="1"/>
  <c r="E51" i="147"/>
  <c r="H50" i="138"/>
  <c r="I50" i="138" s="1"/>
  <c r="J50" i="138" s="1"/>
  <c r="H51" i="138" s="1"/>
  <c r="I51" i="138" s="1"/>
  <c r="E51" i="138"/>
  <c r="H50" i="139"/>
  <c r="I50" i="139" s="1"/>
  <c r="J50" i="139" s="1"/>
  <c r="H51" i="139" s="1"/>
  <c r="I51" i="139" s="1"/>
  <c r="E51" i="139"/>
  <c r="H50" i="142"/>
  <c r="I50" i="142" s="1"/>
  <c r="J50" i="142" s="1"/>
  <c r="H51" i="142" s="1"/>
  <c r="I51" i="142" s="1"/>
  <c r="E51" i="142"/>
  <c r="O51" i="146"/>
  <c r="P51" i="146" s="1"/>
  <c r="O51" i="147"/>
  <c r="P51" i="147" s="1"/>
  <c r="O51" i="138"/>
  <c r="P51" i="138" s="1"/>
  <c r="O51" i="139"/>
  <c r="P51" i="139" s="1"/>
  <c r="H50" i="145"/>
  <c r="I50" i="145" s="1"/>
  <c r="J50" i="145" s="1"/>
  <c r="E51" i="145"/>
  <c r="O52" i="146"/>
  <c r="P52" i="146" s="1"/>
  <c r="O53" i="147"/>
  <c r="P53" i="147" s="1"/>
  <c r="O51" i="148"/>
  <c r="P51" i="148" s="1"/>
  <c r="BS25" i="150"/>
  <c r="BT2" i="150"/>
  <c r="CP46" i="150"/>
  <c r="CR9" i="151"/>
  <c r="CS108" i="151"/>
  <c r="CS112" i="151"/>
  <c r="CR28" i="151"/>
  <c r="CS102" i="150"/>
  <c r="CR4" i="150"/>
  <c r="CQ30" i="151"/>
  <c r="CR114" i="151"/>
  <c r="CR7" i="150"/>
  <c r="CS105" i="150"/>
  <c r="CR29" i="150"/>
  <c r="CS111" i="150"/>
  <c r="CR27" i="151"/>
  <c r="CS111" i="151"/>
  <c r="CS108" i="150"/>
  <c r="CR26" i="150"/>
  <c r="CR3" i="151"/>
  <c r="CS102" i="151"/>
  <c r="CR7" i="151"/>
  <c r="CS106" i="151"/>
  <c r="CS104" i="151"/>
  <c r="CR5" i="151"/>
  <c r="CR109" i="150"/>
  <c r="CQ27" i="150"/>
  <c r="CQ28" i="150"/>
  <c r="CR110" i="150"/>
  <c r="CQ23" i="151"/>
  <c r="CT8" i="151"/>
  <c r="CU107" i="151"/>
  <c r="CS106" i="150"/>
  <c r="CR8" i="150"/>
  <c r="CR29" i="151"/>
  <c r="CS113" i="151"/>
  <c r="CP46" i="151"/>
  <c r="CS31" i="151"/>
  <c r="CT115" i="151"/>
  <c r="CS103" i="150"/>
  <c r="CR5" i="150"/>
  <c r="CQ32" i="151"/>
  <c r="CR116" i="151"/>
  <c r="CR4" i="151"/>
  <c r="CS103" i="151"/>
  <c r="CR26" i="151"/>
  <c r="CS110" i="151"/>
  <c r="CQ31" i="150"/>
  <c r="CR113" i="150"/>
  <c r="CS101" i="150"/>
  <c r="CR3" i="150"/>
  <c r="CS6" i="150"/>
  <c r="CT104" i="150"/>
  <c r="CR6" i="151"/>
  <c r="CS105" i="151"/>
  <c r="CQ23" i="150"/>
  <c r="CQ30" i="150"/>
  <c r="CR112" i="150"/>
  <c r="AG99" i="148"/>
  <c r="AG105" i="148"/>
  <c r="AG106" i="140"/>
  <c r="AG113" i="140"/>
  <c r="AG99" i="144"/>
  <c r="AG95" i="144"/>
  <c r="AG100" i="145"/>
  <c r="AG105" i="145"/>
  <c r="AG100" i="146"/>
  <c r="AG107" i="146"/>
  <c r="AG110" i="140"/>
  <c r="AG103" i="140"/>
  <c r="AG98" i="142"/>
  <c r="AG94" i="142"/>
  <c r="AG100" i="144"/>
  <c r="AG96" i="144"/>
  <c r="AG97" i="145"/>
  <c r="AG102" i="145"/>
  <c r="AG97" i="146"/>
  <c r="AG104" i="146"/>
  <c r="AG101" i="146"/>
  <c r="AG108" i="146"/>
  <c r="AG111" i="138"/>
  <c r="AG103" i="138"/>
  <c r="AG108" i="138"/>
  <c r="AG116" i="138"/>
  <c r="AG96" i="138"/>
  <c r="AF113" i="138"/>
  <c r="AG97" i="148"/>
  <c r="AG103" i="148"/>
  <c r="V96" i="138"/>
  <c r="U96" i="138" s="1"/>
  <c r="T96" i="138" s="1"/>
  <c r="S96" i="138" s="1"/>
  <c r="R96" i="138" s="1"/>
  <c r="Q96" i="138" s="1"/>
  <c r="P96" i="138" s="1"/>
  <c r="O96" i="138" s="1"/>
  <c r="N96" i="138" s="1"/>
  <c r="M96" i="138" s="1"/>
  <c r="L96" i="138" s="1"/>
  <c r="K96" i="138" s="1"/>
  <c r="J96" i="138" s="1"/>
  <c r="I96" i="138" s="1"/>
  <c r="H96" i="138" s="1"/>
  <c r="G96" i="138" s="1"/>
  <c r="F96" i="138" s="1"/>
  <c r="E96" i="138" s="1"/>
  <c r="D96" i="138" s="1"/>
  <c r="W105" i="138"/>
  <c r="AG95" i="142"/>
  <c r="AG99" i="142"/>
  <c r="AG103" i="145"/>
  <c r="AG98" i="145"/>
  <c r="AG98" i="146"/>
  <c r="AG105" i="146"/>
  <c r="AG109" i="146"/>
  <c r="AG102" i="146"/>
  <c r="AG115" i="138"/>
  <c r="AG107" i="138"/>
  <c r="AG98" i="148"/>
  <c r="AG104" i="148"/>
  <c r="AG100" i="148"/>
  <c r="AG106" i="148"/>
  <c r="AG93" i="138"/>
  <c r="AF102" i="138"/>
  <c r="AG106" i="138"/>
  <c r="AG114" i="138"/>
  <c r="AG108" i="140"/>
  <c r="AG101" i="140"/>
  <c r="AG105" i="140"/>
  <c r="AG112" i="140"/>
  <c r="AG96" i="142"/>
  <c r="AG100" i="142"/>
  <c r="AG98" i="144"/>
  <c r="AG94" i="144"/>
  <c r="AG99" i="145"/>
  <c r="AG104" i="145"/>
  <c r="AG99" i="146"/>
  <c r="AG106" i="146"/>
  <c r="E25" i="141"/>
  <c r="E52" i="140"/>
  <c r="F52" i="140" s="1"/>
  <c r="AC100" i="141"/>
  <c r="AC4" i="141" s="1"/>
  <c r="AC27" i="141" s="1"/>
  <c r="AC101" i="141"/>
  <c r="AC5" i="141" s="1"/>
  <c r="AC28" i="141" s="1"/>
  <c r="AC113" i="141"/>
  <c r="AC112" i="141"/>
  <c r="AC105" i="141"/>
  <c r="AC9" i="141" s="1"/>
  <c r="AC32" i="141" s="1"/>
  <c r="AC104" i="141"/>
  <c r="AC8" i="141" s="1"/>
  <c r="AC31" i="141" s="1"/>
  <c r="AC110" i="141"/>
  <c r="AC111" i="141"/>
  <c r="AC99" i="141"/>
  <c r="AC3" i="141" s="1"/>
  <c r="AC108" i="141"/>
  <c r="AC109" i="141"/>
  <c r="AC102" i="141"/>
  <c r="AC6" i="141" s="1"/>
  <c r="AC29" i="141" s="1"/>
  <c r="AC107" i="141"/>
  <c r="AC103" i="141"/>
  <c r="AC7" i="141" s="1"/>
  <c r="AC30" i="141" s="1"/>
  <c r="E52" i="139"/>
  <c r="F52" i="139" s="1"/>
  <c r="M52" i="139" s="1"/>
  <c r="E52" i="148"/>
  <c r="F52" i="148" s="1"/>
  <c r="E53" i="147"/>
  <c r="F53" i="147" s="1"/>
  <c r="M53" i="147" s="1"/>
  <c r="E52" i="147"/>
  <c r="F52" i="147" s="1"/>
  <c r="M52" i="147" s="1"/>
  <c r="K52" i="146"/>
  <c r="E52" i="146"/>
  <c r="F52" i="146" s="1"/>
  <c r="M52" i="146" s="1"/>
  <c r="E52" i="145"/>
  <c r="F52" i="145" s="1"/>
  <c r="M52" i="145" s="1"/>
  <c r="K52" i="144"/>
  <c r="E52" i="144"/>
  <c r="K52" i="141"/>
  <c r="E52" i="141"/>
  <c r="F52" i="141" s="1"/>
  <c r="N52" i="142"/>
  <c r="O52" i="142" s="1"/>
  <c r="P52" i="142" s="1"/>
  <c r="E52" i="142"/>
  <c r="L52" i="142" s="1"/>
  <c r="E52" i="138"/>
  <c r="L52" i="138" s="1"/>
  <c r="N52" i="137"/>
  <c r="O52" i="137" s="1"/>
  <c r="P52" i="137" s="1"/>
  <c r="E52" i="137"/>
  <c r="F52" i="137" s="1"/>
  <c r="I80" i="144"/>
  <c r="I82" i="144" s="1"/>
  <c r="I98" i="144" s="1"/>
  <c r="J83" i="140"/>
  <c r="K83" i="140" s="1"/>
  <c r="K84" i="140" s="1"/>
  <c r="I84" i="140"/>
  <c r="I86" i="140" s="1"/>
  <c r="H50" i="140"/>
  <c r="I50" i="140" s="1"/>
  <c r="J50" i="140" s="1"/>
  <c r="H51" i="140" s="1"/>
  <c r="I51" i="140" s="1"/>
  <c r="AE106" i="140"/>
  <c r="AE8" i="140" s="1"/>
  <c r="AE31" i="140" s="1"/>
  <c r="G84" i="140"/>
  <c r="G86" i="140" s="1"/>
  <c r="H50" i="148"/>
  <c r="I50" i="148" s="1"/>
  <c r="J50" i="148" s="1"/>
  <c r="G80" i="148"/>
  <c r="G82" i="148" s="1"/>
  <c r="G96" i="148" s="1"/>
  <c r="G3" i="148" s="1"/>
  <c r="E25" i="148"/>
  <c r="F2" i="137"/>
  <c r="G2" i="137" s="1"/>
  <c r="K54" i="137"/>
  <c r="H50" i="137"/>
  <c r="I50" i="137" s="1"/>
  <c r="J50" i="137" s="1"/>
  <c r="H51" i="137" s="1"/>
  <c r="I51" i="137" s="1"/>
  <c r="N54" i="141"/>
  <c r="O54" i="141" s="1"/>
  <c r="P54" i="141" s="1"/>
  <c r="AE104" i="141"/>
  <c r="AE8" i="141" s="1"/>
  <c r="AE31" i="141" s="1"/>
  <c r="N52" i="141"/>
  <c r="O52" i="141" s="1"/>
  <c r="P52" i="141" s="1"/>
  <c r="H50" i="141"/>
  <c r="I50" i="141" s="1"/>
  <c r="J50" i="141" s="1"/>
  <c r="F78" i="146"/>
  <c r="E78" i="146" s="1"/>
  <c r="AD96" i="148"/>
  <c r="AD3" i="148" s="1"/>
  <c r="AD26" i="148" s="1"/>
  <c r="AD106" i="148"/>
  <c r="Z80" i="148"/>
  <c r="Z82" i="148" s="1"/>
  <c r="Z100" i="148" s="1"/>
  <c r="Z7" i="148" s="1"/>
  <c r="Z30" i="148" s="1"/>
  <c r="AA80" i="148"/>
  <c r="AA82" i="148" s="1"/>
  <c r="AA98" i="148" s="1"/>
  <c r="AA5" i="148" s="1"/>
  <c r="AA28" i="148" s="1"/>
  <c r="I80" i="148"/>
  <c r="I82" i="148" s="1"/>
  <c r="I105" i="148" s="1"/>
  <c r="K52" i="148"/>
  <c r="AF103" i="141"/>
  <c r="AE105" i="141"/>
  <c r="AE9" i="141" s="1"/>
  <c r="AE32" i="141" s="1"/>
  <c r="AE99" i="141"/>
  <c r="AE3" i="141" s="1"/>
  <c r="AE26" i="141" s="1"/>
  <c r="AE101" i="141"/>
  <c r="AE5" i="141" s="1"/>
  <c r="AE28" i="141" s="1"/>
  <c r="AE110" i="141"/>
  <c r="AD113" i="141"/>
  <c r="AD102" i="141"/>
  <c r="AD6" i="141" s="1"/>
  <c r="AD29" i="141" s="1"/>
  <c r="Z100" i="141"/>
  <c r="Z4" i="141" s="1"/>
  <c r="Z27" i="141" s="1"/>
  <c r="Z112" i="141"/>
  <c r="K80" i="141"/>
  <c r="K82" i="141" s="1"/>
  <c r="Y108" i="141"/>
  <c r="I80" i="141"/>
  <c r="I82" i="141" s="1"/>
  <c r="E53" i="141"/>
  <c r="F53" i="141" s="1"/>
  <c r="J79" i="137"/>
  <c r="J80" i="137" s="1"/>
  <c r="J82" i="137" s="1"/>
  <c r="Y98" i="137"/>
  <c r="Y6" i="137" s="1"/>
  <c r="Y29" i="137" s="1"/>
  <c r="E25" i="147"/>
  <c r="N54" i="147"/>
  <c r="O54" i="147" s="1"/>
  <c r="P54" i="147" s="1"/>
  <c r="K52" i="147"/>
  <c r="AA82" i="147"/>
  <c r="AA84" i="147" s="1"/>
  <c r="AA104" i="147" s="1"/>
  <c r="AB82" i="147"/>
  <c r="AB84" i="147" s="1"/>
  <c r="AB107" i="147" s="1"/>
  <c r="Z82" i="147"/>
  <c r="Z84" i="147" s="1"/>
  <c r="Z108" i="147" s="1"/>
  <c r="Y100" i="147"/>
  <c r="Y5" i="147" s="1"/>
  <c r="Y28" i="147" s="1"/>
  <c r="AE99" i="147"/>
  <c r="AE4" i="147" s="1"/>
  <c r="AE27" i="147" s="1"/>
  <c r="E53" i="146"/>
  <c r="F53" i="146" s="1"/>
  <c r="H93" i="146"/>
  <c r="G93" i="146" s="1"/>
  <c r="F93" i="146" s="1"/>
  <c r="E93" i="146" s="1"/>
  <c r="D93" i="146" s="1"/>
  <c r="F78" i="145"/>
  <c r="AC99" i="145"/>
  <c r="AC5" i="145" s="1"/>
  <c r="AC28" i="145" s="1"/>
  <c r="AC97" i="145"/>
  <c r="AC3" i="145" s="1"/>
  <c r="AC26" i="145" s="1"/>
  <c r="F2" i="145"/>
  <c r="F25" i="145" s="1"/>
  <c r="AC100" i="145"/>
  <c r="AC6" i="145" s="1"/>
  <c r="AC29" i="145" s="1"/>
  <c r="N53" i="145"/>
  <c r="O53" i="145" s="1"/>
  <c r="P53" i="145" s="1"/>
  <c r="G80" i="144"/>
  <c r="G82" i="144" s="1"/>
  <c r="H95" i="144"/>
  <c r="H4" i="144" s="1"/>
  <c r="H27" i="144" s="1"/>
  <c r="G90" i="144"/>
  <c r="F90" i="144" s="1"/>
  <c r="E90" i="144" s="1"/>
  <c r="D90" i="144" s="1"/>
  <c r="N52" i="144"/>
  <c r="O52" i="144" s="1"/>
  <c r="P52" i="144" s="1"/>
  <c r="AF95" i="144"/>
  <c r="F2" i="144"/>
  <c r="F25" i="144" s="1"/>
  <c r="AF95" i="142"/>
  <c r="E80" i="142"/>
  <c r="E82" i="142" s="1"/>
  <c r="E96" i="142" s="1"/>
  <c r="E5" i="142" s="1"/>
  <c r="E28" i="142" s="1"/>
  <c r="D78" i="142"/>
  <c r="D80" i="142" s="1"/>
  <c r="D82" i="142" s="1"/>
  <c r="D100" i="142" s="1"/>
  <c r="G80" i="142"/>
  <c r="G82" i="142" s="1"/>
  <c r="G95" i="142" s="1"/>
  <c r="G4" i="142" s="1"/>
  <c r="G27" i="142" s="1"/>
  <c r="AF100" i="142"/>
  <c r="AF98" i="142"/>
  <c r="F2" i="142"/>
  <c r="AF103" i="140"/>
  <c r="AF5" i="140" s="1"/>
  <c r="AF28" i="140" s="1"/>
  <c r="Y104" i="140"/>
  <c r="Y6" i="140" s="1"/>
  <c r="Y29" i="140" s="1"/>
  <c r="AF106" i="140"/>
  <c r="AF8" i="140" s="1"/>
  <c r="AF31" i="140" s="1"/>
  <c r="F84" i="140"/>
  <c r="F86" i="140" s="1"/>
  <c r="F2" i="140"/>
  <c r="K52" i="140"/>
  <c r="AF98" i="139"/>
  <c r="AF4" i="139" s="1"/>
  <c r="AF27" i="139" s="1"/>
  <c r="Z101" i="139"/>
  <c r="N52" i="138"/>
  <c r="O52" i="138" s="1"/>
  <c r="P52" i="138" s="1"/>
  <c r="AE104" i="138"/>
  <c r="AE5" i="138" s="1"/>
  <c r="AE28" i="138" s="1"/>
  <c r="AD107" i="138"/>
  <c r="AD8" i="138" s="1"/>
  <c r="AD31" i="138" s="1"/>
  <c r="F2" i="138"/>
  <c r="F25" i="138" s="1"/>
  <c r="AE108" i="138"/>
  <c r="AE9" i="138" s="1"/>
  <c r="AE32" i="138" s="1"/>
  <c r="AD104" i="138"/>
  <c r="AD5" i="138" s="1"/>
  <c r="AD28" i="138" s="1"/>
  <c r="N53" i="138"/>
  <c r="O53" i="138" s="1"/>
  <c r="P53" i="138" s="1"/>
  <c r="H106" i="146"/>
  <c r="G91" i="146"/>
  <c r="F91" i="146" s="1"/>
  <c r="E91" i="146" s="1"/>
  <c r="D91" i="146" s="1"/>
  <c r="H100" i="146"/>
  <c r="H6" i="146" s="1"/>
  <c r="H29" i="146" s="1"/>
  <c r="G92" i="146"/>
  <c r="F92" i="146" s="1"/>
  <c r="E92" i="146" s="1"/>
  <c r="D92" i="146" s="1"/>
  <c r="H107" i="146"/>
  <c r="H109" i="146"/>
  <c r="H102" i="146"/>
  <c r="H8" i="146" s="1"/>
  <c r="H31" i="146" s="1"/>
  <c r="G94" i="146"/>
  <c r="F94" i="146" s="1"/>
  <c r="E94" i="146" s="1"/>
  <c r="D94" i="146" s="1"/>
  <c r="X89" i="146"/>
  <c r="W89" i="146" s="1"/>
  <c r="V89" i="146" s="1"/>
  <c r="U89" i="146" s="1"/>
  <c r="T89" i="146" s="1"/>
  <c r="S89" i="146" s="1"/>
  <c r="R89" i="146" s="1"/>
  <c r="Q89" i="146" s="1"/>
  <c r="P89" i="146" s="1"/>
  <c r="O89" i="146" s="1"/>
  <c r="N89" i="146" s="1"/>
  <c r="M89" i="146" s="1"/>
  <c r="L89" i="146" s="1"/>
  <c r="K89" i="146" s="1"/>
  <c r="J89" i="146" s="1"/>
  <c r="I89" i="146" s="1"/>
  <c r="G90" i="146"/>
  <c r="F90" i="146" s="1"/>
  <c r="E90" i="146" s="1"/>
  <c r="D90" i="146" s="1"/>
  <c r="H98" i="146"/>
  <c r="H4" i="146" s="1"/>
  <c r="H27" i="146" s="1"/>
  <c r="H102" i="147"/>
  <c r="H7" i="147" s="1"/>
  <c r="H30" i="147" s="1"/>
  <c r="E25" i="146"/>
  <c r="G2" i="146"/>
  <c r="H99" i="146"/>
  <c r="H5" i="146" s="1"/>
  <c r="H28" i="146" s="1"/>
  <c r="H105" i="146"/>
  <c r="G2" i="147"/>
  <c r="Y99" i="147"/>
  <c r="Y4" i="147" s="1"/>
  <c r="Y27" i="147" s="1"/>
  <c r="AC107" i="147"/>
  <c r="AC104" i="147"/>
  <c r="AC108" i="147"/>
  <c r="AC105" i="147"/>
  <c r="AC98" i="147"/>
  <c r="AC3" i="147" s="1"/>
  <c r="AC102" i="147"/>
  <c r="AC7" i="147" s="1"/>
  <c r="AC30" i="147" s="1"/>
  <c r="AC100" i="147"/>
  <c r="AC5" i="147" s="1"/>
  <c r="AC28" i="147" s="1"/>
  <c r="AC99" i="147"/>
  <c r="AC4" i="147" s="1"/>
  <c r="AC27" i="147" s="1"/>
  <c r="AC106" i="147"/>
  <c r="Y107" i="147"/>
  <c r="AE100" i="147"/>
  <c r="AE5" i="147" s="1"/>
  <c r="AE28" i="147" s="1"/>
  <c r="AD108" i="147"/>
  <c r="AD102" i="147"/>
  <c r="AD7" i="147" s="1"/>
  <c r="AD30" i="147" s="1"/>
  <c r="AD107" i="147"/>
  <c r="AD106" i="147"/>
  <c r="AD104" i="147"/>
  <c r="AD100" i="147"/>
  <c r="AD5" i="147" s="1"/>
  <c r="AD28" i="147" s="1"/>
  <c r="AD98" i="147"/>
  <c r="AD3" i="147" s="1"/>
  <c r="AD101" i="147"/>
  <c r="AD6" i="147" s="1"/>
  <c r="AD29" i="147" s="1"/>
  <c r="AD105" i="147"/>
  <c r="AD99" i="147"/>
  <c r="AD4" i="147" s="1"/>
  <c r="AD27" i="147" s="1"/>
  <c r="AF108" i="147"/>
  <c r="AF107" i="147"/>
  <c r="AF106" i="147"/>
  <c r="AF104" i="147"/>
  <c r="AF101" i="147"/>
  <c r="AF99" i="147"/>
  <c r="AF100" i="147"/>
  <c r="AF98" i="147"/>
  <c r="AF102" i="147"/>
  <c r="AF105" i="147"/>
  <c r="AE107" i="147"/>
  <c r="AE106" i="147"/>
  <c r="AE104" i="147"/>
  <c r="AE101" i="147"/>
  <c r="AE6" i="147" s="1"/>
  <c r="AE29" i="147" s="1"/>
  <c r="AE108" i="147"/>
  <c r="AE102" i="147"/>
  <c r="AE7" i="147" s="1"/>
  <c r="AE30" i="147" s="1"/>
  <c r="AE105" i="147"/>
  <c r="AE98" i="147"/>
  <c r="AE3" i="147" s="1"/>
  <c r="G82" i="147"/>
  <c r="G84" i="147" s="1"/>
  <c r="J81" i="147"/>
  <c r="I82" i="147"/>
  <c r="I84" i="147" s="1"/>
  <c r="AC101" i="147"/>
  <c r="AC6" i="147" s="1"/>
  <c r="AC29" i="147" s="1"/>
  <c r="H106" i="147"/>
  <c r="H108" i="147"/>
  <c r="F25" i="148"/>
  <c r="G2" i="148"/>
  <c r="N52" i="147"/>
  <c r="O52" i="147" s="1"/>
  <c r="P52" i="147" s="1"/>
  <c r="Y108" i="147"/>
  <c r="Y101" i="147"/>
  <c r="Y6" i="147" s="1"/>
  <c r="Y29" i="147" s="1"/>
  <c r="Y106" i="147"/>
  <c r="Y102" i="147"/>
  <c r="Y7" i="147" s="1"/>
  <c r="Y30" i="147" s="1"/>
  <c r="Y105" i="147"/>
  <c r="H99" i="148"/>
  <c r="H6" i="148" s="1"/>
  <c r="H29" i="148" s="1"/>
  <c r="AB104" i="148"/>
  <c r="AB105" i="148"/>
  <c r="AB103" i="148"/>
  <c r="AB106" i="148"/>
  <c r="AB99" i="148"/>
  <c r="AB6" i="148" s="1"/>
  <c r="AB29" i="148" s="1"/>
  <c r="AB102" i="148"/>
  <c r="AB98" i="148"/>
  <c r="AB5" i="148" s="1"/>
  <c r="AB28" i="148" s="1"/>
  <c r="AB100" i="148"/>
  <c r="AB7" i="148" s="1"/>
  <c r="AB30" i="148" s="1"/>
  <c r="AB97" i="148"/>
  <c r="AB4" i="148" s="1"/>
  <c r="AB27" i="148" s="1"/>
  <c r="AB96" i="148"/>
  <c r="AB3" i="148" s="1"/>
  <c r="Y98" i="148"/>
  <c r="Y5" i="148" s="1"/>
  <c r="Y28" i="148" s="1"/>
  <c r="Y103" i="148"/>
  <c r="Y102" i="148"/>
  <c r="Y100" i="148"/>
  <c r="Y7" i="148" s="1"/>
  <c r="Y30" i="148" s="1"/>
  <c r="Y97" i="148"/>
  <c r="Y4" i="148" s="1"/>
  <c r="Y27" i="148" s="1"/>
  <c r="Y106" i="148"/>
  <c r="Y96" i="148"/>
  <c r="Y3" i="148" s="1"/>
  <c r="Y104" i="148"/>
  <c r="Y99" i="148"/>
  <c r="Y6" i="148" s="1"/>
  <c r="Y29" i="148" s="1"/>
  <c r="Y105" i="148"/>
  <c r="AF106" i="148"/>
  <c r="AF100" i="148"/>
  <c r="AF98" i="148"/>
  <c r="AF104" i="148"/>
  <c r="AF105" i="148"/>
  <c r="AF103" i="148"/>
  <c r="AF99" i="148"/>
  <c r="AF97" i="148"/>
  <c r="K53" i="148"/>
  <c r="H106" i="148"/>
  <c r="H103" i="148"/>
  <c r="H102" i="148"/>
  <c r="H96" i="148"/>
  <c r="H3" i="148" s="1"/>
  <c r="H105" i="148"/>
  <c r="H98" i="148"/>
  <c r="H5" i="148" s="1"/>
  <c r="H28" i="148" s="1"/>
  <c r="H97" i="148"/>
  <c r="H4" i="148" s="1"/>
  <c r="H27" i="148" s="1"/>
  <c r="H100" i="148"/>
  <c r="H7" i="148" s="1"/>
  <c r="H30" i="148" s="1"/>
  <c r="H104" i="148"/>
  <c r="K79" i="148"/>
  <c r="J80" i="148"/>
  <c r="J82" i="148" s="1"/>
  <c r="AE106" i="148"/>
  <c r="AE104" i="148"/>
  <c r="AE98" i="148"/>
  <c r="AE5" i="148" s="1"/>
  <c r="AE28" i="148" s="1"/>
  <c r="AE97" i="148"/>
  <c r="AE4" i="148" s="1"/>
  <c r="AE27" i="148" s="1"/>
  <c r="AE100" i="148"/>
  <c r="AE7" i="148" s="1"/>
  <c r="AE30" i="148" s="1"/>
  <c r="AE99" i="148"/>
  <c r="AE6" i="148" s="1"/>
  <c r="AE29" i="148" s="1"/>
  <c r="AE103" i="148"/>
  <c r="AE105" i="148"/>
  <c r="F80" i="148"/>
  <c r="F82" i="148" s="1"/>
  <c r="E78" i="148"/>
  <c r="AC102" i="148"/>
  <c r="AC100" i="148"/>
  <c r="AC7" i="148" s="1"/>
  <c r="AC30" i="148" s="1"/>
  <c r="AC106" i="148"/>
  <c r="AC105" i="148"/>
  <c r="AC104" i="148"/>
  <c r="AC103" i="148"/>
  <c r="AC98" i="148"/>
  <c r="AC5" i="148" s="1"/>
  <c r="AC28" i="148" s="1"/>
  <c r="AC96" i="148"/>
  <c r="AC3" i="148" s="1"/>
  <c r="AC97" i="148"/>
  <c r="AC4" i="148" s="1"/>
  <c r="AC27" i="148" s="1"/>
  <c r="AC99" i="148"/>
  <c r="AC6" i="148" s="1"/>
  <c r="AC29" i="148" s="1"/>
  <c r="N52" i="148"/>
  <c r="O52" i="148" s="1"/>
  <c r="P52" i="148" s="1"/>
  <c r="AE89" i="148"/>
  <c r="AF89" i="148" s="1"/>
  <c r="AD100" i="148"/>
  <c r="AD7" i="148" s="1"/>
  <c r="AD30" i="148" s="1"/>
  <c r="AD99" i="148"/>
  <c r="AD6" i="148" s="1"/>
  <c r="AD29" i="148" s="1"/>
  <c r="AD105" i="148"/>
  <c r="AD104" i="148"/>
  <c r="AD103" i="148"/>
  <c r="AD98" i="148"/>
  <c r="AD5" i="148" s="1"/>
  <c r="AD28" i="148" s="1"/>
  <c r="AD97" i="148"/>
  <c r="AD4" i="148" s="1"/>
  <c r="AD102" i="148"/>
  <c r="H89" i="144"/>
  <c r="H91" i="144"/>
  <c r="G91" i="144" s="1"/>
  <c r="F94" i="145"/>
  <c r="E94" i="145" s="1"/>
  <c r="D94" i="145" s="1"/>
  <c r="G100" i="145"/>
  <c r="G6" i="145" s="1"/>
  <c r="G29" i="145" s="1"/>
  <c r="AC95" i="144"/>
  <c r="AC4" i="144" s="1"/>
  <c r="AC27" i="144" s="1"/>
  <c r="AC99" i="144"/>
  <c r="AC98" i="144"/>
  <c r="AC100" i="144"/>
  <c r="AC94" i="144"/>
  <c r="AC3" i="144" s="1"/>
  <c r="AC96" i="144"/>
  <c r="AC5" i="144" s="1"/>
  <c r="AC28" i="144" s="1"/>
  <c r="Y99" i="144"/>
  <c r="Y100" i="144"/>
  <c r="Y98" i="144"/>
  <c r="Y95" i="144"/>
  <c r="Y4" i="144" s="1"/>
  <c r="Y27" i="144" s="1"/>
  <c r="Y94" i="144"/>
  <c r="Y3" i="144" s="1"/>
  <c r="Y96" i="144"/>
  <c r="Y5" i="144" s="1"/>
  <c r="Y28" i="144" s="1"/>
  <c r="J80" i="144"/>
  <c r="J82" i="144" s="1"/>
  <c r="AE99" i="144"/>
  <c r="AE95" i="144"/>
  <c r="AE4" i="144" s="1"/>
  <c r="AE27" i="144" s="1"/>
  <c r="AE100" i="144"/>
  <c r="AE96" i="144"/>
  <c r="AE5" i="144" s="1"/>
  <c r="AE28" i="144" s="1"/>
  <c r="AE94" i="144"/>
  <c r="AE3" i="144" s="1"/>
  <c r="AE98" i="144"/>
  <c r="F80" i="144"/>
  <c r="F82" i="144" s="1"/>
  <c r="E78" i="144"/>
  <c r="Z80" i="144"/>
  <c r="Z82" i="144" s="1"/>
  <c r="AD100" i="144"/>
  <c r="AD94" i="144"/>
  <c r="AD3" i="144" s="1"/>
  <c r="AD98" i="144"/>
  <c r="AD99" i="144"/>
  <c r="AD96" i="144"/>
  <c r="AD5" i="144" s="1"/>
  <c r="AD28" i="144" s="1"/>
  <c r="AF98" i="144"/>
  <c r="AF96" i="144"/>
  <c r="AF100" i="144"/>
  <c r="AF99" i="144"/>
  <c r="AF94" i="144"/>
  <c r="G104" i="145"/>
  <c r="F93" i="145"/>
  <c r="H99" i="144"/>
  <c r="AD95" i="144"/>
  <c r="AD4" i="144" s="1"/>
  <c r="AD27" i="144" s="1"/>
  <c r="G91" i="145"/>
  <c r="F91" i="145" s="1"/>
  <c r="H97" i="145"/>
  <c r="H3" i="145" s="1"/>
  <c r="Y99" i="145"/>
  <c r="Y5" i="145" s="1"/>
  <c r="Y28" i="145" s="1"/>
  <c r="Y102" i="145"/>
  <c r="Y97" i="145"/>
  <c r="Y3" i="145" s="1"/>
  <c r="Y100" i="145"/>
  <c r="Y6" i="145" s="1"/>
  <c r="Y29" i="145" s="1"/>
  <c r="Y104" i="145"/>
  <c r="Y103" i="145"/>
  <c r="AF102" i="145"/>
  <c r="AF104" i="145"/>
  <c r="AF103" i="145"/>
  <c r="AF97" i="145"/>
  <c r="AF105" i="145"/>
  <c r="AF99" i="145"/>
  <c r="AF100" i="145"/>
  <c r="AF98" i="145"/>
  <c r="Y98" i="145"/>
  <c r="Y4" i="145" s="1"/>
  <c r="Y27" i="145" s="1"/>
  <c r="AD100" i="145"/>
  <c r="AD6" i="145" s="1"/>
  <c r="AD29" i="145" s="1"/>
  <c r="AD99" i="145"/>
  <c r="AD5" i="145" s="1"/>
  <c r="AD28" i="145" s="1"/>
  <c r="AD98" i="145"/>
  <c r="AD4" i="145" s="1"/>
  <c r="AD27" i="145" s="1"/>
  <c r="AD102" i="145"/>
  <c r="AD104" i="145"/>
  <c r="AD105" i="145"/>
  <c r="AD103" i="145"/>
  <c r="AD97" i="145"/>
  <c r="AD3" i="145" s="1"/>
  <c r="AA82" i="145"/>
  <c r="AA84" i="145" s="1"/>
  <c r="AB82" i="145"/>
  <c r="AB84" i="145" s="1"/>
  <c r="Y105" i="145"/>
  <c r="J82" i="145"/>
  <c r="J84" i="145" s="1"/>
  <c r="G103" i="145"/>
  <c r="G98" i="145"/>
  <c r="G4" i="145" s="1"/>
  <c r="G27" i="145" s="1"/>
  <c r="G105" i="145"/>
  <c r="G99" i="145"/>
  <c r="G5" i="145" s="1"/>
  <c r="G28" i="145" s="1"/>
  <c r="Z105" i="145"/>
  <c r="Z100" i="145"/>
  <c r="Z6" i="145" s="1"/>
  <c r="Z29" i="145" s="1"/>
  <c r="Z97" i="145"/>
  <c r="Z3" i="145" s="1"/>
  <c r="Z104" i="145"/>
  <c r="Z99" i="145"/>
  <c r="Z5" i="145" s="1"/>
  <c r="Z28" i="145" s="1"/>
  <c r="Z103" i="145"/>
  <c r="Z102" i="145"/>
  <c r="Z98" i="145"/>
  <c r="Z4" i="145" s="1"/>
  <c r="Z27" i="145" s="1"/>
  <c r="AE104" i="145"/>
  <c r="AE99" i="145"/>
  <c r="AE5" i="145" s="1"/>
  <c r="AE28" i="145" s="1"/>
  <c r="AE102" i="145"/>
  <c r="AE97" i="145"/>
  <c r="AE3" i="145" s="1"/>
  <c r="AE105" i="145"/>
  <c r="AE103" i="145"/>
  <c r="AE100" i="145"/>
  <c r="AE6" i="145" s="1"/>
  <c r="AE29" i="145" s="1"/>
  <c r="AE98" i="145"/>
  <c r="AE4" i="145" s="1"/>
  <c r="AE27" i="145" s="1"/>
  <c r="E53" i="145"/>
  <c r="F53" i="145" s="1"/>
  <c r="M53" i="145" s="1"/>
  <c r="K52" i="145"/>
  <c r="H105" i="145"/>
  <c r="H102" i="145"/>
  <c r="H98" i="145"/>
  <c r="H4" i="145" s="1"/>
  <c r="H27" i="145" s="1"/>
  <c r="H103" i="145"/>
  <c r="H100" i="145"/>
  <c r="H6" i="145" s="1"/>
  <c r="H29" i="145" s="1"/>
  <c r="H104" i="145"/>
  <c r="H99" i="145"/>
  <c r="H5" i="145" s="1"/>
  <c r="H28" i="145" s="1"/>
  <c r="AC102" i="145"/>
  <c r="AC105" i="145"/>
  <c r="AC104" i="145"/>
  <c r="AC103" i="145"/>
  <c r="AC98" i="145"/>
  <c r="AC4" i="145" s="1"/>
  <c r="AC27" i="145" s="1"/>
  <c r="I82" i="145"/>
  <c r="I84" i="145" s="1"/>
  <c r="AE108" i="141"/>
  <c r="AF100" i="141"/>
  <c r="J112" i="141"/>
  <c r="J110" i="141"/>
  <c r="J100" i="141"/>
  <c r="J4" i="141" s="1"/>
  <c r="J27" i="141" s="1"/>
  <c r="J99" i="141"/>
  <c r="J3" i="141" s="1"/>
  <c r="J107" i="141"/>
  <c r="J104" i="141"/>
  <c r="J8" i="141" s="1"/>
  <c r="J31" i="141" s="1"/>
  <c r="J108" i="141"/>
  <c r="J102" i="141"/>
  <c r="J6" i="141" s="1"/>
  <c r="J29" i="141" s="1"/>
  <c r="Z103" i="141"/>
  <c r="Z7" i="141" s="1"/>
  <c r="Z30" i="141" s="1"/>
  <c r="G2" i="141"/>
  <c r="H110" i="141"/>
  <c r="AE109" i="141"/>
  <c r="AF101" i="141"/>
  <c r="Y99" i="141"/>
  <c r="Y3" i="141" s="1"/>
  <c r="Y104" i="141"/>
  <c r="Y8" i="141" s="1"/>
  <c r="Y31" i="141" s="1"/>
  <c r="AD110" i="141"/>
  <c r="AD112" i="141"/>
  <c r="AD109" i="141"/>
  <c r="AD108" i="141"/>
  <c r="AD104" i="141"/>
  <c r="AD8" i="141" s="1"/>
  <c r="AD31" i="141" s="1"/>
  <c r="AD107" i="141"/>
  <c r="AD103" i="141"/>
  <c r="AD7" i="141" s="1"/>
  <c r="AD30" i="141" s="1"/>
  <c r="AD101" i="141"/>
  <c r="AD5" i="141" s="1"/>
  <c r="AD28" i="141" s="1"/>
  <c r="AD100" i="141"/>
  <c r="AD4" i="141" s="1"/>
  <c r="AD27" i="141" s="1"/>
  <c r="AD99" i="141"/>
  <c r="AD3" i="141" s="1"/>
  <c r="AD105" i="141"/>
  <c r="AD9" i="141" s="1"/>
  <c r="AD32" i="141" s="1"/>
  <c r="AD111" i="141"/>
  <c r="H108" i="141"/>
  <c r="H104" i="141"/>
  <c r="H8" i="141" s="1"/>
  <c r="H31" i="141" s="1"/>
  <c r="H112" i="141"/>
  <c r="H107" i="141"/>
  <c r="H102" i="141"/>
  <c r="H6" i="141" s="1"/>
  <c r="H29" i="141" s="1"/>
  <c r="H99" i="141"/>
  <c r="H3" i="141" s="1"/>
  <c r="Y109" i="141"/>
  <c r="H100" i="141"/>
  <c r="H4" i="141" s="1"/>
  <c r="H27" i="141" s="1"/>
  <c r="Z108" i="141"/>
  <c r="Z104" i="141"/>
  <c r="Z8" i="141" s="1"/>
  <c r="Z31" i="141" s="1"/>
  <c r="Z113" i="141"/>
  <c r="Z111" i="141"/>
  <c r="Z107" i="141"/>
  <c r="Z102" i="141"/>
  <c r="Z6" i="141" s="1"/>
  <c r="Z29" i="141" s="1"/>
  <c r="Z101" i="141"/>
  <c r="Z5" i="141" s="1"/>
  <c r="Z28" i="141" s="1"/>
  <c r="Z109" i="141"/>
  <c r="Z105" i="141"/>
  <c r="Z9" i="141" s="1"/>
  <c r="Z32" i="141" s="1"/>
  <c r="Z99" i="141"/>
  <c r="Z3" i="141" s="1"/>
  <c r="Z110" i="141"/>
  <c r="AF110" i="141"/>
  <c r="Y105" i="141"/>
  <c r="Y9" i="141" s="1"/>
  <c r="Y32" i="141" s="1"/>
  <c r="Y101" i="141"/>
  <c r="Y5" i="141" s="1"/>
  <c r="Y28" i="141" s="1"/>
  <c r="G80" i="141"/>
  <c r="G82" i="141" s="1"/>
  <c r="F78" i="141"/>
  <c r="AF108" i="141"/>
  <c r="AF104" i="141"/>
  <c r="AF107" i="141"/>
  <c r="AF113" i="141"/>
  <c r="AF111" i="141"/>
  <c r="AF112" i="141"/>
  <c r="AF105" i="141"/>
  <c r="AF99" i="141"/>
  <c r="Y112" i="141"/>
  <c r="Y100" i="141"/>
  <c r="Y4" i="141" s="1"/>
  <c r="Y27" i="141" s="1"/>
  <c r="AE100" i="141"/>
  <c r="AE4" i="141" s="1"/>
  <c r="AE27" i="141" s="1"/>
  <c r="Y110" i="141"/>
  <c r="G2" i="142"/>
  <c r="F25" i="142"/>
  <c r="G89" i="142"/>
  <c r="F89" i="142" s="1"/>
  <c r="E89" i="142" s="1"/>
  <c r="D89" i="142" s="1"/>
  <c r="H98" i="142"/>
  <c r="Y102" i="141"/>
  <c r="Y6" i="141" s="1"/>
  <c r="Y29" i="141" s="1"/>
  <c r="AE102" i="141"/>
  <c r="AE6" i="141" s="1"/>
  <c r="AE29" i="141" s="1"/>
  <c r="AE111" i="141"/>
  <c r="AE113" i="141"/>
  <c r="AE103" i="141"/>
  <c r="AE7" i="141" s="1"/>
  <c r="AE30" i="141" s="1"/>
  <c r="Y107" i="141"/>
  <c r="AE107" i="141"/>
  <c r="Y111" i="141"/>
  <c r="Y113" i="141"/>
  <c r="AE112" i="141"/>
  <c r="Y98" i="142"/>
  <c r="Y99" i="142"/>
  <c r="Y95" i="142"/>
  <c r="Y4" i="142" s="1"/>
  <c r="Y27" i="142" s="1"/>
  <c r="Y94" i="142"/>
  <c r="Y3" i="142" s="1"/>
  <c r="Y96" i="142"/>
  <c r="Y5" i="142" s="1"/>
  <c r="Y28" i="142" s="1"/>
  <c r="Y100" i="142"/>
  <c r="AE96" i="142"/>
  <c r="AE5" i="142" s="1"/>
  <c r="AE28" i="142" s="1"/>
  <c r="AE98" i="142"/>
  <c r="AE95" i="142"/>
  <c r="AE4" i="142" s="1"/>
  <c r="AE27" i="142" s="1"/>
  <c r="AE99" i="142"/>
  <c r="AE100" i="142"/>
  <c r="AE94" i="142"/>
  <c r="AE3" i="142" s="1"/>
  <c r="AC100" i="142"/>
  <c r="AC99" i="142"/>
  <c r="AC95" i="142"/>
  <c r="AC4" i="142" s="1"/>
  <c r="AC27" i="142" s="1"/>
  <c r="AC96" i="142"/>
  <c r="AC5" i="142" s="1"/>
  <c r="AC28" i="142" s="1"/>
  <c r="H94" i="142"/>
  <c r="H3" i="142" s="1"/>
  <c r="H99" i="142"/>
  <c r="H100" i="142"/>
  <c r="H96" i="142"/>
  <c r="H5" i="142" s="1"/>
  <c r="H28" i="142" s="1"/>
  <c r="F80" i="142"/>
  <c r="F82" i="142" s="1"/>
  <c r="AD99" i="142"/>
  <c r="AD96" i="142"/>
  <c r="AD5" i="142" s="1"/>
  <c r="AD28" i="142" s="1"/>
  <c r="AD94" i="142"/>
  <c r="AD3" i="142" s="1"/>
  <c r="AD100" i="142"/>
  <c r="AD98" i="142"/>
  <c r="AD95" i="142"/>
  <c r="AD4" i="142" s="1"/>
  <c r="AD27" i="142" s="1"/>
  <c r="J79" i="142"/>
  <c r="I80" i="142"/>
  <c r="I82" i="142" s="1"/>
  <c r="AC94" i="142"/>
  <c r="AC3" i="142" s="1"/>
  <c r="H95" i="142"/>
  <c r="H4" i="142" s="1"/>
  <c r="H27" i="142" s="1"/>
  <c r="AC98" i="142"/>
  <c r="Z80" i="142"/>
  <c r="Z82" i="142" s="1"/>
  <c r="AF99" i="142"/>
  <c r="AF94" i="142"/>
  <c r="AF96" i="142"/>
  <c r="I97" i="139"/>
  <c r="I3" i="139" s="1"/>
  <c r="H98" i="139"/>
  <c r="H4" i="139" s="1"/>
  <c r="H27" i="139" s="1"/>
  <c r="AE97" i="139"/>
  <c r="AE3" i="139" s="1"/>
  <c r="AE100" i="139"/>
  <c r="AE98" i="139"/>
  <c r="AE4" i="139" s="1"/>
  <c r="AE27" i="139" s="1"/>
  <c r="AE101" i="139"/>
  <c r="AC97" i="139"/>
  <c r="AC3" i="139" s="1"/>
  <c r="AC101" i="139"/>
  <c r="AC98" i="139"/>
  <c r="AC4" i="139" s="1"/>
  <c r="AC27" i="139" s="1"/>
  <c r="AC100" i="139"/>
  <c r="AF100" i="139"/>
  <c r="AF97" i="139"/>
  <c r="AD98" i="139"/>
  <c r="AD4" i="139" s="1"/>
  <c r="AD27" i="139" s="1"/>
  <c r="AD101" i="139"/>
  <c r="AD100" i="139"/>
  <c r="AD97" i="139"/>
  <c r="AD3" i="139" s="1"/>
  <c r="F2" i="139"/>
  <c r="Y97" i="139"/>
  <c r="Y3" i="139" s="1"/>
  <c r="Y100" i="139"/>
  <c r="Y101" i="139"/>
  <c r="Y98" i="139"/>
  <c r="Y4" i="139" s="1"/>
  <c r="Y27" i="139" s="1"/>
  <c r="I100" i="139"/>
  <c r="I98" i="139"/>
  <c r="I4" i="139" s="1"/>
  <c r="I27" i="139" s="1"/>
  <c r="F98" i="140"/>
  <c r="E98" i="140" s="1"/>
  <c r="D98" i="140" s="1"/>
  <c r="I101" i="139"/>
  <c r="H101" i="139"/>
  <c r="AF101" i="139"/>
  <c r="H97" i="139"/>
  <c r="H3" i="139" s="1"/>
  <c r="AC26" i="140"/>
  <c r="N52" i="139"/>
  <c r="O52" i="139" s="1"/>
  <c r="P52" i="139" s="1"/>
  <c r="F97" i="140"/>
  <c r="E97" i="140" s="1"/>
  <c r="D97" i="140" s="1"/>
  <c r="F93" i="140"/>
  <c r="E93" i="140" s="1"/>
  <c r="D93" i="140" s="1"/>
  <c r="F94" i="140"/>
  <c r="E94" i="140" s="1"/>
  <c r="D94" i="140" s="1"/>
  <c r="K53" i="140"/>
  <c r="H112" i="140"/>
  <c r="H106" i="140"/>
  <c r="H8" i="140" s="1"/>
  <c r="H31" i="140" s="1"/>
  <c r="H105" i="140"/>
  <c r="H7" i="140" s="1"/>
  <c r="H30" i="140" s="1"/>
  <c r="H102" i="140"/>
  <c r="H4" i="140" s="1"/>
  <c r="H27" i="140" s="1"/>
  <c r="H111" i="140"/>
  <c r="H110" i="140"/>
  <c r="H104" i="140"/>
  <c r="H6" i="140" s="1"/>
  <c r="H29" i="140" s="1"/>
  <c r="H109" i="140"/>
  <c r="H108" i="140"/>
  <c r="H101" i="140"/>
  <c r="H3" i="140" s="1"/>
  <c r="H113" i="140"/>
  <c r="H103" i="140"/>
  <c r="H5" i="140" s="1"/>
  <c r="H28" i="140" s="1"/>
  <c r="AF96" i="140"/>
  <c r="AE104" i="140"/>
  <c r="AE6" i="140" s="1"/>
  <c r="AE29" i="140" s="1"/>
  <c r="N52" i="140"/>
  <c r="O52" i="140" s="1"/>
  <c r="P52" i="140" s="1"/>
  <c r="E84" i="140"/>
  <c r="F96" i="140"/>
  <c r="E96" i="140" s="1"/>
  <c r="D96" i="140" s="1"/>
  <c r="Y113" i="140"/>
  <c r="Y103" i="140"/>
  <c r="Y5" i="140" s="1"/>
  <c r="Y28" i="140" s="1"/>
  <c r="Y108" i="140"/>
  <c r="Y101" i="140"/>
  <c r="Y3" i="140" s="1"/>
  <c r="Y109" i="140"/>
  <c r="Y112" i="140"/>
  <c r="Y111" i="140"/>
  <c r="Y110" i="140"/>
  <c r="Y106" i="140"/>
  <c r="Y8" i="140" s="1"/>
  <c r="Y31" i="140" s="1"/>
  <c r="Y105" i="140"/>
  <c r="Y7" i="140" s="1"/>
  <c r="Y30" i="140" s="1"/>
  <c r="Y102" i="140"/>
  <c r="Y4" i="140" s="1"/>
  <c r="Y27" i="140" s="1"/>
  <c r="AC108" i="140"/>
  <c r="AC105" i="140"/>
  <c r="AC7" i="140" s="1"/>
  <c r="AC30" i="140" s="1"/>
  <c r="AC111" i="140"/>
  <c r="AC110" i="140"/>
  <c r="AC109" i="140"/>
  <c r="AC112" i="140"/>
  <c r="AC102" i="140"/>
  <c r="AC4" i="140" s="1"/>
  <c r="AC27" i="140" s="1"/>
  <c r="AC113" i="140"/>
  <c r="AC103" i="140"/>
  <c r="AC5" i="140" s="1"/>
  <c r="AC28" i="140" s="1"/>
  <c r="AC106" i="140"/>
  <c r="AC8" i="140" s="1"/>
  <c r="AC31" i="140" s="1"/>
  <c r="AC104" i="140"/>
  <c r="AC6" i="140" s="1"/>
  <c r="AC29" i="140" s="1"/>
  <c r="AE102" i="140"/>
  <c r="AE4" i="140" s="1"/>
  <c r="AE27" i="140" s="1"/>
  <c r="AF94" i="140"/>
  <c r="Z86" i="140"/>
  <c r="AA84" i="140"/>
  <c r="AD104" i="140"/>
  <c r="AD6" i="140" s="1"/>
  <c r="AD29" i="140" s="1"/>
  <c r="AD103" i="140"/>
  <c r="AD5" i="140" s="1"/>
  <c r="AD28" i="140" s="1"/>
  <c r="AD102" i="140"/>
  <c r="AD4" i="140" s="1"/>
  <c r="AD27" i="140" s="1"/>
  <c r="AD110" i="140"/>
  <c r="AD108" i="140"/>
  <c r="AD106" i="140"/>
  <c r="AD8" i="140" s="1"/>
  <c r="AD31" i="140" s="1"/>
  <c r="AD101" i="140"/>
  <c r="AD3" i="140" s="1"/>
  <c r="AD109" i="140"/>
  <c r="AD105" i="140"/>
  <c r="AD7" i="140" s="1"/>
  <c r="AD30" i="140" s="1"/>
  <c r="AD111" i="140"/>
  <c r="AD112" i="140"/>
  <c r="AD113" i="140"/>
  <c r="AE113" i="140"/>
  <c r="AE112" i="140"/>
  <c r="AE110" i="140"/>
  <c r="AE103" i="140"/>
  <c r="AE5" i="140" s="1"/>
  <c r="AE28" i="140" s="1"/>
  <c r="AE108" i="140"/>
  <c r="AE105" i="140"/>
  <c r="AE7" i="140" s="1"/>
  <c r="AE30" i="140" s="1"/>
  <c r="AE101" i="140"/>
  <c r="AE3" i="140" s="1"/>
  <c r="AE111" i="140"/>
  <c r="AE109" i="140"/>
  <c r="AF101" i="140"/>
  <c r="AF112" i="140"/>
  <c r="AF108" i="140"/>
  <c r="AF113" i="140"/>
  <c r="AF105" i="140"/>
  <c r="AF110" i="140"/>
  <c r="G98" i="138"/>
  <c r="F98" i="138" s="1"/>
  <c r="F115" i="138" s="1"/>
  <c r="H107" i="138"/>
  <c r="H8" i="138" s="1"/>
  <c r="H31" i="138" s="1"/>
  <c r="Z113" i="138"/>
  <c r="Z114" i="138"/>
  <c r="Z115" i="138"/>
  <c r="Z104" i="138"/>
  <c r="Z5" i="138" s="1"/>
  <c r="Z28" i="138" s="1"/>
  <c r="Z112" i="138"/>
  <c r="Z116" i="138"/>
  <c r="Z111" i="138"/>
  <c r="Z110" i="138"/>
  <c r="Z107" i="138"/>
  <c r="Z8" i="138" s="1"/>
  <c r="Z31" i="138" s="1"/>
  <c r="Z105" i="138"/>
  <c r="Z6" i="138" s="1"/>
  <c r="Z29" i="138" s="1"/>
  <c r="Z102" i="138"/>
  <c r="Z3" i="138" s="1"/>
  <c r="Z108" i="138"/>
  <c r="Z9" i="138" s="1"/>
  <c r="Z32" i="138" s="1"/>
  <c r="Z106" i="138"/>
  <c r="Z7" i="138" s="1"/>
  <c r="Z30" i="138" s="1"/>
  <c r="Z103" i="138"/>
  <c r="Z4" i="138" s="1"/>
  <c r="Z27" i="138" s="1"/>
  <c r="F103" i="138"/>
  <c r="F4" i="138" s="1"/>
  <c r="F27" i="138" s="1"/>
  <c r="Y114" i="138"/>
  <c r="Y115" i="138"/>
  <c r="Y116" i="138"/>
  <c r="Y111" i="138"/>
  <c r="Y105" i="138"/>
  <c r="Y6" i="138" s="1"/>
  <c r="Y29" i="138" s="1"/>
  <c r="Y110" i="138"/>
  <c r="Y107" i="138"/>
  <c r="Y8" i="138" s="1"/>
  <c r="Y31" i="138" s="1"/>
  <c r="Y112" i="138"/>
  <c r="Y108" i="138"/>
  <c r="Y9" i="138" s="1"/>
  <c r="Y32" i="138" s="1"/>
  <c r="Y113" i="138"/>
  <c r="Y103" i="138"/>
  <c r="Y4" i="138" s="1"/>
  <c r="Y27" i="138" s="1"/>
  <c r="Y102" i="138"/>
  <c r="Y3" i="138" s="1"/>
  <c r="Y104" i="138"/>
  <c r="Y5" i="138" s="1"/>
  <c r="Y28" i="138" s="1"/>
  <c r="Y106" i="138"/>
  <c r="Y7" i="138" s="1"/>
  <c r="Y30" i="138" s="1"/>
  <c r="AD115" i="138"/>
  <c r="AD116" i="138"/>
  <c r="AD112" i="138"/>
  <c r="AD106" i="138"/>
  <c r="AD7" i="138" s="1"/>
  <c r="AD30" i="138" s="1"/>
  <c r="AD111" i="138"/>
  <c r="AD113" i="138"/>
  <c r="AD110" i="138"/>
  <c r="AD114" i="138"/>
  <c r="AD108" i="138"/>
  <c r="AD9" i="138" s="1"/>
  <c r="AD32" i="138" s="1"/>
  <c r="AD103" i="138"/>
  <c r="AD4" i="138" s="1"/>
  <c r="AD27" i="138" s="1"/>
  <c r="AD105" i="138"/>
  <c r="AD6" i="138" s="1"/>
  <c r="AD29" i="138" s="1"/>
  <c r="AD102" i="138"/>
  <c r="AD3" i="138" s="1"/>
  <c r="AF95" i="138"/>
  <c r="AF114" i="138"/>
  <c r="AF115" i="138"/>
  <c r="AF111" i="138"/>
  <c r="AF116" i="138"/>
  <c r="AF107" i="138"/>
  <c r="AF105" i="138"/>
  <c r="AF110" i="138"/>
  <c r="AF108" i="138"/>
  <c r="AF103" i="138"/>
  <c r="AF106" i="138"/>
  <c r="G114" i="138"/>
  <c r="G116" i="138"/>
  <c r="G112" i="138"/>
  <c r="G110" i="138"/>
  <c r="G111" i="138"/>
  <c r="G108" i="138"/>
  <c r="G9" i="138" s="1"/>
  <c r="G32" i="138" s="1"/>
  <c r="G106" i="138"/>
  <c r="G7" i="138" s="1"/>
  <c r="G30" i="138" s="1"/>
  <c r="G104" i="138"/>
  <c r="G5" i="138" s="1"/>
  <c r="G28" i="138" s="1"/>
  <c r="G102" i="138"/>
  <c r="G3" i="138" s="1"/>
  <c r="G103" i="138"/>
  <c r="G4" i="138" s="1"/>
  <c r="G27" i="138" s="1"/>
  <c r="AC116" i="138"/>
  <c r="AC114" i="138"/>
  <c r="AC110" i="138"/>
  <c r="AC107" i="138"/>
  <c r="AC8" i="138" s="1"/>
  <c r="AC31" i="138" s="1"/>
  <c r="AC115" i="138"/>
  <c r="AC108" i="138"/>
  <c r="AC9" i="138" s="1"/>
  <c r="AC32" i="138" s="1"/>
  <c r="AC111" i="138"/>
  <c r="AC106" i="138"/>
  <c r="AC7" i="138" s="1"/>
  <c r="AC30" i="138" s="1"/>
  <c r="AC104" i="138"/>
  <c r="AC5" i="138" s="1"/>
  <c r="AC28" i="138" s="1"/>
  <c r="AC102" i="138"/>
  <c r="AC3" i="138" s="1"/>
  <c r="AC103" i="138"/>
  <c r="AC4" i="138" s="1"/>
  <c r="AC27" i="138" s="1"/>
  <c r="AC105" i="138"/>
  <c r="AC6" i="138" s="1"/>
  <c r="AC29" i="138" s="1"/>
  <c r="AC113" i="138"/>
  <c r="AC112" i="138"/>
  <c r="F116" i="138"/>
  <c r="F106" i="138"/>
  <c r="F7" i="138" s="1"/>
  <c r="F30" i="138" s="1"/>
  <c r="F112" i="138"/>
  <c r="F104" i="138"/>
  <c r="F5" i="138" s="1"/>
  <c r="F28" i="138" s="1"/>
  <c r="F102" i="138"/>
  <c r="F3" i="138" s="1"/>
  <c r="F111" i="138"/>
  <c r="F110" i="138"/>
  <c r="F114" i="138"/>
  <c r="F108" i="138"/>
  <c r="F9" i="138" s="1"/>
  <c r="F32" i="138" s="1"/>
  <c r="AE114" i="138"/>
  <c r="AE115" i="138"/>
  <c r="AE113" i="138"/>
  <c r="AE105" i="138"/>
  <c r="AE6" i="138" s="1"/>
  <c r="AE29" i="138" s="1"/>
  <c r="AE103" i="138"/>
  <c r="AE4" i="138" s="1"/>
  <c r="AE27" i="138" s="1"/>
  <c r="AE116" i="138"/>
  <c r="AE111" i="138"/>
  <c r="AE110" i="138"/>
  <c r="AE112" i="138"/>
  <c r="AE106" i="138"/>
  <c r="AE7" i="138" s="1"/>
  <c r="AE30" i="138" s="1"/>
  <c r="AE102" i="138"/>
  <c r="AE3" i="138" s="1"/>
  <c r="AE107" i="138"/>
  <c r="AE8" i="138" s="1"/>
  <c r="AE31" i="138" s="1"/>
  <c r="H114" i="138"/>
  <c r="H115" i="138"/>
  <c r="H116" i="138"/>
  <c r="H104" i="138"/>
  <c r="H5" i="138" s="1"/>
  <c r="H28" i="138" s="1"/>
  <c r="H110" i="138"/>
  <c r="H112" i="138"/>
  <c r="H111" i="138"/>
  <c r="H108" i="138"/>
  <c r="H9" i="138" s="1"/>
  <c r="H32" i="138" s="1"/>
  <c r="H106" i="138"/>
  <c r="H7" i="138" s="1"/>
  <c r="H30" i="138" s="1"/>
  <c r="H103" i="138"/>
  <c r="H4" i="138" s="1"/>
  <c r="H27" i="138" s="1"/>
  <c r="H102" i="138"/>
  <c r="H3" i="138" s="1"/>
  <c r="E78" i="137"/>
  <c r="F80" i="137"/>
  <c r="F82" i="137" s="1"/>
  <c r="H103" i="137"/>
  <c r="H100" i="137"/>
  <c r="H102" i="137"/>
  <c r="H96" i="137"/>
  <c r="H4" i="137" s="1"/>
  <c r="H27" i="137" s="1"/>
  <c r="H95" i="137"/>
  <c r="H3" i="137" s="1"/>
  <c r="H101" i="137"/>
  <c r="H97" i="137"/>
  <c r="H5" i="137" s="1"/>
  <c r="H28" i="137" s="1"/>
  <c r="H98" i="137"/>
  <c r="H6" i="137" s="1"/>
  <c r="H29" i="137" s="1"/>
  <c r="I96" i="137"/>
  <c r="I4" i="137" s="1"/>
  <c r="I27" i="137" s="1"/>
  <c r="AF103" i="137"/>
  <c r="AF100" i="137"/>
  <c r="AF101" i="137"/>
  <c r="AF102" i="137"/>
  <c r="AF98" i="137"/>
  <c r="AF96" i="137"/>
  <c r="AF95" i="137"/>
  <c r="AF97" i="137"/>
  <c r="Y103" i="137"/>
  <c r="Y101" i="137"/>
  <c r="Y95" i="137"/>
  <c r="Y3" i="137" s="1"/>
  <c r="Y102" i="137"/>
  <c r="Y100" i="137"/>
  <c r="Y97" i="137"/>
  <c r="Y5" i="137" s="1"/>
  <c r="Y28" i="137" s="1"/>
  <c r="Y96" i="137"/>
  <c r="Y4" i="137" s="1"/>
  <c r="Y27" i="137" s="1"/>
  <c r="I100" i="137"/>
  <c r="G80" i="137"/>
  <c r="G82" i="137" s="1"/>
  <c r="I103" i="137"/>
  <c r="I101" i="137"/>
  <c r="I97" i="137"/>
  <c r="I5" i="137" s="1"/>
  <c r="I28" i="137" s="1"/>
  <c r="I95" i="137"/>
  <c r="I3" i="137" s="1"/>
  <c r="I102" i="137"/>
  <c r="I98" i="137"/>
  <c r="I6" i="137" s="1"/>
  <c r="I29" i="137" s="1"/>
  <c r="K53" i="122"/>
  <c r="K52" i="122"/>
  <c r="K51" i="122"/>
  <c r="L50" i="122"/>
  <c r="M50" i="122" s="1"/>
  <c r="N50" i="122" s="1"/>
  <c r="O50" i="122" s="1"/>
  <c r="P50" i="122" s="1"/>
  <c r="Q50" i="122" s="1"/>
  <c r="E50" i="122"/>
  <c r="F50" i="122" s="1"/>
  <c r="G50" i="122" s="1"/>
  <c r="K51" i="121"/>
  <c r="L50" i="121"/>
  <c r="M50" i="121" s="1"/>
  <c r="N50" i="121" s="1"/>
  <c r="O50" i="121" s="1"/>
  <c r="P50" i="121" s="1"/>
  <c r="Q50" i="121" s="1"/>
  <c r="O51" i="121" s="1"/>
  <c r="P51" i="121" s="1"/>
  <c r="E50" i="121"/>
  <c r="F50" i="121" s="1"/>
  <c r="G50" i="121" s="1"/>
  <c r="N51" i="120"/>
  <c r="K51" i="120"/>
  <c r="L50" i="120"/>
  <c r="M50" i="120" s="1"/>
  <c r="N50" i="120" s="1"/>
  <c r="O50" i="120" s="1"/>
  <c r="P50" i="120" s="1"/>
  <c r="Q50" i="120" s="1"/>
  <c r="E50" i="120"/>
  <c r="F50" i="120" s="1"/>
  <c r="G50" i="120" s="1"/>
  <c r="E51" i="120" s="1"/>
  <c r="F51" i="120" s="1"/>
  <c r="K52" i="119"/>
  <c r="N51" i="119"/>
  <c r="K51" i="119"/>
  <c r="L50" i="119"/>
  <c r="M50" i="119" s="1"/>
  <c r="N50" i="119" s="1"/>
  <c r="O50" i="119" s="1"/>
  <c r="P50" i="119" s="1"/>
  <c r="Q50" i="119" s="1"/>
  <c r="E50" i="119"/>
  <c r="F50" i="119" s="1"/>
  <c r="G50" i="119" s="1"/>
  <c r="K52" i="118"/>
  <c r="N51" i="118"/>
  <c r="K51" i="118"/>
  <c r="L50" i="118"/>
  <c r="M50" i="118" s="1"/>
  <c r="N50" i="118" s="1"/>
  <c r="O50" i="118" s="1"/>
  <c r="P50" i="118" s="1"/>
  <c r="Q50" i="118" s="1"/>
  <c r="E50" i="118"/>
  <c r="F50" i="118" s="1"/>
  <c r="G50" i="118" s="1"/>
  <c r="K52" i="117"/>
  <c r="N51" i="117"/>
  <c r="K51" i="117"/>
  <c r="L50" i="117"/>
  <c r="M50" i="117" s="1"/>
  <c r="N50" i="117" s="1"/>
  <c r="O50" i="117" s="1"/>
  <c r="P50" i="117" s="1"/>
  <c r="Q50" i="117" s="1"/>
  <c r="E50" i="117"/>
  <c r="F50" i="117" s="1"/>
  <c r="G50" i="117" s="1"/>
  <c r="K52" i="115"/>
  <c r="N51" i="115"/>
  <c r="K51" i="115"/>
  <c r="L50" i="115"/>
  <c r="M50" i="115" s="1"/>
  <c r="N50" i="115" s="1"/>
  <c r="O50" i="115" s="1"/>
  <c r="P50" i="115" s="1"/>
  <c r="Q50" i="115" s="1"/>
  <c r="E50" i="115"/>
  <c r="F50" i="115" s="1"/>
  <c r="G50" i="115" s="1"/>
  <c r="K52" i="114"/>
  <c r="N51" i="114"/>
  <c r="K51" i="114"/>
  <c r="L50" i="114"/>
  <c r="M50" i="114" s="1"/>
  <c r="N50" i="114" s="1"/>
  <c r="O50" i="114" s="1"/>
  <c r="P50" i="114" s="1"/>
  <c r="Q50" i="114" s="1"/>
  <c r="E50" i="114"/>
  <c r="F50" i="114" s="1"/>
  <c r="G50" i="114" s="1"/>
  <c r="K52" i="113"/>
  <c r="N51" i="113"/>
  <c r="K51" i="113"/>
  <c r="L50" i="113"/>
  <c r="M50" i="113" s="1"/>
  <c r="N50" i="113" s="1"/>
  <c r="O50" i="113" s="1"/>
  <c r="P50" i="113" s="1"/>
  <c r="Q50" i="113" s="1"/>
  <c r="E50" i="113"/>
  <c r="F50" i="113" s="1"/>
  <c r="G50" i="113" s="1"/>
  <c r="N51" i="110"/>
  <c r="K51" i="110"/>
  <c r="L50" i="110"/>
  <c r="M50" i="110" s="1"/>
  <c r="N50" i="110" s="1"/>
  <c r="O50" i="110" s="1"/>
  <c r="P50" i="110" s="1"/>
  <c r="Q50" i="110" s="1"/>
  <c r="E50" i="110"/>
  <c r="F50" i="110" s="1"/>
  <c r="G50" i="110" s="1"/>
  <c r="E51" i="110" s="1"/>
  <c r="F51" i="110" s="1"/>
  <c r="K51" i="131"/>
  <c r="L50" i="131"/>
  <c r="M50" i="131" s="1"/>
  <c r="N50" i="131" s="1"/>
  <c r="O50" i="131" s="1"/>
  <c r="P50" i="131" s="1"/>
  <c r="Q50" i="131" s="1"/>
  <c r="E50" i="131"/>
  <c r="F50" i="131" s="1"/>
  <c r="G50" i="131" s="1"/>
  <c r="E51" i="131" s="1"/>
  <c r="F51" i="131" s="1"/>
  <c r="G2" i="138" l="1"/>
  <c r="H52" i="139"/>
  <c r="I52" i="139" s="1"/>
  <c r="F25" i="137"/>
  <c r="L53" i="147"/>
  <c r="AG4" i="142"/>
  <c r="CQ46" i="150"/>
  <c r="H50" i="118"/>
  <c r="I50" i="118" s="1"/>
  <c r="J50" i="118" s="1"/>
  <c r="H51" i="118" s="1"/>
  <c r="I51" i="118" s="1"/>
  <c r="E51" i="118"/>
  <c r="H50" i="117"/>
  <c r="I50" i="117" s="1"/>
  <c r="J50" i="117" s="1"/>
  <c r="H51" i="117" s="1"/>
  <c r="I51" i="117" s="1"/>
  <c r="E51" i="117"/>
  <c r="H50" i="113"/>
  <c r="I50" i="113" s="1"/>
  <c r="J50" i="113" s="1"/>
  <c r="H51" i="113" s="1"/>
  <c r="I51" i="113" s="1"/>
  <c r="E51" i="113"/>
  <c r="O51" i="114"/>
  <c r="P51" i="114" s="1"/>
  <c r="H50" i="121"/>
  <c r="I50" i="121" s="1"/>
  <c r="J50" i="121" s="1"/>
  <c r="E51" i="121"/>
  <c r="H50" i="122"/>
  <c r="I50" i="122" s="1"/>
  <c r="J50" i="122" s="1"/>
  <c r="E51" i="122"/>
  <c r="E59" i="122"/>
  <c r="E60" i="122"/>
  <c r="E53" i="122"/>
  <c r="E58" i="122"/>
  <c r="E56" i="122"/>
  <c r="E55" i="122"/>
  <c r="E52" i="122"/>
  <c r="E57" i="122"/>
  <c r="E54" i="122"/>
  <c r="BU2" i="150"/>
  <c r="BT25" i="150"/>
  <c r="F51" i="144"/>
  <c r="M51" i="144" s="1"/>
  <c r="L51" i="144"/>
  <c r="F51" i="145"/>
  <c r="M51" i="145" s="1"/>
  <c r="L51" i="145"/>
  <c r="F51" i="142"/>
  <c r="M51" i="142" s="1"/>
  <c r="L51" i="142"/>
  <c r="F51" i="138"/>
  <c r="M51" i="138" s="1"/>
  <c r="L51" i="138"/>
  <c r="F51" i="146"/>
  <c r="M51" i="146" s="1"/>
  <c r="L51" i="146"/>
  <c r="BU2" i="151"/>
  <c r="BT25" i="151"/>
  <c r="O51" i="113"/>
  <c r="P51" i="113" s="1"/>
  <c r="H50" i="119"/>
  <c r="I50" i="119" s="1"/>
  <c r="J50" i="119" s="1"/>
  <c r="H51" i="119" s="1"/>
  <c r="I51" i="119" s="1"/>
  <c r="E51" i="119"/>
  <c r="O52" i="122"/>
  <c r="P52" i="122" s="1"/>
  <c r="O51" i="122"/>
  <c r="P51" i="122" s="1"/>
  <c r="O51" i="110"/>
  <c r="P51" i="110" s="1"/>
  <c r="H50" i="115"/>
  <c r="I50" i="115" s="1"/>
  <c r="J50" i="115" s="1"/>
  <c r="H51" i="115" s="1"/>
  <c r="I51" i="115" s="1"/>
  <c r="E51" i="115"/>
  <c r="O51" i="119"/>
  <c r="P51" i="119" s="1"/>
  <c r="H52" i="140"/>
  <c r="I52" i="140" s="1"/>
  <c r="E52" i="110"/>
  <c r="F52" i="110" s="1"/>
  <c r="H50" i="114"/>
  <c r="I50" i="114" s="1"/>
  <c r="J50" i="114" s="1"/>
  <c r="H51" i="114" s="1"/>
  <c r="I51" i="114" s="1"/>
  <c r="E51" i="114"/>
  <c r="O51" i="115"/>
  <c r="P51" i="115" s="1"/>
  <c r="O51" i="117"/>
  <c r="P51" i="117" s="1"/>
  <c r="O51" i="118"/>
  <c r="P51" i="118" s="1"/>
  <c r="O51" i="120"/>
  <c r="P51" i="120" s="1"/>
  <c r="F51" i="139"/>
  <c r="M51" i="139" s="1"/>
  <c r="L51" i="139"/>
  <c r="F51" i="147"/>
  <c r="M51" i="147" s="1"/>
  <c r="L51" i="147"/>
  <c r="CQ46" i="151"/>
  <c r="CR31" i="150"/>
  <c r="CS113" i="150"/>
  <c r="CS8" i="150"/>
  <c r="CT106" i="150"/>
  <c r="CS109" i="150"/>
  <c r="CR27" i="150"/>
  <c r="CS26" i="150"/>
  <c r="CT108" i="150"/>
  <c r="CS114" i="151"/>
  <c r="CR30" i="151"/>
  <c r="CS5" i="150"/>
  <c r="CT103" i="150"/>
  <c r="CU8" i="151"/>
  <c r="CV107" i="151"/>
  <c r="CS27" i="151"/>
  <c r="CT111" i="151"/>
  <c r="CS6" i="151"/>
  <c r="CT105" i="151"/>
  <c r="CS26" i="151"/>
  <c r="CT110" i="151"/>
  <c r="CT31" i="151"/>
  <c r="CU115" i="151"/>
  <c r="CS5" i="151"/>
  <c r="CT104" i="151"/>
  <c r="CS7" i="151"/>
  <c r="CT106" i="151"/>
  <c r="CT102" i="150"/>
  <c r="CS4" i="150"/>
  <c r="CU104" i="150"/>
  <c r="CT6" i="150"/>
  <c r="CT103" i="151"/>
  <c r="CS4" i="151"/>
  <c r="CS29" i="150"/>
  <c r="CT111" i="150"/>
  <c r="CS29" i="151"/>
  <c r="CT113" i="151"/>
  <c r="CR28" i="150"/>
  <c r="CS110" i="150"/>
  <c r="CS3" i="151"/>
  <c r="CT102" i="151"/>
  <c r="CS28" i="151"/>
  <c r="CT112" i="151"/>
  <c r="CR23" i="150"/>
  <c r="CR32" i="151"/>
  <c r="CS116" i="151"/>
  <c r="CR23" i="151"/>
  <c r="CS7" i="150"/>
  <c r="CT105" i="150"/>
  <c r="CS9" i="151"/>
  <c r="CT108" i="151"/>
  <c r="CR30" i="150"/>
  <c r="CS112" i="150"/>
  <c r="CS3" i="150"/>
  <c r="CT101" i="150"/>
  <c r="H113" i="138"/>
  <c r="F113" i="138"/>
  <c r="G113" i="138"/>
  <c r="H105" i="138"/>
  <c r="H6" i="138" s="1"/>
  <c r="H29" i="138" s="1"/>
  <c r="F105" i="138"/>
  <c r="F6" i="138" s="1"/>
  <c r="F29" i="138" s="1"/>
  <c r="G105" i="138"/>
  <c r="G6" i="138" s="1"/>
  <c r="G29" i="138" s="1"/>
  <c r="AG110" i="138"/>
  <c r="AG102" i="138"/>
  <c r="AF111" i="140"/>
  <c r="AG96" i="140"/>
  <c r="AF102" i="148"/>
  <c r="AF109" i="148" s="1"/>
  <c r="AG89" i="148"/>
  <c r="AG103" i="142"/>
  <c r="AG112" i="146"/>
  <c r="AF112" i="138"/>
  <c r="AF119" i="138" s="1"/>
  <c r="AG95" i="138"/>
  <c r="AG105" i="138"/>
  <c r="AG113" i="138"/>
  <c r="AF102" i="140"/>
  <c r="AF4" i="140" s="1"/>
  <c r="AF27" i="140" s="1"/>
  <c r="AG94" i="140"/>
  <c r="AG108" i="145"/>
  <c r="AG103" i="144"/>
  <c r="AF106" i="137"/>
  <c r="I106" i="148"/>
  <c r="I104" i="148"/>
  <c r="G99" i="148"/>
  <c r="G6" i="148" s="1"/>
  <c r="G29" i="148" s="1"/>
  <c r="AG28" i="140"/>
  <c r="AF109" i="140"/>
  <c r="AF104" i="140"/>
  <c r="AF6" i="140" s="1"/>
  <c r="AF29" i="140" s="1"/>
  <c r="H100" i="144"/>
  <c r="K53" i="147"/>
  <c r="AA108" i="147"/>
  <c r="AA100" i="147"/>
  <c r="AA5" i="147" s="1"/>
  <c r="AA28" i="147" s="1"/>
  <c r="AA106" i="147"/>
  <c r="AA107" i="147"/>
  <c r="K54" i="147"/>
  <c r="F52" i="138"/>
  <c r="M52" i="138" s="1"/>
  <c r="AA101" i="147"/>
  <c r="AA6" i="147" s="1"/>
  <c r="AA29" i="147" s="1"/>
  <c r="Z106" i="147"/>
  <c r="Z98" i="147"/>
  <c r="Z3" i="147" s="1"/>
  <c r="Z26" i="147" s="1"/>
  <c r="F80" i="146"/>
  <c r="F82" i="146" s="1"/>
  <c r="F105" i="146" s="1"/>
  <c r="L52" i="139"/>
  <c r="L52" i="146"/>
  <c r="E53" i="148"/>
  <c r="F53" i="148" s="1"/>
  <c r="L52" i="147"/>
  <c r="G108" i="146"/>
  <c r="G101" i="146"/>
  <c r="G7" i="146" s="1"/>
  <c r="G30" i="146" s="1"/>
  <c r="N53" i="146"/>
  <c r="O53" i="146" s="1"/>
  <c r="P53" i="146" s="1"/>
  <c r="L53" i="146"/>
  <c r="L52" i="145"/>
  <c r="I99" i="144"/>
  <c r="I94" i="144"/>
  <c r="I3" i="144" s="1"/>
  <c r="I26" i="144" s="1"/>
  <c r="I96" i="144"/>
  <c r="I5" i="144" s="1"/>
  <c r="I28" i="144" s="1"/>
  <c r="I95" i="144"/>
  <c r="I4" i="144" s="1"/>
  <c r="I27" i="144" s="1"/>
  <c r="I100" i="144"/>
  <c r="K53" i="144"/>
  <c r="E53" i="144"/>
  <c r="F52" i="144"/>
  <c r="M52" i="144" s="1"/>
  <c r="L52" i="144"/>
  <c r="E52" i="121"/>
  <c r="O53" i="121"/>
  <c r="P53" i="121" s="1"/>
  <c r="O52" i="121"/>
  <c r="P52" i="121" s="1"/>
  <c r="AG4" i="139"/>
  <c r="H52" i="142"/>
  <c r="I52" i="142" s="1"/>
  <c r="E52" i="115"/>
  <c r="L52" i="115" s="1"/>
  <c r="E53" i="140"/>
  <c r="F53" i="140" s="1"/>
  <c r="F52" i="142"/>
  <c r="M52" i="142" s="1"/>
  <c r="N52" i="119"/>
  <c r="O52" i="119" s="1"/>
  <c r="P52" i="119" s="1"/>
  <c r="E52" i="119"/>
  <c r="L52" i="119" s="1"/>
  <c r="H52" i="138"/>
  <c r="I52" i="138" s="1"/>
  <c r="N53" i="114"/>
  <c r="O53" i="114" s="1"/>
  <c r="P53" i="114" s="1"/>
  <c r="E52" i="114"/>
  <c r="F52" i="114" s="1"/>
  <c r="M52" i="114" s="1"/>
  <c r="N52" i="118"/>
  <c r="O52" i="118" s="1"/>
  <c r="P52" i="118" s="1"/>
  <c r="E52" i="118"/>
  <c r="F52" i="118" s="1"/>
  <c r="M52" i="118" s="1"/>
  <c r="E53" i="142"/>
  <c r="L53" i="142" s="1"/>
  <c r="N52" i="113"/>
  <c r="O52" i="113" s="1"/>
  <c r="P52" i="113" s="1"/>
  <c r="E52" i="113"/>
  <c r="F52" i="113" s="1"/>
  <c r="M52" i="113" s="1"/>
  <c r="E52" i="117"/>
  <c r="L52" i="117" s="1"/>
  <c r="H53" i="140"/>
  <c r="I53" i="140" s="1"/>
  <c r="H54" i="138"/>
  <c r="I54" i="138" s="1"/>
  <c r="E53" i="138"/>
  <c r="H53" i="138"/>
  <c r="I53" i="138" s="1"/>
  <c r="E53" i="137"/>
  <c r="F53" i="137" s="1"/>
  <c r="O53" i="122"/>
  <c r="P53" i="122" s="1"/>
  <c r="K52" i="121"/>
  <c r="I113" i="140"/>
  <c r="I110" i="140"/>
  <c r="I105" i="140"/>
  <c r="I7" i="140" s="1"/>
  <c r="I30" i="140" s="1"/>
  <c r="I102" i="140"/>
  <c r="I4" i="140" s="1"/>
  <c r="I27" i="140" s="1"/>
  <c r="K53" i="114"/>
  <c r="K79" i="137"/>
  <c r="K80" i="137" s="1"/>
  <c r="K82" i="137" s="1"/>
  <c r="K53" i="137"/>
  <c r="G100" i="142"/>
  <c r="N52" i="114"/>
  <c r="O52" i="114" s="1"/>
  <c r="P52" i="114" s="1"/>
  <c r="N52" i="110"/>
  <c r="O52" i="110" s="1"/>
  <c r="P52" i="110" s="1"/>
  <c r="K52" i="110"/>
  <c r="G99" i="142"/>
  <c r="G96" i="142"/>
  <c r="G5" i="142" s="1"/>
  <c r="G28" i="142" s="1"/>
  <c r="I102" i="148"/>
  <c r="Z96" i="148"/>
  <c r="Z3" i="148" s="1"/>
  <c r="Z26" i="148" s="1"/>
  <c r="I99" i="148"/>
  <c r="I6" i="148" s="1"/>
  <c r="I29" i="148" s="1"/>
  <c r="Z106" i="148"/>
  <c r="G108" i="140"/>
  <c r="G112" i="140"/>
  <c r="J84" i="140"/>
  <c r="J86" i="140" s="1"/>
  <c r="H119" i="138"/>
  <c r="H111" i="141"/>
  <c r="H50" i="131"/>
  <c r="I50" i="131" s="1"/>
  <c r="J50" i="131" s="1"/>
  <c r="H51" i="131" s="1"/>
  <c r="I51" i="131" s="1"/>
  <c r="H50" i="120"/>
  <c r="I50" i="120" s="1"/>
  <c r="J50" i="120" s="1"/>
  <c r="H51" i="120" s="1"/>
  <c r="I51" i="120" s="1"/>
  <c r="H50" i="110"/>
  <c r="I50" i="110" s="1"/>
  <c r="J50" i="110" s="1"/>
  <c r="H51" i="110" s="1"/>
  <c r="I51" i="110" s="1"/>
  <c r="G102" i="148"/>
  <c r="Z99" i="148"/>
  <c r="Z6" i="148" s="1"/>
  <c r="Z29" i="148" s="1"/>
  <c r="Z105" i="148"/>
  <c r="G105" i="148"/>
  <c r="Z104" i="148"/>
  <c r="E100" i="142"/>
  <c r="D99" i="142"/>
  <c r="D96" i="142"/>
  <c r="D5" i="142" s="1"/>
  <c r="D28" i="142" s="1"/>
  <c r="E95" i="142"/>
  <c r="E4" i="142" s="1"/>
  <c r="E27" i="142" s="1"/>
  <c r="E99" i="142"/>
  <c r="G103" i="140"/>
  <c r="G5" i="140" s="1"/>
  <c r="G28" i="140" s="1"/>
  <c r="G110" i="140"/>
  <c r="G105" i="140"/>
  <c r="G7" i="140" s="1"/>
  <c r="G30" i="140" s="1"/>
  <c r="G102" i="140"/>
  <c r="G4" i="140" s="1"/>
  <c r="G27" i="140" s="1"/>
  <c r="G106" i="140"/>
  <c r="G8" i="140" s="1"/>
  <c r="G31" i="140" s="1"/>
  <c r="G104" i="140"/>
  <c r="G6" i="140" s="1"/>
  <c r="G29" i="140" s="1"/>
  <c r="G101" i="140"/>
  <c r="G3" i="140" s="1"/>
  <c r="G26" i="140" s="1"/>
  <c r="G109" i="140"/>
  <c r="G113" i="140"/>
  <c r="G111" i="140"/>
  <c r="AH106" i="140"/>
  <c r="L51" i="140"/>
  <c r="Z98" i="148"/>
  <c r="Z5" i="148" s="1"/>
  <c r="Z28" i="148" s="1"/>
  <c r="Z102" i="148"/>
  <c r="AF96" i="148"/>
  <c r="G106" i="148"/>
  <c r="G104" i="148"/>
  <c r="Z103" i="148"/>
  <c r="AA105" i="148"/>
  <c r="G98" i="148"/>
  <c r="G5" i="148" s="1"/>
  <c r="G28" i="148" s="1"/>
  <c r="G97" i="148"/>
  <c r="G4" i="148" s="1"/>
  <c r="G27" i="148" s="1"/>
  <c r="Z97" i="148"/>
  <c r="Z4" i="148" s="1"/>
  <c r="Z27" i="148" s="1"/>
  <c r="G103" i="148"/>
  <c r="I97" i="148"/>
  <c r="I4" i="148" s="1"/>
  <c r="I27" i="148" s="1"/>
  <c r="AA99" i="148"/>
  <c r="AA6" i="148" s="1"/>
  <c r="AA29" i="148" s="1"/>
  <c r="AE96" i="148"/>
  <c r="AE3" i="148" s="1"/>
  <c r="AE26" i="148" s="1"/>
  <c r="AE46" i="148" s="1"/>
  <c r="AA102" i="148"/>
  <c r="AA106" i="148"/>
  <c r="L51" i="148"/>
  <c r="AE102" i="148"/>
  <c r="G100" i="148"/>
  <c r="G7" i="148" s="1"/>
  <c r="G30" i="148" s="1"/>
  <c r="AA97" i="148"/>
  <c r="AA4" i="148" s="1"/>
  <c r="AA27" i="148" s="1"/>
  <c r="L51" i="137"/>
  <c r="AF109" i="141"/>
  <c r="AF116" i="141" s="1"/>
  <c r="AF102" i="141"/>
  <c r="AF6" i="141" s="1"/>
  <c r="AF29" i="141" s="1"/>
  <c r="L80" i="141"/>
  <c r="L82" i="141" s="1"/>
  <c r="J101" i="141"/>
  <c r="J5" i="141" s="1"/>
  <c r="J28" i="141" s="1"/>
  <c r="J111" i="141"/>
  <c r="L51" i="141"/>
  <c r="H105" i="141"/>
  <c r="H9" i="141" s="1"/>
  <c r="H32" i="141" s="1"/>
  <c r="J105" i="141"/>
  <c r="J9" i="141" s="1"/>
  <c r="J32" i="141" s="1"/>
  <c r="H113" i="141"/>
  <c r="I102" i="141"/>
  <c r="I6" i="141" s="1"/>
  <c r="I29" i="141" s="1"/>
  <c r="I108" i="141"/>
  <c r="I104" i="141"/>
  <c r="I8" i="141" s="1"/>
  <c r="I31" i="141" s="1"/>
  <c r="I100" i="141"/>
  <c r="I4" i="141" s="1"/>
  <c r="I27" i="141" s="1"/>
  <c r="I107" i="141"/>
  <c r="I112" i="141"/>
  <c r="I110" i="141"/>
  <c r="H109" i="148"/>
  <c r="I96" i="148"/>
  <c r="I3" i="148" s="1"/>
  <c r="I26" i="148" s="1"/>
  <c r="I100" i="148"/>
  <c r="I7" i="148" s="1"/>
  <c r="I30" i="148" s="1"/>
  <c r="I103" i="148"/>
  <c r="AA100" i="148"/>
  <c r="AA7" i="148" s="1"/>
  <c r="AA30" i="148" s="1"/>
  <c r="AA99" i="147"/>
  <c r="AA4" i="147" s="1"/>
  <c r="AA27" i="147" s="1"/>
  <c r="AA105" i="147"/>
  <c r="D98" i="142"/>
  <c r="I98" i="148"/>
  <c r="I5" i="148" s="1"/>
  <c r="I28" i="148" s="1"/>
  <c r="AA96" i="148"/>
  <c r="AA3" i="148" s="1"/>
  <c r="AA104" i="148"/>
  <c r="AA103" i="148"/>
  <c r="Z101" i="147"/>
  <c r="Z6" i="147" s="1"/>
  <c r="Z29" i="147" s="1"/>
  <c r="AF7" i="141"/>
  <c r="AF30" i="141" s="1"/>
  <c r="I99" i="141"/>
  <c r="I3" i="141" s="1"/>
  <c r="I26" i="141" s="1"/>
  <c r="I105" i="141"/>
  <c r="I9" i="141" s="1"/>
  <c r="I32" i="141" s="1"/>
  <c r="AA80" i="141"/>
  <c r="AA82" i="141" s="1"/>
  <c r="AB80" i="141"/>
  <c r="AB82" i="141" s="1"/>
  <c r="K53" i="141"/>
  <c r="E54" i="141"/>
  <c r="F54" i="141" s="1"/>
  <c r="AF103" i="142"/>
  <c r="AH95" i="142"/>
  <c r="AH99" i="142" s="1"/>
  <c r="AG27" i="142"/>
  <c r="N54" i="138"/>
  <c r="O54" i="138" s="1"/>
  <c r="P54" i="138" s="1"/>
  <c r="N55" i="147"/>
  <c r="O55" i="147" s="1"/>
  <c r="P55" i="147" s="1"/>
  <c r="H100" i="147"/>
  <c r="H5" i="147" s="1"/>
  <c r="H28" i="147" s="1"/>
  <c r="AB104" i="147"/>
  <c r="Z99" i="147"/>
  <c r="Z4" i="147" s="1"/>
  <c r="Z27" i="147" s="1"/>
  <c r="Z100" i="147"/>
  <c r="Z5" i="147" s="1"/>
  <c r="Z28" i="147" s="1"/>
  <c r="AB100" i="147"/>
  <c r="AB5" i="147" s="1"/>
  <c r="AB28" i="147" s="1"/>
  <c r="AB99" i="147"/>
  <c r="AB4" i="147" s="1"/>
  <c r="AB27" i="147" s="1"/>
  <c r="AB105" i="147"/>
  <c r="Z107" i="147"/>
  <c r="Z105" i="147"/>
  <c r="AB106" i="147"/>
  <c r="Z104" i="147"/>
  <c r="AB102" i="147"/>
  <c r="AB7" i="147" s="1"/>
  <c r="AB30" i="147" s="1"/>
  <c r="AB101" i="147"/>
  <c r="AB6" i="147" s="1"/>
  <c r="AB29" i="147" s="1"/>
  <c r="AB108" i="147"/>
  <c r="Z102" i="147"/>
  <c r="Z7" i="147" s="1"/>
  <c r="Z30" i="147" s="1"/>
  <c r="H107" i="147"/>
  <c r="H101" i="147"/>
  <c r="H6" i="147" s="1"/>
  <c r="H29" i="147" s="1"/>
  <c r="AB98" i="147"/>
  <c r="AB3" i="147" s="1"/>
  <c r="AB26" i="147" s="1"/>
  <c r="AA102" i="147"/>
  <c r="AA7" i="147" s="1"/>
  <c r="AA30" i="147" s="1"/>
  <c r="AA98" i="147"/>
  <c r="AA3" i="147" s="1"/>
  <c r="AA26" i="147" s="1"/>
  <c r="G99" i="146"/>
  <c r="G5" i="146" s="1"/>
  <c r="G28" i="146" s="1"/>
  <c r="M53" i="146"/>
  <c r="G106" i="146"/>
  <c r="G100" i="146"/>
  <c r="G6" i="146" s="1"/>
  <c r="G29" i="146" s="1"/>
  <c r="E54" i="146"/>
  <c r="K53" i="146"/>
  <c r="G107" i="146"/>
  <c r="H108" i="146"/>
  <c r="H101" i="146"/>
  <c r="H7" i="146" s="1"/>
  <c r="H30" i="146" s="1"/>
  <c r="G102" i="146"/>
  <c r="G8" i="146" s="1"/>
  <c r="G31" i="146" s="1"/>
  <c r="N54" i="145"/>
  <c r="O54" i="145" s="1"/>
  <c r="P54" i="145" s="1"/>
  <c r="G2" i="145"/>
  <c r="G25" i="145" s="1"/>
  <c r="F82" i="145"/>
  <c r="F84" i="145" s="1"/>
  <c r="F97" i="145" s="1"/>
  <c r="F3" i="145" s="1"/>
  <c r="E78" i="145"/>
  <c r="L53" i="145"/>
  <c r="G97" i="145"/>
  <c r="G3" i="145" s="1"/>
  <c r="G26" i="145" s="1"/>
  <c r="G46" i="145" s="1"/>
  <c r="G95" i="144"/>
  <c r="G4" i="144" s="1"/>
  <c r="G27" i="144" s="1"/>
  <c r="G100" i="144"/>
  <c r="H96" i="144"/>
  <c r="H5" i="144" s="1"/>
  <c r="H28" i="144" s="1"/>
  <c r="AF4" i="144"/>
  <c r="AF27" i="144" s="1"/>
  <c r="AE103" i="144"/>
  <c r="G2" i="144"/>
  <c r="G25" i="144" s="1"/>
  <c r="G99" i="144"/>
  <c r="AF4" i="142"/>
  <c r="AF27" i="142" s="1"/>
  <c r="D95" i="142"/>
  <c r="D4" i="142" s="1"/>
  <c r="D27" i="142" s="1"/>
  <c r="I101" i="140"/>
  <c r="I3" i="140" s="1"/>
  <c r="I26" i="140" s="1"/>
  <c r="I111" i="140"/>
  <c r="I103" i="140"/>
  <c r="I5" i="140" s="1"/>
  <c r="I28" i="140" s="1"/>
  <c r="I104" i="140"/>
  <c r="I6" i="140" s="1"/>
  <c r="I29" i="140" s="1"/>
  <c r="I108" i="140"/>
  <c r="I109" i="140"/>
  <c r="I112" i="140"/>
  <c r="I106" i="140"/>
  <c r="I8" i="140" s="1"/>
  <c r="I31" i="140" s="1"/>
  <c r="G2" i="140"/>
  <c r="F25" i="140"/>
  <c r="Z98" i="139"/>
  <c r="Z4" i="139" s="1"/>
  <c r="Z27" i="139" s="1"/>
  <c r="Z97" i="139"/>
  <c r="Z3" i="139" s="1"/>
  <c r="Z26" i="139" s="1"/>
  <c r="Z100" i="139"/>
  <c r="G107" i="138"/>
  <c r="G8" i="138" s="1"/>
  <c r="G31" i="138" s="1"/>
  <c r="G115" i="138"/>
  <c r="AF104" i="138"/>
  <c r="AF5" i="138" s="1"/>
  <c r="AF28" i="138" s="1"/>
  <c r="K53" i="138"/>
  <c r="E54" i="138"/>
  <c r="G25" i="138"/>
  <c r="H2" i="138"/>
  <c r="N53" i="148"/>
  <c r="O53" i="148" s="1"/>
  <c r="P53" i="148" s="1"/>
  <c r="E54" i="148"/>
  <c r="F54" i="148" s="1"/>
  <c r="AC109" i="148"/>
  <c r="H23" i="148"/>
  <c r="H26" i="148"/>
  <c r="H46" i="148" s="1"/>
  <c r="G25" i="148"/>
  <c r="H2" i="148"/>
  <c r="F82" i="147"/>
  <c r="F84" i="147" s="1"/>
  <c r="AF4" i="147"/>
  <c r="AF27" i="147" s="1"/>
  <c r="AC26" i="147"/>
  <c r="AC23" i="147"/>
  <c r="G105" i="146"/>
  <c r="J104" i="148"/>
  <c r="J106" i="148"/>
  <c r="J103" i="148"/>
  <c r="J105" i="148"/>
  <c r="J100" i="148"/>
  <c r="J7" i="148" s="1"/>
  <c r="J30" i="148" s="1"/>
  <c r="J98" i="148"/>
  <c r="J5" i="148" s="1"/>
  <c r="J28" i="148" s="1"/>
  <c r="J99" i="148"/>
  <c r="J6" i="148" s="1"/>
  <c r="J29" i="148" s="1"/>
  <c r="J97" i="148"/>
  <c r="J4" i="148" s="1"/>
  <c r="J27" i="148" s="1"/>
  <c r="J96" i="148"/>
  <c r="J3" i="148" s="1"/>
  <c r="J102" i="148"/>
  <c r="AF6" i="148"/>
  <c r="AF29" i="148" s="1"/>
  <c r="AB26" i="148"/>
  <c r="AB46" i="148" s="1"/>
  <c r="AB23" i="148"/>
  <c r="AF7" i="147"/>
  <c r="AF30" i="147" s="1"/>
  <c r="AD26" i="147"/>
  <c r="AD46" i="147" s="1"/>
  <c r="AD23" i="147"/>
  <c r="AD109" i="148"/>
  <c r="L79" i="148"/>
  <c r="K80" i="148"/>
  <c r="K82" i="148" s="1"/>
  <c r="K54" i="148"/>
  <c r="AF5" i="148"/>
  <c r="AF28" i="148" s="1"/>
  <c r="AE26" i="147"/>
  <c r="AE46" i="147" s="1"/>
  <c r="AE23" i="147"/>
  <c r="AF3" i="147"/>
  <c r="AF6" i="147"/>
  <c r="AF29" i="147" s="1"/>
  <c r="H99" i="147"/>
  <c r="H4" i="147" s="1"/>
  <c r="H27" i="147" s="1"/>
  <c r="H105" i="147"/>
  <c r="G107" i="147"/>
  <c r="G102" i="147"/>
  <c r="G7" i="147" s="1"/>
  <c r="G30" i="147" s="1"/>
  <c r="G106" i="147"/>
  <c r="G100" i="147"/>
  <c r="G5" i="147" s="1"/>
  <c r="G28" i="147" s="1"/>
  <c r="G101" i="147"/>
  <c r="G6" i="147" s="1"/>
  <c r="G29" i="147" s="1"/>
  <c r="G108" i="147"/>
  <c r="Y98" i="147"/>
  <c r="Y3" i="147" s="1"/>
  <c r="AC26" i="148"/>
  <c r="AC23" i="148"/>
  <c r="E80" i="148"/>
  <c r="E82" i="148" s="1"/>
  <c r="D78" i="148"/>
  <c r="D80" i="148" s="1"/>
  <c r="D82" i="148" s="1"/>
  <c r="AF4" i="148"/>
  <c r="AF27" i="148" s="1"/>
  <c r="AF7" i="148"/>
  <c r="AF30" i="148" s="1"/>
  <c r="AB109" i="148"/>
  <c r="AF5" i="147"/>
  <c r="AF28" i="147" s="1"/>
  <c r="AC111" i="147"/>
  <c r="G25" i="146"/>
  <c r="H2" i="146"/>
  <c r="E80" i="146"/>
  <c r="E82" i="146" s="1"/>
  <c r="D78" i="146"/>
  <c r="D80" i="146" s="1"/>
  <c r="D82" i="146" s="1"/>
  <c r="G98" i="146"/>
  <c r="G4" i="146" s="1"/>
  <c r="G27" i="146" s="1"/>
  <c r="G109" i="146"/>
  <c r="H89" i="146"/>
  <c r="AD27" i="148"/>
  <c r="AD46" i="148" s="1"/>
  <c r="AD23" i="148"/>
  <c r="F105" i="148"/>
  <c r="F99" i="148"/>
  <c r="F6" i="148" s="1"/>
  <c r="F29" i="148" s="1"/>
  <c r="F98" i="148"/>
  <c r="F5" i="148" s="1"/>
  <c r="F28" i="148" s="1"/>
  <c r="F104" i="148"/>
  <c r="F97" i="148"/>
  <c r="F4" i="148" s="1"/>
  <c r="F27" i="148" s="1"/>
  <c r="F102" i="148"/>
  <c r="F100" i="148"/>
  <c r="F7" i="148" s="1"/>
  <c r="F30" i="148" s="1"/>
  <c r="F96" i="148"/>
  <c r="F3" i="148" s="1"/>
  <c r="F103" i="148"/>
  <c r="F106" i="148"/>
  <c r="Y26" i="148"/>
  <c r="Y46" i="148" s="1"/>
  <c r="Y23" i="148"/>
  <c r="Y109" i="148"/>
  <c r="I106" i="147"/>
  <c r="I100" i="147"/>
  <c r="I5" i="147" s="1"/>
  <c r="I28" i="147" s="1"/>
  <c r="I108" i="147"/>
  <c r="I105" i="147"/>
  <c r="I107" i="147"/>
  <c r="I101" i="147"/>
  <c r="I6" i="147" s="1"/>
  <c r="I29" i="147" s="1"/>
  <c r="I102" i="147"/>
  <c r="I7" i="147" s="1"/>
  <c r="I30" i="147" s="1"/>
  <c r="I99" i="147"/>
  <c r="I4" i="147" s="1"/>
  <c r="I27" i="147" s="1"/>
  <c r="AE111" i="147"/>
  <c r="AF111" i="147"/>
  <c r="G25" i="147"/>
  <c r="H2" i="147"/>
  <c r="N54" i="146"/>
  <c r="O54" i="146" s="1"/>
  <c r="P54" i="146" s="1"/>
  <c r="G26" i="148"/>
  <c r="Y104" i="147"/>
  <c r="Y111" i="147" s="1"/>
  <c r="K81" i="147"/>
  <c r="J82" i="147"/>
  <c r="J84" i="147" s="1"/>
  <c r="AD111" i="147"/>
  <c r="I105" i="145"/>
  <c r="I104" i="145"/>
  <c r="I102" i="145"/>
  <c r="I103" i="145"/>
  <c r="I100" i="145"/>
  <c r="I6" i="145" s="1"/>
  <c r="I29" i="145" s="1"/>
  <c r="I99" i="145"/>
  <c r="I5" i="145" s="1"/>
  <c r="I28" i="145" s="1"/>
  <c r="I97" i="145"/>
  <c r="I3" i="145" s="1"/>
  <c r="I98" i="145"/>
  <c r="I4" i="145" s="1"/>
  <c r="I27" i="145" s="1"/>
  <c r="E91" i="145"/>
  <c r="H108" i="145"/>
  <c r="Y108" i="145"/>
  <c r="E93" i="145"/>
  <c r="Z98" i="144"/>
  <c r="Z96" i="144"/>
  <c r="Z5" i="144" s="1"/>
  <c r="Z28" i="144" s="1"/>
  <c r="Z100" i="144"/>
  <c r="Z99" i="144"/>
  <c r="Z95" i="144"/>
  <c r="Z4" i="144" s="1"/>
  <c r="Z27" i="144" s="1"/>
  <c r="Z94" i="144"/>
  <c r="Z3" i="144" s="1"/>
  <c r="Y23" i="144"/>
  <c r="Y26" i="144"/>
  <c r="Y46" i="144" s="1"/>
  <c r="Y103" i="144"/>
  <c r="AC103" i="144"/>
  <c r="AB80" i="144"/>
  <c r="AB82" i="144" s="1"/>
  <c r="AA80" i="144"/>
  <c r="AA82" i="144" s="1"/>
  <c r="AE108" i="145"/>
  <c r="AB104" i="145"/>
  <c r="AB105" i="145"/>
  <c r="AB103" i="145"/>
  <c r="AB102" i="145"/>
  <c r="AB98" i="145"/>
  <c r="AB4" i="145" s="1"/>
  <c r="AB27" i="145" s="1"/>
  <c r="AB97" i="145"/>
  <c r="AB3" i="145" s="1"/>
  <c r="AB100" i="145"/>
  <c r="AB6" i="145" s="1"/>
  <c r="AB29" i="145" s="1"/>
  <c r="AB99" i="145"/>
  <c r="AB5" i="145" s="1"/>
  <c r="AB28" i="145" s="1"/>
  <c r="AF4" i="145"/>
  <c r="AF27" i="145" s="1"/>
  <c r="AF103" i="144"/>
  <c r="AD103" i="144"/>
  <c r="E80" i="144"/>
  <c r="E82" i="144" s="1"/>
  <c r="D78" i="144"/>
  <c r="D80" i="144" s="1"/>
  <c r="D82" i="144" s="1"/>
  <c r="AE23" i="144"/>
  <c r="AE26" i="144"/>
  <c r="AE46" i="144" s="1"/>
  <c r="AC26" i="144"/>
  <c r="AC23" i="144"/>
  <c r="Z26" i="145"/>
  <c r="Z46" i="145" s="1"/>
  <c r="Z23" i="145"/>
  <c r="G102" i="145"/>
  <c r="AA105" i="145"/>
  <c r="AA104" i="145"/>
  <c r="AA103" i="145"/>
  <c r="AA100" i="145"/>
  <c r="AA6" i="145" s="1"/>
  <c r="AA29" i="145" s="1"/>
  <c r="AA99" i="145"/>
  <c r="AA5" i="145" s="1"/>
  <c r="AA28" i="145" s="1"/>
  <c r="AA102" i="145"/>
  <c r="AA98" i="145"/>
  <c r="AA4" i="145" s="1"/>
  <c r="AA27" i="145" s="1"/>
  <c r="AA97" i="145"/>
  <c r="AA3" i="145" s="1"/>
  <c r="AF6" i="145"/>
  <c r="AF29" i="145" s="1"/>
  <c r="AC23" i="145"/>
  <c r="AF3" i="144"/>
  <c r="F95" i="144"/>
  <c r="F4" i="144" s="1"/>
  <c r="F27" i="144" s="1"/>
  <c r="F99" i="144"/>
  <c r="J96" i="144"/>
  <c r="J5" i="144" s="1"/>
  <c r="J28" i="144" s="1"/>
  <c r="J100" i="144"/>
  <c r="J94" i="144"/>
  <c r="J3" i="144" s="1"/>
  <c r="J98" i="144"/>
  <c r="J99" i="144"/>
  <c r="J95" i="144"/>
  <c r="J4" i="144" s="1"/>
  <c r="J27" i="144" s="1"/>
  <c r="H94" i="144"/>
  <c r="H3" i="144" s="1"/>
  <c r="G89" i="144"/>
  <c r="AF5" i="145"/>
  <c r="AF28" i="145" s="1"/>
  <c r="K53" i="145"/>
  <c r="K82" i="145"/>
  <c r="K84" i="145" s="1"/>
  <c r="AD26" i="145"/>
  <c r="AD46" i="145" s="1"/>
  <c r="AD23" i="145"/>
  <c r="AF3" i="145"/>
  <c r="AF108" i="145"/>
  <c r="AC46" i="145"/>
  <c r="AF5" i="144"/>
  <c r="AF28" i="144" s="1"/>
  <c r="K80" i="144"/>
  <c r="K82" i="144" s="1"/>
  <c r="Y26" i="145"/>
  <c r="Y46" i="145" s="1"/>
  <c r="Y23" i="145"/>
  <c r="AC108" i="145"/>
  <c r="AE26" i="145"/>
  <c r="AE46" i="145" s="1"/>
  <c r="AE23" i="145"/>
  <c r="Z108" i="145"/>
  <c r="J104" i="145"/>
  <c r="J103" i="145"/>
  <c r="J105" i="145"/>
  <c r="J102" i="145"/>
  <c r="J99" i="145"/>
  <c r="J5" i="145" s="1"/>
  <c r="J28" i="145" s="1"/>
  <c r="J97" i="145"/>
  <c r="J3" i="145" s="1"/>
  <c r="J100" i="145"/>
  <c r="J6" i="145" s="1"/>
  <c r="J29" i="145" s="1"/>
  <c r="J98" i="145"/>
  <c r="J4" i="145" s="1"/>
  <c r="J27" i="145" s="1"/>
  <c r="AD108" i="145"/>
  <c r="H26" i="145"/>
  <c r="H46" i="145" s="1"/>
  <c r="H23" i="145"/>
  <c r="H2" i="145"/>
  <c r="H98" i="144"/>
  <c r="AD26" i="144"/>
  <c r="AD46" i="144" s="1"/>
  <c r="AD23" i="144"/>
  <c r="F91" i="144"/>
  <c r="E91" i="144" s="1"/>
  <c r="D91" i="144" s="1"/>
  <c r="G96" i="144"/>
  <c r="G5" i="144" s="1"/>
  <c r="G28" i="144" s="1"/>
  <c r="AF5" i="141"/>
  <c r="AF28" i="141" s="1"/>
  <c r="Z94" i="142"/>
  <c r="Z3" i="142" s="1"/>
  <c r="Z100" i="142"/>
  <c r="Z98" i="142"/>
  <c r="Z99" i="142"/>
  <c r="Z96" i="142"/>
  <c r="Z5" i="142" s="1"/>
  <c r="Z28" i="142" s="1"/>
  <c r="Z95" i="142"/>
  <c r="Z4" i="142" s="1"/>
  <c r="Z27" i="142" s="1"/>
  <c r="AE26" i="142"/>
  <c r="AE46" i="142" s="1"/>
  <c r="AE23" i="142"/>
  <c r="G25" i="141"/>
  <c r="H2" i="141"/>
  <c r="AC26" i="142"/>
  <c r="AC23" i="142"/>
  <c r="AD26" i="142"/>
  <c r="AD46" i="142" s="1"/>
  <c r="AD23" i="142"/>
  <c r="Z26" i="141"/>
  <c r="Z46" i="141" s="1"/>
  <c r="Z23" i="141"/>
  <c r="N55" i="141"/>
  <c r="O55" i="141" s="1"/>
  <c r="P55" i="141" s="1"/>
  <c r="H103" i="141"/>
  <c r="H7" i="141" s="1"/>
  <c r="H30" i="141" s="1"/>
  <c r="AE23" i="141"/>
  <c r="I98" i="142"/>
  <c r="I99" i="142"/>
  <c r="I100" i="142"/>
  <c r="I95" i="142"/>
  <c r="I4" i="142" s="1"/>
  <c r="I27" i="142" s="1"/>
  <c r="I96" i="142"/>
  <c r="I5" i="142" s="1"/>
  <c r="I28" i="142" s="1"/>
  <c r="I94" i="142"/>
  <c r="I3" i="142" s="1"/>
  <c r="H26" i="142"/>
  <c r="H46" i="142" s="1"/>
  <c r="H23" i="142"/>
  <c r="N53" i="142"/>
  <c r="O53" i="142" s="1"/>
  <c r="P53" i="142" s="1"/>
  <c r="Y23" i="142"/>
  <c r="Y26" i="142"/>
  <c r="Y46" i="142" s="1"/>
  <c r="E94" i="142"/>
  <c r="E3" i="142" s="1"/>
  <c r="AF3" i="141"/>
  <c r="Z116" i="141"/>
  <c r="H101" i="141"/>
  <c r="H5" i="141" s="1"/>
  <c r="H28" i="141" s="1"/>
  <c r="AD23" i="141"/>
  <c r="AD26" i="141"/>
  <c r="AD46" i="141" s="1"/>
  <c r="Y26" i="141"/>
  <c r="AC23" i="141"/>
  <c r="AC26" i="141"/>
  <c r="AE46" i="141"/>
  <c r="J103" i="141"/>
  <c r="J7" i="141" s="1"/>
  <c r="J30" i="141" s="1"/>
  <c r="J113" i="141"/>
  <c r="AF4" i="141"/>
  <c r="AF27" i="141" s="1"/>
  <c r="K111" i="141"/>
  <c r="K110" i="141"/>
  <c r="K113" i="141"/>
  <c r="K109" i="141"/>
  <c r="K105" i="141"/>
  <c r="K9" i="141" s="1"/>
  <c r="K32" i="141" s="1"/>
  <c r="K99" i="141"/>
  <c r="K3" i="141" s="1"/>
  <c r="K108" i="141"/>
  <c r="K104" i="141"/>
  <c r="K8" i="141" s="1"/>
  <c r="K31" i="141" s="1"/>
  <c r="K112" i="141"/>
  <c r="K102" i="141"/>
  <c r="K6" i="141" s="1"/>
  <c r="K29" i="141" s="1"/>
  <c r="K100" i="141"/>
  <c r="K4" i="141" s="1"/>
  <c r="K27" i="141" s="1"/>
  <c r="K107" i="141"/>
  <c r="K101" i="141"/>
  <c r="K5" i="141" s="1"/>
  <c r="K28" i="141" s="1"/>
  <c r="K103" i="141"/>
  <c r="K7" i="141" s="1"/>
  <c r="K30" i="141" s="1"/>
  <c r="E98" i="142"/>
  <c r="AE116" i="141"/>
  <c r="G25" i="142"/>
  <c r="H2" i="142"/>
  <c r="G98" i="142"/>
  <c r="Y116" i="141"/>
  <c r="D94" i="142"/>
  <c r="D3" i="142" s="1"/>
  <c r="H109" i="141"/>
  <c r="AD116" i="141"/>
  <c r="AC116" i="141"/>
  <c r="I101" i="141"/>
  <c r="I5" i="141" s="1"/>
  <c r="I28" i="141" s="1"/>
  <c r="J109" i="141"/>
  <c r="AF3" i="142"/>
  <c r="AA80" i="142"/>
  <c r="AA82" i="142" s="1"/>
  <c r="AB80" i="142"/>
  <c r="AB82" i="142" s="1"/>
  <c r="J80" i="142"/>
  <c r="J82" i="142" s="1"/>
  <c r="K79" i="142"/>
  <c r="AD103" i="142"/>
  <c r="F99" i="142"/>
  <c r="F98" i="142"/>
  <c r="F96" i="142"/>
  <c r="F5" i="142" s="1"/>
  <c r="F28" i="142" s="1"/>
  <c r="F94" i="142"/>
  <c r="F3" i="142" s="1"/>
  <c r="F100" i="142"/>
  <c r="F95" i="142"/>
  <c r="F4" i="142" s="1"/>
  <c r="F27" i="142" s="1"/>
  <c r="Y103" i="142"/>
  <c r="Y103" i="141"/>
  <c r="Y7" i="141" s="1"/>
  <c r="Y30" i="141" s="1"/>
  <c r="H103" i="142"/>
  <c r="AF9" i="141"/>
  <c r="AF32" i="141" s="1"/>
  <c r="AF8" i="141"/>
  <c r="AF31" i="141" s="1"/>
  <c r="F80" i="141"/>
  <c r="F82" i="141" s="1"/>
  <c r="E78" i="141"/>
  <c r="I109" i="141"/>
  <c r="I113" i="141"/>
  <c r="AF5" i="142"/>
  <c r="AF28" i="142" s="1"/>
  <c r="G109" i="141"/>
  <c r="G105" i="141"/>
  <c r="G9" i="141" s="1"/>
  <c r="G32" i="141" s="1"/>
  <c r="G108" i="141"/>
  <c r="G112" i="141"/>
  <c r="G107" i="141"/>
  <c r="G103" i="141"/>
  <c r="G7" i="141" s="1"/>
  <c r="G30" i="141" s="1"/>
  <c r="G102" i="141"/>
  <c r="G6" i="141" s="1"/>
  <c r="G29" i="141" s="1"/>
  <c r="G113" i="141"/>
  <c r="G111" i="141"/>
  <c r="G110" i="141"/>
  <c r="G100" i="141"/>
  <c r="G4" i="141" s="1"/>
  <c r="G27" i="141" s="1"/>
  <c r="G99" i="141"/>
  <c r="G3" i="141" s="1"/>
  <c r="G101" i="141"/>
  <c r="G5" i="141" s="1"/>
  <c r="G28" i="141" s="1"/>
  <c r="G104" i="141"/>
  <c r="G8" i="141" s="1"/>
  <c r="G31" i="141" s="1"/>
  <c r="K53" i="142"/>
  <c r="AC103" i="142"/>
  <c r="AE103" i="142"/>
  <c r="G94" i="142"/>
  <c r="G3" i="142" s="1"/>
  <c r="H26" i="141"/>
  <c r="I111" i="141"/>
  <c r="I103" i="141"/>
  <c r="I7" i="141" s="1"/>
  <c r="I30" i="141" s="1"/>
  <c r="J26" i="141"/>
  <c r="AF7" i="140"/>
  <c r="AF30" i="140" s="1"/>
  <c r="AF3" i="140"/>
  <c r="AD116" i="140"/>
  <c r="Y116" i="140"/>
  <c r="N53" i="140"/>
  <c r="O53" i="140" s="1"/>
  <c r="P53" i="140" s="1"/>
  <c r="H116" i="140"/>
  <c r="AD104" i="139"/>
  <c r="AE104" i="139"/>
  <c r="H26" i="139"/>
  <c r="AA86" i="140"/>
  <c r="D78" i="140"/>
  <c r="D80" i="140" s="1"/>
  <c r="D82" i="140" s="1"/>
  <c r="E86" i="140"/>
  <c r="L83" i="140"/>
  <c r="L84" i="140" s="1"/>
  <c r="K86" i="140"/>
  <c r="AC46" i="140"/>
  <c r="Y104" i="139"/>
  <c r="AF3" i="139"/>
  <c r="AE26" i="139"/>
  <c r="AE46" i="139" s="1"/>
  <c r="AE23" i="139"/>
  <c r="AD23" i="139"/>
  <c r="AD26" i="139"/>
  <c r="AD46" i="139" s="1"/>
  <c r="AD23" i="140"/>
  <c r="AD26" i="140"/>
  <c r="AD46" i="140" s="1"/>
  <c r="Z112" i="140"/>
  <c r="Z113" i="140"/>
  <c r="Z111" i="140"/>
  <c r="Z106" i="140"/>
  <c r="Z8" i="140" s="1"/>
  <c r="Z31" i="140" s="1"/>
  <c r="Z105" i="140"/>
  <c r="Z7" i="140" s="1"/>
  <c r="Z30" i="140" s="1"/>
  <c r="Z104" i="140"/>
  <c r="Z6" i="140" s="1"/>
  <c r="Z29" i="140" s="1"/>
  <c r="Z101" i="140"/>
  <c r="Z3" i="140" s="1"/>
  <c r="Z108" i="140"/>
  <c r="Z103" i="140"/>
  <c r="Z5" i="140" s="1"/>
  <c r="Z28" i="140" s="1"/>
  <c r="Z102" i="140"/>
  <c r="Z4" i="140" s="1"/>
  <c r="Z27" i="140" s="1"/>
  <c r="Z110" i="140"/>
  <c r="Z109" i="140"/>
  <c r="F113" i="140"/>
  <c r="F111" i="140"/>
  <c r="F104" i="140"/>
  <c r="F6" i="140" s="1"/>
  <c r="F29" i="140" s="1"/>
  <c r="F109" i="140"/>
  <c r="F106" i="140"/>
  <c r="F8" i="140" s="1"/>
  <c r="F31" i="140" s="1"/>
  <c r="F102" i="140"/>
  <c r="F4" i="140" s="1"/>
  <c r="F27" i="140" s="1"/>
  <c r="F108" i="140"/>
  <c r="F105" i="140"/>
  <c r="F7" i="140" s="1"/>
  <c r="F30" i="140" s="1"/>
  <c r="F110" i="140"/>
  <c r="F112" i="140"/>
  <c r="F101" i="140"/>
  <c r="F3" i="140" s="1"/>
  <c r="F103" i="140"/>
  <c r="F5" i="140" s="1"/>
  <c r="F28" i="140" s="1"/>
  <c r="AB98" i="139"/>
  <c r="AB4" i="139" s="1"/>
  <c r="AB27" i="139" s="1"/>
  <c r="AB101" i="139"/>
  <c r="AB97" i="139"/>
  <c r="AB3" i="139" s="1"/>
  <c r="AB100" i="139"/>
  <c r="AC23" i="140"/>
  <c r="G101" i="139"/>
  <c r="G98" i="139"/>
  <c r="G4" i="139" s="1"/>
  <c r="G27" i="139" s="1"/>
  <c r="Y26" i="139"/>
  <c r="AF104" i="139"/>
  <c r="AC23" i="139"/>
  <c r="AC26" i="139"/>
  <c r="H100" i="139"/>
  <c r="AE26" i="140"/>
  <c r="AE46" i="140" s="1"/>
  <c r="AE23" i="140"/>
  <c r="AE116" i="140"/>
  <c r="AC116" i="140"/>
  <c r="AA100" i="139"/>
  <c r="AA98" i="139"/>
  <c r="AA4" i="139" s="1"/>
  <c r="AA27" i="139" s="1"/>
  <c r="AA101" i="139"/>
  <c r="AA97" i="139"/>
  <c r="AA3" i="139" s="1"/>
  <c r="I26" i="139"/>
  <c r="I46" i="139" s="1"/>
  <c r="I23" i="139"/>
  <c r="Y26" i="140"/>
  <c r="Y46" i="140" s="1"/>
  <c r="Y23" i="140"/>
  <c r="H26" i="140"/>
  <c r="H46" i="140" s="1"/>
  <c r="H23" i="140"/>
  <c r="K55" i="140"/>
  <c r="I104" i="139"/>
  <c r="F25" i="139"/>
  <c r="G2" i="139"/>
  <c r="AC104" i="139"/>
  <c r="G26" i="138"/>
  <c r="AB113" i="138"/>
  <c r="AB111" i="138"/>
  <c r="AB115" i="138"/>
  <c r="AB110" i="138"/>
  <c r="AB108" i="138"/>
  <c r="AB9" i="138" s="1"/>
  <c r="AB32" i="138" s="1"/>
  <c r="AB102" i="138"/>
  <c r="AB3" i="138" s="1"/>
  <c r="AB114" i="138"/>
  <c r="AB106" i="138"/>
  <c r="AB7" i="138" s="1"/>
  <c r="AB30" i="138" s="1"/>
  <c r="AB104" i="138"/>
  <c r="AB5" i="138" s="1"/>
  <c r="AB28" i="138" s="1"/>
  <c r="AB116" i="138"/>
  <c r="AB112" i="138"/>
  <c r="AB103" i="138"/>
  <c r="AB4" i="138" s="1"/>
  <c r="AB27" i="138" s="1"/>
  <c r="AB105" i="138"/>
  <c r="AB6" i="138" s="1"/>
  <c r="AB29" i="138" s="1"/>
  <c r="AB107" i="138"/>
  <c r="AB8" i="138" s="1"/>
  <c r="AB31" i="138" s="1"/>
  <c r="AF7" i="138"/>
  <c r="AF30" i="138" s="1"/>
  <c r="Z26" i="138"/>
  <c r="Z46" i="138" s="1"/>
  <c r="Z23" i="138"/>
  <c r="AA112" i="138"/>
  <c r="AA113" i="138"/>
  <c r="AA116" i="138"/>
  <c r="AA103" i="138"/>
  <c r="AA4" i="138" s="1"/>
  <c r="AA27" i="138" s="1"/>
  <c r="AA102" i="138"/>
  <c r="AA3" i="138" s="1"/>
  <c r="AA115" i="138"/>
  <c r="AA114" i="138"/>
  <c r="AA110" i="138"/>
  <c r="AA105" i="138"/>
  <c r="AA6" i="138" s="1"/>
  <c r="AA29" i="138" s="1"/>
  <c r="AA106" i="138"/>
  <c r="AA7" i="138" s="1"/>
  <c r="AA30" i="138" s="1"/>
  <c r="AA107" i="138"/>
  <c r="AA8" i="138" s="1"/>
  <c r="AA31" i="138" s="1"/>
  <c r="AA104" i="138"/>
  <c r="AA5" i="138" s="1"/>
  <c r="AA28" i="138" s="1"/>
  <c r="AA111" i="138"/>
  <c r="AA108" i="138"/>
  <c r="AA9" i="138" s="1"/>
  <c r="AA32" i="138" s="1"/>
  <c r="AF3" i="138"/>
  <c r="AF6" i="138"/>
  <c r="AF29" i="138" s="1"/>
  <c r="Y26" i="138"/>
  <c r="Y46" i="138" s="1"/>
  <c r="Y23" i="138"/>
  <c r="H26" i="138"/>
  <c r="H46" i="138" s="1"/>
  <c r="AF4" i="138"/>
  <c r="AF27" i="138" s="1"/>
  <c r="AF8" i="138"/>
  <c r="AF31" i="138" s="1"/>
  <c r="E98" i="138"/>
  <c r="F107" i="138"/>
  <c r="F8" i="138" s="1"/>
  <c r="F31" i="138" s="1"/>
  <c r="AE23" i="138"/>
  <c r="AE26" i="138"/>
  <c r="AE46" i="138" s="1"/>
  <c r="AE119" i="138"/>
  <c r="F26" i="138"/>
  <c r="AC119" i="138"/>
  <c r="AF9" i="138"/>
  <c r="AF32" i="138" s="1"/>
  <c r="AD26" i="138"/>
  <c r="AD46" i="138" s="1"/>
  <c r="AD23" i="138"/>
  <c r="I113" i="138"/>
  <c r="I116" i="138"/>
  <c r="I112" i="138"/>
  <c r="I103" i="138"/>
  <c r="I4" i="138" s="1"/>
  <c r="I27" i="138" s="1"/>
  <c r="I115" i="138"/>
  <c r="I114" i="138"/>
  <c r="I110" i="138"/>
  <c r="I108" i="138"/>
  <c r="I9" i="138" s="1"/>
  <c r="I32" i="138" s="1"/>
  <c r="I106" i="138"/>
  <c r="I7" i="138" s="1"/>
  <c r="I30" i="138" s="1"/>
  <c r="I107" i="138"/>
  <c r="I8" i="138" s="1"/>
  <c r="I31" i="138" s="1"/>
  <c r="I104" i="138"/>
  <c r="I5" i="138" s="1"/>
  <c r="I28" i="138" s="1"/>
  <c r="I105" i="138"/>
  <c r="I6" i="138" s="1"/>
  <c r="I29" i="138" s="1"/>
  <c r="I102" i="138"/>
  <c r="I3" i="138" s="1"/>
  <c r="I111" i="138"/>
  <c r="AC23" i="138"/>
  <c r="AC26" i="138"/>
  <c r="AD119" i="138"/>
  <c r="Y119" i="138"/>
  <c r="Z119" i="138"/>
  <c r="N55" i="138"/>
  <c r="O55" i="138" s="1"/>
  <c r="P55" i="138" s="1"/>
  <c r="I26" i="137"/>
  <c r="I46" i="137" s="1"/>
  <c r="I23" i="137"/>
  <c r="AF5" i="137"/>
  <c r="AF28" i="137" s="1"/>
  <c r="H23" i="137"/>
  <c r="H26" i="137"/>
  <c r="H46" i="137" s="1"/>
  <c r="G103" i="137"/>
  <c r="G101" i="137"/>
  <c r="G95" i="137"/>
  <c r="G3" i="137" s="1"/>
  <c r="G102" i="137"/>
  <c r="G100" i="137"/>
  <c r="G98" i="137"/>
  <c r="G6" i="137" s="1"/>
  <c r="G29" i="137" s="1"/>
  <c r="G97" i="137"/>
  <c r="G5" i="137" s="1"/>
  <c r="G28" i="137" s="1"/>
  <c r="G96" i="137"/>
  <c r="G4" i="137" s="1"/>
  <c r="G27" i="137" s="1"/>
  <c r="I106" i="137"/>
  <c r="J98" i="137"/>
  <c r="J6" i="137" s="1"/>
  <c r="J29" i="137" s="1"/>
  <c r="J103" i="137"/>
  <c r="J102" i="137"/>
  <c r="J100" i="137"/>
  <c r="J101" i="137"/>
  <c r="J96" i="137"/>
  <c r="J4" i="137" s="1"/>
  <c r="J27" i="137" s="1"/>
  <c r="J95" i="137"/>
  <c r="J3" i="137" s="1"/>
  <c r="J97" i="137"/>
  <c r="J5" i="137" s="1"/>
  <c r="J28" i="137" s="1"/>
  <c r="H106" i="137"/>
  <c r="AF3" i="137"/>
  <c r="Y106" i="137"/>
  <c r="Y26" i="137"/>
  <c r="Y46" i="137" s="1"/>
  <c r="Y23" i="137"/>
  <c r="AF6" i="137"/>
  <c r="AF29" i="137" s="1"/>
  <c r="F103" i="137"/>
  <c r="F102" i="137"/>
  <c r="F96" i="137"/>
  <c r="F4" i="137" s="1"/>
  <c r="F27" i="137" s="1"/>
  <c r="F100" i="137"/>
  <c r="F98" i="137"/>
  <c r="F6" i="137" s="1"/>
  <c r="F29" i="137" s="1"/>
  <c r="F101" i="137"/>
  <c r="F95" i="137"/>
  <c r="F3" i="137" s="1"/>
  <c r="F97" i="137"/>
  <c r="F5" i="137" s="1"/>
  <c r="F28" i="137" s="1"/>
  <c r="H2" i="137"/>
  <c r="G25" i="137"/>
  <c r="N53" i="137"/>
  <c r="O53" i="137" s="1"/>
  <c r="P53" i="137" s="1"/>
  <c r="AF4" i="137"/>
  <c r="AF27" i="137" s="1"/>
  <c r="E80" i="137"/>
  <c r="E82" i="137" s="1"/>
  <c r="D78" i="137"/>
  <c r="D80" i="137" s="1"/>
  <c r="D82" i="137" s="1"/>
  <c r="N52" i="115"/>
  <c r="O52" i="115" s="1"/>
  <c r="P52" i="115" s="1"/>
  <c r="N52" i="117"/>
  <c r="O52" i="117" s="1"/>
  <c r="P52" i="117" s="1"/>
  <c r="K53" i="117"/>
  <c r="K52" i="131"/>
  <c r="K53" i="121"/>
  <c r="N53" i="117"/>
  <c r="O53" i="117" s="1"/>
  <c r="P53" i="117" s="1"/>
  <c r="K53" i="131"/>
  <c r="F101" i="146" l="1"/>
  <c r="F7" i="146" s="1"/>
  <c r="F30" i="146" s="1"/>
  <c r="H23" i="138"/>
  <c r="L54" i="122"/>
  <c r="F54" i="122"/>
  <c r="M54" i="122" s="1"/>
  <c r="F56" i="122"/>
  <c r="M56" i="122" s="1"/>
  <c r="L56" i="122"/>
  <c r="L59" i="122"/>
  <c r="F59" i="122"/>
  <c r="M59" i="122" s="1"/>
  <c r="F51" i="117"/>
  <c r="M51" i="117" s="1"/>
  <c r="L51" i="117"/>
  <c r="F57" i="122"/>
  <c r="M57" i="122" s="1"/>
  <c r="L57" i="122"/>
  <c r="F58" i="122"/>
  <c r="M58" i="122" s="1"/>
  <c r="L58" i="122"/>
  <c r="L51" i="122"/>
  <c r="F51" i="122"/>
  <c r="M51" i="122" s="1"/>
  <c r="CS23" i="151"/>
  <c r="F51" i="115"/>
  <c r="M51" i="115" s="1"/>
  <c r="L51" i="115"/>
  <c r="F52" i="122"/>
  <c r="M52" i="122" s="1"/>
  <c r="L52" i="122"/>
  <c r="F53" i="122"/>
  <c r="M53" i="122" s="1"/>
  <c r="L53" i="122"/>
  <c r="H59" i="122"/>
  <c r="I59" i="122" s="1"/>
  <c r="H58" i="122"/>
  <c r="I58" i="122" s="1"/>
  <c r="H56" i="122"/>
  <c r="I56" i="122" s="1"/>
  <c r="H53" i="122"/>
  <c r="I53" i="122" s="1"/>
  <c r="H60" i="122"/>
  <c r="I60" i="122" s="1"/>
  <c r="H52" i="122"/>
  <c r="I52" i="122" s="1"/>
  <c r="H51" i="122"/>
  <c r="I51" i="122" s="1"/>
  <c r="H57" i="122"/>
  <c r="I57" i="122" s="1"/>
  <c r="H55" i="122"/>
  <c r="I55" i="122" s="1"/>
  <c r="H54" i="122"/>
  <c r="I54" i="122" s="1"/>
  <c r="F51" i="113"/>
  <c r="M51" i="113" s="1"/>
  <c r="L51" i="113"/>
  <c r="F51" i="118"/>
  <c r="M51" i="118" s="1"/>
  <c r="L51" i="118"/>
  <c r="F51" i="114"/>
  <c r="M51" i="114" s="1"/>
  <c r="L51" i="114"/>
  <c r="F51" i="119"/>
  <c r="M51" i="119" s="1"/>
  <c r="L51" i="119"/>
  <c r="BV2" i="151"/>
  <c r="BU25" i="151"/>
  <c r="BU25" i="150"/>
  <c r="BV2" i="150"/>
  <c r="F55" i="122"/>
  <c r="M55" i="122" s="1"/>
  <c r="L55" i="122"/>
  <c r="F60" i="122"/>
  <c r="M60" i="122" s="1"/>
  <c r="L60" i="122"/>
  <c r="F51" i="121"/>
  <c r="M51" i="121" s="1"/>
  <c r="L51" i="121"/>
  <c r="AF116" i="140"/>
  <c r="CR46" i="150"/>
  <c r="CR46" i="151"/>
  <c r="CT5" i="151"/>
  <c r="CU104" i="151"/>
  <c r="CT27" i="151"/>
  <c r="CU111" i="151"/>
  <c r="CT26" i="150"/>
  <c r="CU108" i="150"/>
  <c r="CT3" i="150"/>
  <c r="CU101" i="150"/>
  <c r="CS28" i="150"/>
  <c r="CT110" i="150"/>
  <c r="CU103" i="151"/>
  <c r="CT4" i="151"/>
  <c r="CS23" i="150"/>
  <c r="CS32" i="151"/>
  <c r="CT116" i="151"/>
  <c r="CU31" i="151"/>
  <c r="CV115" i="151"/>
  <c r="CW107" i="151"/>
  <c r="CV8" i="151"/>
  <c r="CS30" i="150"/>
  <c r="CT112" i="150"/>
  <c r="CT29" i="151"/>
  <c r="CU113" i="151"/>
  <c r="CU6" i="150"/>
  <c r="CV104" i="150"/>
  <c r="CS27" i="150"/>
  <c r="CT109" i="150"/>
  <c r="CT26" i="151"/>
  <c r="CU110" i="151"/>
  <c r="CT5" i="150"/>
  <c r="CU103" i="150"/>
  <c r="CT8" i="150"/>
  <c r="CU106" i="150"/>
  <c r="CT9" i="151"/>
  <c r="CU108" i="151"/>
  <c r="CT28" i="151"/>
  <c r="CU112" i="151"/>
  <c r="CT4" i="150"/>
  <c r="CU102" i="150"/>
  <c r="CT29" i="150"/>
  <c r="CU111" i="150"/>
  <c r="CT7" i="151"/>
  <c r="CU106" i="151"/>
  <c r="CT6" i="151"/>
  <c r="CU105" i="151"/>
  <c r="CS31" i="150"/>
  <c r="CT113" i="150"/>
  <c r="CU105" i="150"/>
  <c r="CT7" i="150"/>
  <c r="CT3" i="151"/>
  <c r="CU102" i="151"/>
  <c r="CS30" i="151"/>
  <c r="CT114" i="151"/>
  <c r="AG102" i="140"/>
  <c r="AG4" i="140" s="1"/>
  <c r="AG109" i="140"/>
  <c r="AG27" i="140" s="1"/>
  <c r="AG96" i="148"/>
  <c r="AH96" i="148" s="1"/>
  <c r="AG102" i="148"/>
  <c r="AG109" i="148" s="1"/>
  <c r="AG111" i="140"/>
  <c r="AG29" i="140" s="1"/>
  <c r="AG104" i="140"/>
  <c r="AG6" i="140" s="1"/>
  <c r="AG104" i="138"/>
  <c r="AG112" i="138"/>
  <c r="AG119" i="138" s="1"/>
  <c r="L79" i="137"/>
  <c r="H103" i="144"/>
  <c r="AC46" i="148"/>
  <c r="AC46" i="141"/>
  <c r="AC46" i="147"/>
  <c r="AC46" i="138"/>
  <c r="AC46" i="142"/>
  <c r="AC46" i="144"/>
  <c r="AG5" i="140"/>
  <c r="AH103" i="140"/>
  <c r="AH110" i="140" s="1"/>
  <c r="AC46" i="139"/>
  <c r="F100" i="146"/>
  <c r="F6" i="146" s="1"/>
  <c r="F29" i="146" s="1"/>
  <c r="F107" i="146"/>
  <c r="F102" i="146"/>
  <c r="F8" i="146" s="1"/>
  <c r="F31" i="146" s="1"/>
  <c r="F106" i="146"/>
  <c r="F98" i="146"/>
  <c r="F4" i="146" s="1"/>
  <c r="F27" i="146" s="1"/>
  <c r="F108" i="146"/>
  <c r="F109" i="146"/>
  <c r="F99" i="146"/>
  <c r="F5" i="146" s="1"/>
  <c r="F28" i="146" s="1"/>
  <c r="AH98" i="139"/>
  <c r="AI98" i="139" s="1"/>
  <c r="AG27" i="139"/>
  <c r="L52" i="113"/>
  <c r="I46" i="144"/>
  <c r="I103" i="144"/>
  <c r="K55" i="147"/>
  <c r="L52" i="118"/>
  <c r="I23" i="144"/>
  <c r="AA111" i="147"/>
  <c r="E54" i="147"/>
  <c r="F54" i="147" s="1"/>
  <c r="M54" i="147" s="1"/>
  <c r="E54" i="117"/>
  <c r="F54" i="117" s="1"/>
  <c r="L54" i="138"/>
  <c r="F54" i="138"/>
  <c r="M54" i="138" s="1"/>
  <c r="E55" i="114"/>
  <c r="F55" i="114" s="1"/>
  <c r="G23" i="138"/>
  <c r="F54" i="146"/>
  <c r="M54" i="146" s="1"/>
  <c r="L54" i="146"/>
  <c r="E54" i="145"/>
  <c r="F54" i="145" s="1"/>
  <c r="M54" i="145" s="1"/>
  <c r="F53" i="144"/>
  <c r="M53" i="144" s="1"/>
  <c r="L53" i="144"/>
  <c r="H116" i="141"/>
  <c r="F52" i="115"/>
  <c r="M52" i="115" s="1"/>
  <c r="N53" i="115"/>
  <c r="O53" i="115" s="1"/>
  <c r="P53" i="115" s="1"/>
  <c r="G46" i="138"/>
  <c r="E53" i="121"/>
  <c r="F52" i="121"/>
  <c r="M52" i="121" s="1"/>
  <c r="L52" i="121"/>
  <c r="F52" i="119"/>
  <c r="M52" i="119" s="1"/>
  <c r="F53" i="142"/>
  <c r="M53" i="142" s="1"/>
  <c r="E53" i="117"/>
  <c r="F53" i="117" s="1"/>
  <c r="M53" i="117" s="1"/>
  <c r="E54" i="140"/>
  <c r="F54" i="140" s="1"/>
  <c r="L52" i="114"/>
  <c r="E53" i="118"/>
  <c r="L53" i="118" s="1"/>
  <c r="E53" i="113"/>
  <c r="L53" i="113" s="1"/>
  <c r="E53" i="114"/>
  <c r="L53" i="114" s="1"/>
  <c r="E53" i="115"/>
  <c r="L53" i="115" s="1"/>
  <c r="H52" i="137"/>
  <c r="I52" i="137" s="1"/>
  <c r="H52" i="113"/>
  <c r="I52" i="113" s="1"/>
  <c r="N54" i="115"/>
  <c r="O54" i="115" s="1"/>
  <c r="P54" i="115" s="1"/>
  <c r="E53" i="110"/>
  <c r="F53" i="110" s="1"/>
  <c r="H54" i="140"/>
  <c r="I54" i="140" s="1"/>
  <c r="H52" i="118"/>
  <c r="I52" i="118" s="1"/>
  <c r="F52" i="117"/>
  <c r="M52" i="117" s="1"/>
  <c r="H53" i="142"/>
  <c r="I53" i="142" s="1"/>
  <c r="F53" i="138"/>
  <c r="M53" i="138" s="1"/>
  <c r="L53" i="138"/>
  <c r="H56" i="138"/>
  <c r="I56" i="138" s="1"/>
  <c r="H55" i="138"/>
  <c r="I55" i="138" s="1"/>
  <c r="E54" i="137"/>
  <c r="F54" i="137" s="1"/>
  <c r="O54" i="122"/>
  <c r="P54" i="122" s="1"/>
  <c r="AH4" i="142"/>
  <c r="N53" i="113"/>
  <c r="O53" i="113" s="1"/>
  <c r="P53" i="113" s="1"/>
  <c r="K53" i="113"/>
  <c r="K54" i="113"/>
  <c r="N53" i="110"/>
  <c r="O53" i="110" s="1"/>
  <c r="P53" i="110" s="1"/>
  <c r="K53" i="110"/>
  <c r="K54" i="110"/>
  <c r="AG29" i="141"/>
  <c r="J109" i="140"/>
  <c r="J105" i="140"/>
  <c r="J7" i="140" s="1"/>
  <c r="J30" i="140" s="1"/>
  <c r="J103" i="140"/>
  <c r="J5" i="140" s="1"/>
  <c r="J28" i="140" s="1"/>
  <c r="J106" i="140"/>
  <c r="J8" i="140" s="1"/>
  <c r="J31" i="140" s="1"/>
  <c r="J104" i="140"/>
  <c r="J6" i="140" s="1"/>
  <c r="J29" i="140" s="1"/>
  <c r="J112" i="140"/>
  <c r="J111" i="140"/>
  <c r="J101" i="140"/>
  <c r="J3" i="140" s="1"/>
  <c r="J113" i="140"/>
  <c r="J108" i="140"/>
  <c r="J110" i="140"/>
  <c r="J102" i="140"/>
  <c r="J4" i="140" s="1"/>
  <c r="J27" i="140" s="1"/>
  <c r="AB84" i="140"/>
  <c r="AB86" i="140" s="1"/>
  <c r="L51" i="131"/>
  <c r="L51" i="120"/>
  <c r="L51" i="110"/>
  <c r="Z109" i="148"/>
  <c r="AI95" i="142"/>
  <c r="AJ95" i="142" s="1"/>
  <c r="G46" i="140"/>
  <c r="AG8" i="140"/>
  <c r="AG31" i="140"/>
  <c r="G23" i="140"/>
  <c r="L52" i="140"/>
  <c r="D84" i="140"/>
  <c r="D86" i="140" s="1"/>
  <c r="M51" i="140"/>
  <c r="G23" i="148"/>
  <c r="AF3" i="148"/>
  <c r="AF23" i="148" s="1"/>
  <c r="G46" i="148"/>
  <c r="Z23" i="148"/>
  <c r="Z46" i="148"/>
  <c r="AE109" i="148"/>
  <c r="AA23" i="148"/>
  <c r="I109" i="148"/>
  <c r="L52" i="148"/>
  <c r="AE23" i="148"/>
  <c r="M51" i="148"/>
  <c r="L52" i="137"/>
  <c r="M51" i="137"/>
  <c r="L52" i="141"/>
  <c r="M51" i="141"/>
  <c r="J46" i="141"/>
  <c r="I46" i="148"/>
  <c r="AA26" i="148"/>
  <c r="AA46" i="148" s="1"/>
  <c r="Y46" i="141"/>
  <c r="J116" i="141"/>
  <c r="H46" i="141"/>
  <c r="AA109" i="148"/>
  <c r="I23" i="148"/>
  <c r="AG30" i="141"/>
  <c r="AG7" i="141"/>
  <c r="AH103" i="141"/>
  <c r="AA110" i="141"/>
  <c r="AA102" i="141"/>
  <c r="AA6" i="141" s="1"/>
  <c r="AA29" i="141" s="1"/>
  <c r="AA113" i="141"/>
  <c r="AA99" i="141"/>
  <c r="AA3" i="141" s="1"/>
  <c r="AA103" i="141"/>
  <c r="AA7" i="141" s="1"/>
  <c r="AA30" i="141" s="1"/>
  <c r="AA100" i="141"/>
  <c r="AA4" i="141" s="1"/>
  <c r="AA27" i="141" s="1"/>
  <c r="AA109" i="141"/>
  <c r="AA111" i="141"/>
  <c r="AA101" i="141"/>
  <c r="AA5" i="141" s="1"/>
  <c r="AA28" i="141" s="1"/>
  <c r="AA108" i="141"/>
  <c r="AA105" i="141"/>
  <c r="AA9" i="141" s="1"/>
  <c r="AA32" i="141" s="1"/>
  <c r="AA107" i="141"/>
  <c r="AA104" i="141"/>
  <c r="AA8" i="141" s="1"/>
  <c r="AA31" i="141" s="1"/>
  <c r="AA112" i="141"/>
  <c r="K116" i="141"/>
  <c r="Y23" i="141"/>
  <c r="AB101" i="141"/>
  <c r="AB5" i="141" s="1"/>
  <c r="AB28" i="141" s="1"/>
  <c r="AB112" i="141"/>
  <c r="AB110" i="141"/>
  <c r="AB102" i="141"/>
  <c r="AB6" i="141" s="1"/>
  <c r="AB29" i="141" s="1"/>
  <c r="AB104" i="141"/>
  <c r="AB8" i="141" s="1"/>
  <c r="AB31" i="141" s="1"/>
  <c r="AB111" i="141"/>
  <c r="AB100" i="141"/>
  <c r="AB4" i="141" s="1"/>
  <c r="AB27" i="141" s="1"/>
  <c r="AB107" i="141"/>
  <c r="AB113" i="141"/>
  <c r="AB109" i="141"/>
  <c r="AB103" i="141"/>
  <c r="AB7" i="141" s="1"/>
  <c r="AB30" i="141" s="1"/>
  <c r="AB105" i="141"/>
  <c r="AB9" i="141" s="1"/>
  <c r="AB32" i="141" s="1"/>
  <c r="AB108" i="141"/>
  <c r="AB99" i="141"/>
  <c r="AB3" i="141" s="1"/>
  <c r="I116" i="141"/>
  <c r="K54" i="141"/>
  <c r="E55" i="141"/>
  <c r="F55" i="141" s="1"/>
  <c r="I116" i="140"/>
  <c r="Z46" i="139"/>
  <c r="Z111" i="147"/>
  <c r="I98" i="147"/>
  <c r="I3" i="147" s="1"/>
  <c r="I26" i="147" s="1"/>
  <c r="I46" i="147" s="1"/>
  <c r="AB111" i="147"/>
  <c r="G99" i="147"/>
  <c r="G4" i="147" s="1"/>
  <c r="G27" i="147" s="1"/>
  <c r="AB46" i="147"/>
  <c r="AB23" i="147"/>
  <c r="Z46" i="147"/>
  <c r="AA46" i="147"/>
  <c r="I104" i="147"/>
  <c r="I111" i="147" s="1"/>
  <c r="Z23" i="147"/>
  <c r="AA23" i="147"/>
  <c r="G105" i="147"/>
  <c r="E55" i="146"/>
  <c r="F55" i="146" s="1"/>
  <c r="M55" i="146" s="1"/>
  <c r="K54" i="146"/>
  <c r="F99" i="145"/>
  <c r="F5" i="145" s="1"/>
  <c r="F28" i="145" s="1"/>
  <c r="G23" i="145"/>
  <c r="E82" i="145"/>
  <c r="E84" i="145" s="1"/>
  <c r="E97" i="145" s="1"/>
  <c r="E3" i="145" s="1"/>
  <c r="D78" i="145"/>
  <c r="D82" i="145" s="1"/>
  <c r="D84" i="145" s="1"/>
  <c r="F103" i="145"/>
  <c r="F98" i="145"/>
  <c r="F4" i="145" s="1"/>
  <c r="F27" i="145" s="1"/>
  <c r="F104" i="145"/>
  <c r="F100" i="145"/>
  <c r="F6" i="145" s="1"/>
  <c r="F29" i="145" s="1"/>
  <c r="F105" i="145"/>
  <c r="F102" i="145"/>
  <c r="J108" i="145"/>
  <c r="AB108" i="145"/>
  <c r="H2" i="144"/>
  <c r="H25" i="144" s="1"/>
  <c r="F96" i="144"/>
  <c r="F5" i="144" s="1"/>
  <c r="F28" i="144" s="1"/>
  <c r="F100" i="144"/>
  <c r="AG4" i="144"/>
  <c r="AG27" i="144"/>
  <c r="AH95" i="144"/>
  <c r="I46" i="140"/>
  <c r="I23" i="140"/>
  <c r="G25" i="140"/>
  <c r="H2" i="140"/>
  <c r="Z116" i="140"/>
  <c r="Z23" i="139"/>
  <c r="G100" i="139"/>
  <c r="J101" i="139"/>
  <c r="J97" i="139"/>
  <c r="J3" i="139" s="1"/>
  <c r="J26" i="139" s="1"/>
  <c r="J98" i="139"/>
  <c r="J4" i="139" s="1"/>
  <c r="J27" i="139" s="1"/>
  <c r="J100" i="139"/>
  <c r="Z104" i="139"/>
  <c r="F46" i="138"/>
  <c r="I119" i="138"/>
  <c r="H25" i="138"/>
  <c r="I2" i="138"/>
  <c r="K54" i="138"/>
  <c r="E55" i="138"/>
  <c r="E111" i="138"/>
  <c r="E116" i="138"/>
  <c r="E105" i="138"/>
  <c r="E6" i="138" s="1"/>
  <c r="E29" i="138" s="1"/>
  <c r="E108" i="138"/>
  <c r="E9" i="138" s="1"/>
  <c r="E32" i="138" s="1"/>
  <c r="E104" i="138"/>
  <c r="E5" i="138" s="1"/>
  <c r="E28" i="138" s="1"/>
  <c r="E112" i="138"/>
  <c r="E113" i="138"/>
  <c r="E106" i="138"/>
  <c r="E7" i="138" s="1"/>
  <c r="E30" i="138" s="1"/>
  <c r="E110" i="138"/>
  <c r="E114" i="138"/>
  <c r="E102" i="138"/>
  <c r="E3" i="138" s="1"/>
  <c r="E26" i="138" s="1"/>
  <c r="E103" i="138"/>
  <c r="E4" i="138" s="1"/>
  <c r="E27" i="138" s="1"/>
  <c r="D104" i="138"/>
  <c r="D5" i="138" s="1"/>
  <c r="D28" i="138" s="1"/>
  <c r="D102" i="138"/>
  <c r="D3" i="138" s="1"/>
  <c r="D26" i="138" s="1"/>
  <c r="D103" i="138"/>
  <c r="D4" i="138" s="1"/>
  <c r="D27" i="138" s="1"/>
  <c r="D105" i="138"/>
  <c r="D6" i="138" s="1"/>
  <c r="D29" i="138" s="1"/>
  <c r="D116" i="138"/>
  <c r="D112" i="138"/>
  <c r="D113" i="138"/>
  <c r="D108" i="138"/>
  <c r="D9" i="138" s="1"/>
  <c r="D32" i="138" s="1"/>
  <c r="D111" i="138"/>
  <c r="D110" i="138"/>
  <c r="D106" i="138"/>
  <c r="D7" i="138" s="1"/>
  <c r="D30" i="138" s="1"/>
  <c r="D114" i="138"/>
  <c r="D106" i="146"/>
  <c r="D108" i="146"/>
  <c r="D99" i="146"/>
  <c r="D5" i="146" s="1"/>
  <c r="D28" i="146" s="1"/>
  <c r="D98" i="146"/>
  <c r="D4" i="146" s="1"/>
  <c r="D27" i="146" s="1"/>
  <c r="D109" i="146"/>
  <c r="D105" i="146"/>
  <c r="D102" i="146"/>
  <c r="D8" i="146" s="1"/>
  <c r="D31" i="146" s="1"/>
  <c r="D101" i="146"/>
  <c r="D7" i="146" s="1"/>
  <c r="D30" i="146" s="1"/>
  <c r="D107" i="146"/>
  <c r="D100" i="146"/>
  <c r="D6" i="146" s="1"/>
  <c r="D29" i="146" s="1"/>
  <c r="AG27" i="148"/>
  <c r="AH97" i="148"/>
  <c r="AG4" i="148"/>
  <c r="AG26" i="147"/>
  <c r="AG3" i="147"/>
  <c r="AH98" i="147"/>
  <c r="K102" i="148"/>
  <c r="K100" i="148"/>
  <c r="K7" i="148" s="1"/>
  <c r="K30" i="148" s="1"/>
  <c r="K106" i="148"/>
  <c r="K105" i="148"/>
  <c r="K98" i="148"/>
  <c r="K5" i="148" s="1"/>
  <c r="K28" i="148" s="1"/>
  <c r="K103" i="148"/>
  <c r="K99" i="148"/>
  <c r="K6" i="148" s="1"/>
  <c r="K29" i="148" s="1"/>
  <c r="K97" i="148"/>
  <c r="K4" i="148" s="1"/>
  <c r="K27" i="148" s="1"/>
  <c r="K104" i="148"/>
  <c r="K96" i="148"/>
  <c r="K3" i="148" s="1"/>
  <c r="E105" i="146"/>
  <c r="E102" i="146"/>
  <c r="E8" i="146" s="1"/>
  <c r="E31" i="146" s="1"/>
  <c r="E107" i="146"/>
  <c r="E98" i="146"/>
  <c r="E4" i="146" s="1"/>
  <c r="E27" i="146" s="1"/>
  <c r="E109" i="146"/>
  <c r="E106" i="146"/>
  <c r="E108" i="146"/>
  <c r="E101" i="146"/>
  <c r="E7" i="146" s="1"/>
  <c r="E30" i="146" s="1"/>
  <c r="E99" i="146"/>
  <c r="E5" i="146" s="1"/>
  <c r="E28" i="146" s="1"/>
  <c r="E100" i="146"/>
  <c r="E6" i="146" s="1"/>
  <c r="E29" i="146" s="1"/>
  <c r="H104" i="147"/>
  <c r="H111" i="147" s="1"/>
  <c r="H98" i="147"/>
  <c r="H3" i="147" s="1"/>
  <c r="L80" i="148"/>
  <c r="L82" i="148" s="1"/>
  <c r="M79" i="148"/>
  <c r="AG29" i="148"/>
  <c r="AH99" i="148"/>
  <c r="AG6" i="148"/>
  <c r="I2" i="148"/>
  <c r="H25" i="148"/>
  <c r="J108" i="147"/>
  <c r="J105" i="147"/>
  <c r="J106" i="147"/>
  <c r="J104" i="147"/>
  <c r="J99" i="147"/>
  <c r="J4" i="147" s="1"/>
  <c r="J27" i="147" s="1"/>
  <c r="J102" i="147"/>
  <c r="J7" i="147" s="1"/>
  <c r="J30" i="147" s="1"/>
  <c r="J107" i="147"/>
  <c r="J98" i="147"/>
  <c r="J3" i="147" s="1"/>
  <c r="J100" i="147"/>
  <c r="J5" i="147" s="1"/>
  <c r="J28" i="147" s="1"/>
  <c r="J101" i="147"/>
  <c r="J6" i="147" s="1"/>
  <c r="J29" i="147" s="1"/>
  <c r="H25" i="147"/>
  <c r="I2" i="147"/>
  <c r="H97" i="146"/>
  <c r="H3" i="146" s="1"/>
  <c r="G89" i="146"/>
  <c r="H104" i="146"/>
  <c r="H112" i="146" s="1"/>
  <c r="I2" i="146"/>
  <c r="H25" i="146"/>
  <c r="AG28" i="147"/>
  <c r="AH100" i="147"/>
  <c r="AG5" i="147"/>
  <c r="Y26" i="147"/>
  <c r="Y46" i="147" s="1"/>
  <c r="Y23" i="147"/>
  <c r="L81" i="147"/>
  <c r="K82" i="147"/>
  <c r="K84" i="147" s="1"/>
  <c r="N55" i="146"/>
  <c r="O55" i="146" s="1"/>
  <c r="P55" i="146" s="1"/>
  <c r="AG30" i="148"/>
  <c r="AH100" i="148"/>
  <c r="AG7" i="148"/>
  <c r="D103" i="148"/>
  <c r="D106" i="148"/>
  <c r="D105" i="148"/>
  <c r="D102" i="148"/>
  <c r="D104" i="148"/>
  <c r="D100" i="148"/>
  <c r="D7" i="148" s="1"/>
  <c r="D30" i="148" s="1"/>
  <c r="D99" i="148"/>
  <c r="D6" i="148" s="1"/>
  <c r="D29" i="148" s="1"/>
  <c r="D98" i="148"/>
  <c r="D5" i="148" s="1"/>
  <c r="D28" i="148" s="1"/>
  <c r="D96" i="148"/>
  <c r="D3" i="148" s="1"/>
  <c r="D97" i="148"/>
  <c r="D4" i="148" s="1"/>
  <c r="D27" i="148" s="1"/>
  <c r="AG29" i="147"/>
  <c r="AH101" i="147"/>
  <c r="AG6" i="147"/>
  <c r="AG28" i="148"/>
  <c r="AH98" i="148"/>
  <c r="AG5" i="148"/>
  <c r="AG30" i="147"/>
  <c r="AH102" i="147"/>
  <c r="AG7" i="147"/>
  <c r="J109" i="148"/>
  <c r="AG27" i="147"/>
  <c r="AH99" i="147"/>
  <c r="AG4" i="147"/>
  <c r="F26" i="148"/>
  <c r="F46" i="148" s="1"/>
  <c r="F23" i="148"/>
  <c r="E102" i="148"/>
  <c r="E100" i="148"/>
  <c r="E7" i="148" s="1"/>
  <c r="E30" i="148" s="1"/>
  <c r="E104" i="148"/>
  <c r="E99" i="148"/>
  <c r="E6" i="148" s="1"/>
  <c r="E29" i="148" s="1"/>
  <c r="E98" i="148"/>
  <c r="E5" i="148" s="1"/>
  <c r="E28" i="148" s="1"/>
  <c r="E96" i="148"/>
  <c r="E3" i="148" s="1"/>
  <c r="E105" i="148"/>
  <c r="E97" i="148"/>
  <c r="E4" i="148" s="1"/>
  <c r="E27" i="148" s="1"/>
  <c r="E103" i="148"/>
  <c r="E106" i="148"/>
  <c r="K55" i="148"/>
  <c r="J26" i="148"/>
  <c r="J46" i="148" s="1"/>
  <c r="J23" i="148"/>
  <c r="D82" i="147"/>
  <c r="D84" i="147" s="1"/>
  <c r="E82" i="147"/>
  <c r="E84" i="147" s="1"/>
  <c r="E55" i="148"/>
  <c r="F55" i="148" s="1"/>
  <c r="N54" i="148"/>
  <c r="O54" i="148" s="1"/>
  <c r="P54" i="148" s="1"/>
  <c r="AF23" i="147"/>
  <c r="AF26" i="147"/>
  <c r="AF46" i="147" s="1"/>
  <c r="F107" i="147"/>
  <c r="F105" i="147"/>
  <c r="F102" i="147"/>
  <c r="F7" i="147" s="1"/>
  <c r="F30" i="147" s="1"/>
  <c r="F108" i="147"/>
  <c r="F106" i="147"/>
  <c r="F101" i="147"/>
  <c r="F6" i="147" s="1"/>
  <c r="F29" i="147" s="1"/>
  <c r="F100" i="147"/>
  <c r="F5" i="147" s="1"/>
  <c r="F28" i="147" s="1"/>
  <c r="F99" i="147"/>
  <c r="F4" i="147" s="1"/>
  <c r="F27" i="147" s="1"/>
  <c r="J23" i="145"/>
  <c r="J26" i="145"/>
  <c r="J46" i="145" s="1"/>
  <c r="L80" i="144"/>
  <c r="L82" i="144" s="1"/>
  <c r="K54" i="145"/>
  <c r="AA108" i="145"/>
  <c r="E95" i="144"/>
  <c r="E4" i="144" s="1"/>
  <c r="E27" i="144" s="1"/>
  <c r="E99" i="144"/>
  <c r="E100" i="144"/>
  <c r="E96" i="144"/>
  <c r="E5" i="144" s="1"/>
  <c r="E28" i="144" s="1"/>
  <c r="F26" i="145"/>
  <c r="AA23" i="145"/>
  <c r="AA26" i="145"/>
  <c r="AA46" i="145" s="1"/>
  <c r="Z26" i="144"/>
  <c r="Z46" i="144" s="1"/>
  <c r="Z23" i="144"/>
  <c r="Z103" i="144"/>
  <c r="D91" i="145"/>
  <c r="AF26" i="145"/>
  <c r="AF46" i="145" s="1"/>
  <c r="AF23" i="145"/>
  <c r="L82" i="145"/>
  <c r="L84" i="145" s="1"/>
  <c r="AH99" i="145"/>
  <c r="AG5" i="145"/>
  <c r="AG28" i="145"/>
  <c r="AG27" i="145"/>
  <c r="AH98" i="145"/>
  <c r="AG4" i="145"/>
  <c r="D93" i="145"/>
  <c r="H25" i="145"/>
  <c r="I2" i="145"/>
  <c r="AG26" i="145"/>
  <c r="AH97" i="145"/>
  <c r="AG3" i="145"/>
  <c r="K102" i="145"/>
  <c r="K104" i="145"/>
  <c r="K105" i="145"/>
  <c r="K99" i="145"/>
  <c r="K5" i="145" s="1"/>
  <c r="K28" i="145" s="1"/>
  <c r="K97" i="145"/>
  <c r="K3" i="145" s="1"/>
  <c r="K100" i="145"/>
  <c r="K6" i="145" s="1"/>
  <c r="K29" i="145" s="1"/>
  <c r="K98" i="145"/>
  <c r="K4" i="145" s="1"/>
  <c r="K27" i="145" s="1"/>
  <c r="K103" i="145"/>
  <c r="F89" i="144"/>
  <c r="G98" i="144"/>
  <c r="G94" i="144"/>
  <c r="G3" i="144" s="1"/>
  <c r="J103" i="144"/>
  <c r="AF26" i="144"/>
  <c r="AF46" i="144" s="1"/>
  <c r="AF23" i="144"/>
  <c r="AA95" i="144"/>
  <c r="AA4" i="144" s="1"/>
  <c r="AA27" i="144" s="1"/>
  <c r="AA96" i="144"/>
  <c r="AA5" i="144" s="1"/>
  <c r="AA28" i="144" s="1"/>
  <c r="AA99" i="144"/>
  <c r="AA100" i="144"/>
  <c r="AA94" i="144"/>
  <c r="AA3" i="144" s="1"/>
  <c r="AA98" i="144"/>
  <c r="AH96" i="144"/>
  <c r="AG28" i="144"/>
  <c r="AG5" i="144"/>
  <c r="H26" i="144"/>
  <c r="H46" i="144" s="1"/>
  <c r="H23" i="144"/>
  <c r="AH94" i="144"/>
  <c r="AG26" i="144"/>
  <c r="AG3" i="144"/>
  <c r="AB96" i="144"/>
  <c r="AB5" i="144" s="1"/>
  <c r="AB28" i="144" s="1"/>
  <c r="AB100" i="144"/>
  <c r="AB94" i="144"/>
  <c r="AB3" i="144" s="1"/>
  <c r="AB98" i="144"/>
  <c r="AB99" i="144"/>
  <c r="AB95" i="144"/>
  <c r="AB4" i="144" s="1"/>
  <c r="AB27" i="144" s="1"/>
  <c r="K95" i="144"/>
  <c r="K4" i="144" s="1"/>
  <c r="K27" i="144" s="1"/>
  <c r="K99" i="144"/>
  <c r="K100" i="144"/>
  <c r="K98" i="144"/>
  <c r="K94" i="144"/>
  <c r="K3" i="144" s="1"/>
  <c r="K96" i="144"/>
  <c r="K5" i="144" s="1"/>
  <c r="K28" i="144" s="1"/>
  <c r="J23" i="144"/>
  <c r="J26" i="144"/>
  <c r="J46" i="144" s="1"/>
  <c r="AG29" i="145"/>
  <c r="AH100" i="145"/>
  <c r="AG6" i="145"/>
  <c r="D96" i="144"/>
  <c r="D5" i="144" s="1"/>
  <c r="D28" i="144" s="1"/>
  <c r="D100" i="144"/>
  <c r="D99" i="144"/>
  <c r="D95" i="144"/>
  <c r="D4" i="144" s="1"/>
  <c r="D27" i="144" s="1"/>
  <c r="AB23" i="145"/>
  <c r="AB26" i="145"/>
  <c r="AB46" i="145" s="1"/>
  <c r="I23" i="145"/>
  <c r="I26" i="145"/>
  <c r="I46" i="145" s="1"/>
  <c r="I108" i="145"/>
  <c r="I23" i="141"/>
  <c r="AB100" i="142"/>
  <c r="AB98" i="142"/>
  <c r="AB96" i="142"/>
  <c r="AB5" i="142" s="1"/>
  <c r="AB28" i="142" s="1"/>
  <c r="AB94" i="142"/>
  <c r="AB3" i="142" s="1"/>
  <c r="AB99" i="142"/>
  <c r="AB95" i="142"/>
  <c r="AB4" i="142" s="1"/>
  <c r="AB27" i="142" s="1"/>
  <c r="H25" i="142"/>
  <c r="I2" i="142"/>
  <c r="I103" i="142"/>
  <c r="H25" i="141"/>
  <c r="I2" i="141"/>
  <c r="Z26" i="142"/>
  <c r="Z46" i="142" s="1"/>
  <c r="Z23" i="142"/>
  <c r="H23" i="141"/>
  <c r="E80" i="141"/>
  <c r="E82" i="141" s="1"/>
  <c r="D78" i="141"/>
  <c r="D80" i="141" s="1"/>
  <c r="D82" i="141" s="1"/>
  <c r="AG32" i="141"/>
  <c r="AH105" i="141"/>
  <c r="AG9" i="141"/>
  <c r="AA100" i="142"/>
  <c r="AA98" i="142"/>
  <c r="AA99" i="142"/>
  <c r="AA95" i="142"/>
  <c r="AA4" i="142" s="1"/>
  <c r="AA27" i="142" s="1"/>
  <c r="AA94" i="142"/>
  <c r="AA3" i="142" s="1"/>
  <c r="AA96" i="142"/>
  <c r="AA5" i="142" s="1"/>
  <c r="AA28" i="142" s="1"/>
  <c r="D26" i="142"/>
  <c r="D46" i="142" s="1"/>
  <c r="D23" i="142"/>
  <c r="AH102" i="141"/>
  <c r="AG26" i="141"/>
  <c r="AG3" i="141"/>
  <c r="F113" i="141"/>
  <c r="F111" i="141"/>
  <c r="F110" i="141"/>
  <c r="F109" i="141"/>
  <c r="F108" i="141"/>
  <c r="F104" i="141"/>
  <c r="F8" i="141" s="1"/>
  <c r="F31" i="141" s="1"/>
  <c r="F112" i="141"/>
  <c r="F107" i="141"/>
  <c r="F103" i="141"/>
  <c r="F7" i="141" s="1"/>
  <c r="F30" i="141" s="1"/>
  <c r="F101" i="141"/>
  <c r="F5" i="141" s="1"/>
  <c r="F28" i="141" s="1"/>
  <c r="F100" i="141"/>
  <c r="F4" i="141" s="1"/>
  <c r="F27" i="141" s="1"/>
  <c r="F105" i="141"/>
  <c r="F9" i="141" s="1"/>
  <c r="F32" i="141" s="1"/>
  <c r="F99" i="141"/>
  <c r="F3" i="141" s="1"/>
  <c r="F102" i="141"/>
  <c r="F6" i="141" s="1"/>
  <c r="F29" i="141" s="1"/>
  <c r="AF26" i="142"/>
  <c r="AF46" i="142" s="1"/>
  <c r="AF23" i="142"/>
  <c r="K26" i="141"/>
  <c r="K46" i="141" s="1"/>
  <c r="K23" i="141"/>
  <c r="AF26" i="141"/>
  <c r="L110" i="141"/>
  <c r="L113" i="141"/>
  <c r="L111" i="141"/>
  <c r="L109" i="141"/>
  <c r="L108" i="141"/>
  <c r="L104" i="141"/>
  <c r="L8" i="141" s="1"/>
  <c r="L31" i="141" s="1"/>
  <c r="L107" i="141"/>
  <c r="L103" i="141"/>
  <c r="L7" i="141" s="1"/>
  <c r="L30" i="141" s="1"/>
  <c r="L101" i="141"/>
  <c r="L5" i="141" s="1"/>
  <c r="L28" i="141" s="1"/>
  <c r="L99" i="141"/>
  <c r="L3" i="141" s="1"/>
  <c r="L105" i="141"/>
  <c r="L9" i="141" s="1"/>
  <c r="L32" i="141" s="1"/>
  <c r="L100" i="141"/>
  <c r="L4" i="141" s="1"/>
  <c r="L27" i="141" s="1"/>
  <c r="L102" i="141"/>
  <c r="L6" i="141" s="1"/>
  <c r="L29" i="141" s="1"/>
  <c r="L112" i="141"/>
  <c r="I46" i="141"/>
  <c r="AG26" i="142"/>
  <c r="AH94" i="142"/>
  <c r="AG3" i="142"/>
  <c r="AI99" i="142"/>
  <c r="AH27" i="142"/>
  <c r="E26" i="142"/>
  <c r="E46" i="142" s="1"/>
  <c r="E23" i="142"/>
  <c r="Z103" i="142"/>
  <c r="AH100" i="141"/>
  <c r="AG27" i="141"/>
  <c r="AG4" i="141"/>
  <c r="I26" i="142"/>
  <c r="I46" i="142" s="1"/>
  <c r="I23" i="142"/>
  <c r="N56" i="141"/>
  <c r="O56" i="141" s="1"/>
  <c r="P56" i="141" s="1"/>
  <c r="M80" i="141"/>
  <c r="M82" i="141" s="1"/>
  <c r="G23" i="142"/>
  <c r="G26" i="142"/>
  <c r="G46" i="142" s="1"/>
  <c r="AG31" i="141"/>
  <c r="AH104" i="141"/>
  <c r="AG8" i="141"/>
  <c r="F26" i="142"/>
  <c r="F46" i="142" s="1"/>
  <c r="F23" i="142"/>
  <c r="K80" i="142"/>
  <c r="K82" i="142" s="1"/>
  <c r="L79" i="142"/>
  <c r="J23" i="141"/>
  <c r="G23" i="141"/>
  <c r="G26" i="141"/>
  <c r="G46" i="141" s="1"/>
  <c r="AG28" i="142"/>
  <c r="AH96" i="142"/>
  <c r="AG5" i="142"/>
  <c r="J99" i="142"/>
  <c r="J96" i="142"/>
  <c r="J5" i="142" s="1"/>
  <c r="J28" i="142" s="1"/>
  <c r="J98" i="142"/>
  <c r="J94" i="142"/>
  <c r="J3" i="142" s="1"/>
  <c r="J95" i="142"/>
  <c r="J4" i="142" s="1"/>
  <c r="J27" i="142" s="1"/>
  <c r="J100" i="142"/>
  <c r="AH101" i="141"/>
  <c r="AG28" i="141"/>
  <c r="AG5" i="141"/>
  <c r="AA26" i="139"/>
  <c r="AA46" i="139" s="1"/>
  <c r="AA23" i="139"/>
  <c r="AB26" i="139"/>
  <c r="AB46" i="139" s="1"/>
  <c r="AB23" i="139"/>
  <c r="H46" i="139"/>
  <c r="Y46" i="139"/>
  <c r="G97" i="139"/>
  <c r="G3" i="139" s="1"/>
  <c r="F26" i="140"/>
  <c r="F46" i="140" s="1"/>
  <c r="F23" i="140"/>
  <c r="Z26" i="140"/>
  <c r="Z46" i="140" s="1"/>
  <c r="Z23" i="140"/>
  <c r="H23" i="139"/>
  <c r="K56" i="140"/>
  <c r="AA111" i="140"/>
  <c r="AA112" i="140"/>
  <c r="AA110" i="140"/>
  <c r="AA109" i="140"/>
  <c r="AA113" i="140"/>
  <c r="AA106" i="140"/>
  <c r="AA8" i="140" s="1"/>
  <c r="AA31" i="140" s="1"/>
  <c r="AA104" i="140"/>
  <c r="AA6" i="140" s="1"/>
  <c r="AA29" i="140" s="1"/>
  <c r="AA103" i="140"/>
  <c r="AA5" i="140" s="1"/>
  <c r="AA28" i="140" s="1"/>
  <c r="AA108" i="140"/>
  <c r="AA102" i="140"/>
  <c r="AA4" i="140" s="1"/>
  <c r="AA27" i="140" s="1"/>
  <c r="AA101" i="140"/>
  <c r="AA3" i="140" s="1"/>
  <c r="AA105" i="140"/>
  <c r="AA7" i="140" s="1"/>
  <c r="AA30" i="140" s="1"/>
  <c r="Y23" i="139"/>
  <c r="AH113" i="140"/>
  <c r="AI106" i="140"/>
  <c r="AH8" i="140"/>
  <c r="F98" i="139"/>
  <c r="F4" i="139" s="1"/>
  <c r="F27" i="139" s="1"/>
  <c r="F101" i="139"/>
  <c r="F100" i="139"/>
  <c r="F97" i="139"/>
  <c r="F3" i="139" s="1"/>
  <c r="AF26" i="140"/>
  <c r="AF46" i="140" s="1"/>
  <c r="AF23" i="140"/>
  <c r="AA104" i="139"/>
  <c r="AF23" i="139"/>
  <c r="AF26" i="139"/>
  <c r="AF46" i="139" s="1"/>
  <c r="K108" i="140"/>
  <c r="K105" i="140"/>
  <c r="K7" i="140" s="1"/>
  <c r="K30" i="140" s="1"/>
  <c r="K110" i="140"/>
  <c r="K112" i="140"/>
  <c r="K111" i="140"/>
  <c r="K103" i="140"/>
  <c r="K5" i="140" s="1"/>
  <c r="K28" i="140" s="1"/>
  <c r="K101" i="140"/>
  <c r="K3" i="140" s="1"/>
  <c r="K113" i="140"/>
  <c r="K109" i="140"/>
  <c r="K106" i="140"/>
  <c r="K8" i="140" s="1"/>
  <c r="K31" i="140" s="1"/>
  <c r="K102" i="140"/>
  <c r="K4" i="140" s="1"/>
  <c r="K27" i="140" s="1"/>
  <c r="K104" i="140"/>
  <c r="K6" i="140" s="1"/>
  <c r="K29" i="140" s="1"/>
  <c r="H2" i="139"/>
  <c r="G25" i="139"/>
  <c r="AB104" i="139"/>
  <c r="AG26" i="139"/>
  <c r="AH97" i="139"/>
  <c r="AG3" i="139"/>
  <c r="L86" i="140"/>
  <c r="M83" i="140"/>
  <c r="M84" i="140" s="1"/>
  <c r="AG26" i="140"/>
  <c r="AH101" i="140"/>
  <c r="AG3" i="140"/>
  <c r="H104" i="139"/>
  <c r="E108" i="140"/>
  <c r="E105" i="140"/>
  <c r="E7" i="140" s="1"/>
  <c r="E30" i="140" s="1"/>
  <c r="E104" i="140"/>
  <c r="E6" i="140" s="1"/>
  <c r="E29" i="140" s="1"/>
  <c r="E103" i="140"/>
  <c r="E5" i="140" s="1"/>
  <c r="E28" i="140" s="1"/>
  <c r="E113" i="140"/>
  <c r="E109" i="140"/>
  <c r="E106" i="140"/>
  <c r="E8" i="140" s="1"/>
  <c r="E31" i="140" s="1"/>
  <c r="E102" i="140"/>
  <c r="E4" i="140" s="1"/>
  <c r="E27" i="140" s="1"/>
  <c r="E112" i="140"/>
  <c r="E101" i="140"/>
  <c r="E3" i="140" s="1"/>
  <c r="E111" i="140"/>
  <c r="E110" i="140"/>
  <c r="N54" i="140"/>
  <c r="O54" i="140" s="1"/>
  <c r="P54" i="140" s="1"/>
  <c r="E55" i="140"/>
  <c r="F55" i="140" s="1"/>
  <c r="AG30" i="140"/>
  <c r="AH105" i="140"/>
  <c r="AG7" i="140"/>
  <c r="AH102" i="138"/>
  <c r="AG26" i="138"/>
  <c r="AG3" i="138"/>
  <c r="I26" i="138"/>
  <c r="I46" i="138" s="1"/>
  <c r="I23" i="138"/>
  <c r="AB26" i="138"/>
  <c r="AB46" i="138" s="1"/>
  <c r="AB23" i="138"/>
  <c r="AG32" i="138"/>
  <c r="AH108" i="138"/>
  <c r="AG9" i="138"/>
  <c r="AG31" i="138"/>
  <c r="AH107" i="138"/>
  <c r="AG8" i="138"/>
  <c r="AA26" i="138"/>
  <c r="AA46" i="138" s="1"/>
  <c r="AA23" i="138"/>
  <c r="AA119" i="138"/>
  <c r="AB119" i="138"/>
  <c r="N56" i="138"/>
  <c r="O56" i="138" s="1"/>
  <c r="P56" i="138" s="1"/>
  <c r="D98" i="138"/>
  <c r="E115" i="138"/>
  <c r="E107" i="138"/>
  <c r="E8" i="138" s="1"/>
  <c r="AG27" i="138"/>
  <c r="AG4" i="138"/>
  <c r="AH103" i="138"/>
  <c r="AG29" i="138"/>
  <c r="AH105" i="138"/>
  <c r="AG6" i="138"/>
  <c r="F23" i="138"/>
  <c r="AF23" i="138"/>
  <c r="AF26" i="138"/>
  <c r="AF46" i="138" s="1"/>
  <c r="AG30" i="138"/>
  <c r="AH106" i="138"/>
  <c r="AG7" i="138"/>
  <c r="J113" i="138"/>
  <c r="J111" i="138"/>
  <c r="J108" i="138"/>
  <c r="J9" i="138" s="1"/>
  <c r="J32" i="138" s="1"/>
  <c r="J102" i="138"/>
  <c r="J3" i="138" s="1"/>
  <c r="J107" i="138"/>
  <c r="J8" i="138" s="1"/>
  <c r="J31" i="138" s="1"/>
  <c r="J105" i="138"/>
  <c r="J6" i="138" s="1"/>
  <c r="J29" i="138" s="1"/>
  <c r="J103" i="138"/>
  <c r="J4" i="138" s="1"/>
  <c r="J27" i="138" s="1"/>
  <c r="J115" i="138"/>
  <c r="J114" i="138"/>
  <c r="J116" i="138"/>
  <c r="J112" i="138"/>
  <c r="J106" i="138"/>
  <c r="J7" i="138" s="1"/>
  <c r="J30" i="138" s="1"/>
  <c r="J110" i="138"/>
  <c r="J104" i="138"/>
  <c r="J5" i="138" s="1"/>
  <c r="J28" i="138" s="1"/>
  <c r="AF26" i="137"/>
  <c r="AF46" i="137" s="1"/>
  <c r="AF23" i="137"/>
  <c r="D103" i="137"/>
  <c r="D98" i="137"/>
  <c r="D6" i="137" s="1"/>
  <c r="D29" i="137" s="1"/>
  <c r="D102" i="137"/>
  <c r="D101" i="137"/>
  <c r="D100" i="137"/>
  <c r="D96" i="137"/>
  <c r="D4" i="137" s="1"/>
  <c r="D27" i="137" s="1"/>
  <c r="D95" i="137"/>
  <c r="D3" i="137" s="1"/>
  <c r="D97" i="137"/>
  <c r="D5" i="137" s="1"/>
  <c r="D28" i="137" s="1"/>
  <c r="M79" i="137"/>
  <c r="L80" i="137"/>
  <c r="L82" i="137" s="1"/>
  <c r="AG26" i="137"/>
  <c r="AH95" i="137"/>
  <c r="AI95" i="137" s="1"/>
  <c r="AG3" i="137"/>
  <c r="J106" i="137"/>
  <c r="K103" i="137"/>
  <c r="K97" i="137"/>
  <c r="K5" i="137" s="1"/>
  <c r="K28" i="137" s="1"/>
  <c r="K102" i="137"/>
  <c r="K100" i="137"/>
  <c r="K98" i="137"/>
  <c r="K6" i="137" s="1"/>
  <c r="K29" i="137" s="1"/>
  <c r="K101" i="137"/>
  <c r="K96" i="137"/>
  <c r="K4" i="137" s="1"/>
  <c r="K27" i="137" s="1"/>
  <c r="K95" i="137"/>
  <c r="K3" i="137" s="1"/>
  <c r="AH96" i="137"/>
  <c r="AG27" i="137"/>
  <c r="AG4" i="137"/>
  <c r="H25" i="137"/>
  <c r="I2" i="137"/>
  <c r="G26" i="137"/>
  <c r="G46" i="137" s="1"/>
  <c r="G23" i="137"/>
  <c r="E103" i="137"/>
  <c r="E102" i="137"/>
  <c r="E100" i="137"/>
  <c r="E97" i="137"/>
  <c r="E5" i="137" s="1"/>
  <c r="E28" i="137" s="1"/>
  <c r="E101" i="137"/>
  <c r="E96" i="137"/>
  <c r="E4" i="137" s="1"/>
  <c r="E27" i="137" s="1"/>
  <c r="E95" i="137"/>
  <c r="E3" i="137" s="1"/>
  <c r="E98" i="137"/>
  <c r="E6" i="137" s="1"/>
  <c r="E29" i="137" s="1"/>
  <c r="AG28" i="137"/>
  <c r="AH97" i="137"/>
  <c r="AG5" i="137"/>
  <c r="N54" i="137"/>
  <c r="O54" i="137" s="1"/>
  <c r="P54" i="137" s="1"/>
  <c r="F23" i="137"/>
  <c r="F26" i="137"/>
  <c r="F46" i="137" s="1"/>
  <c r="AH98" i="137"/>
  <c r="AG29" i="137"/>
  <c r="AG6" i="137"/>
  <c r="J26" i="137"/>
  <c r="J46" i="137" s="1"/>
  <c r="J23" i="137"/>
  <c r="N53" i="118"/>
  <c r="O53" i="118" s="1"/>
  <c r="P53" i="118" s="1"/>
  <c r="K54" i="122"/>
  <c r="H52" i="119"/>
  <c r="I52" i="119" s="1"/>
  <c r="K53" i="118"/>
  <c r="N54" i="117"/>
  <c r="O54" i="117" s="1"/>
  <c r="P54" i="117" s="1"/>
  <c r="K53" i="115"/>
  <c r="K54" i="115"/>
  <c r="N54" i="114"/>
  <c r="O54" i="114" s="1"/>
  <c r="P54" i="114" s="1"/>
  <c r="K54" i="131"/>
  <c r="I2" i="144" l="1"/>
  <c r="AG3" i="148"/>
  <c r="AI4" i="142"/>
  <c r="AH102" i="140"/>
  <c r="AG26" i="148"/>
  <c r="AG46" i="148" s="1"/>
  <c r="BV25" i="151"/>
  <c r="BW2" i="151"/>
  <c r="BV25" i="150"/>
  <c r="BW2" i="150"/>
  <c r="CS46" i="151"/>
  <c r="CS46" i="150"/>
  <c r="CU4" i="150"/>
  <c r="CV102" i="150"/>
  <c r="CU5" i="150"/>
  <c r="CV103" i="150"/>
  <c r="CV113" i="151"/>
  <c r="CU29" i="151"/>
  <c r="CT32" i="151"/>
  <c r="CU116" i="151"/>
  <c r="CV101" i="150"/>
  <c r="CU3" i="150"/>
  <c r="CT30" i="151"/>
  <c r="CU114" i="151"/>
  <c r="CU6" i="151"/>
  <c r="CV105" i="151"/>
  <c r="CT23" i="150"/>
  <c r="CV112" i="151"/>
  <c r="CU28" i="151"/>
  <c r="CU26" i="151"/>
  <c r="CV110" i="151"/>
  <c r="CU112" i="150"/>
  <c r="CT30" i="150"/>
  <c r="CU26" i="150"/>
  <c r="CV108" i="150"/>
  <c r="CU3" i="151"/>
  <c r="CV102" i="151"/>
  <c r="CU7" i="151"/>
  <c r="CV106" i="151"/>
  <c r="CT23" i="151"/>
  <c r="CU9" i="151"/>
  <c r="CV108" i="151"/>
  <c r="CT27" i="150"/>
  <c r="CU109" i="150"/>
  <c r="CU27" i="151"/>
  <c r="CV111" i="151"/>
  <c r="CV111" i="150"/>
  <c r="CU29" i="150"/>
  <c r="CW8" i="151"/>
  <c r="CX107" i="151"/>
  <c r="CU4" i="151"/>
  <c r="CV103" i="151"/>
  <c r="CV105" i="150"/>
  <c r="CU7" i="150"/>
  <c r="CU8" i="150"/>
  <c r="CV106" i="150"/>
  <c r="CV6" i="150"/>
  <c r="CW104" i="150"/>
  <c r="CW115" i="151"/>
  <c r="CV31" i="151"/>
  <c r="CT28" i="150"/>
  <c r="CU110" i="150"/>
  <c r="CU5" i="151"/>
  <c r="CV104" i="151"/>
  <c r="CU113" i="150"/>
  <c r="CT31" i="150"/>
  <c r="AH104" i="140"/>
  <c r="AG116" i="140"/>
  <c r="AG28" i="138"/>
  <c r="AI103" i="140"/>
  <c r="AJ103" i="140" s="1"/>
  <c r="AH5" i="140"/>
  <c r="AH4" i="139"/>
  <c r="AH101" i="139"/>
  <c r="AI101" i="139" s="1"/>
  <c r="E55" i="147"/>
  <c r="F55" i="147" s="1"/>
  <c r="M55" i="147" s="1"/>
  <c r="K54" i="114"/>
  <c r="E55" i="117"/>
  <c r="F55" i="117" s="1"/>
  <c r="K54" i="117"/>
  <c r="AG5" i="138"/>
  <c r="AG23" i="138" s="1"/>
  <c r="AH104" i="138"/>
  <c r="AI104" i="138" s="1"/>
  <c r="L54" i="147"/>
  <c r="E54" i="114"/>
  <c r="L54" i="114" s="1"/>
  <c r="L53" i="117"/>
  <c r="AG6" i="141"/>
  <c r="AG23" i="141" s="1"/>
  <c r="L55" i="146"/>
  <c r="L54" i="145"/>
  <c r="E54" i="115"/>
  <c r="L54" i="115" s="1"/>
  <c r="E54" i="121"/>
  <c r="K54" i="121"/>
  <c r="L53" i="121"/>
  <c r="F53" i="121"/>
  <c r="M53" i="121" s="1"/>
  <c r="F53" i="114"/>
  <c r="M53" i="114" s="1"/>
  <c r="F53" i="113"/>
  <c r="M53" i="113" s="1"/>
  <c r="F53" i="115"/>
  <c r="M53" i="115" s="1"/>
  <c r="F53" i="118"/>
  <c r="M53" i="118" s="1"/>
  <c r="N54" i="113"/>
  <c r="O54" i="113" s="1"/>
  <c r="P54" i="113" s="1"/>
  <c r="E54" i="113"/>
  <c r="L54" i="113" s="1"/>
  <c r="H54" i="137"/>
  <c r="I54" i="137" s="1"/>
  <c r="H53" i="137"/>
  <c r="I53" i="137" s="1"/>
  <c r="H55" i="140"/>
  <c r="I55" i="140" s="1"/>
  <c r="H53" i="118"/>
  <c r="I53" i="118" s="1"/>
  <c r="H52" i="117"/>
  <c r="I52" i="117" s="1"/>
  <c r="L55" i="114"/>
  <c r="H52" i="114"/>
  <c r="I52" i="114" s="1"/>
  <c r="H54" i="113"/>
  <c r="I54" i="113" s="1"/>
  <c r="H53" i="113"/>
  <c r="I53" i="113" s="1"/>
  <c r="H52" i="115"/>
  <c r="I52" i="115" s="1"/>
  <c r="H52" i="110"/>
  <c r="I52" i="110" s="1"/>
  <c r="E54" i="118"/>
  <c r="L54" i="118" s="1"/>
  <c r="N54" i="110"/>
  <c r="O54" i="110" s="1"/>
  <c r="P54" i="110" s="1"/>
  <c r="E54" i="110"/>
  <c r="F54" i="110" s="1"/>
  <c r="F55" i="138"/>
  <c r="M55" i="138" s="1"/>
  <c r="L55" i="138"/>
  <c r="H57" i="138"/>
  <c r="I57" i="138" s="1"/>
  <c r="O55" i="122"/>
  <c r="P55" i="122" s="1"/>
  <c r="L52" i="110"/>
  <c r="K56" i="131"/>
  <c r="AB101" i="140"/>
  <c r="AB3" i="140" s="1"/>
  <c r="AB26" i="140" s="1"/>
  <c r="AB105" i="140"/>
  <c r="AB7" i="140" s="1"/>
  <c r="AB30" i="140" s="1"/>
  <c r="AB110" i="140"/>
  <c r="AB102" i="140"/>
  <c r="AB4" i="140" s="1"/>
  <c r="AB27" i="140" s="1"/>
  <c r="AB104" i="140"/>
  <c r="AB6" i="140" s="1"/>
  <c r="AB29" i="140" s="1"/>
  <c r="AB113" i="140"/>
  <c r="AB103" i="140"/>
  <c r="AB5" i="140" s="1"/>
  <c r="AB28" i="140" s="1"/>
  <c r="AB112" i="140"/>
  <c r="AB111" i="140"/>
  <c r="AB108" i="140"/>
  <c r="AB109" i="140"/>
  <c r="AB106" i="140"/>
  <c r="AB8" i="140" s="1"/>
  <c r="AB31" i="140" s="1"/>
  <c r="J116" i="140"/>
  <c r="J26" i="140"/>
  <c r="J46" i="140" s="1"/>
  <c r="J23" i="140"/>
  <c r="M51" i="120"/>
  <c r="M51" i="110"/>
  <c r="E104" i="145"/>
  <c r="E102" i="145"/>
  <c r="D101" i="140"/>
  <c r="D3" i="140" s="1"/>
  <c r="D26" i="140" s="1"/>
  <c r="D102" i="140"/>
  <c r="D4" i="140" s="1"/>
  <c r="D27" i="140" s="1"/>
  <c r="D103" i="140"/>
  <c r="D5" i="140" s="1"/>
  <c r="D28" i="140" s="1"/>
  <c r="D109" i="140"/>
  <c r="D105" i="140"/>
  <c r="D7" i="140" s="1"/>
  <c r="D30" i="140" s="1"/>
  <c r="D106" i="140"/>
  <c r="D8" i="140" s="1"/>
  <c r="D31" i="140" s="1"/>
  <c r="D113" i="140"/>
  <c r="D110" i="140"/>
  <c r="D108" i="140"/>
  <c r="D112" i="140"/>
  <c r="D104" i="140"/>
  <c r="D6" i="140" s="1"/>
  <c r="D29" i="140" s="1"/>
  <c r="D111" i="140"/>
  <c r="M52" i="140"/>
  <c r="L53" i="140"/>
  <c r="AF26" i="148"/>
  <c r="AF46" i="148" s="1"/>
  <c r="L53" i="148"/>
  <c r="M52" i="148"/>
  <c r="M52" i="137"/>
  <c r="L54" i="137"/>
  <c r="L53" i="137"/>
  <c r="M52" i="141"/>
  <c r="L53" i="141"/>
  <c r="I23" i="147"/>
  <c r="AA116" i="141"/>
  <c r="AF23" i="141"/>
  <c r="AI103" i="141"/>
  <c r="AH7" i="141"/>
  <c r="AH111" i="141"/>
  <c r="AB26" i="141"/>
  <c r="AB46" i="141" s="1"/>
  <c r="AB23" i="141"/>
  <c r="AB116" i="141"/>
  <c r="L116" i="141"/>
  <c r="AA23" i="141"/>
  <c r="AA26" i="141"/>
  <c r="AA46" i="141" s="1"/>
  <c r="E56" i="141"/>
  <c r="F56" i="141" s="1"/>
  <c r="K55" i="141"/>
  <c r="K55" i="146"/>
  <c r="F23" i="145"/>
  <c r="E99" i="145"/>
  <c r="E5" i="145" s="1"/>
  <c r="E28" i="145" s="1"/>
  <c r="F46" i="145"/>
  <c r="D98" i="145"/>
  <c r="D4" i="145" s="1"/>
  <c r="D27" i="145" s="1"/>
  <c r="D103" i="145"/>
  <c r="D100" i="145"/>
  <c r="D6" i="145" s="1"/>
  <c r="D29" i="145" s="1"/>
  <c r="D105" i="145"/>
  <c r="E100" i="145"/>
  <c r="E6" i="145" s="1"/>
  <c r="E29" i="145" s="1"/>
  <c r="E103" i="145"/>
  <c r="E98" i="145"/>
  <c r="E4" i="145" s="1"/>
  <c r="E27" i="145" s="1"/>
  <c r="E105" i="145"/>
  <c r="AI95" i="144"/>
  <c r="AH99" i="144"/>
  <c r="AH4" i="144"/>
  <c r="AG23" i="144"/>
  <c r="I2" i="140"/>
  <c r="H25" i="140"/>
  <c r="J46" i="139"/>
  <c r="J104" i="139"/>
  <c r="K97" i="139"/>
  <c r="K3" i="139" s="1"/>
  <c r="K101" i="139"/>
  <c r="K98" i="139"/>
  <c r="K4" i="139" s="1"/>
  <c r="K27" i="139" s="1"/>
  <c r="K100" i="139"/>
  <c r="J23" i="139"/>
  <c r="E56" i="138"/>
  <c r="K55" i="138"/>
  <c r="I25" i="138"/>
  <c r="J2" i="138"/>
  <c r="E108" i="147"/>
  <c r="E107" i="147"/>
  <c r="E105" i="147"/>
  <c r="E101" i="147"/>
  <c r="E6" i="147" s="1"/>
  <c r="E29" i="147" s="1"/>
  <c r="E99" i="147"/>
  <c r="E4" i="147" s="1"/>
  <c r="E27" i="147" s="1"/>
  <c r="E102" i="147"/>
  <c r="E7" i="147" s="1"/>
  <c r="E30" i="147" s="1"/>
  <c r="E106" i="147"/>
  <c r="E100" i="147"/>
  <c r="E5" i="147" s="1"/>
  <c r="E28" i="147" s="1"/>
  <c r="AH108" i="147"/>
  <c r="AI102" i="147"/>
  <c r="AH7" i="147"/>
  <c r="I25" i="148"/>
  <c r="J2" i="148"/>
  <c r="M80" i="148"/>
  <c r="M82" i="148" s="1"/>
  <c r="N79" i="148"/>
  <c r="H26" i="147"/>
  <c r="H46" i="147" s="1"/>
  <c r="H23" i="147"/>
  <c r="AG46" i="147"/>
  <c r="D108" i="147"/>
  <c r="D105" i="147"/>
  <c r="D106" i="147"/>
  <c r="D99" i="147"/>
  <c r="D4" i="147" s="1"/>
  <c r="D27" i="147" s="1"/>
  <c r="D107" i="147"/>
  <c r="D101" i="147"/>
  <c r="D6" i="147" s="1"/>
  <c r="D29" i="147" s="1"/>
  <c r="D100" i="147"/>
  <c r="D5" i="147" s="1"/>
  <c r="D28" i="147" s="1"/>
  <c r="D102" i="147"/>
  <c r="D7" i="147" s="1"/>
  <c r="D30" i="147" s="1"/>
  <c r="N56" i="146"/>
  <c r="O56" i="146" s="1"/>
  <c r="P56" i="146" s="1"/>
  <c r="F89" i="146"/>
  <c r="G104" i="146"/>
  <c r="G97" i="146"/>
  <c r="G3" i="146" s="1"/>
  <c r="J2" i="147"/>
  <c r="I25" i="147"/>
  <c r="J23" i="147"/>
  <c r="J26" i="147"/>
  <c r="J46" i="147" s="1"/>
  <c r="J111" i="147"/>
  <c r="L99" i="148"/>
  <c r="L6" i="148" s="1"/>
  <c r="L29" i="148" s="1"/>
  <c r="L106" i="148"/>
  <c r="L105" i="148"/>
  <c r="L102" i="148"/>
  <c r="L104" i="148"/>
  <c r="L98" i="148"/>
  <c r="L5" i="148" s="1"/>
  <c r="L28" i="148" s="1"/>
  <c r="L103" i="148"/>
  <c r="L97" i="148"/>
  <c r="L4" i="148" s="1"/>
  <c r="L27" i="148" s="1"/>
  <c r="L100" i="148"/>
  <c r="L7" i="148" s="1"/>
  <c r="L30" i="148" s="1"/>
  <c r="L96" i="148"/>
  <c r="L3" i="148" s="1"/>
  <c r="K109" i="148"/>
  <c r="AH105" i="147"/>
  <c r="AI99" i="147"/>
  <c r="AH4" i="147"/>
  <c r="AH107" i="147"/>
  <c r="AI101" i="147"/>
  <c r="AH6" i="147"/>
  <c r="D26" i="148"/>
  <c r="D46" i="148" s="1"/>
  <c r="D23" i="148"/>
  <c r="AG23" i="148"/>
  <c r="AH106" i="147"/>
  <c r="AH5" i="147"/>
  <c r="AI100" i="147"/>
  <c r="H26" i="146"/>
  <c r="H46" i="146" s="1"/>
  <c r="H23" i="146"/>
  <c r="G104" i="147"/>
  <c r="G98" i="147"/>
  <c r="G3" i="147" s="1"/>
  <c r="AH103" i="148"/>
  <c r="AI97" i="148"/>
  <c r="AH4" i="148"/>
  <c r="K108" i="147"/>
  <c r="K104" i="147"/>
  <c r="K106" i="147"/>
  <c r="K98" i="147"/>
  <c r="K3" i="147" s="1"/>
  <c r="K105" i="147"/>
  <c r="K102" i="147"/>
  <c r="K7" i="147" s="1"/>
  <c r="K30" i="147" s="1"/>
  <c r="K101" i="147"/>
  <c r="K6" i="147" s="1"/>
  <c r="K29" i="147" s="1"/>
  <c r="K99" i="147"/>
  <c r="K4" i="147" s="1"/>
  <c r="K27" i="147" s="1"/>
  <c r="K100" i="147"/>
  <c r="K5" i="147" s="1"/>
  <c r="K28" i="147" s="1"/>
  <c r="K107" i="147"/>
  <c r="AH102" i="148"/>
  <c r="AI96" i="148"/>
  <c r="AH3" i="148"/>
  <c r="K26" i="148"/>
  <c r="K46" i="148" s="1"/>
  <c r="K23" i="148"/>
  <c r="E26" i="148"/>
  <c r="E46" i="148" s="1"/>
  <c r="E23" i="148"/>
  <c r="AI100" i="148"/>
  <c r="AH106" i="148"/>
  <c r="AH7" i="148"/>
  <c r="M81" i="147"/>
  <c r="L82" i="147"/>
  <c r="L84" i="147" s="1"/>
  <c r="AI99" i="148"/>
  <c r="AH105" i="148"/>
  <c r="AH6" i="148"/>
  <c r="AI98" i="147"/>
  <c r="AH104" i="147"/>
  <c r="AH3" i="147"/>
  <c r="N55" i="148"/>
  <c r="O55" i="148" s="1"/>
  <c r="P55" i="148" s="1"/>
  <c r="AH104" i="148"/>
  <c r="AI98" i="148"/>
  <c r="AH5" i="148"/>
  <c r="I25" i="146"/>
  <c r="J2" i="146"/>
  <c r="AG23" i="147"/>
  <c r="AG23" i="145"/>
  <c r="I25" i="144"/>
  <c r="J2" i="144"/>
  <c r="AG46" i="144"/>
  <c r="AH100" i="144"/>
  <c r="AI96" i="144"/>
  <c r="AH5" i="144"/>
  <c r="G26" i="144"/>
  <c r="G46" i="144" s="1"/>
  <c r="G23" i="144"/>
  <c r="K26" i="145"/>
  <c r="K46" i="145" s="1"/>
  <c r="K23" i="145"/>
  <c r="AI97" i="145"/>
  <c r="AH102" i="145"/>
  <c r="AH3" i="145"/>
  <c r="AH103" i="145"/>
  <c r="AI98" i="145"/>
  <c r="AH4" i="145"/>
  <c r="AH104" i="145"/>
  <c r="AI99" i="145"/>
  <c r="AH5" i="145"/>
  <c r="M82" i="145"/>
  <c r="M84" i="145" s="1"/>
  <c r="M80" i="144"/>
  <c r="M82" i="144" s="1"/>
  <c r="K23" i="144"/>
  <c r="K26" i="144"/>
  <c r="K46" i="144" s="1"/>
  <c r="AB103" i="144"/>
  <c r="AA103" i="144"/>
  <c r="E89" i="144"/>
  <c r="F98" i="144"/>
  <c r="F94" i="144"/>
  <c r="F3" i="144" s="1"/>
  <c r="K108" i="145"/>
  <c r="D104" i="145"/>
  <c r="D99" i="145"/>
  <c r="D5" i="145" s="1"/>
  <c r="D28" i="145" s="1"/>
  <c r="L100" i="145"/>
  <c r="L6" i="145" s="1"/>
  <c r="L29" i="145" s="1"/>
  <c r="L104" i="145"/>
  <c r="L98" i="145"/>
  <c r="L4" i="145" s="1"/>
  <c r="L27" i="145" s="1"/>
  <c r="L103" i="145"/>
  <c r="L99" i="145"/>
  <c r="L5" i="145" s="1"/>
  <c r="L28" i="145" s="1"/>
  <c r="L105" i="145"/>
  <c r="L102" i="145"/>
  <c r="L97" i="145"/>
  <c r="L3" i="145" s="1"/>
  <c r="E26" i="145"/>
  <c r="L100" i="144"/>
  <c r="L94" i="144"/>
  <c r="L3" i="144" s="1"/>
  <c r="L98" i="144"/>
  <c r="L99" i="144"/>
  <c r="L95" i="144"/>
  <c r="L4" i="144" s="1"/>
  <c r="L27" i="144" s="1"/>
  <c r="L96" i="144"/>
  <c r="L5" i="144" s="1"/>
  <c r="L28" i="144" s="1"/>
  <c r="AH98" i="144"/>
  <c r="AI94" i="144"/>
  <c r="AH3" i="144"/>
  <c r="AG46" i="145"/>
  <c r="AH105" i="145"/>
  <c r="AI100" i="145"/>
  <c r="AH6" i="145"/>
  <c r="K103" i="144"/>
  <c r="AB26" i="144"/>
  <c r="AB46" i="144" s="1"/>
  <c r="AB23" i="144"/>
  <c r="AA26" i="144"/>
  <c r="AA46" i="144" s="1"/>
  <c r="AA23" i="144"/>
  <c r="J2" i="145"/>
  <c r="I25" i="145"/>
  <c r="D97" i="145"/>
  <c r="D3" i="145" s="1"/>
  <c r="D102" i="145"/>
  <c r="I25" i="142"/>
  <c r="J2" i="142"/>
  <c r="AI96" i="142"/>
  <c r="AH100" i="142"/>
  <c r="AH5" i="142"/>
  <c r="AH112" i="141"/>
  <c r="AI104" i="141"/>
  <c r="AH8" i="141"/>
  <c r="AG46" i="142"/>
  <c r="AA23" i="142"/>
  <c r="AA26" i="142"/>
  <c r="AA46" i="142" s="1"/>
  <c r="D112" i="141"/>
  <c r="D111" i="141"/>
  <c r="D113" i="141"/>
  <c r="D110" i="141"/>
  <c r="D100" i="141"/>
  <c r="D4" i="141" s="1"/>
  <c r="D27" i="141" s="1"/>
  <c r="D109" i="141"/>
  <c r="D105" i="141"/>
  <c r="D9" i="141" s="1"/>
  <c r="D32" i="141" s="1"/>
  <c r="D99" i="141"/>
  <c r="D3" i="141" s="1"/>
  <c r="D107" i="141"/>
  <c r="D103" i="141"/>
  <c r="D7" i="141" s="1"/>
  <c r="D30" i="141" s="1"/>
  <c r="D102" i="141"/>
  <c r="D6" i="141" s="1"/>
  <c r="D29" i="141" s="1"/>
  <c r="D108" i="141"/>
  <c r="D101" i="141"/>
  <c r="D5" i="141" s="1"/>
  <c r="D28" i="141" s="1"/>
  <c r="D104" i="141"/>
  <c r="D8" i="141" s="1"/>
  <c r="D31" i="141" s="1"/>
  <c r="J26" i="142"/>
  <c r="J46" i="142" s="1"/>
  <c r="J23" i="142"/>
  <c r="M79" i="142"/>
  <c r="L80" i="142"/>
  <c r="L82" i="142" s="1"/>
  <c r="M113" i="141"/>
  <c r="M111" i="141"/>
  <c r="M109" i="141"/>
  <c r="M105" i="141"/>
  <c r="M9" i="141" s="1"/>
  <c r="M32" i="141" s="1"/>
  <c r="M108" i="141"/>
  <c r="M107" i="141"/>
  <c r="M103" i="141"/>
  <c r="M7" i="141" s="1"/>
  <c r="M30" i="141" s="1"/>
  <c r="M112" i="141"/>
  <c r="M102" i="141"/>
  <c r="M6" i="141" s="1"/>
  <c r="M29" i="141" s="1"/>
  <c r="M110" i="141"/>
  <c r="M100" i="141"/>
  <c r="M4" i="141" s="1"/>
  <c r="M27" i="141" s="1"/>
  <c r="M104" i="141"/>
  <c r="M8" i="141" s="1"/>
  <c r="M31" i="141" s="1"/>
  <c r="M99" i="141"/>
  <c r="M3" i="141" s="1"/>
  <c r="M101" i="141"/>
  <c r="M5" i="141" s="1"/>
  <c r="M28" i="141" s="1"/>
  <c r="E111" i="141"/>
  <c r="E113" i="141"/>
  <c r="E110" i="141"/>
  <c r="E109" i="141"/>
  <c r="E105" i="141"/>
  <c r="E9" i="141" s="1"/>
  <c r="E32" i="141" s="1"/>
  <c r="E99" i="141"/>
  <c r="E3" i="141" s="1"/>
  <c r="E108" i="141"/>
  <c r="E104" i="141"/>
  <c r="E8" i="141" s="1"/>
  <c r="E31" i="141" s="1"/>
  <c r="E102" i="141"/>
  <c r="E6" i="141" s="1"/>
  <c r="E29" i="141" s="1"/>
  <c r="E101" i="141"/>
  <c r="E5" i="141" s="1"/>
  <c r="E28" i="141" s="1"/>
  <c r="E103" i="141"/>
  <c r="E7" i="141" s="1"/>
  <c r="E30" i="141" s="1"/>
  <c r="E112" i="141"/>
  <c r="E107" i="141"/>
  <c r="E100" i="141"/>
  <c r="E4" i="141" s="1"/>
  <c r="E27" i="141" s="1"/>
  <c r="K100" i="142"/>
  <c r="K98" i="142"/>
  <c r="K95" i="142"/>
  <c r="K4" i="142" s="1"/>
  <c r="K27" i="142" s="1"/>
  <c r="K96" i="142"/>
  <c r="K5" i="142" s="1"/>
  <c r="K28" i="142" s="1"/>
  <c r="K94" i="142"/>
  <c r="K3" i="142" s="1"/>
  <c r="K99" i="142"/>
  <c r="N57" i="141"/>
  <c r="O57" i="141" s="1"/>
  <c r="P57" i="141" s="1"/>
  <c r="AF46" i="141"/>
  <c r="F23" i="141"/>
  <c r="F26" i="141"/>
  <c r="F46" i="141" s="1"/>
  <c r="AH110" i="141"/>
  <c r="AI102" i="141"/>
  <c r="AH6" i="141"/>
  <c r="J2" i="141"/>
  <c r="I25" i="141"/>
  <c r="J103" i="142"/>
  <c r="AH98" i="142"/>
  <c r="AI94" i="142"/>
  <c r="AH3" i="142"/>
  <c r="N80" i="141"/>
  <c r="N82" i="141" s="1"/>
  <c r="AK95" i="142"/>
  <c r="AJ4" i="142"/>
  <c r="AJ99" i="142"/>
  <c r="AI27" i="142"/>
  <c r="L26" i="141"/>
  <c r="L46" i="141" s="1"/>
  <c r="L23" i="141"/>
  <c r="AB26" i="142"/>
  <c r="AB46" i="142" s="1"/>
  <c r="AB23" i="142"/>
  <c r="AG46" i="141"/>
  <c r="AH109" i="141"/>
  <c r="AI101" i="141"/>
  <c r="AH5" i="141"/>
  <c r="AI100" i="141"/>
  <c r="AH108" i="141"/>
  <c r="AH4" i="141"/>
  <c r="AG23" i="142"/>
  <c r="AH3" i="141"/>
  <c r="AA103" i="142"/>
  <c r="AH113" i="141"/>
  <c r="AI105" i="141"/>
  <c r="AH9" i="141"/>
  <c r="AB103" i="142"/>
  <c r="G26" i="139"/>
  <c r="AG23" i="140"/>
  <c r="F26" i="139"/>
  <c r="AA116" i="140"/>
  <c r="AI105" i="140"/>
  <c r="AH112" i="140"/>
  <c r="AH7" i="140"/>
  <c r="AG46" i="139"/>
  <c r="H25" i="139"/>
  <c r="I2" i="139"/>
  <c r="AH109" i="140"/>
  <c r="AI102" i="140"/>
  <c r="AH4" i="140"/>
  <c r="AI113" i="140"/>
  <c r="AH31" i="140"/>
  <c r="E97" i="139"/>
  <c r="E3" i="139" s="1"/>
  <c r="E101" i="139"/>
  <c r="E98" i="139"/>
  <c r="E4" i="139" s="1"/>
  <c r="E27" i="139" s="1"/>
  <c r="E100" i="139"/>
  <c r="L104" i="140"/>
  <c r="L6" i="140" s="1"/>
  <c r="L29" i="140" s="1"/>
  <c r="L110" i="140"/>
  <c r="L102" i="140"/>
  <c r="L4" i="140" s="1"/>
  <c r="L27" i="140" s="1"/>
  <c r="L111" i="140"/>
  <c r="L108" i="140"/>
  <c r="L103" i="140"/>
  <c r="L5" i="140" s="1"/>
  <c r="L28" i="140" s="1"/>
  <c r="L113" i="140"/>
  <c r="L112" i="140"/>
  <c r="L105" i="140"/>
  <c r="L7" i="140" s="1"/>
  <c r="L30" i="140" s="1"/>
  <c r="L109" i="140"/>
  <c r="L106" i="140"/>
  <c r="L8" i="140" s="1"/>
  <c r="L31" i="140" s="1"/>
  <c r="L101" i="140"/>
  <c r="L3" i="140" s="1"/>
  <c r="N83" i="140"/>
  <c r="N84" i="140" s="1"/>
  <c r="M86" i="140"/>
  <c r="K23" i="140"/>
  <c r="K26" i="140"/>
  <c r="K46" i="140" s="1"/>
  <c r="AG46" i="140"/>
  <c r="AG23" i="139"/>
  <c r="AI110" i="140"/>
  <c r="AH28" i="140"/>
  <c r="AI104" i="140"/>
  <c r="AH111" i="140"/>
  <c r="AH6" i="140"/>
  <c r="N55" i="140"/>
  <c r="O55" i="140" s="1"/>
  <c r="P55" i="140" s="1"/>
  <c r="E56" i="140"/>
  <c r="F56" i="140" s="1"/>
  <c r="D98" i="139"/>
  <c r="D4" i="139" s="1"/>
  <c r="D27" i="139" s="1"/>
  <c r="D100" i="139"/>
  <c r="D97" i="139"/>
  <c r="D3" i="139" s="1"/>
  <c r="D101" i="139"/>
  <c r="AH108" i="140"/>
  <c r="AH3" i="140"/>
  <c r="AI101" i="140"/>
  <c r="E23" i="140"/>
  <c r="E26" i="140"/>
  <c r="E46" i="140" s="1"/>
  <c r="AI97" i="139"/>
  <c r="AH100" i="139"/>
  <c r="AH3" i="139"/>
  <c r="K116" i="140"/>
  <c r="AJ106" i="140"/>
  <c r="AI8" i="140"/>
  <c r="AA23" i="140"/>
  <c r="AA26" i="140"/>
  <c r="AA46" i="140" s="1"/>
  <c r="AJ98" i="139"/>
  <c r="AI4" i="139"/>
  <c r="J26" i="138"/>
  <c r="J46" i="138" s="1"/>
  <c r="J23" i="138"/>
  <c r="AH113" i="138"/>
  <c r="AI105" i="138"/>
  <c r="AH6" i="138"/>
  <c r="J119" i="138"/>
  <c r="E31" i="138"/>
  <c r="E46" i="138" s="1"/>
  <c r="E23" i="138"/>
  <c r="AH116" i="138"/>
  <c r="AH9" i="138"/>
  <c r="AI108" i="138"/>
  <c r="AG46" i="138"/>
  <c r="N57" i="138"/>
  <c r="O57" i="138" s="1"/>
  <c r="P57" i="138" s="1"/>
  <c r="AI102" i="138"/>
  <c r="AH110" i="138"/>
  <c r="AH3" i="138"/>
  <c r="K116" i="138"/>
  <c r="K114" i="138"/>
  <c r="K110" i="138"/>
  <c r="K113" i="138"/>
  <c r="K111" i="138"/>
  <c r="K107" i="138"/>
  <c r="K8" i="138" s="1"/>
  <c r="K31" i="138" s="1"/>
  <c r="K115" i="138"/>
  <c r="K112" i="138"/>
  <c r="K108" i="138"/>
  <c r="K9" i="138" s="1"/>
  <c r="K32" i="138" s="1"/>
  <c r="K105" i="138"/>
  <c r="K6" i="138" s="1"/>
  <c r="K29" i="138" s="1"/>
  <c r="K103" i="138"/>
  <c r="K4" i="138" s="1"/>
  <c r="K27" i="138" s="1"/>
  <c r="K104" i="138"/>
  <c r="K5" i="138" s="1"/>
  <c r="K28" i="138" s="1"/>
  <c r="K102" i="138"/>
  <c r="K3" i="138" s="1"/>
  <c r="K106" i="138"/>
  <c r="K7" i="138" s="1"/>
  <c r="K30" i="138" s="1"/>
  <c r="D107" i="138"/>
  <c r="D8" i="138" s="1"/>
  <c r="D115" i="138"/>
  <c r="AI106" i="138"/>
  <c r="AH114" i="138"/>
  <c r="AH7" i="138"/>
  <c r="AH111" i="138"/>
  <c r="AI103" i="138"/>
  <c r="AH4" i="138"/>
  <c r="AH115" i="138"/>
  <c r="AI107" i="138"/>
  <c r="AH8" i="138"/>
  <c r="AH102" i="137"/>
  <c r="AI97" i="137"/>
  <c r="AH5" i="137"/>
  <c r="K26" i="137"/>
  <c r="K46" i="137" s="1"/>
  <c r="K23" i="137"/>
  <c r="K106" i="137"/>
  <c r="J2" i="137"/>
  <c r="I25" i="137"/>
  <c r="AH101" i="137"/>
  <c r="AI96" i="137"/>
  <c r="AH4" i="137"/>
  <c r="AG23" i="137"/>
  <c r="D26" i="137"/>
  <c r="D46" i="137" s="1"/>
  <c r="D23" i="137"/>
  <c r="E23" i="137"/>
  <c r="E26" i="137"/>
  <c r="E46" i="137" s="1"/>
  <c r="AH100" i="137"/>
  <c r="AH3" i="137"/>
  <c r="AH103" i="137"/>
  <c r="AI98" i="137"/>
  <c r="AH6" i="137"/>
  <c r="AG46" i="137"/>
  <c r="L103" i="137"/>
  <c r="L102" i="137"/>
  <c r="L100" i="137"/>
  <c r="L96" i="137"/>
  <c r="L4" i="137" s="1"/>
  <c r="L27" i="137" s="1"/>
  <c r="L101" i="137"/>
  <c r="L98" i="137"/>
  <c r="L6" i="137" s="1"/>
  <c r="L29" i="137" s="1"/>
  <c r="L97" i="137"/>
  <c r="L5" i="137" s="1"/>
  <c r="L28" i="137" s="1"/>
  <c r="L95" i="137"/>
  <c r="L3" i="137" s="1"/>
  <c r="N79" i="137"/>
  <c r="M80" i="137"/>
  <c r="M82" i="137" s="1"/>
  <c r="L54" i="117"/>
  <c r="N54" i="118"/>
  <c r="O54" i="118" s="1"/>
  <c r="P54" i="118" s="1"/>
  <c r="K55" i="122"/>
  <c r="K54" i="118"/>
  <c r="K55" i="117"/>
  <c r="N55" i="117"/>
  <c r="O55" i="117" s="1"/>
  <c r="P55" i="117" s="1"/>
  <c r="M54" i="117"/>
  <c r="K55" i="114"/>
  <c r="N55" i="114"/>
  <c r="O55" i="114" s="1"/>
  <c r="P55" i="114" s="1"/>
  <c r="K55" i="131"/>
  <c r="BW25" i="150" l="1"/>
  <c r="BX2" i="150"/>
  <c r="BX2" i="151"/>
  <c r="BW25" i="151"/>
  <c r="CT46" i="150"/>
  <c r="CU23" i="151"/>
  <c r="CT46" i="151"/>
  <c r="CV5" i="151"/>
  <c r="CW104" i="151"/>
  <c r="CW106" i="150"/>
  <c r="CV8" i="150"/>
  <c r="CX8" i="151"/>
  <c r="CY107" i="151"/>
  <c r="CV9" i="151"/>
  <c r="CW108" i="151"/>
  <c r="CV28" i="151"/>
  <c r="CW112" i="151"/>
  <c r="CV116" i="151"/>
  <c r="CU32" i="151"/>
  <c r="CV26" i="150"/>
  <c r="CW108" i="150"/>
  <c r="CV110" i="150"/>
  <c r="CU28" i="150"/>
  <c r="CW105" i="151"/>
  <c r="CV6" i="151"/>
  <c r="CV7" i="150"/>
  <c r="CW105" i="150"/>
  <c r="CW111" i="150"/>
  <c r="CV29" i="150"/>
  <c r="CV29" i="151"/>
  <c r="CW113" i="151"/>
  <c r="CV27" i="151"/>
  <c r="CW111" i="151"/>
  <c r="CU30" i="150"/>
  <c r="CV112" i="150"/>
  <c r="CU30" i="151"/>
  <c r="CV114" i="151"/>
  <c r="CV5" i="150"/>
  <c r="CW103" i="150"/>
  <c r="CX115" i="151"/>
  <c r="CW31" i="151"/>
  <c r="CV7" i="151"/>
  <c r="CW106" i="151"/>
  <c r="CV26" i="151"/>
  <c r="CW110" i="151"/>
  <c r="CW6" i="150"/>
  <c r="CX104" i="150"/>
  <c r="CV4" i="151"/>
  <c r="CW103" i="151"/>
  <c r="CU27" i="150"/>
  <c r="CV109" i="150"/>
  <c r="CU23" i="150"/>
  <c r="CW102" i="150"/>
  <c r="CV4" i="150"/>
  <c r="CU31" i="150"/>
  <c r="CV113" i="150"/>
  <c r="CV3" i="151"/>
  <c r="CW102" i="151"/>
  <c r="CW101" i="150"/>
  <c r="CV3" i="150"/>
  <c r="AH23" i="139"/>
  <c r="AI5" i="140"/>
  <c r="AH27" i="139"/>
  <c r="L55" i="147"/>
  <c r="AH5" i="138"/>
  <c r="AH23" i="138" s="1"/>
  <c r="AH112" i="138"/>
  <c r="AI112" i="138" s="1"/>
  <c r="F54" i="113"/>
  <c r="M54" i="113" s="1"/>
  <c r="F54" i="114"/>
  <c r="M54" i="114" s="1"/>
  <c r="F54" i="115"/>
  <c r="M54" i="115" s="1"/>
  <c r="K56" i="146"/>
  <c r="E56" i="146"/>
  <c r="F54" i="121"/>
  <c r="M54" i="121" s="1"/>
  <c r="L54" i="121"/>
  <c r="E55" i="121"/>
  <c r="K55" i="121"/>
  <c r="E55" i="118"/>
  <c r="L56" i="138"/>
  <c r="F56" i="138"/>
  <c r="M56" i="138" s="1"/>
  <c r="H54" i="110"/>
  <c r="I54" i="110" s="1"/>
  <c r="H53" i="110"/>
  <c r="I53" i="110" s="1"/>
  <c r="H54" i="118"/>
  <c r="I54" i="118" s="1"/>
  <c r="H53" i="114"/>
  <c r="I53" i="114" s="1"/>
  <c r="E56" i="114"/>
  <c r="L56" i="114" s="1"/>
  <c r="H54" i="115"/>
  <c r="I54" i="115" s="1"/>
  <c r="H53" i="115"/>
  <c r="I53" i="115" s="1"/>
  <c r="H56" i="140"/>
  <c r="I56" i="140" s="1"/>
  <c r="F54" i="118"/>
  <c r="M54" i="118" s="1"/>
  <c r="H53" i="117"/>
  <c r="I53" i="117" s="1"/>
  <c r="E56" i="117"/>
  <c r="F56" i="117" s="1"/>
  <c r="O56" i="122"/>
  <c r="P56" i="122" s="1"/>
  <c r="AB116" i="140"/>
  <c r="M52" i="110"/>
  <c r="L54" i="110"/>
  <c r="L53" i="110"/>
  <c r="K57" i="131"/>
  <c r="K58" i="131"/>
  <c r="AB23" i="140"/>
  <c r="AB46" i="140"/>
  <c r="D23" i="140"/>
  <c r="D46" i="140"/>
  <c r="L54" i="140"/>
  <c r="M53" i="140"/>
  <c r="M53" i="148"/>
  <c r="L55" i="148"/>
  <c r="L54" i="148"/>
  <c r="M54" i="137"/>
  <c r="M53" i="137"/>
  <c r="L54" i="141"/>
  <c r="M53" i="141"/>
  <c r="AI111" i="141"/>
  <c r="AH30" i="141"/>
  <c r="AJ103" i="141"/>
  <c r="AI7" i="141"/>
  <c r="K56" i="141"/>
  <c r="E57" i="141"/>
  <c r="F57" i="141" s="1"/>
  <c r="L106" i="137"/>
  <c r="E23" i="145"/>
  <c r="E46" i="145"/>
  <c r="AI99" i="144"/>
  <c r="AH27" i="144"/>
  <c r="AJ95" i="144"/>
  <c r="AI4" i="144"/>
  <c r="K103" i="142"/>
  <c r="I25" i="140"/>
  <c r="J2" i="140"/>
  <c r="K26" i="139"/>
  <c r="K46" i="139" s="1"/>
  <c r="K23" i="139"/>
  <c r="K104" i="139"/>
  <c r="L98" i="139"/>
  <c r="L4" i="139" s="1"/>
  <c r="L27" i="139" s="1"/>
  <c r="L100" i="139"/>
  <c r="L97" i="139"/>
  <c r="L3" i="139" s="1"/>
  <c r="L101" i="139"/>
  <c r="K2" i="138"/>
  <c r="J25" i="138"/>
  <c r="E57" i="138"/>
  <c r="F57" i="138" s="1"/>
  <c r="K56" i="138"/>
  <c r="AI106" i="148"/>
  <c r="AH30" i="148"/>
  <c r="AI107" i="147"/>
  <c r="AH29" i="147"/>
  <c r="G26" i="146"/>
  <c r="G46" i="146" s="1"/>
  <c r="G23" i="146"/>
  <c r="AJ98" i="148"/>
  <c r="AI5" i="148"/>
  <c r="AI105" i="148"/>
  <c r="AH29" i="148"/>
  <c r="AJ100" i="148"/>
  <c r="AI7" i="148"/>
  <c r="AH23" i="148"/>
  <c r="K26" i="147"/>
  <c r="K46" i="147" s="1"/>
  <c r="K23" i="147"/>
  <c r="AJ97" i="148"/>
  <c r="AI4" i="148"/>
  <c r="L23" i="148"/>
  <c r="L26" i="148"/>
  <c r="L46" i="148" s="1"/>
  <c r="L109" i="148"/>
  <c r="AH28" i="148"/>
  <c r="AI104" i="148"/>
  <c r="AJ99" i="148"/>
  <c r="AI6" i="148"/>
  <c r="AJ96" i="148"/>
  <c r="AI3" i="148"/>
  <c r="K111" i="147"/>
  <c r="AI103" i="148"/>
  <c r="AH27" i="148"/>
  <c r="AJ100" i="147"/>
  <c r="AI5" i="147"/>
  <c r="E89" i="146"/>
  <c r="F97" i="146"/>
  <c r="F3" i="146" s="1"/>
  <c r="F104" i="146"/>
  <c r="AJ102" i="147"/>
  <c r="AI7" i="147"/>
  <c r="AH23" i="147"/>
  <c r="L102" i="147"/>
  <c r="L7" i="147" s="1"/>
  <c r="L30" i="147" s="1"/>
  <c r="L108" i="147"/>
  <c r="L107" i="147"/>
  <c r="L105" i="147"/>
  <c r="L101" i="147"/>
  <c r="L6" i="147" s="1"/>
  <c r="L29" i="147" s="1"/>
  <c r="L99" i="147"/>
  <c r="L4" i="147" s="1"/>
  <c r="L27" i="147" s="1"/>
  <c r="L106" i="147"/>
  <c r="L100" i="147"/>
  <c r="L5" i="147" s="1"/>
  <c r="L28" i="147" s="1"/>
  <c r="L98" i="147"/>
  <c r="L3" i="147" s="1"/>
  <c r="L104" i="147"/>
  <c r="AI102" i="148"/>
  <c r="AH26" i="148"/>
  <c r="G23" i="147"/>
  <c r="G26" i="147"/>
  <c r="G46" i="147" s="1"/>
  <c r="N80" i="148"/>
  <c r="N82" i="148" s="1"/>
  <c r="O79" i="148"/>
  <c r="AI108" i="147"/>
  <c r="AH30" i="147"/>
  <c r="J25" i="146"/>
  <c r="K2" i="146"/>
  <c r="AI104" i="147"/>
  <c r="AH26" i="147"/>
  <c r="M82" i="147"/>
  <c r="M84" i="147" s="1"/>
  <c r="N81" i="147"/>
  <c r="AI106" i="147"/>
  <c r="AH28" i="147"/>
  <c r="AJ99" i="147"/>
  <c r="AI4" i="147"/>
  <c r="M105" i="148"/>
  <c r="M104" i="148"/>
  <c r="M103" i="148"/>
  <c r="M97" i="148"/>
  <c r="M4" i="148" s="1"/>
  <c r="M27" i="148" s="1"/>
  <c r="M106" i="148"/>
  <c r="M99" i="148"/>
  <c r="M6" i="148" s="1"/>
  <c r="M29" i="148" s="1"/>
  <c r="M96" i="148"/>
  <c r="M3" i="148" s="1"/>
  <c r="M100" i="148"/>
  <c r="M7" i="148" s="1"/>
  <c r="M30" i="148" s="1"/>
  <c r="M102" i="148"/>
  <c r="M98" i="148"/>
  <c r="M5" i="148" s="1"/>
  <c r="M28" i="148" s="1"/>
  <c r="AJ98" i="147"/>
  <c r="AI3" i="147"/>
  <c r="F104" i="147"/>
  <c r="F98" i="147"/>
  <c r="F3" i="147" s="1"/>
  <c r="AJ101" i="147"/>
  <c r="AI6" i="147"/>
  <c r="AI105" i="147"/>
  <c r="AH27" i="147"/>
  <c r="J25" i="147"/>
  <c r="K2" i="147"/>
  <c r="J25" i="148"/>
  <c r="K2" i="148"/>
  <c r="L23" i="144"/>
  <c r="L26" i="144"/>
  <c r="L46" i="144" s="1"/>
  <c r="L26" i="145"/>
  <c r="L46" i="145" s="1"/>
  <c r="L23" i="145"/>
  <c r="M105" i="145"/>
  <c r="M103" i="145"/>
  <c r="M100" i="145"/>
  <c r="M6" i="145" s="1"/>
  <c r="M29" i="145" s="1"/>
  <c r="M97" i="145"/>
  <c r="M3" i="145" s="1"/>
  <c r="M104" i="145"/>
  <c r="M98" i="145"/>
  <c r="M4" i="145" s="1"/>
  <c r="M27" i="145" s="1"/>
  <c r="M99" i="145"/>
  <c r="M5" i="145" s="1"/>
  <c r="M28" i="145" s="1"/>
  <c r="M102" i="145"/>
  <c r="AJ96" i="144"/>
  <c r="AI5" i="144"/>
  <c r="D26" i="145"/>
  <c r="D46" i="145" s="1"/>
  <c r="D23" i="145"/>
  <c r="AJ100" i="145"/>
  <c r="AI6" i="145"/>
  <c r="AH23" i="144"/>
  <c r="F26" i="144"/>
  <c r="F46" i="144" s="1"/>
  <c r="F23" i="144"/>
  <c r="M99" i="144"/>
  <c r="M100" i="144"/>
  <c r="M95" i="144"/>
  <c r="M4" i="144" s="1"/>
  <c r="M27" i="144" s="1"/>
  <c r="M98" i="144"/>
  <c r="M96" i="144"/>
  <c r="M5" i="144" s="1"/>
  <c r="M28" i="144" s="1"/>
  <c r="M94" i="144"/>
  <c r="M3" i="144" s="1"/>
  <c r="AJ98" i="145"/>
  <c r="AI4" i="145"/>
  <c r="AI98" i="144"/>
  <c r="AH26" i="144"/>
  <c r="AJ94" i="144"/>
  <c r="AI3" i="144"/>
  <c r="N80" i="144"/>
  <c r="N82" i="144" s="1"/>
  <c r="L108" i="145"/>
  <c r="D89" i="144"/>
  <c r="E94" i="144"/>
  <c r="E3" i="144" s="1"/>
  <c r="E98" i="144"/>
  <c r="N82" i="145"/>
  <c r="N84" i="145" s="1"/>
  <c r="AH23" i="145"/>
  <c r="AJ99" i="145"/>
  <c r="AI5" i="145"/>
  <c r="AI102" i="145"/>
  <c r="AH26" i="145"/>
  <c r="AI103" i="145"/>
  <c r="AH27" i="145"/>
  <c r="L103" i="144"/>
  <c r="AI104" i="145"/>
  <c r="AH28" i="145"/>
  <c r="AJ97" i="145"/>
  <c r="AI3" i="145"/>
  <c r="AI105" i="145"/>
  <c r="AH29" i="145"/>
  <c r="J25" i="145"/>
  <c r="K2" i="145"/>
  <c r="AI100" i="144"/>
  <c r="AH28" i="144"/>
  <c r="J25" i="144"/>
  <c r="K2" i="144"/>
  <c r="AJ100" i="141"/>
  <c r="AI4" i="141"/>
  <c r="AI113" i="141"/>
  <c r="AH32" i="141"/>
  <c r="J25" i="141"/>
  <c r="K2" i="141"/>
  <c r="M116" i="141"/>
  <c r="AJ96" i="142"/>
  <c r="AI5" i="142"/>
  <c r="AI108" i="141"/>
  <c r="AH27" i="141"/>
  <c r="AJ101" i="141"/>
  <c r="AI5" i="141"/>
  <c r="AL95" i="142"/>
  <c r="AK4" i="142"/>
  <c r="AH23" i="142"/>
  <c r="M23" i="141"/>
  <c r="M26" i="141"/>
  <c r="M46" i="141" s="1"/>
  <c r="AI109" i="141"/>
  <c r="AH28" i="141"/>
  <c r="O80" i="141"/>
  <c r="O82" i="141" s="1"/>
  <c r="AJ102" i="141"/>
  <c r="AI6" i="141"/>
  <c r="AJ94" i="142"/>
  <c r="AI3" i="142"/>
  <c r="K23" i="142"/>
  <c r="K26" i="142"/>
  <c r="K46" i="142" s="1"/>
  <c r="L99" i="142"/>
  <c r="L96" i="142"/>
  <c r="L5" i="142" s="1"/>
  <c r="L28" i="142" s="1"/>
  <c r="L100" i="142"/>
  <c r="L94" i="142"/>
  <c r="L3" i="142" s="1"/>
  <c r="L95" i="142"/>
  <c r="L4" i="142" s="1"/>
  <c r="L27" i="142" s="1"/>
  <c r="L98" i="142"/>
  <c r="AH26" i="141"/>
  <c r="N108" i="141"/>
  <c r="N104" i="141"/>
  <c r="N8" i="141" s="1"/>
  <c r="N31" i="141" s="1"/>
  <c r="N107" i="141"/>
  <c r="N112" i="141"/>
  <c r="N102" i="141"/>
  <c r="N6" i="141" s="1"/>
  <c r="N29" i="141" s="1"/>
  <c r="N101" i="141"/>
  <c r="N5" i="141" s="1"/>
  <c r="N28" i="141" s="1"/>
  <c r="N113" i="141"/>
  <c r="N111" i="141"/>
  <c r="N109" i="141"/>
  <c r="N105" i="141"/>
  <c r="N9" i="141" s="1"/>
  <c r="N32" i="141" s="1"/>
  <c r="N99" i="141"/>
  <c r="N3" i="141" s="1"/>
  <c r="N110" i="141"/>
  <c r="N100" i="141"/>
  <c r="N4" i="141" s="1"/>
  <c r="N27" i="141" s="1"/>
  <c r="N103" i="141"/>
  <c r="N7" i="141" s="1"/>
  <c r="N30" i="141" s="1"/>
  <c r="AI98" i="142"/>
  <c r="AH26" i="142"/>
  <c r="AI110" i="141"/>
  <c r="AH29" i="141"/>
  <c r="N79" i="142"/>
  <c r="M80" i="142"/>
  <c r="M82" i="142" s="1"/>
  <c r="D26" i="141"/>
  <c r="D46" i="141" s="1"/>
  <c r="D23" i="141"/>
  <c r="AJ104" i="141"/>
  <c r="AI8" i="141"/>
  <c r="K2" i="142"/>
  <c r="J25" i="142"/>
  <c r="AI3" i="141"/>
  <c r="AI112" i="141"/>
  <c r="AH31" i="141"/>
  <c r="AJ105" i="141"/>
  <c r="AI9" i="141"/>
  <c r="AH23" i="141"/>
  <c r="AK99" i="142"/>
  <c r="AJ27" i="142"/>
  <c r="E26" i="141"/>
  <c r="E46" i="141" s="1"/>
  <c r="E23" i="141"/>
  <c r="AI100" i="142"/>
  <c r="AH28" i="142"/>
  <c r="AI111" i="140"/>
  <c r="AH29" i="140"/>
  <c r="AI112" i="140"/>
  <c r="AH30" i="140"/>
  <c r="AI108" i="140"/>
  <c r="AH26" i="140"/>
  <c r="N56" i="140"/>
  <c r="O56" i="140" s="1"/>
  <c r="P56" i="140" s="1"/>
  <c r="AJ101" i="139"/>
  <c r="AI27" i="139"/>
  <c r="J2" i="139"/>
  <c r="I25" i="139"/>
  <c r="G23" i="139"/>
  <c r="E26" i="139"/>
  <c r="AK106" i="140"/>
  <c r="AJ8" i="140"/>
  <c r="AJ110" i="140"/>
  <c r="AI28" i="140"/>
  <c r="AI100" i="139"/>
  <c r="AH26" i="139"/>
  <c r="AJ104" i="140"/>
  <c r="AI6" i="140"/>
  <c r="L23" i="140"/>
  <c r="L26" i="140"/>
  <c r="L46" i="140" s="1"/>
  <c r="L116" i="140"/>
  <c r="AJ105" i="140"/>
  <c r="AI7" i="140"/>
  <c r="AK98" i="139"/>
  <c r="AJ4" i="139"/>
  <c r="AJ97" i="139"/>
  <c r="AI3" i="139"/>
  <c r="AJ101" i="140"/>
  <c r="AI3" i="140"/>
  <c r="D26" i="139"/>
  <c r="M113" i="140"/>
  <c r="M111" i="140"/>
  <c r="M109" i="140"/>
  <c r="M106" i="140"/>
  <c r="M8" i="140" s="1"/>
  <c r="M31" i="140" s="1"/>
  <c r="M104" i="140"/>
  <c r="M6" i="140" s="1"/>
  <c r="M29" i="140" s="1"/>
  <c r="M101" i="140"/>
  <c r="M3" i="140" s="1"/>
  <c r="M102" i="140"/>
  <c r="M4" i="140" s="1"/>
  <c r="M27" i="140" s="1"/>
  <c r="M108" i="140"/>
  <c r="M103" i="140"/>
  <c r="M5" i="140" s="1"/>
  <c r="M28" i="140" s="1"/>
  <c r="M112" i="140"/>
  <c r="M110" i="140"/>
  <c r="M105" i="140"/>
  <c r="M7" i="140" s="1"/>
  <c r="M30" i="140" s="1"/>
  <c r="AJ102" i="140"/>
  <c r="AI4" i="140"/>
  <c r="AH23" i="140"/>
  <c r="N86" i="140"/>
  <c r="O83" i="140"/>
  <c r="O84" i="140" s="1"/>
  <c r="AK103" i="140"/>
  <c r="AJ5" i="140"/>
  <c r="AJ113" i="140"/>
  <c r="AI31" i="140"/>
  <c r="AI109" i="140"/>
  <c r="AH27" i="140"/>
  <c r="G46" i="139"/>
  <c r="AJ106" i="138"/>
  <c r="AI7" i="138"/>
  <c r="AI8" i="138"/>
  <c r="AJ107" i="138"/>
  <c r="AI111" i="138"/>
  <c r="AH27" i="138"/>
  <c r="AJ104" i="138"/>
  <c r="AI5" i="138"/>
  <c r="AI115" i="138"/>
  <c r="AH31" i="138"/>
  <c r="K23" i="138"/>
  <c r="K26" i="138"/>
  <c r="K46" i="138" s="1"/>
  <c r="L115" i="138"/>
  <c r="L116" i="138"/>
  <c r="L106" i="138"/>
  <c r="L7" i="138" s="1"/>
  <c r="L30" i="138" s="1"/>
  <c r="L113" i="138"/>
  <c r="L114" i="138"/>
  <c r="L112" i="138"/>
  <c r="L111" i="138"/>
  <c r="L110" i="138"/>
  <c r="L107" i="138"/>
  <c r="L8" i="138" s="1"/>
  <c r="L31" i="138" s="1"/>
  <c r="L104" i="138"/>
  <c r="L5" i="138" s="1"/>
  <c r="L28" i="138" s="1"/>
  <c r="L105" i="138"/>
  <c r="L6" i="138" s="1"/>
  <c r="L29" i="138" s="1"/>
  <c r="L102" i="138"/>
  <c r="L3" i="138" s="1"/>
  <c r="L103" i="138"/>
  <c r="L4" i="138" s="1"/>
  <c r="L27" i="138" s="1"/>
  <c r="L108" i="138"/>
  <c r="L9" i="138" s="1"/>
  <c r="L32" i="138" s="1"/>
  <c r="AJ108" i="138"/>
  <c r="AI9" i="138"/>
  <c r="D31" i="138"/>
  <c r="D46" i="138" s="1"/>
  <c r="D23" i="138"/>
  <c r="K119" i="138"/>
  <c r="AI110" i="138"/>
  <c r="AH26" i="138"/>
  <c r="AJ105" i="138"/>
  <c r="AI6" i="138"/>
  <c r="AI114" i="138"/>
  <c r="AH30" i="138"/>
  <c r="AJ102" i="138"/>
  <c r="AI3" i="138"/>
  <c r="AI116" i="138"/>
  <c r="AH32" i="138"/>
  <c r="AI113" i="138"/>
  <c r="AH29" i="138"/>
  <c r="AJ103" i="138"/>
  <c r="AI4" i="138"/>
  <c r="AH23" i="137"/>
  <c r="AI5" i="137"/>
  <c r="AJ97" i="137"/>
  <c r="AJ95" i="137"/>
  <c r="AI3" i="137"/>
  <c r="AI102" i="137"/>
  <c r="AH28" i="137"/>
  <c r="M103" i="137"/>
  <c r="M102" i="137"/>
  <c r="M101" i="137"/>
  <c r="M95" i="137"/>
  <c r="M3" i="137" s="1"/>
  <c r="M98" i="137"/>
  <c r="M6" i="137" s="1"/>
  <c r="M29" i="137" s="1"/>
  <c r="M96" i="137"/>
  <c r="M4" i="137" s="1"/>
  <c r="M27" i="137" s="1"/>
  <c r="M100" i="137"/>
  <c r="M97" i="137"/>
  <c r="M5" i="137" s="1"/>
  <c r="M28" i="137" s="1"/>
  <c r="AI100" i="137"/>
  <c r="AH26" i="137"/>
  <c r="AJ96" i="137"/>
  <c r="AI4" i="137"/>
  <c r="O79" i="137"/>
  <c r="N80" i="137"/>
  <c r="N82" i="137" s="1"/>
  <c r="AI101" i="137"/>
  <c r="AH27" i="137"/>
  <c r="AJ98" i="137"/>
  <c r="AI6" i="137"/>
  <c r="L23" i="137"/>
  <c r="L26" i="137"/>
  <c r="L46" i="137" s="1"/>
  <c r="AI103" i="137"/>
  <c r="AH29" i="137"/>
  <c r="J25" i="137"/>
  <c r="K2" i="137"/>
  <c r="N55" i="118"/>
  <c r="O55" i="118" s="1"/>
  <c r="P55" i="118" s="1"/>
  <c r="L55" i="117"/>
  <c r="K56" i="122"/>
  <c r="K55" i="118"/>
  <c r="N56" i="117"/>
  <c r="O56" i="117" s="1"/>
  <c r="P56" i="117" s="1"/>
  <c r="M55" i="117"/>
  <c r="K56" i="117"/>
  <c r="K56" i="114"/>
  <c r="K57" i="114"/>
  <c r="M55" i="114"/>
  <c r="N56" i="114"/>
  <c r="O56" i="114" s="1"/>
  <c r="P56" i="114" s="1"/>
  <c r="CU46" i="151" l="1"/>
  <c r="BY2" i="151"/>
  <c r="BX25" i="151"/>
  <c r="BX25" i="150"/>
  <c r="BY2" i="150"/>
  <c r="CU46" i="150"/>
  <c r="CV23" i="151"/>
  <c r="CW4" i="151"/>
  <c r="CX103" i="151"/>
  <c r="CW29" i="150"/>
  <c r="CX111" i="150"/>
  <c r="CW9" i="151"/>
  <c r="CX108" i="151"/>
  <c r="CV31" i="150"/>
  <c r="CW113" i="150"/>
  <c r="CW27" i="151"/>
  <c r="CX111" i="151"/>
  <c r="CW7" i="150"/>
  <c r="CX105" i="150"/>
  <c r="CV28" i="150"/>
  <c r="CW110" i="150"/>
  <c r="CX6" i="150"/>
  <c r="CY104" i="150"/>
  <c r="CX31" i="151"/>
  <c r="CY115" i="151"/>
  <c r="CW26" i="150"/>
  <c r="CX108" i="150"/>
  <c r="CY8" i="151"/>
  <c r="CZ107" i="151"/>
  <c r="CW5" i="150"/>
  <c r="CX103" i="150"/>
  <c r="CV23" i="150"/>
  <c r="CW4" i="150"/>
  <c r="CX102" i="150"/>
  <c r="CW26" i="151"/>
  <c r="CX110" i="151"/>
  <c r="CX101" i="150"/>
  <c r="CW3" i="150"/>
  <c r="CV30" i="151"/>
  <c r="CW114" i="151"/>
  <c r="CW29" i="151"/>
  <c r="CX113" i="151"/>
  <c r="CV32" i="151"/>
  <c r="CW116" i="151"/>
  <c r="CW8" i="150"/>
  <c r="CX106" i="150"/>
  <c r="CW109" i="150"/>
  <c r="CV27" i="150"/>
  <c r="CW7" i="151"/>
  <c r="CX106" i="151"/>
  <c r="CX105" i="151"/>
  <c r="CW6" i="151"/>
  <c r="CW28" i="151"/>
  <c r="CX112" i="151"/>
  <c r="CW5" i="151"/>
  <c r="CX104" i="151"/>
  <c r="CW3" i="151"/>
  <c r="CX102" i="151"/>
  <c r="CW112" i="150"/>
  <c r="CV30" i="150"/>
  <c r="AH28" i="138"/>
  <c r="F56" i="146"/>
  <c r="M56" i="146" s="1"/>
  <c r="L56" i="146"/>
  <c r="F55" i="118"/>
  <c r="M55" i="118" s="1"/>
  <c r="L55" i="118"/>
  <c r="F55" i="121"/>
  <c r="M55" i="121" s="1"/>
  <c r="L55" i="121"/>
  <c r="E56" i="121"/>
  <c r="K56" i="121"/>
  <c r="L57" i="138"/>
  <c r="F56" i="114"/>
  <c r="M56" i="114" s="1"/>
  <c r="H54" i="114"/>
  <c r="I54" i="114" s="1"/>
  <c r="H55" i="118"/>
  <c r="I55" i="118" s="1"/>
  <c r="H54" i="117"/>
  <c r="I54" i="117" s="1"/>
  <c r="E56" i="118"/>
  <c r="L56" i="118" s="1"/>
  <c r="N57" i="114"/>
  <c r="O57" i="114" s="1"/>
  <c r="P57" i="114" s="1"/>
  <c r="E57" i="114"/>
  <c r="L57" i="114" s="1"/>
  <c r="E57" i="117"/>
  <c r="F57" i="117" s="1"/>
  <c r="O57" i="122"/>
  <c r="P57" i="122" s="1"/>
  <c r="M53" i="110"/>
  <c r="M54" i="110"/>
  <c r="M54" i="140"/>
  <c r="L55" i="140"/>
  <c r="L56" i="140"/>
  <c r="M54" i="148"/>
  <c r="M55" i="148"/>
  <c r="M54" i="141"/>
  <c r="L55" i="141"/>
  <c r="M106" i="137"/>
  <c r="AK103" i="141"/>
  <c r="AJ7" i="141"/>
  <c r="AJ111" i="141"/>
  <c r="AI30" i="141"/>
  <c r="K57" i="141"/>
  <c r="AI23" i="145"/>
  <c r="M108" i="145"/>
  <c r="AJ4" i="144"/>
  <c r="AK95" i="144"/>
  <c r="AJ99" i="144"/>
  <c r="AI27" i="144"/>
  <c r="K2" i="140"/>
  <c r="J25" i="140"/>
  <c r="AH46" i="140"/>
  <c r="L104" i="139"/>
  <c r="L23" i="139"/>
  <c r="L26" i="139"/>
  <c r="L46" i="139" s="1"/>
  <c r="M97" i="139"/>
  <c r="M3" i="139" s="1"/>
  <c r="M98" i="139"/>
  <c r="M4" i="139" s="1"/>
  <c r="M27" i="139" s="1"/>
  <c r="M101" i="139"/>
  <c r="M100" i="139"/>
  <c r="L2" i="138"/>
  <c r="K25" i="138"/>
  <c r="K57" i="138"/>
  <c r="AJ105" i="147"/>
  <c r="AI27" i="147"/>
  <c r="AH46" i="148"/>
  <c r="F23" i="146"/>
  <c r="F26" i="146"/>
  <c r="F46" i="146" s="1"/>
  <c r="AK99" i="148"/>
  <c r="AJ6" i="148"/>
  <c r="AK100" i="148"/>
  <c r="AJ7" i="148"/>
  <c r="AK98" i="148"/>
  <c r="AJ5" i="148"/>
  <c r="AK99" i="147"/>
  <c r="AJ4" i="147"/>
  <c r="AI26" i="148"/>
  <c r="AJ102" i="148"/>
  <c r="D89" i="146"/>
  <c r="E104" i="146"/>
  <c r="E97" i="146"/>
  <c r="E3" i="146" s="1"/>
  <c r="AK100" i="147"/>
  <c r="AJ5" i="147"/>
  <c r="AI23" i="148"/>
  <c r="AJ107" i="147"/>
  <c r="AI29" i="147"/>
  <c r="AK101" i="147"/>
  <c r="AJ6" i="147"/>
  <c r="AI23" i="147"/>
  <c r="M109" i="148"/>
  <c r="M23" i="148"/>
  <c r="M26" i="148"/>
  <c r="M46" i="148" s="1"/>
  <c r="L2" i="146"/>
  <c r="K25" i="146"/>
  <c r="L111" i="147"/>
  <c r="AK102" i="147"/>
  <c r="AJ7" i="147"/>
  <c r="AK96" i="148"/>
  <c r="AJ3" i="148"/>
  <c r="AJ105" i="148"/>
  <c r="AI29" i="148"/>
  <c r="AJ106" i="148"/>
  <c r="AI30" i="148"/>
  <c r="K25" i="148"/>
  <c r="L2" i="148"/>
  <c r="F23" i="147"/>
  <c r="F26" i="147"/>
  <c r="F46" i="147" s="1"/>
  <c r="AK98" i="147"/>
  <c r="AJ3" i="147"/>
  <c r="AJ103" i="148"/>
  <c r="AI27" i="148"/>
  <c r="N82" i="147"/>
  <c r="N84" i="147" s="1"/>
  <c r="O81" i="147"/>
  <c r="AH46" i="147"/>
  <c r="P79" i="148"/>
  <c r="O80" i="148"/>
  <c r="O82" i="148" s="1"/>
  <c r="L23" i="147"/>
  <c r="L26" i="147"/>
  <c r="L46" i="147" s="1"/>
  <c r="K25" i="147"/>
  <c r="L2" i="147"/>
  <c r="E98" i="147"/>
  <c r="E3" i="147" s="1"/>
  <c r="E104" i="147"/>
  <c r="AJ106" i="147"/>
  <c r="AI28" i="147"/>
  <c r="M108" i="147"/>
  <c r="M107" i="147"/>
  <c r="M105" i="147"/>
  <c r="M102" i="147"/>
  <c r="M7" i="147" s="1"/>
  <c r="M30" i="147" s="1"/>
  <c r="M104" i="147"/>
  <c r="M106" i="147"/>
  <c r="M99" i="147"/>
  <c r="M4" i="147" s="1"/>
  <c r="M27" i="147" s="1"/>
  <c r="M98" i="147"/>
  <c r="M3" i="147" s="1"/>
  <c r="M100" i="147"/>
  <c r="M5" i="147" s="1"/>
  <c r="M28" i="147" s="1"/>
  <c r="M101" i="147"/>
  <c r="M6" i="147" s="1"/>
  <c r="M29" i="147" s="1"/>
  <c r="AI26" i="147"/>
  <c r="AJ104" i="147"/>
  <c r="AI30" i="147"/>
  <c r="AJ108" i="147"/>
  <c r="N106" i="148"/>
  <c r="N103" i="148"/>
  <c r="N99" i="148"/>
  <c r="N6" i="148" s="1"/>
  <c r="N29" i="148" s="1"/>
  <c r="N96" i="148"/>
  <c r="N3" i="148" s="1"/>
  <c r="N102" i="148"/>
  <c r="N100" i="148"/>
  <c r="N7" i="148" s="1"/>
  <c r="N30" i="148" s="1"/>
  <c r="N104" i="148"/>
  <c r="N97" i="148"/>
  <c r="N4" i="148" s="1"/>
  <c r="N27" i="148" s="1"/>
  <c r="N105" i="148"/>
  <c r="N98" i="148"/>
  <c r="N5" i="148" s="1"/>
  <c r="N28" i="148" s="1"/>
  <c r="AJ104" i="148"/>
  <c r="AI28" i="148"/>
  <c r="AK97" i="148"/>
  <c r="AJ4" i="148"/>
  <c r="AJ105" i="145"/>
  <c r="AI29" i="145"/>
  <c r="AH46" i="145"/>
  <c r="AI23" i="144"/>
  <c r="M103" i="144"/>
  <c r="AJ102" i="145"/>
  <c r="AI26" i="145"/>
  <c r="AK94" i="144"/>
  <c r="AJ3" i="144"/>
  <c r="AJ100" i="144"/>
  <c r="AI28" i="144"/>
  <c r="AK97" i="145"/>
  <c r="AJ3" i="145"/>
  <c r="AH46" i="144"/>
  <c r="M26" i="144"/>
  <c r="M46" i="144" s="1"/>
  <c r="M23" i="144"/>
  <c r="AK96" i="144"/>
  <c r="AJ5" i="144"/>
  <c r="K25" i="145"/>
  <c r="L2" i="145"/>
  <c r="AJ103" i="145"/>
  <c r="AI27" i="145"/>
  <c r="AK99" i="145"/>
  <c r="AJ5" i="145"/>
  <c r="E26" i="144"/>
  <c r="E46" i="144" s="1"/>
  <c r="E23" i="144"/>
  <c r="AJ98" i="144"/>
  <c r="AI26" i="144"/>
  <c r="AJ104" i="145"/>
  <c r="AI28" i="145"/>
  <c r="N103" i="145"/>
  <c r="N104" i="145"/>
  <c r="N105" i="145"/>
  <c r="N98" i="145"/>
  <c r="N4" i="145" s="1"/>
  <c r="N27" i="145" s="1"/>
  <c r="N102" i="145"/>
  <c r="N97" i="145"/>
  <c r="N3" i="145" s="1"/>
  <c r="N100" i="145"/>
  <c r="N6" i="145" s="1"/>
  <c r="N29" i="145" s="1"/>
  <c r="N99" i="145"/>
  <c r="N5" i="145" s="1"/>
  <c r="N28" i="145" s="1"/>
  <c r="D94" i="144"/>
  <c r="D3" i="144" s="1"/>
  <c r="D98" i="144"/>
  <c r="O80" i="144"/>
  <c r="O82" i="144" s="1"/>
  <c r="AK100" i="145"/>
  <c r="AJ6" i="145"/>
  <c r="K25" i="144"/>
  <c r="L2" i="144"/>
  <c r="O82" i="145"/>
  <c r="O84" i="145" s="1"/>
  <c r="N98" i="144"/>
  <c r="N96" i="144"/>
  <c r="N5" i="144" s="1"/>
  <c r="N28" i="144" s="1"/>
  <c r="N100" i="144"/>
  <c r="N94" i="144"/>
  <c r="N3" i="144" s="1"/>
  <c r="N99" i="144"/>
  <c r="N95" i="144"/>
  <c r="N4" i="144" s="1"/>
  <c r="N27" i="144" s="1"/>
  <c r="AK98" i="145"/>
  <c r="AJ4" i="145"/>
  <c r="M26" i="145"/>
  <c r="M46" i="145" s="1"/>
  <c r="M23" i="145"/>
  <c r="AK27" i="142"/>
  <c r="AL99" i="142"/>
  <c r="O113" i="141"/>
  <c r="O107" i="141"/>
  <c r="O103" i="141"/>
  <c r="O7" i="141" s="1"/>
  <c r="O30" i="141" s="1"/>
  <c r="O112" i="141"/>
  <c r="O101" i="141"/>
  <c r="O5" i="141" s="1"/>
  <c r="O28" i="141" s="1"/>
  <c r="O110" i="141"/>
  <c r="O100" i="141"/>
  <c r="O4" i="141" s="1"/>
  <c r="O27" i="141" s="1"/>
  <c r="O108" i="141"/>
  <c r="O104" i="141"/>
  <c r="O8" i="141" s="1"/>
  <c r="O31" i="141" s="1"/>
  <c r="O109" i="141"/>
  <c r="O105" i="141"/>
  <c r="O9" i="141" s="1"/>
  <c r="O32" i="141" s="1"/>
  <c r="O102" i="141"/>
  <c r="O6" i="141" s="1"/>
  <c r="O29" i="141" s="1"/>
  <c r="O99" i="141"/>
  <c r="O3" i="141" s="1"/>
  <c r="O111" i="141"/>
  <c r="AJ112" i="141"/>
  <c r="AI31" i="141"/>
  <c r="M98" i="142"/>
  <c r="M95" i="142"/>
  <c r="M4" i="142" s="1"/>
  <c r="M27" i="142" s="1"/>
  <c r="M99" i="142"/>
  <c r="M100" i="142"/>
  <c r="M94" i="142"/>
  <c r="M3" i="142" s="1"/>
  <c r="M96" i="142"/>
  <c r="M5" i="142" s="1"/>
  <c r="M28" i="142" s="1"/>
  <c r="AH46" i="142"/>
  <c r="L23" i="142"/>
  <c r="L26" i="142"/>
  <c r="L46" i="142" s="1"/>
  <c r="P80" i="141"/>
  <c r="P82" i="141" s="1"/>
  <c r="AK105" i="141"/>
  <c r="AJ9" i="141"/>
  <c r="AH46" i="141"/>
  <c r="AJ3" i="141"/>
  <c r="AK104" i="141"/>
  <c r="AJ8" i="141"/>
  <c r="AJ110" i="141"/>
  <c r="AI29" i="141"/>
  <c r="AK94" i="142"/>
  <c r="AJ3" i="142"/>
  <c r="AI23" i="141"/>
  <c r="N116" i="141"/>
  <c r="AK102" i="141"/>
  <c r="AJ6" i="141"/>
  <c r="AJ109" i="141"/>
  <c r="AI28" i="141"/>
  <c r="AM95" i="142"/>
  <c r="AL4" i="142"/>
  <c r="L103" i="142"/>
  <c r="AJ5" i="141"/>
  <c r="AK101" i="141"/>
  <c r="AJ100" i="142"/>
  <c r="AI28" i="142"/>
  <c r="K25" i="142"/>
  <c r="L2" i="142"/>
  <c r="N80" i="142"/>
  <c r="N82" i="142" s="1"/>
  <c r="O79" i="142"/>
  <c r="AI26" i="142"/>
  <c r="AJ98" i="142"/>
  <c r="AI26" i="141"/>
  <c r="AI23" i="142"/>
  <c r="AJ108" i="141"/>
  <c r="AI27" i="141"/>
  <c r="AK96" i="142"/>
  <c r="AJ5" i="142"/>
  <c r="K25" i="141"/>
  <c r="L2" i="141"/>
  <c r="AJ113" i="141"/>
  <c r="AI32" i="141"/>
  <c r="AK100" i="141"/>
  <c r="AJ4" i="141"/>
  <c r="N23" i="141"/>
  <c r="N26" i="141"/>
  <c r="AJ109" i="140"/>
  <c r="AI27" i="140"/>
  <c r="O86" i="140"/>
  <c r="P83" i="140"/>
  <c r="P84" i="140" s="1"/>
  <c r="AK8" i="140"/>
  <c r="AL106" i="140"/>
  <c r="AK102" i="140"/>
  <c r="AJ4" i="140"/>
  <c r="M26" i="140"/>
  <c r="M46" i="140" s="1"/>
  <c r="M23" i="140"/>
  <c r="AK97" i="139"/>
  <c r="AJ3" i="139"/>
  <c r="AL98" i="139"/>
  <c r="AK4" i="139"/>
  <c r="AK105" i="140"/>
  <c r="AJ7" i="140"/>
  <c r="AH46" i="139"/>
  <c r="J25" i="139"/>
  <c r="K2" i="139"/>
  <c r="AJ111" i="140"/>
  <c r="AI29" i="140"/>
  <c r="AJ100" i="139"/>
  <c r="AI26" i="139"/>
  <c r="M116" i="140"/>
  <c r="AJ108" i="140"/>
  <c r="AI26" i="140"/>
  <c r="AK113" i="140"/>
  <c r="AJ31" i="140"/>
  <c r="AL103" i="140"/>
  <c r="AK5" i="140"/>
  <c r="AI23" i="140"/>
  <c r="AK110" i="140"/>
  <c r="AJ28" i="140"/>
  <c r="AK101" i="140"/>
  <c r="AJ3" i="140"/>
  <c r="AK101" i="139"/>
  <c r="AJ27" i="139"/>
  <c r="AJ112" i="140"/>
  <c r="AI30" i="140"/>
  <c r="N112" i="140"/>
  <c r="N113" i="140"/>
  <c r="N109" i="140"/>
  <c r="N110" i="140"/>
  <c r="N108" i="140"/>
  <c r="N105" i="140"/>
  <c r="N7" i="140" s="1"/>
  <c r="N30" i="140" s="1"/>
  <c r="N104" i="140"/>
  <c r="N6" i="140" s="1"/>
  <c r="N29" i="140" s="1"/>
  <c r="N102" i="140"/>
  <c r="N4" i="140" s="1"/>
  <c r="N27" i="140" s="1"/>
  <c r="N103" i="140"/>
  <c r="N5" i="140" s="1"/>
  <c r="N28" i="140" s="1"/>
  <c r="N111" i="140"/>
  <c r="N106" i="140"/>
  <c r="N8" i="140" s="1"/>
  <c r="N31" i="140" s="1"/>
  <c r="N101" i="140"/>
  <c r="N3" i="140" s="1"/>
  <c r="F46" i="139"/>
  <c r="F23" i="139"/>
  <c r="AI23" i="139"/>
  <c r="AK104" i="140"/>
  <c r="AJ6" i="140"/>
  <c r="AJ113" i="138"/>
  <c r="AI29" i="138"/>
  <c r="AK102" i="138"/>
  <c r="AJ3" i="138"/>
  <c r="AK104" i="138"/>
  <c r="AJ5" i="138"/>
  <c r="AJ111" i="138"/>
  <c r="AI27" i="138"/>
  <c r="AK106" i="138"/>
  <c r="AJ7" i="138"/>
  <c r="M57" i="138"/>
  <c r="AK105" i="138"/>
  <c r="AJ6" i="138"/>
  <c r="AK107" i="138"/>
  <c r="AJ8" i="138"/>
  <c r="AH46" i="138"/>
  <c r="L26" i="138"/>
  <c r="L46" i="138" s="1"/>
  <c r="L23" i="138"/>
  <c r="M114" i="138"/>
  <c r="M115" i="138"/>
  <c r="M105" i="138"/>
  <c r="M6" i="138" s="1"/>
  <c r="M29" i="138" s="1"/>
  <c r="M104" i="138"/>
  <c r="M5" i="138" s="1"/>
  <c r="M28" i="138" s="1"/>
  <c r="M102" i="138"/>
  <c r="M3" i="138" s="1"/>
  <c r="M112" i="138"/>
  <c r="M116" i="138"/>
  <c r="M111" i="138"/>
  <c r="M110" i="138"/>
  <c r="M113" i="138"/>
  <c r="M107" i="138"/>
  <c r="M8" i="138" s="1"/>
  <c r="M31" i="138" s="1"/>
  <c r="M108" i="138"/>
  <c r="M9" i="138" s="1"/>
  <c r="M32" i="138" s="1"/>
  <c r="M103" i="138"/>
  <c r="M4" i="138" s="1"/>
  <c r="M27" i="138" s="1"/>
  <c r="M106" i="138"/>
  <c r="M7" i="138" s="1"/>
  <c r="M30" i="138" s="1"/>
  <c r="AK103" i="138"/>
  <c r="AJ4" i="138"/>
  <c r="AJ116" i="138"/>
  <c r="AI32" i="138"/>
  <c r="AJ114" i="138"/>
  <c r="AI30" i="138"/>
  <c r="AJ110" i="138"/>
  <c r="AI26" i="138"/>
  <c r="L119" i="138"/>
  <c r="AI23" i="138"/>
  <c r="AK108" i="138"/>
  <c r="AJ9" i="138"/>
  <c r="AJ115" i="138"/>
  <c r="AI31" i="138"/>
  <c r="AJ112" i="138"/>
  <c r="AI28" i="138"/>
  <c r="AK98" i="137"/>
  <c r="AJ6" i="137"/>
  <c r="P79" i="137"/>
  <c r="O80" i="137"/>
  <c r="O82" i="137" s="1"/>
  <c r="AK95" i="137"/>
  <c r="AJ3" i="137"/>
  <c r="AJ103" i="137"/>
  <c r="AI29" i="137"/>
  <c r="AK96" i="137"/>
  <c r="AJ4" i="137"/>
  <c r="AJ102" i="137"/>
  <c r="AI28" i="137"/>
  <c r="AK97" i="137"/>
  <c r="AJ5" i="137"/>
  <c r="N103" i="137"/>
  <c r="N100" i="137"/>
  <c r="N102" i="137"/>
  <c r="N101" i="137"/>
  <c r="N98" i="137"/>
  <c r="N6" i="137" s="1"/>
  <c r="N29" i="137" s="1"/>
  <c r="N95" i="137"/>
  <c r="N3" i="137" s="1"/>
  <c r="N97" i="137"/>
  <c r="N5" i="137" s="1"/>
  <c r="N28" i="137" s="1"/>
  <c r="N96" i="137"/>
  <c r="N4" i="137" s="1"/>
  <c r="N27" i="137" s="1"/>
  <c r="K25" i="137"/>
  <c r="L2" i="137"/>
  <c r="AH46" i="137"/>
  <c r="AI23" i="137"/>
  <c r="AJ101" i="137"/>
  <c r="AI27" i="137"/>
  <c r="AJ100" i="137"/>
  <c r="AI26" i="137"/>
  <c r="M23" i="137"/>
  <c r="M26" i="137"/>
  <c r="M46" i="137" s="1"/>
  <c r="L56" i="117"/>
  <c r="N56" i="118"/>
  <c r="O56" i="118" s="1"/>
  <c r="P56" i="118" s="1"/>
  <c r="K57" i="122"/>
  <c r="K56" i="118"/>
  <c r="K57" i="117"/>
  <c r="K58" i="117"/>
  <c r="N57" i="117"/>
  <c r="O57" i="117" s="1"/>
  <c r="P57" i="117" s="1"/>
  <c r="M56" i="117"/>
  <c r="CV46" i="150" l="1"/>
  <c r="BZ2" i="151"/>
  <c r="BY25" i="151"/>
  <c r="BZ2" i="150"/>
  <c r="BY25" i="150"/>
  <c r="CX5" i="151"/>
  <c r="CY104" i="151"/>
  <c r="CW30" i="151"/>
  <c r="CX114" i="151"/>
  <c r="CX4" i="150"/>
  <c r="CY102" i="150"/>
  <c r="CX5" i="150"/>
  <c r="CY103" i="150"/>
  <c r="CZ104" i="150"/>
  <c r="CY6" i="150"/>
  <c r="CX113" i="150"/>
  <c r="CW31" i="150"/>
  <c r="CW27" i="150"/>
  <c r="CX109" i="150"/>
  <c r="CX28" i="151"/>
  <c r="CY112" i="151"/>
  <c r="CX8" i="150"/>
  <c r="CY106" i="150"/>
  <c r="CW23" i="150"/>
  <c r="DA107" i="151"/>
  <c r="CZ8" i="151"/>
  <c r="CW28" i="150"/>
  <c r="CX110" i="150"/>
  <c r="CX9" i="151"/>
  <c r="CY108" i="151"/>
  <c r="CX3" i="150"/>
  <c r="CY101" i="150"/>
  <c r="CW32" i="151"/>
  <c r="CX116" i="151"/>
  <c r="CX26" i="150"/>
  <c r="CY108" i="150"/>
  <c r="CX7" i="150"/>
  <c r="CY105" i="150"/>
  <c r="CX29" i="150"/>
  <c r="CY111" i="150"/>
  <c r="CX112" i="150"/>
  <c r="CW30" i="150"/>
  <c r="CX6" i="151"/>
  <c r="CY105" i="151"/>
  <c r="CV46" i="151"/>
  <c r="CY102" i="151"/>
  <c r="CX3" i="151"/>
  <c r="CX7" i="151"/>
  <c r="CY106" i="151"/>
  <c r="CX29" i="151"/>
  <c r="CY113" i="151"/>
  <c r="CX26" i="151"/>
  <c r="CY110" i="151"/>
  <c r="CZ115" i="151"/>
  <c r="CY31" i="151"/>
  <c r="CX27" i="151"/>
  <c r="CY111" i="151"/>
  <c r="CY103" i="151"/>
  <c r="CX4" i="151"/>
  <c r="CW23" i="151"/>
  <c r="N46" i="141"/>
  <c r="F56" i="121"/>
  <c r="M56" i="121" s="1"/>
  <c r="L56" i="121"/>
  <c r="F57" i="114"/>
  <c r="M57" i="114" s="1"/>
  <c r="F56" i="118"/>
  <c r="M56" i="118" s="1"/>
  <c r="H55" i="117"/>
  <c r="I55" i="117" s="1"/>
  <c r="N58" i="117"/>
  <c r="O58" i="117" s="1"/>
  <c r="P58" i="117" s="1"/>
  <c r="E58" i="117"/>
  <c r="L58" i="117" s="1"/>
  <c r="H56" i="118"/>
  <c r="I56" i="118" s="1"/>
  <c r="H55" i="114"/>
  <c r="I55" i="114" s="1"/>
  <c r="E57" i="118"/>
  <c r="L57" i="118" s="1"/>
  <c r="O58" i="122"/>
  <c r="P58" i="122" s="1"/>
  <c r="M56" i="140"/>
  <c r="M55" i="140"/>
  <c r="L56" i="141"/>
  <c r="L57" i="141"/>
  <c r="M55" i="141"/>
  <c r="AK111" i="141"/>
  <c r="AJ30" i="141"/>
  <c r="AK7" i="141"/>
  <c r="AL103" i="141"/>
  <c r="N106" i="137"/>
  <c r="AJ23" i="147"/>
  <c r="M111" i="147"/>
  <c r="AI46" i="144"/>
  <c r="AK4" i="144"/>
  <c r="AL95" i="144"/>
  <c r="AJ23" i="144"/>
  <c r="AK99" i="144"/>
  <c r="AJ27" i="144"/>
  <c r="AI46" i="142"/>
  <c r="K25" i="140"/>
  <c r="L2" i="140"/>
  <c r="M104" i="139"/>
  <c r="M26" i="139"/>
  <c r="M46" i="139" s="1"/>
  <c r="M23" i="139"/>
  <c r="N98" i="139"/>
  <c r="N4" i="139" s="1"/>
  <c r="N27" i="139" s="1"/>
  <c r="N100" i="139"/>
  <c r="N101" i="139"/>
  <c r="N97" i="139"/>
  <c r="N3" i="139" s="1"/>
  <c r="AI46" i="138"/>
  <c r="M119" i="138"/>
  <c r="L25" i="138"/>
  <c r="M2" i="138"/>
  <c r="E26" i="147"/>
  <c r="E46" i="147" s="1"/>
  <c r="E23" i="147"/>
  <c r="Q79" i="148"/>
  <c r="P80" i="148"/>
  <c r="P82" i="148" s="1"/>
  <c r="AK103" i="148"/>
  <c r="AJ27" i="148"/>
  <c r="AK106" i="148"/>
  <c r="AJ30" i="148"/>
  <c r="AK105" i="148"/>
  <c r="AJ29" i="148"/>
  <c r="AL102" i="147"/>
  <c r="AK7" i="147"/>
  <c r="E23" i="146"/>
  <c r="E26" i="146"/>
  <c r="E46" i="146" s="1"/>
  <c r="AL100" i="148"/>
  <c r="AK7" i="148"/>
  <c r="AK108" i="147"/>
  <c r="AJ30" i="147"/>
  <c r="D104" i="147"/>
  <c r="D98" i="147"/>
  <c r="D3" i="147" s="1"/>
  <c r="L25" i="148"/>
  <c r="M2" i="148"/>
  <c r="AL101" i="147"/>
  <c r="AK6" i="147"/>
  <c r="AK107" i="147"/>
  <c r="AJ29" i="147"/>
  <c r="AK4" i="148"/>
  <c r="AL97" i="148"/>
  <c r="N109" i="148"/>
  <c r="M26" i="147"/>
  <c r="M46" i="147" s="1"/>
  <c r="M23" i="147"/>
  <c r="AK106" i="147"/>
  <c r="AJ28" i="147"/>
  <c r="L25" i="147"/>
  <c r="M2" i="147"/>
  <c r="P81" i="147"/>
  <c r="O82" i="147"/>
  <c r="O84" i="147" s="1"/>
  <c r="AL98" i="147"/>
  <c r="AK3" i="147"/>
  <c r="D104" i="146"/>
  <c r="D97" i="146"/>
  <c r="D3" i="146" s="1"/>
  <c r="AL99" i="147"/>
  <c r="AK4" i="147"/>
  <c r="AJ27" i="147"/>
  <c r="AK105" i="147"/>
  <c r="AK104" i="147"/>
  <c r="AJ26" i="147"/>
  <c r="N107" i="147"/>
  <c r="N108" i="147"/>
  <c r="N105" i="147"/>
  <c r="N101" i="147"/>
  <c r="N6" i="147" s="1"/>
  <c r="N29" i="147" s="1"/>
  <c r="N104" i="147"/>
  <c r="N100" i="147"/>
  <c r="N5" i="147" s="1"/>
  <c r="N28" i="147" s="1"/>
  <c r="N98" i="147"/>
  <c r="N3" i="147" s="1"/>
  <c r="N99" i="147"/>
  <c r="N4" i="147" s="1"/>
  <c r="N27" i="147" s="1"/>
  <c r="N102" i="147"/>
  <c r="N7" i="147" s="1"/>
  <c r="N30" i="147" s="1"/>
  <c r="N106" i="147"/>
  <c r="AJ23" i="148"/>
  <c r="AJ26" i="148"/>
  <c r="AK102" i="148"/>
  <c r="AK104" i="148"/>
  <c r="AJ28" i="148"/>
  <c r="N26" i="148"/>
  <c r="N23" i="148"/>
  <c r="AI46" i="147"/>
  <c r="AL96" i="148"/>
  <c r="AK3" i="148"/>
  <c r="AI46" i="148"/>
  <c r="AL98" i="148"/>
  <c r="AK5" i="148"/>
  <c r="AL99" i="148"/>
  <c r="AK6" i="148"/>
  <c r="O105" i="148"/>
  <c r="O103" i="148"/>
  <c r="O106" i="148"/>
  <c r="O102" i="148"/>
  <c r="O104" i="148"/>
  <c r="O100" i="148"/>
  <c r="O7" i="148" s="1"/>
  <c r="O30" i="148" s="1"/>
  <c r="O96" i="148"/>
  <c r="O3" i="148" s="1"/>
  <c r="O98" i="148"/>
  <c r="O5" i="148" s="1"/>
  <c r="O28" i="148" s="1"/>
  <c r="O97" i="148"/>
  <c r="O4" i="148" s="1"/>
  <c r="O27" i="148" s="1"/>
  <c r="O99" i="148"/>
  <c r="O6" i="148" s="1"/>
  <c r="O29" i="148" s="1"/>
  <c r="L25" i="146"/>
  <c r="M2" i="146"/>
  <c r="AL100" i="147"/>
  <c r="AK5" i="147"/>
  <c r="P82" i="145"/>
  <c r="P84" i="145" s="1"/>
  <c r="P80" i="144"/>
  <c r="P82" i="144" s="1"/>
  <c r="AL99" i="145"/>
  <c r="AK5" i="145"/>
  <c r="AL96" i="144"/>
  <c r="AK5" i="144"/>
  <c r="AI46" i="145"/>
  <c r="AJ23" i="145"/>
  <c r="AK100" i="144"/>
  <c r="AJ28" i="144"/>
  <c r="AK102" i="145"/>
  <c r="AJ26" i="145"/>
  <c r="D23" i="144"/>
  <c r="D26" i="144"/>
  <c r="D46" i="144" s="1"/>
  <c r="N26" i="145"/>
  <c r="N23" i="145"/>
  <c r="AK98" i="144"/>
  <c r="AJ26" i="144"/>
  <c r="AK103" i="145"/>
  <c r="AJ27" i="145"/>
  <c r="AL97" i="145"/>
  <c r="AK3" i="145"/>
  <c r="AK105" i="145"/>
  <c r="AJ29" i="145"/>
  <c r="AL98" i="145"/>
  <c r="AK4" i="145"/>
  <c r="M2" i="144"/>
  <c r="L25" i="144"/>
  <c r="L25" i="145"/>
  <c r="M2" i="145"/>
  <c r="AL94" i="144"/>
  <c r="AK3" i="144"/>
  <c r="N103" i="144"/>
  <c r="AL100" i="145"/>
  <c r="AK6" i="145"/>
  <c r="AK104" i="145"/>
  <c r="AJ28" i="145"/>
  <c r="N26" i="144"/>
  <c r="N23" i="144"/>
  <c r="O105" i="145"/>
  <c r="O98" i="145"/>
  <c r="O4" i="145" s="1"/>
  <c r="O27" i="145" s="1"/>
  <c r="O102" i="145"/>
  <c r="O104" i="145"/>
  <c r="O103" i="145"/>
  <c r="O99" i="145"/>
  <c r="O5" i="145" s="1"/>
  <c r="O28" i="145" s="1"/>
  <c r="O100" i="145"/>
  <c r="O6" i="145" s="1"/>
  <c r="O29" i="145" s="1"/>
  <c r="O97" i="145"/>
  <c r="O3" i="145" s="1"/>
  <c r="O95" i="144"/>
  <c r="O4" i="144" s="1"/>
  <c r="O27" i="144" s="1"/>
  <c r="O100" i="144"/>
  <c r="O98" i="144"/>
  <c r="O99" i="144"/>
  <c r="O96" i="144"/>
  <c r="O5" i="144" s="1"/>
  <c r="O28" i="144" s="1"/>
  <c r="O94" i="144"/>
  <c r="O3" i="144" s="1"/>
  <c r="N108" i="145"/>
  <c r="AL96" i="142"/>
  <c r="AK5" i="142"/>
  <c r="AN95" i="142"/>
  <c r="AM4" i="142"/>
  <c r="P112" i="141"/>
  <c r="P110" i="141"/>
  <c r="P100" i="141"/>
  <c r="P4" i="141" s="1"/>
  <c r="P27" i="141" s="1"/>
  <c r="P111" i="141"/>
  <c r="P109" i="141"/>
  <c r="P105" i="141"/>
  <c r="P9" i="141" s="1"/>
  <c r="P32" i="141" s="1"/>
  <c r="P99" i="141"/>
  <c r="P3" i="141" s="1"/>
  <c r="P107" i="141"/>
  <c r="P103" i="141"/>
  <c r="P7" i="141" s="1"/>
  <c r="P30" i="141" s="1"/>
  <c r="P102" i="141"/>
  <c r="P6" i="141" s="1"/>
  <c r="P29" i="141" s="1"/>
  <c r="P113" i="141"/>
  <c r="P104" i="141"/>
  <c r="P8" i="141" s="1"/>
  <c r="P31" i="141" s="1"/>
  <c r="P108" i="141"/>
  <c r="P101" i="141"/>
  <c r="P5" i="141" s="1"/>
  <c r="P28" i="141" s="1"/>
  <c r="AJ23" i="141"/>
  <c r="AK110" i="141"/>
  <c r="AJ29" i="141"/>
  <c r="AK3" i="141"/>
  <c r="M103" i="142"/>
  <c r="P79" i="142"/>
  <c r="O80" i="142"/>
  <c r="O82" i="142" s="1"/>
  <c r="AL101" i="141"/>
  <c r="AK5" i="141"/>
  <c r="AL94" i="142"/>
  <c r="AK3" i="142"/>
  <c r="Q80" i="141"/>
  <c r="Q82" i="141" s="1"/>
  <c r="M23" i="142"/>
  <c r="M26" i="142"/>
  <c r="M46" i="142" s="1"/>
  <c r="O26" i="141"/>
  <c r="O46" i="141" s="1"/>
  <c r="O23" i="141"/>
  <c r="L25" i="141"/>
  <c r="M2" i="141"/>
  <c r="AK98" i="142"/>
  <c r="AJ26" i="142"/>
  <c r="M2" i="142"/>
  <c r="L25" i="142"/>
  <c r="AL104" i="141"/>
  <c r="AK8" i="141"/>
  <c r="AI46" i="141"/>
  <c r="AL105" i="141"/>
  <c r="AK9" i="141"/>
  <c r="AK112" i="141"/>
  <c r="AJ31" i="141"/>
  <c r="O116" i="141"/>
  <c r="AK100" i="142"/>
  <c r="AJ28" i="142"/>
  <c r="AK109" i="141"/>
  <c r="AJ28" i="141"/>
  <c r="AM99" i="142"/>
  <c r="AL27" i="142"/>
  <c r="AK4" i="141"/>
  <c r="AL100" i="141"/>
  <c r="AK108" i="141"/>
  <c r="AJ27" i="141"/>
  <c r="AJ26" i="141"/>
  <c r="AL102" i="141"/>
  <c r="AK6" i="141"/>
  <c r="N100" i="142"/>
  <c r="N98" i="142"/>
  <c r="N94" i="142"/>
  <c r="N3" i="142" s="1"/>
  <c r="N99" i="142"/>
  <c r="N96" i="142"/>
  <c r="N5" i="142" s="1"/>
  <c r="N28" i="142" s="1"/>
  <c r="N95" i="142"/>
  <c r="N4" i="142" s="1"/>
  <c r="N27" i="142" s="1"/>
  <c r="AJ32" i="141"/>
  <c r="AK113" i="141"/>
  <c r="AJ23" i="142"/>
  <c r="AJ23" i="139"/>
  <c r="AM106" i="140"/>
  <c r="AL8" i="140"/>
  <c r="AK111" i="140"/>
  <c r="AJ29" i="140"/>
  <c r="AL102" i="140"/>
  <c r="AK4" i="140"/>
  <c r="AK109" i="140"/>
  <c r="AJ27" i="140"/>
  <c r="AK112" i="140"/>
  <c r="AJ30" i="140"/>
  <c r="AL110" i="140"/>
  <c r="AK28" i="140"/>
  <c r="AM103" i="140"/>
  <c r="AL5" i="140"/>
  <c r="AK108" i="140"/>
  <c r="AJ26" i="140"/>
  <c r="AK100" i="139"/>
  <c r="AJ26" i="139"/>
  <c r="AM98" i="139"/>
  <c r="AL4" i="139"/>
  <c r="E46" i="139"/>
  <c r="E23" i="139"/>
  <c r="O111" i="140"/>
  <c r="O112" i="140"/>
  <c r="O109" i="140"/>
  <c r="O102" i="140"/>
  <c r="O4" i="140" s="1"/>
  <c r="O27" i="140" s="1"/>
  <c r="O106" i="140"/>
  <c r="O8" i="140" s="1"/>
  <c r="O31" i="140" s="1"/>
  <c r="O104" i="140"/>
  <c r="O6" i="140" s="1"/>
  <c r="O29" i="140" s="1"/>
  <c r="O101" i="140"/>
  <c r="O3" i="140" s="1"/>
  <c r="O113" i="140"/>
  <c r="O108" i="140"/>
  <c r="O103" i="140"/>
  <c r="O5" i="140" s="1"/>
  <c r="O28" i="140" s="1"/>
  <c r="O105" i="140"/>
  <c r="O7" i="140" s="1"/>
  <c r="O30" i="140" s="1"/>
  <c r="O110" i="140"/>
  <c r="N116" i="140"/>
  <c r="AL101" i="139"/>
  <c r="AK27" i="139"/>
  <c r="AL113" i="140"/>
  <c r="AK31" i="140"/>
  <c r="AL97" i="139"/>
  <c r="AK3" i="139"/>
  <c r="AJ23" i="140"/>
  <c r="K25" i="139"/>
  <c r="L2" i="139"/>
  <c r="AL101" i="140"/>
  <c r="AK3" i="140"/>
  <c r="AL105" i="140"/>
  <c r="AK7" i="140"/>
  <c r="AL104" i="140"/>
  <c r="AK6" i="140"/>
  <c r="N26" i="140"/>
  <c r="N23" i="140"/>
  <c r="AI46" i="140"/>
  <c r="AI46" i="139"/>
  <c r="Q83" i="140"/>
  <c r="Q84" i="140" s="1"/>
  <c r="P86" i="140"/>
  <c r="AL107" i="138"/>
  <c r="AK8" i="138"/>
  <c r="AL104" i="138"/>
  <c r="AK5" i="138"/>
  <c r="AL102" i="138"/>
  <c r="AK3" i="138"/>
  <c r="M26" i="138"/>
  <c r="M46" i="138" s="1"/>
  <c r="M23" i="138"/>
  <c r="AL105" i="138"/>
  <c r="AK6" i="138"/>
  <c r="AL106" i="138"/>
  <c r="AK7" i="138"/>
  <c r="AK113" i="138"/>
  <c r="AJ29" i="138"/>
  <c r="AK114" i="138"/>
  <c r="AJ30" i="138"/>
  <c r="AK112" i="138"/>
  <c r="AJ28" i="138"/>
  <c r="AL108" i="138"/>
  <c r="AK9" i="138"/>
  <c r="AK116" i="138"/>
  <c r="AJ32" i="138"/>
  <c r="AK111" i="138"/>
  <c r="AJ27" i="138"/>
  <c r="AK115" i="138"/>
  <c r="AJ31" i="138"/>
  <c r="AK110" i="138"/>
  <c r="AJ26" i="138"/>
  <c r="AL103" i="138"/>
  <c r="AK4" i="138"/>
  <c r="N113" i="138"/>
  <c r="N114" i="138"/>
  <c r="N115" i="138"/>
  <c r="N112" i="138"/>
  <c r="N110" i="138"/>
  <c r="N104" i="138"/>
  <c r="N5" i="138" s="1"/>
  <c r="N28" i="138" s="1"/>
  <c r="N108" i="138"/>
  <c r="N9" i="138" s="1"/>
  <c r="N32" i="138" s="1"/>
  <c r="N106" i="138"/>
  <c r="N7" i="138" s="1"/>
  <c r="N30" i="138" s="1"/>
  <c r="N116" i="138"/>
  <c r="N111" i="138"/>
  <c r="N102" i="138"/>
  <c r="N3" i="138" s="1"/>
  <c r="N107" i="138"/>
  <c r="N8" i="138" s="1"/>
  <c r="N31" i="138" s="1"/>
  <c r="N105" i="138"/>
  <c r="N6" i="138" s="1"/>
  <c r="N29" i="138" s="1"/>
  <c r="N103" i="138"/>
  <c r="N4" i="138" s="1"/>
  <c r="N27" i="138" s="1"/>
  <c r="AJ23" i="138"/>
  <c r="AK102" i="137"/>
  <c r="AJ28" i="137"/>
  <c r="AK103" i="137"/>
  <c r="AJ29" i="137"/>
  <c r="AL98" i="137"/>
  <c r="AK6" i="137"/>
  <c r="L25" i="137"/>
  <c r="M2" i="137"/>
  <c r="N23" i="137"/>
  <c r="N26" i="137"/>
  <c r="N46" i="137" s="1"/>
  <c r="O103" i="137"/>
  <c r="O102" i="137"/>
  <c r="O100" i="137"/>
  <c r="O101" i="137"/>
  <c r="O97" i="137"/>
  <c r="O5" i="137" s="1"/>
  <c r="O28" i="137" s="1"/>
  <c r="O98" i="137"/>
  <c r="O6" i="137" s="1"/>
  <c r="O29" i="137" s="1"/>
  <c r="O95" i="137"/>
  <c r="O3" i="137" s="1"/>
  <c r="O96" i="137"/>
  <c r="O4" i="137" s="1"/>
  <c r="O27" i="137" s="1"/>
  <c r="AK101" i="137"/>
  <c r="AJ27" i="137"/>
  <c r="Q79" i="137"/>
  <c r="P80" i="137"/>
  <c r="P82" i="137" s="1"/>
  <c r="AJ23" i="137"/>
  <c r="AI46" i="137"/>
  <c r="AK100" i="137"/>
  <c r="AJ26" i="137"/>
  <c r="AL97" i="137"/>
  <c r="AK5" i="137"/>
  <c r="AL96" i="137"/>
  <c r="AK4" i="137"/>
  <c r="AL95" i="137"/>
  <c r="AK3" i="137"/>
  <c r="N57" i="118"/>
  <c r="O57" i="118" s="1"/>
  <c r="P57" i="118" s="1"/>
  <c r="L57" i="117"/>
  <c r="K58" i="122"/>
  <c r="K57" i="118"/>
  <c r="M57" i="117"/>
  <c r="CA2" i="150" l="1"/>
  <c r="BZ25" i="150"/>
  <c r="CW46" i="150"/>
  <c r="CA2" i="151"/>
  <c r="BZ25" i="151"/>
  <c r="CW46" i="151"/>
  <c r="CY7" i="151"/>
  <c r="CZ106" i="151"/>
  <c r="CY6" i="151"/>
  <c r="CZ105" i="151"/>
  <c r="CY26" i="150"/>
  <c r="CZ108" i="150"/>
  <c r="CY28" i="151"/>
  <c r="CZ112" i="151"/>
  <c r="CY5" i="150"/>
  <c r="CZ103" i="150"/>
  <c r="CZ31" i="151"/>
  <c r="DA115" i="151"/>
  <c r="CY110" i="150"/>
  <c r="CX28" i="150"/>
  <c r="CX23" i="151"/>
  <c r="CX27" i="150"/>
  <c r="CY109" i="150"/>
  <c r="CY4" i="150"/>
  <c r="CZ102" i="150"/>
  <c r="CY3" i="151"/>
  <c r="CZ102" i="151"/>
  <c r="CY112" i="150"/>
  <c r="CX30" i="150"/>
  <c r="CX32" i="151"/>
  <c r="CY116" i="151"/>
  <c r="CY26" i="151"/>
  <c r="CZ110" i="151"/>
  <c r="CY29" i="150"/>
  <c r="CZ111" i="150"/>
  <c r="DA8" i="151"/>
  <c r="DB107" i="151"/>
  <c r="CX30" i="151"/>
  <c r="CY114" i="151"/>
  <c r="CY4" i="151"/>
  <c r="CZ103" i="151"/>
  <c r="CY3" i="150"/>
  <c r="CZ101" i="150"/>
  <c r="CX31" i="150"/>
  <c r="CY113" i="150"/>
  <c r="CY27" i="151"/>
  <c r="CZ111" i="151"/>
  <c r="CY29" i="151"/>
  <c r="CZ113" i="151"/>
  <c r="CY7" i="150"/>
  <c r="CZ105" i="150"/>
  <c r="CX23" i="150"/>
  <c r="CY8" i="150"/>
  <c r="CZ106" i="150"/>
  <c r="CY5" i="151"/>
  <c r="CZ104" i="151"/>
  <c r="CY9" i="151"/>
  <c r="CZ108" i="151"/>
  <c r="CZ6" i="150"/>
  <c r="DA104" i="150"/>
  <c r="N46" i="148"/>
  <c r="N46" i="145"/>
  <c r="N46" i="144"/>
  <c r="N46" i="140"/>
  <c r="F57" i="118"/>
  <c r="M57" i="118" s="1"/>
  <c r="F58" i="117"/>
  <c r="M58" i="117" s="1"/>
  <c r="H57" i="118"/>
  <c r="I57" i="118" s="1"/>
  <c r="H57" i="114"/>
  <c r="I57" i="114" s="1"/>
  <c r="H56" i="114"/>
  <c r="I56" i="114" s="1"/>
  <c r="E58" i="118"/>
  <c r="L58" i="118" s="1"/>
  <c r="H56" i="117"/>
  <c r="I56" i="117" s="1"/>
  <c r="O59" i="122"/>
  <c r="P59" i="122" s="1"/>
  <c r="M56" i="141"/>
  <c r="M57" i="141"/>
  <c r="AM103" i="141"/>
  <c r="AL7" i="141"/>
  <c r="AL111" i="141"/>
  <c r="AK30" i="141"/>
  <c r="AL4" i="144"/>
  <c r="AM95" i="144"/>
  <c r="AK27" i="144"/>
  <c r="AL99" i="144"/>
  <c r="L25" i="140"/>
  <c r="M2" i="140"/>
  <c r="O100" i="139"/>
  <c r="O101" i="139"/>
  <c r="O97" i="139"/>
  <c r="O3" i="139" s="1"/>
  <c r="O98" i="139"/>
  <c r="O4" i="139" s="1"/>
  <c r="O27" i="139" s="1"/>
  <c r="N23" i="139"/>
  <c r="N26" i="139"/>
  <c r="N104" i="139"/>
  <c r="N2" i="138"/>
  <c r="M25" i="138"/>
  <c r="O26" i="148"/>
  <c r="O46" i="148" s="1"/>
  <c r="O23" i="148"/>
  <c r="AK23" i="148"/>
  <c r="M25" i="148"/>
  <c r="N2" i="148"/>
  <c r="AL108" i="147"/>
  <c r="AK30" i="147"/>
  <c r="P104" i="148"/>
  <c r="P103" i="148"/>
  <c r="P102" i="148"/>
  <c r="P100" i="148"/>
  <c r="P7" i="148" s="1"/>
  <c r="P30" i="148" s="1"/>
  <c r="P105" i="148"/>
  <c r="P98" i="148"/>
  <c r="P5" i="148" s="1"/>
  <c r="P28" i="148" s="1"/>
  <c r="P96" i="148"/>
  <c r="P3" i="148" s="1"/>
  <c r="P106" i="148"/>
  <c r="P97" i="148"/>
  <c r="P4" i="148" s="1"/>
  <c r="P27" i="148" s="1"/>
  <c r="P99" i="148"/>
  <c r="P6" i="148" s="1"/>
  <c r="P29" i="148" s="1"/>
  <c r="AL3" i="148"/>
  <c r="AM96" i="148"/>
  <c r="AM101" i="147"/>
  <c r="AL6" i="147"/>
  <c r="AM102" i="147"/>
  <c r="AL7" i="147"/>
  <c r="R79" i="148"/>
  <c r="Q80" i="148"/>
  <c r="Q82" i="148" s="1"/>
  <c r="AM100" i="147"/>
  <c r="AL5" i="147"/>
  <c r="AM99" i="148"/>
  <c r="AL6" i="148"/>
  <c r="AL104" i="148"/>
  <c r="AK28" i="148"/>
  <c r="AL105" i="147"/>
  <c r="AK27" i="147"/>
  <c r="D23" i="146"/>
  <c r="D26" i="146"/>
  <c r="D46" i="146" s="1"/>
  <c r="N2" i="147"/>
  <c r="M25" i="147"/>
  <c r="AL102" i="148"/>
  <c r="AK26" i="148"/>
  <c r="N111" i="147"/>
  <c r="D26" i="147"/>
  <c r="D46" i="147" s="1"/>
  <c r="D23" i="147"/>
  <c r="AM100" i="148"/>
  <c r="AL7" i="148"/>
  <c r="AL105" i="148"/>
  <c r="AK29" i="148"/>
  <c r="O109" i="148"/>
  <c r="AM98" i="148"/>
  <c r="AL5" i="148"/>
  <c r="AJ46" i="148"/>
  <c r="AJ46" i="147"/>
  <c r="AK23" i="147"/>
  <c r="O106" i="147"/>
  <c r="O104" i="147"/>
  <c r="O107" i="147"/>
  <c r="O100" i="147"/>
  <c r="O5" i="147" s="1"/>
  <c r="O28" i="147" s="1"/>
  <c r="O98" i="147"/>
  <c r="O3" i="147" s="1"/>
  <c r="O102" i="147"/>
  <c r="O7" i="147" s="1"/>
  <c r="O30" i="147" s="1"/>
  <c r="O101" i="147"/>
  <c r="O6" i="147" s="1"/>
  <c r="O29" i="147" s="1"/>
  <c r="O108" i="147"/>
  <c r="O105" i="147"/>
  <c r="O99" i="147"/>
  <c r="O4" i="147" s="1"/>
  <c r="O27" i="147" s="1"/>
  <c r="M25" i="146"/>
  <c r="N2" i="146"/>
  <c r="N23" i="147"/>
  <c r="N26" i="147"/>
  <c r="AL104" i="147"/>
  <c r="AK26" i="147"/>
  <c r="AM99" i="147"/>
  <c r="AL4" i="147"/>
  <c r="AM98" i="147"/>
  <c r="AL3" i="147"/>
  <c r="Q81" i="147"/>
  <c r="P82" i="147"/>
  <c r="P84" i="147" s="1"/>
  <c r="AL106" i="147"/>
  <c r="AK28" i="147"/>
  <c r="AM97" i="148"/>
  <c r="AL4" i="148"/>
  <c r="AL107" i="147"/>
  <c r="AK29" i="147"/>
  <c r="AL106" i="148"/>
  <c r="AK30" i="148"/>
  <c r="AK27" i="148"/>
  <c r="AL103" i="148"/>
  <c r="AL3" i="144"/>
  <c r="AM94" i="144"/>
  <c r="AL103" i="145"/>
  <c r="AK27" i="145"/>
  <c r="P104" i="145"/>
  <c r="P103" i="145"/>
  <c r="P102" i="145"/>
  <c r="P105" i="145"/>
  <c r="P100" i="145"/>
  <c r="P6" i="145" s="1"/>
  <c r="P29" i="145" s="1"/>
  <c r="P98" i="145"/>
  <c r="P4" i="145" s="1"/>
  <c r="P27" i="145" s="1"/>
  <c r="P97" i="145"/>
  <c r="P3" i="145" s="1"/>
  <c r="P99" i="145"/>
  <c r="P5" i="145" s="1"/>
  <c r="P28" i="145" s="1"/>
  <c r="M25" i="144"/>
  <c r="N2" i="144"/>
  <c r="AL98" i="144"/>
  <c r="AK26" i="144"/>
  <c r="AL102" i="145"/>
  <c r="AK26" i="145"/>
  <c r="AL100" i="144"/>
  <c r="AK28" i="144"/>
  <c r="AM96" i="144"/>
  <c r="AL5" i="144"/>
  <c r="O103" i="144"/>
  <c r="AL6" i="145"/>
  <c r="AM100" i="145"/>
  <c r="M25" i="145"/>
  <c r="N2" i="145"/>
  <c r="AK23" i="145"/>
  <c r="AM98" i="145"/>
  <c r="AL4" i="145"/>
  <c r="AM97" i="145"/>
  <c r="AL3" i="145"/>
  <c r="AM99" i="145"/>
  <c r="AL5" i="145"/>
  <c r="O26" i="144"/>
  <c r="O46" i="144" s="1"/>
  <c r="O23" i="144"/>
  <c r="O26" i="145"/>
  <c r="O46" i="145" s="1"/>
  <c r="O23" i="145"/>
  <c r="AK23" i="144"/>
  <c r="P96" i="144"/>
  <c r="P5" i="144" s="1"/>
  <c r="P28" i="144" s="1"/>
  <c r="P100" i="144"/>
  <c r="P94" i="144"/>
  <c r="P3" i="144" s="1"/>
  <c r="P95" i="144"/>
  <c r="P4" i="144" s="1"/>
  <c r="P27" i="144" s="1"/>
  <c r="P98" i="144"/>
  <c r="P99" i="144"/>
  <c r="Q82" i="145"/>
  <c r="Q84" i="145" s="1"/>
  <c r="AL105" i="145"/>
  <c r="AK29" i="145"/>
  <c r="Q80" i="144"/>
  <c r="Q82" i="144" s="1"/>
  <c r="O108" i="145"/>
  <c r="AL104" i="145"/>
  <c r="AK28" i="145"/>
  <c r="AJ46" i="144"/>
  <c r="AJ46" i="145"/>
  <c r="AK23" i="141"/>
  <c r="N26" i="142"/>
  <c r="N23" i="142"/>
  <c r="AL112" i="141"/>
  <c r="AK31" i="141"/>
  <c r="M25" i="142"/>
  <c r="N2" i="142"/>
  <c r="AK23" i="142"/>
  <c r="N103" i="142"/>
  <c r="AM102" i="141"/>
  <c r="AL6" i="141"/>
  <c r="AK26" i="141"/>
  <c r="AL108" i="141"/>
  <c r="AK27" i="141"/>
  <c r="AJ46" i="142"/>
  <c r="AM94" i="142"/>
  <c r="AL3" i="142"/>
  <c r="AM101" i="141"/>
  <c r="AL5" i="141"/>
  <c r="P116" i="141"/>
  <c r="AJ46" i="141"/>
  <c r="M25" i="141"/>
  <c r="N2" i="141"/>
  <c r="P80" i="142"/>
  <c r="P82" i="142" s="1"/>
  <c r="Q79" i="142"/>
  <c r="AM100" i="141"/>
  <c r="AL4" i="141"/>
  <c r="AM105" i="141"/>
  <c r="AL9" i="141"/>
  <c r="AL98" i="142"/>
  <c r="AK26" i="142"/>
  <c r="AL110" i="141"/>
  <c r="AK29" i="141"/>
  <c r="AL109" i="141"/>
  <c r="AK28" i="141"/>
  <c r="O99" i="142"/>
  <c r="O94" i="142"/>
  <c r="O3" i="142" s="1"/>
  <c r="O98" i="142"/>
  <c r="O96" i="142"/>
  <c r="O5" i="142" s="1"/>
  <c r="O28" i="142" s="1"/>
  <c r="O95" i="142"/>
  <c r="O4" i="142" s="1"/>
  <c r="O27" i="142" s="1"/>
  <c r="O100" i="142"/>
  <c r="P23" i="141"/>
  <c r="P26" i="141"/>
  <c r="P46" i="141" s="1"/>
  <c r="AO95" i="142"/>
  <c r="AN4" i="142"/>
  <c r="AM96" i="142"/>
  <c r="AL5" i="142"/>
  <c r="AL113" i="141"/>
  <c r="AK32" i="141"/>
  <c r="AN99" i="142"/>
  <c r="AM27" i="142"/>
  <c r="AL100" i="142"/>
  <c r="AK28" i="142"/>
  <c r="R80" i="141"/>
  <c r="R82" i="141" s="1"/>
  <c r="Q111" i="141"/>
  <c r="Q112" i="141"/>
  <c r="Q110" i="141"/>
  <c r="Q109" i="141"/>
  <c r="Q105" i="141"/>
  <c r="Q9" i="141" s="1"/>
  <c r="Q32" i="141" s="1"/>
  <c r="Q99" i="141"/>
  <c r="Q3" i="141" s="1"/>
  <c r="Q113" i="141"/>
  <c r="Q108" i="141"/>
  <c r="Q104" i="141"/>
  <c r="Q8" i="141" s="1"/>
  <c r="Q31" i="141" s="1"/>
  <c r="Q102" i="141"/>
  <c r="Q6" i="141" s="1"/>
  <c r="Q29" i="141" s="1"/>
  <c r="Q107" i="141"/>
  <c r="Q103" i="141"/>
  <c r="Q7" i="141" s="1"/>
  <c r="Q30" i="141" s="1"/>
  <c r="Q101" i="141"/>
  <c r="Q5" i="141" s="1"/>
  <c r="Q28" i="141" s="1"/>
  <c r="Q100" i="141"/>
  <c r="Q4" i="141" s="1"/>
  <c r="Q27" i="141" s="1"/>
  <c r="AM104" i="141"/>
  <c r="AL8" i="141"/>
  <c r="AL3" i="141"/>
  <c r="AM101" i="140"/>
  <c r="AL3" i="140"/>
  <c r="AM104" i="140"/>
  <c r="AL6" i="140"/>
  <c r="AK23" i="140"/>
  <c r="AN98" i="139"/>
  <c r="AM4" i="139"/>
  <c r="AM102" i="140"/>
  <c r="AL4" i="140"/>
  <c r="P110" i="140"/>
  <c r="P109" i="140"/>
  <c r="P106" i="140"/>
  <c r="P8" i="140" s="1"/>
  <c r="P31" i="140" s="1"/>
  <c r="P108" i="140"/>
  <c r="P105" i="140"/>
  <c r="P7" i="140" s="1"/>
  <c r="P30" i="140" s="1"/>
  <c r="P113" i="140"/>
  <c r="P112" i="140"/>
  <c r="P111" i="140"/>
  <c r="P103" i="140"/>
  <c r="P5" i="140" s="1"/>
  <c r="P28" i="140" s="1"/>
  <c r="P101" i="140"/>
  <c r="P3" i="140" s="1"/>
  <c r="P104" i="140"/>
  <c r="P6" i="140" s="1"/>
  <c r="P29" i="140" s="1"/>
  <c r="P102" i="140"/>
  <c r="P4" i="140" s="1"/>
  <c r="P27" i="140" s="1"/>
  <c r="AK23" i="139"/>
  <c r="AJ46" i="140"/>
  <c r="R83" i="140"/>
  <c r="R84" i="140" s="1"/>
  <c r="Q86" i="140"/>
  <c r="AL108" i="140"/>
  <c r="AK26" i="140"/>
  <c r="AL112" i="140"/>
  <c r="AK30" i="140"/>
  <c r="L25" i="139"/>
  <c r="M2" i="139"/>
  <c r="AM113" i="140"/>
  <c r="AL31" i="140"/>
  <c r="O23" i="140"/>
  <c r="O26" i="140"/>
  <c r="O46" i="140" s="1"/>
  <c r="AJ46" i="139"/>
  <c r="AN106" i="140"/>
  <c r="AM8" i="140"/>
  <c r="AM97" i="139"/>
  <c r="AL3" i="139"/>
  <c r="AL28" i="140"/>
  <c r="AM110" i="140"/>
  <c r="D46" i="139"/>
  <c r="D23" i="139"/>
  <c r="AL100" i="139"/>
  <c r="AK26" i="139"/>
  <c r="AN103" i="140"/>
  <c r="AM5" i="140"/>
  <c r="AL109" i="140"/>
  <c r="AK27" i="140"/>
  <c r="AL111" i="140"/>
  <c r="AK29" i="140"/>
  <c r="O116" i="140"/>
  <c r="AL7" i="140"/>
  <c r="AM105" i="140"/>
  <c r="AM101" i="139"/>
  <c r="AL27" i="139"/>
  <c r="AK23" i="138"/>
  <c r="N26" i="138"/>
  <c r="N23" i="138"/>
  <c r="AL110" i="138"/>
  <c r="AK26" i="138"/>
  <c r="AL116" i="138"/>
  <c r="AK32" i="138"/>
  <c r="AL112" i="138"/>
  <c r="AK28" i="138"/>
  <c r="AL114" i="138"/>
  <c r="AK30" i="138"/>
  <c r="AL113" i="138"/>
  <c r="AK29" i="138"/>
  <c r="AM105" i="138"/>
  <c r="AL6" i="138"/>
  <c r="AM104" i="138"/>
  <c r="AL5" i="138"/>
  <c r="N119" i="138"/>
  <c r="AL115" i="138"/>
  <c r="AK31" i="138"/>
  <c r="O112" i="138"/>
  <c r="O113" i="138"/>
  <c r="O116" i="138"/>
  <c r="O115" i="138"/>
  <c r="O114" i="138"/>
  <c r="O103" i="138"/>
  <c r="O4" i="138" s="1"/>
  <c r="O27" i="138" s="1"/>
  <c r="O111" i="138"/>
  <c r="O110" i="138"/>
  <c r="O108" i="138"/>
  <c r="O9" i="138" s="1"/>
  <c r="O32" i="138" s="1"/>
  <c r="O106" i="138"/>
  <c r="O7" i="138" s="1"/>
  <c r="O30" i="138" s="1"/>
  <c r="O104" i="138"/>
  <c r="O5" i="138" s="1"/>
  <c r="O28" i="138" s="1"/>
  <c r="O105" i="138"/>
  <c r="O6" i="138" s="1"/>
  <c r="O29" i="138" s="1"/>
  <c r="O102" i="138"/>
  <c r="O3" i="138" s="1"/>
  <c r="O107" i="138"/>
  <c r="O8" i="138" s="1"/>
  <c r="O31" i="138" s="1"/>
  <c r="AM103" i="138"/>
  <c r="AL4" i="138"/>
  <c r="AL111" i="138"/>
  <c r="AK27" i="138"/>
  <c r="AM108" i="138"/>
  <c r="AL9" i="138"/>
  <c r="AM106" i="138"/>
  <c r="AL7" i="138"/>
  <c r="AM102" i="138"/>
  <c r="AL3" i="138"/>
  <c r="AM107" i="138"/>
  <c r="AL8" i="138"/>
  <c r="AJ46" i="138"/>
  <c r="AM96" i="137"/>
  <c r="AL4" i="137"/>
  <c r="AL101" i="137"/>
  <c r="AK27" i="137"/>
  <c r="AM98" i="137"/>
  <c r="AL6" i="137"/>
  <c r="Q80" i="137"/>
  <c r="Q82" i="137" s="1"/>
  <c r="R79" i="137"/>
  <c r="AK23" i="137"/>
  <c r="AJ46" i="137"/>
  <c r="O26" i="137"/>
  <c r="O46" i="137" s="1"/>
  <c r="O23" i="137"/>
  <c r="O106" i="137"/>
  <c r="AL103" i="137"/>
  <c r="AK29" i="137"/>
  <c r="AM95" i="137"/>
  <c r="AL3" i="137"/>
  <c r="AM97" i="137"/>
  <c r="AL5" i="137"/>
  <c r="AL100" i="137"/>
  <c r="AK26" i="137"/>
  <c r="AL102" i="137"/>
  <c r="AK28" i="137"/>
  <c r="P101" i="137"/>
  <c r="P98" i="137"/>
  <c r="P6" i="137" s="1"/>
  <c r="P29" i="137" s="1"/>
  <c r="P97" i="137"/>
  <c r="P5" i="137" s="1"/>
  <c r="P28" i="137" s="1"/>
  <c r="P95" i="137"/>
  <c r="P3" i="137" s="1"/>
  <c r="P100" i="137"/>
  <c r="P103" i="137"/>
  <c r="P96" i="137"/>
  <c r="P4" i="137" s="1"/>
  <c r="P27" i="137" s="1"/>
  <c r="P102" i="137"/>
  <c r="N2" i="137"/>
  <c r="M25" i="137"/>
  <c r="N58" i="118"/>
  <c r="O58" i="118" s="1"/>
  <c r="P58" i="118" s="1"/>
  <c r="K59" i="122"/>
  <c r="K60" i="122"/>
  <c r="K58" i="118"/>
  <c r="K59" i="118"/>
  <c r="CX46" i="151" l="1"/>
  <c r="CB2" i="150"/>
  <c r="CA25" i="150"/>
  <c r="CA25" i="151"/>
  <c r="CB2" i="151"/>
  <c r="CX46" i="150"/>
  <c r="CZ8" i="150"/>
  <c r="DA106" i="150"/>
  <c r="CZ4" i="151"/>
  <c r="DA103" i="151"/>
  <c r="CZ26" i="151"/>
  <c r="DA110" i="151"/>
  <c r="CZ28" i="151"/>
  <c r="DA112" i="151"/>
  <c r="DA111" i="151"/>
  <c r="CZ27" i="151"/>
  <c r="DA102" i="150"/>
  <c r="CZ4" i="150"/>
  <c r="DB104" i="150"/>
  <c r="DA6" i="150"/>
  <c r="CZ114" i="151"/>
  <c r="CY30" i="151"/>
  <c r="CY32" i="151"/>
  <c r="CZ116" i="151"/>
  <c r="CY28" i="150"/>
  <c r="CZ110" i="150"/>
  <c r="CZ26" i="150"/>
  <c r="DA108" i="150"/>
  <c r="CZ7" i="150"/>
  <c r="DA105" i="150"/>
  <c r="CZ113" i="150"/>
  <c r="CY31" i="150"/>
  <c r="CY27" i="150"/>
  <c r="CZ109" i="150"/>
  <c r="CZ9" i="151"/>
  <c r="DA108" i="151"/>
  <c r="DB8" i="151"/>
  <c r="DC107" i="151"/>
  <c r="DA31" i="151"/>
  <c r="DB115" i="151"/>
  <c r="CZ6" i="151"/>
  <c r="DA105" i="151"/>
  <c r="CZ3" i="150"/>
  <c r="DA101" i="150"/>
  <c r="CY30" i="150"/>
  <c r="CZ112" i="150"/>
  <c r="CZ5" i="151"/>
  <c r="DA104" i="151"/>
  <c r="CY23" i="150"/>
  <c r="DA111" i="150"/>
  <c r="CZ29" i="150"/>
  <c r="CZ3" i="151"/>
  <c r="DA102" i="151"/>
  <c r="CZ5" i="150"/>
  <c r="DA103" i="150"/>
  <c r="CZ7" i="151"/>
  <c r="DA106" i="151"/>
  <c r="DA113" i="151"/>
  <c r="CZ29" i="151"/>
  <c r="CY23" i="151"/>
  <c r="N46" i="147"/>
  <c r="N46" i="138"/>
  <c r="N46" i="142"/>
  <c r="N46" i="139"/>
  <c r="F58" i="118"/>
  <c r="M58" i="118" s="1"/>
  <c r="N59" i="118"/>
  <c r="O59" i="118" s="1"/>
  <c r="P59" i="118" s="1"/>
  <c r="E59" i="118"/>
  <c r="H58" i="117"/>
  <c r="I58" i="117" s="1"/>
  <c r="H57" i="117"/>
  <c r="I57" i="117" s="1"/>
  <c r="H59" i="118"/>
  <c r="I59" i="118" s="1"/>
  <c r="H58" i="118"/>
  <c r="I58" i="118" s="1"/>
  <c r="O60" i="122"/>
  <c r="P60" i="122" s="1"/>
  <c r="AL30" i="141"/>
  <c r="AM111" i="141"/>
  <c r="AN103" i="141"/>
  <c r="AM7" i="141"/>
  <c r="AL23" i="147"/>
  <c r="AN95" i="144"/>
  <c r="AM4" i="144"/>
  <c r="AL27" i="144"/>
  <c r="AM99" i="144"/>
  <c r="O103" i="142"/>
  <c r="N2" i="140"/>
  <c r="M25" i="140"/>
  <c r="O104" i="139"/>
  <c r="O26" i="139"/>
  <c r="O46" i="139" s="1"/>
  <c r="O23" i="139"/>
  <c r="P98" i="139"/>
  <c r="P4" i="139" s="1"/>
  <c r="P27" i="139" s="1"/>
  <c r="P97" i="139"/>
  <c r="P3" i="139" s="1"/>
  <c r="P100" i="139"/>
  <c r="P101" i="139"/>
  <c r="N25" i="138"/>
  <c r="O2" i="138"/>
  <c r="AL27" i="148"/>
  <c r="AM103" i="148"/>
  <c r="P108" i="147"/>
  <c r="P105" i="147"/>
  <c r="P104" i="147"/>
  <c r="P106" i="147"/>
  <c r="P99" i="147"/>
  <c r="P4" i="147" s="1"/>
  <c r="P27" i="147" s="1"/>
  <c r="P100" i="147"/>
  <c r="P5" i="147" s="1"/>
  <c r="P28" i="147" s="1"/>
  <c r="P98" i="147"/>
  <c r="P3" i="147" s="1"/>
  <c r="P102" i="147"/>
  <c r="P7" i="147" s="1"/>
  <c r="P30" i="147" s="1"/>
  <c r="P107" i="147"/>
  <c r="P101" i="147"/>
  <c r="P6" i="147" s="1"/>
  <c r="P29" i="147" s="1"/>
  <c r="O26" i="147"/>
  <c r="O46" i="147" s="1"/>
  <c r="O23" i="147"/>
  <c r="O111" i="147"/>
  <c r="AN98" i="148"/>
  <c r="AM5" i="148"/>
  <c r="AM104" i="148"/>
  <c r="AL28" i="148"/>
  <c r="R80" i="148"/>
  <c r="R82" i="148" s="1"/>
  <c r="S79" i="148"/>
  <c r="P26" i="148"/>
  <c r="P46" i="148" s="1"/>
  <c r="P23" i="148"/>
  <c r="AM107" i="147"/>
  <c r="AL29" i="147"/>
  <c r="Q82" i="147"/>
  <c r="Q84" i="147" s="1"/>
  <c r="R81" i="147"/>
  <c r="AN99" i="147"/>
  <c r="AM4" i="147"/>
  <c r="AM105" i="148"/>
  <c r="AL29" i="148"/>
  <c r="AK46" i="148"/>
  <c r="AM102" i="148"/>
  <c r="AL26" i="148"/>
  <c r="AM105" i="147"/>
  <c r="AL27" i="147"/>
  <c r="AN99" i="148"/>
  <c r="AM6" i="148"/>
  <c r="AN100" i="147"/>
  <c r="AM5" i="147"/>
  <c r="AN101" i="147"/>
  <c r="AM6" i="147"/>
  <c r="P109" i="148"/>
  <c r="AM108" i="147"/>
  <c r="AL30" i="147"/>
  <c r="AM106" i="148"/>
  <c r="AL30" i="148"/>
  <c r="AN97" i="148"/>
  <c r="AM4" i="148"/>
  <c r="AM3" i="147"/>
  <c r="AN98" i="147"/>
  <c r="AN96" i="148"/>
  <c r="AM3" i="148"/>
  <c r="O2" i="148"/>
  <c r="N25" i="148"/>
  <c r="AK46" i="147"/>
  <c r="N25" i="146"/>
  <c r="O2" i="146"/>
  <c r="N25" i="147"/>
  <c r="O2" i="147"/>
  <c r="AN102" i="147"/>
  <c r="AM7" i="147"/>
  <c r="AL23" i="148"/>
  <c r="AM106" i="147"/>
  <c r="AL28" i="147"/>
  <c r="AM104" i="147"/>
  <c r="AL26" i="147"/>
  <c r="AM7" i="148"/>
  <c r="AN100" i="148"/>
  <c r="Q106" i="148"/>
  <c r="Q104" i="148"/>
  <c r="Q102" i="148"/>
  <c r="Q100" i="148"/>
  <c r="Q7" i="148" s="1"/>
  <c r="Q30" i="148" s="1"/>
  <c r="Q98" i="148"/>
  <c r="Q5" i="148" s="1"/>
  <c r="Q28" i="148" s="1"/>
  <c r="Q97" i="148"/>
  <c r="Q4" i="148" s="1"/>
  <c r="Q27" i="148" s="1"/>
  <c r="Q105" i="148"/>
  <c r="Q103" i="148"/>
  <c r="Q99" i="148"/>
  <c r="Q6" i="148" s="1"/>
  <c r="Q29" i="148" s="1"/>
  <c r="Q96" i="148"/>
  <c r="Q3" i="148" s="1"/>
  <c r="Q104" i="145"/>
  <c r="Q102" i="145"/>
  <c r="Q99" i="145"/>
  <c r="Q5" i="145" s="1"/>
  <c r="Q28" i="145" s="1"/>
  <c r="Q100" i="145"/>
  <c r="Q6" i="145" s="1"/>
  <c r="Q29" i="145" s="1"/>
  <c r="Q97" i="145"/>
  <c r="Q3" i="145" s="1"/>
  <c r="Q103" i="145"/>
  <c r="Q98" i="145"/>
  <c r="Q4" i="145" s="1"/>
  <c r="Q27" i="145" s="1"/>
  <c r="Q105" i="145"/>
  <c r="AL23" i="145"/>
  <c r="AK46" i="144"/>
  <c r="P108" i="145"/>
  <c r="Q95" i="144"/>
  <c r="Q4" i="144" s="1"/>
  <c r="Q27" i="144" s="1"/>
  <c r="Q99" i="144"/>
  <c r="Q98" i="144"/>
  <c r="Q100" i="144"/>
  <c r="Q96" i="144"/>
  <c r="Q5" i="144" s="1"/>
  <c r="Q28" i="144" s="1"/>
  <c r="Q94" i="144"/>
  <c r="Q3" i="144" s="1"/>
  <c r="AN97" i="145"/>
  <c r="AM3" i="145"/>
  <c r="AM6" i="145"/>
  <c r="AN100" i="145"/>
  <c r="AM100" i="144"/>
  <c r="AL28" i="144"/>
  <c r="AM98" i="144"/>
  <c r="AL26" i="144"/>
  <c r="P26" i="145"/>
  <c r="P46" i="145" s="1"/>
  <c r="P23" i="145"/>
  <c r="AM103" i="145"/>
  <c r="AL27" i="145"/>
  <c r="AM104" i="145"/>
  <c r="AL28" i="145"/>
  <c r="R80" i="144"/>
  <c r="R82" i="144" s="1"/>
  <c r="AM105" i="145"/>
  <c r="AL29" i="145"/>
  <c r="P26" i="144"/>
  <c r="P46" i="144" s="1"/>
  <c r="P23" i="144"/>
  <c r="AK46" i="145"/>
  <c r="AN94" i="144"/>
  <c r="AM3" i="144"/>
  <c r="AN98" i="145"/>
  <c r="AM4" i="145"/>
  <c r="AM102" i="145"/>
  <c r="AL26" i="145"/>
  <c r="AL23" i="144"/>
  <c r="O2" i="144"/>
  <c r="N25" i="144"/>
  <c r="R82" i="145"/>
  <c r="R84" i="145" s="1"/>
  <c r="P103" i="144"/>
  <c r="AM5" i="145"/>
  <c r="AN99" i="145"/>
  <c r="N25" i="145"/>
  <c r="O2" i="145"/>
  <c r="AN96" i="144"/>
  <c r="AM5" i="144"/>
  <c r="AL26" i="142"/>
  <c r="AM98" i="142"/>
  <c r="AN100" i="141"/>
  <c r="AM4" i="141"/>
  <c r="Q26" i="141"/>
  <c r="Q46" i="141" s="1"/>
  <c r="Q23" i="141"/>
  <c r="AM8" i="141"/>
  <c r="AN104" i="141"/>
  <c r="AM113" i="141"/>
  <c r="AL32" i="141"/>
  <c r="AO4" i="142"/>
  <c r="AP95" i="142"/>
  <c r="AK46" i="142"/>
  <c r="AN101" i="141"/>
  <c r="AM5" i="141"/>
  <c r="AM108" i="141"/>
  <c r="AL27" i="141"/>
  <c r="AN102" i="141"/>
  <c r="AM6" i="141"/>
  <c r="R110" i="141"/>
  <c r="R109" i="141"/>
  <c r="R113" i="141"/>
  <c r="R111" i="141"/>
  <c r="R108" i="141"/>
  <c r="R104" i="141"/>
  <c r="R8" i="141" s="1"/>
  <c r="R31" i="141" s="1"/>
  <c r="R107" i="141"/>
  <c r="R103" i="141"/>
  <c r="R7" i="141" s="1"/>
  <c r="R30" i="141" s="1"/>
  <c r="R112" i="141"/>
  <c r="R101" i="141"/>
  <c r="R5" i="141" s="1"/>
  <c r="R28" i="141" s="1"/>
  <c r="R100" i="141"/>
  <c r="R4" i="141" s="1"/>
  <c r="R27" i="141" s="1"/>
  <c r="R102" i="141"/>
  <c r="R6" i="141" s="1"/>
  <c r="R29" i="141" s="1"/>
  <c r="R99" i="141"/>
  <c r="R3" i="141" s="1"/>
  <c r="R105" i="141"/>
  <c r="R9" i="141" s="1"/>
  <c r="R32" i="141" s="1"/>
  <c r="O26" i="142"/>
  <c r="O46" i="142" s="1"/>
  <c r="O23" i="142"/>
  <c r="AM110" i="141"/>
  <c r="AL29" i="141"/>
  <c r="AK46" i="141"/>
  <c r="AN94" i="142"/>
  <c r="AM3" i="142"/>
  <c r="AL26" i="141"/>
  <c r="AM112" i="141"/>
  <c r="AL31" i="141"/>
  <c r="AM3" i="141"/>
  <c r="Q116" i="141"/>
  <c r="S80" i="141"/>
  <c r="S82" i="141" s="1"/>
  <c r="AM100" i="142"/>
  <c r="AL28" i="142"/>
  <c r="AN96" i="142"/>
  <c r="AM5" i="142"/>
  <c r="AM109" i="141"/>
  <c r="AL28" i="141"/>
  <c r="Q80" i="142"/>
  <c r="Q82" i="142" s="1"/>
  <c r="R79" i="142"/>
  <c r="AL23" i="141"/>
  <c r="AL23" i="142"/>
  <c r="P96" i="142"/>
  <c r="P5" i="142" s="1"/>
  <c r="P28" i="142" s="1"/>
  <c r="P100" i="142"/>
  <c r="P98" i="142"/>
  <c r="P99" i="142"/>
  <c r="P94" i="142"/>
  <c r="P3" i="142" s="1"/>
  <c r="P95" i="142"/>
  <c r="P4" i="142" s="1"/>
  <c r="P27" i="142" s="1"/>
  <c r="AO99" i="142"/>
  <c r="AN27" i="142"/>
  <c r="AN105" i="141"/>
  <c r="AM9" i="141"/>
  <c r="O2" i="141"/>
  <c r="N25" i="141"/>
  <c r="N25" i="142"/>
  <c r="O2" i="142"/>
  <c r="R86" i="140"/>
  <c r="S83" i="140"/>
  <c r="S84" i="140" s="1"/>
  <c r="AO103" i="140"/>
  <c r="AN5" i="140"/>
  <c r="AK46" i="140"/>
  <c r="AN105" i="140"/>
  <c r="AM7" i="140"/>
  <c r="Q112" i="140"/>
  <c r="Q110" i="140"/>
  <c r="Q108" i="140"/>
  <c r="Q105" i="140"/>
  <c r="Q7" i="140" s="1"/>
  <c r="Q30" i="140" s="1"/>
  <c r="Q113" i="140"/>
  <c r="Q103" i="140"/>
  <c r="Q5" i="140" s="1"/>
  <c r="Q28" i="140" s="1"/>
  <c r="Q104" i="140"/>
  <c r="Q6" i="140" s="1"/>
  <c r="Q29" i="140" s="1"/>
  <c r="Q111" i="140"/>
  <c r="Q106" i="140"/>
  <c r="Q8" i="140" s="1"/>
  <c r="Q31" i="140" s="1"/>
  <c r="Q101" i="140"/>
  <c r="Q3" i="140" s="1"/>
  <c r="Q109" i="140"/>
  <c r="Q102" i="140"/>
  <c r="Q4" i="140" s="1"/>
  <c r="Q27" i="140" s="1"/>
  <c r="P116" i="140"/>
  <c r="AM112" i="140"/>
  <c r="AL30" i="140"/>
  <c r="AN104" i="140"/>
  <c r="AM6" i="140"/>
  <c r="AM111" i="140"/>
  <c r="AL29" i="140"/>
  <c r="AO106" i="140"/>
  <c r="AN8" i="140"/>
  <c r="AL23" i="140"/>
  <c r="AK46" i="139"/>
  <c r="AL23" i="139"/>
  <c r="AN113" i="140"/>
  <c r="AM31" i="140"/>
  <c r="AM108" i="140"/>
  <c r="AL26" i="140"/>
  <c r="AN102" i="140"/>
  <c r="AM4" i="140"/>
  <c r="AN101" i="140"/>
  <c r="AM3" i="140"/>
  <c r="AO98" i="139"/>
  <c r="AN4" i="139"/>
  <c r="AM109" i="140"/>
  <c r="AL27" i="140"/>
  <c r="AM100" i="139"/>
  <c r="AL26" i="139"/>
  <c r="AM3" i="139"/>
  <c r="AN97" i="139"/>
  <c r="M25" i="139"/>
  <c r="N2" i="139"/>
  <c r="P23" i="140"/>
  <c r="P26" i="140"/>
  <c r="P46" i="140" s="1"/>
  <c r="AN110" i="140"/>
  <c r="AM28" i="140"/>
  <c r="AN101" i="139"/>
  <c r="AM27" i="139"/>
  <c r="AL23" i="138"/>
  <c r="AM113" i="138"/>
  <c r="AL29" i="138"/>
  <c r="AM116" i="138"/>
  <c r="AL32" i="138"/>
  <c r="AN104" i="138"/>
  <c r="AM5" i="138"/>
  <c r="AM114" i="138"/>
  <c r="AL30" i="138"/>
  <c r="AM110" i="138"/>
  <c r="AL26" i="138"/>
  <c r="AN102" i="138"/>
  <c r="AM3" i="138"/>
  <c r="AN103" i="138"/>
  <c r="AM4" i="138"/>
  <c r="AN107" i="138"/>
  <c r="AM8" i="138"/>
  <c r="AN106" i="138"/>
  <c r="AM7" i="138"/>
  <c r="AN108" i="138"/>
  <c r="AM9" i="138"/>
  <c r="O26" i="138"/>
  <c r="O46" i="138" s="1"/>
  <c r="O23" i="138"/>
  <c r="AM115" i="138"/>
  <c r="AL31" i="138"/>
  <c r="O119" i="138"/>
  <c r="AN105" i="138"/>
  <c r="AM6" i="138"/>
  <c r="AM112" i="138"/>
  <c r="AL28" i="138"/>
  <c r="AK46" i="138"/>
  <c r="P115" i="138"/>
  <c r="P112" i="138"/>
  <c r="P111" i="138"/>
  <c r="P108" i="138"/>
  <c r="P9" i="138" s="1"/>
  <c r="P32" i="138" s="1"/>
  <c r="P102" i="138"/>
  <c r="P3" i="138" s="1"/>
  <c r="P116" i="138"/>
  <c r="P114" i="138"/>
  <c r="P110" i="138"/>
  <c r="P113" i="138"/>
  <c r="P105" i="138"/>
  <c r="P6" i="138" s="1"/>
  <c r="P29" i="138" s="1"/>
  <c r="P106" i="138"/>
  <c r="P7" i="138" s="1"/>
  <c r="P30" i="138" s="1"/>
  <c r="P103" i="138"/>
  <c r="P4" i="138" s="1"/>
  <c r="P27" i="138" s="1"/>
  <c r="P104" i="138"/>
  <c r="P5" i="138" s="1"/>
  <c r="P28" i="138" s="1"/>
  <c r="P107" i="138"/>
  <c r="P8" i="138" s="1"/>
  <c r="P31" i="138" s="1"/>
  <c r="AM111" i="138"/>
  <c r="AL27" i="138"/>
  <c r="P106" i="137"/>
  <c r="N25" i="137"/>
  <c r="O2" i="137"/>
  <c r="AM100" i="137"/>
  <c r="AL26" i="137"/>
  <c r="AM103" i="137"/>
  <c r="AL29" i="137"/>
  <c r="AN98" i="137"/>
  <c r="AM6" i="137"/>
  <c r="AN95" i="137"/>
  <c r="AM3" i="137"/>
  <c r="AM102" i="137"/>
  <c r="AL28" i="137"/>
  <c r="AN97" i="137"/>
  <c r="AM5" i="137"/>
  <c r="R80" i="137"/>
  <c r="R82" i="137" s="1"/>
  <c r="S79" i="137"/>
  <c r="AK46" i="137"/>
  <c r="P23" i="137"/>
  <c r="P26" i="137"/>
  <c r="P46" i="137" s="1"/>
  <c r="AL23" i="137"/>
  <c r="Q103" i="137"/>
  <c r="Q97" i="137"/>
  <c r="Q5" i="137" s="1"/>
  <c r="Q28" i="137" s="1"/>
  <c r="Q102" i="137"/>
  <c r="Q101" i="137"/>
  <c r="Q98" i="137"/>
  <c r="Q6" i="137" s="1"/>
  <c r="Q29" i="137" s="1"/>
  <c r="Q95" i="137"/>
  <c r="Q3" i="137" s="1"/>
  <c r="Q100" i="137"/>
  <c r="Q96" i="137"/>
  <c r="Q4" i="137" s="1"/>
  <c r="Q27" i="137" s="1"/>
  <c r="AM101" i="137"/>
  <c r="AL27" i="137"/>
  <c r="AN96" i="137"/>
  <c r="AM4" i="137"/>
  <c r="I79" i="122"/>
  <c r="J79" i="122" s="1"/>
  <c r="K79" i="122" s="1"/>
  <c r="L79" i="122" s="1"/>
  <c r="M79" i="122" s="1"/>
  <c r="N79" i="122" s="1"/>
  <c r="O79" i="122" s="1"/>
  <c r="P79" i="122" s="1"/>
  <c r="Q79" i="122" s="1"/>
  <c r="R79" i="122" s="1"/>
  <c r="S79" i="122" s="1"/>
  <c r="T79" i="122" s="1"/>
  <c r="U79" i="122" s="1"/>
  <c r="V79" i="122" s="1"/>
  <c r="W79" i="122" s="1"/>
  <c r="X79" i="122" s="1"/>
  <c r="I79" i="121"/>
  <c r="J79" i="121" s="1"/>
  <c r="K79" i="121" s="1"/>
  <c r="L79" i="121" s="1"/>
  <c r="M79" i="121" s="1"/>
  <c r="N79" i="121" s="1"/>
  <c r="O79" i="121" s="1"/>
  <c r="P79" i="121" s="1"/>
  <c r="Q79" i="121" s="1"/>
  <c r="R79" i="121" s="1"/>
  <c r="S79" i="121" s="1"/>
  <c r="T79" i="121" s="1"/>
  <c r="U79" i="121" s="1"/>
  <c r="V79" i="121" s="1"/>
  <c r="W79" i="121" s="1"/>
  <c r="X79" i="121" s="1"/>
  <c r="I79" i="119"/>
  <c r="J79" i="119" s="1"/>
  <c r="K79" i="119" s="1"/>
  <c r="L79" i="119" s="1"/>
  <c r="M79" i="119" s="1"/>
  <c r="N79" i="119" s="1"/>
  <c r="O79" i="119" s="1"/>
  <c r="P79" i="119" s="1"/>
  <c r="Q79" i="119" s="1"/>
  <c r="R79" i="119" s="1"/>
  <c r="S79" i="119" s="1"/>
  <c r="T79" i="119" s="1"/>
  <c r="U79" i="119" s="1"/>
  <c r="V79" i="119" s="1"/>
  <c r="W79" i="119" s="1"/>
  <c r="X79" i="119" s="1"/>
  <c r="I79" i="118"/>
  <c r="J79" i="118" s="1"/>
  <c r="K79" i="118" s="1"/>
  <c r="L79" i="118" s="1"/>
  <c r="M79" i="118" s="1"/>
  <c r="N79" i="118" s="1"/>
  <c r="O79" i="118" s="1"/>
  <c r="P79" i="118" s="1"/>
  <c r="Q79" i="118" s="1"/>
  <c r="R79" i="118" s="1"/>
  <c r="S79" i="118" s="1"/>
  <c r="T79" i="118" s="1"/>
  <c r="U79" i="118" s="1"/>
  <c r="V79" i="118" s="1"/>
  <c r="W79" i="118" s="1"/>
  <c r="X79" i="118" s="1"/>
  <c r="I79" i="117"/>
  <c r="J79" i="117" s="1"/>
  <c r="K79" i="117" s="1"/>
  <c r="L79" i="117" s="1"/>
  <c r="M79" i="117" s="1"/>
  <c r="N79" i="117" s="1"/>
  <c r="O79" i="117" s="1"/>
  <c r="P79" i="117" s="1"/>
  <c r="Q79" i="117" s="1"/>
  <c r="R79" i="117" s="1"/>
  <c r="S79" i="117" s="1"/>
  <c r="T79" i="117" s="1"/>
  <c r="U79" i="117" s="1"/>
  <c r="V79" i="117" s="1"/>
  <c r="W79" i="117" s="1"/>
  <c r="X79" i="117" s="1"/>
  <c r="I81" i="115"/>
  <c r="J81" i="115" s="1"/>
  <c r="K81" i="115" s="1"/>
  <c r="L81" i="115" s="1"/>
  <c r="M81" i="115" s="1"/>
  <c r="N81" i="115" s="1"/>
  <c r="O81" i="115" s="1"/>
  <c r="P81" i="115" s="1"/>
  <c r="Q81" i="115" s="1"/>
  <c r="R81" i="115" s="1"/>
  <c r="S81" i="115" s="1"/>
  <c r="T81" i="115" s="1"/>
  <c r="U81" i="115" s="1"/>
  <c r="V81" i="115" s="1"/>
  <c r="W81" i="115" s="1"/>
  <c r="X81" i="115" s="1"/>
  <c r="I78" i="114"/>
  <c r="J78" i="114" s="1"/>
  <c r="K78" i="114" s="1"/>
  <c r="L78" i="114" s="1"/>
  <c r="M78" i="114" s="1"/>
  <c r="N78" i="114" s="1"/>
  <c r="O78" i="114" s="1"/>
  <c r="P78" i="114" s="1"/>
  <c r="Q78" i="114" s="1"/>
  <c r="R78" i="114" s="1"/>
  <c r="S78" i="114" s="1"/>
  <c r="T78" i="114" s="1"/>
  <c r="U78" i="114" s="1"/>
  <c r="V78" i="114" s="1"/>
  <c r="W78" i="114" s="1"/>
  <c r="X78" i="114" s="1"/>
  <c r="I78" i="113"/>
  <c r="J78" i="113" s="1"/>
  <c r="K78" i="113" s="1"/>
  <c r="L78" i="113" s="1"/>
  <c r="M78" i="113" s="1"/>
  <c r="N78" i="113" s="1"/>
  <c r="O78" i="113" s="1"/>
  <c r="P78" i="113" s="1"/>
  <c r="Q78" i="113" s="1"/>
  <c r="R78" i="113" s="1"/>
  <c r="S78" i="113" s="1"/>
  <c r="T78" i="113" s="1"/>
  <c r="U78" i="113" s="1"/>
  <c r="V78" i="113" s="1"/>
  <c r="W78" i="113" s="1"/>
  <c r="X78" i="113" s="1"/>
  <c r="I79" i="110"/>
  <c r="J79" i="110" s="1"/>
  <c r="K79" i="110" s="1"/>
  <c r="L79" i="110" s="1"/>
  <c r="M79" i="110" s="1"/>
  <c r="N79" i="110" s="1"/>
  <c r="O79" i="110" s="1"/>
  <c r="P79" i="110" s="1"/>
  <c r="Q79" i="110" s="1"/>
  <c r="R79" i="110" s="1"/>
  <c r="S79" i="110" s="1"/>
  <c r="T79" i="110" s="1"/>
  <c r="U79" i="110" s="1"/>
  <c r="V79" i="110" s="1"/>
  <c r="W79" i="110" s="1"/>
  <c r="X79" i="110" s="1"/>
  <c r="I79" i="131"/>
  <c r="J79" i="131" s="1"/>
  <c r="K79" i="131" s="1"/>
  <c r="L79" i="131" s="1"/>
  <c r="M79" i="131" s="1"/>
  <c r="N79" i="131" s="1"/>
  <c r="O79" i="131" s="1"/>
  <c r="P79" i="131" s="1"/>
  <c r="Q79" i="131" s="1"/>
  <c r="R79" i="131" s="1"/>
  <c r="S79" i="131" s="1"/>
  <c r="T79" i="131" s="1"/>
  <c r="U79" i="131" s="1"/>
  <c r="V79" i="131" s="1"/>
  <c r="W79" i="131" s="1"/>
  <c r="X79" i="131" s="1"/>
  <c r="CY46" i="150" l="1"/>
  <c r="CB25" i="151"/>
  <c r="CC2" i="151"/>
  <c r="CC2" i="150"/>
  <c r="CB25" i="150"/>
  <c r="CZ23" i="150"/>
  <c r="CY46" i="151"/>
  <c r="DA7" i="151"/>
  <c r="DB106" i="151"/>
  <c r="DA7" i="150"/>
  <c r="DB105" i="150"/>
  <c r="DA28" i="151"/>
  <c r="DB112" i="151"/>
  <c r="DA29" i="150"/>
  <c r="DB111" i="150"/>
  <c r="DA9" i="151"/>
  <c r="DB108" i="151"/>
  <c r="DA114" i="151"/>
  <c r="CZ30" i="151"/>
  <c r="DA5" i="150"/>
  <c r="DB103" i="150"/>
  <c r="DA26" i="150"/>
  <c r="DB108" i="150"/>
  <c r="DA26" i="151"/>
  <c r="DB110" i="151"/>
  <c r="DA5" i="151"/>
  <c r="DB104" i="151"/>
  <c r="DA6" i="151"/>
  <c r="DB105" i="151"/>
  <c r="DB6" i="150"/>
  <c r="DC104" i="150"/>
  <c r="DA109" i="150"/>
  <c r="CZ27" i="150"/>
  <c r="CZ28" i="150"/>
  <c r="DA110" i="150"/>
  <c r="DA4" i="151"/>
  <c r="DB103" i="151"/>
  <c r="CZ30" i="150"/>
  <c r="DA112" i="150"/>
  <c r="DB31" i="151"/>
  <c r="DC115" i="151"/>
  <c r="DB102" i="150"/>
  <c r="DA4" i="150"/>
  <c r="DA3" i="151"/>
  <c r="DB102" i="151"/>
  <c r="CZ32" i="151"/>
  <c r="DA116" i="151"/>
  <c r="DA8" i="150"/>
  <c r="DB106" i="150"/>
  <c r="DA29" i="151"/>
  <c r="DB113" i="151"/>
  <c r="CZ23" i="151"/>
  <c r="DA3" i="150"/>
  <c r="DB101" i="150"/>
  <c r="DD107" i="151"/>
  <c r="DC8" i="151"/>
  <c r="DA113" i="150"/>
  <c r="CZ31" i="150"/>
  <c r="DA27" i="151"/>
  <c r="DB111" i="151"/>
  <c r="F59" i="118"/>
  <c r="M59" i="118" s="1"/>
  <c r="L59" i="118"/>
  <c r="AO103" i="141"/>
  <c r="AN7" i="141"/>
  <c r="AN111" i="141"/>
  <c r="AM30" i="141"/>
  <c r="AN99" i="144"/>
  <c r="AM27" i="144"/>
  <c r="AN4" i="144"/>
  <c r="AO95" i="144"/>
  <c r="N25" i="140"/>
  <c r="O2" i="140"/>
  <c r="P104" i="139"/>
  <c r="P23" i="139"/>
  <c r="P26" i="139"/>
  <c r="P46" i="139" s="1"/>
  <c r="Q97" i="139"/>
  <c r="Q3" i="139" s="1"/>
  <c r="Q100" i="139"/>
  <c r="Q98" i="139"/>
  <c r="Q4" i="139" s="1"/>
  <c r="Q27" i="139" s="1"/>
  <c r="Q101" i="139"/>
  <c r="O25" i="138"/>
  <c r="P2" i="138"/>
  <c r="AO99" i="148"/>
  <c r="AN6" i="148"/>
  <c r="Q109" i="148"/>
  <c r="AN104" i="147"/>
  <c r="AM26" i="147"/>
  <c r="O25" i="147"/>
  <c r="P2" i="147"/>
  <c r="AM23" i="148"/>
  <c r="AO98" i="147"/>
  <c r="AN3" i="147"/>
  <c r="AO100" i="147"/>
  <c r="AN5" i="147"/>
  <c r="AN105" i="148"/>
  <c r="AM29" i="148"/>
  <c r="AO99" i="147"/>
  <c r="AN4" i="147"/>
  <c r="AO102" i="147"/>
  <c r="AN7" i="147"/>
  <c r="O25" i="146"/>
  <c r="P2" i="146"/>
  <c r="AO96" i="148"/>
  <c r="AN3" i="148"/>
  <c r="AM23" i="147"/>
  <c r="AN108" i="147"/>
  <c r="AM30" i="147"/>
  <c r="AL46" i="148"/>
  <c r="S81" i="147"/>
  <c r="R82" i="147"/>
  <c r="R84" i="147" s="1"/>
  <c r="Q107" i="147"/>
  <c r="Q104" i="147"/>
  <c r="Q106" i="147"/>
  <c r="Q98" i="147"/>
  <c r="Q3" i="147" s="1"/>
  <c r="Q108" i="147"/>
  <c r="Q105" i="147"/>
  <c r="Q102" i="147"/>
  <c r="Q7" i="147" s="1"/>
  <c r="Q30" i="147" s="1"/>
  <c r="Q99" i="147"/>
  <c r="Q4" i="147" s="1"/>
  <c r="Q27" i="147" s="1"/>
  <c r="Q101" i="147"/>
  <c r="Q6" i="147" s="1"/>
  <c r="Q29" i="147" s="1"/>
  <c r="Q100" i="147"/>
  <c r="Q5" i="147" s="1"/>
  <c r="Q28" i="147" s="1"/>
  <c r="Q26" i="148"/>
  <c r="Q46" i="148" s="1"/>
  <c r="Q23" i="148"/>
  <c r="AO97" i="148"/>
  <c r="AN4" i="148"/>
  <c r="T79" i="148"/>
  <c r="S80" i="148"/>
  <c r="S82" i="148" s="1"/>
  <c r="AO98" i="148"/>
  <c r="AN5" i="148"/>
  <c r="AN103" i="148"/>
  <c r="AM27" i="148"/>
  <c r="AN102" i="148"/>
  <c r="AM26" i="148"/>
  <c r="AN106" i="147"/>
  <c r="AM28" i="147"/>
  <c r="AN105" i="147"/>
  <c r="AM27" i="147"/>
  <c r="AN107" i="147"/>
  <c r="AM29" i="147"/>
  <c r="R99" i="148"/>
  <c r="R6" i="148" s="1"/>
  <c r="R29" i="148" s="1"/>
  <c r="R100" i="148"/>
  <c r="R7" i="148" s="1"/>
  <c r="R30" i="148" s="1"/>
  <c r="R98" i="148"/>
  <c r="R5" i="148" s="1"/>
  <c r="R28" i="148" s="1"/>
  <c r="R104" i="148"/>
  <c r="R97" i="148"/>
  <c r="R4" i="148" s="1"/>
  <c r="R27" i="148" s="1"/>
  <c r="R106" i="148"/>
  <c r="R105" i="148"/>
  <c r="R103" i="148"/>
  <c r="R102" i="148"/>
  <c r="R96" i="148"/>
  <c r="R3" i="148" s="1"/>
  <c r="AO101" i="147"/>
  <c r="AN6" i="147"/>
  <c r="AN104" i="148"/>
  <c r="AM28" i="148"/>
  <c r="AO100" i="148"/>
  <c r="AN7" i="148"/>
  <c r="AL46" i="147"/>
  <c r="O25" i="148"/>
  <c r="P2" i="148"/>
  <c r="AN106" i="148"/>
  <c r="AM30" i="148"/>
  <c r="P26" i="147"/>
  <c r="P46" i="147" s="1"/>
  <c r="P23" i="147"/>
  <c r="P111" i="147"/>
  <c r="O25" i="145"/>
  <c r="P2" i="145"/>
  <c r="R100" i="144"/>
  <c r="R94" i="144"/>
  <c r="R3" i="144" s="1"/>
  <c r="R98" i="144"/>
  <c r="R99" i="144"/>
  <c r="R96" i="144"/>
  <c r="R5" i="144" s="1"/>
  <c r="R28" i="144" s="1"/>
  <c r="R95" i="144"/>
  <c r="R4" i="144" s="1"/>
  <c r="R27" i="144" s="1"/>
  <c r="O25" i="144"/>
  <c r="P2" i="144"/>
  <c r="AL46" i="145"/>
  <c r="AN104" i="145"/>
  <c r="AM28" i="145"/>
  <c r="Q103" i="144"/>
  <c r="AN102" i="145"/>
  <c r="AM26" i="145"/>
  <c r="AO98" i="145"/>
  <c r="AN4" i="145"/>
  <c r="AL46" i="144"/>
  <c r="Q26" i="145"/>
  <c r="Q46" i="145" s="1"/>
  <c r="Q23" i="145"/>
  <c r="AM23" i="144"/>
  <c r="AN105" i="145"/>
  <c r="AM29" i="145"/>
  <c r="AN103" i="145"/>
  <c r="AM27" i="145"/>
  <c r="AN98" i="144"/>
  <c r="AM26" i="144"/>
  <c r="R100" i="145"/>
  <c r="R6" i="145" s="1"/>
  <c r="R29" i="145" s="1"/>
  <c r="R105" i="145"/>
  <c r="R102" i="145"/>
  <c r="R98" i="145"/>
  <c r="R4" i="145" s="1"/>
  <c r="R27" i="145" s="1"/>
  <c r="R104" i="145"/>
  <c r="R97" i="145"/>
  <c r="R3" i="145" s="1"/>
  <c r="R99" i="145"/>
  <c r="R5" i="145" s="1"/>
  <c r="R28" i="145" s="1"/>
  <c r="R103" i="145"/>
  <c r="AO96" i="144"/>
  <c r="AN5" i="144"/>
  <c r="S82" i="145"/>
  <c r="S84" i="145" s="1"/>
  <c r="AO94" i="144"/>
  <c r="AN3" i="144"/>
  <c r="S80" i="144"/>
  <c r="S82" i="144" s="1"/>
  <c r="AM23" i="145"/>
  <c r="AN5" i="145"/>
  <c r="AO99" i="145"/>
  <c r="AN100" i="144"/>
  <c r="AM28" i="144"/>
  <c r="AO97" i="145"/>
  <c r="AN3" i="145"/>
  <c r="Q26" i="144"/>
  <c r="Q46" i="144" s="1"/>
  <c r="Q23" i="144"/>
  <c r="AO100" i="145"/>
  <c r="AN6" i="145"/>
  <c r="Q108" i="145"/>
  <c r="O25" i="142"/>
  <c r="P2" i="142"/>
  <c r="R80" i="142"/>
  <c r="R82" i="142" s="1"/>
  <c r="S79" i="142"/>
  <c r="T80" i="141"/>
  <c r="T82" i="141" s="1"/>
  <c r="AN112" i="141"/>
  <c r="AM31" i="141"/>
  <c r="AN110" i="141"/>
  <c r="AM29" i="141"/>
  <c r="R116" i="141"/>
  <c r="AO105" i="141"/>
  <c r="AN9" i="141"/>
  <c r="P26" i="142"/>
  <c r="P46" i="142" s="1"/>
  <c r="P23" i="142"/>
  <c r="Q100" i="142"/>
  <c r="Q99" i="142"/>
  <c r="Q95" i="142"/>
  <c r="Q4" i="142" s="1"/>
  <c r="Q27" i="142" s="1"/>
  <c r="Q96" i="142"/>
  <c r="Q5" i="142" s="1"/>
  <c r="Q28" i="142" s="1"/>
  <c r="Q94" i="142"/>
  <c r="Q3" i="142" s="1"/>
  <c r="Q98" i="142"/>
  <c r="AN109" i="141"/>
  <c r="AM28" i="141"/>
  <c r="AO96" i="142"/>
  <c r="AN5" i="142"/>
  <c r="S109" i="141"/>
  <c r="S105" i="141"/>
  <c r="S9" i="141" s="1"/>
  <c r="S32" i="141" s="1"/>
  <c r="S113" i="141"/>
  <c r="S111" i="141"/>
  <c r="S108" i="141"/>
  <c r="S107" i="141"/>
  <c r="S103" i="141"/>
  <c r="S7" i="141" s="1"/>
  <c r="S30" i="141" s="1"/>
  <c r="S102" i="141"/>
  <c r="S6" i="141" s="1"/>
  <c r="S29" i="141" s="1"/>
  <c r="S110" i="141"/>
  <c r="S100" i="141"/>
  <c r="S4" i="141" s="1"/>
  <c r="S27" i="141" s="1"/>
  <c r="S112" i="141"/>
  <c r="S99" i="141"/>
  <c r="S3" i="141" s="1"/>
  <c r="S104" i="141"/>
  <c r="S8" i="141" s="1"/>
  <c r="S31" i="141" s="1"/>
  <c r="S101" i="141"/>
  <c r="S5" i="141" s="1"/>
  <c r="S28" i="141" s="1"/>
  <c r="AO100" i="141"/>
  <c r="AN4" i="141"/>
  <c r="P2" i="141"/>
  <c r="O25" i="141"/>
  <c r="AP99" i="142"/>
  <c r="AO27" i="142"/>
  <c r="AN3" i="141"/>
  <c r="AM23" i="142"/>
  <c r="AO102" i="141"/>
  <c r="AN6" i="141"/>
  <c r="AO101" i="141"/>
  <c r="AN5" i="141"/>
  <c r="AN98" i="142"/>
  <c r="AM26" i="142"/>
  <c r="AN100" i="142"/>
  <c r="AM28" i="142"/>
  <c r="AN108" i="141"/>
  <c r="AM27" i="141"/>
  <c r="AN113" i="141"/>
  <c r="AM32" i="141"/>
  <c r="AM23" i="141"/>
  <c r="AM26" i="141"/>
  <c r="AL46" i="141"/>
  <c r="AQ95" i="142"/>
  <c r="AP4" i="142"/>
  <c r="P103" i="142"/>
  <c r="AO94" i="142"/>
  <c r="AN3" i="142"/>
  <c r="R26" i="141"/>
  <c r="R46" i="141" s="1"/>
  <c r="R23" i="141"/>
  <c r="AO104" i="141"/>
  <c r="AN8" i="141"/>
  <c r="AL46" i="142"/>
  <c r="AN109" i="140"/>
  <c r="AM27" i="140"/>
  <c r="AN100" i="139"/>
  <c r="AM26" i="139"/>
  <c r="AP106" i="140"/>
  <c r="AO8" i="140"/>
  <c r="AN112" i="140"/>
  <c r="AM30" i="140"/>
  <c r="AO101" i="139"/>
  <c r="AN27" i="139"/>
  <c r="AO102" i="140"/>
  <c r="AN4" i="140"/>
  <c r="AO105" i="140"/>
  <c r="AN7" i="140"/>
  <c r="AN108" i="140"/>
  <c r="AM26" i="140"/>
  <c r="Q116" i="140"/>
  <c r="R104" i="140"/>
  <c r="R6" i="140" s="1"/>
  <c r="R29" i="140" s="1"/>
  <c r="R112" i="140"/>
  <c r="R111" i="140"/>
  <c r="R113" i="140"/>
  <c r="R108" i="140"/>
  <c r="R102" i="140"/>
  <c r="R4" i="140" s="1"/>
  <c r="R27" i="140" s="1"/>
  <c r="R106" i="140"/>
  <c r="R8" i="140" s="1"/>
  <c r="R31" i="140" s="1"/>
  <c r="R105" i="140"/>
  <c r="R7" i="140" s="1"/>
  <c r="R30" i="140" s="1"/>
  <c r="R101" i="140"/>
  <c r="R3" i="140" s="1"/>
  <c r="R109" i="140"/>
  <c r="R110" i="140"/>
  <c r="R103" i="140"/>
  <c r="R5" i="140" s="1"/>
  <c r="R28" i="140" s="1"/>
  <c r="AO97" i="139"/>
  <c r="AN3" i="139"/>
  <c r="AN23" i="139" s="1"/>
  <c r="T83" i="140"/>
  <c r="T84" i="140" s="1"/>
  <c r="S86" i="140"/>
  <c r="AM23" i="140"/>
  <c r="AO104" i="140"/>
  <c r="AN6" i="140"/>
  <c r="AM23" i="139"/>
  <c r="AL46" i="140"/>
  <c r="AN111" i="140"/>
  <c r="AM29" i="140"/>
  <c r="Q26" i="140"/>
  <c r="Q46" i="140" s="1"/>
  <c r="Q23" i="140"/>
  <c r="AO110" i="140"/>
  <c r="AN28" i="140"/>
  <c r="O2" i="139"/>
  <c r="N25" i="139"/>
  <c r="AL46" i="139"/>
  <c r="AP98" i="139"/>
  <c r="AO4" i="139"/>
  <c r="AO101" i="140"/>
  <c r="AN3" i="140"/>
  <c r="AO113" i="140"/>
  <c r="AN31" i="140"/>
  <c r="AP103" i="140"/>
  <c r="AO5" i="140"/>
  <c r="AO106" i="138"/>
  <c r="AN7" i="138"/>
  <c r="AN113" i="138"/>
  <c r="AM29" i="138"/>
  <c r="P23" i="138"/>
  <c r="P26" i="138"/>
  <c r="P46" i="138" s="1"/>
  <c r="AO105" i="138"/>
  <c r="AN6" i="138"/>
  <c r="AL46" i="138"/>
  <c r="AN3" i="138"/>
  <c r="AO102" i="138"/>
  <c r="AO107" i="138"/>
  <c r="AN8" i="138"/>
  <c r="AN110" i="138"/>
  <c r="AM26" i="138"/>
  <c r="AO104" i="138"/>
  <c r="AN5" i="138"/>
  <c r="AN111" i="138"/>
  <c r="AM27" i="138"/>
  <c r="P119" i="138"/>
  <c r="AN115" i="138"/>
  <c r="AM31" i="138"/>
  <c r="AO108" i="138"/>
  <c r="AN9" i="138"/>
  <c r="AO103" i="138"/>
  <c r="AN4" i="138"/>
  <c r="AN114" i="138"/>
  <c r="AM30" i="138"/>
  <c r="AN116" i="138"/>
  <c r="AM32" i="138"/>
  <c r="AM28" i="138"/>
  <c r="AN112" i="138"/>
  <c r="Q116" i="138"/>
  <c r="Q110" i="138"/>
  <c r="Q107" i="138"/>
  <c r="Q8" i="138" s="1"/>
  <c r="Q31" i="138" s="1"/>
  <c r="Q112" i="138"/>
  <c r="Q105" i="138"/>
  <c r="Q6" i="138" s="1"/>
  <c r="Q29" i="138" s="1"/>
  <c r="Q103" i="138"/>
  <c r="Q4" i="138" s="1"/>
  <c r="Q27" i="138" s="1"/>
  <c r="Q113" i="138"/>
  <c r="Q115" i="138"/>
  <c r="Q114" i="138"/>
  <c r="Q111" i="138"/>
  <c r="Q108" i="138"/>
  <c r="Q9" i="138" s="1"/>
  <c r="Q32" i="138" s="1"/>
  <c r="Q104" i="138"/>
  <c r="Q5" i="138" s="1"/>
  <c r="Q28" i="138" s="1"/>
  <c r="Q106" i="138"/>
  <c r="Q7" i="138" s="1"/>
  <c r="Q30" i="138" s="1"/>
  <c r="Q102" i="138"/>
  <c r="Q3" i="138" s="1"/>
  <c r="AM23" i="138"/>
  <c r="AN101" i="137"/>
  <c r="AM27" i="137"/>
  <c r="AO95" i="137"/>
  <c r="AN3" i="137"/>
  <c r="AO96" i="137"/>
  <c r="AN4" i="137"/>
  <c r="Q106" i="137"/>
  <c r="R103" i="137"/>
  <c r="R102" i="137"/>
  <c r="R96" i="137"/>
  <c r="R4" i="137" s="1"/>
  <c r="R27" i="137" s="1"/>
  <c r="R101" i="137"/>
  <c r="R100" i="137"/>
  <c r="R98" i="137"/>
  <c r="R6" i="137" s="1"/>
  <c r="R29" i="137" s="1"/>
  <c r="R95" i="137"/>
  <c r="R3" i="137" s="1"/>
  <c r="R97" i="137"/>
  <c r="R5" i="137" s="1"/>
  <c r="R28" i="137" s="1"/>
  <c r="AN100" i="137"/>
  <c r="AM26" i="137"/>
  <c r="Q26" i="137"/>
  <c r="Q46" i="137" s="1"/>
  <c r="Q23" i="137"/>
  <c r="AO97" i="137"/>
  <c r="AN5" i="137"/>
  <c r="AN102" i="137"/>
  <c r="AM28" i="137"/>
  <c r="AO98" i="137"/>
  <c r="AN6" i="137"/>
  <c r="AN103" i="137"/>
  <c r="AM29" i="137"/>
  <c r="AM23" i="137"/>
  <c r="AL46" i="137"/>
  <c r="O25" i="137"/>
  <c r="P2" i="137"/>
  <c r="T79" i="137"/>
  <c r="S80" i="137"/>
  <c r="S82" i="137" s="1"/>
  <c r="AC80" i="122"/>
  <c r="CC25" i="150" l="1"/>
  <c r="CD2" i="150"/>
  <c r="CC25" i="151"/>
  <c r="CD2" i="151"/>
  <c r="CZ46" i="151"/>
  <c r="CZ46" i="150"/>
  <c r="DE107" i="151"/>
  <c r="DD8" i="151"/>
  <c r="DA32" i="151"/>
  <c r="DB116" i="151"/>
  <c r="DA30" i="150"/>
  <c r="DB112" i="150"/>
  <c r="DA27" i="150"/>
  <c r="DB109" i="150"/>
  <c r="DB5" i="151"/>
  <c r="DC104" i="151"/>
  <c r="DC111" i="150"/>
  <c r="DB29" i="150"/>
  <c r="DB3" i="150"/>
  <c r="DC101" i="150"/>
  <c r="DA23" i="150"/>
  <c r="DB3" i="151"/>
  <c r="DC102" i="151"/>
  <c r="DB26" i="151"/>
  <c r="DC110" i="151"/>
  <c r="DB28" i="151"/>
  <c r="DC112" i="151"/>
  <c r="DC111" i="151"/>
  <c r="DB27" i="151"/>
  <c r="DA23" i="151"/>
  <c r="DB4" i="151"/>
  <c r="DC103" i="151"/>
  <c r="DC6" i="150"/>
  <c r="DD104" i="150"/>
  <c r="DA30" i="151"/>
  <c r="DB114" i="151"/>
  <c r="DB29" i="151"/>
  <c r="DC113" i="151"/>
  <c r="DB26" i="150"/>
  <c r="DC108" i="150"/>
  <c r="DB9" i="151"/>
  <c r="DC108" i="151"/>
  <c r="DB7" i="150"/>
  <c r="DC105" i="150"/>
  <c r="DB4" i="150"/>
  <c r="DC102" i="150"/>
  <c r="DA28" i="150"/>
  <c r="DB110" i="150"/>
  <c r="DA31" i="150"/>
  <c r="DB113" i="150"/>
  <c r="DC106" i="150"/>
  <c r="DB8" i="150"/>
  <c r="DD115" i="151"/>
  <c r="DC31" i="151"/>
  <c r="DB6" i="151"/>
  <c r="DC105" i="151"/>
  <c r="DB7" i="151"/>
  <c r="DC106" i="151"/>
  <c r="DC103" i="150"/>
  <c r="DB5" i="150"/>
  <c r="AO111" i="141"/>
  <c r="AN30" i="141"/>
  <c r="AO7" i="141"/>
  <c r="AP103" i="141"/>
  <c r="S116" i="141"/>
  <c r="AN23" i="145"/>
  <c r="AP95" i="144"/>
  <c r="AO4" i="144"/>
  <c r="AO99" i="144"/>
  <c r="AN27" i="144"/>
  <c r="O25" i="140"/>
  <c r="P2" i="140"/>
  <c r="Q104" i="139"/>
  <c r="R98" i="139"/>
  <c r="R4" i="139" s="1"/>
  <c r="R27" i="139" s="1"/>
  <c r="R97" i="139"/>
  <c r="R3" i="139" s="1"/>
  <c r="R101" i="139"/>
  <c r="R100" i="139"/>
  <c r="Q26" i="139"/>
  <c r="Q46" i="139" s="1"/>
  <c r="Q23" i="139"/>
  <c r="Q2" i="138"/>
  <c r="P25" i="138"/>
  <c r="R23" i="148"/>
  <c r="R26" i="148"/>
  <c r="R46" i="148" s="1"/>
  <c r="AO102" i="148"/>
  <c r="AN26" i="148"/>
  <c r="AO103" i="148"/>
  <c r="AN27" i="148"/>
  <c r="AP97" i="148"/>
  <c r="AO4" i="148"/>
  <c r="AN23" i="148"/>
  <c r="AN23" i="147"/>
  <c r="AO104" i="147"/>
  <c r="AN26" i="147"/>
  <c r="AO106" i="148"/>
  <c r="AN30" i="148"/>
  <c r="AO7" i="148"/>
  <c r="AP100" i="148"/>
  <c r="AP101" i="147"/>
  <c r="AO6" i="147"/>
  <c r="R108" i="147"/>
  <c r="R102" i="147"/>
  <c r="R7" i="147" s="1"/>
  <c r="R30" i="147" s="1"/>
  <c r="R106" i="147"/>
  <c r="R104" i="147"/>
  <c r="R107" i="147"/>
  <c r="R101" i="147"/>
  <c r="R6" i="147" s="1"/>
  <c r="R29" i="147" s="1"/>
  <c r="R99" i="147"/>
  <c r="R4" i="147" s="1"/>
  <c r="R27" i="147" s="1"/>
  <c r="R100" i="147"/>
  <c r="R5" i="147" s="1"/>
  <c r="R28" i="147" s="1"/>
  <c r="R98" i="147"/>
  <c r="R3" i="147" s="1"/>
  <c r="R105" i="147"/>
  <c r="AP96" i="148"/>
  <c r="AO3" i="148"/>
  <c r="AP102" i="147"/>
  <c r="AO7" i="147"/>
  <c r="AP99" i="147"/>
  <c r="AO4" i="147"/>
  <c r="AP98" i="147"/>
  <c r="AO3" i="147"/>
  <c r="Q2" i="147"/>
  <c r="P25" i="147"/>
  <c r="P25" i="148"/>
  <c r="Q2" i="148"/>
  <c r="AP98" i="148"/>
  <c r="AO5" i="148"/>
  <c r="Q26" i="147"/>
  <c r="Q46" i="147" s="1"/>
  <c r="Q23" i="147"/>
  <c r="Q111" i="147"/>
  <c r="S82" i="147"/>
  <c r="S84" i="147" s="1"/>
  <c r="T81" i="147"/>
  <c r="AO108" i="147"/>
  <c r="AN30" i="147"/>
  <c r="P25" i="146"/>
  <c r="Q2" i="146"/>
  <c r="AO104" i="148"/>
  <c r="AN28" i="148"/>
  <c r="R109" i="148"/>
  <c r="AO105" i="147"/>
  <c r="AN27" i="147"/>
  <c r="S102" i="148"/>
  <c r="S106" i="148"/>
  <c r="S105" i="148"/>
  <c r="S104" i="148"/>
  <c r="S97" i="148"/>
  <c r="S4" i="148" s="1"/>
  <c r="S27" i="148" s="1"/>
  <c r="S96" i="148"/>
  <c r="S3" i="148" s="1"/>
  <c r="S99" i="148"/>
  <c r="S6" i="148" s="1"/>
  <c r="S29" i="148" s="1"/>
  <c r="S98" i="148"/>
  <c r="S5" i="148" s="1"/>
  <c r="S28" i="148" s="1"/>
  <c r="S103" i="148"/>
  <c r="S100" i="148"/>
  <c r="S7" i="148" s="1"/>
  <c r="S30" i="148" s="1"/>
  <c r="AO105" i="148"/>
  <c r="AN29" i="148"/>
  <c r="AP100" i="147"/>
  <c r="AO5" i="147"/>
  <c r="AO106" i="147"/>
  <c r="AN28" i="147"/>
  <c r="T80" i="148"/>
  <c r="T82" i="148" s="1"/>
  <c r="U79" i="148"/>
  <c r="AO107" i="147"/>
  <c r="AN29" i="147"/>
  <c r="AM46" i="148"/>
  <c r="AM46" i="147"/>
  <c r="AP99" i="148"/>
  <c r="AO6" i="148"/>
  <c r="AN23" i="144"/>
  <c r="AM46" i="144"/>
  <c r="AM46" i="145"/>
  <c r="AO104" i="145"/>
  <c r="AN28" i="145"/>
  <c r="AP99" i="145"/>
  <c r="AO5" i="145"/>
  <c r="AP94" i="144"/>
  <c r="AO3" i="144"/>
  <c r="R23" i="145"/>
  <c r="R26" i="145"/>
  <c r="R46" i="145" s="1"/>
  <c r="AO98" i="144"/>
  <c r="AN26" i="144"/>
  <c r="AO102" i="145"/>
  <c r="AN26" i="145"/>
  <c r="AP97" i="145"/>
  <c r="AO3" i="145"/>
  <c r="AO5" i="144"/>
  <c r="AP96" i="144"/>
  <c r="AO103" i="145"/>
  <c r="AN27" i="145"/>
  <c r="R103" i="144"/>
  <c r="AP100" i="145"/>
  <c r="AO6" i="145"/>
  <c r="AO100" i="144"/>
  <c r="AN28" i="144"/>
  <c r="S99" i="144"/>
  <c r="S98" i="144"/>
  <c r="S100" i="144"/>
  <c r="S96" i="144"/>
  <c r="S5" i="144" s="1"/>
  <c r="S28" i="144" s="1"/>
  <c r="S94" i="144"/>
  <c r="S3" i="144" s="1"/>
  <c r="S95" i="144"/>
  <c r="S4" i="144" s="1"/>
  <c r="S27" i="144" s="1"/>
  <c r="T82" i="145"/>
  <c r="T84" i="145" s="1"/>
  <c r="P25" i="144"/>
  <c r="Q2" i="144"/>
  <c r="P25" i="145"/>
  <c r="Q2" i="145"/>
  <c r="T80" i="144"/>
  <c r="T82" i="144" s="1"/>
  <c r="S104" i="145"/>
  <c r="S105" i="145"/>
  <c r="S97" i="145"/>
  <c r="S3" i="145" s="1"/>
  <c r="S102" i="145"/>
  <c r="S99" i="145"/>
  <c r="S5" i="145" s="1"/>
  <c r="S28" i="145" s="1"/>
  <c r="S103" i="145"/>
  <c r="S98" i="145"/>
  <c r="S4" i="145" s="1"/>
  <c r="S27" i="145" s="1"/>
  <c r="S100" i="145"/>
  <c r="S6" i="145" s="1"/>
  <c r="S29" i="145" s="1"/>
  <c r="R108" i="145"/>
  <c r="AO105" i="145"/>
  <c r="AN29" i="145"/>
  <c r="AP98" i="145"/>
  <c r="AO4" i="145"/>
  <c r="R23" i="144"/>
  <c r="R26" i="144"/>
  <c r="R46" i="144" s="1"/>
  <c r="AO108" i="141"/>
  <c r="AN27" i="141"/>
  <c r="AP101" i="141"/>
  <c r="AO5" i="141"/>
  <c r="AO109" i="141"/>
  <c r="AN28" i="141"/>
  <c r="T113" i="141"/>
  <c r="T111" i="141"/>
  <c r="T108" i="141"/>
  <c r="T104" i="141"/>
  <c r="T8" i="141" s="1"/>
  <c r="T31" i="141" s="1"/>
  <c r="T107" i="141"/>
  <c r="T102" i="141"/>
  <c r="T6" i="141" s="1"/>
  <c r="T29" i="141" s="1"/>
  <c r="T112" i="141"/>
  <c r="T101" i="141"/>
  <c r="T5" i="141" s="1"/>
  <c r="T28" i="141" s="1"/>
  <c r="T109" i="141"/>
  <c r="T105" i="141"/>
  <c r="T9" i="141" s="1"/>
  <c r="T32" i="141" s="1"/>
  <c r="T99" i="141"/>
  <c r="T3" i="141" s="1"/>
  <c r="T103" i="141"/>
  <c r="T7" i="141" s="1"/>
  <c r="T30" i="141" s="1"/>
  <c r="T110" i="141"/>
  <c r="T100" i="141"/>
  <c r="T4" i="141" s="1"/>
  <c r="T27" i="141" s="1"/>
  <c r="AP100" i="141"/>
  <c r="AO4" i="141"/>
  <c r="P25" i="142"/>
  <c r="Q2" i="142"/>
  <c r="AN23" i="141"/>
  <c r="AO100" i="142"/>
  <c r="AN28" i="142"/>
  <c r="AO98" i="142"/>
  <c r="AN26" i="142"/>
  <c r="AP102" i="141"/>
  <c r="AO6" i="141"/>
  <c r="T79" i="142"/>
  <c r="S80" i="142"/>
  <c r="S82" i="142" s="1"/>
  <c r="AM46" i="141"/>
  <c r="AO3" i="141"/>
  <c r="P25" i="141"/>
  <c r="Q2" i="141"/>
  <c r="R99" i="142"/>
  <c r="R96" i="142"/>
  <c r="R5" i="142" s="1"/>
  <c r="R28" i="142" s="1"/>
  <c r="R98" i="142"/>
  <c r="R94" i="142"/>
  <c r="R3" i="142" s="1"/>
  <c r="R100" i="142"/>
  <c r="R95" i="142"/>
  <c r="R4" i="142" s="1"/>
  <c r="R27" i="142" s="1"/>
  <c r="AN26" i="141"/>
  <c r="AO113" i="141"/>
  <c r="AN32" i="141"/>
  <c r="S26" i="141"/>
  <c r="S46" i="141" s="1"/>
  <c r="S23" i="141"/>
  <c r="AP96" i="142"/>
  <c r="AO5" i="142"/>
  <c r="AP105" i="141"/>
  <c r="AO9" i="141"/>
  <c r="AP104" i="141"/>
  <c r="AO8" i="141"/>
  <c r="AP94" i="142"/>
  <c r="AO3" i="142"/>
  <c r="AR95" i="142"/>
  <c r="AQ4" i="142"/>
  <c r="Q103" i="142"/>
  <c r="AO110" i="141"/>
  <c r="AN29" i="141"/>
  <c r="AN23" i="142"/>
  <c r="AQ99" i="142"/>
  <c r="AP27" i="142"/>
  <c r="Q23" i="142"/>
  <c r="Q26" i="142"/>
  <c r="Q46" i="142" s="1"/>
  <c r="AO112" i="141"/>
  <c r="AN31" i="141"/>
  <c r="AM46" i="142"/>
  <c r="U80" i="141"/>
  <c r="U82" i="141" s="1"/>
  <c r="AQ103" i="140"/>
  <c r="AP5" i="140"/>
  <c r="AP113" i="140"/>
  <c r="AO31" i="140"/>
  <c r="AQ98" i="139"/>
  <c r="AP4" i="139"/>
  <c r="T86" i="140"/>
  <c r="U83" i="140"/>
  <c r="U84" i="140" s="1"/>
  <c r="AP97" i="139"/>
  <c r="AO3" i="139"/>
  <c r="AM46" i="140"/>
  <c r="AP102" i="140"/>
  <c r="AO4" i="140"/>
  <c r="AQ106" i="140"/>
  <c r="AP8" i="140"/>
  <c r="AO108" i="140"/>
  <c r="AN26" i="140"/>
  <c r="S113" i="140"/>
  <c r="S110" i="140"/>
  <c r="S112" i="140"/>
  <c r="S111" i="140"/>
  <c r="S101" i="140"/>
  <c r="S3" i="140" s="1"/>
  <c r="S108" i="140"/>
  <c r="S106" i="140"/>
  <c r="S8" i="140" s="1"/>
  <c r="S31" i="140" s="1"/>
  <c r="S103" i="140"/>
  <c r="S5" i="140" s="1"/>
  <c r="S28" i="140" s="1"/>
  <c r="S105" i="140"/>
  <c r="S7" i="140" s="1"/>
  <c r="S30" i="140" s="1"/>
  <c r="S102" i="140"/>
  <c r="S4" i="140" s="1"/>
  <c r="S27" i="140" s="1"/>
  <c r="S109" i="140"/>
  <c r="S104" i="140"/>
  <c r="S6" i="140" s="1"/>
  <c r="S29" i="140" s="1"/>
  <c r="AP101" i="139"/>
  <c r="AO27" i="139"/>
  <c r="AO109" i="140"/>
  <c r="AN27" i="140"/>
  <c r="R26" i="140"/>
  <c r="R46" i="140" s="1"/>
  <c r="R23" i="140"/>
  <c r="AN23" i="140"/>
  <c r="P2" i="139"/>
  <c r="O25" i="139"/>
  <c r="AO111" i="140"/>
  <c r="AN29" i="140"/>
  <c r="AM46" i="139"/>
  <c r="AP110" i="140"/>
  <c r="AO28" i="140"/>
  <c r="AP104" i="140"/>
  <c r="AO6" i="140"/>
  <c r="AP101" i="140"/>
  <c r="AO3" i="140"/>
  <c r="R116" i="140"/>
  <c r="AP105" i="140"/>
  <c r="AO7" i="140"/>
  <c r="AO112" i="140"/>
  <c r="AN30" i="140"/>
  <c r="AN26" i="139"/>
  <c r="AO100" i="139"/>
  <c r="AO112" i="138"/>
  <c r="AN28" i="138"/>
  <c r="AO8" i="138"/>
  <c r="AP107" i="138"/>
  <c r="AP103" i="138"/>
  <c r="AO4" i="138"/>
  <c r="R115" i="138"/>
  <c r="R116" i="138"/>
  <c r="R113" i="138"/>
  <c r="R111" i="138"/>
  <c r="R106" i="138"/>
  <c r="R7" i="138" s="1"/>
  <c r="R30" i="138" s="1"/>
  <c r="R107" i="138"/>
  <c r="R8" i="138" s="1"/>
  <c r="R31" i="138" s="1"/>
  <c r="R108" i="138"/>
  <c r="R9" i="138" s="1"/>
  <c r="R32" i="138" s="1"/>
  <c r="R112" i="138"/>
  <c r="R110" i="138"/>
  <c r="R105" i="138"/>
  <c r="R6" i="138" s="1"/>
  <c r="R29" i="138" s="1"/>
  <c r="R103" i="138"/>
  <c r="R4" i="138" s="1"/>
  <c r="R27" i="138" s="1"/>
  <c r="R102" i="138"/>
  <c r="R3" i="138" s="1"/>
  <c r="R104" i="138"/>
  <c r="R5" i="138" s="1"/>
  <c r="R28" i="138" s="1"/>
  <c r="R114" i="138"/>
  <c r="AO111" i="138"/>
  <c r="AN27" i="138"/>
  <c r="AP105" i="138"/>
  <c r="AO6" i="138"/>
  <c r="AN29" i="138"/>
  <c r="AO113" i="138"/>
  <c r="Q119" i="138"/>
  <c r="AO116" i="138"/>
  <c r="AN32" i="138"/>
  <c r="AP108" i="138"/>
  <c r="AO9" i="138"/>
  <c r="AM46" i="138"/>
  <c r="Q26" i="138"/>
  <c r="Q46" i="138" s="1"/>
  <c r="Q23" i="138"/>
  <c r="AP104" i="138"/>
  <c r="AO5" i="138"/>
  <c r="AO110" i="138"/>
  <c r="AN26" i="138"/>
  <c r="AP102" i="138"/>
  <c r="AO3" i="138"/>
  <c r="AP106" i="138"/>
  <c r="AO7" i="138"/>
  <c r="AO114" i="138"/>
  <c r="AN30" i="138"/>
  <c r="AO115" i="138"/>
  <c r="AN31" i="138"/>
  <c r="AN23" i="138"/>
  <c r="T80" i="137"/>
  <c r="T82" i="137" s="1"/>
  <c r="U79" i="137"/>
  <c r="AO100" i="137"/>
  <c r="AN26" i="137"/>
  <c r="AO102" i="137"/>
  <c r="AN28" i="137"/>
  <c r="R106" i="137"/>
  <c r="AP98" i="137"/>
  <c r="AO6" i="137"/>
  <c r="AP96" i="137"/>
  <c r="AO4" i="137"/>
  <c r="Q2" i="137"/>
  <c r="P25" i="137"/>
  <c r="AO103" i="137"/>
  <c r="AN29" i="137"/>
  <c r="R26" i="137"/>
  <c r="R46" i="137" s="1"/>
  <c r="R23" i="137"/>
  <c r="AN23" i="137"/>
  <c r="AP97" i="137"/>
  <c r="AO5" i="137"/>
  <c r="S103" i="137"/>
  <c r="S101" i="137"/>
  <c r="S100" i="137"/>
  <c r="S95" i="137"/>
  <c r="S3" i="137" s="1"/>
  <c r="S98" i="137"/>
  <c r="S6" i="137" s="1"/>
  <c r="S29" i="137" s="1"/>
  <c r="S102" i="137"/>
  <c r="S96" i="137"/>
  <c r="S4" i="137" s="1"/>
  <c r="S27" i="137" s="1"/>
  <c r="S97" i="137"/>
  <c r="S5" i="137" s="1"/>
  <c r="S28" i="137" s="1"/>
  <c r="AM46" i="137"/>
  <c r="AP95" i="137"/>
  <c r="AO3" i="137"/>
  <c r="AO101" i="137"/>
  <c r="AN27" i="137"/>
  <c r="B26" i="119"/>
  <c r="B51" i="119" s="1"/>
  <c r="B27" i="119"/>
  <c r="B52" i="119" s="1"/>
  <c r="B28" i="119"/>
  <c r="B53" i="119" s="1"/>
  <c r="B29" i="119"/>
  <c r="B54" i="119" s="1"/>
  <c r="B30" i="119"/>
  <c r="B55" i="119" s="1"/>
  <c r="B31" i="119"/>
  <c r="B56" i="119" s="1"/>
  <c r="B32" i="119"/>
  <c r="B57" i="119" s="1"/>
  <c r="B33" i="119"/>
  <c r="B58" i="119" s="1"/>
  <c r="B34" i="119"/>
  <c r="B59" i="119" s="1"/>
  <c r="B35" i="119"/>
  <c r="B60" i="119" s="1"/>
  <c r="B36" i="119"/>
  <c r="B61" i="119" s="1"/>
  <c r="B37" i="119"/>
  <c r="B62" i="119" s="1"/>
  <c r="B38" i="119"/>
  <c r="B63" i="119" s="1"/>
  <c r="B39" i="119"/>
  <c r="B64" i="119" s="1"/>
  <c r="B40" i="119"/>
  <c r="B65" i="119" s="1"/>
  <c r="B41" i="119"/>
  <c r="B66" i="119" s="1"/>
  <c r="B42" i="119"/>
  <c r="B67" i="119" s="1"/>
  <c r="B43" i="119"/>
  <c r="B68" i="119" s="1"/>
  <c r="B44" i="119"/>
  <c r="B69" i="119" s="1"/>
  <c r="B45" i="119"/>
  <c r="B70" i="119" s="1"/>
  <c r="B26" i="115"/>
  <c r="B51" i="115" s="1"/>
  <c r="B27" i="115"/>
  <c r="B52" i="115" s="1"/>
  <c r="B28" i="115"/>
  <c r="B53" i="115" s="1"/>
  <c r="B29" i="115"/>
  <c r="B54" i="115" s="1"/>
  <c r="B30" i="115"/>
  <c r="B55" i="115" s="1"/>
  <c r="B31" i="115"/>
  <c r="B56" i="115" s="1"/>
  <c r="B32" i="115"/>
  <c r="B57" i="115" s="1"/>
  <c r="B33" i="115"/>
  <c r="B58" i="115" s="1"/>
  <c r="B34" i="115"/>
  <c r="B59" i="115" s="1"/>
  <c r="B35" i="115"/>
  <c r="B60" i="115" s="1"/>
  <c r="B36" i="115"/>
  <c r="B61" i="115" s="1"/>
  <c r="B37" i="115"/>
  <c r="B62" i="115" s="1"/>
  <c r="B38" i="115"/>
  <c r="B63" i="115" s="1"/>
  <c r="B39" i="115"/>
  <c r="B64" i="115" s="1"/>
  <c r="B40" i="115"/>
  <c r="B65" i="115" s="1"/>
  <c r="B41" i="115"/>
  <c r="B66" i="115" s="1"/>
  <c r="B42" i="115"/>
  <c r="B67" i="115" s="1"/>
  <c r="B43" i="115"/>
  <c r="B68" i="115" s="1"/>
  <c r="B44" i="115"/>
  <c r="B69" i="115" s="1"/>
  <c r="B45" i="115"/>
  <c r="B70" i="115" s="1"/>
  <c r="CD25" i="151" l="1"/>
  <c r="CE2" i="151"/>
  <c r="CD25" i="150"/>
  <c r="CE2" i="150"/>
  <c r="DA46" i="150"/>
  <c r="DC113" i="150"/>
  <c r="DB31" i="150"/>
  <c r="DD112" i="151"/>
  <c r="DC28" i="151"/>
  <c r="DC109" i="150"/>
  <c r="DB27" i="150"/>
  <c r="DC9" i="151"/>
  <c r="DD108" i="151"/>
  <c r="DD6" i="150"/>
  <c r="DE104" i="150"/>
  <c r="DC6" i="151"/>
  <c r="DD105" i="151"/>
  <c r="DC26" i="151"/>
  <c r="DD110" i="151"/>
  <c r="DC3" i="150"/>
  <c r="DD101" i="150"/>
  <c r="DC112" i="150"/>
  <c r="DB30" i="150"/>
  <c r="DC110" i="150"/>
  <c r="DB28" i="150"/>
  <c r="DD108" i="150"/>
  <c r="DC26" i="150"/>
  <c r="DD103" i="151"/>
  <c r="DC4" i="151"/>
  <c r="DB23" i="150"/>
  <c r="DC116" i="151"/>
  <c r="DB32" i="151"/>
  <c r="DD103" i="150"/>
  <c r="DC5" i="150"/>
  <c r="DD31" i="151"/>
  <c r="DE115" i="151"/>
  <c r="DD102" i="150"/>
  <c r="DC4" i="150"/>
  <c r="DC29" i="151"/>
  <c r="DD113" i="151"/>
  <c r="DC29" i="150"/>
  <c r="DD111" i="150"/>
  <c r="DA46" i="151"/>
  <c r="DC7" i="151"/>
  <c r="DD106" i="151"/>
  <c r="DC3" i="151"/>
  <c r="DD102" i="151"/>
  <c r="DC5" i="151"/>
  <c r="DD104" i="151"/>
  <c r="DD106" i="150"/>
  <c r="DC8" i="150"/>
  <c r="DD105" i="150"/>
  <c r="DC7" i="150"/>
  <c r="DB30" i="151"/>
  <c r="DC114" i="151"/>
  <c r="DC27" i="151"/>
  <c r="DD111" i="151"/>
  <c r="DB23" i="151"/>
  <c r="DE8" i="151"/>
  <c r="DF107" i="151"/>
  <c r="AP7" i="141"/>
  <c r="AQ103" i="141"/>
  <c r="AP111" i="141"/>
  <c r="AO30" i="141"/>
  <c r="S106" i="137"/>
  <c r="R111" i="147"/>
  <c r="S108" i="145"/>
  <c r="AO27" i="144"/>
  <c r="AP99" i="144"/>
  <c r="AQ95" i="144"/>
  <c r="AP4" i="144"/>
  <c r="P25" i="140"/>
  <c r="Q2" i="140"/>
  <c r="S97" i="139"/>
  <c r="S3" i="139" s="1"/>
  <c r="S101" i="139"/>
  <c r="S100" i="139"/>
  <c r="S98" i="139"/>
  <c r="S4" i="139" s="1"/>
  <c r="S27" i="139" s="1"/>
  <c r="R104" i="139"/>
  <c r="R26" i="139"/>
  <c r="R46" i="139" s="1"/>
  <c r="R23" i="139"/>
  <c r="Q25" i="138"/>
  <c r="R2" i="138"/>
  <c r="AQ100" i="147"/>
  <c r="AP5" i="147"/>
  <c r="AP104" i="148"/>
  <c r="AO28" i="148"/>
  <c r="S105" i="147"/>
  <c r="S102" i="147"/>
  <c r="S7" i="147" s="1"/>
  <c r="S30" i="147" s="1"/>
  <c r="S107" i="147"/>
  <c r="S101" i="147"/>
  <c r="S6" i="147" s="1"/>
  <c r="S29" i="147" s="1"/>
  <c r="S99" i="147"/>
  <c r="S4" i="147" s="1"/>
  <c r="S27" i="147" s="1"/>
  <c r="S104" i="147"/>
  <c r="S98" i="147"/>
  <c r="S3" i="147" s="1"/>
  <c r="S100" i="147"/>
  <c r="S5" i="147" s="1"/>
  <c r="S28" i="147" s="1"/>
  <c r="S106" i="147"/>
  <c r="S108" i="147"/>
  <c r="AO23" i="148"/>
  <c r="AQ100" i="148"/>
  <c r="AP7" i="148"/>
  <c r="AN46" i="147"/>
  <c r="S26" i="148"/>
  <c r="S46" i="148" s="1"/>
  <c r="S23" i="148"/>
  <c r="R2" i="146"/>
  <c r="Q25" i="146"/>
  <c r="AQ96" i="148"/>
  <c r="AP3" i="148"/>
  <c r="AO26" i="147"/>
  <c r="AP104" i="147"/>
  <c r="AQ97" i="148"/>
  <c r="AP4" i="148"/>
  <c r="AQ99" i="148"/>
  <c r="AP6" i="148"/>
  <c r="AP105" i="148"/>
  <c r="AO29" i="148"/>
  <c r="S109" i="148"/>
  <c r="U80" i="148"/>
  <c r="U82" i="148" s="1"/>
  <c r="V79" i="148"/>
  <c r="AP105" i="147"/>
  <c r="AO27" i="147"/>
  <c r="AQ98" i="148"/>
  <c r="AP5" i="148"/>
  <c r="Q25" i="147"/>
  <c r="R2" i="147"/>
  <c r="AQ99" i="147"/>
  <c r="AP4" i="147"/>
  <c r="AP103" i="148"/>
  <c r="AO27" i="148"/>
  <c r="AO29" i="147"/>
  <c r="AP107" i="147"/>
  <c r="T106" i="148"/>
  <c r="T105" i="148"/>
  <c r="T104" i="148"/>
  <c r="T96" i="148"/>
  <c r="T3" i="148" s="1"/>
  <c r="T99" i="148"/>
  <c r="T6" i="148" s="1"/>
  <c r="T29" i="148" s="1"/>
  <c r="T102" i="148"/>
  <c r="T98" i="148"/>
  <c r="T5" i="148" s="1"/>
  <c r="T28" i="148" s="1"/>
  <c r="T103" i="148"/>
  <c r="T100" i="148"/>
  <c r="T7" i="148" s="1"/>
  <c r="T30" i="148" s="1"/>
  <c r="T97" i="148"/>
  <c r="T4" i="148" s="1"/>
  <c r="T27" i="148" s="1"/>
  <c r="AO28" i="147"/>
  <c r="AP106" i="147"/>
  <c r="AO30" i="147"/>
  <c r="AP108" i="147"/>
  <c r="Q25" i="148"/>
  <c r="R2" i="148"/>
  <c r="AO23" i="147"/>
  <c r="AN46" i="148"/>
  <c r="U81" i="147"/>
  <c r="T82" i="147"/>
  <c r="T84" i="147" s="1"/>
  <c r="AQ98" i="147"/>
  <c r="AP3" i="147"/>
  <c r="AQ102" i="147"/>
  <c r="AP7" i="147"/>
  <c r="R26" i="147"/>
  <c r="R46" i="147" s="1"/>
  <c r="R23" i="147"/>
  <c r="AQ101" i="147"/>
  <c r="AP6" i="147"/>
  <c r="AO30" i="148"/>
  <c r="AP106" i="148"/>
  <c r="AP102" i="148"/>
  <c r="AO26" i="148"/>
  <c r="AQ98" i="145"/>
  <c r="AP4" i="145"/>
  <c r="U80" i="144"/>
  <c r="U82" i="144" s="1"/>
  <c r="AP103" i="145"/>
  <c r="AO27" i="145"/>
  <c r="AQ97" i="145"/>
  <c r="AP3" i="145"/>
  <c r="AQ99" i="145"/>
  <c r="AP5" i="145"/>
  <c r="T98" i="144"/>
  <c r="T96" i="144"/>
  <c r="T5" i="144" s="1"/>
  <c r="T28" i="144" s="1"/>
  <c r="T99" i="144"/>
  <c r="T94" i="144"/>
  <c r="T3" i="144" s="1"/>
  <c r="T95" i="144"/>
  <c r="T4" i="144" s="1"/>
  <c r="T27" i="144" s="1"/>
  <c r="T100" i="144"/>
  <c r="AP100" i="144"/>
  <c r="AO28" i="144"/>
  <c r="AN46" i="144"/>
  <c r="AP105" i="145"/>
  <c r="AO29" i="145"/>
  <c r="Q25" i="145"/>
  <c r="R2" i="145"/>
  <c r="T105" i="145"/>
  <c r="T103" i="145"/>
  <c r="T104" i="145"/>
  <c r="T100" i="145"/>
  <c r="T6" i="145" s="1"/>
  <c r="T29" i="145" s="1"/>
  <c r="T102" i="145"/>
  <c r="T99" i="145"/>
  <c r="T5" i="145" s="1"/>
  <c r="T28" i="145" s="1"/>
  <c r="T98" i="145"/>
  <c r="T4" i="145" s="1"/>
  <c r="T27" i="145" s="1"/>
  <c r="T97" i="145"/>
  <c r="T3" i="145" s="1"/>
  <c r="S23" i="144"/>
  <c r="S26" i="144"/>
  <c r="S46" i="144" s="1"/>
  <c r="AP98" i="144"/>
  <c r="AO26" i="144"/>
  <c r="S26" i="145"/>
  <c r="S46" i="145" s="1"/>
  <c r="S23" i="145"/>
  <c r="U82" i="145"/>
  <c r="U84" i="145" s="1"/>
  <c r="AQ100" i="145"/>
  <c r="AP6" i="145"/>
  <c r="AQ96" i="144"/>
  <c r="AP5" i="144"/>
  <c r="AN46" i="145"/>
  <c r="AO23" i="144"/>
  <c r="Q25" i="144"/>
  <c r="R2" i="144"/>
  <c r="S103" i="144"/>
  <c r="AP102" i="145"/>
  <c r="AO26" i="145"/>
  <c r="AQ94" i="144"/>
  <c r="AP3" i="144"/>
  <c r="AP104" i="145"/>
  <c r="AO28" i="145"/>
  <c r="AO23" i="145"/>
  <c r="U113" i="141"/>
  <c r="U107" i="141"/>
  <c r="U103" i="141"/>
  <c r="U7" i="141" s="1"/>
  <c r="U30" i="141" s="1"/>
  <c r="U112" i="141"/>
  <c r="U101" i="141"/>
  <c r="U5" i="141" s="1"/>
  <c r="U28" i="141" s="1"/>
  <c r="U110" i="141"/>
  <c r="U100" i="141"/>
  <c r="U4" i="141" s="1"/>
  <c r="U27" i="141" s="1"/>
  <c r="U111" i="141"/>
  <c r="U108" i="141"/>
  <c r="U104" i="141"/>
  <c r="U8" i="141" s="1"/>
  <c r="U31" i="141" s="1"/>
  <c r="U105" i="141"/>
  <c r="U9" i="141" s="1"/>
  <c r="U32" i="141" s="1"/>
  <c r="U102" i="141"/>
  <c r="U6" i="141" s="1"/>
  <c r="U29" i="141" s="1"/>
  <c r="U99" i="141"/>
  <c r="U3" i="141" s="1"/>
  <c r="U109" i="141"/>
  <c r="Q25" i="141"/>
  <c r="R2" i="141"/>
  <c r="AR99" i="142"/>
  <c r="AQ27" i="142"/>
  <c r="AQ94" i="142"/>
  <c r="AP3" i="142"/>
  <c r="AQ105" i="141"/>
  <c r="AP9" i="141"/>
  <c r="AP113" i="141"/>
  <c r="AO32" i="141"/>
  <c r="R103" i="142"/>
  <c r="T80" i="142"/>
  <c r="T82" i="142" s="1"/>
  <c r="U79" i="142"/>
  <c r="AP100" i="142"/>
  <c r="AO28" i="142"/>
  <c r="AP112" i="141"/>
  <c r="AO31" i="141"/>
  <c r="AQ104" i="141"/>
  <c r="AP8" i="141"/>
  <c r="AN46" i="142"/>
  <c r="AO23" i="141"/>
  <c r="T116" i="141"/>
  <c r="AP110" i="141"/>
  <c r="AO29" i="141"/>
  <c r="AO26" i="141"/>
  <c r="AP3" i="141"/>
  <c r="R23" i="142"/>
  <c r="R26" i="142"/>
  <c r="R46" i="142" s="1"/>
  <c r="AP98" i="142"/>
  <c r="AO26" i="142"/>
  <c r="Q25" i="142"/>
  <c r="R2" i="142"/>
  <c r="AP109" i="141"/>
  <c r="AO28" i="141"/>
  <c r="AS95" i="142"/>
  <c r="AR4" i="142"/>
  <c r="AQ96" i="142"/>
  <c r="AP5" i="142"/>
  <c r="AN46" i="141"/>
  <c r="AQ100" i="141"/>
  <c r="AP4" i="141"/>
  <c r="V80" i="141"/>
  <c r="V82" i="141" s="1"/>
  <c r="AO23" i="142"/>
  <c r="S98" i="142"/>
  <c r="S95" i="142"/>
  <c r="S4" i="142" s="1"/>
  <c r="S27" i="142" s="1"/>
  <c r="S100" i="142"/>
  <c r="S94" i="142"/>
  <c r="S3" i="142" s="1"/>
  <c r="S96" i="142"/>
  <c r="S5" i="142" s="1"/>
  <c r="S28" i="142" s="1"/>
  <c r="S99" i="142"/>
  <c r="AQ102" i="141"/>
  <c r="AP6" i="141"/>
  <c r="T23" i="141"/>
  <c r="T26" i="141"/>
  <c r="T46" i="141" s="1"/>
  <c r="AQ101" i="141"/>
  <c r="AP5" i="141"/>
  <c r="AP108" i="141"/>
  <c r="AO27" i="141"/>
  <c r="AQ101" i="140"/>
  <c r="AP3" i="140"/>
  <c r="AP27" i="139"/>
  <c r="AQ101" i="139"/>
  <c r="AN46" i="139"/>
  <c r="AO23" i="140"/>
  <c r="AP111" i="140"/>
  <c r="AO29" i="140"/>
  <c r="S23" i="140"/>
  <c r="S26" i="140"/>
  <c r="S46" i="140" s="1"/>
  <c r="AR106" i="140"/>
  <c r="AQ8" i="140"/>
  <c r="AO23" i="139"/>
  <c r="AP112" i="140"/>
  <c r="AO30" i="140"/>
  <c r="AQ102" i="140"/>
  <c r="AP4" i="140"/>
  <c r="V83" i="140"/>
  <c r="V84" i="140" s="1"/>
  <c r="U86" i="140"/>
  <c r="AQ97" i="139"/>
  <c r="AP3" i="139"/>
  <c r="AP109" i="140"/>
  <c r="AO27" i="140"/>
  <c r="AN46" i="140"/>
  <c r="T112" i="140"/>
  <c r="T111" i="140"/>
  <c r="T109" i="140"/>
  <c r="T110" i="140"/>
  <c r="T106" i="140"/>
  <c r="T8" i="140" s="1"/>
  <c r="T31" i="140" s="1"/>
  <c r="T104" i="140"/>
  <c r="T6" i="140" s="1"/>
  <c r="T29" i="140" s="1"/>
  <c r="T113" i="140"/>
  <c r="T102" i="140"/>
  <c r="T4" i="140" s="1"/>
  <c r="T27" i="140" s="1"/>
  <c r="T105" i="140"/>
  <c r="T7" i="140" s="1"/>
  <c r="T30" i="140" s="1"/>
  <c r="T101" i="140"/>
  <c r="T3" i="140" s="1"/>
  <c r="T108" i="140"/>
  <c r="T103" i="140"/>
  <c r="T5" i="140" s="1"/>
  <c r="T28" i="140" s="1"/>
  <c r="AR103" i="140"/>
  <c r="AQ5" i="140"/>
  <c r="AQ105" i="140"/>
  <c r="AP7" i="140"/>
  <c r="P25" i="139"/>
  <c r="Q2" i="139"/>
  <c r="S116" i="140"/>
  <c r="AP108" i="140"/>
  <c r="AO26" i="140"/>
  <c r="AQ104" i="140"/>
  <c r="AP6" i="140"/>
  <c r="AQ113" i="140"/>
  <c r="AP31" i="140"/>
  <c r="AP100" i="139"/>
  <c r="AO26" i="139"/>
  <c r="AQ110" i="140"/>
  <c r="AP28" i="140"/>
  <c r="AR98" i="139"/>
  <c r="AQ4" i="139"/>
  <c r="AQ108" i="138"/>
  <c r="AP9" i="138"/>
  <c r="R119" i="138"/>
  <c r="AQ107" i="138"/>
  <c r="AP8" i="138"/>
  <c r="AP115" i="138"/>
  <c r="AO31" i="138"/>
  <c r="AQ106" i="138"/>
  <c r="AP7" i="138"/>
  <c r="AQ104" i="138"/>
  <c r="AP5" i="138"/>
  <c r="AO23" i="138"/>
  <c r="AP116" i="138"/>
  <c r="AO32" i="138"/>
  <c r="R23" i="138"/>
  <c r="R26" i="138"/>
  <c r="R46" i="138" s="1"/>
  <c r="AP113" i="138"/>
  <c r="AO29" i="138"/>
  <c r="AP114" i="138"/>
  <c r="AO30" i="138"/>
  <c r="AQ102" i="138"/>
  <c r="AP3" i="138"/>
  <c r="AQ105" i="138"/>
  <c r="AP6" i="138"/>
  <c r="AP111" i="138"/>
  <c r="AO27" i="138"/>
  <c r="AQ103" i="138"/>
  <c r="AP4" i="138"/>
  <c r="AN46" i="138"/>
  <c r="AP110" i="138"/>
  <c r="AO26" i="138"/>
  <c r="S114" i="138"/>
  <c r="S115" i="138"/>
  <c r="S116" i="138"/>
  <c r="S105" i="138"/>
  <c r="S6" i="138" s="1"/>
  <c r="S29" i="138" s="1"/>
  <c r="S113" i="138"/>
  <c r="S107" i="138"/>
  <c r="S8" i="138" s="1"/>
  <c r="S31" i="138" s="1"/>
  <c r="S111" i="138"/>
  <c r="S106" i="138"/>
  <c r="S7" i="138" s="1"/>
  <c r="S30" i="138" s="1"/>
  <c r="S103" i="138"/>
  <c r="S4" i="138" s="1"/>
  <c r="S27" i="138" s="1"/>
  <c r="S104" i="138"/>
  <c r="S5" i="138" s="1"/>
  <c r="S28" i="138" s="1"/>
  <c r="S102" i="138"/>
  <c r="S3" i="138" s="1"/>
  <c r="S110" i="138"/>
  <c r="S112" i="138"/>
  <c r="S108" i="138"/>
  <c r="S9" i="138" s="1"/>
  <c r="S32" i="138" s="1"/>
  <c r="AP112" i="138"/>
  <c r="AO28" i="138"/>
  <c r="V79" i="137"/>
  <c r="U80" i="137"/>
  <c r="U82" i="137" s="1"/>
  <c r="AQ98" i="137"/>
  <c r="AP6" i="137"/>
  <c r="AP101" i="137"/>
  <c r="AO27" i="137"/>
  <c r="AQ96" i="137"/>
  <c r="AP4" i="137"/>
  <c r="AO23" i="137"/>
  <c r="S23" i="137"/>
  <c r="S26" i="137"/>
  <c r="S46" i="137" s="1"/>
  <c r="AQ97" i="137"/>
  <c r="AP5" i="137"/>
  <c r="Q25" i="137"/>
  <c r="R2" i="137"/>
  <c r="AQ95" i="137"/>
  <c r="AP3" i="137"/>
  <c r="AP103" i="137"/>
  <c r="AO29" i="137"/>
  <c r="AN46" i="137"/>
  <c r="AP100" i="137"/>
  <c r="AO26" i="137"/>
  <c r="AP102" i="137"/>
  <c r="AO28" i="137"/>
  <c r="T103" i="137"/>
  <c r="T102" i="137"/>
  <c r="T100" i="137"/>
  <c r="T98" i="137"/>
  <c r="T6" i="137" s="1"/>
  <c r="T29" i="137" s="1"/>
  <c r="T96" i="137"/>
  <c r="T4" i="137" s="1"/>
  <c r="T27" i="137" s="1"/>
  <c r="T95" i="137"/>
  <c r="T3" i="137" s="1"/>
  <c r="T97" i="137"/>
  <c r="T5" i="137" s="1"/>
  <c r="T28" i="137" s="1"/>
  <c r="T101" i="137"/>
  <c r="C45" i="122"/>
  <c r="B45" i="122"/>
  <c r="B70" i="122" s="1"/>
  <c r="C44" i="122"/>
  <c r="B44" i="122"/>
  <c r="B69" i="122" s="1"/>
  <c r="C43" i="122"/>
  <c r="B43" i="122"/>
  <c r="B68" i="122" s="1"/>
  <c r="C42" i="122"/>
  <c r="B42" i="122"/>
  <c r="B67" i="122" s="1"/>
  <c r="C45" i="121"/>
  <c r="B45" i="121"/>
  <c r="B70" i="121" s="1"/>
  <c r="C44" i="121"/>
  <c r="B44" i="121"/>
  <c r="B69" i="121" s="1"/>
  <c r="C43" i="121"/>
  <c r="B43" i="121"/>
  <c r="B68" i="121" s="1"/>
  <c r="C42" i="121"/>
  <c r="B42" i="121"/>
  <c r="B67" i="121" s="1"/>
  <c r="C45" i="120"/>
  <c r="B45" i="120"/>
  <c r="B70" i="120" s="1"/>
  <c r="C44" i="120"/>
  <c r="B44" i="120"/>
  <c r="B69" i="120" s="1"/>
  <c r="C43" i="120"/>
  <c r="B43" i="120"/>
  <c r="B68" i="120" s="1"/>
  <c r="C42" i="120"/>
  <c r="B42" i="120"/>
  <c r="B67" i="120" s="1"/>
  <c r="C45" i="119"/>
  <c r="C44" i="119"/>
  <c r="C43" i="119"/>
  <c r="C42" i="119"/>
  <c r="C41" i="119"/>
  <c r="C40" i="119"/>
  <c r="C39" i="119"/>
  <c r="C38" i="119"/>
  <c r="C37" i="119"/>
  <c r="C36" i="119"/>
  <c r="C35" i="119"/>
  <c r="C45" i="118"/>
  <c r="B45" i="118"/>
  <c r="B70" i="118" s="1"/>
  <c r="C44" i="118"/>
  <c r="B44" i="118"/>
  <c r="B69" i="118" s="1"/>
  <c r="C43" i="118"/>
  <c r="B43" i="118"/>
  <c r="B68" i="118" s="1"/>
  <c r="C42" i="118"/>
  <c r="B42" i="118"/>
  <c r="B67" i="118" s="1"/>
  <c r="C41" i="118"/>
  <c r="B41" i="118"/>
  <c r="B66" i="118" s="1"/>
  <c r="C40" i="118"/>
  <c r="B40" i="118"/>
  <c r="B65" i="118" s="1"/>
  <c r="C39" i="118"/>
  <c r="B39" i="118"/>
  <c r="B64" i="118" s="1"/>
  <c r="C38" i="118"/>
  <c r="B38" i="118"/>
  <c r="B63" i="118" s="1"/>
  <c r="C37" i="118"/>
  <c r="B37" i="118"/>
  <c r="B62" i="118" s="1"/>
  <c r="C36" i="118"/>
  <c r="B36" i="118"/>
  <c r="B61" i="118" s="1"/>
  <c r="C45" i="117"/>
  <c r="B45" i="117"/>
  <c r="B70" i="117" s="1"/>
  <c r="C44" i="117"/>
  <c r="B44" i="117"/>
  <c r="B69" i="117" s="1"/>
  <c r="C43" i="117"/>
  <c r="B43" i="117"/>
  <c r="B68" i="117" s="1"/>
  <c r="C42" i="117"/>
  <c r="B42" i="117"/>
  <c r="B67" i="117" s="1"/>
  <c r="C41" i="117"/>
  <c r="B41" i="117"/>
  <c r="B66" i="117" s="1"/>
  <c r="C40" i="117"/>
  <c r="B40" i="117"/>
  <c r="B65" i="117" s="1"/>
  <c r="C39" i="117"/>
  <c r="B39" i="117"/>
  <c r="B64" i="117" s="1"/>
  <c r="C38" i="117"/>
  <c r="B38" i="117"/>
  <c r="B63" i="117" s="1"/>
  <c r="C37" i="117"/>
  <c r="B37" i="117"/>
  <c r="B62" i="117" s="1"/>
  <c r="C36" i="117"/>
  <c r="B36" i="117"/>
  <c r="B61" i="117" s="1"/>
  <c r="C45" i="115"/>
  <c r="C44" i="115"/>
  <c r="C43" i="115"/>
  <c r="C42" i="115"/>
  <c r="C41" i="115"/>
  <c r="C40" i="115"/>
  <c r="C39" i="115"/>
  <c r="C38" i="115"/>
  <c r="C45" i="114"/>
  <c r="B45" i="114"/>
  <c r="B70" i="114" s="1"/>
  <c r="C44" i="114"/>
  <c r="B44" i="114"/>
  <c r="B69" i="114" s="1"/>
  <c r="C43" i="114"/>
  <c r="B43" i="114"/>
  <c r="B68" i="114" s="1"/>
  <c r="C42" i="114"/>
  <c r="B42" i="114"/>
  <c r="B67" i="114" s="1"/>
  <c r="C41" i="114"/>
  <c r="B41" i="114"/>
  <c r="B66" i="114" s="1"/>
  <c r="C40" i="114"/>
  <c r="B40" i="114"/>
  <c r="B65" i="114" s="1"/>
  <c r="C39" i="114"/>
  <c r="B39" i="114"/>
  <c r="B64" i="114" s="1"/>
  <c r="C38" i="114"/>
  <c r="B38" i="114"/>
  <c r="B63" i="114" s="1"/>
  <c r="C37" i="114"/>
  <c r="B37" i="114"/>
  <c r="B62" i="114" s="1"/>
  <c r="C36" i="114"/>
  <c r="B36" i="114"/>
  <c r="B61" i="114" s="1"/>
  <c r="C35" i="114"/>
  <c r="B35" i="114"/>
  <c r="B60" i="114" s="1"/>
  <c r="C34" i="114"/>
  <c r="B34" i="114"/>
  <c r="B59" i="114" s="1"/>
  <c r="C33" i="114"/>
  <c r="B33" i="114"/>
  <c r="B58" i="114" s="1"/>
  <c r="C45" i="113"/>
  <c r="B45" i="113"/>
  <c r="B70" i="113" s="1"/>
  <c r="C44" i="113"/>
  <c r="B44" i="113"/>
  <c r="B69" i="113" s="1"/>
  <c r="C43" i="113"/>
  <c r="B43" i="113"/>
  <c r="B68" i="113" s="1"/>
  <c r="C42" i="113"/>
  <c r="B42" i="113"/>
  <c r="B67" i="113" s="1"/>
  <c r="C41" i="113"/>
  <c r="B41" i="113"/>
  <c r="B66" i="113" s="1"/>
  <c r="C40" i="113"/>
  <c r="B40" i="113"/>
  <c r="B65" i="113" s="1"/>
  <c r="C39" i="113"/>
  <c r="B39" i="113"/>
  <c r="B64" i="113" s="1"/>
  <c r="C38" i="113"/>
  <c r="B38" i="113"/>
  <c r="B63" i="113" s="1"/>
  <c r="C37" i="113"/>
  <c r="B37" i="113"/>
  <c r="B62" i="113" s="1"/>
  <c r="C36" i="113"/>
  <c r="B36" i="113"/>
  <c r="B61" i="113" s="1"/>
  <c r="C35" i="113"/>
  <c r="B35" i="113"/>
  <c r="B60" i="113" s="1"/>
  <c r="C34" i="113"/>
  <c r="B34" i="113"/>
  <c r="B59" i="113" s="1"/>
  <c r="C33" i="113"/>
  <c r="B33" i="113"/>
  <c r="B58" i="113" s="1"/>
  <c r="C32" i="113"/>
  <c r="B32" i="113"/>
  <c r="B57" i="113" s="1"/>
  <c r="C31" i="113"/>
  <c r="B31" i="113"/>
  <c r="B56" i="113" s="1"/>
  <c r="C30" i="113"/>
  <c r="B30" i="113"/>
  <c r="B55" i="113" s="1"/>
  <c r="C45" i="110"/>
  <c r="B45" i="110"/>
  <c r="B70" i="110" s="1"/>
  <c r="C44" i="110"/>
  <c r="B44" i="110"/>
  <c r="B69" i="110" s="1"/>
  <c r="C43" i="110"/>
  <c r="B43" i="110"/>
  <c r="B68" i="110" s="1"/>
  <c r="C42" i="110"/>
  <c r="B42" i="110"/>
  <c r="B67" i="110" s="1"/>
  <c r="C41" i="110"/>
  <c r="B41" i="110"/>
  <c r="B66" i="110" s="1"/>
  <c r="C40" i="110"/>
  <c r="B40" i="110"/>
  <c r="B65" i="110" s="1"/>
  <c r="C39" i="110"/>
  <c r="B39" i="110"/>
  <c r="B64" i="110" s="1"/>
  <c r="C38" i="110"/>
  <c r="B38" i="110"/>
  <c r="B63" i="110" s="1"/>
  <c r="C37" i="110"/>
  <c r="B37" i="110"/>
  <c r="B62" i="110" s="1"/>
  <c r="C36" i="110"/>
  <c r="B36" i="110"/>
  <c r="B61" i="110" s="1"/>
  <c r="C35" i="110"/>
  <c r="B35" i="110"/>
  <c r="B60" i="110" s="1"/>
  <c r="C34" i="110"/>
  <c r="B34" i="110"/>
  <c r="B59" i="110" s="1"/>
  <c r="C33" i="110"/>
  <c r="B33" i="110"/>
  <c r="B58" i="110" s="1"/>
  <c r="C32" i="110"/>
  <c r="B32" i="110"/>
  <c r="B57" i="110" s="1"/>
  <c r="C31" i="110"/>
  <c r="B31" i="110"/>
  <c r="B56" i="110" s="1"/>
  <c r="C30" i="110"/>
  <c r="B30" i="110"/>
  <c r="B55" i="110" s="1"/>
  <c r="C29" i="110"/>
  <c r="B29" i="110"/>
  <c r="B54" i="110" s="1"/>
  <c r="CE25" i="150" l="1"/>
  <c r="CF2" i="150"/>
  <c r="CF2" i="151"/>
  <c r="CE25" i="151"/>
  <c r="DB46" i="151"/>
  <c r="DB46" i="150"/>
  <c r="DC23" i="151"/>
  <c r="DD29" i="151"/>
  <c r="DE113" i="151"/>
  <c r="DD26" i="151"/>
  <c r="DE110" i="151"/>
  <c r="DD7" i="151"/>
  <c r="DE106" i="151"/>
  <c r="DD116" i="151"/>
  <c r="DC32" i="151"/>
  <c r="DE108" i="150"/>
  <c r="DD26" i="150"/>
  <c r="DF8" i="151"/>
  <c r="DG107" i="151"/>
  <c r="DD7" i="150"/>
  <c r="DE105" i="150"/>
  <c r="DD6" i="151"/>
  <c r="DE105" i="151"/>
  <c r="DD4" i="150"/>
  <c r="DE102" i="150"/>
  <c r="DC28" i="150"/>
  <c r="DD110" i="150"/>
  <c r="DC27" i="150"/>
  <c r="DD109" i="150"/>
  <c r="DE106" i="150"/>
  <c r="DD8" i="150"/>
  <c r="DD29" i="150"/>
  <c r="DE111" i="150"/>
  <c r="DE31" i="151"/>
  <c r="DF115" i="151"/>
  <c r="DE6" i="150"/>
  <c r="DF104" i="150"/>
  <c r="DD27" i="151"/>
  <c r="DE111" i="151"/>
  <c r="DE104" i="151"/>
  <c r="DD5" i="151"/>
  <c r="DC30" i="150"/>
  <c r="DD112" i="150"/>
  <c r="DE112" i="151"/>
  <c r="DD28" i="151"/>
  <c r="DD3" i="150"/>
  <c r="DE101" i="150"/>
  <c r="DE108" i="151"/>
  <c r="DD9" i="151"/>
  <c r="DC30" i="151"/>
  <c r="DD114" i="151"/>
  <c r="DD3" i="151"/>
  <c r="DE102" i="151"/>
  <c r="DD5" i="150"/>
  <c r="DE103" i="150"/>
  <c r="DE103" i="151"/>
  <c r="DD4" i="151"/>
  <c r="DC23" i="150"/>
  <c r="DC31" i="150"/>
  <c r="DD113" i="150"/>
  <c r="AO46" i="137"/>
  <c r="AO46" i="148"/>
  <c r="AQ111" i="141"/>
  <c r="AP30" i="141"/>
  <c r="AQ7" i="141"/>
  <c r="AR103" i="141"/>
  <c r="AP23" i="147"/>
  <c r="AQ4" i="144"/>
  <c r="AR95" i="144"/>
  <c r="AQ99" i="144"/>
  <c r="AP27" i="144"/>
  <c r="AO46" i="142"/>
  <c r="Q25" i="140"/>
  <c r="R2" i="140"/>
  <c r="S104" i="139"/>
  <c r="T98" i="139"/>
  <c r="T4" i="139" s="1"/>
  <c r="T27" i="139" s="1"/>
  <c r="T100" i="139"/>
  <c r="T101" i="139"/>
  <c r="T97" i="139"/>
  <c r="T3" i="139" s="1"/>
  <c r="S23" i="139"/>
  <c r="S26" i="139"/>
  <c r="S46" i="139" s="1"/>
  <c r="R25" i="138"/>
  <c r="S2" i="138"/>
  <c r="AQ108" i="147"/>
  <c r="AP30" i="147"/>
  <c r="T109" i="148"/>
  <c r="AQ105" i="147"/>
  <c r="AP27" i="147"/>
  <c r="AQ105" i="148"/>
  <c r="AP29" i="148"/>
  <c r="AO46" i="147"/>
  <c r="R25" i="146"/>
  <c r="S2" i="146"/>
  <c r="AR100" i="148"/>
  <c r="AQ7" i="148"/>
  <c r="AQ102" i="148"/>
  <c r="AP26" i="148"/>
  <c r="AR101" i="147"/>
  <c r="AQ6" i="147"/>
  <c r="AQ7" i="147"/>
  <c r="AR102" i="147"/>
  <c r="S23" i="147"/>
  <c r="S26" i="147"/>
  <c r="S46" i="147" s="1"/>
  <c r="T105" i="147"/>
  <c r="T108" i="147"/>
  <c r="T107" i="147"/>
  <c r="T101" i="147"/>
  <c r="T6" i="147" s="1"/>
  <c r="T29" i="147" s="1"/>
  <c r="T106" i="147"/>
  <c r="T102" i="147"/>
  <c r="T7" i="147" s="1"/>
  <c r="T30" i="147" s="1"/>
  <c r="T104" i="147"/>
  <c r="T100" i="147"/>
  <c r="T5" i="147" s="1"/>
  <c r="T28" i="147" s="1"/>
  <c r="T99" i="147"/>
  <c r="T4" i="147" s="1"/>
  <c r="T27" i="147" s="1"/>
  <c r="T98" i="147"/>
  <c r="T3" i="147" s="1"/>
  <c r="AP28" i="147"/>
  <c r="AQ106" i="147"/>
  <c r="AQ107" i="147"/>
  <c r="AP29" i="147"/>
  <c r="AQ103" i="148"/>
  <c r="AP27" i="148"/>
  <c r="W79" i="148"/>
  <c r="V80" i="148"/>
  <c r="V82" i="148" s="1"/>
  <c r="AR97" i="148"/>
  <c r="AQ4" i="148"/>
  <c r="AR98" i="147"/>
  <c r="AQ3" i="147"/>
  <c r="U82" i="147"/>
  <c r="U84" i="147" s="1"/>
  <c r="V81" i="147"/>
  <c r="U105" i="148"/>
  <c r="U106" i="148"/>
  <c r="U104" i="148"/>
  <c r="U103" i="148"/>
  <c r="U99" i="148"/>
  <c r="U6" i="148" s="1"/>
  <c r="U29" i="148" s="1"/>
  <c r="U100" i="148"/>
  <c r="U7" i="148" s="1"/>
  <c r="U30" i="148" s="1"/>
  <c r="U96" i="148"/>
  <c r="U3" i="148" s="1"/>
  <c r="U102" i="148"/>
  <c r="U98" i="148"/>
  <c r="U5" i="148" s="1"/>
  <c r="U28" i="148" s="1"/>
  <c r="U97" i="148"/>
  <c r="U4" i="148" s="1"/>
  <c r="U27" i="148" s="1"/>
  <c r="AP23" i="148"/>
  <c r="S111" i="147"/>
  <c r="AQ104" i="148"/>
  <c r="AP28" i="148"/>
  <c r="AQ106" i="148"/>
  <c r="AP30" i="148"/>
  <c r="R25" i="148"/>
  <c r="S2" i="148"/>
  <c r="T26" i="148"/>
  <c r="T46" i="148" s="1"/>
  <c r="T23" i="148"/>
  <c r="AR99" i="147"/>
  <c r="AQ4" i="147"/>
  <c r="AR98" i="148"/>
  <c r="AQ5" i="148"/>
  <c r="AR99" i="148"/>
  <c r="AQ6" i="148"/>
  <c r="AR96" i="148"/>
  <c r="AQ3" i="148"/>
  <c r="S2" i="147"/>
  <c r="R25" i="147"/>
  <c r="AQ104" i="147"/>
  <c r="AP26" i="147"/>
  <c r="AR100" i="147"/>
  <c r="AQ5" i="147"/>
  <c r="AO46" i="145"/>
  <c r="AR100" i="145"/>
  <c r="AQ6" i="145"/>
  <c r="T108" i="145"/>
  <c r="AQ105" i="145"/>
  <c r="AP29" i="145"/>
  <c r="AQ102" i="145"/>
  <c r="AP26" i="145"/>
  <c r="U105" i="145"/>
  <c r="U103" i="145"/>
  <c r="U98" i="145"/>
  <c r="U4" i="145" s="1"/>
  <c r="U27" i="145" s="1"/>
  <c r="U102" i="145"/>
  <c r="U99" i="145"/>
  <c r="U5" i="145" s="1"/>
  <c r="U28" i="145" s="1"/>
  <c r="U100" i="145"/>
  <c r="U6" i="145" s="1"/>
  <c r="U29" i="145" s="1"/>
  <c r="U104" i="145"/>
  <c r="U97" i="145"/>
  <c r="U3" i="145" s="1"/>
  <c r="T26" i="145"/>
  <c r="T46" i="145" s="1"/>
  <c r="T23" i="145"/>
  <c r="AR96" i="144"/>
  <c r="AQ5" i="144"/>
  <c r="V82" i="145"/>
  <c r="V84" i="145" s="1"/>
  <c r="T26" i="144"/>
  <c r="T46" i="144" s="1"/>
  <c r="T23" i="144"/>
  <c r="T103" i="144"/>
  <c r="U95" i="144"/>
  <c r="U4" i="144" s="1"/>
  <c r="U27" i="144" s="1"/>
  <c r="U99" i="144"/>
  <c r="U100" i="144"/>
  <c r="U98" i="144"/>
  <c r="U96" i="144"/>
  <c r="U5" i="144" s="1"/>
  <c r="U28" i="144" s="1"/>
  <c r="U94" i="144"/>
  <c r="U3" i="144" s="1"/>
  <c r="AQ104" i="145"/>
  <c r="AP28" i="145"/>
  <c r="R25" i="144"/>
  <c r="S2" i="144"/>
  <c r="AO46" i="144"/>
  <c r="R25" i="145"/>
  <c r="S2" i="145"/>
  <c r="AR99" i="145"/>
  <c r="AQ5" i="145"/>
  <c r="V80" i="144"/>
  <c r="V82" i="144" s="1"/>
  <c r="AP23" i="144"/>
  <c r="AQ98" i="144"/>
  <c r="AP26" i="144"/>
  <c r="AP23" i="145"/>
  <c r="AR94" i="144"/>
  <c r="AQ3" i="144"/>
  <c r="AQ100" i="144"/>
  <c r="AP28" i="144"/>
  <c r="AR97" i="145"/>
  <c r="AQ3" i="145"/>
  <c r="AQ103" i="145"/>
  <c r="AP27" i="145"/>
  <c r="AR98" i="145"/>
  <c r="AQ4" i="145"/>
  <c r="AO46" i="141"/>
  <c r="AQ108" i="141"/>
  <c r="AP27" i="141"/>
  <c r="AQ3" i="141"/>
  <c r="AR105" i="141"/>
  <c r="AQ9" i="141"/>
  <c r="V79" i="142"/>
  <c r="U80" i="142"/>
  <c r="U82" i="142" s="1"/>
  <c r="AR101" i="141"/>
  <c r="AQ5" i="141"/>
  <c r="AR102" i="141"/>
  <c r="AQ6" i="141"/>
  <c r="S103" i="142"/>
  <c r="X80" i="141"/>
  <c r="X82" i="141" s="1"/>
  <c r="W80" i="141"/>
  <c r="W82" i="141" s="1"/>
  <c r="S2" i="142"/>
  <c r="R25" i="142"/>
  <c r="AP26" i="141"/>
  <c r="AP23" i="141"/>
  <c r="AR104" i="141"/>
  <c r="AQ8" i="141"/>
  <c r="AQ112" i="141"/>
  <c r="AP31" i="141"/>
  <c r="T94" i="142"/>
  <c r="T3" i="142" s="1"/>
  <c r="T98" i="142"/>
  <c r="T99" i="142"/>
  <c r="T100" i="142"/>
  <c r="T96" i="142"/>
  <c r="T5" i="142" s="1"/>
  <c r="T28" i="142" s="1"/>
  <c r="T95" i="142"/>
  <c r="T4" i="142" s="1"/>
  <c r="T27" i="142" s="1"/>
  <c r="AQ113" i="141"/>
  <c r="AP32" i="141"/>
  <c r="AR94" i="142"/>
  <c r="AQ3" i="142"/>
  <c r="R25" i="141"/>
  <c r="S2" i="141"/>
  <c r="U116" i="141"/>
  <c r="AR96" i="142"/>
  <c r="AQ5" i="142"/>
  <c r="AP23" i="142"/>
  <c r="S23" i="142"/>
  <c r="S26" i="142"/>
  <c r="S46" i="142" s="1"/>
  <c r="V112" i="141"/>
  <c r="V110" i="141"/>
  <c r="V100" i="141"/>
  <c r="V4" i="141" s="1"/>
  <c r="V27" i="141" s="1"/>
  <c r="V109" i="141"/>
  <c r="V105" i="141"/>
  <c r="V9" i="141" s="1"/>
  <c r="V32" i="141" s="1"/>
  <c r="V99" i="141"/>
  <c r="V3" i="141" s="1"/>
  <c r="V113" i="141"/>
  <c r="V107" i="141"/>
  <c r="V103" i="141"/>
  <c r="V7" i="141" s="1"/>
  <c r="V30" i="141" s="1"/>
  <c r="V101" i="141"/>
  <c r="V5" i="141" s="1"/>
  <c r="V28" i="141" s="1"/>
  <c r="V104" i="141"/>
  <c r="V8" i="141" s="1"/>
  <c r="V31" i="141" s="1"/>
  <c r="V108" i="141"/>
  <c r="V102" i="141"/>
  <c r="V6" i="141" s="1"/>
  <c r="V29" i="141" s="1"/>
  <c r="V111" i="141"/>
  <c r="AT95" i="142"/>
  <c r="AS4" i="142"/>
  <c r="AS99" i="142"/>
  <c r="AR27" i="142"/>
  <c r="AQ110" i="141"/>
  <c r="AP29" i="141"/>
  <c r="AQ100" i="142"/>
  <c r="AP28" i="142"/>
  <c r="AQ4" i="141"/>
  <c r="AR100" i="141"/>
  <c r="AQ109" i="141"/>
  <c r="AP28" i="141"/>
  <c r="AQ98" i="142"/>
  <c r="AP26" i="142"/>
  <c r="U26" i="141"/>
  <c r="U46" i="141" s="1"/>
  <c r="U23" i="141"/>
  <c r="AO46" i="140"/>
  <c r="AR105" i="140"/>
  <c r="AQ7" i="140"/>
  <c r="T116" i="140"/>
  <c r="AP23" i="139"/>
  <c r="AR113" i="140"/>
  <c r="AQ31" i="140"/>
  <c r="AR102" i="140"/>
  <c r="AQ4" i="140"/>
  <c r="AR104" i="140"/>
  <c r="AQ6" i="140"/>
  <c r="AQ108" i="140"/>
  <c r="AP26" i="140"/>
  <c r="Q25" i="139"/>
  <c r="R2" i="139"/>
  <c r="T26" i="140"/>
  <c r="T46" i="140" s="1"/>
  <c r="T23" i="140"/>
  <c r="AR97" i="139"/>
  <c r="AQ3" i="139"/>
  <c r="AQ112" i="140"/>
  <c r="AP30" i="140"/>
  <c r="AR101" i="139"/>
  <c r="AQ27" i="139"/>
  <c r="AQ109" i="140"/>
  <c r="AP27" i="140"/>
  <c r="AS98" i="139"/>
  <c r="AR4" i="139"/>
  <c r="AO46" i="139"/>
  <c r="U111" i="140"/>
  <c r="U113" i="140"/>
  <c r="U109" i="140"/>
  <c r="U110" i="140"/>
  <c r="U108" i="140"/>
  <c r="U112" i="140"/>
  <c r="U104" i="140"/>
  <c r="U6" i="140" s="1"/>
  <c r="U29" i="140" s="1"/>
  <c r="U101" i="140"/>
  <c r="U3" i="140" s="1"/>
  <c r="U102" i="140"/>
  <c r="U4" i="140" s="1"/>
  <c r="U27" i="140" s="1"/>
  <c r="U105" i="140"/>
  <c r="U7" i="140" s="1"/>
  <c r="U30" i="140" s="1"/>
  <c r="U106" i="140"/>
  <c r="U8" i="140" s="1"/>
  <c r="U31" i="140" s="1"/>
  <c r="U103" i="140"/>
  <c r="U5" i="140" s="1"/>
  <c r="U28" i="140" s="1"/>
  <c r="AS106" i="140"/>
  <c r="AR8" i="140"/>
  <c r="AR110" i="140"/>
  <c r="AQ28" i="140"/>
  <c r="AQ100" i="139"/>
  <c r="AP26" i="139"/>
  <c r="V86" i="140"/>
  <c r="W83" i="140"/>
  <c r="W84" i="140" s="1"/>
  <c r="AP23" i="140"/>
  <c r="AS103" i="140"/>
  <c r="AR5" i="140"/>
  <c r="AQ111" i="140"/>
  <c r="AP29" i="140"/>
  <c r="AR101" i="140"/>
  <c r="AQ3" i="140"/>
  <c r="AQ115" i="138"/>
  <c r="AP31" i="138"/>
  <c r="S119" i="138"/>
  <c r="AO46" i="138"/>
  <c r="AQ111" i="138"/>
  <c r="AP27" i="138"/>
  <c r="AQ114" i="138"/>
  <c r="AP30" i="138"/>
  <c r="S26" i="138"/>
  <c r="S46" i="138" s="1"/>
  <c r="S23" i="138"/>
  <c r="AQ110" i="138"/>
  <c r="AP26" i="138"/>
  <c r="AR104" i="138"/>
  <c r="AQ5" i="138"/>
  <c r="AR107" i="138"/>
  <c r="AQ8" i="138"/>
  <c r="T113" i="138"/>
  <c r="T114" i="138"/>
  <c r="T104" i="138"/>
  <c r="T5" i="138" s="1"/>
  <c r="T28" i="138" s="1"/>
  <c r="T102" i="138"/>
  <c r="T3" i="138" s="1"/>
  <c r="T112" i="138"/>
  <c r="T111" i="138"/>
  <c r="T110" i="138"/>
  <c r="T116" i="138"/>
  <c r="T108" i="138"/>
  <c r="T9" i="138" s="1"/>
  <c r="T32" i="138" s="1"/>
  <c r="T106" i="138"/>
  <c r="T7" i="138" s="1"/>
  <c r="T30" i="138" s="1"/>
  <c r="T107" i="138"/>
  <c r="T8" i="138" s="1"/>
  <c r="T31" i="138" s="1"/>
  <c r="T105" i="138"/>
  <c r="T6" i="138" s="1"/>
  <c r="T29" i="138" s="1"/>
  <c r="T115" i="138"/>
  <c r="T103" i="138"/>
  <c r="T4" i="138" s="1"/>
  <c r="T27" i="138" s="1"/>
  <c r="AR105" i="138"/>
  <c r="AQ6" i="138"/>
  <c r="AQ116" i="138"/>
  <c r="AP32" i="138"/>
  <c r="AQ112" i="138"/>
  <c r="AP28" i="138"/>
  <c r="AP23" i="138"/>
  <c r="AR106" i="138"/>
  <c r="AQ7" i="138"/>
  <c r="AR103" i="138"/>
  <c r="AQ4" i="138"/>
  <c r="AR102" i="138"/>
  <c r="AQ3" i="138"/>
  <c r="AQ113" i="138"/>
  <c r="AP29" i="138"/>
  <c r="AR108" i="138"/>
  <c r="AQ9" i="138"/>
  <c r="T23" i="137"/>
  <c r="T26" i="137"/>
  <c r="T46" i="137" s="1"/>
  <c r="AQ102" i="137"/>
  <c r="AP28" i="137"/>
  <c r="AP23" i="137"/>
  <c r="AQ101" i="137"/>
  <c r="AP27" i="137"/>
  <c r="AR97" i="137"/>
  <c r="AQ5" i="137"/>
  <c r="AQ3" i="137"/>
  <c r="AR95" i="137"/>
  <c r="R25" i="137"/>
  <c r="S2" i="137"/>
  <c r="AR96" i="137"/>
  <c r="AQ4" i="137"/>
  <c r="AR98" i="137"/>
  <c r="AQ6" i="137"/>
  <c r="AQ103" i="137"/>
  <c r="AP29" i="137"/>
  <c r="U101" i="137"/>
  <c r="U103" i="137"/>
  <c r="U98" i="137"/>
  <c r="U6" i="137" s="1"/>
  <c r="U29" i="137" s="1"/>
  <c r="U95" i="137"/>
  <c r="U3" i="137" s="1"/>
  <c r="U97" i="137"/>
  <c r="U5" i="137" s="1"/>
  <c r="U28" i="137" s="1"/>
  <c r="U96" i="137"/>
  <c r="U4" i="137" s="1"/>
  <c r="U27" i="137" s="1"/>
  <c r="U102" i="137"/>
  <c r="U100" i="137"/>
  <c r="T106" i="137"/>
  <c r="AQ100" i="137"/>
  <c r="AP26" i="137"/>
  <c r="W79" i="137"/>
  <c r="V80" i="137"/>
  <c r="V82" i="137" s="1"/>
  <c r="G78" i="130"/>
  <c r="G80" i="130" s="1"/>
  <c r="G83" i="130" s="1"/>
  <c r="I79" i="130"/>
  <c r="I80" i="130" s="1"/>
  <c r="Z79" i="130"/>
  <c r="H139" i="130"/>
  <c r="Y80" i="130"/>
  <c r="Y83" i="130" s="1"/>
  <c r="AC80" i="130"/>
  <c r="AC83" i="130" s="1"/>
  <c r="AD80" i="130"/>
  <c r="AD83" i="130" s="1"/>
  <c r="AE80" i="130"/>
  <c r="AE83" i="130" s="1"/>
  <c r="AF80" i="130"/>
  <c r="AF83" i="130" s="1"/>
  <c r="H9" i="130"/>
  <c r="H10" i="130"/>
  <c r="H11" i="130"/>
  <c r="DC46" i="151" l="1"/>
  <c r="I139" i="130"/>
  <c r="I83" i="130"/>
  <c r="Y120" i="130"/>
  <c r="Y9" i="130" s="1"/>
  <c r="Y116" i="130"/>
  <c r="Y5" i="130" s="1"/>
  <c r="Y119" i="130"/>
  <c r="Y121" i="130"/>
  <c r="Y10" i="130" s="1"/>
  <c r="Y122" i="130"/>
  <c r="Y11" i="130" s="1"/>
  <c r="Y123" i="130"/>
  <c r="Y12" i="130" s="1"/>
  <c r="Y117" i="130"/>
  <c r="Y118" i="130"/>
  <c r="Y114" i="130"/>
  <c r="Y115" i="130"/>
  <c r="Y4" i="130" s="1"/>
  <c r="G116" i="130"/>
  <c r="G119" i="130"/>
  <c r="G120" i="130"/>
  <c r="G9" i="130" s="1"/>
  <c r="G114" i="130"/>
  <c r="G118" i="130"/>
  <c r="G121" i="130"/>
  <c r="G122" i="130"/>
  <c r="G11" i="130" s="1"/>
  <c r="G123" i="130"/>
  <c r="G12" i="130" s="1"/>
  <c r="G115" i="130"/>
  <c r="G117" i="130"/>
  <c r="G6" i="130" s="1"/>
  <c r="AC114" i="130"/>
  <c r="AD114" i="130" s="1"/>
  <c r="AC116" i="130"/>
  <c r="AC128" i="130" s="1"/>
  <c r="AD128" i="130" s="1"/>
  <c r="AD28" i="130" s="1"/>
  <c r="AC115" i="130"/>
  <c r="AC118" i="130"/>
  <c r="AC119" i="130"/>
  <c r="AC8" i="130" s="1"/>
  <c r="AC117" i="130"/>
  <c r="AC120" i="130"/>
  <c r="AD120" i="130" s="1"/>
  <c r="AE120" i="130" s="1"/>
  <c r="AC121" i="130"/>
  <c r="AC133" i="130" s="1"/>
  <c r="AD133" i="130" s="1"/>
  <c r="AD33" i="130" s="1"/>
  <c r="AC122" i="130"/>
  <c r="AC134" i="130" s="1"/>
  <c r="AD134" i="130" s="1"/>
  <c r="AE134" i="130" s="1"/>
  <c r="AC123" i="130"/>
  <c r="CF25" i="151"/>
  <c r="CG2" i="151"/>
  <c r="CF25" i="150"/>
  <c r="CG2" i="150"/>
  <c r="DC46" i="150"/>
  <c r="DE4" i="151"/>
  <c r="DF103" i="151"/>
  <c r="DD30" i="150"/>
  <c r="DE112" i="150"/>
  <c r="DF31" i="151"/>
  <c r="DG115" i="151"/>
  <c r="DD28" i="150"/>
  <c r="DE110" i="150"/>
  <c r="DG8" i="151"/>
  <c r="DH107" i="151"/>
  <c r="DE5" i="150"/>
  <c r="DF103" i="150"/>
  <c r="DE9" i="151"/>
  <c r="DF108" i="151"/>
  <c r="DF101" i="150"/>
  <c r="DE3" i="150"/>
  <c r="DE29" i="150"/>
  <c r="DF111" i="150"/>
  <c r="DE4" i="150"/>
  <c r="DF102" i="150"/>
  <c r="DD23" i="150"/>
  <c r="DE5" i="151"/>
  <c r="DF104" i="151"/>
  <c r="DE26" i="151"/>
  <c r="DF110" i="151"/>
  <c r="DD31" i="150"/>
  <c r="DE113" i="150"/>
  <c r="DF102" i="151"/>
  <c r="DE3" i="151"/>
  <c r="DE27" i="151"/>
  <c r="DF111" i="151"/>
  <c r="DE6" i="151"/>
  <c r="DF105" i="151"/>
  <c r="DE26" i="150"/>
  <c r="DF108" i="150"/>
  <c r="DD23" i="151"/>
  <c r="DE8" i="150"/>
  <c r="DF106" i="150"/>
  <c r="DD30" i="151"/>
  <c r="DE114" i="151"/>
  <c r="DG104" i="150"/>
  <c r="DF6" i="150"/>
  <c r="DE109" i="150"/>
  <c r="DD27" i="150"/>
  <c r="DE7" i="150"/>
  <c r="DF105" i="150"/>
  <c r="DD32" i="151"/>
  <c r="DE116" i="151"/>
  <c r="DE29" i="151"/>
  <c r="DF113" i="151"/>
  <c r="DE28" i="151"/>
  <c r="DF112" i="151"/>
  <c r="DE7" i="151"/>
  <c r="DF106" i="151"/>
  <c r="F78" i="130"/>
  <c r="F80" i="130" s="1"/>
  <c r="F83" i="130" s="1"/>
  <c r="Y134" i="130"/>
  <c r="H7" i="130"/>
  <c r="H4" i="130"/>
  <c r="G7" i="130"/>
  <c r="Y135" i="130"/>
  <c r="G10" i="130"/>
  <c r="H8" i="130"/>
  <c r="H12" i="130"/>
  <c r="H6" i="130"/>
  <c r="H5" i="130"/>
  <c r="H128" i="130"/>
  <c r="H129" i="130"/>
  <c r="Y127" i="130"/>
  <c r="AC127" i="130"/>
  <c r="AD127" i="130" s="1"/>
  <c r="AD27" i="130" s="1"/>
  <c r="AC135" i="130"/>
  <c r="AD135" i="130" s="1"/>
  <c r="AE135" i="130" s="1"/>
  <c r="H134" i="130"/>
  <c r="H133" i="130"/>
  <c r="H132" i="130"/>
  <c r="AQ23" i="144"/>
  <c r="AS103" i="141"/>
  <c r="AR7" i="141"/>
  <c r="AQ30" i="141"/>
  <c r="AR111" i="141"/>
  <c r="AQ23" i="137"/>
  <c r="U106" i="137"/>
  <c r="AP46" i="147"/>
  <c r="AR99" i="144"/>
  <c r="AQ27" i="144"/>
  <c r="AS95" i="144"/>
  <c r="AR4" i="144"/>
  <c r="AQ23" i="142"/>
  <c r="T103" i="142"/>
  <c r="AP46" i="140"/>
  <c r="S2" i="140"/>
  <c r="R25" i="140"/>
  <c r="T104" i="139"/>
  <c r="U97" i="139"/>
  <c r="U3" i="139" s="1"/>
  <c r="U100" i="139"/>
  <c r="U101" i="139"/>
  <c r="U98" i="139"/>
  <c r="U4" i="139" s="1"/>
  <c r="U27" i="139" s="1"/>
  <c r="T26" i="139"/>
  <c r="T46" i="139" s="1"/>
  <c r="T23" i="139"/>
  <c r="AQ23" i="138"/>
  <c r="T2" i="138"/>
  <c r="S25" i="138"/>
  <c r="T119" i="138"/>
  <c r="AS96" i="148"/>
  <c r="AR3" i="148"/>
  <c r="AR4" i="147"/>
  <c r="AS99" i="147"/>
  <c r="AR104" i="148"/>
  <c r="AQ28" i="148"/>
  <c r="AS98" i="147"/>
  <c r="AR3" i="147"/>
  <c r="AS97" i="148"/>
  <c r="AR4" i="148"/>
  <c r="X79" i="148"/>
  <c r="X80" i="148" s="1"/>
  <c r="X82" i="148" s="1"/>
  <c r="W80" i="148"/>
  <c r="W82" i="148" s="1"/>
  <c r="AR103" i="148"/>
  <c r="AQ27" i="148"/>
  <c r="T111" i="147"/>
  <c r="AR102" i="148"/>
  <c r="AQ26" i="148"/>
  <c r="T23" i="147"/>
  <c r="T26" i="147"/>
  <c r="T46" i="147" s="1"/>
  <c r="AS102" i="147"/>
  <c r="AR7" i="147"/>
  <c r="AS100" i="147"/>
  <c r="AR5" i="147"/>
  <c r="S25" i="147"/>
  <c r="T2" i="147"/>
  <c r="AR106" i="148"/>
  <c r="AQ30" i="148"/>
  <c r="U109" i="148"/>
  <c r="AR107" i="147"/>
  <c r="AQ29" i="147"/>
  <c r="AS100" i="148"/>
  <c r="AR7" i="148"/>
  <c r="U26" i="148"/>
  <c r="U46" i="148" s="1"/>
  <c r="U23" i="148"/>
  <c r="W81" i="147"/>
  <c r="X81" i="147" s="1"/>
  <c r="V82" i="147"/>
  <c r="V84" i="147" s="1"/>
  <c r="AR106" i="147"/>
  <c r="AQ28" i="147"/>
  <c r="AR105" i="148"/>
  <c r="AQ29" i="148"/>
  <c r="AR104" i="147"/>
  <c r="AQ26" i="147"/>
  <c r="AS99" i="148"/>
  <c r="AR6" i="148"/>
  <c r="AS98" i="148"/>
  <c r="AR5" i="148"/>
  <c r="U107" i="147"/>
  <c r="U106" i="147"/>
  <c r="U108" i="147"/>
  <c r="U105" i="147"/>
  <c r="U100" i="147"/>
  <c r="U5" i="147" s="1"/>
  <c r="U28" i="147" s="1"/>
  <c r="U102" i="147"/>
  <c r="U7" i="147" s="1"/>
  <c r="U30" i="147" s="1"/>
  <c r="U98" i="147"/>
  <c r="U3" i="147" s="1"/>
  <c r="U99" i="147"/>
  <c r="U4" i="147" s="1"/>
  <c r="U27" i="147" s="1"/>
  <c r="U101" i="147"/>
  <c r="U6" i="147" s="1"/>
  <c r="U29" i="147" s="1"/>
  <c r="U104" i="147"/>
  <c r="AS101" i="147"/>
  <c r="AR6" i="147"/>
  <c r="AQ23" i="148"/>
  <c r="S25" i="148"/>
  <c r="T2" i="148"/>
  <c r="AQ23" i="147"/>
  <c r="V104" i="148"/>
  <c r="V103" i="148"/>
  <c r="V105" i="148"/>
  <c r="V100" i="148"/>
  <c r="V7" i="148" s="1"/>
  <c r="V30" i="148" s="1"/>
  <c r="V99" i="148"/>
  <c r="V6" i="148" s="1"/>
  <c r="V29" i="148" s="1"/>
  <c r="V97" i="148"/>
  <c r="V4" i="148" s="1"/>
  <c r="V27" i="148" s="1"/>
  <c r="V102" i="148"/>
  <c r="V98" i="148"/>
  <c r="V5" i="148" s="1"/>
  <c r="V28" i="148" s="1"/>
  <c r="V106" i="148"/>
  <c r="V96" i="148"/>
  <c r="V3" i="148" s="1"/>
  <c r="AP46" i="148"/>
  <c r="S25" i="146"/>
  <c r="T2" i="146"/>
  <c r="AR105" i="147"/>
  <c r="AQ27" i="147"/>
  <c r="AR108" i="147"/>
  <c r="AQ30" i="147"/>
  <c r="AR98" i="144"/>
  <c r="AQ26" i="144"/>
  <c r="AR104" i="145"/>
  <c r="AQ28" i="145"/>
  <c r="AS98" i="145"/>
  <c r="AR4" i="145"/>
  <c r="S25" i="144"/>
  <c r="T2" i="144"/>
  <c r="U26" i="144"/>
  <c r="U46" i="144" s="1"/>
  <c r="U23" i="144"/>
  <c r="AR105" i="145"/>
  <c r="AQ29" i="145"/>
  <c r="X80" i="144"/>
  <c r="X82" i="144" s="1"/>
  <c r="W80" i="144"/>
  <c r="W82" i="144" s="1"/>
  <c r="X82" i="145"/>
  <c r="X84" i="145" s="1"/>
  <c r="W82" i="145"/>
  <c r="W84" i="145" s="1"/>
  <c r="AP46" i="145"/>
  <c r="AR6" i="145"/>
  <c r="AS100" i="145"/>
  <c r="AR103" i="145"/>
  <c r="AQ27" i="145"/>
  <c r="AR100" i="144"/>
  <c r="AQ28" i="144"/>
  <c r="AS94" i="144"/>
  <c r="AR3" i="144"/>
  <c r="V96" i="144"/>
  <c r="V5" i="144" s="1"/>
  <c r="V28" i="144" s="1"/>
  <c r="V100" i="144"/>
  <c r="V94" i="144"/>
  <c r="V3" i="144" s="1"/>
  <c r="V99" i="144"/>
  <c r="V98" i="144"/>
  <c r="V95" i="144"/>
  <c r="V4" i="144" s="1"/>
  <c r="V27" i="144" s="1"/>
  <c r="AS99" i="145"/>
  <c r="AR5" i="145"/>
  <c r="V104" i="145"/>
  <c r="V103" i="145"/>
  <c r="V98" i="145"/>
  <c r="V4" i="145" s="1"/>
  <c r="V27" i="145" s="1"/>
  <c r="V105" i="145"/>
  <c r="V100" i="145"/>
  <c r="V6" i="145" s="1"/>
  <c r="V29" i="145" s="1"/>
  <c r="V97" i="145"/>
  <c r="V3" i="145" s="1"/>
  <c r="V102" i="145"/>
  <c r="V99" i="145"/>
  <c r="V5" i="145" s="1"/>
  <c r="V28" i="145" s="1"/>
  <c r="AR102" i="145"/>
  <c r="AQ26" i="145"/>
  <c r="AQ23" i="145"/>
  <c r="T2" i="145"/>
  <c r="S25" i="145"/>
  <c r="U103" i="144"/>
  <c r="U26" i="145"/>
  <c r="U46" i="145" s="1"/>
  <c r="U23" i="145"/>
  <c r="AS97" i="145"/>
  <c r="AR3" i="145"/>
  <c r="AP46" i="144"/>
  <c r="AS96" i="144"/>
  <c r="AR5" i="144"/>
  <c r="U108" i="145"/>
  <c r="AP46" i="142"/>
  <c r="V116" i="141"/>
  <c r="T26" i="142"/>
  <c r="T46" i="142" s="1"/>
  <c r="T23" i="142"/>
  <c r="AQ23" i="141"/>
  <c r="X112" i="141"/>
  <c r="X110" i="141"/>
  <c r="X109" i="141"/>
  <c r="X108" i="141"/>
  <c r="X104" i="141"/>
  <c r="X8" i="141" s="1"/>
  <c r="X31" i="141" s="1"/>
  <c r="X113" i="141"/>
  <c r="X111" i="141"/>
  <c r="X107" i="141"/>
  <c r="X103" i="141"/>
  <c r="X7" i="141" s="1"/>
  <c r="X30" i="141" s="1"/>
  <c r="X101" i="141"/>
  <c r="X5" i="141" s="1"/>
  <c r="X28" i="141" s="1"/>
  <c r="X99" i="141"/>
  <c r="X3" i="141" s="1"/>
  <c r="X100" i="141"/>
  <c r="X4" i="141" s="1"/>
  <c r="X27" i="141" s="1"/>
  <c r="X102" i="141"/>
  <c r="X6" i="141" s="1"/>
  <c r="X29" i="141" s="1"/>
  <c r="X105" i="141"/>
  <c r="X9" i="141" s="1"/>
  <c r="X32" i="141" s="1"/>
  <c r="AR3" i="141"/>
  <c r="AS96" i="142"/>
  <c r="AR5" i="142"/>
  <c r="AS100" i="141"/>
  <c r="AR4" i="141"/>
  <c r="V23" i="141"/>
  <c r="V26" i="141"/>
  <c r="V46" i="141" s="1"/>
  <c r="AS94" i="142"/>
  <c r="AR3" i="142"/>
  <c r="AS104" i="141"/>
  <c r="AR8" i="141"/>
  <c r="AQ26" i="141"/>
  <c r="U100" i="142"/>
  <c r="U98" i="142"/>
  <c r="U95" i="142"/>
  <c r="U4" i="142" s="1"/>
  <c r="U27" i="142" s="1"/>
  <c r="U96" i="142"/>
  <c r="U5" i="142" s="1"/>
  <c r="U28" i="142" s="1"/>
  <c r="U99" i="142"/>
  <c r="U94" i="142"/>
  <c r="U3" i="142" s="1"/>
  <c r="AS105" i="141"/>
  <c r="AR9" i="141"/>
  <c r="AR109" i="141"/>
  <c r="AQ28" i="141"/>
  <c r="AR110" i="141"/>
  <c r="AQ29" i="141"/>
  <c r="AU95" i="142"/>
  <c r="AT4" i="142"/>
  <c r="AR6" i="141"/>
  <c r="AS102" i="141"/>
  <c r="V80" i="142"/>
  <c r="V82" i="142" s="1"/>
  <c r="W79" i="142"/>
  <c r="AR108" i="141"/>
  <c r="AQ27" i="141"/>
  <c r="AR98" i="142"/>
  <c r="AQ26" i="142"/>
  <c r="AR113" i="141"/>
  <c r="AQ32" i="141"/>
  <c r="AR112" i="141"/>
  <c r="AQ31" i="141"/>
  <c r="S25" i="142"/>
  <c r="T2" i="142"/>
  <c r="AR100" i="142"/>
  <c r="AQ28" i="142"/>
  <c r="AT99" i="142"/>
  <c r="AS27" i="142"/>
  <c r="S25" i="141"/>
  <c r="T2" i="141"/>
  <c r="W111" i="141"/>
  <c r="W112" i="141"/>
  <c r="W110" i="141"/>
  <c r="W109" i="141"/>
  <c r="W105" i="141"/>
  <c r="W9" i="141" s="1"/>
  <c r="W32" i="141" s="1"/>
  <c r="W99" i="141"/>
  <c r="W3" i="141" s="1"/>
  <c r="W108" i="141"/>
  <c r="W104" i="141"/>
  <c r="W8" i="141" s="1"/>
  <c r="W31" i="141" s="1"/>
  <c r="W102" i="141"/>
  <c r="W6" i="141" s="1"/>
  <c r="W29" i="141" s="1"/>
  <c r="W103" i="141"/>
  <c r="W7" i="141" s="1"/>
  <c r="W30" i="141" s="1"/>
  <c r="W100" i="141"/>
  <c r="W4" i="141" s="1"/>
  <c r="W27" i="141" s="1"/>
  <c r="W107" i="141"/>
  <c r="W101" i="141"/>
  <c r="W5" i="141" s="1"/>
  <c r="W28" i="141" s="1"/>
  <c r="W113" i="141"/>
  <c r="AS101" i="141"/>
  <c r="AR5" i="141"/>
  <c r="AP46" i="141"/>
  <c r="AS101" i="140"/>
  <c r="AR3" i="140"/>
  <c r="AQ23" i="140"/>
  <c r="X83" i="140"/>
  <c r="W86" i="140"/>
  <c r="AP46" i="139"/>
  <c r="AR109" i="140"/>
  <c r="AQ27" i="140"/>
  <c r="AR112" i="140"/>
  <c r="AQ30" i="140"/>
  <c r="AS97" i="139"/>
  <c r="AR3" i="139"/>
  <c r="AS113" i="140"/>
  <c r="AR31" i="140"/>
  <c r="AR100" i="139"/>
  <c r="AQ26" i="139"/>
  <c r="U23" i="140"/>
  <c r="U26" i="140"/>
  <c r="U46" i="140" s="1"/>
  <c r="U116" i="140"/>
  <c r="AR108" i="140"/>
  <c r="AQ26" i="140"/>
  <c r="AS102" i="140"/>
  <c r="AR4" i="140"/>
  <c r="AS105" i="140"/>
  <c r="AR7" i="140"/>
  <c r="V110" i="140"/>
  <c r="V109" i="140"/>
  <c r="V106" i="140"/>
  <c r="V8" i="140" s="1"/>
  <c r="V31" i="140" s="1"/>
  <c r="V102" i="140"/>
  <c r="V4" i="140" s="1"/>
  <c r="V27" i="140" s="1"/>
  <c r="V105" i="140"/>
  <c r="V7" i="140" s="1"/>
  <c r="V30" i="140" s="1"/>
  <c r="V103" i="140"/>
  <c r="V5" i="140" s="1"/>
  <c r="V28" i="140" s="1"/>
  <c r="V108" i="140"/>
  <c r="V111" i="140"/>
  <c r="V112" i="140"/>
  <c r="V113" i="140"/>
  <c r="V104" i="140"/>
  <c r="V6" i="140" s="1"/>
  <c r="V29" i="140" s="1"/>
  <c r="V101" i="140"/>
  <c r="V3" i="140" s="1"/>
  <c r="AR111" i="140"/>
  <c r="AQ29" i="140"/>
  <c r="AS110" i="140"/>
  <c r="AR28" i="140"/>
  <c r="AT98" i="139"/>
  <c r="AS4" i="139"/>
  <c r="AS101" i="139"/>
  <c r="AR27" i="139"/>
  <c r="AS104" i="140"/>
  <c r="AR6" i="140"/>
  <c r="AT103" i="140"/>
  <c r="AS5" i="140"/>
  <c r="AT106" i="140"/>
  <c r="AS8" i="140"/>
  <c r="AQ23" i="139"/>
  <c r="R25" i="139"/>
  <c r="S2" i="139"/>
  <c r="AS103" i="138"/>
  <c r="AR4" i="138"/>
  <c r="AR113" i="138"/>
  <c r="AQ29" i="138"/>
  <c r="AP46" i="138"/>
  <c r="AR110" i="138"/>
  <c r="AQ26" i="138"/>
  <c r="AR115" i="138"/>
  <c r="AQ31" i="138"/>
  <c r="AS102" i="138"/>
  <c r="AR3" i="138"/>
  <c r="AS106" i="138"/>
  <c r="AR7" i="138"/>
  <c r="AS105" i="138"/>
  <c r="AR6" i="138"/>
  <c r="AS107" i="138"/>
  <c r="AR8" i="138"/>
  <c r="AR114" i="138"/>
  <c r="AQ30" i="138"/>
  <c r="AR112" i="138"/>
  <c r="AQ28" i="138"/>
  <c r="AS104" i="138"/>
  <c r="AR5" i="138"/>
  <c r="AQ27" i="138"/>
  <c r="AR111" i="138"/>
  <c r="AS108" i="138"/>
  <c r="AR9" i="138"/>
  <c r="T23" i="138"/>
  <c r="T26" i="138"/>
  <c r="T46" i="138" s="1"/>
  <c r="U112" i="138"/>
  <c r="U113" i="138"/>
  <c r="U114" i="138"/>
  <c r="U116" i="138"/>
  <c r="U110" i="138"/>
  <c r="U103" i="138"/>
  <c r="U4" i="138" s="1"/>
  <c r="U27" i="138" s="1"/>
  <c r="U108" i="138"/>
  <c r="U9" i="138" s="1"/>
  <c r="U32" i="138" s="1"/>
  <c r="U106" i="138"/>
  <c r="U7" i="138" s="1"/>
  <c r="U30" i="138" s="1"/>
  <c r="U104" i="138"/>
  <c r="U5" i="138" s="1"/>
  <c r="U28" i="138" s="1"/>
  <c r="U111" i="138"/>
  <c r="U115" i="138"/>
  <c r="U102" i="138"/>
  <c r="U3" i="138" s="1"/>
  <c r="U107" i="138"/>
  <c r="U8" i="138" s="1"/>
  <c r="U31" i="138" s="1"/>
  <c r="U105" i="138"/>
  <c r="U6" i="138" s="1"/>
  <c r="U29" i="138" s="1"/>
  <c r="AR116" i="138"/>
  <c r="AQ32" i="138"/>
  <c r="AP46" i="137"/>
  <c r="AR103" i="137"/>
  <c r="AQ29" i="137"/>
  <c r="AS96" i="137"/>
  <c r="AR4" i="137"/>
  <c r="AR101" i="137"/>
  <c r="AQ27" i="137"/>
  <c r="AR100" i="137"/>
  <c r="AQ26" i="137"/>
  <c r="T2" i="137"/>
  <c r="S25" i="137"/>
  <c r="U26" i="137"/>
  <c r="U46" i="137" s="1"/>
  <c r="U23" i="137"/>
  <c r="AS97" i="137"/>
  <c r="AR5" i="137"/>
  <c r="AS95" i="137"/>
  <c r="AR3" i="137"/>
  <c r="V103" i="137"/>
  <c r="V102" i="137"/>
  <c r="V98" i="137"/>
  <c r="V6" i="137" s="1"/>
  <c r="V29" i="137" s="1"/>
  <c r="V101" i="137"/>
  <c r="V100" i="137"/>
  <c r="V97" i="137"/>
  <c r="V5" i="137" s="1"/>
  <c r="V28" i="137" s="1"/>
  <c r="V96" i="137"/>
  <c r="V4" i="137" s="1"/>
  <c r="V27" i="137" s="1"/>
  <c r="V95" i="137"/>
  <c r="V3" i="137" s="1"/>
  <c r="AS98" i="137"/>
  <c r="AR6" i="137"/>
  <c r="W80" i="137"/>
  <c r="W82" i="137" s="1"/>
  <c r="X79" i="137"/>
  <c r="X80" i="137" s="1"/>
  <c r="X82" i="137" s="1"/>
  <c r="AR102" i="137"/>
  <c r="AQ28" i="137"/>
  <c r="G3" i="130"/>
  <c r="G126" i="130"/>
  <c r="AD119" i="130"/>
  <c r="AC6" i="130"/>
  <c r="AC7" i="130"/>
  <c r="AA79" i="130"/>
  <c r="Z80" i="130"/>
  <c r="Z83" i="130" s="1"/>
  <c r="J79" i="130"/>
  <c r="G78" i="128"/>
  <c r="I79" i="128"/>
  <c r="J79" i="128" s="1"/>
  <c r="Z79" i="128"/>
  <c r="Z80" i="128" s="1"/>
  <c r="Z83" i="128" s="1"/>
  <c r="H80" i="128"/>
  <c r="Y80" i="128"/>
  <c r="Y83" i="128" s="1"/>
  <c r="AC80" i="128"/>
  <c r="AC83" i="128" s="1"/>
  <c r="AD80" i="128"/>
  <c r="AD83" i="128" s="1"/>
  <c r="AE80" i="128"/>
  <c r="AE83" i="128" s="1"/>
  <c r="AF80" i="128"/>
  <c r="AF83" i="128" s="1"/>
  <c r="Y128" i="130" l="1"/>
  <c r="G134" i="130"/>
  <c r="AC131" i="130"/>
  <c r="AD131" i="130" s="1"/>
  <c r="AD31" i="130" s="1"/>
  <c r="G135" i="130"/>
  <c r="AC3" i="130"/>
  <c r="G129" i="130"/>
  <c r="DD46" i="151"/>
  <c r="Y111" i="128"/>
  <c r="Y114" i="128"/>
  <c r="Y6" i="128" s="1"/>
  <c r="Y118" i="128"/>
  <c r="Y10" i="128" s="1"/>
  <c r="Y113" i="128"/>
  <c r="Y115" i="128"/>
  <c r="Y7" i="128" s="1"/>
  <c r="Y112" i="128"/>
  <c r="Y116" i="128"/>
  <c r="Y8" i="128" s="1"/>
  <c r="Y117" i="128"/>
  <c r="CH2" i="150"/>
  <c r="CG25" i="150"/>
  <c r="Z113" i="128"/>
  <c r="Z5" i="128" s="1"/>
  <c r="Z117" i="128"/>
  <c r="Z9" i="128" s="1"/>
  <c r="Z112" i="128"/>
  <c r="Z4" i="128" s="1"/>
  <c r="Z111" i="128"/>
  <c r="Z3" i="128" s="1"/>
  <c r="Z114" i="128"/>
  <c r="Z118" i="128"/>
  <c r="Z10" i="128" s="1"/>
  <c r="Z115" i="128"/>
  <c r="Z7" i="128" s="1"/>
  <c r="Z116" i="128"/>
  <c r="Z8" i="128" s="1"/>
  <c r="CH2" i="151"/>
  <c r="CG25" i="151"/>
  <c r="I120" i="130"/>
  <c r="I117" i="130"/>
  <c r="I116" i="130"/>
  <c r="I119" i="130"/>
  <c r="I8" i="130" s="1"/>
  <c r="I121" i="130"/>
  <c r="I122" i="130"/>
  <c r="I123" i="130"/>
  <c r="I12" i="130" s="1"/>
  <c r="I118" i="130"/>
  <c r="I114" i="130"/>
  <c r="I115" i="130"/>
  <c r="I4" i="130" s="1"/>
  <c r="AC111" i="128"/>
  <c r="AC114" i="128"/>
  <c r="AC124" i="128" s="1"/>
  <c r="AC118" i="128"/>
  <c r="AC10" i="128" s="1"/>
  <c r="AC113" i="128"/>
  <c r="AC5" i="128" s="1"/>
  <c r="AC115" i="128"/>
  <c r="AC7" i="128" s="1"/>
  <c r="AC112" i="128"/>
  <c r="AC122" i="128" s="1"/>
  <c r="AD122" i="128" s="1"/>
  <c r="AC116" i="128"/>
  <c r="AC126" i="128" s="1"/>
  <c r="AD126" i="128" s="1"/>
  <c r="AE126" i="128" s="1"/>
  <c r="AF126" i="128" s="1"/>
  <c r="AG126" i="128" s="1"/>
  <c r="AH126" i="128" s="1"/>
  <c r="AI126" i="128" s="1"/>
  <c r="AJ126" i="128" s="1"/>
  <c r="AK126" i="128" s="1"/>
  <c r="AL126" i="128" s="1"/>
  <c r="AM126" i="128" s="1"/>
  <c r="AN126" i="128" s="1"/>
  <c r="AO126" i="128" s="1"/>
  <c r="AP126" i="128" s="1"/>
  <c r="AQ126" i="128" s="1"/>
  <c r="AR126" i="128" s="1"/>
  <c r="AS126" i="128" s="1"/>
  <c r="AT126" i="128" s="1"/>
  <c r="AU126" i="128" s="1"/>
  <c r="AV126" i="128" s="1"/>
  <c r="AW126" i="128" s="1"/>
  <c r="AX126" i="128" s="1"/>
  <c r="AY126" i="128" s="1"/>
  <c r="AZ126" i="128" s="1"/>
  <c r="BA126" i="128" s="1"/>
  <c r="BB126" i="128" s="1"/>
  <c r="BC126" i="128" s="1"/>
  <c r="BD126" i="128" s="1"/>
  <c r="BE126" i="128" s="1"/>
  <c r="BF126" i="128" s="1"/>
  <c r="BG126" i="128" s="1"/>
  <c r="BH126" i="128" s="1"/>
  <c r="BI126" i="128" s="1"/>
  <c r="BJ126" i="128" s="1"/>
  <c r="BK126" i="128" s="1"/>
  <c r="BL126" i="128" s="1"/>
  <c r="AC117" i="128"/>
  <c r="AC9" i="128" s="1"/>
  <c r="Z119" i="130"/>
  <c r="Z8" i="130" s="1"/>
  <c r="Z117" i="130"/>
  <c r="Z118" i="130"/>
  <c r="Z116" i="130"/>
  <c r="Z128" i="130" s="1"/>
  <c r="Z122" i="130"/>
  <c r="Z11" i="130" s="1"/>
  <c r="Z114" i="130"/>
  <c r="Z120" i="130"/>
  <c r="Z123" i="130"/>
  <c r="Z115" i="130"/>
  <c r="Z127" i="130" s="1"/>
  <c r="Z121" i="130"/>
  <c r="Z10" i="130" s="1"/>
  <c r="F114" i="130"/>
  <c r="F118" i="130"/>
  <c r="F7" i="130" s="1"/>
  <c r="F121" i="130"/>
  <c r="F10" i="130" s="1"/>
  <c r="F122" i="130"/>
  <c r="F11" i="130" s="1"/>
  <c r="F123" i="130"/>
  <c r="F115" i="130"/>
  <c r="F117" i="130"/>
  <c r="F6" i="130" s="1"/>
  <c r="F116" i="130"/>
  <c r="F119" i="130"/>
  <c r="F8" i="130" s="1"/>
  <c r="F120" i="130"/>
  <c r="F9" i="130" s="1"/>
  <c r="DD46" i="150"/>
  <c r="DE32" i="151"/>
  <c r="DF116" i="151"/>
  <c r="DF3" i="151"/>
  <c r="DG102" i="151"/>
  <c r="DF3" i="150"/>
  <c r="DG101" i="150"/>
  <c r="DE28" i="150"/>
  <c r="DF110" i="150"/>
  <c r="DE30" i="151"/>
  <c r="DE46" i="151" s="1"/>
  <c r="DF114" i="151"/>
  <c r="DF6" i="151"/>
  <c r="DG105" i="151"/>
  <c r="DF113" i="150"/>
  <c r="DE31" i="150"/>
  <c r="DF7" i="151"/>
  <c r="DG106" i="151"/>
  <c r="DF7" i="150"/>
  <c r="DG105" i="150"/>
  <c r="DF9" i="151"/>
  <c r="DG108" i="151"/>
  <c r="DH115" i="151"/>
  <c r="DG31" i="151"/>
  <c r="DG106" i="150"/>
  <c r="DF8" i="150"/>
  <c r="DF27" i="151"/>
  <c r="DG111" i="151"/>
  <c r="DF26" i="151"/>
  <c r="DG110" i="151"/>
  <c r="DF4" i="150"/>
  <c r="DG102" i="150"/>
  <c r="DF28" i="151"/>
  <c r="DG112" i="151"/>
  <c r="DG103" i="150"/>
  <c r="DF5" i="150"/>
  <c r="DE30" i="150"/>
  <c r="DF112" i="150"/>
  <c r="DE27" i="150"/>
  <c r="DF109" i="150"/>
  <c r="DF29" i="150"/>
  <c r="DG111" i="150"/>
  <c r="DG113" i="151"/>
  <c r="DF29" i="151"/>
  <c r="DF5" i="151"/>
  <c r="DG104" i="151"/>
  <c r="DH8" i="151"/>
  <c r="DI107" i="151"/>
  <c r="DF4" i="151"/>
  <c r="DG103" i="151"/>
  <c r="DH104" i="150"/>
  <c r="DG6" i="150"/>
  <c r="DG108" i="150"/>
  <c r="DF26" i="150"/>
  <c r="DE23" i="151"/>
  <c r="DE23" i="150"/>
  <c r="AE128" i="130"/>
  <c r="AE28" i="130" s="1"/>
  <c r="Y133" i="130"/>
  <c r="AC4" i="130"/>
  <c r="AD116" i="130"/>
  <c r="AE116" i="130" s="1"/>
  <c r="E78" i="130"/>
  <c r="E80" i="130" s="1"/>
  <c r="E83" i="130" s="1"/>
  <c r="G133" i="130"/>
  <c r="AC11" i="130"/>
  <c r="AD122" i="130"/>
  <c r="AE122" i="130" s="1"/>
  <c r="AE127" i="130"/>
  <c r="AF127" i="130" s="1"/>
  <c r="AD115" i="130"/>
  <c r="AD4" i="130" s="1"/>
  <c r="H135" i="130"/>
  <c r="G132" i="130"/>
  <c r="AD34" i="130"/>
  <c r="I135" i="130"/>
  <c r="Y8" i="130"/>
  <c r="Y131" i="130"/>
  <c r="G8" i="130"/>
  <c r="G131" i="130"/>
  <c r="Y132" i="130"/>
  <c r="H130" i="130"/>
  <c r="H127" i="130"/>
  <c r="I131" i="130"/>
  <c r="H131" i="130"/>
  <c r="G130" i="130"/>
  <c r="Z12" i="130"/>
  <c r="Z135" i="130"/>
  <c r="Z9" i="130"/>
  <c r="Z132" i="130"/>
  <c r="AE131" i="130"/>
  <c r="AF131" i="130" s="1"/>
  <c r="AC5" i="130"/>
  <c r="F12" i="130"/>
  <c r="AE133" i="130"/>
  <c r="AE33" i="130" s="1"/>
  <c r="AC12" i="130"/>
  <c r="AD35" i="130"/>
  <c r="AD123" i="130"/>
  <c r="AE123" i="130" s="1"/>
  <c r="F133" i="130"/>
  <c r="AC10" i="130"/>
  <c r="AD121" i="130"/>
  <c r="AE121" i="130" s="1"/>
  <c r="AC9" i="130"/>
  <c r="AC132" i="130"/>
  <c r="AD132" i="130" s="1"/>
  <c r="H131" i="128"/>
  <c r="H83" i="128"/>
  <c r="F78" i="128"/>
  <c r="G80" i="128"/>
  <c r="G83" i="128" s="1"/>
  <c r="Y125" i="128"/>
  <c r="Z121" i="128"/>
  <c r="Y9" i="128"/>
  <c r="Z125" i="128"/>
  <c r="X84" i="140"/>
  <c r="X86" i="140" s="1"/>
  <c r="AS111" i="141"/>
  <c r="AR30" i="141"/>
  <c r="AT103" i="141"/>
  <c r="AS7" i="141"/>
  <c r="AS4" i="144"/>
  <c r="AT95" i="144"/>
  <c r="AS99" i="144"/>
  <c r="AR27" i="144"/>
  <c r="S25" i="140"/>
  <c r="T2" i="140"/>
  <c r="U23" i="139"/>
  <c r="U26" i="139"/>
  <c r="U46" i="139" s="1"/>
  <c r="U104" i="139"/>
  <c r="V98" i="139"/>
  <c r="V4" i="139" s="1"/>
  <c r="V27" i="139" s="1"/>
  <c r="V97" i="139"/>
  <c r="V3" i="139" s="1"/>
  <c r="V100" i="139"/>
  <c r="V101" i="139"/>
  <c r="U2" i="138"/>
  <c r="T25" i="138"/>
  <c r="V109" i="148"/>
  <c r="AQ46" i="147"/>
  <c r="AT100" i="148"/>
  <c r="AS7" i="148"/>
  <c r="AR23" i="148"/>
  <c r="AR27" i="147"/>
  <c r="AS105" i="147"/>
  <c r="AS104" i="147"/>
  <c r="AR26" i="147"/>
  <c r="AT100" i="147"/>
  <c r="AS5" i="147"/>
  <c r="AT102" i="147"/>
  <c r="AS7" i="147"/>
  <c r="AQ46" i="148"/>
  <c r="AS103" i="148"/>
  <c r="AR27" i="148"/>
  <c r="AS104" i="148"/>
  <c r="AR28" i="148"/>
  <c r="AT96" i="148"/>
  <c r="AS3" i="148"/>
  <c r="V26" i="148"/>
  <c r="V46" i="148" s="1"/>
  <c r="V23" i="148"/>
  <c r="U2" i="148"/>
  <c r="T25" i="148"/>
  <c r="U23" i="147"/>
  <c r="U26" i="147"/>
  <c r="U46" i="147" s="1"/>
  <c r="AS102" i="148"/>
  <c r="AR26" i="148"/>
  <c r="W102" i="148"/>
  <c r="W100" i="148"/>
  <c r="W7" i="148" s="1"/>
  <c r="W30" i="148" s="1"/>
  <c r="W103" i="148"/>
  <c r="W105" i="148"/>
  <c r="W98" i="148"/>
  <c r="W5" i="148" s="1"/>
  <c r="W28" i="148" s="1"/>
  <c r="W97" i="148"/>
  <c r="W4" i="148" s="1"/>
  <c r="W27" i="148" s="1"/>
  <c r="W99" i="148"/>
  <c r="W6" i="148" s="1"/>
  <c r="W29" i="148" s="1"/>
  <c r="W104" i="148"/>
  <c r="W96" i="148"/>
  <c r="W3" i="148" s="1"/>
  <c r="W106" i="148"/>
  <c r="AR23" i="147"/>
  <c r="AT99" i="147"/>
  <c r="AS4" i="147"/>
  <c r="AT98" i="148"/>
  <c r="AS5" i="148"/>
  <c r="AS105" i="148"/>
  <c r="AR29" i="148"/>
  <c r="AS106" i="148"/>
  <c r="AR30" i="148"/>
  <c r="X106" i="148"/>
  <c r="X104" i="148"/>
  <c r="X99" i="148"/>
  <c r="X6" i="148" s="1"/>
  <c r="X29" i="148" s="1"/>
  <c r="X105" i="148"/>
  <c r="X98" i="148"/>
  <c r="X5" i="148" s="1"/>
  <c r="X28" i="148" s="1"/>
  <c r="X103" i="148"/>
  <c r="X102" i="148"/>
  <c r="X100" i="148"/>
  <c r="X7" i="148" s="1"/>
  <c r="X30" i="148" s="1"/>
  <c r="X97" i="148"/>
  <c r="X4" i="148" s="1"/>
  <c r="X27" i="148" s="1"/>
  <c r="X96" i="148"/>
  <c r="X3" i="148" s="1"/>
  <c r="AT98" i="147"/>
  <c r="AS3" i="147"/>
  <c r="T25" i="146"/>
  <c r="U2" i="146"/>
  <c r="U111" i="147"/>
  <c r="V108" i="147"/>
  <c r="V105" i="147"/>
  <c r="V107" i="147"/>
  <c r="V104" i="147"/>
  <c r="V99" i="147"/>
  <c r="V4" i="147" s="1"/>
  <c r="V27" i="147" s="1"/>
  <c r="V106" i="147"/>
  <c r="V98" i="147"/>
  <c r="V3" i="147" s="1"/>
  <c r="V100" i="147"/>
  <c r="V5" i="147" s="1"/>
  <c r="V28" i="147" s="1"/>
  <c r="V101" i="147"/>
  <c r="V6" i="147" s="1"/>
  <c r="V29" i="147" s="1"/>
  <c r="V102" i="147"/>
  <c r="V7" i="147" s="1"/>
  <c r="V30" i="147" s="1"/>
  <c r="AR29" i="147"/>
  <c r="AS107" i="147"/>
  <c r="T25" i="147"/>
  <c r="U2" i="147"/>
  <c r="AS108" i="147"/>
  <c r="AR30" i="147"/>
  <c r="AT101" i="147"/>
  <c r="AS6" i="147"/>
  <c r="AT99" i="148"/>
  <c r="AS6" i="148"/>
  <c r="AS106" i="147"/>
  <c r="AR28" i="147"/>
  <c r="X82" i="147"/>
  <c r="X84" i="147" s="1"/>
  <c r="W82" i="147"/>
  <c r="W84" i="147" s="1"/>
  <c r="AT97" i="148"/>
  <c r="AS4" i="148"/>
  <c r="AT97" i="145"/>
  <c r="AS3" i="145"/>
  <c r="AS103" i="145"/>
  <c r="AR27" i="145"/>
  <c r="W95" i="144"/>
  <c r="W4" i="144" s="1"/>
  <c r="W27" i="144" s="1"/>
  <c r="W99" i="144"/>
  <c r="W100" i="144"/>
  <c r="W94" i="144"/>
  <c r="W3" i="144" s="1"/>
  <c r="W98" i="144"/>
  <c r="W96" i="144"/>
  <c r="W5" i="144" s="1"/>
  <c r="W28" i="144" s="1"/>
  <c r="AQ46" i="144"/>
  <c r="V26" i="145"/>
  <c r="V46" i="145" s="1"/>
  <c r="V23" i="145"/>
  <c r="AR23" i="144"/>
  <c r="AS6" i="145"/>
  <c r="AT100" i="145"/>
  <c r="X100" i="144"/>
  <c r="X94" i="144"/>
  <c r="X3" i="144" s="1"/>
  <c r="X98" i="144"/>
  <c r="X96" i="144"/>
  <c r="X5" i="144" s="1"/>
  <c r="X28" i="144" s="1"/>
  <c r="X95" i="144"/>
  <c r="X4" i="144" s="1"/>
  <c r="X27" i="144" s="1"/>
  <c r="X99" i="144"/>
  <c r="AT98" i="145"/>
  <c r="AS4" i="145"/>
  <c r="AS98" i="144"/>
  <c r="AR26" i="144"/>
  <c r="AT94" i="144"/>
  <c r="AS3" i="144"/>
  <c r="T25" i="144"/>
  <c r="U2" i="144"/>
  <c r="AT96" i="144"/>
  <c r="AS5" i="144"/>
  <c r="U2" i="145"/>
  <c r="T25" i="145"/>
  <c r="AQ46" i="145"/>
  <c r="AS102" i="145"/>
  <c r="AR26" i="145"/>
  <c r="AT99" i="145"/>
  <c r="AS5" i="145"/>
  <c r="V103" i="144"/>
  <c r="AS100" i="144"/>
  <c r="AR28" i="144"/>
  <c r="W102" i="145"/>
  <c r="W99" i="145"/>
  <c r="W5" i="145" s="1"/>
  <c r="W28" i="145" s="1"/>
  <c r="W105" i="145"/>
  <c r="W103" i="145"/>
  <c r="W100" i="145"/>
  <c r="W6" i="145" s="1"/>
  <c r="W29" i="145" s="1"/>
  <c r="W97" i="145"/>
  <c r="W3" i="145" s="1"/>
  <c r="W104" i="145"/>
  <c r="W98" i="145"/>
  <c r="W4" i="145" s="1"/>
  <c r="W27" i="145" s="1"/>
  <c r="AR23" i="145"/>
  <c r="V108" i="145"/>
  <c r="V26" i="144"/>
  <c r="V46" i="144" s="1"/>
  <c r="V23" i="144"/>
  <c r="X104" i="145"/>
  <c r="X100" i="145"/>
  <c r="X6" i="145" s="1"/>
  <c r="X29" i="145" s="1"/>
  <c r="X102" i="145"/>
  <c r="X98" i="145"/>
  <c r="X4" i="145" s="1"/>
  <c r="X27" i="145" s="1"/>
  <c r="X103" i="145"/>
  <c r="X97" i="145"/>
  <c r="X3" i="145" s="1"/>
  <c r="X105" i="145"/>
  <c r="X99" i="145"/>
  <c r="X5" i="145" s="1"/>
  <c r="X28" i="145" s="1"/>
  <c r="AS105" i="145"/>
  <c r="AR29" i="145"/>
  <c r="AS104" i="145"/>
  <c r="AR28" i="145"/>
  <c r="AT101" i="141"/>
  <c r="AS5" i="141"/>
  <c r="AQ46" i="142"/>
  <c r="X79" i="142"/>
  <c r="X80" i="142" s="1"/>
  <c r="X82" i="142" s="1"/>
  <c r="W80" i="142"/>
  <c r="W82" i="142" s="1"/>
  <c r="AT100" i="141"/>
  <c r="AS4" i="141"/>
  <c r="AS3" i="141"/>
  <c r="AS98" i="142"/>
  <c r="AR26" i="142"/>
  <c r="V99" i="142"/>
  <c r="V96" i="142"/>
  <c r="V5" i="142" s="1"/>
  <c r="V28" i="142" s="1"/>
  <c r="V98" i="142"/>
  <c r="V95" i="142"/>
  <c r="V4" i="142" s="1"/>
  <c r="V27" i="142" s="1"/>
  <c r="V100" i="142"/>
  <c r="V94" i="142"/>
  <c r="V3" i="142" s="1"/>
  <c r="AV95" i="142"/>
  <c r="AU4" i="142"/>
  <c r="AS110" i="141"/>
  <c r="AR29" i="141"/>
  <c r="AQ46" i="141"/>
  <c r="AR23" i="142"/>
  <c r="U23" i="142"/>
  <c r="U26" i="142"/>
  <c r="U46" i="142" s="1"/>
  <c r="AU99" i="142"/>
  <c r="AT27" i="142"/>
  <c r="AS100" i="142"/>
  <c r="AR28" i="142"/>
  <c r="AS112" i="141"/>
  <c r="AR31" i="141"/>
  <c r="AT102" i="141"/>
  <c r="AS6" i="141"/>
  <c r="AR26" i="141"/>
  <c r="AT94" i="142"/>
  <c r="AS3" i="142"/>
  <c r="X26" i="141"/>
  <c r="X46" i="141" s="1"/>
  <c r="X23" i="141"/>
  <c r="W116" i="141"/>
  <c r="U2" i="141"/>
  <c r="T25" i="141"/>
  <c r="T25" i="142"/>
  <c r="U2" i="142"/>
  <c r="AS108" i="141"/>
  <c r="AR27" i="141"/>
  <c r="U103" i="142"/>
  <c r="AT96" i="142"/>
  <c r="AS5" i="142"/>
  <c r="W23" i="141"/>
  <c r="W26" i="141"/>
  <c r="W46" i="141" s="1"/>
  <c r="AS113" i="141"/>
  <c r="AR32" i="141"/>
  <c r="AS109" i="141"/>
  <c r="AR28" i="141"/>
  <c r="AT105" i="141"/>
  <c r="AS9" i="141"/>
  <c r="AT104" i="141"/>
  <c r="AS8" i="141"/>
  <c r="X116" i="141"/>
  <c r="AR23" i="141"/>
  <c r="AU106" i="140"/>
  <c r="AT8" i="140"/>
  <c r="AT110" i="140"/>
  <c r="AS28" i="140"/>
  <c r="AT102" i="140"/>
  <c r="AS4" i="140"/>
  <c r="AS112" i="140"/>
  <c r="AR30" i="140"/>
  <c r="AQ46" i="140"/>
  <c r="AS109" i="140"/>
  <c r="AR27" i="140"/>
  <c r="T2" i="139"/>
  <c r="S25" i="139"/>
  <c r="AT101" i="139"/>
  <c r="AS27" i="139"/>
  <c r="AS111" i="140"/>
  <c r="AR29" i="140"/>
  <c r="AT105" i="140"/>
  <c r="AS7" i="140"/>
  <c r="AS108" i="140"/>
  <c r="AR26" i="140"/>
  <c r="AQ46" i="139"/>
  <c r="AR23" i="139"/>
  <c r="AT113" i="140"/>
  <c r="AS31" i="140"/>
  <c r="AS100" i="139"/>
  <c r="AR26" i="139"/>
  <c r="AT97" i="139"/>
  <c r="AS3" i="139"/>
  <c r="AS23" i="139" s="1"/>
  <c r="AR23" i="140"/>
  <c r="AT5" i="140"/>
  <c r="AU103" i="140"/>
  <c r="AT104" i="140"/>
  <c r="AS6" i="140"/>
  <c r="AU98" i="139"/>
  <c r="AT4" i="139"/>
  <c r="V23" i="140"/>
  <c r="V26" i="140"/>
  <c r="V46" i="140" s="1"/>
  <c r="V116" i="140"/>
  <c r="W108" i="140"/>
  <c r="W105" i="140"/>
  <c r="W7" i="140" s="1"/>
  <c r="W30" i="140" s="1"/>
  <c r="W103" i="140"/>
  <c r="W5" i="140" s="1"/>
  <c r="W28" i="140" s="1"/>
  <c r="W109" i="140"/>
  <c r="W104" i="140"/>
  <c r="W6" i="140" s="1"/>
  <c r="W29" i="140" s="1"/>
  <c r="W101" i="140"/>
  <c r="W3" i="140" s="1"/>
  <c r="W112" i="140"/>
  <c r="W110" i="140"/>
  <c r="W113" i="140"/>
  <c r="W102" i="140"/>
  <c r="W4" i="140" s="1"/>
  <c r="W27" i="140" s="1"/>
  <c r="W111" i="140"/>
  <c r="W106" i="140"/>
  <c r="W8" i="140" s="1"/>
  <c r="W31" i="140" s="1"/>
  <c r="AT101" i="140"/>
  <c r="AS3" i="140"/>
  <c r="AT108" i="138"/>
  <c r="AS9" i="138"/>
  <c r="AT104" i="138"/>
  <c r="AS5" i="138"/>
  <c r="AT107" i="138"/>
  <c r="AS8" i="138"/>
  <c r="AS115" i="138"/>
  <c r="AR31" i="138"/>
  <c r="AS114" i="138"/>
  <c r="AR30" i="138"/>
  <c r="AT102" i="138"/>
  <c r="AS3" i="138"/>
  <c r="V115" i="138"/>
  <c r="V111" i="138"/>
  <c r="V113" i="138"/>
  <c r="V108" i="138"/>
  <c r="V9" i="138" s="1"/>
  <c r="V32" i="138" s="1"/>
  <c r="V102" i="138"/>
  <c r="V3" i="138" s="1"/>
  <c r="V112" i="138"/>
  <c r="V110" i="138"/>
  <c r="V114" i="138"/>
  <c r="V106" i="138"/>
  <c r="V7" i="138" s="1"/>
  <c r="V30" i="138" s="1"/>
  <c r="V104" i="138"/>
  <c r="V5" i="138" s="1"/>
  <c r="V28" i="138" s="1"/>
  <c r="V107" i="138"/>
  <c r="V8" i="138" s="1"/>
  <c r="V31" i="138" s="1"/>
  <c r="V103" i="138"/>
  <c r="V4" i="138" s="1"/>
  <c r="V27" i="138" s="1"/>
  <c r="V116" i="138"/>
  <c r="V105" i="138"/>
  <c r="V6" i="138" s="1"/>
  <c r="V29" i="138" s="1"/>
  <c r="U119" i="138"/>
  <c r="AQ46" i="138"/>
  <c r="AS113" i="138"/>
  <c r="AR29" i="138"/>
  <c r="AS116" i="138"/>
  <c r="AR32" i="138"/>
  <c r="AS112" i="138"/>
  <c r="AR28" i="138"/>
  <c r="AT105" i="138"/>
  <c r="AS6" i="138"/>
  <c r="AT106" i="138"/>
  <c r="AS7" i="138"/>
  <c r="AS110" i="138"/>
  <c r="AR26" i="138"/>
  <c r="U26" i="138"/>
  <c r="U46" i="138" s="1"/>
  <c r="U23" i="138"/>
  <c r="AS111" i="138"/>
  <c r="AR27" i="138"/>
  <c r="AR23" i="138"/>
  <c r="AT103" i="138"/>
  <c r="AS4" i="138"/>
  <c r="W103" i="137"/>
  <c r="W101" i="137"/>
  <c r="W97" i="137"/>
  <c r="W5" i="137" s="1"/>
  <c r="W28" i="137" s="1"/>
  <c r="W100" i="137"/>
  <c r="W95" i="137"/>
  <c r="W3" i="137" s="1"/>
  <c r="W102" i="137"/>
  <c r="W98" i="137"/>
  <c r="W6" i="137" s="1"/>
  <c r="W29" i="137" s="1"/>
  <c r="W96" i="137"/>
  <c r="W4" i="137" s="1"/>
  <c r="W27" i="137" s="1"/>
  <c r="AT98" i="137"/>
  <c r="AS6" i="137"/>
  <c r="AT97" i="137"/>
  <c r="AS5" i="137"/>
  <c r="V23" i="137"/>
  <c r="V26" i="137"/>
  <c r="V46" i="137" s="1"/>
  <c r="AR23" i="137"/>
  <c r="AS102" i="137"/>
  <c r="AR28" i="137"/>
  <c r="V106" i="137"/>
  <c r="AT95" i="137"/>
  <c r="AS3" i="137"/>
  <c r="T25" i="137"/>
  <c r="U2" i="137"/>
  <c r="AS101" i="137"/>
  <c r="AR27" i="137"/>
  <c r="AT96" i="137"/>
  <c r="AS4" i="137"/>
  <c r="AQ46" i="137"/>
  <c r="AS100" i="137"/>
  <c r="AR26" i="137"/>
  <c r="AS103" i="137"/>
  <c r="AR29" i="137"/>
  <c r="X103" i="137"/>
  <c r="X102" i="137"/>
  <c r="X96" i="137"/>
  <c r="X4" i="137" s="1"/>
  <c r="X27" i="137" s="1"/>
  <c r="X97" i="137"/>
  <c r="X5" i="137" s="1"/>
  <c r="X28" i="137" s="1"/>
  <c r="X98" i="137"/>
  <c r="X6" i="137" s="1"/>
  <c r="X29" i="137" s="1"/>
  <c r="X100" i="137"/>
  <c r="X101" i="137"/>
  <c r="X95" i="137"/>
  <c r="X3" i="137" s="1"/>
  <c r="AD115" i="128"/>
  <c r="AE115" i="128" s="1"/>
  <c r="AD9" i="130"/>
  <c r="Z127" i="128"/>
  <c r="AC125" i="128"/>
  <c r="H3" i="130"/>
  <c r="H126" i="130"/>
  <c r="K79" i="128"/>
  <c r="J80" i="128"/>
  <c r="AD31" i="128"/>
  <c r="AC3" i="128"/>
  <c r="F127" i="130"/>
  <c r="F4" i="130"/>
  <c r="G127" i="130"/>
  <c r="G4" i="130"/>
  <c r="AE122" i="128"/>
  <c r="AD27" i="128"/>
  <c r="Z128" i="128"/>
  <c r="AA79" i="128"/>
  <c r="AA80" i="128" s="1"/>
  <c r="AA83" i="128" s="1"/>
  <c r="Z129" i="130"/>
  <c r="Z6" i="130"/>
  <c r="F129" i="130"/>
  <c r="I130" i="130"/>
  <c r="I7" i="130"/>
  <c r="Y130" i="130"/>
  <c r="Y7" i="130"/>
  <c r="AF135" i="130"/>
  <c r="AE35" i="130"/>
  <c r="AF133" i="130"/>
  <c r="AD116" i="128"/>
  <c r="AC8" i="128"/>
  <c r="F128" i="130"/>
  <c r="F5" i="130"/>
  <c r="I126" i="130"/>
  <c r="I3" i="130"/>
  <c r="Y126" i="130"/>
  <c r="Y3" i="130"/>
  <c r="AD8" i="130"/>
  <c r="AE119" i="130"/>
  <c r="AC127" i="128"/>
  <c r="AD127" i="128" s="1"/>
  <c r="AE127" i="128" s="1"/>
  <c r="AF127" i="128" s="1"/>
  <c r="AG127" i="128" s="1"/>
  <c r="AH127" i="128" s="1"/>
  <c r="AI127" i="128" s="1"/>
  <c r="AJ127" i="128" s="1"/>
  <c r="AK127" i="128" s="1"/>
  <c r="AL127" i="128" s="1"/>
  <c r="AM127" i="128" s="1"/>
  <c r="AN127" i="128" s="1"/>
  <c r="AO127" i="128" s="1"/>
  <c r="AP127" i="128" s="1"/>
  <c r="AQ127" i="128" s="1"/>
  <c r="AR127" i="128" s="1"/>
  <c r="AS127" i="128" s="1"/>
  <c r="AT127" i="128" s="1"/>
  <c r="AU127" i="128" s="1"/>
  <c r="AV127" i="128" s="1"/>
  <c r="AW127" i="128" s="1"/>
  <c r="AX127" i="128" s="1"/>
  <c r="AY127" i="128" s="1"/>
  <c r="AZ127" i="128" s="1"/>
  <c r="BA127" i="128" s="1"/>
  <c r="BB127" i="128" s="1"/>
  <c r="BC127" i="128" s="1"/>
  <c r="BD127" i="128" s="1"/>
  <c r="BE127" i="128" s="1"/>
  <c r="BF127" i="128" s="1"/>
  <c r="BG127" i="128" s="1"/>
  <c r="BH127" i="128" s="1"/>
  <c r="BI127" i="128" s="1"/>
  <c r="BJ127" i="128" s="1"/>
  <c r="BK127" i="128" s="1"/>
  <c r="BL127" i="128" s="1"/>
  <c r="Z122" i="128"/>
  <c r="AD117" i="128"/>
  <c r="AD114" i="128"/>
  <c r="AC6" i="128"/>
  <c r="AD112" i="128"/>
  <c r="AC4" i="128"/>
  <c r="I80" i="128"/>
  <c r="G128" i="130"/>
  <c r="G5" i="130"/>
  <c r="I129" i="130"/>
  <c r="I6" i="130"/>
  <c r="Y129" i="130"/>
  <c r="Y6" i="130"/>
  <c r="AF120" i="130"/>
  <c r="AE9" i="130"/>
  <c r="AE34" i="130"/>
  <c r="AF134" i="130"/>
  <c r="J80" i="130"/>
  <c r="K79" i="130"/>
  <c r="AD118" i="130"/>
  <c r="AC130" i="130"/>
  <c r="AD130" i="130" s="1"/>
  <c r="AC126" i="130"/>
  <c r="AD126" i="130" s="1"/>
  <c r="AB79" i="130"/>
  <c r="AA80" i="130"/>
  <c r="AA83" i="130" s="1"/>
  <c r="AD117" i="130"/>
  <c r="AC129" i="130"/>
  <c r="AD129" i="130" s="1"/>
  <c r="T160" i="129"/>
  <c r="U160" i="129"/>
  <c r="V160" i="129"/>
  <c r="W160" i="129"/>
  <c r="X160" i="129"/>
  <c r="Y160" i="129"/>
  <c r="Z160" i="129"/>
  <c r="AA160" i="129"/>
  <c r="AB160" i="129"/>
  <c r="AC160" i="129"/>
  <c r="AD160" i="129"/>
  <c r="AE160" i="129"/>
  <c r="AF160" i="129"/>
  <c r="AG160" i="129"/>
  <c r="G78" i="129"/>
  <c r="F78" i="129" s="1"/>
  <c r="I79" i="129"/>
  <c r="Z79" i="129"/>
  <c r="H80" i="129"/>
  <c r="H107" i="129" s="1"/>
  <c r="H7" i="129" s="1"/>
  <c r="Y80" i="129"/>
  <c r="Y107" i="129" s="1"/>
  <c r="Y7" i="129" s="1"/>
  <c r="AC80" i="129"/>
  <c r="AC109" i="129" s="1"/>
  <c r="AC9" i="129" s="1"/>
  <c r="AD80" i="129"/>
  <c r="AE80" i="129"/>
  <c r="AF80" i="129"/>
  <c r="AC85" i="129"/>
  <c r="T86" i="129"/>
  <c r="S86" i="129" s="1"/>
  <c r="R86" i="129" s="1"/>
  <c r="Q86" i="129" s="1"/>
  <c r="P86" i="129" s="1"/>
  <c r="O86" i="129" s="1"/>
  <c r="N86" i="129" s="1"/>
  <c r="M86" i="129" s="1"/>
  <c r="L86" i="129" s="1"/>
  <c r="K86" i="129" s="1"/>
  <c r="J86" i="129" s="1"/>
  <c r="I86" i="129" s="1"/>
  <c r="H86" i="129" s="1"/>
  <c r="G86" i="129" s="1"/>
  <c r="F86" i="129" s="1"/>
  <c r="E86" i="129" s="1"/>
  <c r="D86" i="129" s="1"/>
  <c r="U86" i="129"/>
  <c r="V86" i="129"/>
  <c r="W86" i="129"/>
  <c r="X86" i="129"/>
  <c r="AC105" i="129"/>
  <c r="AD105" i="129" s="1"/>
  <c r="AE105" i="129" s="1"/>
  <c r="AF105" i="129" s="1"/>
  <c r="AG105" i="129" s="1"/>
  <c r="AH105" i="129" s="1"/>
  <c r="AI105" i="129" s="1"/>
  <c r="AJ105" i="129" s="1"/>
  <c r="AK105" i="129" s="1"/>
  <c r="AL105" i="129" s="1"/>
  <c r="AM105" i="129" s="1"/>
  <c r="AN105" i="129" s="1"/>
  <c r="AO105" i="129" s="1"/>
  <c r="AP105" i="129" s="1"/>
  <c r="AP5" i="129" s="1"/>
  <c r="AC113" i="129"/>
  <c r="AD113" i="129" s="1"/>
  <c r="AD27" i="129" s="1"/>
  <c r="AC114" i="129"/>
  <c r="AD114" i="129" s="1"/>
  <c r="Y115" i="129"/>
  <c r="AC117" i="129"/>
  <c r="AD117" i="129" s="1"/>
  <c r="AC118" i="129" l="1"/>
  <c r="AD118" i="129" s="1"/>
  <c r="Z5" i="130"/>
  <c r="F130" i="130"/>
  <c r="AC128" i="128"/>
  <c r="Y113" i="129"/>
  <c r="AC123" i="128"/>
  <c r="AD123" i="128" s="1"/>
  <c r="AE123" i="128" s="1"/>
  <c r="AF123" i="128" s="1"/>
  <c r="AG123" i="128" s="1"/>
  <c r="AH123" i="128" s="1"/>
  <c r="AI123" i="128" s="1"/>
  <c r="AJ123" i="128" s="1"/>
  <c r="AK123" i="128" s="1"/>
  <c r="AL123" i="128" s="1"/>
  <c r="AM123" i="128" s="1"/>
  <c r="AN123" i="128" s="1"/>
  <c r="AO123" i="128" s="1"/>
  <c r="AP123" i="128" s="1"/>
  <c r="AQ123" i="128" s="1"/>
  <c r="AR123" i="128" s="1"/>
  <c r="AS123" i="128" s="1"/>
  <c r="AT123" i="128" s="1"/>
  <c r="AU123" i="128" s="1"/>
  <c r="AV123" i="128" s="1"/>
  <c r="AW123" i="128" s="1"/>
  <c r="AX123" i="128" s="1"/>
  <c r="AY123" i="128" s="1"/>
  <c r="AZ123" i="128" s="1"/>
  <c r="BA123" i="128" s="1"/>
  <c r="BB123" i="128" s="1"/>
  <c r="BC123" i="128" s="1"/>
  <c r="BD123" i="128" s="1"/>
  <c r="BE123" i="128" s="1"/>
  <c r="BF123" i="128" s="1"/>
  <c r="BG123" i="128" s="1"/>
  <c r="BH123" i="128" s="1"/>
  <c r="BI123" i="128" s="1"/>
  <c r="BJ123" i="128" s="1"/>
  <c r="BK123" i="128" s="1"/>
  <c r="BL123" i="128" s="1"/>
  <c r="Y105" i="129"/>
  <c r="Y5" i="129" s="1"/>
  <c r="AD113" i="128"/>
  <c r="Y124" i="128"/>
  <c r="Y118" i="129"/>
  <c r="Z133" i="130"/>
  <c r="Z126" i="128"/>
  <c r="AD118" i="128"/>
  <c r="AD10" i="128" s="1"/>
  <c r="I127" i="130"/>
  <c r="Y114" i="129"/>
  <c r="Y116" i="129"/>
  <c r="J139" i="130"/>
  <c r="J83" i="130"/>
  <c r="AF128" i="130"/>
  <c r="AE115" i="130"/>
  <c r="AA111" i="128"/>
  <c r="AA3" i="128" s="1"/>
  <c r="AA112" i="128"/>
  <c r="AA116" i="128"/>
  <c r="AA8" i="128" s="1"/>
  <c r="AA113" i="128"/>
  <c r="AA5" i="128" s="1"/>
  <c r="AA117" i="128"/>
  <c r="AA9" i="128" s="1"/>
  <c r="AA114" i="128"/>
  <c r="AA118" i="128"/>
  <c r="AA115" i="128"/>
  <c r="AD128" i="128"/>
  <c r="AE128" i="128" s="1"/>
  <c r="AF128" i="128" s="1"/>
  <c r="AG128" i="128" s="1"/>
  <c r="AH128" i="128" s="1"/>
  <c r="AI128" i="128" s="1"/>
  <c r="AJ128" i="128" s="1"/>
  <c r="AK128" i="128" s="1"/>
  <c r="AL128" i="128" s="1"/>
  <c r="AM128" i="128" s="1"/>
  <c r="AN128" i="128" s="1"/>
  <c r="AO128" i="128" s="1"/>
  <c r="AP128" i="128" s="1"/>
  <c r="AQ128" i="128" s="1"/>
  <c r="AR128" i="128" s="1"/>
  <c r="AS128" i="128" s="1"/>
  <c r="AT128" i="128" s="1"/>
  <c r="AU128" i="128" s="1"/>
  <c r="AV128" i="128" s="1"/>
  <c r="AW128" i="128" s="1"/>
  <c r="AX128" i="128" s="1"/>
  <c r="AY128" i="128" s="1"/>
  <c r="AZ128" i="128" s="1"/>
  <c r="BA128" i="128" s="1"/>
  <c r="BB128" i="128" s="1"/>
  <c r="BC128" i="128" s="1"/>
  <c r="BD128" i="128" s="1"/>
  <c r="BE128" i="128" s="1"/>
  <c r="BF128" i="128" s="1"/>
  <c r="BG128" i="128" s="1"/>
  <c r="BH128" i="128" s="1"/>
  <c r="BI128" i="128" s="1"/>
  <c r="BJ128" i="128" s="1"/>
  <c r="BK128" i="128" s="1"/>
  <c r="BL128" i="128" s="1"/>
  <c r="Z131" i="130"/>
  <c r="Z3" i="130"/>
  <c r="Z126" i="130"/>
  <c r="AD124" i="128"/>
  <c r="AE124" i="128" s="1"/>
  <c r="AF124" i="128" s="1"/>
  <c r="AG124" i="128" s="1"/>
  <c r="AH124" i="128" s="1"/>
  <c r="AI124" i="128" s="1"/>
  <c r="AJ124" i="128" s="1"/>
  <c r="AK124" i="128" s="1"/>
  <c r="AL124" i="128" s="1"/>
  <c r="AM124" i="128" s="1"/>
  <c r="AN124" i="128" s="1"/>
  <c r="AO124" i="128" s="1"/>
  <c r="AP124" i="128" s="1"/>
  <c r="AQ124" i="128" s="1"/>
  <c r="AR124" i="128" s="1"/>
  <c r="AS124" i="128" s="1"/>
  <c r="AT124" i="128" s="1"/>
  <c r="AU124" i="128" s="1"/>
  <c r="AV124" i="128" s="1"/>
  <c r="AW124" i="128" s="1"/>
  <c r="AX124" i="128" s="1"/>
  <c r="AY124" i="128" s="1"/>
  <c r="AZ124" i="128" s="1"/>
  <c r="BA124" i="128" s="1"/>
  <c r="BB124" i="128" s="1"/>
  <c r="BC124" i="128" s="1"/>
  <c r="BD124" i="128" s="1"/>
  <c r="BE124" i="128" s="1"/>
  <c r="BF124" i="128" s="1"/>
  <c r="BG124" i="128" s="1"/>
  <c r="BH124" i="128" s="1"/>
  <c r="BI124" i="128" s="1"/>
  <c r="BJ124" i="128" s="1"/>
  <c r="BK124" i="128" s="1"/>
  <c r="BL124" i="128" s="1"/>
  <c r="G112" i="128"/>
  <c r="G111" i="128"/>
  <c r="G116" i="128"/>
  <c r="G115" i="128"/>
  <c r="G113" i="128"/>
  <c r="G117" i="128"/>
  <c r="G114" i="128"/>
  <c r="G118" i="128"/>
  <c r="AD111" i="128"/>
  <c r="AC121" i="128"/>
  <c r="AD121" i="128" s="1"/>
  <c r="I5" i="130"/>
  <c r="I128" i="130"/>
  <c r="CH25" i="151"/>
  <c r="CI2" i="151"/>
  <c r="Z6" i="128"/>
  <c r="Z124" i="128"/>
  <c r="Y109" i="129"/>
  <c r="Y9" i="129" s="1"/>
  <c r="AC86" i="129"/>
  <c r="AC103" i="129" s="1"/>
  <c r="AA118" i="130"/>
  <c r="AA117" i="130"/>
  <c r="AA116" i="130"/>
  <c r="AA122" i="130"/>
  <c r="AA123" i="130"/>
  <c r="AA114" i="130"/>
  <c r="AA120" i="130"/>
  <c r="AA115" i="130"/>
  <c r="AA121" i="130"/>
  <c r="AA119" i="130"/>
  <c r="Z4" i="130"/>
  <c r="Y126" i="128"/>
  <c r="Z123" i="128"/>
  <c r="E115" i="130"/>
  <c r="E117" i="130"/>
  <c r="E116" i="130"/>
  <c r="E5" i="130" s="1"/>
  <c r="E119" i="130"/>
  <c r="E120" i="130"/>
  <c r="E114" i="130"/>
  <c r="E118" i="130"/>
  <c r="E130" i="130" s="1"/>
  <c r="E121" i="130"/>
  <c r="E122" i="130"/>
  <c r="E123" i="130"/>
  <c r="DE46" i="150"/>
  <c r="I11" i="130"/>
  <c r="I134" i="130"/>
  <c r="AD125" i="128"/>
  <c r="AE125" i="128" s="1"/>
  <c r="AF125" i="128" s="1"/>
  <c r="AG125" i="128" s="1"/>
  <c r="AH125" i="128" s="1"/>
  <c r="AI125" i="128" s="1"/>
  <c r="AJ125" i="128" s="1"/>
  <c r="AK125" i="128" s="1"/>
  <c r="AL125" i="128" s="1"/>
  <c r="AM125" i="128" s="1"/>
  <c r="AN125" i="128" s="1"/>
  <c r="AO125" i="128" s="1"/>
  <c r="AP125" i="128" s="1"/>
  <c r="AQ125" i="128" s="1"/>
  <c r="AR125" i="128" s="1"/>
  <c r="AS125" i="128" s="1"/>
  <c r="AT125" i="128" s="1"/>
  <c r="AU125" i="128" s="1"/>
  <c r="AV125" i="128" s="1"/>
  <c r="AW125" i="128" s="1"/>
  <c r="AX125" i="128" s="1"/>
  <c r="AY125" i="128" s="1"/>
  <c r="AZ125" i="128" s="1"/>
  <c r="BA125" i="128" s="1"/>
  <c r="BB125" i="128" s="1"/>
  <c r="BC125" i="128" s="1"/>
  <c r="BD125" i="128" s="1"/>
  <c r="BE125" i="128" s="1"/>
  <c r="BF125" i="128" s="1"/>
  <c r="BG125" i="128" s="1"/>
  <c r="BH125" i="128" s="1"/>
  <c r="BI125" i="128" s="1"/>
  <c r="BJ125" i="128" s="1"/>
  <c r="BK125" i="128" s="1"/>
  <c r="BL125" i="128" s="1"/>
  <c r="H111" i="128"/>
  <c r="H112" i="128"/>
  <c r="H115" i="128"/>
  <c r="H116" i="128"/>
  <c r="H113" i="128"/>
  <c r="H117" i="128"/>
  <c r="H114" i="128"/>
  <c r="H118" i="128"/>
  <c r="Y117" i="129"/>
  <c r="Y128" i="128"/>
  <c r="Z134" i="130"/>
  <c r="F3" i="130"/>
  <c r="F126" i="130"/>
  <c r="Z130" i="130"/>
  <c r="Z7" i="130"/>
  <c r="I10" i="130"/>
  <c r="I133" i="130"/>
  <c r="I9" i="130"/>
  <c r="I132" i="130"/>
  <c r="CI2" i="150"/>
  <c r="CH25" i="150"/>
  <c r="DH6" i="150"/>
  <c r="DI104" i="150"/>
  <c r="DH31" i="151"/>
  <c r="DI115" i="151"/>
  <c r="DG4" i="151"/>
  <c r="DH103" i="151"/>
  <c r="DG29" i="151"/>
  <c r="DH113" i="151"/>
  <c r="DG112" i="150"/>
  <c r="DF30" i="150"/>
  <c r="DG26" i="151"/>
  <c r="DH110" i="151"/>
  <c r="DH108" i="151"/>
  <c r="DG9" i="151"/>
  <c r="DG3" i="150"/>
  <c r="DH101" i="150"/>
  <c r="DG29" i="150"/>
  <c r="DH111" i="150"/>
  <c r="DF31" i="150"/>
  <c r="DG113" i="150"/>
  <c r="DF23" i="150"/>
  <c r="DJ107" i="151"/>
  <c r="DJ8" i="151" s="1"/>
  <c r="DI8" i="151"/>
  <c r="DG27" i="151"/>
  <c r="DH111" i="151"/>
  <c r="DG6" i="151"/>
  <c r="DH105" i="151"/>
  <c r="DG3" i="151"/>
  <c r="DH102" i="151"/>
  <c r="DG5" i="150"/>
  <c r="DH103" i="150"/>
  <c r="DF23" i="151"/>
  <c r="DH104" i="151"/>
  <c r="DG5" i="151"/>
  <c r="DG28" i="151"/>
  <c r="DH112" i="151"/>
  <c r="DG7" i="150"/>
  <c r="DH105" i="150"/>
  <c r="DF30" i="151"/>
  <c r="DG114" i="151"/>
  <c r="DH108" i="150"/>
  <c r="DG26" i="150"/>
  <c r="DF27" i="150"/>
  <c r="DG109" i="150"/>
  <c r="DG8" i="150"/>
  <c r="DH106" i="150"/>
  <c r="DF32" i="151"/>
  <c r="DG116" i="151"/>
  <c r="DG4" i="150"/>
  <c r="DH102" i="150"/>
  <c r="DG7" i="151"/>
  <c r="DH106" i="151"/>
  <c r="DF28" i="150"/>
  <c r="DG110" i="150"/>
  <c r="C117" i="141"/>
  <c r="AD5" i="130"/>
  <c r="AE27" i="130"/>
  <c r="D78" i="130"/>
  <c r="D80" i="130" s="1"/>
  <c r="D83" i="130" s="1"/>
  <c r="AE31" i="130"/>
  <c r="AD11" i="130"/>
  <c r="AD10" i="130"/>
  <c r="F131" i="130"/>
  <c r="E8" i="130"/>
  <c r="E11" i="130"/>
  <c r="E132" i="130"/>
  <c r="E129" i="130"/>
  <c r="E10" i="130"/>
  <c r="AD12" i="130"/>
  <c r="F135" i="130"/>
  <c r="F134" i="130"/>
  <c r="F132" i="130"/>
  <c r="AE132" i="130"/>
  <c r="AD32" i="130"/>
  <c r="H112" i="129"/>
  <c r="AD32" i="129"/>
  <c r="AE118" i="129"/>
  <c r="AF118" i="129" s="1"/>
  <c r="AC104" i="129"/>
  <c r="AD104" i="129" s="1"/>
  <c r="AE104" i="129" s="1"/>
  <c r="AF104" i="129" s="1"/>
  <c r="AF4" i="129" s="1"/>
  <c r="AC112" i="129"/>
  <c r="AD112" i="129" s="1"/>
  <c r="AE112" i="129" s="1"/>
  <c r="AF112" i="129" s="1"/>
  <c r="AC116" i="129"/>
  <c r="AD116" i="129" s="1"/>
  <c r="AE116" i="129" s="1"/>
  <c r="AC115" i="129"/>
  <c r="AD115" i="129" s="1"/>
  <c r="AE115" i="129" s="1"/>
  <c r="AE29" i="129" s="1"/>
  <c r="H117" i="129"/>
  <c r="H114" i="129"/>
  <c r="H116" i="129"/>
  <c r="H104" i="129"/>
  <c r="H4" i="129" s="1"/>
  <c r="H113" i="129"/>
  <c r="H106" i="129"/>
  <c r="H6" i="129" s="1"/>
  <c r="H115" i="129"/>
  <c r="H105" i="129"/>
  <c r="H5" i="129" s="1"/>
  <c r="H109" i="129"/>
  <c r="H9" i="129" s="1"/>
  <c r="H108" i="129"/>
  <c r="H8" i="129" s="1"/>
  <c r="H118" i="129"/>
  <c r="J131" i="128"/>
  <c r="J83" i="128"/>
  <c r="I131" i="128"/>
  <c r="I83" i="128"/>
  <c r="E78" i="128"/>
  <c r="F80" i="128"/>
  <c r="F83" i="128" s="1"/>
  <c r="AE118" i="128"/>
  <c r="AE33" i="128"/>
  <c r="L79" i="128"/>
  <c r="L80" i="128" s="1"/>
  <c r="L83" i="128" s="1"/>
  <c r="K80" i="128"/>
  <c r="AD7" i="128"/>
  <c r="AA6" i="128"/>
  <c r="AA124" i="128"/>
  <c r="Y3" i="128"/>
  <c r="Y121" i="128"/>
  <c r="Y4" i="128"/>
  <c r="Y122" i="128"/>
  <c r="Y5" i="128"/>
  <c r="Y123" i="128"/>
  <c r="Y127" i="128"/>
  <c r="AA123" i="128"/>
  <c r="AA10" i="128"/>
  <c r="AA128" i="128"/>
  <c r="AA121" i="128"/>
  <c r="X108" i="140"/>
  <c r="X101" i="140"/>
  <c r="X3" i="140" s="1"/>
  <c r="X26" i="140" s="1"/>
  <c r="X104" i="140"/>
  <c r="X6" i="140" s="1"/>
  <c r="X29" i="140" s="1"/>
  <c r="X105" i="140"/>
  <c r="X7" i="140" s="1"/>
  <c r="X30" i="140" s="1"/>
  <c r="X102" i="140"/>
  <c r="X4" i="140" s="1"/>
  <c r="X27" i="140" s="1"/>
  <c r="X109" i="140"/>
  <c r="X111" i="140"/>
  <c r="X103" i="140"/>
  <c r="X5" i="140" s="1"/>
  <c r="X28" i="140" s="1"/>
  <c r="X113" i="140"/>
  <c r="X112" i="140"/>
  <c r="X106" i="140"/>
  <c r="X8" i="140" s="1"/>
  <c r="X31" i="140" s="1"/>
  <c r="X110" i="140"/>
  <c r="AT7" i="141"/>
  <c r="AU103" i="141"/>
  <c r="AT111" i="141"/>
  <c r="AS30" i="141"/>
  <c r="AR46" i="137"/>
  <c r="X106" i="137"/>
  <c r="AT99" i="144"/>
  <c r="AS27" i="144"/>
  <c r="AU95" i="144"/>
  <c r="AT4" i="144"/>
  <c r="V103" i="142"/>
  <c r="T25" i="140"/>
  <c r="U2" i="140"/>
  <c r="V104" i="139"/>
  <c r="V23" i="139"/>
  <c r="V26" i="139"/>
  <c r="V46" i="139" s="1"/>
  <c r="W101" i="139"/>
  <c r="W97" i="139"/>
  <c r="W3" i="139" s="1"/>
  <c r="W100" i="139"/>
  <c r="W98" i="139"/>
  <c r="W4" i="139" s="1"/>
  <c r="W27" i="139" s="1"/>
  <c r="X101" i="139"/>
  <c r="X97" i="139"/>
  <c r="X3" i="139" s="1"/>
  <c r="X98" i="139"/>
  <c r="X4" i="139" s="1"/>
  <c r="X27" i="139" s="1"/>
  <c r="X100" i="139"/>
  <c r="AR46" i="138"/>
  <c r="U25" i="138"/>
  <c r="V2" i="138"/>
  <c r="W107" i="147"/>
  <c r="W104" i="147"/>
  <c r="W106" i="147"/>
  <c r="W108" i="147"/>
  <c r="W98" i="147"/>
  <c r="W3" i="147" s="1"/>
  <c r="W100" i="147"/>
  <c r="W5" i="147" s="1"/>
  <c r="W28" i="147" s="1"/>
  <c r="W102" i="147"/>
  <c r="W7" i="147" s="1"/>
  <c r="W30" i="147" s="1"/>
  <c r="W101" i="147"/>
  <c r="W6" i="147" s="1"/>
  <c r="W29" i="147" s="1"/>
  <c r="W105" i="147"/>
  <c r="W99" i="147"/>
  <c r="W4" i="147" s="1"/>
  <c r="W27" i="147" s="1"/>
  <c r="V26" i="147"/>
  <c r="V46" i="147" s="1"/>
  <c r="V23" i="147"/>
  <c r="X26" i="148"/>
  <c r="X46" i="148" s="1"/>
  <c r="X23" i="148"/>
  <c r="AT106" i="148"/>
  <c r="AS30" i="148"/>
  <c r="AU99" i="147"/>
  <c r="AT4" i="147"/>
  <c r="AR46" i="148"/>
  <c r="AT104" i="147"/>
  <c r="AS26" i="147"/>
  <c r="X106" i="147"/>
  <c r="X104" i="147"/>
  <c r="X102" i="147"/>
  <c r="X7" i="147" s="1"/>
  <c r="X30" i="147" s="1"/>
  <c r="X107" i="147"/>
  <c r="X105" i="147"/>
  <c r="X100" i="147"/>
  <c r="X5" i="147" s="1"/>
  <c r="X28" i="147" s="1"/>
  <c r="X101" i="147"/>
  <c r="X6" i="147" s="1"/>
  <c r="X29" i="147" s="1"/>
  <c r="X108" i="147"/>
  <c r="X99" i="147"/>
  <c r="X4" i="147" s="1"/>
  <c r="X27" i="147" s="1"/>
  <c r="X98" i="147"/>
  <c r="X3" i="147" s="1"/>
  <c r="AU99" i="148"/>
  <c r="AT6" i="148"/>
  <c r="AT102" i="148"/>
  <c r="AS26" i="148"/>
  <c r="AU100" i="148"/>
  <c r="AT7" i="148"/>
  <c r="V111" i="147"/>
  <c r="AS23" i="147"/>
  <c r="X109" i="148"/>
  <c r="AU98" i="148"/>
  <c r="AT5" i="148"/>
  <c r="W26" i="148"/>
  <c r="W46" i="148" s="1"/>
  <c r="W23" i="148"/>
  <c r="W109" i="148"/>
  <c r="AS23" i="148"/>
  <c r="AU102" i="147"/>
  <c r="AT7" i="147"/>
  <c r="AU97" i="148"/>
  <c r="AT4" i="148"/>
  <c r="AT106" i="147"/>
  <c r="AS28" i="147"/>
  <c r="AT108" i="147"/>
  <c r="AS30" i="147"/>
  <c r="AT107" i="147"/>
  <c r="AS29" i="147"/>
  <c r="AU98" i="147"/>
  <c r="AT3" i="147"/>
  <c r="AU96" i="148"/>
  <c r="AT3" i="148"/>
  <c r="AT103" i="148"/>
  <c r="AS27" i="148"/>
  <c r="U25" i="146"/>
  <c r="V2" i="146"/>
  <c r="AT105" i="148"/>
  <c r="AS29" i="148"/>
  <c r="AU100" i="147"/>
  <c r="AT5" i="147"/>
  <c r="AT6" i="147"/>
  <c r="AU101" i="147"/>
  <c r="V2" i="147"/>
  <c r="U25" i="147"/>
  <c r="U25" i="148"/>
  <c r="V2" i="148"/>
  <c r="AT104" i="148"/>
  <c r="AS28" i="148"/>
  <c r="AR46" i="147"/>
  <c r="AT105" i="147"/>
  <c r="AS27" i="147"/>
  <c r="X108" i="145"/>
  <c r="X103" i="144"/>
  <c r="AU100" i="145"/>
  <c r="AT6" i="145"/>
  <c r="AT104" i="145"/>
  <c r="AS28" i="145"/>
  <c r="AU96" i="144"/>
  <c r="AT5" i="144"/>
  <c r="W26" i="145"/>
  <c r="W46" i="145" s="1"/>
  <c r="W23" i="145"/>
  <c r="W108" i="145"/>
  <c r="AU99" i="145"/>
  <c r="AT5" i="145"/>
  <c r="V2" i="144"/>
  <c r="U25" i="144"/>
  <c r="AR46" i="144"/>
  <c r="X23" i="144"/>
  <c r="X26" i="144"/>
  <c r="X46" i="144" s="1"/>
  <c r="AS23" i="145"/>
  <c r="AR46" i="145"/>
  <c r="AT98" i="144"/>
  <c r="AS26" i="144"/>
  <c r="AT103" i="145"/>
  <c r="AS27" i="145"/>
  <c r="AU97" i="145"/>
  <c r="AT3" i="145"/>
  <c r="X26" i="145"/>
  <c r="X46" i="145" s="1"/>
  <c r="X23" i="145"/>
  <c r="AT102" i="145"/>
  <c r="AS26" i="145"/>
  <c r="AS23" i="144"/>
  <c r="W103" i="144"/>
  <c r="AT105" i="145"/>
  <c r="AS29" i="145"/>
  <c r="AT100" i="144"/>
  <c r="AS28" i="144"/>
  <c r="U25" i="145"/>
  <c r="V2" i="145"/>
  <c r="AU94" i="144"/>
  <c r="AT3" i="144"/>
  <c r="AU98" i="145"/>
  <c r="AT4" i="145"/>
  <c r="W26" i="144"/>
  <c r="W46" i="144" s="1"/>
  <c r="W23" i="144"/>
  <c r="AT113" i="141"/>
  <c r="AS32" i="141"/>
  <c r="AS23" i="141"/>
  <c r="AT110" i="141"/>
  <c r="AS29" i="141"/>
  <c r="AT98" i="142"/>
  <c r="AS26" i="142"/>
  <c r="AT3" i="141"/>
  <c r="AU105" i="141"/>
  <c r="AT9" i="141"/>
  <c r="AS27" i="141"/>
  <c r="AT108" i="141"/>
  <c r="V2" i="141"/>
  <c r="U25" i="141"/>
  <c r="AS23" i="142"/>
  <c r="AW95" i="142"/>
  <c r="AV4" i="142"/>
  <c r="AU96" i="142"/>
  <c r="AT5" i="142"/>
  <c r="AT112" i="141"/>
  <c r="AS31" i="141"/>
  <c r="AU94" i="142"/>
  <c r="AT3" i="142"/>
  <c r="AT100" i="142"/>
  <c r="AS28" i="142"/>
  <c r="W100" i="142"/>
  <c r="W95" i="142"/>
  <c r="W4" i="142" s="1"/>
  <c r="W27" i="142" s="1"/>
  <c r="W99" i="142"/>
  <c r="W96" i="142"/>
  <c r="W5" i="142" s="1"/>
  <c r="W28" i="142" s="1"/>
  <c r="W98" i="142"/>
  <c r="W94" i="142"/>
  <c r="W3" i="142" s="1"/>
  <c r="V26" i="142"/>
  <c r="V46" i="142" s="1"/>
  <c r="V23" i="142"/>
  <c r="AU100" i="141"/>
  <c r="AT4" i="141"/>
  <c r="X99" i="142"/>
  <c r="X96" i="142"/>
  <c r="X5" i="142" s="1"/>
  <c r="X28" i="142" s="1"/>
  <c r="X94" i="142"/>
  <c r="X3" i="142" s="1"/>
  <c r="X100" i="142"/>
  <c r="X95" i="142"/>
  <c r="X4" i="142" s="1"/>
  <c r="X27" i="142" s="1"/>
  <c r="X98" i="142"/>
  <c r="AU104" i="141"/>
  <c r="AT8" i="141"/>
  <c r="AT109" i="141"/>
  <c r="AS28" i="141"/>
  <c r="U25" i="142"/>
  <c r="V2" i="142"/>
  <c r="AS26" i="141"/>
  <c r="AU102" i="141"/>
  <c r="AT6" i="141"/>
  <c r="AV99" i="142"/>
  <c r="AU27" i="142"/>
  <c r="AR46" i="142"/>
  <c r="AU101" i="141"/>
  <c r="AT5" i="141"/>
  <c r="AR46" i="141"/>
  <c r="AU113" i="140"/>
  <c r="AT31" i="140"/>
  <c r="AV98" i="139"/>
  <c r="AU4" i="139"/>
  <c r="AU105" i="140"/>
  <c r="AT7" i="140"/>
  <c r="AU101" i="139"/>
  <c r="AT27" i="139"/>
  <c r="AT112" i="140"/>
  <c r="AS30" i="140"/>
  <c r="AS23" i="140"/>
  <c r="AU104" i="140"/>
  <c r="AT6" i="140"/>
  <c r="AR46" i="139"/>
  <c r="AU97" i="139"/>
  <c r="AT3" i="139"/>
  <c r="AT109" i="140"/>
  <c r="AS27" i="140"/>
  <c r="AU101" i="140"/>
  <c r="AT3" i="140"/>
  <c r="W26" i="140"/>
  <c r="W46" i="140" s="1"/>
  <c r="W23" i="140"/>
  <c r="AV103" i="140"/>
  <c r="AU5" i="140"/>
  <c r="AS26" i="139"/>
  <c r="AT100" i="139"/>
  <c r="AT111" i="140"/>
  <c r="AS29" i="140"/>
  <c r="T25" i="139"/>
  <c r="U2" i="139"/>
  <c r="AU110" i="140"/>
  <c r="AT28" i="140"/>
  <c r="W116" i="140"/>
  <c r="AR46" i="140"/>
  <c r="AT108" i="140"/>
  <c r="AS26" i="140"/>
  <c r="AU102" i="140"/>
  <c r="AT4" i="140"/>
  <c r="AV106" i="140"/>
  <c r="AU8" i="140"/>
  <c r="V26" i="138"/>
  <c r="V46" i="138" s="1"/>
  <c r="V23" i="138"/>
  <c r="AS23" i="138"/>
  <c r="AT111" i="138"/>
  <c r="AS27" i="138"/>
  <c r="AT110" i="138"/>
  <c r="AS26" i="138"/>
  <c r="AT112" i="138"/>
  <c r="AS28" i="138"/>
  <c r="AT116" i="138"/>
  <c r="AS32" i="138"/>
  <c r="AU107" i="138"/>
  <c r="AT8" i="138"/>
  <c r="AU106" i="138"/>
  <c r="AT7" i="138"/>
  <c r="AT113" i="138"/>
  <c r="AS29" i="138"/>
  <c r="V119" i="138"/>
  <c r="AU102" i="138"/>
  <c r="AT3" i="138"/>
  <c r="AT115" i="138"/>
  <c r="AS31" i="138"/>
  <c r="AU104" i="138"/>
  <c r="AT5" i="138"/>
  <c r="AU103" i="138"/>
  <c r="AT4" i="138"/>
  <c r="X115" i="138"/>
  <c r="X116" i="138"/>
  <c r="X114" i="138"/>
  <c r="X112" i="138"/>
  <c r="X106" i="138"/>
  <c r="X7" i="138" s="1"/>
  <c r="X30" i="138" s="1"/>
  <c r="X113" i="138"/>
  <c r="X111" i="138"/>
  <c r="X105" i="138"/>
  <c r="X6" i="138" s="1"/>
  <c r="X29" i="138" s="1"/>
  <c r="X103" i="138"/>
  <c r="X4" i="138" s="1"/>
  <c r="X27" i="138" s="1"/>
  <c r="X110" i="138"/>
  <c r="X108" i="138"/>
  <c r="X9" i="138" s="1"/>
  <c r="X32" i="138" s="1"/>
  <c r="X107" i="138"/>
  <c r="X8" i="138" s="1"/>
  <c r="X31" i="138" s="1"/>
  <c r="X104" i="138"/>
  <c r="X5" i="138" s="1"/>
  <c r="X28" i="138" s="1"/>
  <c r="X102" i="138"/>
  <c r="X3" i="138" s="1"/>
  <c r="AU105" i="138"/>
  <c r="AT6" i="138"/>
  <c r="W116" i="138"/>
  <c r="W112" i="138"/>
  <c r="W110" i="138"/>
  <c r="W107" i="138"/>
  <c r="W8" i="138" s="1"/>
  <c r="W31" i="138" s="1"/>
  <c r="W113" i="138"/>
  <c r="W111" i="138"/>
  <c r="W115" i="138"/>
  <c r="W114" i="138"/>
  <c r="W108" i="138"/>
  <c r="W9" i="138" s="1"/>
  <c r="W32" i="138" s="1"/>
  <c r="W104" i="138"/>
  <c r="W5" i="138" s="1"/>
  <c r="W28" i="138" s="1"/>
  <c r="W6" i="138"/>
  <c r="W29" i="138" s="1"/>
  <c r="W106" i="138"/>
  <c r="W7" i="138" s="1"/>
  <c r="W30" i="138" s="1"/>
  <c r="W103" i="138"/>
  <c r="W4" i="138" s="1"/>
  <c r="W27" i="138" s="1"/>
  <c r="W102" i="138"/>
  <c r="W3" i="138" s="1"/>
  <c r="AS30" i="138"/>
  <c r="AT114" i="138"/>
  <c r="AU108" i="138"/>
  <c r="AT9" i="138"/>
  <c r="AT103" i="137"/>
  <c r="AS29" i="137"/>
  <c r="AS23" i="137"/>
  <c r="AT102" i="137"/>
  <c r="AS28" i="137"/>
  <c r="AT101" i="137"/>
  <c r="AS27" i="137"/>
  <c r="AU95" i="137"/>
  <c r="AT3" i="137"/>
  <c r="AU98" i="137"/>
  <c r="AT6" i="137"/>
  <c r="AT100" i="137"/>
  <c r="AS26" i="137"/>
  <c r="V2" i="137"/>
  <c r="U25" i="137"/>
  <c r="X26" i="137"/>
  <c r="X46" i="137" s="1"/>
  <c r="X23" i="137"/>
  <c r="AU97" i="137"/>
  <c r="AT5" i="137"/>
  <c r="W23" i="137"/>
  <c r="W26" i="137"/>
  <c r="W46" i="137" s="1"/>
  <c r="AU96" i="137"/>
  <c r="AT4" i="137"/>
  <c r="W106" i="137"/>
  <c r="AD28" i="129"/>
  <c r="AE114" i="129"/>
  <c r="AF114" i="129" s="1"/>
  <c r="AF28" i="129" s="1"/>
  <c r="AD109" i="129"/>
  <c r="AE109" i="129" s="1"/>
  <c r="AE9" i="129" s="1"/>
  <c r="AD85" i="129"/>
  <c r="AD85" i="149" s="1"/>
  <c r="G80" i="129"/>
  <c r="G114" i="129" s="1"/>
  <c r="AO5" i="129"/>
  <c r="AK5" i="129"/>
  <c r="AG5" i="129"/>
  <c r="AC5" i="129"/>
  <c r="AE129" i="130"/>
  <c r="AD29" i="130"/>
  <c r="AE118" i="130"/>
  <c r="AD7" i="130"/>
  <c r="AE116" i="128"/>
  <c r="AD8" i="128"/>
  <c r="AG135" i="130"/>
  <c r="AF35" i="130"/>
  <c r="AF121" i="130"/>
  <c r="AE10" i="130"/>
  <c r="AE29" i="128"/>
  <c r="AF122" i="128"/>
  <c r="AE27" i="128"/>
  <c r="AN5" i="129"/>
  <c r="AJ5" i="129"/>
  <c r="AF5" i="129"/>
  <c r="E135" i="130"/>
  <c r="E12" i="130"/>
  <c r="E126" i="130"/>
  <c r="E3" i="130"/>
  <c r="AE117" i="130"/>
  <c r="AD6" i="130"/>
  <c r="AE126" i="130"/>
  <c r="AD26" i="130"/>
  <c r="AG127" i="130"/>
  <c r="AF27" i="130"/>
  <c r="AF122" i="130"/>
  <c r="AE11" i="130"/>
  <c r="AG131" i="130"/>
  <c r="AF31" i="130"/>
  <c r="AD32" i="128"/>
  <c r="AB79" i="128"/>
  <c r="AE111" i="128"/>
  <c r="AD3" i="128"/>
  <c r="AQ105" i="129"/>
  <c r="H103" i="129"/>
  <c r="H3" i="129" s="1"/>
  <c r="AM5" i="129"/>
  <c r="AI5" i="129"/>
  <c r="AE5" i="129"/>
  <c r="AE114" i="130"/>
  <c r="AD3" i="130"/>
  <c r="AG134" i="130"/>
  <c r="AF34" i="130"/>
  <c r="AE114" i="128"/>
  <c r="AD6" i="128"/>
  <c r="AF115" i="130"/>
  <c r="AE4" i="130"/>
  <c r="AG133" i="130"/>
  <c r="AF33" i="130"/>
  <c r="AF123" i="130"/>
  <c r="AE12" i="130"/>
  <c r="AF116" i="130"/>
  <c r="AE5" i="130"/>
  <c r="AL5" i="129"/>
  <c r="AH5" i="129"/>
  <c r="AD5" i="129"/>
  <c r="AE4" i="129"/>
  <c r="E127" i="130"/>
  <c r="E4" i="130"/>
  <c r="AE130" i="130"/>
  <c r="AD30" i="130"/>
  <c r="AG128" i="130"/>
  <c r="AF28" i="130"/>
  <c r="AG120" i="130"/>
  <c r="AF9" i="130"/>
  <c r="AE112" i="128"/>
  <c r="AD4" i="128"/>
  <c r="AD9" i="128"/>
  <c r="AE117" i="128"/>
  <c r="AF119" i="130"/>
  <c r="AE8" i="130"/>
  <c r="AF118" i="128"/>
  <c r="AE10" i="128"/>
  <c r="AF115" i="128"/>
  <c r="AE7" i="128"/>
  <c r="AE31" i="128"/>
  <c r="AB80" i="130"/>
  <c r="AB83" i="130" s="1"/>
  <c r="K80" i="130"/>
  <c r="L79" i="130"/>
  <c r="AE113" i="129"/>
  <c r="AE32" i="129"/>
  <c r="AG118" i="129"/>
  <c r="AF32" i="129"/>
  <c r="AD31" i="129"/>
  <c r="AE117" i="129"/>
  <c r="G105" i="129"/>
  <c r="G5" i="129" s="1"/>
  <c r="G103" i="129"/>
  <c r="G3" i="129" s="1"/>
  <c r="G116" i="129"/>
  <c r="G112" i="129"/>
  <c r="J79" i="129"/>
  <c r="I80" i="129"/>
  <c r="Y106" i="129"/>
  <c r="Y6" i="129" s="1"/>
  <c r="Y104" i="129"/>
  <c r="Y4" i="129" s="1"/>
  <c r="Y108" i="129"/>
  <c r="Y8" i="129" s="1"/>
  <c r="E78" i="129"/>
  <c r="F80" i="129"/>
  <c r="Y85" i="129"/>
  <c r="Y86" i="129" s="1"/>
  <c r="AC106" i="129"/>
  <c r="AC107" i="129"/>
  <c r="AC108" i="129"/>
  <c r="AA79" i="129"/>
  <c r="Z80" i="129"/>
  <c r="G118" i="129" l="1"/>
  <c r="G106" i="129"/>
  <c r="G6" i="129" s="1"/>
  <c r="G104" i="129"/>
  <c r="G4" i="129" s="1"/>
  <c r="G113" i="129"/>
  <c r="G117" i="129"/>
  <c r="AE85" i="129"/>
  <c r="AD5" i="128"/>
  <c r="AE113" i="128"/>
  <c r="AD33" i="128"/>
  <c r="G109" i="129"/>
  <c r="G9" i="129" s="1"/>
  <c r="AA127" i="128"/>
  <c r="G115" i="129"/>
  <c r="G108" i="129"/>
  <c r="G8" i="129" s="1"/>
  <c r="AD9" i="129"/>
  <c r="AA126" i="128"/>
  <c r="G107" i="129"/>
  <c r="G7" i="129" s="1"/>
  <c r="AD29" i="128"/>
  <c r="H10" i="128"/>
  <c r="H128" i="128"/>
  <c r="AA134" i="130"/>
  <c r="AA11" i="130"/>
  <c r="CI25" i="151"/>
  <c r="CJ2" i="151"/>
  <c r="AD26" i="128"/>
  <c r="AE121" i="128"/>
  <c r="G9" i="128"/>
  <c r="G127" i="128"/>
  <c r="G3" i="128"/>
  <c r="G121" i="128"/>
  <c r="AE86" i="129"/>
  <c r="K139" i="130"/>
  <c r="K83" i="130"/>
  <c r="AE28" i="128"/>
  <c r="E7" i="130"/>
  <c r="AE85" i="149"/>
  <c r="AD124" i="149"/>
  <c r="AD86" i="149"/>
  <c r="D116" i="130"/>
  <c r="D128" i="130" s="1"/>
  <c r="D120" i="130"/>
  <c r="D114" i="130"/>
  <c r="D117" i="130"/>
  <c r="D121" i="130"/>
  <c r="D119" i="130"/>
  <c r="D122" i="130"/>
  <c r="D115" i="130"/>
  <c r="D4" i="130" s="1"/>
  <c r="D123" i="130"/>
  <c r="D135" i="130" s="1"/>
  <c r="D118" i="130"/>
  <c r="AD28" i="128"/>
  <c r="H6" i="128"/>
  <c r="H124" i="128"/>
  <c r="H7" i="128"/>
  <c r="H125" i="128"/>
  <c r="AD30" i="128"/>
  <c r="AA132" i="130"/>
  <c r="AA9" i="130"/>
  <c r="AA5" i="130"/>
  <c r="AA128" i="130"/>
  <c r="G123" i="128"/>
  <c r="G5" i="128"/>
  <c r="G4" i="128"/>
  <c r="G122" i="128"/>
  <c r="AA7" i="128"/>
  <c r="AA125" i="128"/>
  <c r="AB85" i="149"/>
  <c r="AB86" i="149" s="1"/>
  <c r="F112" i="128"/>
  <c r="F111" i="128"/>
  <c r="F113" i="128"/>
  <c r="F117" i="128"/>
  <c r="F116" i="128"/>
  <c r="F114" i="128"/>
  <c r="F118" i="128"/>
  <c r="F115" i="128"/>
  <c r="H8" i="128"/>
  <c r="H126" i="128"/>
  <c r="AA4" i="130"/>
  <c r="AA127" i="130"/>
  <c r="AD26" i="129"/>
  <c r="AE26" i="129"/>
  <c r="I111" i="128"/>
  <c r="I114" i="128"/>
  <c r="I118" i="128"/>
  <c r="I112" i="128"/>
  <c r="I113" i="128"/>
  <c r="I115" i="128"/>
  <c r="I116" i="128"/>
  <c r="I117" i="128"/>
  <c r="H121" i="129"/>
  <c r="DF46" i="150"/>
  <c r="DG23" i="150"/>
  <c r="CJ2" i="150"/>
  <c r="CI25" i="150"/>
  <c r="H9" i="128"/>
  <c r="H127" i="128"/>
  <c r="H4" i="128"/>
  <c r="H122" i="128"/>
  <c r="AA8" i="130"/>
  <c r="AA131" i="130"/>
  <c r="AA3" i="130"/>
  <c r="AA126" i="130"/>
  <c r="AA6" i="130"/>
  <c r="AA129" i="130"/>
  <c r="G128" i="128"/>
  <c r="G10" i="128"/>
  <c r="G7" i="128"/>
  <c r="G125" i="128"/>
  <c r="L111" i="128"/>
  <c r="L112" i="128"/>
  <c r="L115" i="128"/>
  <c r="L114" i="128"/>
  <c r="L116" i="128"/>
  <c r="L113" i="128"/>
  <c r="L117" i="128"/>
  <c r="L118" i="128"/>
  <c r="J112" i="128"/>
  <c r="J113" i="128"/>
  <c r="J117" i="128"/>
  <c r="J111" i="128"/>
  <c r="J114" i="128"/>
  <c r="J118" i="128"/>
  <c r="J115" i="128"/>
  <c r="J116" i="128"/>
  <c r="AB117" i="130"/>
  <c r="AB116" i="130"/>
  <c r="AB122" i="130"/>
  <c r="AB119" i="130"/>
  <c r="AB114" i="130"/>
  <c r="AB120" i="130"/>
  <c r="AB118" i="130"/>
  <c r="AB115" i="130"/>
  <c r="AB121" i="130"/>
  <c r="AB123" i="130"/>
  <c r="M79" i="128"/>
  <c r="H5" i="128"/>
  <c r="H123" i="128"/>
  <c r="H3" i="128"/>
  <c r="H121" i="128"/>
  <c r="AA10" i="130"/>
  <c r="AA133" i="130"/>
  <c r="AA12" i="130"/>
  <c r="AA135" i="130"/>
  <c r="AA7" i="130"/>
  <c r="AA130" i="130"/>
  <c r="G6" i="128"/>
  <c r="G124" i="128"/>
  <c r="G8" i="128"/>
  <c r="G126" i="128"/>
  <c r="AA4" i="128"/>
  <c r="AA122" i="128"/>
  <c r="J119" i="130"/>
  <c r="J118" i="130"/>
  <c r="J117" i="130"/>
  <c r="J116" i="130"/>
  <c r="J115" i="130"/>
  <c r="J121" i="130"/>
  <c r="J122" i="130"/>
  <c r="J114" i="130"/>
  <c r="J120" i="130"/>
  <c r="J123" i="130"/>
  <c r="DF46" i="151"/>
  <c r="DG32" i="151"/>
  <c r="DH116" i="151"/>
  <c r="DH26" i="150"/>
  <c r="DI108" i="150"/>
  <c r="DI101" i="150"/>
  <c r="DH3" i="150"/>
  <c r="DI113" i="151"/>
  <c r="DH29" i="151"/>
  <c r="DG30" i="151"/>
  <c r="DH114" i="151"/>
  <c r="DH5" i="151"/>
  <c r="DI104" i="151"/>
  <c r="DI102" i="151"/>
  <c r="DH3" i="151"/>
  <c r="DG28" i="150"/>
  <c r="DH110" i="150"/>
  <c r="DI106" i="150"/>
  <c r="DH8" i="150"/>
  <c r="DG23" i="151"/>
  <c r="DH4" i="151"/>
  <c r="DI103" i="151"/>
  <c r="DH7" i="150"/>
  <c r="DI105" i="150"/>
  <c r="DH6" i="151"/>
  <c r="DI105" i="151"/>
  <c r="DH9" i="151"/>
  <c r="DI108" i="151"/>
  <c r="DH7" i="151"/>
  <c r="DI106" i="151"/>
  <c r="DH113" i="150"/>
  <c r="DG31" i="150"/>
  <c r="DI110" i="151"/>
  <c r="DH26" i="151"/>
  <c r="DI31" i="151"/>
  <c r="DJ115" i="151"/>
  <c r="DJ31" i="151" s="1"/>
  <c r="DH109" i="150"/>
  <c r="DG27" i="150"/>
  <c r="DH28" i="151"/>
  <c r="DI112" i="151"/>
  <c r="DH5" i="150"/>
  <c r="DI103" i="150"/>
  <c r="DI102" i="150"/>
  <c r="DH4" i="150"/>
  <c r="DI111" i="150"/>
  <c r="DH29" i="150"/>
  <c r="DI6" i="150"/>
  <c r="DJ104" i="150"/>
  <c r="DJ6" i="150" s="1"/>
  <c r="DH27" i="151"/>
  <c r="DI111" i="151"/>
  <c r="DG30" i="150"/>
  <c r="DH112" i="150"/>
  <c r="C109" i="145"/>
  <c r="C110" i="148"/>
  <c r="C104" i="144"/>
  <c r="E133" i="130"/>
  <c r="E131" i="130"/>
  <c r="E134" i="130"/>
  <c r="E128" i="130"/>
  <c r="E6" i="130"/>
  <c r="E9" i="130"/>
  <c r="AF132" i="130"/>
  <c r="AE32" i="130"/>
  <c r="AG104" i="129"/>
  <c r="AH104" i="129" s="1"/>
  <c r="AC4" i="129"/>
  <c r="AD4" i="129"/>
  <c r="AD30" i="129"/>
  <c r="AG114" i="129"/>
  <c r="AF115" i="129"/>
  <c r="AF29" i="129" s="1"/>
  <c r="AC3" i="129"/>
  <c r="AD103" i="129"/>
  <c r="AE28" i="129"/>
  <c r="AC121" i="129"/>
  <c r="AF109" i="129"/>
  <c r="AG109" i="129" s="1"/>
  <c r="AD29" i="129"/>
  <c r="K131" i="128"/>
  <c r="K83" i="128"/>
  <c r="L131" i="128"/>
  <c r="AE30" i="128"/>
  <c r="D78" i="128"/>
  <c r="D80" i="128" s="1"/>
  <c r="D83" i="128" s="1"/>
  <c r="E80" i="128"/>
  <c r="E83" i="128" s="1"/>
  <c r="X116" i="140"/>
  <c r="X23" i="140"/>
  <c r="X46" i="140"/>
  <c r="AV103" i="141"/>
  <c r="AU7" i="141"/>
  <c r="AU111" i="141"/>
  <c r="AT30" i="141"/>
  <c r="AS46" i="144"/>
  <c r="AV95" i="144"/>
  <c r="AU4" i="144"/>
  <c r="AT27" i="144"/>
  <c r="AU99" i="144"/>
  <c r="AT23" i="142"/>
  <c r="X103" i="142"/>
  <c r="U25" i="140"/>
  <c r="V2" i="140"/>
  <c r="AS46" i="140"/>
  <c r="W104" i="139"/>
  <c r="X104" i="139"/>
  <c r="X26" i="139"/>
  <c r="X46" i="139" s="1"/>
  <c r="X23" i="139"/>
  <c r="W23" i="139"/>
  <c r="W26" i="139"/>
  <c r="W46" i="139" s="1"/>
  <c r="W2" i="138"/>
  <c r="V25" i="138"/>
  <c r="V25" i="148"/>
  <c r="W2" i="148"/>
  <c r="AV96" i="148"/>
  <c r="AU3" i="148"/>
  <c r="AV98" i="147"/>
  <c r="AU3" i="147"/>
  <c r="AV102" i="147"/>
  <c r="AU7" i="147"/>
  <c r="AS46" i="148"/>
  <c r="X26" i="147"/>
  <c r="X46" i="147" s="1"/>
  <c r="X23" i="147"/>
  <c r="V25" i="147"/>
  <c r="W2" i="147"/>
  <c r="AU5" i="147"/>
  <c r="AV100" i="147"/>
  <c r="AU105" i="148"/>
  <c r="AT29" i="148"/>
  <c r="AU102" i="148"/>
  <c r="AT26" i="148"/>
  <c r="W26" i="147"/>
  <c r="W46" i="147" s="1"/>
  <c r="W23" i="147"/>
  <c r="AT27" i="147"/>
  <c r="AU105" i="147"/>
  <c r="AU107" i="147"/>
  <c r="AT29" i="147"/>
  <c r="AU106" i="147"/>
  <c r="AT28" i="147"/>
  <c r="AV98" i="148"/>
  <c r="AU5" i="148"/>
  <c r="AS46" i="147"/>
  <c r="W111" i="147"/>
  <c r="X111" i="147"/>
  <c r="AU104" i="147"/>
  <c r="AT26" i="147"/>
  <c r="AV99" i="147"/>
  <c r="AU4" i="147"/>
  <c r="AU106" i="148"/>
  <c r="AT30" i="148"/>
  <c r="AV101" i="147"/>
  <c r="AU6" i="147"/>
  <c r="AU103" i="148"/>
  <c r="AT27" i="148"/>
  <c r="AU108" i="147"/>
  <c r="AT30" i="147"/>
  <c r="AV97" i="148"/>
  <c r="AU4" i="148"/>
  <c r="AU104" i="148"/>
  <c r="AT28" i="148"/>
  <c r="V25" i="146"/>
  <c r="W2" i="146"/>
  <c r="AT23" i="148"/>
  <c r="AT23" i="147"/>
  <c r="AV100" i="148"/>
  <c r="AU7" i="148"/>
  <c r="AV99" i="148"/>
  <c r="AU6" i="148"/>
  <c r="AT23" i="144"/>
  <c r="AT23" i="145"/>
  <c r="V25" i="144"/>
  <c r="W2" i="144"/>
  <c r="AU5" i="145"/>
  <c r="AV99" i="145"/>
  <c r="AV94" i="144"/>
  <c r="AU3" i="144"/>
  <c r="AV97" i="145"/>
  <c r="AU3" i="145"/>
  <c r="AU98" i="144"/>
  <c r="AT26" i="144"/>
  <c r="AV96" i="144"/>
  <c r="AU5" i="144"/>
  <c r="AV100" i="145"/>
  <c r="AU6" i="145"/>
  <c r="V25" i="145"/>
  <c r="W2" i="145"/>
  <c r="AS46" i="145"/>
  <c r="AV98" i="145"/>
  <c r="AU4" i="145"/>
  <c r="AU105" i="145"/>
  <c r="AT29" i="145"/>
  <c r="AU102" i="145"/>
  <c r="AT26" i="145"/>
  <c r="AU103" i="145"/>
  <c r="AT27" i="145"/>
  <c r="AU104" i="145"/>
  <c r="AT28" i="145"/>
  <c r="AU100" i="144"/>
  <c r="AT28" i="144"/>
  <c r="AV101" i="141"/>
  <c r="AU5" i="141"/>
  <c r="AU109" i="141"/>
  <c r="AT28" i="141"/>
  <c r="W26" i="142"/>
  <c r="W46" i="142" s="1"/>
  <c r="W23" i="142"/>
  <c r="AV94" i="142"/>
  <c r="AU3" i="142"/>
  <c r="AT23" i="141"/>
  <c r="AW99" i="142"/>
  <c r="AV27" i="142"/>
  <c r="AT26" i="141"/>
  <c r="AV104" i="141"/>
  <c r="AU8" i="141"/>
  <c r="AV100" i="141"/>
  <c r="AU4" i="141"/>
  <c r="AS46" i="142"/>
  <c r="AV102" i="141"/>
  <c r="AU6" i="141"/>
  <c r="V25" i="142"/>
  <c r="W2" i="142"/>
  <c r="AV96" i="142"/>
  <c r="AU5" i="142"/>
  <c r="AX95" i="142"/>
  <c r="AW4" i="142"/>
  <c r="W2" i="141"/>
  <c r="V25" i="141"/>
  <c r="AU98" i="142"/>
  <c r="AT26" i="142"/>
  <c r="AS46" i="141"/>
  <c r="X26" i="142"/>
  <c r="X46" i="142" s="1"/>
  <c r="X23" i="142"/>
  <c r="W103" i="142"/>
  <c r="AU108" i="141"/>
  <c r="AT27" i="141"/>
  <c r="AU100" i="142"/>
  <c r="AT28" i="142"/>
  <c r="AU112" i="141"/>
  <c r="AT31" i="141"/>
  <c r="AV105" i="141"/>
  <c r="AU9" i="141"/>
  <c r="AU3" i="141"/>
  <c r="AU110" i="141"/>
  <c r="AT29" i="141"/>
  <c r="AU113" i="141"/>
  <c r="AT32" i="141"/>
  <c r="AT23" i="139"/>
  <c r="AV102" i="140"/>
  <c r="AU4" i="140"/>
  <c r="AU108" i="140"/>
  <c r="AT26" i="140"/>
  <c r="AW103" i="140"/>
  <c r="AV5" i="140"/>
  <c r="AV97" i="139"/>
  <c r="AU3" i="139"/>
  <c r="V2" i="139"/>
  <c r="U25" i="139"/>
  <c r="AT23" i="140"/>
  <c r="AV101" i="139"/>
  <c r="AU27" i="139"/>
  <c r="AW98" i="139"/>
  <c r="AV4" i="139"/>
  <c r="AW106" i="140"/>
  <c r="AV8" i="140"/>
  <c r="AV110" i="140"/>
  <c r="AU28" i="140"/>
  <c r="AU111" i="140"/>
  <c r="AT29" i="140"/>
  <c r="AV101" i="140"/>
  <c r="AU3" i="140"/>
  <c r="AU100" i="139"/>
  <c r="AT26" i="139"/>
  <c r="AT46" i="139" s="1"/>
  <c r="AV105" i="140"/>
  <c r="AU7" i="140"/>
  <c r="AT30" i="140"/>
  <c r="AU112" i="140"/>
  <c r="AS46" i="139"/>
  <c r="AU109" i="140"/>
  <c r="AT27" i="140"/>
  <c r="AV104" i="140"/>
  <c r="AU6" i="140"/>
  <c r="AV113" i="140"/>
  <c r="AU31" i="140"/>
  <c r="X119" i="138"/>
  <c r="AU113" i="138"/>
  <c r="AT29" i="138"/>
  <c r="AV107" i="138"/>
  <c r="AU8" i="138"/>
  <c r="AU112" i="138"/>
  <c r="AT28" i="138"/>
  <c r="W119" i="138"/>
  <c r="AV105" i="138"/>
  <c r="AU6" i="138"/>
  <c r="AU115" i="138"/>
  <c r="AT31" i="138"/>
  <c r="AS46" i="138"/>
  <c r="AV103" i="138"/>
  <c r="AU4" i="138"/>
  <c r="AV102" i="138"/>
  <c r="AU3" i="138"/>
  <c r="AU114" i="138"/>
  <c r="AT30" i="138"/>
  <c r="AT23" i="138"/>
  <c r="AU110" i="138"/>
  <c r="AT26" i="138"/>
  <c r="W26" i="138"/>
  <c r="W46" i="138" s="1"/>
  <c r="W23" i="138"/>
  <c r="X23" i="138"/>
  <c r="X26" i="138"/>
  <c r="X46" i="138" s="1"/>
  <c r="AV106" i="138"/>
  <c r="AU7" i="138"/>
  <c r="AU116" i="138"/>
  <c r="AT32" i="138"/>
  <c r="AU111" i="138"/>
  <c r="AT27" i="138"/>
  <c r="AV108" i="138"/>
  <c r="AU9" i="138"/>
  <c r="AV104" i="138"/>
  <c r="AU5" i="138"/>
  <c r="AV96" i="137"/>
  <c r="AU4" i="137"/>
  <c r="AS46" i="137"/>
  <c r="AT23" i="137"/>
  <c r="V25" i="137"/>
  <c r="W2" i="137"/>
  <c r="AU100" i="137"/>
  <c r="AT26" i="137"/>
  <c r="AV95" i="137"/>
  <c r="AU3" i="137"/>
  <c r="AU102" i="137"/>
  <c r="AT28" i="137"/>
  <c r="AV97" i="137"/>
  <c r="AU5" i="137"/>
  <c r="AV98" i="137"/>
  <c r="AU6" i="137"/>
  <c r="AU101" i="137"/>
  <c r="AT27" i="137"/>
  <c r="AU103" i="137"/>
  <c r="AT29" i="137"/>
  <c r="AD86" i="129"/>
  <c r="AD121" i="129"/>
  <c r="AG115" i="130"/>
  <c r="AF4" i="130"/>
  <c r="AF116" i="128"/>
  <c r="AE8" i="128"/>
  <c r="AD106" i="129"/>
  <c r="AC6" i="129"/>
  <c r="D131" i="130"/>
  <c r="D8" i="130"/>
  <c r="D5" i="130"/>
  <c r="AG115" i="128"/>
  <c r="AF7" i="128"/>
  <c r="AG119" i="130"/>
  <c r="AF8" i="130"/>
  <c r="AF112" i="128"/>
  <c r="AE4" i="128"/>
  <c r="AH128" i="130"/>
  <c r="AG28" i="130"/>
  <c r="AF114" i="130"/>
  <c r="AE3" i="130"/>
  <c r="AF30" i="128"/>
  <c r="AE32" i="128"/>
  <c r="AF28" i="128"/>
  <c r="D126" i="130"/>
  <c r="D3" i="130"/>
  <c r="AG123" i="130"/>
  <c r="AF12" i="130"/>
  <c r="AF114" i="128"/>
  <c r="AE6" i="128"/>
  <c r="AB80" i="128"/>
  <c r="AB83" i="128" s="1"/>
  <c r="AF126" i="130"/>
  <c r="AE26" i="130"/>
  <c r="AG121" i="130"/>
  <c r="AF10" i="130"/>
  <c r="D134" i="130"/>
  <c r="D11" i="130"/>
  <c r="AE9" i="128"/>
  <c r="AF117" i="128"/>
  <c r="AG116" i="130"/>
  <c r="AF5" i="130"/>
  <c r="AH133" i="130"/>
  <c r="AG33" i="130"/>
  <c r="AE3" i="128"/>
  <c r="AF111" i="128"/>
  <c r="AG122" i="130"/>
  <c r="AF11" i="130"/>
  <c r="AH127" i="130"/>
  <c r="AG27" i="130"/>
  <c r="AF117" i="130"/>
  <c r="AE6" i="130"/>
  <c r="AF29" i="128"/>
  <c r="AH135" i="130"/>
  <c r="AG35" i="130"/>
  <c r="AF129" i="130"/>
  <c r="AE29" i="130"/>
  <c r="AD107" i="129"/>
  <c r="AC7" i="129"/>
  <c r="D129" i="130"/>
  <c r="D6" i="130"/>
  <c r="AF33" i="128"/>
  <c r="AR105" i="129"/>
  <c r="AQ5" i="129"/>
  <c r="AH131" i="130"/>
  <c r="AG31" i="130"/>
  <c r="AG122" i="128"/>
  <c r="AF27" i="128"/>
  <c r="AF118" i="130"/>
  <c r="AE7" i="130"/>
  <c r="AD108" i="129"/>
  <c r="AC8" i="129"/>
  <c r="D132" i="130"/>
  <c r="D9" i="130"/>
  <c r="D133" i="130"/>
  <c r="D10" i="130"/>
  <c r="D130" i="130"/>
  <c r="D7" i="130"/>
  <c r="AF31" i="128"/>
  <c r="AG118" i="128"/>
  <c r="AF10" i="128"/>
  <c r="AH120" i="130"/>
  <c r="AG9" i="130"/>
  <c r="AF130" i="130"/>
  <c r="AE30" i="130"/>
  <c r="AH134" i="130"/>
  <c r="AG34" i="130"/>
  <c r="M79" i="130"/>
  <c r="L80" i="130"/>
  <c r="M80" i="128"/>
  <c r="N79" i="128"/>
  <c r="AE30" i="129"/>
  <c r="AF116" i="129"/>
  <c r="AF113" i="129"/>
  <c r="AE27" i="129"/>
  <c r="AG28" i="129"/>
  <c r="AH114" i="129"/>
  <c r="AG32" i="129"/>
  <c r="AH118" i="129"/>
  <c r="AF26" i="129"/>
  <c r="AG112" i="129"/>
  <c r="AE31" i="129"/>
  <c r="AF117" i="129"/>
  <c r="F105" i="129"/>
  <c r="F5" i="129" s="1"/>
  <c r="F103" i="129"/>
  <c r="F3" i="129" s="1"/>
  <c r="F104" i="129"/>
  <c r="F4" i="129" s="1"/>
  <c r="F106" i="129"/>
  <c r="F6" i="129" s="1"/>
  <c r="F112" i="129"/>
  <c r="F107" i="129"/>
  <c r="F7" i="129" s="1"/>
  <c r="F108" i="129"/>
  <c r="F8" i="129" s="1"/>
  <c r="F109" i="129"/>
  <c r="F9" i="129" s="1"/>
  <c r="F116" i="129"/>
  <c r="F113" i="129"/>
  <c r="F117" i="129"/>
  <c r="F114" i="129"/>
  <c r="F118" i="129"/>
  <c r="F115" i="129"/>
  <c r="E80" i="129"/>
  <c r="D78" i="129"/>
  <c r="D80" i="129" s="1"/>
  <c r="D103" i="129" s="1"/>
  <c r="Z105" i="129"/>
  <c r="Z5" i="129" s="1"/>
  <c r="Z106" i="129"/>
  <c r="Z6" i="129" s="1"/>
  <c r="Z107" i="129"/>
  <c r="Z7" i="129" s="1"/>
  <c r="Z108" i="129"/>
  <c r="Z8" i="129" s="1"/>
  <c r="Z116" i="129"/>
  <c r="Z104" i="129"/>
  <c r="Z4" i="129" s="1"/>
  <c r="Z113" i="129"/>
  <c r="Z117" i="129"/>
  <c r="Z109" i="129"/>
  <c r="Z9" i="129" s="1"/>
  <c r="Z114" i="129"/>
  <c r="Z115" i="129"/>
  <c r="Z118" i="129"/>
  <c r="I106" i="129"/>
  <c r="I6" i="129" s="1"/>
  <c r="I104" i="129"/>
  <c r="I4" i="129" s="1"/>
  <c r="I108" i="129"/>
  <c r="I8" i="129" s="1"/>
  <c r="I105" i="129"/>
  <c r="I5" i="129" s="1"/>
  <c r="I107" i="129"/>
  <c r="I7" i="129" s="1"/>
  <c r="I109" i="129"/>
  <c r="I9" i="129" s="1"/>
  <c r="I103" i="129"/>
  <c r="I3" i="129" s="1"/>
  <c r="I113" i="129"/>
  <c r="I117" i="129"/>
  <c r="I114" i="129"/>
  <c r="I118" i="129"/>
  <c r="I116" i="129"/>
  <c r="I112" i="129"/>
  <c r="I115" i="129"/>
  <c r="AA80" i="129"/>
  <c r="AB79" i="129"/>
  <c r="AB80" i="129" s="1"/>
  <c r="Y103" i="129"/>
  <c r="Y3" i="129" s="1"/>
  <c r="Y112" i="129"/>
  <c r="Y121" i="129" s="1"/>
  <c r="Z85" i="129"/>
  <c r="J80" i="129"/>
  <c r="K79" i="129"/>
  <c r="DG46" i="151" l="1"/>
  <c r="AE121" i="129"/>
  <c r="AF85" i="129"/>
  <c r="D12" i="130"/>
  <c r="D127" i="130"/>
  <c r="AG4" i="129"/>
  <c r="AF113" i="128"/>
  <c r="AE5" i="128"/>
  <c r="DH23" i="151"/>
  <c r="J9" i="130"/>
  <c r="J132" i="130"/>
  <c r="J4" i="130"/>
  <c r="J127" i="130"/>
  <c r="J8" i="130"/>
  <c r="J131" i="130"/>
  <c r="AB4" i="130"/>
  <c r="AB127" i="130"/>
  <c r="AB131" i="130"/>
  <c r="AB8" i="130"/>
  <c r="J8" i="128"/>
  <c r="J126" i="128"/>
  <c r="J3" i="128"/>
  <c r="J121" i="128"/>
  <c r="L10" i="128"/>
  <c r="L128" i="128"/>
  <c r="L6" i="128"/>
  <c r="L124" i="128"/>
  <c r="I8" i="128"/>
  <c r="I126" i="128"/>
  <c r="I10" i="128"/>
  <c r="I128" i="128"/>
  <c r="F8" i="128"/>
  <c r="F126" i="128"/>
  <c r="F4" i="128"/>
  <c r="F122" i="128"/>
  <c r="AE26" i="128"/>
  <c r="AF121" i="128"/>
  <c r="E111" i="128"/>
  <c r="E114" i="128"/>
  <c r="E118" i="128"/>
  <c r="E113" i="128"/>
  <c r="E117" i="128"/>
  <c r="E115" i="128"/>
  <c r="E112" i="128"/>
  <c r="E116" i="128"/>
  <c r="K111" i="128"/>
  <c r="K116" i="128"/>
  <c r="K112" i="128"/>
  <c r="K113" i="128"/>
  <c r="K117" i="128"/>
  <c r="K114" i="128"/>
  <c r="K118" i="128"/>
  <c r="K115" i="128"/>
  <c r="J3" i="130"/>
  <c r="J126" i="130"/>
  <c r="J128" i="130"/>
  <c r="J5" i="130"/>
  <c r="AB7" i="130"/>
  <c r="AB130" i="130"/>
  <c r="AB134" i="130"/>
  <c r="AB11" i="130"/>
  <c r="J7" i="128"/>
  <c r="J125" i="128"/>
  <c r="J9" i="128"/>
  <c r="J127" i="128"/>
  <c r="L9" i="128"/>
  <c r="L127" i="128"/>
  <c r="L7" i="128"/>
  <c r="L125" i="128"/>
  <c r="I7" i="128"/>
  <c r="I125" i="128"/>
  <c r="I6" i="128"/>
  <c r="I124" i="128"/>
  <c r="F7" i="128"/>
  <c r="F125" i="128"/>
  <c r="F9" i="128"/>
  <c r="F127" i="128"/>
  <c r="AB105" i="149"/>
  <c r="AB3" i="149" s="1"/>
  <c r="AB114" i="149"/>
  <c r="AB124" i="149" s="1"/>
  <c r="K118" i="130"/>
  <c r="K117" i="130"/>
  <c r="K120" i="130"/>
  <c r="K115" i="130"/>
  <c r="K121" i="130"/>
  <c r="K119" i="130"/>
  <c r="K122" i="130"/>
  <c r="K116" i="130"/>
  <c r="K123" i="130"/>
  <c r="K114" i="130"/>
  <c r="L139" i="130"/>
  <c r="L83" i="130"/>
  <c r="D115" i="128"/>
  <c r="D111" i="128"/>
  <c r="D112" i="128"/>
  <c r="D116" i="128"/>
  <c r="D113" i="128"/>
  <c r="D117" i="128"/>
  <c r="D118" i="128"/>
  <c r="D114" i="128"/>
  <c r="J134" i="130"/>
  <c r="J11" i="130"/>
  <c r="J6" i="130"/>
  <c r="J129" i="130"/>
  <c r="AB12" i="130"/>
  <c r="AB135" i="130"/>
  <c r="AB132" i="130"/>
  <c r="AB9" i="130"/>
  <c r="AB5" i="130"/>
  <c r="AB128" i="130"/>
  <c r="J10" i="128"/>
  <c r="J128" i="128"/>
  <c r="J5" i="128"/>
  <c r="J123" i="128"/>
  <c r="L5" i="128"/>
  <c r="L123" i="128"/>
  <c r="L4" i="128"/>
  <c r="L122" i="128"/>
  <c r="I5" i="128"/>
  <c r="I123" i="128"/>
  <c r="I3" i="128"/>
  <c r="I121" i="128"/>
  <c r="F10" i="128"/>
  <c r="F128" i="128"/>
  <c r="F5" i="128"/>
  <c r="F123" i="128"/>
  <c r="AF85" i="149"/>
  <c r="AE86" i="149"/>
  <c r="AE124" i="149"/>
  <c r="CK2" i="151"/>
  <c r="CJ25" i="151"/>
  <c r="AB111" i="128"/>
  <c r="AB115" i="128"/>
  <c r="AB112" i="128"/>
  <c r="AB116" i="128"/>
  <c r="AB113" i="128"/>
  <c r="AB117" i="128"/>
  <c r="AB114" i="128"/>
  <c r="AB118" i="128"/>
  <c r="J135" i="130"/>
  <c r="J12" i="130"/>
  <c r="J133" i="130"/>
  <c r="J10" i="130"/>
  <c r="J7" i="130"/>
  <c r="J130" i="130"/>
  <c r="AB10" i="130"/>
  <c r="AB133" i="130"/>
  <c r="AB3" i="130"/>
  <c r="AB126" i="130"/>
  <c r="AB129" i="130"/>
  <c r="AB6" i="130"/>
  <c r="J6" i="128"/>
  <c r="J124" i="128"/>
  <c r="J4" i="128"/>
  <c r="J122" i="128"/>
  <c r="L8" i="128"/>
  <c r="L126" i="128"/>
  <c r="L3" i="128"/>
  <c r="L121" i="128"/>
  <c r="CJ25" i="150"/>
  <c r="CK2" i="150"/>
  <c r="I127" i="128"/>
  <c r="I9" i="128"/>
  <c r="I4" i="128"/>
  <c r="I122" i="128"/>
  <c r="F6" i="128"/>
  <c r="F124" i="128"/>
  <c r="F3" i="128"/>
  <c r="F121" i="128"/>
  <c r="DG46" i="150"/>
  <c r="DI28" i="151"/>
  <c r="DJ112" i="151"/>
  <c r="DJ28" i="151" s="1"/>
  <c r="DI7" i="150"/>
  <c r="DJ105" i="150"/>
  <c r="DJ7" i="150" s="1"/>
  <c r="DJ113" i="151"/>
  <c r="DJ29" i="151" s="1"/>
  <c r="DI29" i="151"/>
  <c r="DI27" i="151"/>
  <c r="DJ111" i="151"/>
  <c r="DJ27" i="151" s="1"/>
  <c r="DJ111" i="150"/>
  <c r="DJ29" i="150" s="1"/>
  <c r="DI29" i="150"/>
  <c r="DI113" i="150"/>
  <c r="DH31" i="150"/>
  <c r="DH23" i="150"/>
  <c r="DI7" i="151"/>
  <c r="DJ106" i="151"/>
  <c r="DJ7" i="151" s="1"/>
  <c r="DI4" i="151"/>
  <c r="DJ103" i="151"/>
  <c r="DJ4" i="151" s="1"/>
  <c r="DI3" i="151"/>
  <c r="DJ102" i="151"/>
  <c r="DJ3" i="151" s="1"/>
  <c r="DI3" i="150"/>
  <c r="DJ101" i="150"/>
  <c r="DJ3" i="150" s="1"/>
  <c r="DI109" i="150"/>
  <c r="DH27" i="150"/>
  <c r="DI5" i="151"/>
  <c r="DJ104" i="151"/>
  <c r="DJ5" i="151" s="1"/>
  <c r="DI9" i="151"/>
  <c r="DJ108" i="151"/>
  <c r="DJ9" i="151" s="1"/>
  <c r="DI26" i="150"/>
  <c r="DJ108" i="150"/>
  <c r="DJ26" i="150" s="1"/>
  <c r="DI4" i="150"/>
  <c r="DJ102" i="150"/>
  <c r="DJ4" i="150" s="1"/>
  <c r="DH30" i="151"/>
  <c r="DI114" i="151"/>
  <c r="DI5" i="150"/>
  <c r="DJ103" i="150"/>
  <c r="DJ5" i="150" s="1"/>
  <c r="DI6" i="151"/>
  <c r="DJ105" i="151"/>
  <c r="DJ6" i="151" s="1"/>
  <c r="DI8" i="150"/>
  <c r="DJ106" i="150"/>
  <c r="DJ8" i="150" s="1"/>
  <c r="DI116" i="151"/>
  <c r="DH32" i="151"/>
  <c r="DH30" i="150"/>
  <c r="DI112" i="150"/>
  <c r="DI26" i="151"/>
  <c r="DJ110" i="151"/>
  <c r="DJ26" i="151" s="1"/>
  <c r="DH28" i="150"/>
  <c r="DI110" i="150"/>
  <c r="C117" i="140"/>
  <c r="C120" i="138"/>
  <c r="C105" i="139"/>
  <c r="C104" i="142"/>
  <c r="C112" i="147"/>
  <c r="AF32" i="130"/>
  <c r="AG132" i="130"/>
  <c r="AG115" i="129"/>
  <c r="AF9" i="129"/>
  <c r="AE103" i="129"/>
  <c r="AD3" i="129"/>
  <c r="M131" i="128"/>
  <c r="M83" i="128"/>
  <c r="AV111" i="141"/>
  <c r="AU30" i="141"/>
  <c r="AW103" i="141"/>
  <c r="AV7" i="141"/>
  <c r="AT46" i="145"/>
  <c r="AU27" i="144"/>
  <c r="AV99" i="144"/>
  <c r="AW95" i="144"/>
  <c r="AV4" i="144"/>
  <c r="V25" i="140"/>
  <c r="W2" i="140"/>
  <c r="X2" i="138"/>
  <c r="W25" i="138"/>
  <c r="AV104" i="148"/>
  <c r="AU28" i="148"/>
  <c r="AW97" i="148"/>
  <c r="AV4" i="148"/>
  <c r="AV103" i="148"/>
  <c r="AU27" i="148"/>
  <c r="AW99" i="147"/>
  <c r="AV4" i="147"/>
  <c r="AW98" i="148"/>
  <c r="AV5" i="148"/>
  <c r="AV107" i="147"/>
  <c r="AU29" i="147"/>
  <c r="AV102" i="148"/>
  <c r="AU26" i="148"/>
  <c r="X2" i="146"/>
  <c r="W25" i="146"/>
  <c r="AT46" i="147"/>
  <c r="AV105" i="147"/>
  <c r="AU27" i="147"/>
  <c r="AV108" i="147"/>
  <c r="AU30" i="147"/>
  <c r="AU26" i="147"/>
  <c r="AV104" i="147"/>
  <c r="AU23" i="147"/>
  <c r="X2" i="148"/>
  <c r="W25" i="148"/>
  <c r="AW102" i="147"/>
  <c r="AV7" i="147"/>
  <c r="AV3" i="147"/>
  <c r="AW98" i="147"/>
  <c r="AW99" i="148"/>
  <c r="AV6" i="148"/>
  <c r="AW100" i="148"/>
  <c r="AV7" i="148"/>
  <c r="AW101" i="147"/>
  <c r="AV6" i="147"/>
  <c r="AV106" i="148"/>
  <c r="AU30" i="148"/>
  <c r="AU28" i="147"/>
  <c r="AV106" i="147"/>
  <c r="AV105" i="148"/>
  <c r="AU29" i="148"/>
  <c r="AU23" i="148"/>
  <c r="AT46" i="148"/>
  <c r="AV5" i="147"/>
  <c r="AW100" i="147"/>
  <c r="X2" i="147"/>
  <c r="W25" i="147"/>
  <c r="AW96" i="148"/>
  <c r="AV3" i="148"/>
  <c r="W25" i="145"/>
  <c r="X2" i="145"/>
  <c r="AT46" i="144"/>
  <c r="W25" i="144"/>
  <c r="X2" i="144"/>
  <c r="AV100" i="144"/>
  <c r="AU28" i="144"/>
  <c r="AV102" i="145"/>
  <c r="AU26" i="145"/>
  <c r="AW96" i="144"/>
  <c r="AV5" i="144"/>
  <c r="AV98" i="144"/>
  <c r="AU26" i="144"/>
  <c r="AU23" i="145"/>
  <c r="AV104" i="145"/>
  <c r="AU28" i="145"/>
  <c r="AV105" i="145"/>
  <c r="AU29" i="145"/>
  <c r="AW100" i="145"/>
  <c r="AV6" i="145"/>
  <c r="AW97" i="145"/>
  <c r="AV3" i="145"/>
  <c r="AU23" i="144"/>
  <c r="AW99" i="145"/>
  <c r="AV5" i="145"/>
  <c r="AV103" i="145"/>
  <c r="AU27" i="145"/>
  <c r="AW98" i="145"/>
  <c r="AV4" i="145"/>
  <c r="AW94" i="144"/>
  <c r="AV3" i="144"/>
  <c r="W25" i="142"/>
  <c r="X2" i="142"/>
  <c r="AV3" i="142"/>
  <c r="AW94" i="142"/>
  <c r="AU26" i="141"/>
  <c r="AV108" i="141"/>
  <c r="AU27" i="141"/>
  <c r="AT46" i="142"/>
  <c r="AW100" i="141"/>
  <c r="AV4" i="141"/>
  <c r="AU23" i="141"/>
  <c r="AV3" i="141"/>
  <c r="AV113" i="141"/>
  <c r="AU32" i="141"/>
  <c r="AW105" i="141"/>
  <c r="AV9" i="141"/>
  <c r="AV100" i="142"/>
  <c r="AU28" i="142"/>
  <c r="AT46" i="141"/>
  <c r="AV98" i="142"/>
  <c r="AU26" i="142"/>
  <c r="W25" i="141"/>
  <c r="X2" i="141"/>
  <c r="AW96" i="142"/>
  <c r="AV5" i="142"/>
  <c r="AW102" i="141"/>
  <c r="AV6" i="141"/>
  <c r="AV109" i="141"/>
  <c r="AU28" i="141"/>
  <c r="AW104" i="141"/>
  <c r="AV8" i="141"/>
  <c r="AW27" i="142"/>
  <c r="AX99" i="142"/>
  <c r="AV110" i="141"/>
  <c r="AU29" i="141"/>
  <c r="AV112" i="141"/>
  <c r="AU31" i="141"/>
  <c r="AY95" i="142"/>
  <c r="AX4" i="142"/>
  <c r="AU23" i="142"/>
  <c r="AV5" i="141"/>
  <c r="AW101" i="141"/>
  <c r="AW110" i="140"/>
  <c r="AV28" i="140"/>
  <c r="AV27" i="139"/>
  <c r="AW101" i="139"/>
  <c r="AX103" i="140"/>
  <c r="AW5" i="140"/>
  <c r="AW105" i="140"/>
  <c r="AV7" i="140"/>
  <c r="AV100" i="139"/>
  <c r="AU26" i="139"/>
  <c r="AW101" i="140"/>
  <c r="AV3" i="140"/>
  <c r="V25" i="139"/>
  <c r="W2" i="139"/>
  <c r="AV108" i="140"/>
  <c r="AU26" i="140"/>
  <c r="AW104" i="140"/>
  <c r="AV6" i="140"/>
  <c r="AV112" i="140"/>
  <c r="AU30" i="140"/>
  <c r="AU23" i="139"/>
  <c r="AU23" i="140"/>
  <c r="AU29" i="140"/>
  <c r="AV111" i="140"/>
  <c r="AX106" i="140"/>
  <c r="AW8" i="140"/>
  <c r="AX98" i="139"/>
  <c r="AW4" i="139"/>
  <c r="AW97" i="139"/>
  <c r="AV3" i="139"/>
  <c r="AV23" i="139" s="1"/>
  <c r="AW102" i="140"/>
  <c r="AV4" i="140"/>
  <c r="AW113" i="140"/>
  <c r="AV31" i="140"/>
  <c r="AT46" i="140"/>
  <c r="AV109" i="140"/>
  <c r="AU27" i="140"/>
  <c r="AW102" i="138"/>
  <c r="AV3" i="138"/>
  <c r="AW107" i="138"/>
  <c r="AV8" i="138"/>
  <c r="AW108" i="138"/>
  <c r="AV9" i="138"/>
  <c r="AV116" i="138"/>
  <c r="AU32" i="138"/>
  <c r="AW103" i="138"/>
  <c r="AV4" i="138"/>
  <c r="AV7" i="138"/>
  <c r="AW106" i="138"/>
  <c r="AV110" i="138"/>
  <c r="AU26" i="138"/>
  <c r="AV115" i="138"/>
  <c r="AU31" i="138"/>
  <c r="AV114" i="138"/>
  <c r="AU30" i="138"/>
  <c r="AV113" i="138"/>
  <c r="AU29" i="138"/>
  <c r="AV112" i="138"/>
  <c r="AU28" i="138"/>
  <c r="AT46" i="138"/>
  <c r="AW104" i="138"/>
  <c r="AV5" i="138"/>
  <c r="AV111" i="138"/>
  <c r="AU27" i="138"/>
  <c r="AU23" i="138"/>
  <c r="AW105" i="138"/>
  <c r="AV6" i="138"/>
  <c r="AU23" i="137"/>
  <c r="AV101" i="137"/>
  <c r="AU27" i="137"/>
  <c r="AW97" i="137"/>
  <c r="AV5" i="137"/>
  <c r="AV102" i="137"/>
  <c r="AU28" i="137"/>
  <c r="AW95" i="137"/>
  <c r="AV3" i="137"/>
  <c r="AT46" i="137"/>
  <c r="AW98" i="137"/>
  <c r="AV6" i="137"/>
  <c r="AV100" i="137"/>
  <c r="AU26" i="137"/>
  <c r="AW96" i="137"/>
  <c r="AV4" i="137"/>
  <c r="X2" i="137"/>
  <c r="W25" i="137"/>
  <c r="AV103" i="137"/>
  <c r="AU29" i="137"/>
  <c r="AI134" i="130"/>
  <c r="AH34" i="130"/>
  <c r="AI120" i="130"/>
  <c r="AH9" i="130"/>
  <c r="AG31" i="128"/>
  <c r="AE108" i="129"/>
  <c r="AD8" i="129"/>
  <c r="AG117" i="128"/>
  <c r="AF9" i="128"/>
  <c r="AH123" i="130"/>
  <c r="AG12" i="130"/>
  <c r="AH109" i="129"/>
  <c r="AG9" i="129"/>
  <c r="I121" i="129"/>
  <c r="AH122" i="128"/>
  <c r="AG27" i="128"/>
  <c r="AS105" i="129"/>
  <c r="AR5" i="129"/>
  <c r="AG129" i="130"/>
  <c r="AF29" i="130"/>
  <c r="AI135" i="130"/>
  <c r="AH35" i="130"/>
  <c r="AG117" i="130"/>
  <c r="AF6" i="130"/>
  <c r="AH122" i="130"/>
  <c r="AG11" i="130"/>
  <c r="AI133" i="130"/>
  <c r="AH33" i="130"/>
  <c r="AG126" i="130"/>
  <c r="AF26" i="130"/>
  <c r="AI128" i="130"/>
  <c r="AH28" i="130"/>
  <c r="AH119" i="130"/>
  <c r="AG8" i="130"/>
  <c r="AE106" i="129"/>
  <c r="AD6" i="129"/>
  <c r="AI104" i="129"/>
  <c r="AH4" i="129"/>
  <c r="AG130" i="130"/>
  <c r="AF30" i="130"/>
  <c r="AH118" i="128"/>
  <c r="AG10" i="128"/>
  <c r="AF3" i="128"/>
  <c r="AG111" i="128"/>
  <c r="AG114" i="128"/>
  <c r="AF6" i="128"/>
  <c r="AG28" i="128"/>
  <c r="AG30" i="128"/>
  <c r="AG114" i="130"/>
  <c r="AF3" i="130"/>
  <c r="AG118" i="130"/>
  <c r="AF7" i="130"/>
  <c r="AH31" i="130"/>
  <c r="AI131" i="130"/>
  <c r="AG33" i="128"/>
  <c r="AE107" i="129"/>
  <c r="AD7" i="129"/>
  <c r="AG29" i="128"/>
  <c r="AI127" i="130"/>
  <c r="AH27" i="130"/>
  <c r="AH116" i="130"/>
  <c r="AG5" i="130"/>
  <c r="AH121" i="130"/>
  <c r="AG10" i="130"/>
  <c r="AF32" i="128"/>
  <c r="AG112" i="128"/>
  <c r="AF4" i="128"/>
  <c r="AH115" i="128"/>
  <c r="AG7" i="128"/>
  <c r="AG116" i="128"/>
  <c r="AF8" i="128"/>
  <c r="AH115" i="130"/>
  <c r="AG4" i="130"/>
  <c r="N79" i="130"/>
  <c r="M80" i="130"/>
  <c r="N80" i="128"/>
  <c r="O79" i="128"/>
  <c r="AG113" i="129"/>
  <c r="AF27" i="129"/>
  <c r="AI118" i="129"/>
  <c r="AH32" i="129"/>
  <c r="AG116" i="129"/>
  <c r="AF30" i="129"/>
  <c r="AH115" i="129"/>
  <c r="AG29" i="129"/>
  <c r="AG117" i="129"/>
  <c r="AF31" i="129"/>
  <c r="AH112" i="129"/>
  <c r="AG26" i="129"/>
  <c r="AH28" i="129"/>
  <c r="AI114" i="129"/>
  <c r="J105" i="129"/>
  <c r="J5" i="129" s="1"/>
  <c r="J106" i="129"/>
  <c r="J6" i="129" s="1"/>
  <c r="J103" i="129"/>
  <c r="J3" i="129" s="1"/>
  <c r="J112" i="129"/>
  <c r="J104" i="129"/>
  <c r="J4" i="129" s="1"/>
  <c r="J108" i="129"/>
  <c r="J8" i="129" s="1"/>
  <c r="J116" i="129"/>
  <c r="J107" i="129"/>
  <c r="J7" i="129" s="1"/>
  <c r="J113" i="129"/>
  <c r="J117" i="129"/>
  <c r="J109" i="129"/>
  <c r="J9" i="129" s="1"/>
  <c r="J114" i="129"/>
  <c r="J118" i="129"/>
  <c r="J115" i="129"/>
  <c r="AB107" i="129"/>
  <c r="AB7" i="129" s="1"/>
  <c r="AB105" i="129"/>
  <c r="AB5" i="129" s="1"/>
  <c r="AB104" i="129"/>
  <c r="AB4" i="129" s="1"/>
  <c r="AB108" i="129"/>
  <c r="AB8" i="129" s="1"/>
  <c r="AB109" i="129"/>
  <c r="AB9" i="129" s="1"/>
  <c r="AB114" i="129"/>
  <c r="AB118" i="129"/>
  <c r="AB106" i="129"/>
  <c r="AB6" i="129" s="1"/>
  <c r="AB115" i="129"/>
  <c r="AB113" i="129"/>
  <c r="AB116" i="129"/>
  <c r="AB117" i="129"/>
  <c r="D107" i="129"/>
  <c r="D7" i="129" s="1"/>
  <c r="D104" i="129"/>
  <c r="D4" i="129" s="1"/>
  <c r="D106" i="129"/>
  <c r="D6" i="129" s="1"/>
  <c r="D108" i="129"/>
  <c r="D8" i="129" s="1"/>
  <c r="D112" i="129"/>
  <c r="D105" i="129"/>
  <c r="D5" i="129" s="1"/>
  <c r="D114" i="129"/>
  <c r="D118" i="129"/>
  <c r="D115" i="129"/>
  <c r="D117" i="129"/>
  <c r="D113" i="129"/>
  <c r="D116" i="129"/>
  <c r="D109" i="129"/>
  <c r="D9" i="129" s="1"/>
  <c r="D3" i="129"/>
  <c r="Z86" i="129"/>
  <c r="AA85" i="129"/>
  <c r="AA104" i="129"/>
  <c r="AA4" i="129" s="1"/>
  <c r="AA106" i="129"/>
  <c r="AA6" i="129" s="1"/>
  <c r="AA109" i="129"/>
  <c r="AA9" i="129" s="1"/>
  <c r="AA105" i="129"/>
  <c r="AA5" i="129" s="1"/>
  <c r="AA108" i="129"/>
  <c r="AA8" i="129" s="1"/>
  <c r="AA115" i="129"/>
  <c r="AA116" i="129"/>
  <c r="AA107" i="129"/>
  <c r="AA7" i="129" s="1"/>
  <c r="AA117" i="129"/>
  <c r="AA113" i="129"/>
  <c r="AA118" i="129"/>
  <c r="AA114" i="129"/>
  <c r="E106" i="129"/>
  <c r="E6" i="129" s="1"/>
  <c r="E108" i="129"/>
  <c r="E8" i="129" s="1"/>
  <c r="E105" i="129"/>
  <c r="E5" i="129" s="1"/>
  <c r="E107" i="129"/>
  <c r="E7" i="129" s="1"/>
  <c r="E109" i="129"/>
  <c r="E9" i="129" s="1"/>
  <c r="E112" i="129"/>
  <c r="E113" i="129"/>
  <c r="E117" i="129"/>
  <c r="E114" i="129"/>
  <c r="E118" i="129"/>
  <c r="E104" i="129"/>
  <c r="E4" i="129" s="1"/>
  <c r="E116" i="129"/>
  <c r="E115" i="129"/>
  <c r="E103" i="129"/>
  <c r="E3" i="129" s="1"/>
  <c r="K80" i="129"/>
  <c r="L79" i="129"/>
  <c r="AF86" i="129" l="1"/>
  <c r="AG85" i="129"/>
  <c r="AG86" i="129" s="1"/>
  <c r="AF121" i="129"/>
  <c r="AF5" i="128"/>
  <c r="AG113" i="128"/>
  <c r="M139" i="130"/>
  <c r="M83" i="130"/>
  <c r="CK25" i="150"/>
  <c r="CL2" i="150"/>
  <c r="AB9" i="128"/>
  <c r="AB127" i="128"/>
  <c r="AB7" i="128"/>
  <c r="AB125" i="128"/>
  <c r="D5" i="128"/>
  <c r="D123" i="128"/>
  <c r="D7" i="128"/>
  <c r="D125" i="128"/>
  <c r="K12" i="130"/>
  <c r="K135" i="130"/>
  <c r="K10" i="130"/>
  <c r="K133" i="130"/>
  <c r="K7" i="130"/>
  <c r="K130" i="130"/>
  <c r="K10" i="128"/>
  <c r="K128" i="128"/>
  <c r="K4" i="128"/>
  <c r="K122" i="128"/>
  <c r="E4" i="128"/>
  <c r="E122" i="128"/>
  <c r="E10" i="128"/>
  <c r="E128" i="128"/>
  <c r="DH46" i="150"/>
  <c r="AB5" i="128"/>
  <c r="AB123" i="128"/>
  <c r="AB3" i="128"/>
  <c r="AB121" i="128"/>
  <c r="D6" i="128"/>
  <c r="D124" i="128"/>
  <c r="D8" i="128"/>
  <c r="D126" i="128"/>
  <c r="L117" i="130"/>
  <c r="L116" i="130"/>
  <c r="L114" i="130"/>
  <c r="L115" i="130"/>
  <c r="L120" i="130"/>
  <c r="L118" i="130"/>
  <c r="L121" i="130"/>
  <c r="L123" i="130"/>
  <c r="L122" i="130"/>
  <c r="L119" i="130"/>
  <c r="K5" i="130"/>
  <c r="K128" i="130"/>
  <c r="K127" i="130"/>
  <c r="K4" i="130"/>
  <c r="K124" i="128"/>
  <c r="K6" i="128"/>
  <c r="K8" i="128"/>
  <c r="K126" i="128"/>
  <c r="E7" i="128"/>
  <c r="E125" i="128"/>
  <c r="E6" i="128"/>
  <c r="E124" i="128"/>
  <c r="M111" i="128"/>
  <c r="M114" i="128"/>
  <c r="M118" i="128"/>
  <c r="M113" i="128"/>
  <c r="M117" i="128"/>
  <c r="M115" i="128"/>
  <c r="M112" i="128"/>
  <c r="M116" i="128"/>
  <c r="AB10" i="128"/>
  <c r="AB128" i="128"/>
  <c r="AB8" i="128"/>
  <c r="AB126" i="128"/>
  <c r="AF86" i="149"/>
  <c r="AF124" i="149"/>
  <c r="D10" i="128"/>
  <c r="D128" i="128"/>
  <c r="D4" i="128"/>
  <c r="D122" i="128"/>
  <c r="K134" i="130"/>
  <c r="K11" i="130"/>
  <c r="K9" i="130"/>
  <c r="K132" i="130"/>
  <c r="AB26" i="149"/>
  <c r="AB46" i="149" s="1"/>
  <c r="AB23" i="149"/>
  <c r="K9" i="128"/>
  <c r="K127" i="128"/>
  <c r="K121" i="128"/>
  <c r="K3" i="128"/>
  <c r="E9" i="128"/>
  <c r="E127" i="128"/>
  <c r="E3" i="128"/>
  <c r="E121" i="128"/>
  <c r="AB6" i="128"/>
  <c r="AB124" i="128"/>
  <c r="AB4" i="128"/>
  <c r="AB122" i="128"/>
  <c r="CL2" i="151"/>
  <c r="CK25" i="151"/>
  <c r="D9" i="128"/>
  <c r="D127" i="128"/>
  <c r="D3" i="128"/>
  <c r="D121" i="128"/>
  <c r="K3" i="130"/>
  <c r="K126" i="130"/>
  <c r="K8" i="130"/>
  <c r="K131" i="130"/>
  <c r="K6" i="130"/>
  <c r="K129" i="130"/>
  <c r="K7" i="128"/>
  <c r="K125" i="128"/>
  <c r="K123" i="128"/>
  <c r="K5" i="128"/>
  <c r="E8" i="128"/>
  <c r="E126" i="128"/>
  <c r="E5" i="128"/>
  <c r="E123" i="128"/>
  <c r="AF26" i="128"/>
  <c r="AG121" i="128"/>
  <c r="DJ23" i="150"/>
  <c r="DI23" i="150"/>
  <c r="DH46" i="151"/>
  <c r="DI32" i="151"/>
  <c r="DJ116" i="151"/>
  <c r="DJ32" i="151" s="1"/>
  <c r="DJ114" i="151"/>
  <c r="DJ30" i="151" s="1"/>
  <c r="DI30" i="151"/>
  <c r="DJ110" i="150"/>
  <c r="DJ28" i="150" s="1"/>
  <c r="DI28" i="150"/>
  <c r="DJ23" i="151"/>
  <c r="DI23" i="151"/>
  <c r="DI31" i="150"/>
  <c r="DJ113" i="150"/>
  <c r="DJ31" i="150" s="1"/>
  <c r="DI27" i="150"/>
  <c r="DJ109" i="150"/>
  <c r="DJ27" i="150" s="1"/>
  <c r="DI30" i="150"/>
  <c r="DJ112" i="150"/>
  <c r="DJ30" i="150" s="1"/>
  <c r="AH132" i="130"/>
  <c r="AG32" i="130"/>
  <c r="AF103" i="129"/>
  <c r="AE3" i="129"/>
  <c r="N131" i="128"/>
  <c r="N83" i="128"/>
  <c r="AV23" i="148"/>
  <c r="AX103" i="141"/>
  <c r="AW7" i="141"/>
  <c r="AW111" i="141"/>
  <c r="AV30" i="141"/>
  <c r="AV23" i="144"/>
  <c r="AX95" i="144"/>
  <c r="AW4" i="144"/>
  <c r="AW99" i="144"/>
  <c r="AV27" i="144"/>
  <c r="AU46" i="142"/>
  <c r="X2" i="140"/>
  <c r="W25" i="140"/>
  <c r="X25" i="138"/>
  <c r="Y2" i="138"/>
  <c r="AU46" i="147"/>
  <c r="AW108" i="147"/>
  <c r="AV30" i="147"/>
  <c r="AW105" i="147"/>
  <c r="AV27" i="147"/>
  <c r="AV28" i="148"/>
  <c r="AW104" i="148"/>
  <c r="AX96" i="148"/>
  <c r="AW3" i="148"/>
  <c r="X25" i="147"/>
  <c r="Y2" i="147"/>
  <c r="AX98" i="147"/>
  <c r="AW3" i="147"/>
  <c r="AU46" i="148"/>
  <c r="AX100" i="147"/>
  <c r="AW5" i="147"/>
  <c r="AW106" i="148"/>
  <c r="AV30" i="148"/>
  <c r="AX100" i="148"/>
  <c r="AW7" i="148"/>
  <c r="AV23" i="147"/>
  <c r="X25" i="148"/>
  <c r="Y2" i="148"/>
  <c r="AW102" i="148"/>
  <c r="AV26" i="148"/>
  <c r="AW107" i="147"/>
  <c r="AV29" i="147"/>
  <c r="AW103" i="148"/>
  <c r="AV27" i="148"/>
  <c r="AW106" i="147"/>
  <c r="AV28" i="147"/>
  <c r="AW105" i="148"/>
  <c r="AV29" i="148"/>
  <c r="AX101" i="147"/>
  <c r="AW6" i="147"/>
  <c r="AX99" i="148"/>
  <c r="AW6" i="148"/>
  <c r="AX102" i="147"/>
  <c r="AW7" i="147"/>
  <c r="AW104" i="147"/>
  <c r="AV26" i="147"/>
  <c r="X25" i="146"/>
  <c r="Y2" i="146"/>
  <c r="AX98" i="148"/>
  <c r="AW5" i="148"/>
  <c r="AX99" i="147"/>
  <c r="AW4" i="147"/>
  <c r="AW4" i="148"/>
  <c r="AX97" i="148"/>
  <c r="AW103" i="145"/>
  <c r="AV27" i="145"/>
  <c r="AX99" i="145"/>
  <c r="AW5" i="145"/>
  <c r="AV23" i="145"/>
  <c r="AV26" i="144"/>
  <c r="AW98" i="144"/>
  <c r="AW100" i="144"/>
  <c r="AV28" i="144"/>
  <c r="AX97" i="145"/>
  <c r="AW3" i="145"/>
  <c r="AW104" i="145"/>
  <c r="AV28" i="145"/>
  <c r="AX96" i="144"/>
  <c r="AW5" i="144"/>
  <c r="X25" i="145"/>
  <c r="Y2" i="145"/>
  <c r="AW105" i="145"/>
  <c r="AV29" i="145"/>
  <c r="AU46" i="145"/>
  <c r="AX94" i="144"/>
  <c r="AW3" i="144"/>
  <c r="AX98" i="145"/>
  <c r="AW4" i="145"/>
  <c r="AW102" i="145"/>
  <c r="AV26" i="145"/>
  <c r="AX100" i="145"/>
  <c r="AW6" i="145"/>
  <c r="AU46" i="144"/>
  <c r="Y2" i="144"/>
  <c r="X25" i="144"/>
  <c r="AX102" i="141"/>
  <c r="AW6" i="141"/>
  <c r="AX94" i="142"/>
  <c r="AW3" i="142"/>
  <c r="AW113" i="141"/>
  <c r="AV32" i="141"/>
  <c r="AW3" i="141"/>
  <c r="AV23" i="141"/>
  <c r="AW108" i="141"/>
  <c r="AV27" i="141"/>
  <c r="AW109" i="141"/>
  <c r="AV28" i="141"/>
  <c r="AW98" i="142"/>
  <c r="AV26" i="142"/>
  <c r="Y2" i="142"/>
  <c r="X25" i="142"/>
  <c r="AZ95" i="142"/>
  <c r="AY4" i="142"/>
  <c r="AW110" i="141"/>
  <c r="AV29" i="141"/>
  <c r="AV26" i="141"/>
  <c r="AY99" i="142"/>
  <c r="AX27" i="142"/>
  <c r="AX96" i="142"/>
  <c r="AW5" i="142"/>
  <c r="AX100" i="141"/>
  <c r="AW4" i="141"/>
  <c r="AX104" i="141"/>
  <c r="AW8" i="141"/>
  <c r="AW100" i="142"/>
  <c r="AV28" i="142"/>
  <c r="AV23" i="142"/>
  <c r="AX101" i="141"/>
  <c r="AW5" i="141"/>
  <c r="AW112" i="141"/>
  <c r="AV31" i="141"/>
  <c r="X25" i="141"/>
  <c r="Y2" i="141"/>
  <c r="AU46" i="141"/>
  <c r="AX105" i="141"/>
  <c r="AW9" i="141"/>
  <c r="AX110" i="140"/>
  <c r="AW28" i="140"/>
  <c r="AW109" i="140"/>
  <c r="AV27" i="140"/>
  <c r="AU46" i="139"/>
  <c r="AW111" i="140"/>
  <c r="AV29" i="140"/>
  <c r="AX101" i="139"/>
  <c r="AW27" i="139"/>
  <c r="AY106" i="140"/>
  <c r="AX8" i="140"/>
  <c r="AX104" i="140"/>
  <c r="AW6" i="140"/>
  <c r="AW100" i="139"/>
  <c r="AV26" i="139"/>
  <c r="AX113" i="140"/>
  <c r="AW31" i="140"/>
  <c r="AX97" i="139"/>
  <c r="AW3" i="139"/>
  <c r="AX105" i="140"/>
  <c r="AW7" i="140"/>
  <c r="AY103" i="140"/>
  <c r="AX5" i="140"/>
  <c r="AU46" i="140"/>
  <c r="X2" i="139"/>
  <c r="W25" i="139"/>
  <c r="AV23" i="140"/>
  <c r="AX102" i="140"/>
  <c r="AW4" i="140"/>
  <c r="AX4" i="139"/>
  <c r="AY98" i="139"/>
  <c r="AW112" i="140"/>
  <c r="AV30" i="140"/>
  <c r="AW108" i="140"/>
  <c r="AV26" i="140"/>
  <c r="AX101" i="140"/>
  <c r="AW3" i="140"/>
  <c r="AW114" i="138"/>
  <c r="AV30" i="138"/>
  <c r="AW110" i="138"/>
  <c r="AV26" i="138"/>
  <c r="AX107" i="138"/>
  <c r="AW8" i="138"/>
  <c r="AX106" i="138"/>
  <c r="AW7" i="138"/>
  <c r="AW116" i="138"/>
  <c r="AV32" i="138"/>
  <c r="AW111" i="138"/>
  <c r="AV27" i="138"/>
  <c r="AV23" i="138"/>
  <c r="AX104" i="138"/>
  <c r="AW5" i="138"/>
  <c r="AU46" i="138"/>
  <c r="AX103" i="138"/>
  <c r="AW4" i="138"/>
  <c r="AW6" i="138"/>
  <c r="AX105" i="138"/>
  <c r="AW112" i="138"/>
  <c r="AV28" i="138"/>
  <c r="AW113" i="138"/>
  <c r="AV29" i="138"/>
  <c r="AW115" i="138"/>
  <c r="AV31" i="138"/>
  <c r="AX108" i="138"/>
  <c r="AW9" i="138"/>
  <c r="AX102" i="138"/>
  <c r="AW3" i="138"/>
  <c r="AU46" i="137"/>
  <c r="AW102" i="137"/>
  <c r="AV28" i="137"/>
  <c r="AX96" i="137"/>
  <c r="AW4" i="137"/>
  <c r="AW100" i="137"/>
  <c r="AV26" i="137"/>
  <c r="AX98" i="137"/>
  <c r="AW6" i="137"/>
  <c r="AX97" i="137"/>
  <c r="AW5" i="137"/>
  <c r="AW103" i="137"/>
  <c r="AV29" i="137"/>
  <c r="AV23" i="137"/>
  <c r="AX95" i="137"/>
  <c r="AW3" i="137"/>
  <c r="AW101" i="137"/>
  <c r="AV27" i="137"/>
  <c r="X25" i="137"/>
  <c r="Y2" i="137"/>
  <c r="AH116" i="128"/>
  <c r="AG8" i="128"/>
  <c r="AH112" i="128"/>
  <c r="AG4" i="128"/>
  <c r="AI121" i="130"/>
  <c r="AH10" i="130"/>
  <c r="AH29" i="128"/>
  <c r="AF107" i="129"/>
  <c r="AE7" i="129"/>
  <c r="AH114" i="130"/>
  <c r="AG3" i="130"/>
  <c r="AH28" i="128"/>
  <c r="AH130" i="130"/>
  <c r="AG30" i="130"/>
  <c r="AI119" i="130"/>
  <c r="AH8" i="130"/>
  <c r="AH126" i="130"/>
  <c r="AG26" i="130"/>
  <c r="AH117" i="130"/>
  <c r="AG6" i="130"/>
  <c r="AH129" i="130"/>
  <c r="AG29" i="130"/>
  <c r="AI122" i="128"/>
  <c r="AH27" i="128"/>
  <c r="AH30" i="128"/>
  <c r="AI123" i="130"/>
  <c r="AH12" i="130"/>
  <c r="AF108" i="129"/>
  <c r="AE8" i="129"/>
  <c r="AJ120" i="130"/>
  <c r="AI9" i="130"/>
  <c r="AI115" i="130"/>
  <c r="AH4" i="130"/>
  <c r="AI115" i="128"/>
  <c r="AH7" i="128"/>
  <c r="AG32" i="128"/>
  <c r="AI116" i="130"/>
  <c r="AH5" i="130"/>
  <c r="AJ127" i="130"/>
  <c r="AI27" i="130"/>
  <c r="AH33" i="128"/>
  <c r="AH118" i="130"/>
  <c r="AG7" i="130"/>
  <c r="AH114" i="128"/>
  <c r="AG6" i="128"/>
  <c r="AI118" i="128"/>
  <c r="AH10" i="128"/>
  <c r="AJ104" i="129"/>
  <c r="AI4" i="129"/>
  <c r="AF106" i="129"/>
  <c r="AE6" i="129"/>
  <c r="AJ128" i="130"/>
  <c r="AI28" i="130"/>
  <c r="AJ133" i="130"/>
  <c r="AI33" i="130"/>
  <c r="AI122" i="130"/>
  <c r="AH11" i="130"/>
  <c r="AJ135" i="130"/>
  <c r="AI35" i="130"/>
  <c r="AT105" i="129"/>
  <c r="AS5" i="129"/>
  <c r="AJ131" i="130"/>
  <c r="AI31" i="130"/>
  <c r="AH111" i="128"/>
  <c r="AG3" i="128"/>
  <c r="AI109" i="129"/>
  <c r="AH9" i="129"/>
  <c r="AH117" i="128"/>
  <c r="AG9" i="128"/>
  <c r="AH31" i="128"/>
  <c r="AI34" i="130"/>
  <c r="AJ134" i="130"/>
  <c r="N80" i="130"/>
  <c r="O79" i="130"/>
  <c r="O80" i="128"/>
  <c r="P79" i="128"/>
  <c r="AJ114" i="129"/>
  <c r="AI28" i="129"/>
  <c r="AH117" i="129"/>
  <c r="AG31" i="129"/>
  <c r="AI115" i="129"/>
  <c r="AH29" i="129"/>
  <c r="AH116" i="129"/>
  <c r="AG30" i="129"/>
  <c r="AH113" i="129"/>
  <c r="AG27" i="129"/>
  <c r="D23" i="129"/>
  <c r="AI112" i="129"/>
  <c r="AH26" i="129"/>
  <c r="AJ118" i="129"/>
  <c r="AI32" i="129"/>
  <c r="M79" i="129"/>
  <c r="L80" i="129"/>
  <c r="K104" i="129"/>
  <c r="K4" i="129" s="1"/>
  <c r="K103" i="129"/>
  <c r="K3" i="129" s="1"/>
  <c r="K109" i="129"/>
  <c r="K9" i="129" s="1"/>
  <c r="K107" i="129"/>
  <c r="K7" i="129" s="1"/>
  <c r="K106" i="129"/>
  <c r="K6" i="129" s="1"/>
  <c r="K112" i="129"/>
  <c r="K115" i="129"/>
  <c r="K105" i="129"/>
  <c r="K5" i="129" s="1"/>
  <c r="K116" i="129"/>
  <c r="K108" i="129"/>
  <c r="K8" i="129" s="1"/>
  <c r="K117" i="129"/>
  <c r="K114" i="129"/>
  <c r="K113" i="129"/>
  <c r="K118" i="129"/>
  <c r="J121" i="129"/>
  <c r="Z103" i="129"/>
  <c r="Z3" i="129" s="1"/>
  <c r="Z112" i="129"/>
  <c r="Z121" i="129" s="1"/>
  <c r="AA86" i="129"/>
  <c r="AB85" i="129"/>
  <c r="AA85" i="149" s="1"/>
  <c r="AG5" i="128" l="1"/>
  <c r="AH113" i="128"/>
  <c r="DI46" i="150"/>
  <c r="DJ46" i="151"/>
  <c r="M122" i="128"/>
  <c r="M4" i="128"/>
  <c r="M10" i="128"/>
  <c r="M128" i="128"/>
  <c r="L11" i="130"/>
  <c r="L134" i="130"/>
  <c r="L9" i="130"/>
  <c r="L132" i="130"/>
  <c r="L129" i="130"/>
  <c r="L6" i="130"/>
  <c r="CL25" i="150"/>
  <c r="CM2" i="150"/>
  <c r="AG26" i="128"/>
  <c r="AH121" i="128"/>
  <c r="M7" i="128"/>
  <c r="M125" i="128"/>
  <c r="M6" i="128"/>
  <c r="M124" i="128"/>
  <c r="L12" i="130"/>
  <c r="L135" i="130"/>
  <c r="L4" i="130"/>
  <c r="L127" i="130"/>
  <c r="N139" i="130"/>
  <c r="N83" i="130"/>
  <c r="N113" i="128"/>
  <c r="N117" i="128"/>
  <c r="N112" i="128"/>
  <c r="N116" i="128"/>
  <c r="N114" i="128"/>
  <c r="N118" i="128"/>
  <c r="N111" i="128"/>
  <c r="N115" i="128"/>
  <c r="CL25" i="151"/>
  <c r="CM2" i="151"/>
  <c r="M9" i="128"/>
  <c r="M127" i="128"/>
  <c r="M121" i="128"/>
  <c r="M3" i="128"/>
  <c r="L133" i="130"/>
  <c r="L10" i="130"/>
  <c r="L3" i="130"/>
  <c r="L126" i="130"/>
  <c r="M117" i="130"/>
  <c r="M121" i="130"/>
  <c r="M122" i="130"/>
  <c r="M123" i="130"/>
  <c r="M115" i="130"/>
  <c r="M116" i="130"/>
  <c r="M118" i="130"/>
  <c r="M114" i="130"/>
  <c r="M120" i="130"/>
  <c r="M119" i="130"/>
  <c r="M8" i="128"/>
  <c r="M126" i="128"/>
  <c r="M5" i="128"/>
  <c r="M123" i="128"/>
  <c r="L8" i="130"/>
  <c r="L131" i="130"/>
  <c r="L130" i="130"/>
  <c r="L7" i="130"/>
  <c r="L128" i="130"/>
  <c r="L5" i="130"/>
  <c r="DJ46" i="150"/>
  <c r="DI46" i="151"/>
  <c r="AI132" i="130"/>
  <c r="AH32" i="130"/>
  <c r="Z85" i="149"/>
  <c r="AA86" i="149"/>
  <c r="AG103" i="129"/>
  <c r="AF3" i="129"/>
  <c r="O131" i="128"/>
  <c r="O83" i="128"/>
  <c r="AW30" i="141"/>
  <c r="AX111" i="141"/>
  <c r="AX7" i="141"/>
  <c r="AY103" i="141"/>
  <c r="AV46" i="147"/>
  <c r="AX99" i="144"/>
  <c r="AW27" i="144"/>
  <c r="AX4" i="144"/>
  <c r="AY95" i="144"/>
  <c r="AW23" i="140"/>
  <c r="X25" i="140"/>
  <c r="Y2" i="140"/>
  <c r="Y25" i="138"/>
  <c r="Z2" i="138"/>
  <c r="AX4" i="147"/>
  <c r="AY99" i="147"/>
  <c r="AW30" i="147"/>
  <c r="AX108" i="147"/>
  <c r="AY99" i="148"/>
  <c r="AX6" i="148"/>
  <c r="AX105" i="148"/>
  <c r="AW29" i="148"/>
  <c r="AX107" i="147"/>
  <c r="AW29" i="147"/>
  <c r="AX106" i="148"/>
  <c r="AW30" i="148"/>
  <c r="AW23" i="148"/>
  <c r="AY98" i="148"/>
  <c r="AX5" i="148"/>
  <c r="AV46" i="148"/>
  <c r="AY96" i="148"/>
  <c r="AX3" i="148"/>
  <c r="AX105" i="147"/>
  <c r="AW27" i="147"/>
  <c r="AY97" i="148"/>
  <c r="AX4" i="148"/>
  <c r="AX104" i="147"/>
  <c r="AW26" i="147"/>
  <c r="AX106" i="147"/>
  <c r="AW28" i="147"/>
  <c r="AX103" i="148"/>
  <c r="AW27" i="148"/>
  <c r="AX102" i="148"/>
  <c r="AW26" i="148"/>
  <c r="AY100" i="148"/>
  <c r="AX7" i="148"/>
  <c r="AY100" i="147"/>
  <c r="AX5" i="147"/>
  <c r="AW23" i="147"/>
  <c r="AX104" i="148"/>
  <c r="AW28" i="148"/>
  <c r="AY98" i="147"/>
  <c r="AX3" i="147"/>
  <c r="Z2" i="146"/>
  <c r="Y25" i="146"/>
  <c r="AY102" i="147"/>
  <c r="AX7" i="147"/>
  <c r="AY101" i="147"/>
  <c r="AX6" i="147"/>
  <c r="Y25" i="148"/>
  <c r="Z2" i="148"/>
  <c r="Y25" i="147"/>
  <c r="Z2" i="147"/>
  <c r="Y25" i="144"/>
  <c r="Z2" i="144"/>
  <c r="AW23" i="144"/>
  <c r="AY96" i="144"/>
  <c r="AX5" i="144"/>
  <c r="AX104" i="145"/>
  <c r="AW28" i="145"/>
  <c r="AV46" i="144"/>
  <c r="AY94" i="144"/>
  <c r="AX3" i="144"/>
  <c r="AV46" i="145"/>
  <c r="AX105" i="145"/>
  <c r="AW29" i="145"/>
  <c r="AX100" i="144"/>
  <c r="AW28" i="144"/>
  <c r="AW26" i="145"/>
  <c r="AX102" i="145"/>
  <c r="AW23" i="145"/>
  <c r="AX103" i="145"/>
  <c r="AW27" i="145"/>
  <c r="AY97" i="145"/>
  <c r="AX3" i="145"/>
  <c r="AY100" i="145"/>
  <c r="AX6" i="145"/>
  <c r="AY98" i="145"/>
  <c r="AX4" i="145"/>
  <c r="Y25" i="145"/>
  <c r="Z2" i="145"/>
  <c r="AX98" i="144"/>
  <c r="AW26" i="144"/>
  <c r="AY99" i="145"/>
  <c r="AX5" i="145"/>
  <c r="Y25" i="141"/>
  <c r="Z2" i="141"/>
  <c r="AX100" i="142"/>
  <c r="AW28" i="142"/>
  <c r="AY100" i="141"/>
  <c r="AX4" i="141"/>
  <c r="AW23" i="141"/>
  <c r="AY94" i="142"/>
  <c r="AX3" i="142"/>
  <c r="AX110" i="141"/>
  <c r="AW29" i="141"/>
  <c r="AY104" i="141"/>
  <c r="AX8" i="141"/>
  <c r="AX109" i="141"/>
  <c r="AW28" i="141"/>
  <c r="AX3" i="141"/>
  <c r="AV46" i="141"/>
  <c r="AY101" i="141"/>
  <c r="AX5" i="141"/>
  <c r="AW26" i="141"/>
  <c r="AV46" i="142"/>
  <c r="AY102" i="141"/>
  <c r="AX6" i="141"/>
  <c r="AX98" i="142"/>
  <c r="AW26" i="142"/>
  <c r="AX108" i="141"/>
  <c r="AW27" i="141"/>
  <c r="AX113" i="141"/>
  <c r="AW32" i="141"/>
  <c r="AY105" i="141"/>
  <c r="AX9" i="141"/>
  <c r="AX112" i="141"/>
  <c r="AW31" i="141"/>
  <c r="AY96" i="142"/>
  <c r="AX5" i="142"/>
  <c r="AZ99" i="142"/>
  <c r="AY27" i="142"/>
  <c r="BA95" i="142"/>
  <c r="AZ4" i="142"/>
  <c r="Y25" i="142"/>
  <c r="Z2" i="142"/>
  <c r="AW23" i="142"/>
  <c r="AX108" i="140"/>
  <c r="AW26" i="140"/>
  <c r="X25" i="139"/>
  <c r="Y2" i="139"/>
  <c r="AX109" i="140"/>
  <c r="AW27" i="140"/>
  <c r="AY97" i="139"/>
  <c r="AX3" i="139"/>
  <c r="AX112" i="140"/>
  <c r="AW30" i="140"/>
  <c r="AY102" i="140"/>
  <c r="AX4" i="140"/>
  <c r="AY113" i="140"/>
  <c r="AX31" i="140"/>
  <c r="AY104" i="140"/>
  <c r="AX6" i="140"/>
  <c r="AY105" i="140"/>
  <c r="AX7" i="140"/>
  <c r="AX100" i="139"/>
  <c r="AW26" i="139"/>
  <c r="AY110" i="140"/>
  <c r="AX28" i="140"/>
  <c r="AY101" i="139"/>
  <c r="AX27" i="139"/>
  <c r="AY101" i="140"/>
  <c r="AX3" i="140"/>
  <c r="AZ103" i="140"/>
  <c r="AY5" i="140"/>
  <c r="AZ106" i="140"/>
  <c r="AY8" i="140"/>
  <c r="AX111" i="140"/>
  <c r="AW29" i="140"/>
  <c r="AV46" i="140"/>
  <c r="AZ98" i="139"/>
  <c r="AY4" i="139"/>
  <c r="AW23" i="139"/>
  <c r="AV46" i="139"/>
  <c r="AY104" i="138"/>
  <c r="AX5" i="138"/>
  <c r="AV46" i="138"/>
  <c r="AY108" i="138"/>
  <c r="AX9" i="138"/>
  <c r="AX113" i="138"/>
  <c r="AW29" i="138"/>
  <c r="AX110" i="138"/>
  <c r="AW26" i="138"/>
  <c r="AW23" i="138"/>
  <c r="AY105" i="138"/>
  <c r="AX6" i="138"/>
  <c r="AX112" i="138"/>
  <c r="AW28" i="138"/>
  <c r="AY103" i="138"/>
  <c r="AX4" i="138"/>
  <c r="AX111" i="138"/>
  <c r="AW27" i="138"/>
  <c r="AY106" i="138"/>
  <c r="AX7" i="138"/>
  <c r="AX114" i="138"/>
  <c r="AW30" i="138"/>
  <c r="AY102" i="138"/>
  <c r="AX3" i="138"/>
  <c r="AX115" i="138"/>
  <c r="AW31" i="138"/>
  <c r="AX116" i="138"/>
  <c r="AW32" i="138"/>
  <c r="AY107" i="138"/>
  <c r="AX8" i="138"/>
  <c r="AY97" i="137"/>
  <c r="AX5" i="137"/>
  <c r="AX100" i="137"/>
  <c r="AW26" i="137"/>
  <c r="Z2" i="137"/>
  <c r="Y25" i="137"/>
  <c r="AX103" i="137"/>
  <c r="AW29" i="137"/>
  <c r="AY96" i="137"/>
  <c r="AX4" i="137"/>
  <c r="AX102" i="137"/>
  <c r="AW28" i="137"/>
  <c r="AX101" i="137"/>
  <c r="AW27" i="137"/>
  <c r="AW23" i="137"/>
  <c r="AY98" i="137"/>
  <c r="AX6" i="137"/>
  <c r="AY95" i="137"/>
  <c r="AX3" i="137"/>
  <c r="AV46" i="137"/>
  <c r="AI31" i="128"/>
  <c r="AJ109" i="129"/>
  <c r="AI9" i="129"/>
  <c r="AK131" i="130"/>
  <c r="AJ31" i="130"/>
  <c r="AK135" i="130"/>
  <c r="AJ35" i="130"/>
  <c r="AK133" i="130"/>
  <c r="AJ33" i="130"/>
  <c r="AG106" i="129"/>
  <c r="AF6" i="129"/>
  <c r="AJ118" i="128"/>
  <c r="AI10" i="128"/>
  <c r="AI118" i="130"/>
  <c r="AH7" i="130"/>
  <c r="AK127" i="130"/>
  <c r="AJ27" i="130"/>
  <c r="AH32" i="128"/>
  <c r="AJ115" i="130"/>
  <c r="AI4" i="130"/>
  <c r="AG108" i="129"/>
  <c r="AF8" i="129"/>
  <c r="AI30" i="128"/>
  <c r="AJ122" i="128"/>
  <c r="AI27" i="128"/>
  <c r="AI117" i="130"/>
  <c r="AH6" i="130"/>
  <c r="AI126" i="130"/>
  <c r="AH26" i="130"/>
  <c r="AI28" i="128"/>
  <c r="AG107" i="129"/>
  <c r="AF7" i="129"/>
  <c r="AI112" i="128"/>
  <c r="AH4" i="128"/>
  <c r="AK134" i="130"/>
  <c r="AJ34" i="130"/>
  <c r="AI29" i="128"/>
  <c r="AI117" i="128"/>
  <c r="AH9" i="128"/>
  <c r="AI111" i="128"/>
  <c r="AH3" i="128"/>
  <c r="AT5" i="129"/>
  <c r="AU105" i="129"/>
  <c r="AJ122" i="130"/>
  <c r="AI11" i="130"/>
  <c r="AK128" i="130"/>
  <c r="AJ28" i="130"/>
  <c r="AK104" i="129"/>
  <c r="AJ4" i="129"/>
  <c r="AI114" i="128"/>
  <c r="AH6" i="128"/>
  <c r="AI33" i="128"/>
  <c r="AJ116" i="130"/>
  <c r="AI5" i="130"/>
  <c r="AJ115" i="128"/>
  <c r="AI7" i="128"/>
  <c r="AK120" i="130"/>
  <c r="AJ9" i="130"/>
  <c r="AJ123" i="130"/>
  <c r="AI12" i="130"/>
  <c r="AI129" i="130"/>
  <c r="AH29" i="130"/>
  <c r="AJ119" i="130"/>
  <c r="AI8" i="130"/>
  <c r="AI130" i="130"/>
  <c r="AH30" i="130"/>
  <c r="AI114" i="130"/>
  <c r="AH3" i="130"/>
  <c r="AJ121" i="130"/>
  <c r="AI10" i="130"/>
  <c r="AI116" i="128"/>
  <c r="AH8" i="128"/>
  <c r="O80" i="130"/>
  <c r="P79" i="130"/>
  <c r="Q79" i="128"/>
  <c r="P80" i="128"/>
  <c r="AJ115" i="129"/>
  <c r="AI29" i="129"/>
  <c r="AH31" i="129"/>
  <c r="AI117" i="129"/>
  <c r="AK118" i="129"/>
  <c r="AJ32" i="129"/>
  <c r="AJ112" i="129"/>
  <c r="AI26" i="129"/>
  <c r="AI113" i="129"/>
  <c r="AH27" i="129"/>
  <c r="AI116" i="129"/>
  <c r="AH30" i="129"/>
  <c r="AK114" i="129"/>
  <c r="AJ28" i="129"/>
  <c r="K121" i="129"/>
  <c r="L107" i="129"/>
  <c r="L7" i="129" s="1"/>
  <c r="L105" i="129"/>
  <c r="L5" i="129" s="1"/>
  <c r="L106" i="129"/>
  <c r="L6" i="129" s="1"/>
  <c r="L108" i="129"/>
  <c r="L8" i="129" s="1"/>
  <c r="L114" i="129"/>
  <c r="L118" i="129"/>
  <c r="L104" i="129"/>
  <c r="L4" i="129" s="1"/>
  <c r="L112" i="129"/>
  <c r="L115" i="129"/>
  <c r="L117" i="129"/>
  <c r="L109" i="129"/>
  <c r="L9" i="129" s="1"/>
  <c r="L116" i="129"/>
  <c r="L113" i="129"/>
  <c r="L103" i="129"/>
  <c r="L3" i="129" s="1"/>
  <c r="AB86" i="129"/>
  <c r="AA103" i="129"/>
  <c r="AA3" i="129" s="1"/>
  <c r="AA112" i="129"/>
  <c r="AA121" i="129" s="1"/>
  <c r="N79" i="129"/>
  <c r="M80" i="129"/>
  <c r="AH5" i="128" l="1"/>
  <c r="AI113" i="128"/>
  <c r="M8" i="130"/>
  <c r="M131" i="130"/>
  <c r="M133" i="130"/>
  <c r="M10" i="130"/>
  <c r="N7" i="128"/>
  <c r="N125" i="128"/>
  <c r="N8" i="128"/>
  <c r="N126" i="128"/>
  <c r="CN2" i="150"/>
  <c r="CM25" i="150"/>
  <c r="M132" i="130"/>
  <c r="M9" i="130"/>
  <c r="M127" i="130"/>
  <c r="M4" i="130"/>
  <c r="M6" i="130"/>
  <c r="M129" i="130"/>
  <c r="N3" i="128"/>
  <c r="N121" i="128"/>
  <c r="N4" i="128"/>
  <c r="N122" i="128"/>
  <c r="O111" i="128"/>
  <c r="O112" i="128"/>
  <c r="O116" i="128"/>
  <c r="O115" i="128"/>
  <c r="O113" i="128"/>
  <c r="O117" i="128"/>
  <c r="O114" i="128"/>
  <c r="O118" i="128"/>
  <c r="M5" i="130"/>
  <c r="M128" i="130"/>
  <c r="N119" i="130"/>
  <c r="N117" i="130"/>
  <c r="N121" i="130"/>
  <c r="N122" i="130"/>
  <c r="N123" i="130"/>
  <c r="N115" i="130"/>
  <c r="N116" i="130"/>
  <c r="N118" i="130"/>
  <c r="N120" i="130"/>
  <c r="N114" i="130"/>
  <c r="M126" i="130"/>
  <c r="M3" i="130"/>
  <c r="M12" i="130"/>
  <c r="M135" i="130"/>
  <c r="CN2" i="151"/>
  <c r="CM25" i="151"/>
  <c r="N10" i="128"/>
  <c r="N128" i="128"/>
  <c r="N9" i="128"/>
  <c r="N127" i="128"/>
  <c r="AH26" i="128"/>
  <c r="AI121" i="128"/>
  <c r="O139" i="130"/>
  <c r="O83" i="130"/>
  <c r="M130" i="130"/>
  <c r="M7" i="130"/>
  <c r="M134" i="130"/>
  <c r="M11" i="130"/>
  <c r="N6" i="128"/>
  <c r="N124" i="128"/>
  <c r="N5" i="128"/>
  <c r="N123" i="128"/>
  <c r="AI32" i="130"/>
  <c r="AJ132" i="130"/>
  <c r="AA114" i="149"/>
  <c r="AA124" i="149" s="1"/>
  <c r="AA105" i="149"/>
  <c r="AA3" i="149" s="1"/>
  <c r="Y85" i="149"/>
  <c r="Y86" i="149" s="1"/>
  <c r="Z86" i="149"/>
  <c r="AG3" i="129"/>
  <c r="AH103" i="129"/>
  <c r="P131" i="128"/>
  <c r="P83" i="128"/>
  <c r="AY7" i="141"/>
  <c r="AZ103" i="141"/>
  <c r="AY111" i="141"/>
  <c r="AX30" i="141"/>
  <c r="AX23" i="147"/>
  <c r="AX23" i="145"/>
  <c r="AW46" i="144"/>
  <c r="AZ95" i="144"/>
  <c r="AY4" i="144"/>
  <c r="AX27" i="144"/>
  <c r="AY99" i="144"/>
  <c r="AX23" i="140"/>
  <c r="Y25" i="140"/>
  <c r="Z2" i="140"/>
  <c r="Z25" i="138"/>
  <c r="AA2" i="138"/>
  <c r="AZ102" i="147"/>
  <c r="AY7" i="147"/>
  <c r="AY104" i="148"/>
  <c r="AX28" i="148"/>
  <c r="AW46" i="147"/>
  <c r="AX23" i="148"/>
  <c r="AZ98" i="148"/>
  <c r="AY5" i="148"/>
  <c r="AY108" i="147"/>
  <c r="AX30" i="147"/>
  <c r="AY103" i="148"/>
  <c r="AX27" i="148"/>
  <c r="AY104" i="147"/>
  <c r="AX26" i="147"/>
  <c r="AZ96" i="148"/>
  <c r="AY3" i="148"/>
  <c r="AX29" i="147"/>
  <c r="AY107" i="147"/>
  <c r="Z25" i="146"/>
  <c r="AA2" i="146"/>
  <c r="AY3" i="147"/>
  <c r="AZ98" i="147"/>
  <c r="AZ100" i="148"/>
  <c r="AY7" i="148"/>
  <c r="AY106" i="147"/>
  <c r="AX28" i="147"/>
  <c r="AZ97" i="148"/>
  <c r="AY4" i="148"/>
  <c r="AY105" i="148"/>
  <c r="AX29" i="148"/>
  <c r="AZ101" i="147"/>
  <c r="AY6" i="147"/>
  <c r="AW46" i="148"/>
  <c r="AZ99" i="147"/>
  <c r="AY4" i="147"/>
  <c r="Z25" i="147"/>
  <c r="AA2" i="147"/>
  <c r="AA2" i="148"/>
  <c r="Z25" i="148"/>
  <c r="AZ100" i="147"/>
  <c r="AY5" i="147"/>
  <c r="AY102" i="148"/>
  <c r="AX26" i="148"/>
  <c r="AX27" i="147"/>
  <c r="AY105" i="147"/>
  <c r="AY106" i="148"/>
  <c r="AX30" i="148"/>
  <c r="AZ99" i="148"/>
  <c r="AY6" i="148"/>
  <c r="AW46" i="145"/>
  <c r="AX23" i="144"/>
  <c r="AX28" i="145"/>
  <c r="AY104" i="145"/>
  <c r="AY98" i="144"/>
  <c r="AX26" i="144"/>
  <c r="AX27" i="145"/>
  <c r="AY103" i="145"/>
  <c r="AZ94" i="144"/>
  <c r="AY3" i="144"/>
  <c r="Z25" i="145"/>
  <c r="AA2" i="145"/>
  <c r="AY100" i="144"/>
  <c r="AX28" i="144"/>
  <c r="AY105" i="145"/>
  <c r="AX29" i="145"/>
  <c r="AZ97" i="145"/>
  <c r="AY3" i="145"/>
  <c r="AZ96" i="144"/>
  <c r="AY5" i="144"/>
  <c r="AA2" i="144"/>
  <c r="Z25" i="144"/>
  <c r="AZ99" i="145"/>
  <c r="AY5" i="145"/>
  <c r="AZ98" i="145"/>
  <c r="AY4" i="145"/>
  <c r="AZ100" i="145"/>
  <c r="AY6" i="145"/>
  <c r="AY102" i="145"/>
  <c r="AX26" i="145"/>
  <c r="AZ105" i="141"/>
  <c r="AY9" i="141"/>
  <c r="AZ102" i="141"/>
  <c r="AY6" i="141"/>
  <c r="AA2" i="141"/>
  <c r="Z25" i="141"/>
  <c r="AZ96" i="142"/>
  <c r="AY5" i="142"/>
  <c r="AY113" i="141"/>
  <c r="AX32" i="141"/>
  <c r="AY3" i="141"/>
  <c r="AY110" i="141"/>
  <c r="AX29" i="141"/>
  <c r="AZ100" i="141"/>
  <c r="AY4" i="141"/>
  <c r="AW46" i="141"/>
  <c r="BB95" i="142"/>
  <c r="BA4" i="142"/>
  <c r="AY112" i="141"/>
  <c r="AX31" i="141"/>
  <c r="AY108" i="141"/>
  <c r="AX27" i="141"/>
  <c r="AY100" i="142"/>
  <c r="AX28" i="142"/>
  <c r="AX23" i="141"/>
  <c r="AW46" i="142"/>
  <c r="AX23" i="142"/>
  <c r="BA99" i="142"/>
  <c r="AZ27" i="142"/>
  <c r="AX26" i="142"/>
  <c r="AY98" i="142"/>
  <c r="AZ104" i="141"/>
  <c r="AY8" i="141"/>
  <c r="AZ94" i="142"/>
  <c r="AY3" i="142"/>
  <c r="Z25" i="142"/>
  <c r="AA2" i="142"/>
  <c r="AX26" i="141"/>
  <c r="AZ101" i="141"/>
  <c r="AY5" i="141"/>
  <c r="AY109" i="141"/>
  <c r="AX28" i="141"/>
  <c r="AZ113" i="140"/>
  <c r="AY31" i="140"/>
  <c r="BA98" i="139"/>
  <c r="AZ4" i="139"/>
  <c r="AW46" i="139"/>
  <c r="AY27" i="139"/>
  <c r="AZ101" i="139"/>
  <c r="BA106" i="140"/>
  <c r="AZ8" i="140"/>
  <c r="BA103" i="140"/>
  <c r="AZ5" i="140"/>
  <c r="AZ110" i="140"/>
  <c r="AY28" i="140"/>
  <c r="AY100" i="139"/>
  <c r="AX26" i="139"/>
  <c r="AZ102" i="140"/>
  <c r="AY4" i="140"/>
  <c r="AZ101" i="140"/>
  <c r="AY3" i="140"/>
  <c r="AX23" i="139"/>
  <c r="Y25" i="139"/>
  <c r="Z2" i="139"/>
  <c r="AW46" i="140"/>
  <c r="AY111" i="140"/>
  <c r="AX29" i="140"/>
  <c r="AY109" i="140"/>
  <c r="AX27" i="140"/>
  <c r="AZ105" i="140"/>
  <c r="AY7" i="140"/>
  <c r="AZ104" i="140"/>
  <c r="AY6" i="140"/>
  <c r="AX30" i="140"/>
  <c r="AY112" i="140"/>
  <c r="AZ97" i="139"/>
  <c r="AY3" i="139"/>
  <c r="AY23" i="139" s="1"/>
  <c r="AY108" i="140"/>
  <c r="AX26" i="140"/>
  <c r="AX23" i="138"/>
  <c r="AY113" i="138"/>
  <c r="AX29" i="138"/>
  <c r="AZ107" i="138"/>
  <c r="AY8" i="138"/>
  <c r="AZ102" i="138"/>
  <c r="AY3" i="138"/>
  <c r="AY111" i="138"/>
  <c r="AX27" i="138"/>
  <c r="AZ108" i="138"/>
  <c r="AY9" i="138"/>
  <c r="AY114" i="138"/>
  <c r="AX30" i="138"/>
  <c r="AY4" i="138"/>
  <c r="AZ103" i="138"/>
  <c r="AY110" i="138"/>
  <c r="AX26" i="138"/>
  <c r="AY116" i="138"/>
  <c r="AX32" i="138"/>
  <c r="AW46" i="138"/>
  <c r="AY115" i="138"/>
  <c r="AX31" i="138"/>
  <c r="AZ106" i="138"/>
  <c r="AY7" i="138"/>
  <c r="AY112" i="138"/>
  <c r="AX28" i="138"/>
  <c r="AZ105" i="138"/>
  <c r="AY6" i="138"/>
  <c r="AZ104" i="138"/>
  <c r="AY5" i="138"/>
  <c r="AZ95" i="137"/>
  <c r="AY3" i="137"/>
  <c r="AW46" i="137"/>
  <c r="AY102" i="137"/>
  <c r="AX28" i="137"/>
  <c r="AY103" i="137"/>
  <c r="AX29" i="137"/>
  <c r="AY100" i="137"/>
  <c r="AX26" i="137"/>
  <c r="AZ96" i="137"/>
  <c r="AY4" i="137"/>
  <c r="Z25" i="137"/>
  <c r="AA2" i="137"/>
  <c r="AZ97" i="137"/>
  <c r="AY5" i="137"/>
  <c r="AZ98" i="137"/>
  <c r="AY6" i="137"/>
  <c r="AX23" i="137"/>
  <c r="AY101" i="137"/>
  <c r="AX27" i="137"/>
  <c r="AV105" i="129"/>
  <c r="AU5" i="129"/>
  <c r="AK121" i="130"/>
  <c r="AJ10" i="130"/>
  <c r="AJ130" i="130"/>
  <c r="AI30" i="130"/>
  <c r="AJ129" i="130"/>
  <c r="AI29" i="130"/>
  <c r="AL120" i="130"/>
  <c r="AK9" i="130"/>
  <c r="AK116" i="130"/>
  <c r="AJ5" i="130"/>
  <c r="AJ114" i="128"/>
  <c r="AI6" i="128"/>
  <c r="AL128" i="130"/>
  <c r="AK28" i="130"/>
  <c r="AJ117" i="128"/>
  <c r="AI9" i="128"/>
  <c r="AL134" i="130"/>
  <c r="AK34" i="130"/>
  <c r="AJ28" i="128"/>
  <c r="AJ126" i="130"/>
  <c r="AI26" i="130"/>
  <c r="AK122" i="128"/>
  <c r="AJ27" i="128"/>
  <c r="AH108" i="129"/>
  <c r="AG8" i="129"/>
  <c r="AI32" i="128"/>
  <c r="AJ118" i="130"/>
  <c r="AI7" i="130"/>
  <c r="AH106" i="129"/>
  <c r="AG6" i="129"/>
  <c r="AL135" i="130"/>
  <c r="AK35" i="130"/>
  <c r="AK109" i="129"/>
  <c r="AJ9" i="129"/>
  <c r="AJ116" i="128"/>
  <c r="AI8" i="128"/>
  <c r="AJ114" i="130"/>
  <c r="AI3" i="130"/>
  <c r="AK119" i="130"/>
  <c r="AJ8" i="130"/>
  <c r="AK123" i="130"/>
  <c r="AJ12" i="130"/>
  <c r="AK115" i="128"/>
  <c r="AJ7" i="128"/>
  <c r="AJ33" i="128"/>
  <c r="AL104" i="129"/>
  <c r="AK4" i="129"/>
  <c r="AK122" i="130"/>
  <c r="AJ11" i="130"/>
  <c r="AI3" i="128"/>
  <c r="AJ111" i="128"/>
  <c r="AJ29" i="128"/>
  <c r="AJ112" i="128"/>
  <c r="AI4" i="128"/>
  <c r="AH107" i="129"/>
  <c r="AG7" i="129"/>
  <c r="AJ117" i="130"/>
  <c r="AI6" i="130"/>
  <c r="AJ30" i="128"/>
  <c r="AK115" i="130"/>
  <c r="AJ4" i="130"/>
  <c r="AL127" i="130"/>
  <c r="AK27" i="130"/>
  <c r="AK118" i="128"/>
  <c r="AJ10" i="128"/>
  <c r="AL133" i="130"/>
  <c r="AK33" i="130"/>
  <c r="AL131" i="130"/>
  <c r="AK31" i="130"/>
  <c r="AJ31" i="128"/>
  <c r="Q79" i="130"/>
  <c r="P80" i="130"/>
  <c r="Q80" i="128"/>
  <c r="R79" i="128"/>
  <c r="AI31" i="129"/>
  <c r="AJ117" i="129"/>
  <c r="AL114" i="129"/>
  <c r="AK28" i="129"/>
  <c r="AJ116" i="129"/>
  <c r="AI30" i="129"/>
  <c r="AJ26" i="129"/>
  <c r="AK112" i="129"/>
  <c r="AL118" i="129"/>
  <c r="AK32" i="129"/>
  <c r="AK115" i="129"/>
  <c r="AJ29" i="129"/>
  <c r="AJ113" i="129"/>
  <c r="AI27" i="129"/>
  <c r="M106" i="129"/>
  <c r="M6" i="129" s="1"/>
  <c r="M107" i="129"/>
  <c r="M7" i="129" s="1"/>
  <c r="M108" i="129"/>
  <c r="M8" i="129" s="1"/>
  <c r="M104" i="129"/>
  <c r="M4" i="129" s="1"/>
  <c r="M105" i="129"/>
  <c r="M5" i="129" s="1"/>
  <c r="M109" i="129"/>
  <c r="M9" i="129" s="1"/>
  <c r="M113" i="129"/>
  <c r="M117" i="129"/>
  <c r="M112" i="129"/>
  <c r="M114" i="129"/>
  <c r="M118" i="129"/>
  <c r="M115" i="129"/>
  <c r="M116" i="129"/>
  <c r="M103" i="129"/>
  <c r="M3" i="129" s="1"/>
  <c r="L121" i="129"/>
  <c r="N80" i="129"/>
  <c r="O79" i="129"/>
  <c r="AB103" i="129"/>
  <c r="AB3" i="129" s="1"/>
  <c r="AB112" i="129"/>
  <c r="AB121" i="129" s="1"/>
  <c r="AJ113" i="128" l="1"/>
  <c r="AI5" i="128"/>
  <c r="P111" i="128"/>
  <c r="P115" i="128"/>
  <c r="P112" i="128"/>
  <c r="P116" i="128"/>
  <c r="P113" i="128"/>
  <c r="P117" i="128"/>
  <c r="P114" i="128"/>
  <c r="P118" i="128"/>
  <c r="AJ121" i="128"/>
  <c r="AI26" i="128"/>
  <c r="N126" i="130"/>
  <c r="N3" i="130"/>
  <c r="N4" i="130"/>
  <c r="N127" i="130"/>
  <c r="N6" i="130"/>
  <c r="N129" i="130"/>
  <c r="O10" i="128"/>
  <c r="O128" i="128"/>
  <c r="O7" i="128"/>
  <c r="O125" i="128"/>
  <c r="N9" i="130"/>
  <c r="N132" i="130"/>
  <c r="N12" i="130"/>
  <c r="N135" i="130"/>
  <c r="N131" i="130"/>
  <c r="N8" i="130"/>
  <c r="O6" i="128"/>
  <c r="O124" i="128"/>
  <c r="O8" i="128"/>
  <c r="O126" i="128"/>
  <c r="P139" i="130"/>
  <c r="P83" i="130"/>
  <c r="O114" i="130"/>
  <c r="O120" i="130"/>
  <c r="O119" i="130"/>
  <c r="O117" i="130"/>
  <c r="O118" i="130"/>
  <c r="O115" i="130"/>
  <c r="O116" i="130"/>
  <c r="O121" i="130"/>
  <c r="O122" i="130"/>
  <c r="O123" i="130"/>
  <c r="N7" i="130"/>
  <c r="N130" i="130"/>
  <c r="N11" i="130"/>
  <c r="N134" i="130"/>
  <c r="O9" i="128"/>
  <c r="O127" i="128"/>
  <c r="O4" i="128"/>
  <c r="O122" i="128"/>
  <c r="CO2" i="151"/>
  <c r="CN25" i="151"/>
  <c r="N128" i="130"/>
  <c r="N5" i="130"/>
  <c r="N10" i="130"/>
  <c r="N133" i="130"/>
  <c r="O5" i="128"/>
  <c r="O123" i="128"/>
  <c r="O3" i="128"/>
  <c r="O121" i="128"/>
  <c r="CO2" i="150"/>
  <c r="CN25" i="150"/>
  <c r="AJ32" i="130"/>
  <c r="AK132" i="130"/>
  <c r="Z114" i="149"/>
  <c r="Z124" i="149" s="1"/>
  <c r="Z105" i="149"/>
  <c r="Z3" i="149" s="1"/>
  <c r="Y105" i="149"/>
  <c r="Y3" i="149" s="1"/>
  <c r="Y114" i="149"/>
  <c r="Y124" i="149" s="1"/>
  <c r="C125" i="149" s="1"/>
  <c r="AA26" i="149"/>
  <c r="AA46" i="149" s="1"/>
  <c r="AA23" i="149"/>
  <c r="AI103" i="129"/>
  <c r="AH3" i="129"/>
  <c r="Q131" i="128"/>
  <c r="Q83" i="128"/>
  <c r="AZ111" i="141"/>
  <c r="AY30" i="141"/>
  <c r="AZ7" i="141"/>
  <c r="BA103" i="141"/>
  <c r="AX46" i="145"/>
  <c r="BA95" i="144"/>
  <c r="AZ4" i="144"/>
  <c r="AZ99" i="144"/>
  <c r="AY27" i="144"/>
  <c r="AA2" i="140"/>
  <c r="Z25" i="140"/>
  <c r="AA25" i="138"/>
  <c r="AB2" i="138"/>
  <c r="AB2" i="147"/>
  <c r="AA25" i="147"/>
  <c r="BA97" i="148"/>
  <c r="AZ4" i="148"/>
  <c r="AY23" i="148"/>
  <c r="BA99" i="148"/>
  <c r="AZ6" i="148"/>
  <c r="AZ3" i="148"/>
  <c r="BA96" i="148"/>
  <c r="AZ103" i="148"/>
  <c r="AY27" i="148"/>
  <c r="BA98" i="148"/>
  <c r="AZ5" i="148"/>
  <c r="AX46" i="148"/>
  <c r="BA101" i="147"/>
  <c r="AZ6" i="147"/>
  <c r="AY29" i="148"/>
  <c r="AZ105" i="148"/>
  <c r="AZ106" i="147"/>
  <c r="AY28" i="147"/>
  <c r="AA25" i="146"/>
  <c r="AB2" i="146"/>
  <c r="AZ102" i="148"/>
  <c r="AY26" i="148"/>
  <c r="AZ4" i="147"/>
  <c r="BA99" i="147"/>
  <c r="AZ108" i="147"/>
  <c r="AY30" i="147"/>
  <c r="AZ105" i="147"/>
  <c r="AY27" i="147"/>
  <c r="BA100" i="148"/>
  <c r="AZ7" i="148"/>
  <c r="BA98" i="147"/>
  <c r="AZ3" i="147"/>
  <c r="AZ107" i="147"/>
  <c r="AY29" i="147"/>
  <c r="AX46" i="147"/>
  <c r="AZ106" i="148"/>
  <c r="AY30" i="148"/>
  <c r="BA100" i="147"/>
  <c r="AZ5" i="147"/>
  <c r="AA25" i="148"/>
  <c r="AB2" i="148"/>
  <c r="AY23" i="147"/>
  <c r="AZ104" i="147"/>
  <c r="AY26" i="147"/>
  <c r="AZ104" i="148"/>
  <c r="AY28" i="148"/>
  <c r="BA102" i="147"/>
  <c r="AZ7" i="147"/>
  <c r="AY23" i="145"/>
  <c r="AA25" i="145"/>
  <c r="AB2" i="145"/>
  <c r="AZ103" i="145"/>
  <c r="AY27" i="145"/>
  <c r="BA98" i="145"/>
  <c r="AZ4" i="145"/>
  <c r="BA96" i="144"/>
  <c r="AZ5" i="144"/>
  <c r="BA97" i="145"/>
  <c r="AZ3" i="145"/>
  <c r="AZ104" i="145"/>
  <c r="AY28" i="145"/>
  <c r="AZ102" i="145"/>
  <c r="AY26" i="145"/>
  <c r="BA99" i="145"/>
  <c r="AZ5" i="145"/>
  <c r="AZ100" i="144"/>
  <c r="AY28" i="144"/>
  <c r="AY23" i="144"/>
  <c r="AX46" i="144"/>
  <c r="BA100" i="145"/>
  <c r="AZ6" i="145"/>
  <c r="AA25" i="144"/>
  <c r="AB2" i="144"/>
  <c r="AZ105" i="145"/>
  <c r="AY29" i="145"/>
  <c r="BA94" i="144"/>
  <c r="AZ3" i="144"/>
  <c r="AZ98" i="144"/>
  <c r="AY26" i="144"/>
  <c r="AX46" i="142"/>
  <c r="AX46" i="141"/>
  <c r="AZ3" i="141"/>
  <c r="AB2" i="141"/>
  <c r="AA25" i="141"/>
  <c r="AZ112" i="141"/>
  <c r="AY31" i="141"/>
  <c r="BB99" i="142"/>
  <c r="BA27" i="142"/>
  <c r="BA100" i="141"/>
  <c r="AZ4" i="141"/>
  <c r="BA96" i="142"/>
  <c r="AZ5" i="142"/>
  <c r="AY26" i="141"/>
  <c r="BA104" i="141"/>
  <c r="AZ8" i="141"/>
  <c r="AZ109" i="141"/>
  <c r="AY28" i="141"/>
  <c r="AY27" i="141"/>
  <c r="AZ108" i="141"/>
  <c r="BA105" i="141"/>
  <c r="AZ9" i="141"/>
  <c r="AA25" i="142"/>
  <c r="AB2" i="142"/>
  <c r="AY23" i="142"/>
  <c r="AZ110" i="141"/>
  <c r="AY29" i="141"/>
  <c r="AY32" i="141"/>
  <c r="AZ113" i="141"/>
  <c r="BA101" i="141"/>
  <c r="AZ5" i="141"/>
  <c r="BA94" i="142"/>
  <c r="AZ3" i="142"/>
  <c r="AZ98" i="142"/>
  <c r="AY26" i="142"/>
  <c r="AZ100" i="142"/>
  <c r="AY28" i="142"/>
  <c r="BC95" i="142"/>
  <c r="BB4" i="142"/>
  <c r="AY23" i="141"/>
  <c r="BA102" i="141"/>
  <c r="AZ6" i="141"/>
  <c r="AZ112" i="140"/>
  <c r="AY30" i="140"/>
  <c r="BB98" i="139"/>
  <c r="BA4" i="139"/>
  <c r="AY26" i="139"/>
  <c r="AZ100" i="139"/>
  <c r="BA105" i="140"/>
  <c r="AZ7" i="140"/>
  <c r="Z25" i="139"/>
  <c r="AA2" i="139"/>
  <c r="BA110" i="140"/>
  <c r="AZ28" i="140"/>
  <c r="BB103" i="140"/>
  <c r="BA5" i="140"/>
  <c r="AX46" i="140"/>
  <c r="AY23" i="140"/>
  <c r="BA113" i="140"/>
  <c r="AZ31" i="140"/>
  <c r="BA104" i="140"/>
  <c r="AZ6" i="140"/>
  <c r="AZ111" i="140"/>
  <c r="AY29" i="140"/>
  <c r="BA102" i="140"/>
  <c r="AZ4" i="140"/>
  <c r="AZ108" i="140"/>
  <c r="AY26" i="140"/>
  <c r="BA101" i="140"/>
  <c r="AZ3" i="140"/>
  <c r="BA8" i="140"/>
  <c r="BB106" i="140"/>
  <c r="BA97" i="139"/>
  <c r="AZ3" i="139"/>
  <c r="AZ109" i="140"/>
  <c r="AY27" i="140"/>
  <c r="AX46" i="139"/>
  <c r="BA101" i="139"/>
  <c r="AZ27" i="139"/>
  <c r="AZ116" i="138"/>
  <c r="AY32" i="138"/>
  <c r="AZ110" i="138"/>
  <c r="AY26" i="138"/>
  <c r="BA102" i="138"/>
  <c r="AZ3" i="138"/>
  <c r="BA105" i="138"/>
  <c r="AZ6" i="138"/>
  <c r="AZ115" i="138"/>
  <c r="AY31" i="138"/>
  <c r="BA108" i="138"/>
  <c r="AZ9" i="138"/>
  <c r="BA107" i="138"/>
  <c r="AZ8" i="138"/>
  <c r="AZ111" i="138"/>
  <c r="AY27" i="138"/>
  <c r="AZ113" i="138"/>
  <c r="AY29" i="138"/>
  <c r="AZ114" i="138"/>
  <c r="AY30" i="138"/>
  <c r="AZ112" i="138"/>
  <c r="AY28" i="138"/>
  <c r="BA103" i="138"/>
  <c r="AZ4" i="138"/>
  <c r="BA104" i="138"/>
  <c r="AZ5" i="138"/>
  <c r="BA106" i="138"/>
  <c r="AZ7" i="138"/>
  <c r="AX46" i="138"/>
  <c r="AY23" i="138"/>
  <c r="AZ101" i="137"/>
  <c r="AY27" i="137"/>
  <c r="BA97" i="137"/>
  <c r="AZ5" i="137"/>
  <c r="BA96" i="137"/>
  <c r="AZ4" i="137"/>
  <c r="AZ103" i="137"/>
  <c r="AY29" i="137"/>
  <c r="AX46" i="137"/>
  <c r="BA98" i="137"/>
  <c r="AZ6" i="137"/>
  <c r="AZ100" i="137"/>
  <c r="AY26" i="137"/>
  <c r="AZ102" i="137"/>
  <c r="AY28" i="137"/>
  <c r="AY23" i="137"/>
  <c r="AA25" i="137"/>
  <c r="AB2" i="137"/>
  <c r="BA95" i="137"/>
  <c r="AZ3" i="137"/>
  <c r="AM131" i="130"/>
  <c r="AL31" i="130"/>
  <c r="AL118" i="128"/>
  <c r="AK10" i="128"/>
  <c r="AL115" i="130"/>
  <c r="AK4" i="130"/>
  <c r="AK117" i="130"/>
  <c r="AJ6" i="130"/>
  <c r="AI107" i="129"/>
  <c r="AH7" i="129"/>
  <c r="AM104" i="129"/>
  <c r="AL4" i="129"/>
  <c r="AL115" i="128"/>
  <c r="AK7" i="128"/>
  <c r="AL119" i="130"/>
  <c r="AK8" i="130"/>
  <c r="AK116" i="128"/>
  <c r="AJ8" i="128"/>
  <c r="AM135" i="130"/>
  <c r="AL35" i="130"/>
  <c r="AK118" i="130"/>
  <c r="AJ7" i="130"/>
  <c r="AI108" i="129"/>
  <c r="AH8" i="129"/>
  <c r="AK126" i="130"/>
  <c r="AJ26" i="130"/>
  <c r="AM128" i="130"/>
  <c r="AL28" i="130"/>
  <c r="AL116" i="130"/>
  <c r="AK5" i="130"/>
  <c r="AK129" i="130"/>
  <c r="AJ29" i="130"/>
  <c r="AL121" i="130"/>
  <c r="AK10" i="130"/>
  <c r="AK31" i="128"/>
  <c r="AM133" i="130"/>
  <c r="AL33" i="130"/>
  <c r="AM127" i="130"/>
  <c r="AL27" i="130"/>
  <c r="AK30" i="128"/>
  <c r="AK112" i="128"/>
  <c r="AJ4" i="128"/>
  <c r="AK29" i="128"/>
  <c r="AL122" i="130"/>
  <c r="AK11" i="130"/>
  <c r="AK33" i="128"/>
  <c r="AL123" i="130"/>
  <c r="AK12" i="130"/>
  <c r="AK114" i="130"/>
  <c r="AJ3" i="130"/>
  <c r="AL109" i="129"/>
  <c r="AK9" i="129"/>
  <c r="AI106" i="129"/>
  <c r="AH6" i="129"/>
  <c r="AJ32" i="128"/>
  <c r="AL122" i="128"/>
  <c r="AK27" i="128"/>
  <c r="AK28" i="128"/>
  <c r="AM134" i="130"/>
  <c r="AL34" i="130"/>
  <c r="AK117" i="128"/>
  <c r="AJ9" i="128"/>
  <c r="AK114" i="128"/>
  <c r="AJ6" i="128"/>
  <c r="AM120" i="130"/>
  <c r="AL9" i="130"/>
  <c r="AK130" i="130"/>
  <c r="AJ30" i="130"/>
  <c r="AW105" i="129"/>
  <c r="AV5" i="129"/>
  <c r="AK111" i="128"/>
  <c r="AJ3" i="128"/>
  <c r="R79" i="130"/>
  <c r="Q80" i="130"/>
  <c r="R80" i="128"/>
  <c r="S79" i="128"/>
  <c r="AK117" i="129"/>
  <c r="AJ31" i="129"/>
  <c r="AM118" i="129"/>
  <c r="AL32" i="129"/>
  <c r="AK116" i="129"/>
  <c r="AJ30" i="129"/>
  <c r="AL112" i="129"/>
  <c r="AK26" i="129"/>
  <c r="AK113" i="129"/>
  <c r="AJ27" i="129"/>
  <c r="AL115" i="129"/>
  <c r="AK29" i="129"/>
  <c r="AM114" i="129"/>
  <c r="AL28" i="129"/>
  <c r="O80" i="129"/>
  <c r="P79" i="129"/>
  <c r="M121" i="129"/>
  <c r="N105" i="129"/>
  <c r="N5" i="129" s="1"/>
  <c r="N104" i="129"/>
  <c r="N4" i="129" s="1"/>
  <c r="N112" i="129"/>
  <c r="N103" i="129"/>
  <c r="N3" i="129" s="1"/>
  <c r="N109" i="129"/>
  <c r="N9" i="129" s="1"/>
  <c r="N116" i="129"/>
  <c r="N107" i="129"/>
  <c r="N7" i="129" s="1"/>
  <c r="N106" i="129"/>
  <c r="N6" i="129" s="1"/>
  <c r="N113" i="129"/>
  <c r="N117" i="129"/>
  <c r="N115" i="129"/>
  <c r="N108" i="129"/>
  <c r="N8" i="129" s="1"/>
  <c r="N114" i="129"/>
  <c r="N118" i="129"/>
  <c r="AK113" i="128" l="1"/>
  <c r="AJ5" i="128"/>
  <c r="O133" i="130"/>
  <c r="O10" i="130"/>
  <c r="O129" i="130"/>
  <c r="O6" i="130"/>
  <c r="P114" i="130"/>
  <c r="P115" i="130"/>
  <c r="P116" i="130"/>
  <c r="P118" i="130"/>
  <c r="P120" i="130"/>
  <c r="P119" i="130"/>
  <c r="P121" i="130"/>
  <c r="P122" i="130"/>
  <c r="P123" i="130"/>
  <c r="P117" i="130"/>
  <c r="P10" i="128"/>
  <c r="P128" i="128"/>
  <c r="P8" i="128"/>
  <c r="P126" i="128"/>
  <c r="CP2" i="151"/>
  <c r="CO25" i="151"/>
  <c r="O128" i="130"/>
  <c r="O5" i="130"/>
  <c r="O131" i="130"/>
  <c r="O8" i="130"/>
  <c r="P6" i="128"/>
  <c r="P124" i="128"/>
  <c r="P4" i="128"/>
  <c r="P122" i="128"/>
  <c r="Q111" i="128"/>
  <c r="Q114" i="128"/>
  <c r="Q118" i="128"/>
  <c r="Q115" i="128"/>
  <c r="Q112" i="128"/>
  <c r="Q116" i="128"/>
  <c r="Q113" i="128"/>
  <c r="Q117" i="128"/>
  <c r="O135" i="130"/>
  <c r="O12" i="130"/>
  <c r="O127" i="130"/>
  <c r="O4" i="130"/>
  <c r="O9" i="130"/>
  <c r="O132" i="130"/>
  <c r="P9" i="128"/>
  <c r="P127" i="128"/>
  <c r="P7" i="128"/>
  <c r="P125" i="128"/>
  <c r="Q139" i="130"/>
  <c r="Q83" i="130"/>
  <c r="CO25" i="150"/>
  <c r="CP2" i="150"/>
  <c r="O134" i="130"/>
  <c r="O11" i="130"/>
  <c r="O130" i="130"/>
  <c r="O7" i="130"/>
  <c r="O3" i="130"/>
  <c r="O126" i="130"/>
  <c r="AK121" i="128"/>
  <c r="AJ26" i="128"/>
  <c r="P5" i="128"/>
  <c r="P123" i="128"/>
  <c r="P3" i="128"/>
  <c r="P121" i="128"/>
  <c r="AL132" i="130"/>
  <c r="AK32" i="130"/>
  <c r="Y23" i="149"/>
  <c r="Y26" i="149"/>
  <c r="Y46" i="149" s="1"/>
  <c r="Z26" i="149"/>
  <c r="Z46" i="149" s="1"/>
  <c r="Z23" i="149"/>
  <c r="AI3" i="129"/>
  <c r="AJ103" i="129"/>
  <c r="R131" i="128"/>
  <c r="R83" i="128"/>
  <c r="BB103" i="141"/>
  <c r="BA7" i="141"/>
  <c r="BA111" i="141"/>
  <c r="AZ30" i="141"/>
  <c r="AY46" i="144"/>
  <c r="AZ23" i="144"/>
  <c r="AZ27" i="144"/>
  <c r="BA99" i="144"/>
  <c r="BB95" i="144"/>
  <c r="BA4" i="144"/>
  <c r="AY46" i="142"/>
  <c r="AZ23" i="140"/>
  <c r="AB2" i="140"/>
  <c r="AA25" i="140"/>
  <c r="AB25" i="138"/>
  <c r="AC2" i="138"/>
  <c r="BB100" i="148"/>
  <c r="BA7" i="148"/>
  <c r="BB102" i="147"/>
  <c r="BA7" i="147"/>
  <c r="BB100" i="147"/>
  <c r="BA5" i="147"/>
  <c r="AY46" i="148"/>
  <c r="BA103" i="148"/>
  <c r="AZ27" i="148"/>
  <c r="AY46" i="147"/>
  <c r="BA107" i="147"/>
  <c r="AZ29" i="147"/>
  <c r="BA108" i="147"/>
  <c r="AZ30" i="147"/>
  <c r="BA102" i="148"/>
  <c r="AZ26" i="148"/>
  <c r="BA106" i="147"/>
  <c r="AZ28" i="147"/>
  <c r="BB96" i="148"/>
  <c r="BA3" i="148"/>
  <c r="BA104" i="148"/>
  <c r="AZ28" i="148"/>
  <c r="BA104" i="147"/>
  <c r="AZ26" i="147"/>
  <c r="BA106" i="148"/>
  <c r="AZ30" i="148"/>
  <c r="AZ23" i="147"/>
  <c r="BB99" i="147"/>
  <c r="BA4" i="147"/>
  <c r="AB25" i="146"/>
  <c r="AC2" i="146"/>
  <c r="BA5" i="148"/>
  <c r="BB98" i="148"/>
  <c r="AZ23" i="148"/>
  <c r="BB99" i="148"/>
  <c r="BA6" i="148"/>
  <c r="BB97" i="148"/>
  <c r="BA4" i="148"/>
  <c r="AB25" i="148"/>
  <c r="AC2" i="148"/>
  <c r="BB98" i="147"/>
  <c r="BA3" i="147"/>
  <c r="BA105" i="147"/>
  <c r="AZ27" i="147"/>
  <c r="BB101" i="147"/>
  <c r="BA6" i="147"/>
  <c r="BA105" i="148"/>
  <c r="AZ29" i="148"/>
  <c r="AB25" i="147"/>
  <c r="AC2" i="147"/>
  <c r="BA105" i="145"/>
  <c r="AZ29" i="145"/>
  <c r="BB100" i="145"/>
  <c r="BA6" i="145"/>
  <c r="BA102" i="145"/>
  <c r="AZ26" i="145"/>
  <c r="BB98" i="145"/>
  <c r="BA4" i="145"/>
  <c r="BB94" i="144"/>
  <c r="BA3" i="144"/>
  <c r="BB99" i="145"/>
  <c r="BA5" i="145"/>
  <c r="BA103" i="145"/>
  <c r="AZ27" i="145"/>
  <c r="AB25" i="144"/>
  <c r="AC2" i="144"/>
  <c r="AZ23" i="145"/>
  <c r="AB25" i="145"/>
  <c r="AC2" i="145"/>
  <c r="BA98" i="144"/>
  <c r="AZ26" i="144"/>
  <c r="AZ28" i="144"/>
  <c r="BA100" i="144"/>
  <c r="BA104" i="145"/>
  <c r="AZ28" i="145"/>
  <c r="BB97" i="145"/>
  <c r="BA3" i="145"/>
  <c r="BB96" i="144"/>
  <c r="BA5" i="144"/>
  <c r="AY46" i="145"/>
  <c r="BB94" i="142"/>
  <c r="BA3" i="142"/>
  <c r="BA110" i="141"/>
  <c r="AZ29" i="141"/>
  <c r="BD95" i="142"/>
  <c r="BC4" i="142"/>
  <c r="BB101" i="141"/>
  <c r="BA5" i="141"/>
  <c r="AB25" i="142"/>
  <c r="AC2" i="142"/>
  <c r="BA108" i="141"/>
  <c r="AZ27" i="141"/>
  <c r="BC99" i="142"/>
  <c r="BB27" i="142"/>
  <c r="BA100" i="142"/>
  <c r="AZ28" i="142"/>
  <c r="BA98" i="142"/>
  <c r="AZ26" i="142"/>
  <c r="BA109" i="141"/>
  <c r="AZ28" i="141"/>
  <c r="BB104" i="141"/>
  <c r="BA8" i="141"/>
  <c r="BA6" i="141"/>
  <c r="BB102" i="141"/>
  <c r="AZ23" i="142"/>
  <c r="BB105" i="141"/>
  <c r="BA9" i="141"/>
  <c r="AZ26" i="141"/>
  <c r="BB96" i="142"/>
  <c r="BA5" i="142"/>
  <c r="BB100" i="141"/>
  <c r="BA4" i="141"/>
  <c r="AY46" i="141"/>
  <c r="BA113" i="141"/>
  <c r="AZ32" i="141"/>
  <c r="AZ23" i="141"/>
  <c r="BA112" i="141"/>
  <c r="AZ31" i="141"/>
  <c r="AC2" i="141"/>
  <c r="AB25" i="141"/>
  <c r="BA3" i="141"/>
  <c r="BC106" i="140"/>
  <c r="BB8" i="140"/>
  <c r="BA100" i="139"/>
  <c r="AZ26" i="139"/>
  <c r="AZ46" i="139" s="1"/>
  <c r="BB110" i="140"/>
  <c r="BA28" i="140"/>
  <c r="AY46" i="140"/>
  <c r="AA25" i="139"/>
  <c r="AB2" i="139"/>
  <c r="BA31" i="140"/>
  <c r="BB113" i="140"/>
  <c r="BA109" i="140"/>
  <c r="AZ27" i="140"/>
  <c r="BB101" i="140"/>
  <c r="BA3" i="140"/>
  <c r="BA108" i="140"/>
  <c r="AZ26" i="140"/>
  <c r="BB104" i="140"/>
  <c r="BA6" i="140"/>
  <c r="AY46" i="139"/>
  <c r="BB101" i="139"/>
  <c r="BA27" i="139"/>
  <c r="AZ23" i="139"/>
  <c r="BA111" i="140"/>
  <c r="AZ29" i="140"/>
  <c r="BA112" i="140"/>
  <c r="AZ30" i="140"/>
  <c r="BB97" i="139"/>
  <c r="BA3" i="139"/>
  <c r="BB102" i="140"/>
  <c r="BA4" i="140"/>
  <c r="BC103" i="140"/>
  <c r="BB5" i="140"/>
  <c r="BB105" i="140"/>
  <c r="BA7" i="140"/>
  <c r="BC98" i="139"/>
  <c r="BB4" i="139"/>
  <c r="BB104" i="138"/>
  <c r="BA5" i="138"/>
  <c r="BA112" i="138"/>
  <c r="AZ28" i="138"/>
  <c r="BA110" i="138"/>
  <c r="AZ26" i="138"/>
  <c r="AZ23" i="138"/>
  <c r="BB106" i="138"/>
  <c r="BA7" i="138"/>
  <c r="BA113" i="138"/>
  <c r="AZ29" i="138"/>
  <c r="BB102" i="138"/>
  <c r="BA3" i="138"/>
  <c r="BA111" i="138"/>
  <c r="AZ27" i="138"/>
  <c r="AY46" i="138"/>
  <c r="BB108" i="138"/>
  <c r="BA9" i="138"/>
  <c r="BA115" i="138"/>
  <c r="AZ31" i="138"/>
  <c r="BB103" i="138"/>
  <c r="BA4" i="138"/>
  <c r="BA114" i="138"/>
  <c r="AZ30" i="138"/>
  <c r="BB107" i="138"/>
  <c r="BA8" i="138"/>
  <c r="BB105" i="138"/>
  <c r="BA6" i="138"/>
  <c r="BA116" i="138"/>
  <c r="AZ32" i="138"/>
  <c r="AB25" i="137"/>
  <c r="AC2" i="137"/>
  <c r="BA102" i="137"/>
  <c r="AZ28" i="137"/>
  <c r="AY46" i="137"/>
  <c r="BB96" i="137"/>
  <c r="BA4" i="137"/>
  <c r="BA101" i="137"/>
  <c r="AZ27" i="137"/>
  <c r="AZ23" i="137"/>
  <c r="BA100" i="137"/>
  <c r="AZ26" i="137"/>
  <c r="BB98" i="137"/>
  <c r="BA6" i="137"/>
  <c r="BB95" i="137"/>
  <c r="BA3" i="137"/>
  <c r="BA103" i="137"/>
  <c r="AZ29" i="137"/>
  <c r="BB97" i="137"/>
  <c r="BA5" i="137"/>
  <c r="AL30" i="128"/>
  <c r="AX105" i="129"/>
  <c r="AW5" i="129"/>
  <c r="AL117" i="128"/>
  <c r="AK9" i="128"/>
  <c r="AM109" i="129"/>
  <c r="AL9" i="129"/>
  <c r="AM122" i="130"/>
  <c r="AL11" i="130"/>
  <c r="AM121" i="130"/>
  <c r="AL10" i="130"/>
  <c r="AL118" i="130"/>
  <c r="AK7" i="130"/>
  <c r="AM115" i="128"/>
  <c r="AL7" i="128"/>
  <c r="AL117" i="130"/>
  <c r="AK6" i="130"/>
  <c r="AN120" i="130"/>
  <c r="AM9" i="130"/>
  <c r="AL28" i="128"/>
  <c r="AK32" i="128"/>
  <c r="AM123" i="130"/>
  <c r="AL12" i="130"/>
  <c r="AL112" i="128"/>
  <c r="AK4" i="128"/>
  <c r="AN133" i="130"/>
  <c r="AM33" i="130"/>
  <c r="AM116" i="130"/>
  <c r="AL5" i="130"/>
  <c r="AL126" i="130"/>
  <c r="AK26" i="130"/>
  <c r="AL116" i="128"/>
  <c r="AK8" i="128"/>
  <c r="AM118" i="128"/>
  <c r="AL10" i="128"/>
  <c r="AL111" i="128"/>
  <c r="AK3" i="128"/>
  <c r="AL130" i="130"/>
  <c r="AK30" i="130"/>
  <c r="AL114" i="128"/>
  <c r="AK6" i="128"/>
  <c r="AN134" i="130"/>
  <c r="AM34" i="130"/>
  <c r="AM122" i="128"/>
  <c r="AL27" i="128"/>
  <c r="AJ106" i="129"/>
  <c r="AI6" i="129"/>
  <c r="AL114" i="130"/>
  <c r="AK3" i="130"/>
  <c r="AL33" i="128"/>
  <c r="AL29" i="128"/>
  <c r="AN127" i="130"/>
  <c r="AM27" i="130"/>
  <c r="AL31" i="128"/>
  <c r="AL129" i="130"/>
  <c r="AK29" i="130"/>
  <c r="AN128" i="130"/>
  <c r="AM28" i="130"/>
  <c r="AJ108" i="129"/>
  <c r="AI8" i="129"/>
  <c r="AN135" i="130"/>
  <c r="AM35" i="130"/>
  <c r="AM119" i="130"/>
  <c r="AL8" i="130"/>
  <c r="AN104" i="129"/>
  <c r="AM4" i="129"/>
  <c r="AJ107" i="129"/>
  <c r="AI7" i="129"/>
  <c r="AM115" i="130"/>
  <c r="AL4" i="130"/>
  <c r="AN131" i="130"/>
  <c r="AM31" i="130"/>
  <c r="R80" i="130"/>
  <c r="S79" i="130"/>
  <c r="S80" i="128"/>
  <c r="T79" i="128"/>
  <c r="AM115" i="129"/>
  <c r="AL29" i="129"/>
  <c r="AM112" i="129"/>
  <c r="AL26" i="129"/>
  <c r="AL116" i="129"/>
  <c r="AK30" i="129"/>
  <c r="AL117" i="129"/>
  <c r="AK31" i="129"/>
  <c r="AN114" i="129"/>
  <c r="AM28" i="129"/>
  <c r="AL113" i="129"/>
  <c r="AK27" i="129"/>
  <c r="AN118" i="129"/>
  <c r="AM32" i="129"/>
  <c r="N121" i="129"/>
  <c r="O104" i="129"/>
  <c r="O4" i="129" s="1"/>
  <c r="O106" i="129"/>
  <c r="O6" i="129" s="1"/>
  <c r="O107" i="129"/>
  <c r="O7" i="129" s="1"/>
  <c r="O109" i="129"/>
  <c r="O9" i="129" s="1"/>
  <c r="O108" i="129"/>
  <c r="O8" i="129" s="1"/>
  <c r="O115" i="129"/>
  <c r="O103" i="129"/>
  <c r="O3" i="129" s="1"/>
  <c r="O116" i="129"/>
  <c r="O105" i="129"/>
  <c r="O5" i="129" s="1"/>
  <c r="O113" i="129"/>
  <c r="O118" i="129"/>
  <c r="O117" i="129"/>
  <c r="O114" i="129"/>
  <c r="O112" i="129"/>
  <c r="P80" i="129"/>
  <c r="Q79" i="129"/>
  <c r="AL113" i="128" l="1"/>
  <c r="AK5" i="128"/>
  <c r="R113" i="128"/>
  <c r="R117" i="128"/>
  <c r="R111" i="128"/>
  <c r="R112" i="128"/>
  <c r="R114" i="128"/>
  <c r="R118" i="128"/>
  <c r="R115" i="128"/>
  <c r="R116" i="128"/>
  <c r="Q120" i="130"/>
  <c r="Q117" i="130"/>
  <c r="Q121" i="130"/>
  <c r="Q122" i="130"/>
  <c r="Q123" i="130"/>
  <c r="Q116" i="130"/>
  <c r="Q118" i="130"/>
  <c r="Q119" i="130"/>
  <c r="Q114" i="130"/>
  <c r="Q115" i="130"/>
  <c r="Q127" i="128"/>
  <c r="Q9" i="128"/>
  <c r="Q7" i="128"/>
  <c r="Q125" i="128"/>
  <c r="P11" i="130"/>
  <c r="P134" i="130"/>
  <c r="P7" i="130"/>
  <c r="P130" i="130"/>
  <c r="R139" i="130"/>
  <c r="R83" i="130"/>
  <c r="Q123" i="128"/>
  <c r="Q5" i="128"/>
  <c r="Q10" i="128"/>
  <c r="Q128" i="128"/>
  <c r="CP25" i="151"/>
  <c r="CQ2" i="151"/>
  <c r="P10" i="130"/>
  <c r="P133" i="130"/>
  <c r="P5" i="130"/>
  <c r="P128" i="130"/>
  <c r="CP25" i="150"/>
  <c r="CQ2" i="150"/>
  <c r="Q8" i="128"/>
  <c r="Q126" i="128"/>
  <c r="Q6" i="128"/>
  <c r="Q124" i="128"/>
  <c r="P6" i="130"/>
  <c r="P129" i="130"/>
  <c r="P8" i="130"/>
  <c r="P131" i="130"/>
  <c r="P4" i="130"/>
  <c r="P127" i="130"/>
  <c r="AK26" i="128"/>
  <c r="AL121" i="128"/>
  <c r="Q4" i="128"/>
  <c r="Q122" i="128"/>
  <c r="Q3" i="128"/>
  <c r="Q121" i="128"/>
  <c r="P12" i="130"/>
  <c r="P135" i="130"/>
  <c r="P9" i="130"/>
  <c r="P132" i="130"/>
  <c r="P3" i="130"/>
  <c r="P126" i="130"/>
  <c r="AL32" i="130"/>
  <c r="AM132" i="130"/>
  <c r="AJ3" i="129"/>
  <c r="AK103" i="129"/>
  <c r="S131" i="128"/>
  <c r="S83" i="128"/>
  <c r="BB111" i="141"/>
  <c r="BA30" i="141"/>
  <c r="BC103" i="141"/>
  <c r="BB7" i="141"/>
  <c r="BA23" i="145"/>
  <c r="BC95" i="144"/>
  <c r="BB4" i="144"/>
  <c r="BB99" i="144"/>
  <c r="BA27" i="144"/>
  <c r="AC2" i="140"/>
  <c r="AB25" i="140"/>
  <c r="BA23" i="138"/>
  <c r="AC25" i="138"/>
  <c r="AD2" i="138"/>
  <c r="AC25" i="147"/>
  <c r="AD2" i="147"/>
  <c r="BB105" i="148"/>
  <c r="BA29" i="148"/>
  <c r="BC98" i="147"/>
  <c r="BB3" i="147"/>
  <c r="AD2" i="146"/>
  <c r="AC25" i="146"/>
  <c r="BB106" i="148"/>
  <c r="BA30" i="148"/>
  <c r="BB104" i="148"/>
  <c r="BA28" i="148"/>
  <c r="BB103" i="148"/>
  <c r="BA27" i="148"/>
  <c r="AC25" i="148"/>
  <c r="AD2" i="148"/>
  <c r="BB106" i="147"/>
  <c r="BA28" i="147"/>
  <c r="BB105" i="147"/>
  <c r="BA27" i="147"/>
  <c r="BC97" i="148"/>
  <c r="BB4" i="148"/>
  <c r="BA23" i="148"/>
  <c r="BC99" i="147"/>
  <c r="BB4" i="147"/>
  <c r="AZ46" i="147"/>
  <c r="BC96" i="148"/>
  <c r="BB3" i="148"/>
  <c r="BC100" i="147"/>
  <c r="BB5" i="147"/>
  <c r="BC102" i="147"/>
  <c r="BB7" i="147"/>
  <c r="BC100" i="148"/>
  <c r="BB7" i="148"/>
  <c r="BC101" i="147"/>
  <c r="BB6" i="147"/>
  <c r="BC99" i="148"/>
  <c r="BB6" i="148"/>
  <c r="BC98" i="148"/>
  <c r="BB5" i="148"/>
  <c r="BB104" i="147"/>
  <c r="BA26" i="147"/>
  <c r="AZ46" i="148"/>
  <c r="BA23" i="147"/>
  <c r="BB102" i="148"/>
  <c r="BA26" i="148"/>
  <c r="BB108" i="147"/>
  <c r="BA30" i="147"/>
  <c r="BB107" i="147"/>
  <c r="BA29" i="147"/>
  <c r="BB98" i="144"/>
  <c r="BA26" i="144"/>
  <c r="AZ46" i="145"/>
  <c r="BB100" i="144"/>
  <c r="BA28" i="144"/>
  <c r="AC25" i="145"/>
  <c r="AD2" i="145"/>
  <c r="BB103" i="145"/>
  <c r="BA27" i="145"/>
  <c r="BC99" i="145"/>
  <c r="BB5" i="145"/>
  <c r="BB102" i="145"/>
  <c r="BA26" i="145"/>
  <c r="BC96" i="144"/>
  <c r="BB5" i="144"/>
  <c r="BB104" i="145"/>
  <c r="BA28" i="145"/>
  <c r="BB105" i="145"/>
  <c r="BA29" i="145"/>
  <c r="BC97" i="145"/>
  <c r="BB3" i="145"/>
  <c r="AC25" i="144"/>
  <c r="AD2" i="144"/>
  <c r="BA23" i="144"/>
  <c r="AZ46" i="144"/>
  <c r="BC94" i="144"/>
  <c r="BB3" i="144"/>
  <c r="BC98" i="145"/>
  <c r="BB4" i="145"/>
  <c r="BC100" i="145"/>
  <c r="BB6" i="145"/>
  <c r="BB8" i="141"/>
  <c r="BC104" i="141"/>
  <c r="BB108" i="141"/>
  <c r="BA27" i="141"/>
  <c r="BE95" i="142"/>
  <c r="BD4" i="142"/>
  <c r="AZ46" i="141"/>
  <c r="BB109" i="141"/>
  <c r="BA28" i="141"/>
  <c r="BA26" i="141"/>
  <c r="BC105" i="141"/>
  <c r="BB9" i="141"/>
  <c r="BB3" i="141"/>
  <c r="BB112" i="141"/>
  <c r="BA31" i="141"/>
  <c r="AZ46" i="142"/>
  <c r="BA23" i="142"/>
  <c r="BD99" i="142"/>
  <c r="BC27" i="142"/>
  <c r="BB110" i="141"/>
  <c r="BA29" i="141"/>
  <c r="BC100" i="141"/>
  <c r="BB4" i="141"/>
  <c r="BC102" i="141"/>
  <c r="BB6" i="141"/>
  <c r="BB98" i="142"/>
  <c r="BA26" i="142"/>
  <c r="BC94" i="142"/>
  <c r="BB3" i="142"/>
  <c r="AC25" i="141"/>
  <c r="AD2" i="141"/>
  <c r="BA23" i="141"/>
  <c r="BB113" i="141"/>
  <c r="BA32" i="141"/>
  <c r="BB5" i="141"/>
  <c r="BC101" i="141"/>
  <c r="BC96" i="142"/>
  <c r="BB5" i="142"/>
  <c r="BB100" i="142"/>
  <c r="BA28" i="142"/>
  <c r="AC25" i="142"/>
  <c r="AD2" i="142"/>
  <c r="BC102" i="140"/>
  <c r="BB4" i="140"/>
  <c r="BC104" i="140"/>
  <c r="BB6" i="140"/>
  <c r="BC101" i="139"/>
  <c r="BB27" i="139"/>
  <c r="AZ46" i="140"/>
  <c r="BB100" i="139"/>
  <c r="BA26" i="139"/>
  <c r="BB111" i="140"/>
  <c r="BA29" i="140"/>
  <c r="BB108" i="140"/>
  <c r="BA26" i="140"/>
  <c r="BA27" i="140"/>
  <c r="BB109" i="140"/>
  <c r="BB112" i="140"/>
  <c r="BA30" i="140"/>
  <c r="BA23" i="139"/>
  <c r="BA23" i="140"/>
  <c r="AB25" i="139"/>
  <c r="AC2" i="139"/>
  <c r="BD103" i="140"/>
  <c r="BC5" i="140"/>
  <c r="BD98" i="139"/>
  <c r="BC4" i="139"/>
  <c r="BC97" i="139"/>
  <c r="BB3" i="139"/>
  <c r="BC101" i="140"/>
  <c r="BB3" i="140"/>
  <c r="BB7" i="140"/>
  <c r="BC105" i="140"/>
  <c r="BC113" i="140"/>
  <c r="BB31" i="140"/>
  <c r="BC110" i="140"/>
  <c r="BB28" i="140"/>
  <c r="BD106" i="140"/>
  <c r="BC8" i="140"/>
  <c r="BB114" i="138"/>
  <c r="BA30" i="138"/>
  <c r="BC107" i="138"/>
  <c r="BB8" i="138"/>
  <c r="BC103" i="138"/>
  <c r="BB4" i="138"/>
  <c r="BC108" i="138"/>
  <c r="BB9" i="138"/>
  <c r="BB112" i="138"/>
  <c r="BA28" i="138"/>
  <c r="BB111" i="138"/>
  <c r="BA27" i="138"/>
  <c r="BC102" i="138"/>
  <c r="BB3" i="138"/>
  <c r="BC106" i="138"/>
  <c r="BB7" i="138"/>
  <c r="BB113" i="138"/>
  <c r="BA29" i="138"/>
  <c r="AZ46" i="138"/>
  <c r="BC105" i="138"/>
  <c r="BB6" i="138"/>
  <c r="BB116" i="138"/>
  <c r="BA32" i="138"/>
  <c r="BB115" i="138"/>
  <c r="BA31" i="138"/>
  <c r="BB110" i="138"/>
  <c r="BA26" i="138"/>
  <c r="BC104" i="138"/>
  <c r="BB5" i="138"/>
  <c r="AZ46" i="137"/>
  <c r="BB101" i="137"/>
  <c r="BA27" i="137"/>
  <c r="BB100" i="137"/>
  <c r="BA26" i="137"/>
  <c r="BA23" i="137"/>
  <c r="BB4" i="137"/>
  <c r="BC96" i="137"/>
  <c r="BC97" i="137"/>
  <c r="BB5" i="137"/>
  <c r="BC95" i="137"/>
  <c r="BB3" i="137"/>
  <c r="AD2" i="137"/>
  <c r="AC25" i="137"/>
  <c r="BB103" i="137"/>
  <c r="BA29" i="137"/>
  <c r="BC98" i="137"/>
  <c r="BB6" i="137"/>
  <c r="BB102" i="137"/>
  <c r="BA28" i="137"/>
  <c r="O121" i="129"/>
  <c r="AN115" i="130"/>
  <c r="AM4" i="130"/>
  <c r="AO104" i="129"/>
  <c r="AN4" i="129"/>
  <c r="AO135" i="130"/>
  <c r="AN35" i="130"/>
  <c r="AM129" i="130"/>
  <c r="AL29" i="130"/>
  <c r="AO127" i="130"/>
  <c r="AN27" i="130"/>
  <c r="AM29" i="128"/>
  <c r="AM114" i="130"/>
  <c r="AL3" i="130"/>
  <c r="AN122" i="128"/>
  <c r="AM27" i="128"/>
  <c r="AM114" i="128"/>
  <c r="AL6" i="128"/>
  <c r="AM111" i="128"/>
  <c r="AL3" i="128"/>
  <c r="AM126" i="130"/>
  <c r="AL26" i="130"/>
  <c r="AO133" i="130"/>
  <c r="AN33" i="130"/>
  <c r="AN123" i="130"/>
  <c r="AM12" i="130"/>
  <c r="AM28" i="128"/>
  <c r="AM117" i="130"/>
  <c r="AL6" i="130"/>
  <c r="AM118" i="130"/>
  <c r="AL7" i="130"/>
  <c r="AN121" i="130"/>
  <c r="AM10" i="130"/>
  <c r="AN109" i="129"/>
  <c r="AM9" i="129"/>
  <c r="AY105" i="129"/>
  <c r="AX5" i="129"/>
  <c r="AO131" i="130"/>
  <c r="AN31" i="130"/>
  <c r="AK107" i="129"/>
  <c r="AJ7" i="129"/>
  <c r="AN119" i="130"/>
  <c r="AM8" i="130"/>
  <c r="AK108" i="129"/>
  <c r="AJ8" i="129"/>
  <c r="AO128" i="130"/>
  <c r="AN28" i="130"/>
  <c r="AM31" i="128"/>
  <c r="AM33" i="128"/>
  <c r="AK106" i="129"/>
  <c r="AJ6" i="129"/>
  <c r="AO134" i="130"/>
  <c r="AN34" i="130"/>
  <c r="AM130" i="130"/>
  <c r="AL30" i="130"/>
  <c r="AN118" i="128"/>
  <c r="AM10" i="128"/>
  <c r="AM116" i="128"/>
  <c r="AL8" i="128"/>
  <c r="AN116" i="130"/>
  <c r="AM5" i="130"/>
  <c r="AM112" i="128"/>
  <c r="AL4" i="128"/>
  <c r="AL32" i="128"/>
  <c r="AO120" i="130"/>
  <c r="AN9" i="130"/>
  <c r="AN115" i="128"/>
  <c r="AM7" i="128"/>
  <c r="AN122" i="130"/>
  <c r="AM11" i="130"/>
  <c r="AM117" i="128"/>
  <c r="AL9" i="128"/>
  <c r="AM30" i="128"/>
  <c r="S80" i="130"/>
  <c r="T79" i="130"/>
  <c r="U79" i="128"/>
  <c r="T80" i="128"/>
  <c r="AO118" i="129"/>
  <c r="AN32" i="129"/>
  <c r="AO114" i="129"/>
  <c r="AN28" i="129"/>
  <c r="AM116" i="129"/>
  <c r="AL30" i="129"/>
  <c r="AM113" i="129"/>
  <c r="AL27" i="129"/>
  <c r="AM117" i="129"/>
  <c r="AL31" i="129"/>
  <c r="AN112" i="129"/>
  <c r="AM26" i="129"/>
  <c r="AN115" i="129"/>
  <c r="AM29" i="129"/>
  <c r="P107" i="129"/>
  <c r="P7" i="129" s="1"/>
  <c r="P105" i="129"/>
  <c r="P5" i="129" s="1"/>
  <c r="P106" i="129"/>
  <c r="P6" i="129" s="1"/>
  <c r="P108" i="129"/>
  <c r="P8" i="129" s="1"/>
  <c r="P112" i="129"/>
  <c r="P114" i="129"/>
  <c r="P118" i="129"/>
  <c r="P104" i="129"/>
  <c r="P4" i="129" s="1"/>
  <c r="P109" i="129"/>
  <c r="P9" i="129" s="1"/>
  <c r="P115" i="129"/>
  <c r="P113" i="129"/>
  <c r="P117" i="129"/>
  <c r="P116" i="129"/>
  <c r="P103" i="129"/>
  <c r="P3" i="129" s="1"/>
  <c r="R79" i="129"/>
  <c r="Q80" i="129"/>
  <c r="AM113" i="128" l="1"/>
  <c r="AL5" i="128"/>
  <c r="S53" i="147"/>
  <c r="S55" i="147"/>
  <c r="S52" i="147"/>
  <c r="S54" i="147"/>
  <c r="S51" i="147"/>
  <c r="Q7" i="130"/>
  <c r="Q130" i="130"/>
  <c r="Q10" i="130"/>
  <c r="Q133" i="130"/>
  <c r="R7" i="128"/>
  <c r="R125" i="128"/>
  <c r="R3" i="128"/>
  <c r="R121" i="128"/>
  <c r="AM121" i="128"/>
  <c r="AL26" i="128"/>
  <c r="R119" i="130"/>
  <c r="R117" i="130"/>
  <c r="R116" i="130"/>
  <c r="R118" i="130"/>
  <c r="R121" i="130"/>
  <c r="R122" i="130"/>
  <c r="R114" i="130"/>
  <c r="R120" i="130"/>
  <c r="R123" i="130"/>
  <c r="R115" i="130"/>
  <c r="Q11" i="130"/>
  <c r="Q134" i="130"/>
  <c r="R4" i="128"/>
  <c r="R122" i="128"/>
  <c r="S139" i="130"/>
  <c r="S83" i="130"/>
  <c r="S53" i="142"/>
  <c r="S52" i="142"/>
  <c r="S51" i="142"/>
  <c r="S53" i="144"/>
  <c r="S52" i="144"/>
  <c r="S51" i="144"/>
  <c r="S54" i="145"/>
  <c r="S53" i="145"/>
  <c r="S52" i="145"/>
  <c r="S51" i="145"/>
  <c r="CR2" i="151"/>
  <c r="CQ25" i="151"/>
  <c r="Q127" i="130"/>
  <c r="Q4" i="130"/>
  <c r="Q5" i="130"/>
  <c r="Q128" i="130"/>
  <c r="Q129" i="130"/>
  <c r="Q6" i="130"/>
  <c r="R10" i="128"/>
  <c r="R128" i="128"/>
  <c r="R9" i="128"/>
  <c r="R127" i="128"/>
  <c r="S111" i="128"/>
  <c r="S112" i="128"/>
  <c r="S116" i="128"/>
  <c r="S113" i="128"/>
  <c r="S117" i="128"/>
  <c r="S114" i="128"/>
  <c r="S118" i="128"/>
  <c r="S115" i="128"/>
  <c r="CR2" i="150"/>
  <c r="CQ25" i="150"/>
  <c r="Q8" i="130"/>
  <c r="Q131" i="130"/>
  <c r="R8" i="128"/>
  <c r="R126" i="128"/>
  <c r="S52" i="148"/>
  <c r="S55" i="148"/>
  <c r="S54" i="148"/>
  <c r="S53" i="148"/>
  <c r="S51" i="148"/>
  <c r="S56" i="138"/>
  <c r="S52" i="138"/>
  <c r="S55" i="138"/>
  <c r="S57" i="138"/>
  <c r="S53" i="138"/>
  <c r="S54" i="138"/>
  <c r="S51" i="138"/>
  <c r="Q3" i="130"/>
  <c r="Q126" i="130"/>
  <c r="Q12" i="130"/>
  <c r="Q135" i="130"/>
  <c r="Q9" i="130"/>
  <c r="Q132" i="130"/>
  <c r="R6" i="128"/>
  <c r="R124" i="128"/>
  <c r="R5" i="128"/>
  <c r="R123" i="128"/>
  <c r="S56" i="141"/>
  <c r="S53" i="141"/>
  <c r="S57" i="141"/>
  <c r="S52" i="141"/>
  <c r="S54" i="141"/>
  <c r="S55" i="141"/>
  <c r="S51" i="141"/>
  <c r="AM32" i="130"/>
  <c r="AN132" i="130"/>
  <c r="AL103" i="129"/>
  <c r="AK3" i="129"/>
  <c r="T131" i="128"/>
  <c r="T83" i="128"/>
  <c r="BB23" i="144"/>
  <c r="BA46" i="148"/>
  <c r="BC7" i="141"/>
  <c r="BD103" i="141"/>
  <c r="BB30" i="141"/>
  <c r="BC111" i="141"/>
  <c r="BC99" i="144"/>
  <c r="BB27" i="144"/>
  <c r="BD95" i="144"/>
  <c r="BC4" i="144"/>
  <c r="BB23" i="142"/>
  <c r="BB23" i="140"/>
  <c r="AC25" i="140"/>
  <c r="AD2" i="140"/>
  <c r="AD25" i="138"/>
  <c r="AE2" i="138"/>
  <c r="BB23" i="138"/>
  <c r="BD98" i="148"/>
  <c r="BC5" i="148"/>
  <c r="BD100" i="148"/>
  <c r="BC7" i="148"/>
  <c r="BD102" i="147"/>
  <c r="BC7" i="147"/>
  <c r="BC4" i="148"/>
  <c r="BD97" i="148"/>
  <c r="BB23" i="147"/>
  <c r="BC108" i="147"/>
  <c r="BB30" i="147"/>
  <c r="BB23" i="148"/>
  <c r="AE2" i="146"/>
  <c r="AD25" i="146"/>
  <c r="BD98" i="147"/>
  <c r="BC3" i="147"/>
  <c r="BD99" i="148"/>
  <c r="BC6" i="148"/>
  <c r="BD101" i="147"/>
  <c r="BC6" i="147"/>
  <c r="BC5" i="147"/>
  <c r="BD100" i="147"/>
  <c r="BD96" i="148"/>
  <c r="BC3" i="148"/>
  <c r="BC105" i="147"/>
  <c r="BB27" i="147"/>
  <c r="BC102" i="148"/>
  <c r="BB26" i="148"/>
  <c r="BA46" i="147"/>
  <c r="BC104" i="148"/>
  <c r="BB28" i="148"/>
  <c r="BC105" i="148"/>
  <c r="BB29" i="148"/>
  <c r="BB26" i="147"/>
  <c r="BC104" i="147"/>
  <c r="BC106" i="147"/>
  <c r="BB28" i="147"/>
  <c r="AE2" i="147"/>
  <c r="AD25" i="147"/>
  <c r="BC107" i="147"/>
  <c r="BB29" i="147"/>
  <c r="BD99" i="147"/>
  <c r="BC4" i="147"/>
  <c r="AD25" i="148"/>
  <c r="AE2" i="148"/>
  <c r="BC103" i="148"/>
  <c r="BB27" i="148"/>
  <c r="BC106" i="148"/>
  <c r="BB30" i="148"/>
  <c r="BD100" i="145"/>
  <c r="BC6" i="145"/>
  <c r="BD98" i="145"/>
  <c r="BC4" i="145"/>
  <c r="BD97" i="145"/>
  <c r="BC3" i="145"/>
  <c r="BC104" i="145"/>
  <c r="BB28" i="145"/>
  <c r="BC100" i="144"/>
  <c r="BB28" i="144"/>
  <c r="BA46" i="145"/>
  <c r="BD94" i="144"/>
  <c r="BC3" i="144"/>
  <c r="BC105" i="145"/>
  <c r="BB29" i="145"/>
  <c r="BD96" i="144"/>
  <c r="BC5" i="144"/>
  <c r="BC102" i="145"/>
  <c r="BB26" i="145"/>
  <c r="BC103" i="145"/>
  <c r="BB27" i="145"/>
  <c r="BA46" i="144"/>
  <c r="AD25" i="145"/>
  <c r="AE2" i="145"/>
  <c r="BC98" i="144"/>
  <c r="BB26" i="144"/>
  <c r="BD99" i="145"/>
  <c r="BC5" i="145"/>
  <c r="AD25" i="144"/>
  <c r="AE2" i="144"/>
  <c r="BB23" i="145"/>
  <c r="BD104" i="141"/>
  <c r="BC8" i="141"/>
  <c r="BD96" i="142"/>
  <c r="BC5" i="142"/>
  <c r="BC4" i="141"/>
  <c r="BD100" i="141"/>
  <c r="BE99" i="142"/>
  <c r="BD27" i="142"/>
  <c r="BC109" i="141"/>
  <c r="BB28" i="141"/>
  <c r="BD101" i="141"/>
  <c r="BC5" i="141"/>
  <c r="BD105" i="141"/>
  <c r="BC9" i="141"/>
  <c r="BC108" i="141"/>
  <c r="BB27" i="141"/>
  <c r="AE2" i="142"/>
  <c r="AD25" i="142"/>
  <c r="BC113" i="141"/>
  <c r="BB32" i="141"/>
  <c r="BD94" i="142"/>
  <c r="BC3" i="142"/>
  <c r="BD102" i="141"/>
  <c r="BC6" i="141"/>
  <c r="BB29" i="141"/>
  <c r="BC110" i="141"/>
  <c r="BC100" i="142"/>
  <c r="BB28" i="142"/>
  <c r="BA46" i="142"/>
  <c r="BB31" i="141"/>
  <c r="BC112" i="141"/>
  <c r="BB23" i="141"/>
  <c r="BC98" i="142"/>
  <c r="BB26" i="142"/>
  <c r="AD25" i="141"/>
  <c r="AE2" i="141"/>
  <c r="BC3" i="141"/>
  <c r="BB26" i="141"/>
  <c r="BA46" i="141"/>
  <c r="BF95" i="142"/>
  <c r="BE4" i="142"/>
  <c r="BD110" i="140"/>
  <c r="BC28" i="140"/>
  <c r="BD97" i="139"/>
  <c r="BC3" i="139"/>
  <c r="BC112" i="140"/>
  <c r="BB30" i="140"/>
  <c r="BC108" i="140"/>
  <c r="BB26" i="140"/>
  <c r="BC111" i="140"/>
  <c r="BB29" i="140"/>
  <c r="BC100" i="139"/>
  <c r="BB26" i="139"/>
  <c r="BD113" i="140"/>
  <c r="BC31" i="140"/>
  <c r="BD101" i="140"/>
  <c r="BC3" i="140"/>
  <c r="BE103" i="140"/>
  <c r="BD5" i="140"/>
  <c r="BD105" i="140"/>
  <c r="BC7" i="140"/>
  <c r="AC25" i="139"/>
  <c r="AD2" i="139"/>
  <c r="BC109" i="140"/>
  <c r="BB27" i="140"/>
  <c r="BD104" i="140"/>
  <c r="BC6" i="140"/>
  <c r="BE106" i="140"/>
  <c r="BD8" i="140"/>
  <c r="BE98" i="139"/>
  <c r="BD4" i="139"/>
  <c r="BB23" i="139"/>
  <c r="BA46" i="140"/>
  <c r="BA46" i="139"/>
  <c r="BD101" i="139"/>
  <c r="BC27" i="139"/>
  <c r="BD102" i="140"/>
  <c r="BC4" i="140"/>
  <c r="BD104" i="138"/>
  <c r="BC5" i="138"/>
  <c r="BA46" i="138"/>
  <c r="BB29" i="138"/>
  <c r="BC113" i="138"/>
  <c r="BC112" i="138"/>
  <c r="BB28" i="138"/>
  <c r="BD107" i="138"/>
  <c r="BC8" i="138"/>
  <c r="BC110" i="138"/>
  <c r="BB26" i="138"/>
  <c r="BC116" i="138"/>
  <c r="BB32" i="138"/>
  <c r="BD102" i="138"/>
  <c r="BC3" i="138"/>
  <c r="BC111" i="138"/>
  <c r="BB27" i="138"/>
  <c r="BD108" i="138"/>
  <c r="BC9" i="138"/>
  <c r="BC115" i="138"/>
  <c r="BB31" i="138"/>
  <c r="BD105" i="138"/>
  <c r="BC6" i="138"/>
  <c r="BD106" i="138"/>
  <c r="BC7" i="138"/>
  <c r="BD103" i="138"/>
  <c r="BC4" i="138"/>
  <c r="BC114" i="138"/>
  <c r="BB30" i="138"/>
  <c r="BD96" i="137"/>
  <c r="BC4" i="137"/>
  <c r="BC102" i="137"/>
  <c r="BB28" i="137"/>
  <c r="BB23" i="137"/>
  <c r="BD98" i="137"/>
  <c r="BC6" i="137"/>
  <c r="AD25" i="137"/>
  <c r="AE2" i="137"/>
  <c r="BD95" i="137"/>
  <c r="BC3" i="137"/>
  <c r="BA46" i="137"/>
  <c r="BC100" i="137"/>
  <c r="BB26" i="137"/>
  <c r="BC101" i="137"/>
  <c r="BB27" i="137"/>
  <c r="BC103" i="137"/>
  <c r="BB29" i="137"/>
  <c r="BD97" i="137"/>
  <c r="BC5" i="137"/>
  <c r="AP120" i="130"/>
  <c r="AO9" i="130"/>
  <c r="AL106" i="129"/>
  <c r="AK6" i="129"/>
  <c r="AP128" i="130"/>
  <c r="AO28" i="130"/>
  <c r="AO109" i="129"/>
  <c r="AN9" i="129"/>
  <c r="AP104" i="129"/>
  <c r="AO4" i="129"/>
  <c r="AN117" i="128"/>
  <c r="AM9" i="128"/>
  <c r="AN112" i="128"/>
  <c r="AM4" i="128"/>
  <c r="AN130" i="130"/>
  <c r="AM30" i="130"/>
  <c r="AP131" i="130"/>
  <c r="AO31" i="130"/>
  <c r="AN118" i="130"/>
  <c r="AM7" i="130"/>
  <c r="AP133" i="130"/>
  <c r="AO33" i="130"/>
  <c r="AN114" i="128"/>
  <c r="AM6" i="128"/>
  <c r="AN114" i="130"/>
  <c r="AM3" i="130"/>
  <c r="AN30" i="128"/>
  <c r="AO122" i="130"/>
  <c r="AN11" i="130"/>
  <c r="AO115" i="128"/>
  <c r="AN7" i="128"/>
  <c r="AM32" i="128"/>
  <c r="AO116" i="130"/>
  <c r="AN5" i="130"/>
  <c r="AO118" i="128"/>
  <c r="AN10" i="128"/>
  <c r="AP134" i="130"/>
  <c r="AO34" i="130"/>
  <c r="AN33" i="128"/>
  <c r="AN31" i="128"/>
  <c r="AL108" i="129"/>
  <c r="AK8" i="129"/>
  <c r="AL107" i="129"/>
  <c r="AK7" i="129"/>
  <c r="AY5" i="129"/>
  <c r="AZ105" i="129"/>
  <c r="AO121" i="130"/>
  <c r="AN10" i="130"/>
  <c r="AN117" i="130"/>
  <c r="AM6" i="130"/>
  <c r="AO123" i="130"/>
  <c r="AN12" i="130"/>
  <c r="AN126" i="130"/>
  <c r="AM26" i="130"/>
  <c r="AN111" i="128"/>
  <c r="AM3" i="128"/>
  <c r="AO122" i="128"/>
  <c r="AN27" i="128"/>
  <c r="AN29" i="128"/>
  <c r="AN129" i="130"/>
  <c r="AM29" i="130"/>
  <c r="AP135" i="130"/>
  <c r="AO35" i="130"/>
  <c r="AO115" i="130"/>
  <c r="AN4" i="130"/>
  <c r="AN116" i="128"/>
  <c r="AM8" i="128"/>
  <c r="AO119" i="130"/>
  <c r="AN8" i="130"/>
  <c r="AN28" i="128"/>
  <c r="AP127" i="130"/>
  <c r="AO27" i="130"/>
  <c r="U79" i="130"/>
  <c r="T80" i="130"/>
  <c r="U80" i="128"/>
  <c r="U83" i="128" s="1"/>
  <c r="V79" i="128"/>
  <c r="AO115" i="129"/>
  <c r="AN29" i="129"/>
  <c r="AN113" i="129"/>
  <c r="AM27" i="129"/>
  <c r="AO112" i="129"/>
  <c r="AN26" i="129"/>
  <c r="AN117" i="129"/>
  <c r="AM31" i="129"/>
  <c r="AN116" i="129"/>
  <c r="AM30" i="129"/>
  <c r="AP114" i="129"/>
  <c r="AO28" i="129"/>
  <c r="AP118" i="129"/>
  <c r="AO32" i="129"/>
  <c r="P121" i="129"/>
  <c r="R80" i="129"/>
  <c r="S79" i="129"/>
  <c r="Q106" i="129"/>
  <c r="Q6" i="129" s="1"/>
  <c r="Q105" i="129"/>
  <c r="Q5" i="129" s="1"/>
  <c r="Q108" i="129"/>
  <c r="Q8" i="129" s="1"/>
  <c r="Q104" i="129"/>
  <c r="Q4" i="129" s="1"/>
  <c r="Q109" i="129"/>
  <c r="Q9" i="129" s="1"/>
  <c r="Q113" i="129"/>
  <c r="Q117" i="129"/>
  <c r="Q112" i="129"/>
  <c r="Q114" i="129"/>
  <c r="Q118" i="129"/>
  <c r="Q116" i="129"/>
  <c r="Q115" i="129"/>
  <c r="Q107" i="129"/>
  <c r="Q7" i="129" s="1"/>
  <c r="Q103" i="129"/>
  <c r="Q3" i="129" s="1"/>
  <c r="AN113" i="128" l="1"/>
  <c r="AM5" i="128"/>
  <c r="S122" i="128"/>
  <c r="S4" i="128"/>
  <c r="S118" i="130"/>
  <c r="S117" i="130"/>
  <c r="S115" i="130"/>
  <c r="S121" i="130"/>
  <c r="S119" i="130"/>
  <c r="S122" i="130"/>
  <c r="S123" i="130"/>
  <c r="S116" i="130"/>
  <c r="S114" i="130"/>
  <c r="S120" i="130"/>
  <c r="R9" i="130"/>
  <c r="R132" i="130"/>
  <c r="CS2" i="150"/>
  <c r="CR25" i="150"/>
  <c r="S3" i="128"/>
  <c r="S121" i="128"/>
  <c r="CS2" i="151"/>
  <c r="CR25" i="151"/>
  <c r="R126" i="130"/>
  <c r="R3" i="130"/>
  <c r="R5" i="130"/>
  <c r="R128" i="130"/>
  <c r="AN121" i="128"/>
  <c r="AM26" i="128"/>
  <c r="S52" i="139"/>
  <c r="S51" i="139"/>
  <c r="S7" i="128"/>
  <c r="S125" i="128"/>
  <c r="S5" i="128"/>
  <c r="S123" i="128"/>
  <c r="R4" i="130"/>
  <c r="R127" i="130"/>
  <c r="R11" i="130"/>
  <c r="R134" i="130"/>
  <c r="R6" i="130"/>
  <c r="R129" i="130"/>
  <c r="U111" i="128"/>
  <c r="U114" i="128"/>
  <c r="U118" i="128"/>
  <c r="U113" i="128"/>
  <c r="U117" i="128"/>
  <c r="U115" i="128"/>
  <c r="U112" i="128"/>
  <c r="U116" i="128"/>
  <c r="S52" i="140"/>
  <c r="S56" i="140"/>
  <c r="S55" i="140"/>
  <c r="S53" i="140"/>
  <c r="S54" i="140"/>
  <c r="S51" i="140"/>
  <c r="S6" i="128"/>
  <c r="S124" i="128"/>
  <c r="R130" i="130"/>
  <c r="R7" i="130"/>
  <c r="T139" i="130"/>
  <c r="T83" i="130"/>
  <c r="T111" i="128"/>
  <c r="T115" i="128"/>
  <c r="T114" i="128"/>
  <c r="T112" i="128"/>
  <c r="T116" i="128"/>
  <c r="T113" i="128"/>
  <c r="T117" i="128"/>
  <c r="T118" i="128"/>
  <c r="S9" i="128"/>
  <c r="S127" i="128"/>
  <c r="S10" i="128"/>
  <c r="S128" i="128"/>
  <c r="S8" i="128"/>
  <c r="S126" i="128"/>
  <c r="R12" i="130"/>
  <c r="R135" i="130"/>
  <c r="R10" i="130"/>
  <c r="R133" i="130"/>
  <c r="R131" i="130"/>
  <c r="R8" i="130"/>
  <c r="AO132" i="130"/>
  <c r="AN32" i="130"/>
  <c r="AM103" i="129"/>
  <c r="AL3" i="129"/>
  <c r="U131" i="128"/>
  <c r="C132" i="128" s="1"/>
  <c r="BD111" i="141"/>
  <c r="BC30" i="141"/>
  <c r="BE103" i="141"/>
  <c r="BD7" i="141"/>
  <c r="BE95" i="144"/>
  <c r="BD4" i="144"/>
  <c r="BD99" i="144"/>
  <c r="BC27" i="144"/>
  <c r="BC23" i="142"/>
  <c r="AE2" i="140"/>
  <c r="AD25" i="140"/>
  <c r="AE25" i="138"/>
  <c r="AF2" i="138"/>
  <c r="BD106" i="148"/>
  <c r="BC30" i="148"/>
  <c r="BE96" i="148"/>
  <c r="BD3" i="148"/>
  <c r="BE101" i="147"/>
  <c r="BD6" i="147"/>
  <c r="BE98" i="147"/>
  <c r="BD3" i="147"/>
  <c r="BD105" i="148"/>
  <c r="BC29" i="148"/>
  <c r="BD104" i="148"/>
  <c r="BC28" i="148"/>
  <c r="BB46" i="148"/>
  <c r="BE100" i="147"/>
  <c r="BD5" i="147"/>
  <c r="BD108" i="147"/>
  <c r="BC30" i="147"/>
  <c r="BD103" i="148"/>
  <c r="BC27" i="148"/>
  <c r="AE25" i="147"/>
  <c r="AF2" i="147"/>
  <c r="BD102" i="148"/>
  <c r="BC26" i="148"/>
  <c r="BD105" i="147"/>
  <c r="BC27" i="147"/>
  <c r="BE99" i="148"/>
  <c r="BD6" i="148"/>
  <c r="AE25" i="146"/>
  <c r="AF2" i="146"/>
  <c r="AE25" i="148"/>
  <c r="AF2" i="148"/>
  <c r="BE102" i="147"/>
  <c r="BD7" i="147"/>
  <c r="BE98" i="148"/>
  <c r="BD5" i="148"/>
  <c r="BE99" i="147"/>
  <c r="BD4" i="147"/>
  <c r="BD107" i="147"/>
  <c r="BC29" i="147"/>
  <c r="BD104" i="147"/>
  <c r="BC26" i="147"/>
  <c r="BD4" i="148"/>
  <c r="BE97" i="148"/>
  <c r="BD106" i="147"/>
  <c r="BC28" i="147"/>
  <c r="BB46" i="147"/>
  <c r="BC23" i="148"/>
  <c r="BC23" i="147"/>
  <c r="BE100" i="148"/>
  <c r="BD7" i="148"/>
  <c r="AE25" i="144"/>
  <c r="AF2" i="144"/>
  <c r="BB46" i="144"/>
  <c r="BD103" i="145"/>
  <c r="BC27" i="145"/>
  <c r="BE96" i="144"/>
  <c r="BD5" i="144"/>
  <c r="BC23" i="145"/>
  <c r="BD98" i="144"/>
  <c r="BC26" i="144"/>
  <c r="BC23" i="144"/>
  <c r="BE97" i="145"/>
  <c r="BD3" i="145"/>
  <c r="AE25" i="145"/>
  <c r="AF2" i="145"/>
  <c r="BD105" i="145"/>
  <c r="BC29" i="145"/>
  <c r="BE94" i="144"/>
  <c r="BD3" i="144"/>
  <c r="BB46" i="145"/>
  <c r="BD100" i="144"/>
  <c r="BC28" i="144"/>
  <c r="BE98" i="145"/>
  <c r="BD4" i="145"/>
  <c r="BD102" i="145"/>
  <c r="BC26" i="145"/>
  <c r="BE99" i="145"/>
  <c r="BD5" i="145"/>
  <c r="BD104" i="145"/>
  <c r="BC28" i="145"/>
  <c r="BD6" i="145"/>
  <c r="BE100" i="145"/>
  <c r="BD112" i="141"/>
  <c r="BC31" i="141"/>
  <c r="BE105" i="141"/>
  <c r="BD9" i="141"/>
  <c r="BE100" i="141"/>
  <c r="BD4" i="141"/>
  <c r="BG95" i="142"/>
  <c r="BF4" i="142"/>
  <c r="BC26" i="141"/>
  <c r="BD98" i="142"/>
  <c r="BC26" i="142"/>
  <c r="BE94" i="142"/>
  <c r="BD3" i="142"/>
  <c r="AE25" i="142"/>
  <c r="AF2" i="142"/>
  <c r="AE25" i="141"/>
  <c r="AF2" i="141"/>
  <c r="BE104" i="141"/>
  <c r="BD8" i="141"/>
  <c r="BE96" i="142"/>
  <c r="BD5" i="142"/>
  <c r="BD3" i="141"/>
  <c r="BD100" i="142"/>
  <c r="BC28" i="142"/>
  <c r="BE102" i="141"/>
  <c r="BD6" i="141"/>
  <c r="BD113" i="141"/>
  <c r="BC32" i="141"/>
  <c r="BD108" i="141"/>
  <c r="BC27" i="141"/>
  <c r="BE101" i="141"/>
  <c r="BD5" i="141"/>
  <c r="BD109" i="141"/>
  <c r="BC28" i="141"/>
  <c r="BB46" i="141"/>
  <c r="BB46" i="142"/>
  <c r="BD110" i="141"/>
  <c r="BC29" i="141"/>
  <c r="BC23" i="141"/>
  <c r="BF99" i="142"/>
  <c r="BE27" i="142"/>
  <c r="BB46" i="140"/>
  <c r="BE113" i="140"/>
  <c r="BD31" i="140"/>
  <c r="BD100" i="139"/>
  <c r="BC26" i="139"/>
  <c r="BD108" i="140"/>
  <c r="BC26" i="140"/>
  <c r="BC23" i="139"/>
  <c r="BE101" i="139"/>
  <c r="BD27" i="139"/>
  <c r="BB46" i="139"/>
  <c r="BF98" i="139"/>
  <c r="BE4" i="139"/>
  <c r="BE104" i="140"/>
  <c r="BD6" i="140"/>
  <c r="BD112" i="140"/>
  <c r="BC30" i="140"/>
  <c r="BE97" i="139"/>
  <c r="BD3" i="139"/>
  <c r="AD25" i="139"/>
  <c r="AE2" i="139"/>
  <c r="BE102" i="140"/>
  <c r="BD4" i="140"/>
  <c r="BC23" i="140"/>
  <c r="BF106" i="140"/>
  <c r="BE8" i="140"/>
  <c r="BD109" i="140"/>
  <c r="BC27" i="140"/>
  <c r="BE105" i="140"/>
  <c r="BD7" i="140"/>
  <c r="BF103" i="140"/>
  <c r="BE5" i="140"/>
  <c r="BD3" i="140"/>
  <c r="BE101" i="140"/>
  <c r="BD111" i="140"/>
  <c r="BC29" i="140"/>
  <c r="BD28" i="140"/>
  <c r="BE110" i="140"/>
  <c r="BD114" i="138"/>
  <c r="BC30" i="138"/>
  <c r="BD115" i="138"/>
  <c r="BC31" i="138"/>
  <c r="BD111" i="138"/>
  <c r="BC27" i="138"/>
  <c r="BD116" i="138"/>
  <c r="BC32" i="138"/>
  <c r="BD112" i="138"/>
  <c r="BC28" i="138"/>
  <c r="BC23" i="138"/>
  <c r="BB46" i="138"/>
  <c r="BE103" i="138"/>
  <c r="BD4" i="138"/>
  <c r="BE106" i="138"/>
  <c r="BD7" i="138"/>
  <c r="BE102" i="138"/>
  <c r="BD3" i="138"/>
  <c r="BD110" i="138"/>
  <c r="BC26" i="138"/>
  <c r="BE105" i="138"/>
  <c r="BD6" i="138"/>
  <c r="BE108" i="138"/>
  <c r="BD9" i="138"/>
  <c r="BE107" i="138"/>
  <c r="BD8" i="138"/>
  <c r="BD113" i="138"/>
  <c r="BC29" i="138"/>
  <c r="BE104" i="138"/>
  <c r="BD5" i="138"/>
  <c r="AF2" i="137"/>
  <c r="AE25" i="137"/>
  <c r="BD101" i="137"/>
  <c r="BC27" i="137"/>
  <c r="BC23" i="137"/>
  <c r="BB46" i="137"/>
  <c r="BE95" i="137"/>
  <c r="BD3" i="137"/>
  <c r="BE98" i="137"/>
  <c r="BD6" i="137"/>
  <c r="BE97" i="137"/>
  <c r="BD5" i="137"/>
  <c r="BD103" i="137"/>
  <c r="BC29" i="137"/>
  <c r="BD100" i="137"/>
  <c r="BC26" i="137"/>
  <c r="BD102" i="137"/>
  <c r="BC28" i="137"/>
  <c r="BE96" i="137"/>
  <c r="BD4" i="137"/>
  <c r="AO116" i="128"/>
  <c r="AN8" i="128"/>
  <c r="AP122" i="128"/>
  <c r="AO27" i="128"/>
  <c r="AO117" i="130"/>
  <c r="AN6" i="130"/>
  <c r="AM108" i="129"/>
  <c r="AL8" i="129"/>
  <c r="AP118" i="128"/>
  <c r="AO10" i="128"/>
  <c r="AP122" i="130"/>
  <c r="AO11" i="130"/>
  <c r="AO118" i="130"/>
  <c r="AN7" i="130"/>
  <c r="AQ104" i="129"/>
  <c r="AP4" i="129"/>
  <c r="AP109" i="129"/>
  <c r="AO9" i="129"/>
  <c r="AM106" i="129"/>
  <c r="AL6" i="129"/>
  <c r="AO28" i="128"/>
  <c r="AP115" i="130"/>
  <c r="AO4" i="130"/>
  <c r="AO129" i="130"/>
  <c r="AN29" i="130"/>
  <c r="AO126" i="130"/>
  <c r="AN26" i="130"/>
  <c r="AO33" i="128"/>
  <c r="AN32" i="128"/>
  <c r="AO114" i="128"/>
  <c r="AN6" i="128"/>
  <c r="AO112" i="128"/>
  <c r="AN4" i="128"/>
  <c r="AQ127" i="130"/>
  <c r="AP27" i="130"/>
  <c r="AP119" i="130"/>
  <c r="AO8" i="130"/>
  <c r="AQ135" i="130"/>
  <c r="AP35" i="130"/>
  <c r="AO29" i="128"/>
  <c r="AO111" i="128"/>
  <c r="AN3" i="128"/>
  <c r="AP123" i="130"/>
  <c r="AO12" i="130"/>
  <c r="AP121" i="130"/>
  <c r="AO10" i="130"/>
  <c r="AM107" i="129"/>
  <c r="AL7" i="129"/>
  <c r="AO31" i="128"/>
  <c r="AQ134" i="130"/>
  <c r="AP34" i="130"/>
  <c r="AP116" i="130"/>
  <c r="AO5" i="130"/>
  <c r="AP115" i="128"/>
  <c r="AO7" i="128"/>
  <c r="AO30" i="128"/>
  <c r="AO114" i="130"/>
  <c r="AN3" i="130"/>
  <c r="AQ133" i="130"/>
  <c r="AP33" i="130"/>
  <c r="AQ131" i="130"/>
  <c r="AP31" i="130"/>
  <c r="AO130" i="130"/>
  <c r="AN30" i="130"/>
  <c r="AO117" i="128"/>
  <c r="AN9" i="128"/>
  <c r="BA105" i="129"/>
  <c r="AZ5" i="129"/>
  <c r="AQ128" i="130"/>
  <c r="AP28" i="130"/>
  <c r="AQ120" i="130"/>
  <c r="AP9" i="130"/>
  <c r="V79" i="130"/>
  <c r="U80" i="130"/>
  <c r="V80" i="128"/>
  <c r="V83" i="128" s="1"/>
  <c r="W79" i="128"/>
  <c r="AP112" i="129"/>
  <c r="AO26" i="129"/>
  <c r="AQ118" i="129"/>
  <c r="AP32" i="129"/>
  <c r="AQ114" i="129"/>
  <c r="AP28" i="129"/>
  <c r="AO116" i="129"/>
  <c r="AN30" i="129"/>
  <c r="AO117" i="129"/>
  <c r="AN31" i="129"/>
  <c r="AO113" i="129"/>
  <c r="AN27" i="129"/>
  <c r="AP115" i="129"/>
  <c r="AO29" i="129"/>
  <c r="Q121" i="129"/>
  <c r="T79" i="129"/>
  <c r="S80" i="129"/>
  <c r="R105" i="129"/>
  <c r="R5" i="129" s="1"/>
  <c r="R107" i="129"/>
  <c r="R7" i="129" s="1"/>
  <c r="R103" i="129"/>
  <c r="R3" i="129" s="1"/>
  <c r="R108" i="129"/>
  <c r="R8" i="129" s="1"/>
  <c r="R112" i="129"/>
  <c r="R116" i="129"/>
  <c r="R113" i="129"/>
  <c r="R117" i="129"/>
  <c r="R106" i="129"/>
  <c r="R6" i="129" s="1"/>
  <c r="R109" i="129"/>
  <c r="R9" i="129" s="1"/>
  <c r="R114" i="129"/>
  <c r="R118" i="129"/>
  <c r="R104" i="129"/>
  <c r="R4" i="129" s="1"/>
  <c r="R115" i="129"/>
  <c r="AO113" i="128" l="1"/>
  <c r="AN5" i="128"/>
  <c r="T5" i="128"/>
  <c r="T123" i="128"/>
  <c r="T7" i="128"/>
  <c r="T125" i="128"/>
  <c r="U6" i="128"/>
  <c r="U124" i="128"/>
  <c r="S9" i="130"/>
  <c r="S132" i="130"/>
  <c r="T8" i="128"/>
  <c r="T126" i="128"/>
  <c r="T3" i="128"/>
  <c r="T121" i="128"/>
  <c r="U9" i="128"/>
  <c r="U127" i="128"/>
  <c r="U3" i="128"/>
  <c r="U121" i="128"/>
  <c r="CT2" i="151"/>
  <c r="CS25" i="151"/>
  <c r="CT2" i="150"/>
  <c r="CS25" i="150"/>
  <c r="S3" i="130"/>
  <c r="S126" i="130"/>
  <c r="S8" i="130"/>
  <c r="S131" i="130"/>
  <c r="S130" i="130"/>
  <c r="S7" i="130"/>
  <c r="U7" i="128"/>
  <c r="U125" i="128"/>
  <c r="S11" i="130"/>
  <c r="S134" i="130"/>
  <c r="V111" i="128"/>
  <c r="V113" i="128"/>
  <c r="V117" i="128"/>
  <c r="V116" i="128"/>
  <c r="V114" i="128"/>
  <c r="V118" i="128"/>
  <c r="V115" i="128"/>
  <c r="V112" i="128"/>
  <c r="T10" i="128"/>
  <c r="T128" i="128"/>
  <c r="T4" i="128"/>
  <c r="T122" i="128"/>
  <c r="T117" i="130"/>
  <c r="T116" i="130"/>
  <c r="T115" i="130"/>
  <c r="T121" i="130"/>
  <c r="T122" i="130"/>
  <c r="T123" i="130"/>
  <c r="T119" i="130"/>
  <c r="T114" i="130"/>
  <c r="T120" i="130"/>
  <c r="T118" i="130"/>
  <c r="U8" i="128"/>
  <c r="U126" i="128"/>
  <c r="U5" i="128"/>
  <c r="U123" i="128"/>
  <c r="S5" i="130"/>
  <c r="S128" i="130"/>
  <c r="S10" i="130"/>
  <c r="S133" i="130"/>
  <c r="S6" i="130"/>
  <c r="S129" i="130"/>
  <c r="U139" i="130"/>
  <c r="C140" i="130" s="1"/>
  <c r="U83" i="130"/>
  <c r="T9" i="128"/>
  <c r="T127" i="128"/>
  <c r="T124" i="128"/>
  <c r="T6" i="128"/>
  <c r="U4" i="128"/>
  <c r="U122" i="128"/>
  <c r="U10" i="128"/>
  <c r="U128" i="128"/>
  <c r="AO121" i="128"/>
  <c r="AN26" i="128"/>
  <c r="S12" i="130"/>
  <c r="S135" i="130"/>
  <c r="S4" i="130"/>
  <c r="S127" i="130"/>
  <c r="AP132" i="130"/>
  <c r="AO32" i="130"/>
  <c r="AN103" i="129"/>
  <c r="AM3" i="129"/>
  <c r="BF103" i="141"/>
  <c r="BE7" i="141"/>
  <c r="BE111" i="141"/>
  <c r="BD30" i="141"/>
  <c r="BE99" i="144"/>
  <c r="BD27" i="144"/>
  <c r="BF95" i="144"/>
  <c r="BE4" i="144"/>
  <c r="BD23" i="142"/>
  <c r="BD23" i="140"/>
  <c r="AE25" i="140"/>
  <c r="AF2" i="140"/>
  <c r="AG2" i="138"/>
  <c r="AF25" i="138"/>
  <c r="BE103" i="148"/>
  <c r="BD27" i="148"/>
  <c r="BF97" i="148"/>
  <c r="BE4" i="148"/>
  <c r="BC46" i="148"/>
  <c r="BF101" i="147"/>
  <c r="BE6" i="147"/>
  <c r="BE107" i="147"/>
  <c r="BD29" i="147"/>
  <c r="BF98" i="148"/>
  <c r="BE5" i="148"/>
  <c r="BE6" i="148"/>
  <c r="BF99" i="148"/>
  <c r="BE102" i="148"/>
  <c r="BD26" i="148"/>
  <c r="BE108" i="147"/>
  <c r="BD30" i="147"/>
  <c r="BD23" i="148"/>
  <c r="BC46" i="147"/>
  <c r="BE104" i="148"/>
  <c r="BD28" i="148"/>
  <c r="BF96" i="148"/>
  <c r="BE3" i="148"/>
  <c r="BF100" i="148"/>
  <c r="BE7" i="148"/>
  <c r="BE104" i="147"/>
  <c r="BD26" i="147"/>
  <c r="BF99" i="147"/>
  <c r="BE4" i="147"/>
  <c r="BF102" i="147"/>
  <c r="BE7" i="147"/>
  <c r="BE105" i="147"/>
  <c r="BD27" i="147"/>
  <c r="BF100" i="147"/>
  <c r="BE5" i="147"/>
  <c r="BD23" i="147"/>
  <c r="BE106" i="147"/>
  <c r="BD28" i="147"/>
  <c r="AG2" i="148"/>
  <c r="AF25" i="148"/>
  <c r="AF25" i="146"/>
  <c r="AG2" i="146"/>
  <c r="AF25" i="147"/>
  <c r="AG2" i="147"/>
  <c r="BE105" i="148"/>
  <c r="BD29" i="148"/>
  <c r="BF98" i="147"/>
  <c r="BE3" i="147"/>
  <c r="BE106" i="148"/>
  <c r="BD30" i="148"/>
  <c r="BF94" i="144"/>
  <c r="BE3" i="144"/>
  <c r="BF97" i="145"/>
  <c r="BE3" i="145"/>
  <c r="BC46" i="144"/>
  <c r="BE103" i="145"/>
  <c r="BD27" i="145"/>
  <c r="BE104" i="145"/>
  <c r="BD28" i="145"/>
  <c r="AG2" i="145"/>
  <c r="AF25" i="145"/>
  <c r="BE98" i="144"/>
  <c r="BD26" i="144"/>
  <c r="BE6" i="145"/>
  <c r="BF100" i="145"/>
  <c r="BE105" i="145"/>
  <c r="BD29" i="145"/>
  <c r="BC46" i="145"/>
  <c r="BF96" i="144"/>
  <c r="BE5" i="144"/>
  <c r="AG2" i="144"/>
  <c r="AF25" i="144"/>
  <c r="BF99" i="145"/>
  <c r="BE5" i="145"/>
  <c r="BE102" i="145"/>
  <c r="BD26" i="145"/>
  <c r="BF98" i="145"/>
  <c r="BE4" i="145"/>
  <c r="BE100" i="144"/>
  <c r="BD28" i="144"/>
  <c r="BD23" i="144"/>
  <c r="BD23" i="145"/>
  <c r="BE110" i="141"/>
  <c r="BD29" i="141"/>
  <c r="BE109" i="141"/>
  <c r="BD28" i="141"/>
  <c r="BE113" i="141"/>
  <c r="BD32" i="141"/>
  <c r="BE3" i="141"/>
  <c r="BE8" i="141"/>
  <c r="BF104" i="141"/>
  <c r="AF25" i="141"/>
  <c r="AG2" i="141"/>
  <c r="BF94" i="142"/>
  <c r="BE3" i="142"/>
  <c r="BD26" i="141"/>
  <c r="BE112" i="141"/>
  <c r="BD31" i="141"/>
  <c r="BG99" i="142"/>
  <c r="BF27" i="142"/>
  <c r="BF101" i="141"/>
  <c r="BE5" i="141"/>
  <c r="BF102" i="141"/>
  <c r="BE6" i="141"/>
  <c r="BH95" i="142"/>
  <c r="BG4" i="142"/>
  <c r="BC46" i="141"/>
  <c r="AF25" i="142"/>
  <c r="AG2" i="142"/>
  <c r="BC46" i="142"/>
  <c r="BD23" i="141"/>
  <c r="BE108" i="141"/>
  <c r="BD27" i="141"/>
  <c r="BE100" i="142"/>
  <c r="BD28" i="142"/>
  <c r="BF96" i="142"/>
  <c r="BE5" i="142"/>
  <c r="BE98" i="142"/>
  <c r="BD26" i="142"/>
  <c r="BF100" i="141"/>
  <c r="BE4" i="141"/>
  <c r="BF105" i="141"/>
  <c r="BE9" i="141"/>
  <c r="BF105" i="140"/>
  <c r="BE7" i="140"/>
  <c r="BC46" i="140"/>
  <c r="BF101" i="140"/>
  <c r="BE3" i="140"/>
  <c r="BF102" i="140"/>
  <c r="BE4" i="140"/>
  <c r="BE3" i="139"/>
  <c r="BF97" i="139"/>
  <c r="BF113" i="140"/>
  <c r="BE31" i="140"/>
  <c r="BF110" i="140"/>
  <c r="BE28" i="140"/>
  <c r="BD30" i="140"/>
  <c r="BE112" i="140"/>
  <c r="BG98" i="139"/>
  <c r="BF4" i="139"/>
  <c r="BE108" i="140"/>
  <c r="BD26" i="140"/>
  <c r="BF101" i="139"/>
  <c r="BE27" i="139"/>
  <c r="BE111" i="140"/>
  <c r="BD29" i="140"/>
  <c r="BG103" i="140"/>
  <c r="BF5" i="140"/>
  <c r="BE109" i="140"/>
  <c r="BD27" i="140"/>
  <c r="BC46" i="139"/>
  <c r="AF2" i="139"/>
  <c r="AE25" i="139"/>
  <c r="BF104" i="140"/>
  <c r="BE6" i="140"/>
  <c r="BE100" i="139"/>
  <c r="BD26" i="139"/>
  <c r="BD46" i="139" s="1"/>
  <c r="BG106" i="140"/>
  <c r="BF8" i="140"/>
  <c r="BD23" i="139"/>
  <c r="BC46" i="138"/>
  <c r="BE113" i="138"/>
  <c r="BD29" i="138"/>
  <c r="BE110" i="138"/>
  <c r="BD26" i="138"/>
  <c r="BF106" i="138"/>
  <c r="BE7" i="138"/>
  <c r="BE112" i="138"/>
  <c r="BD28" i="138"/>
  <c r="BE115" i="138"/>
  <c r="BD31" i="138"/>
  <c r="BD23" i="138"/>
  <c r="BF108" i="138"/>
  <c r="BE9" i="138"/>
  <c r="BF102" i="138"/>
  <c r="BE3" i="138"/>
  <c r="BE4" i="138"/>
  <c r="BF103" i="138"/>
  <c r="BE116" i="138"/>
  <c r="BD32" i="138"/>
  <c r="BF104" i="138"/>
  <c r="BE5" i="138"/>
  <c r="BF107" i="138"/>
  <c r="BE8" i="138"/>
  <c r="BF105" i="138"/>
  <c r="BE6" i="138"/>
  <c r="BE111" i="138"/>
  <c r="BD27" i="138"/>
  <c r="BE114" i="138"/>
  <c r="BD30" i="138"/>
  <c r="BD23" i="137"/>
  <c r="BE102" i="137"/>
  <c r="BD28" i="137"/>
  <c r="BE103" i="137"/>
  <c r="BD29" i="137"/>
  <c r="BF95" i="137"/>
  <c r="BE3" i="137"/>
  <c r="AF25" i="137"/>
  <c r="AG2" i="137"/>
  <c r="BF97" i="137"/>
  <c r="BE5" i="137"/>
  <c r="BE101" i="137"/>
  <c r="BD27" i="137"/>
  <c r="BC46" i="137"/>
  <c r="BF96" i="137"/>
  <c r="BE4" i="137"/>
  <c r="BE100" i="137"/>
  <c r="BD26" i="137"/>
  <c r="BF98" i="137"/>
  <c r="BE6" i="137"/>
  <c r="AR120" i="130"/>
  <c r="AQ9" i="130"/>
  <c r="BB105" i="129"/>
  <c r="BA5" i="129"/>
  <c r="AP130" i="130"/>
  <c r="AO30" i="130"/>
  <c r="AR133" i="130"/>
  <c r="AQ33" i="130"/>
  <c r="AP30" i="128"/>
  <c r="AQ116" i="130"/>
  <c r="AP5" i="130"/>
  <c r="AP31" i="128"/>
  <c r="AQ121" i="130"/>
  <c r="AP10" i="130"/>
  <c r="AP111" i="128"/>
  <c r="AO3" i="128"/>
  <c r="AR135" i="130"/>
  <c r="AQ35" i="130"/>
  <c r="AQ119" i="130"/>
  <c r="AP8" i="130"/>
  <c r="AP112" i="128"/>
  <c r="AO4" i="128"/>
  <c r="AP114" i="128"/>
  <c r="AO6" i="128"/>
  <c r="AO32" i="128"/>
  <c r="AP126" i="130"/>
  <c r="AO26" i="130"/>
  <c r="AQ115" i="130"/>
  <c r="AP4" i="130"/>
  <c r="AN106" i="129"/>
  <c r="AM6" i="129"/>
  <c r="AR104" i="129"/>
  <c r="AQ4" i="129"/>
  <c r="AQ122" i="130"/>
  <c r="AP11" i="130"/>
  <c r="AN108" i="129"/>
  <c r="AM8" i="129"/>
  <c r="AQ122" i="128"/>
  <c r="AP27" i="128"/>
  <c r="AR128" i="130"/>
  <c r="AQ28" i="130"/>
  <c r="AP117" i="128"/>
  <c r="AO9" i="128"/>
  <c r="AR131" i="130"/>
  <c r="AQ31" i="130"/>
  <c r="AP114" i="130"/>
  <c r="AO3" i="130"/>
  <c r="AQ115" i="128"/>
  <c r="AP7" i="128"/>
  <c r="AR134" i="130"/>
  <c r="AQ34" i="130"/>
  <c r="AN107" i="129"/>
  <c r="AM7" i="129"/>
  <c r="AQ123" i="130"/>
  <c r="AP12" i="130"/>
  <c r="AP29" i="128"/>
  <c r="AR127" i="130"/>
  <c r="AQ27" i="130"/>
  <c r="AP33" i="128"/>
  <c r="AP129" i="130"/>
  <c r="AO29" i="130"/>
  <c r="AP28" i="128"/>
  <c r="AQ109" i="129"/>
  <c r="AP9" i="129"/>
  <c r="AP118" i="130"/>
  <c r="AO7" i="130"/>
  <c r="AQ118" i="128"/>
  <c r="AP10" i="128"/>
  <c r="AP117" i="130"/>
  <c r="AO6" i="130"/>
  <c r="AP116" i="128"/>
  <c r="AO8" i="128"/>
  <c r="V80" i="130"/>
  <c r="V83" i="130" s="1"/>
  <c r="W79" i="130"/>
  <c r="W80" i="128"/>
  <c r="W83" i="128" s="1"/>
  <c r="X79" i="128"/>
  <c r="AQ115" i="129"/>
  <c r="AP29" i="129"/>
  <c r="AP117" i="129"/>
  <c r="AO31" i="129"/>
  <c r="AR114" i="129"/>
  <c r="AQ28" i="129"/>
  <c r="AP113" i="129"/>
  <c r="AO27" i="129"/>
  <c r="AP116" i="129"/>
  <c r="AO30" i="129"/>
  <c r="AR118" i="129"/>
  <c r="AQ32" i="129"/>
  <c r="AQ112" i="129"/>
  <c r="AP26" i="129"/>
  <c r="R121" i="129"/>
  <c r="S104" i="129"/>
  <c r="S4" i="129" s="1"/>
  <c r="S106" i="129"/>
  <c r="S6" i="129" s="1"/>
  <c r="S109" i="129"/>
  <c r="S9" i="129" s="1"/>
  <c r="S107" i="129"/>
  <c r="S7" i="129" s="1"/>
  <c r="S105" i="129"/>
  <c r="S5" i="129" s="1"/>
  <c r="S115" i="129"/>
  <c r="S112" i="129"/>
  <c r="S108" i="129"/>
  <c r="S8" i="129" s="1"/>
  <c r="S116" i="129"/>
  <c r="S103" i="129"/>
  <c r="S3" i="129" s="1"/>
  <c r="S118" i="129"/>
  <c r="S114" i="129"/>
  <c r="S117" i="129"/>
  <c r="S113" i="129"/>
  <c r="U79" i="129"/>
  <c r="T80" i="129"/>
  <c r="AP113" i="128" l="1"/>
  <c r="AO5" i="128"/>
  <c r="U116" i="130"/>
  <c r="U119" i="130"/>
  <c r="U114" i="130"/>
  <c r="U115" i="130"/>
  <c r="U121" i="130"/>
  <c r="U122" i="130"/>
  <c r="U123" i="130"/>
  <c r="U120" i="130"/>
  <c r="U117" i="130"/>
  <c r="U118" i="130"/>
  <c r="T130" i="130"/>
  <c r="T7" i="130"/>
  <c r="T12" i="130"/>
  <c r="T135" i="130"/>
  <c r="T5" i="130"/>
  <c r="T128" i="130"/>
  <c r="V10" i="128"/>
  <c r="V128" i="128"/>
  <c r="V5" i="128"/>
  <c r="V123" i="128"/>
  <c r="W111" i="128"/>
  <c r="W112" i="128"/>
  <c r="W116" i="128"/>
  <c r="W115" i="128"/>
  <c r="W113" i="128"/>
  <c r="W117" i="128"/>
  <c r="W114" i="128"/>
  <c r="W118" i="128"/>
  <c r="T9" i="130"/>
  <c r="T132" i="130"/>
  <c r="T11" i="130"/>
  <c r="T134" i="130"/>
  <c r="T6" i="130"/>
  <c r="T129" i="130"/>
  <c r="V6" i="128"/>
  <c r="V124" i="128"/>
  <c r="V3" i="128"/>
  <c r="V121" i="128"/>
  <c r="CT25" i="150"/>
  <c r="CU2" i="150"/>
  <c r="T3" i="130"/>
  <c r="T126" i="130"/>
  <c r="T10" i="130"/>
  <c r="T133" i="130"/>
  <c r="V4" i="128"/>
  <c r="V122" i="128"/>
  <c r="V8" i="128"/>
  <c r="V126" i="128"/>
  <c r="V117" i="130"/>
  <c r="V118" i="130"/>
  <c r="V116" i="130"/>
  <c r="V119" i="130"/>
  <c r="V114" i="130"/>
  <c r="V115" i="130"/>
  <c r="V120" i="130"/>
  <c r="V121" i="130"/>
  <c r="V122" i="130"/>
  <c r="V123" i="130"/>
  <c r="AP121" i="128"/>
  <c r="AO26" i="128"/>
  <c r="T8" i="130"/>
  <c r="T131" i="130"/>
  <c r="T4" i="130"/>
  <c r="T127" i="130"/>
  <c r="V7" i="128"/>
  <c r="V125" i="128"/>
  <c r="V9" i="128"/>
  <c r="V127" i="128"/>
  <c r="CU2" i="151"/>
  <c r="CT25" i="151"/>
  <c r="AQ132" i="130"/>
  <c r="AP32" i="130"/>
  <c r="AN3" i="129"/>
  <c r="AO103" i="129"/>
  <c r="BE30" i="141"/>
  <c r="BF111" i="141"/>
  <c r="BG103" i="141"/>
  <c r="BF7" i="141"/>
  <c r="BD46" i="144"/>
  <c r="BF4" i="144"/>
  <c r="BG95" i="144"/>
  <c r="BF99" i="144"/>
  <c r="BE27" i="144"/>
  <c r="AF25" i="140"/>
  <c r="AG2" i="140"/>
  <c r="AH2" i="138"/>
  <c r="AG25" i="138"/>
  <c r="AG25" i="146"/>
  <c r="AH2" i="146"/>
  <c r="BD46" i="147"/>
  <c r="BE23" i="148"/>
  <c r="BF106" i="148"/>
  <c r="BE30" i="148"/>
  <c r="BG100" i="147"/>
  <c r="BF5" i="147"/>
  <c r="BF104" i="147"/>
  <c r="BE26" i="147"/>
  <c r="BG100" i="148"/>
  <c r="BF7" i="148"/>
  <c r="BG96" i="148"/>
  <c r="BF3" i="148"/>
  <c r="BF104" i="148"/>
  <c r="BE28" i="148"/>
  <c r="BF103" i="148"/>
  <c r="BE27" i="148"/>
  <c r="BF106" i="147"/>
  <c r="BE28" i="147"/>
  <c r="BG98" i="148"/>
  <c r="BF5" i="148"/>
  <c r="BF105" i="148"/>
  <c r="BE29" i="148"/>
  <c r="AH2" i="148"/>
  <c r="AG25" i="148"/>
  <c r="BF105" i="147"/>
  <c r="BE27" i="147"/>
  <c r="BG102" i="147"/>
  <c r="BF7" i="147"/>
  <c r="BD46" i="148"/>
  <c r="BE23" i="147"/>
  <c r="AH2" i="147"/>
  <c r="AG25" i="147"/>
  <c r="BF108" i="147"/>
  <c r="BE30" i="147"/>
  <c r="BF102" i="148"/>
  <c r="BE26" i="148"/>
  <c r="BF107" i="147"/>
  <c r="BE29" i="147"/>
  <c r="BG101" i="147"/>
  <c r="BF6" i="147"/>
  <c r="BG98" i="147"/>
  <c r="BF3" i="147"/>
  <c r="BG99" i="147"/>
  <c r="BF4" i="147"/>
  <c r="BF6" i="148"/>
  <c r="BG99" i="148"/>
  <c r="BG97" i="148"/>
  <c r="BF4" i="148"/>
  <c r="BF105" i="145"/>
  <c r="BE29" i="145"/>
  <c r="BE23" i="144"/>
  <c r="BF100" i="144"/>
  <c r="BE28" i="144"/>
  <c r="BG99" i="145"/>
  <c r="BF5" i="145"/>
  <c r="BG96" i="144"/>
  <c r="BF5" i="144"/>
  <c r="BG94" i="144"/>
  <c r="BF3" i="144"/>
  <c r="BF98" i="144"/>
  <c r="BE26" i="144"/>
  <c r="BF104" i="145"/>
  <c r="BE28" i="145"/>
  <c r="BE23" i="145"/>
  <c r="BG98" i="145"/>
  <c r="BF4" i="145"/>
  <c r="BG100" i="145"/>
  <c r="BF6" i="145"/>
  <c r="BG97" i="145"/>
  <c r="BF3" i="145"/>
  <c r="BD46" i="145"/>
  <c r="AG25" i="145"/>
  <c r="AH2" i="145"/>
  <c r="BF103" i="145"/>
  <c r="BE27" i="145"/>
  <c r="BF102" i="145"/>
  <c r="BE26" i="145"/>
  <c r="AH2" i="144"/>
  <c r="AG25" i="144"/>
  <c r="BE23" i="142"/>
  <c r="BG104" i="141"/>
  <c r="BF8" i="141"/>
  <c r="BF108" i="141"/>
  <c r="BE27" i="141"/>
  <c r="BI95" i="142"/>
  <c r="BH4" i="142"/>
  <c r="BG101" i="141"/>
  <c r="BF5" i="141"/>
  <c r="BF112" i="141"/>
  <c r="BE31" i="141"/>
  <c r="BE26" i="141"/>
  <c r="BG94" i="142"/>
  <c r="BF3" i="142"/>
  <c r="BF110" i="141"/>
  <c r="BE29" i="141"/>
  <c r="BG102" i="141"/>
  <c r="BF6" i="141"/>
  <c r="BD46" i="142"/>
  <c r="AG25" i="142"/>
  <c r="AH2" i="142"/>
  <c r="BE23" i="141"/>
  <c r="BF109" i="141"/>
  <c r="BE28" i="141"/>
  <c r="BG105" i="141"/>
  <c r="BF9" i="141"/>
  <c r="BF98" i="142"/>
  <c r="BE26" i="142"/>
  <c r="BF5" i="142"/>
  <c r="BG96" i="142"/>
  <c r="BF100" i="142"/>
  <c r="BE28" i="142"/>
  <c r="BD46" i="141"/>
  <c r="BH99" i="142"/>
  <c r="BG27" i="142"/>
  <c r="BF3" i="141"/>
  <c r="BF113" i="141"/>
  <c r="BE32" i="141"/>
  <c r="BG100" i="141"/>
  <c r="BF4" i="141"/>
  <c r="AH2" i="141"/>
  <c r="AG25" i="141"/>
  <c r="BG113" i="140"/>
  <c r="BF31" i="140"/>
  <c r="BH106" i="140"/>
  <c r="BG8" i="140"/>
  <c r="BF100" i="139"/>
  <c r="BE26" i="139"/>
  <c r="BG104" i="140"/>
  <c r="BF6" i="140"/>
  <c r="AF25" i="139"/>
  <c r="AG2" i="139"/>
  <c r="BE23" i="140"/>
  <c r="BH98" i="139"/>
  <c r="BG4" i="139"/>
  <c r="BH103" i="140"/>
  <c r="BG5" i="140"/>
  <c r="BG110" i="140"/>
  <c r="BF28" i="140"/>
  <c r="BG101" i="140"/>
  <c r="BF3" i="140"/>
  <c r="BG101" i="139"/>
  <c r="BF27" i="139"/>
  <c r="BD46" i="140"/>
  <c r="BG97" i="139"/>
  <c r="BF3" i="139"/>
  <c r="BF111" i="140"/>
  <c r="BE29" i="140"/>
  <c r="BF108" i="140"/>
  <c r="BE26" i="140"/>
  <c r="BE23" i="139"/>
  <c r="BF109" i="140"/>
  <c r="BE27" i="140"/>
  <c r="BG102" i="140"/>
  <c r="BF4" i="140"/>
  <c r="BF112" i="140"/>
  <c r="BE30" i="140"/>
  <c r="BG105" i="140"/>
  <c r="BF7" i="140"/>
  <c r="BF110" i="138"/>
  <c r="BE26" i="138"/>
  <c r="BE23" i="138"/>
  <c r="BF112" i="138"/>
  <c r="BE28" i="138"/>
  <c r="BF111" i="138"/>
  <c r="BE27" i="138"/>
  <c r="BG105" i="138"/>
  <c r="BF6" i="138"/>
  <c r="BG102" i="138"/>
  <c r="BF3" i="138"/>
  <c r="BG106" i="138"/>
  <c r="BF7" i="138"/>
  <c r="BG107" i="138"/>
  <c r="BF8" i="138"/>
  <c r="BF116" i="138"/>
  <c r="BE32" i="138"/>
  <c r="BD46" i="138"/>
  <c r="BG103" i="138"/>
  <c r="BF4" i="138"/>
  <c r="BF115" i="138"/>
  <c r="BE31" i="138"/>
  <c r="BF113" i="138"/>
  <c r="BE29" i="138"/>
  <c r="BF114" i="138"/>
  <c r="BE30" i="138"/>
  <c r="BF5" i="138"/>
  <c r="BG104" i="138"/>
  <c r="BG108" i="138"/>
  <c r="BF9" i="138"/>
  <c r="BG97" i="137"/>
  <c r="BF5" i="137"/>
  <c r="BF103" i="137"/>
  <c r="BE29" i="137"/>
  <c r="BG98" i="137"/>
  <c r="BF6" i="137"/>
  <c r="BD46" i="137"/>
  <c r="BF102" i="137"/>
  <c r="BE28" i="137"/>
  <c r="BF100" i="137"/>
  <c r="BE26" i="137"/>
  <c r="BE23" i="137"/>
  <c r="BF101" i="137"/>
  <c r="BE27" i="137"/>
  <c r="BG95" i="137"/>
  <c r="BF3" i="137"/>
  <c r="BG96" i="137"/>
  <c r="BF4" i="137"/>
  <c r="AG25" i="137"/>
  <c r="AH2" i="137"/>
  <c r="AQ116" i="128"/>
  <c r="AP8" i="128"/>
  <c r="AR109" i="129"/>
  <c r="AQ9" i="129"/>
  <c r="AQ29" i="128"/>
  <c r="AR115" i="128"/>
  <c r="AQ7" i="128"/>
  <c r="AS131" i="130"/>
  <c r="AR31" i="130"/>
  <c r="AR122" i="128"/>
  <c r="AQ27" i="128"/>
  <c r="AO106" i="129"/>
  <c r="AN6" i="129"/>
  <c r="AQ126" i="130"/>
  <c r="AP26" i="130"/>
  <c r="AQ114" i="128"/>
  <c r="AP6" i="128"/>
  <c r="AR119" i="130"/>
  <c r="AQ8" i="130"/>
  <c r="AQ31" i="128"/>
  <c r="AQ30" i="128"/>
  <c r="AQ130" i="130"/>
  <c r="AP30" i="130"/>
  <c r="AQ117" i="130"/>
  <c r="AP6" i="130"/>
  <c r="AQ118" i="130"/>
  <c r="AP7" i="130"/>
  <c r="AQ28" i="128"/>
  <c r="AQ33" i="128"/>
  <c r="AR123" i="130"/>
  <c r="AQ12" i="130"/>
  <c r="AS134" i="130"/>
  <c r="AR34" i="130"/>
  <c r="AQ114" i="130"/>
  <c r="AP3" i="130"/>
  <c r="AQ117" i="128"/>
  <c r="AP9" i="128"/>
  <c r="AR118" i="128"/>
  <c r="AQ10" i="128"/>
  <c r="AQ129" i="130"/>
  <c r="AP29" i="130"/>
  <c r="AS127" i="130"/>
  <c r="AR27" i="130"/>
  <c r="AO107" i="129"/>
  <c r="AN7" i="129"/>
  <c r="AR122" i="130"/>
  <c r="AQ11" i="130"/>
  <c r="AQ111" i="128"/>
  <c r="AP3" i="128"/>
  <c r="AS128" i="130"/>
  <c r="AR28" i="130"/>
  <c r="AO108" i="129"/>
  <c r="AN8" i="129"/>
  <c r="AS104" i="129"/>
  <c r="AR4" i="129"/>
  <c r="AR115" i="130"/>
  <c r="AQ4" i="130"/>
  <c r="AP32" i="128"/>
  <c r="AQ112" i="128"/>
  <c r="AP4" i="128"/>
  <c r="AS135" i="130"/>
  <c r="AR35" i="130"/>
  <c r="AR121" i="130"/>
  <c r="AQ10" i="130"/>
  <c r="AR116" i="130"/>
  <c r="AQ5" i="130"/>
  <c r="AS133" i="130"/>
  <c r="AR33" i="130"/>
  <c r="BB5" i="129"/>
  <c r="BC105" i="129"/>
  <c r="AS120" i="130"/>
  <c r="AR9" i="130"/>
  <c r="W80" i="130"/>
  <c r="W83" i="130" s="1"/>
  <c r="X79" i="130"/>
  <c r="X80" i="128"/>
  <c r="X83" i="128" s="1"/>
  <c r="AS118" i="129"/>
  <c r="AR32" i="129"/>
  <c r="AQ117" i="129"/>
  <c r="AP31" i="129"/>
  <c r="AR115" i="129"/>
  <c r="AQ29" i="129"/>
  <c r="AR112" i="129"/>
  <c r="AQ26" i="129"/>
  <c r="AQ116" i="129"/>
  <c r="AP30" i="129"/>
  <c r="AQ113" i="129"/>
  <c r="AP27" i="129"/>
  <c r="AS114" i="129"/>
  <c r="AR28" i="129"/>
  <c r="S121" i="129"/>
  <c r="T107" i="129"/>
  <c r="T7" i="129" s="1"/>
  <c r="T104" i="129"/>
  <c r="T4" i="129" s="1"/>
  <c r="T106" i="129"/>
  <c r="T6" i="129" s="1"/>
  <c r="T105" i="129"/>
  <c r="T5" i="129" s="1"/>
  <c r="T108" i="129"/>
  <c r="T8" i="129" s="1"/>
  <c r="T114" i="129"/>
  <c r="T118" i="129"/>
  <c r="T115" i="129"/>
  <c r="T117" i="129"/>
  <c r="T112" i="129"/>
  <c r="T116" i="129"/>
  <c r="T113" i="129"/>
  <c r="T109" i="129"/>
  <c r="T9" i="129" s="1"/>
  <c r="T103" i="129"/>
  <c r="T3" i="129" s="1"/>
  <c r="V79" i="129"/>
  <c r="U80" i="129"/>
  <c r="AQ113" i="128" l="1"/>
  <c r="AP5" i="128"/>
  <c r="V10" i="130"/>
  <c r="V133" i="130"/>
  <c r="V8" i="130"/>
  <c r="V131" i="130"/>
  <c r="CU25" i="150"/>
  <c r="CV2" i="150"/>
  <c r="W10" i="128"/>
  <c r="W128" i="128"/>
  <c r="W7" i="128"/>
  <c r="W125" i="128"/>
  <c r="AQ121" i="128"/>
  <c r="AP26" i="128"/>
  <c r="V132" i="130"/>
  <c r="V9" i="130"/>
  <c r="V5" i="130"/>
  <c r="V128" i="130"/>
  <c r="W6" i="128"/>
  <c r="W124" i="128"/>
  <c r="W8" i="128"/>
  <c r="W126" i="128"/>
  <c r="U12" i="130"/>
  <c r="U135" i="130"/>
  <c r="U3" i="130"/>
  <c r="U126" i="130"/>
  <c r="W120" i="130"/>
  <c r="W117" i="130"/>
  <c r="W118" i="130"/>
  <c r="W116" i="130"/>
  <c r="W119" i="130"/>
  <c r="W121" i="130"/>
  <c r="W122" i="130"/>
  <c r="W123" i="130"/>
  <c r="W115" i="130"/>
  <c r="W114" i="130"/>
  <c r="U132" i="130"/>
  <c r="U9" i="130"/>
  <c r="V12" i="130"/>
  <c r="V135" i="130"/>
  <c r="V4" i="130"/>
  <c r="V127" i="130"/>
  <c r="V7" i="130"/>
  <c r="V130" i="130"/>
  <c r="W9" i="128"/>
  <c r="W127" i="128"/>
  <c r="W4" i="128"/>
  <c r="W122" i="128"/>
  <c r="U7" i="130"/>
  <c r="U130" i="130"/>
  <c r="U134" i="130"/>
  <c r="U11" i="130"/>
  <c r="U8" i="130"/>
  <c r="U131" i="130"/>
  <c r="U127" i="130"/>
  <c r="U4" i="130"/>
  <c r="X111" i="128"/>
  <c r="X115" i="128"/>
  <c r="X114" i="128"/>
  <c r="X112" i="128"/>
  <c r="X116" i="128"/>
  <c r="X113" i="128"/>
  <c r="X117" i="128"/>
  <c r="X118" i="128"/>
  <c r="CU25" i="151"/>
  <c r="CV2" i="151"/>
  <c r="V134" i="130"/>
  <c r="V11" i="130"/>
  <c r="V3" i="130"/>
  <c r="V126" i="130"/>
  <c r="V6" i="130"/>
  <c r="V129" i="130"/>
  <c r="W123" i="128"/>
  <c r="W5" i="128"/>
  <c r="W121" i="128"/>
  <c r="W3" i="128"/>
  <c r="U129" i="130"/>
  <c r="U6" i="130"/>
  <c r="U133" i="130"/>
  <c r="U10" i="130"/>
  <c r="U128" i="130"/>
  <c r="U5" i="130"/>
  <c r="AR132" i="130"/>
  <c r="AQ32" i="130"/>
  <c r="AP103" i="129"/>
  <c r="AO3" i="129"/>
  <c r="BE46" i="148"/>
  <c r="BH103" i="141"/>
  <c r="BG7" i="141"/>
  <c r="BG111" i="141"/>
  <c r="BF30" i="141"/>
  <c r="BG99" i="144"/>
  <c r="BF27" i="144"/>
  <c r="BH95" i="144"/>
  <c r="BG4" i="144"/>
  <c r="AH2" i="140"/>
  <c r="AG25" i="140"/>
  <c r="AI2" i="138"/>
  <c r="AH25" i="138"/>
  <c r="BH98" i="147"/>
  <c r="BG3" i="147"/>
  <c r="BG107" i="147"/>
  <c r="BF29" i="147"/>
  <c r="BF30" i="147"/>
  <c r="BG108" i="147"/>
  <c r="AH25" i="147"/>
  <c r="AI2" i="147"/>
  <c r="BE46" i="147"/>
  <c r="BG103" i="148"/>
  <c r="BF27" i="148"/>
  <c r="BG104" i="148"/>
  <c r="BF28" i="148"/>
  <c r="BG104" i="147"/>
  <c r="BF26" i="147"/>
  <c r="BH100" i="147"/>
  <c r="BG5" i="147"/>
  <c r="BH99" i="147"/>
  <c r="BG4" i="147"/>
  <c r="BG6" i="147"/>
  <c r="BH101" i="147"/>
  <c r="BH102" i="147"/>
  <c r="BG7" i="147"/>
  <c r="AH25" i="148"/>
  <c r="AI2" i="148"/>
  <c r="BF23" i="148"/>
  <c r="BH96" i="148"/>
  <c r="BG3" i="148"/>
  <c r="BH97" i="148"/>
  <c r="BG4" i="148"/>
  <c r="BG102" i="148"/>
  <c r="BF26" i="148"/>
  <c r="BF27" i="147"/>
  <c r="BG105" i="147"/>
  <c r="BG105" i="148"/>
  <c r="BF29" i="148"/>
  <c r="AH25" i="146"/>
  <c r="AI2" i="146"/>
  <c r="BH99" i="148"/>
  <c r="BG6" i="148"/>
  <c r="BF23" i="147"/>
  <c r="BH98" i="148"/>
  <c r="BG5" i="148"/>
  <c r="BG106" i="147"/>
  <c r="BF28" i="147"/>
  <c r="BH100" i="148"/>
  <c r="BG7" i="148"/>
  <c r="BF30" i="148"/>
  <c r="BG106" i="148"/>
  <c r="BF27" i="145"/>
  <c r="BG103" i="145"/>
  <c r="BH99" i="145"/>
  <c r="BG5" i="145"/>
  <c r="BF23" i="144"/>
  <c r="AH25" i="144"/>
  <c r="AI2" i="144"/>
  <c r="BF23" i="145"/>
  <c r="BG104" i="145"/>
  <c r="BF28" i="145"/>
  <c r="BH94" i="144"/>
  <c r="BG3" i="144"/>
  <c r="BG100" i="144"/>
  <c r="BF28" i="144"/>
  <c r="BE46" i="145"/>
  <c r="AH25" i="145"/>
  <c r="AI2" i="145"/>
  <c r="BH97" i="145"/>
  <c r="BG3" i="145"/>
  <c r="BH98" i="145"/>
  <c r="BG4" i="145"/>
  <c r="BE46" i="144"/>
  <c r="BG102" i="145"/>
  <c r="BF26" i="145"/>
  <c r="BG98" i="144"/>
  <c r="BF26" i="144"/>
  <c r="BH96" i="144"/>
  <c r="BG5" i="144"/>
  <c r="BH100" i="145"/>
  <c r="BG6" i="145"/>
  <c r="BG105" i="145"/>
  <c r="BF29" i="145"/>
  <c r="AI2" i="141"/>
  <c r="AH25" i="141"/>
  <c r="BH102" i="141"/>
  <c r="BG6" i="141"/>
  <c r="BG110" i="141"/>
  <c r="BF29" i="141"/>
  <c r="BF26" i="141"/>
  <c r="BH101" i="141"/>
  <c r="BG5" i="141"/>
  <c r="BJ95" i="142"/>
  <c r="BI4" i="142"/>
  <c r="BH104" i="141"/>
  <c r="BG8" i="141"/>
  <c r="BI99" i="142"/>
  <c r="BH27" i="142"/>
  <c r="BG98" i="142"/>
  <c r="BF26" i="142"/>
  <c r="BF32" i="141"/>
  <c r="BG113" i="141"/>
  <c r="BG100" i="142"/>
  <c r="BF28" i="142"/>
  <c r="BH105" i="141"/>
  <c r="BG9" i="141"/>
  <c r="BG109" i="141"/>
  <c r="BF28" i="141"/>
  <c r="BH96" i="142"/>
  <c r="BG5" i="142"/>
  <c r="AH25" i="142"/>
  <c r="AI2" i="142"/>
  <c r="BG112" i="141"/>
  <c r="BF31" i="141"/>
  <c r="BH100" i="141"/>
  <c r="BG4" i="141"/>
  <c r="BG3" i="141"/>
  <c r="BF23" i="142"/>
  <c r="BE46" i="141"/>
  <c r="BE46" i="142"/>
  <c r="BH94" i="142"/>
  <c r="BG3" i="142"/>
  <c r="BG108" i="141"/>
  <c r="BF27" i="141"/>
  <c r="BF23" i="141"/>
  <c r="BG112" i="140"/>
  <c r="BF30" i="140"/>
  <c r="BE46" i="140"/>
  <c r="BF23" i="139"/>
  <c r="BH101" i="140"/>
  <c r="BG3" i="140"/>
  <c r="BH110" i="140"/>
  <c r="BG28" i="140"/>
  <c r="BI103" i="140"/>
  <c r="BH5" i="140"/>
  <c r="BI98" i="139"/>
  <c r="BH4" i="139"/>
  <c r="BH102" i="140"/>
  <c r="BG4" i="140"/>
  <c r="BH104" i="140"/>
  <c r="BG6" i="140"/>
  <c r="BI106" i="140"/>
  <c r="BH8" i="140"/>
  <c r="BG108" i="140"/>
  <c r="BF26" i="140"/>
  <c r="BH105" i="140"/>
  <c r="BG7" i="140"/>
  <c r="BG109" i="140"/>
  <c r="BF27" i="140"/>
  <c r="BH101" i="139"/>
  <c r="BG27" i="139"/>
  <c r="AH2" i="139"/>
  <c r="AG25" i="139"/>
  <c r="BE46" i="139"/>
  <c r="BH97" i="139"/>
  <c r="BG3" i="139"/>
  <c r="BG111" i="140"/>
  <c r="BF29" i="140"/>
  <c r="BF23" i="140"/>
  <c r="BG100" i="139"/>
  <c r="BF26" i="139"/>
  <c r="BH113" i="140"/>
  <c r="BG31" i="140"/>
  <c r="BH107" i="138"/>
  <c r="BG8" i="138"/>
  <c r="BH104" i="138"/>
  <c r="BG5" i="138"/>
  <c r="BG113" i="138"/>
  <c r="BF29" i="138"/>
  <c r="BG116" i="138"/>
  <c r="BF32" i="138"/>
  <c r="BH105" i="138"/>
  <c r="BG6" i="138"/>
  <c r="BG112" i="138"/>
  <c r="BF28" i="138"/>
  <c r="BG115" i="138"/>
  <c r="BF31" i="138"/>
  <c r="BF23" i="138"/>
  <c r="BH106" i="138"/>
  <c r="BG7" i="138"/>
  <c r="BH102" i="138"/>
  <c r="BG3" i="138"/>
  <c r="BG111" i="138"/>
  <c r="BF27" i="138"/>
  <c r="BE46" i="138"/>
  <c r="BH108" i="138"/>
  <c r="BG9" i="138"/>
  <c r="BG114" i="138"/>
  <c r="BF30" i="138"/>
  <c r="BH103" i="138"/>
  <c r="BG4" i="138"/>
  <c r="BG110" i="138"/>
  <c r="BF26" i="138"/>
  <c r="BG100" i="137"/>
  <c r="BF26" i="137"/>
  <c r="BH96" i="137"/>
  <c r="BG4" i="137"/>
  <c r="BG101" i="137"/>
  <c r="BF27" i="137"/>
  <c r="BG103" i="137"/>
  <c r="BF29" i="137"/>
  <c r="BF23" i="137"/>
  <c r="BH95" i="137"/>
  <c r="BG3" i="137"/>
  <c r="BH98" i="137"/>
  <c r="BG6" i="137"/>
  <c r="BH97" i="137"/>
  <c r="BG5" i="137"/>
  <c r="AH25" i="137"/>
  <c r="AI2" i="137"/>
  <c r="BG102" i="137"/>
  <c r="BF28" i="137"/>
  <c r="BE46" i="137"/>
  <c r="AT120" i="130"/>
  <c r="AS9" i="130"/>
  <c r="AT133" i="130"/>
  <c r="AS33" i="130"/>
  <c r="AS121" i="130"/>
  <c r="AR10" i="130"/>
  <c r="AR112" i="128"/>
  <c r="AQ4" i="128"/>
  <c r="AS115" i="130"/>
  <c r="AR4" i="130"/>
  <c r="AP108" i="129"/>
  <c r="AO8" i="129"/>
  <c r="AR111" i="128"/>
  <c r="AS111" i="128" s="1"/>
  <c r="AQ3" i="128"/>
  <c r="BC5" i="129"/>
  <c r="BD105" i="129"/>
  <c r="AT127" i="130"/>
  <c r="AS27" i="130"/>
  <c r="AS118" i="128"/>
  <c r="AR10" i="128"/>
  <c r="AR114" i="130"/>
  <c r="AQ3" i="130"/>
  <c r="AS123" i="130"/>
  <c r="AR12" i="130"/>
  <c r="AR28" i="128"/>
  <c r="AR117" i="130"/>
  <c r="AQ6" i="130"/>
  <c r="AR130" i="130"/>
  <c r="AQ30" i="130"/>
  <c r="AR31" i="128"/>
  <c r="AR114" i="128"/>
  <c r="AQ6" i="128"/>
  <c r="AP106" i="129"/>
  <c r="AO6" i="129"/>
  <c r="AT131" i="130"/>
  <c r="AS31" i="130"/>
  <c r="AR29" i="128"/>
  <c r="AS109" i="129"/>
  <c r="AR9" i="129"/>
  <c r="AS116" i="130"/>
  <c r="AR5" i="130"/>
  <c r="AT135" i="130"/>
  <c r="AS35" i="130"/>
  <c r="AQ32" i="128"/>
  <c r="AT104" i="129"/>
  <c r="AS4" i="129"/>
  <c r="AT128" i="130"/>
  <c r="AS28" i="130"/>
  <c r="AS122" i="130"/>
  <c r="AR11" i="130"/>
  <c r="AP107" i="129"/>
  <c r="AO7" i="129"/>
  <c r="AR129" i="130"/>
  <c r="AQ29" i="130"/>
  <c r="AR117" i="128"/>
  <c r="AQ9" i="128"/>
  <c r="AT134" i="130"/>
  <c r="AS34" i="130"/>
  <c r="AR33" i="128"/>
  <c r="AR118" i="130"/>
  <c r="AQ7" i="130"/>
  <c r="AR30" i="128"/>
  <c r="AS119" i="130"/>
  <c r="AR8" i="130"/>
  <c r="AR126" i="130"/>
  <c r="AQ26" i="130"/>
  <c r="AS122" i="128"/>
  <c r="AR27" i="128"/>
  <c r="AS115" i="128"/>
  <c r="AR7" i="128"/>
  <c r="AR116" i="128"/>
  <c r="AQ8" i="128"/>
  <c r="X80" i="130"/>
  <c r="X83" i="130" s="1"/>
  <c r="AR113" i="129"/>
  <c r="AQ27" i="129"/>
  <c r="AS115" i="129"/>
  <c r="AR29" i="129"/>
  <c r="AT118" i="129"/>
  <c r="AS32" i="129"/>
  <c r="AT114" i="129"/>
  <c r="AS28" i="129"/>
  <c r="AR116" i="129"/>
  <c r="AQ30" i="129"/>
  <c r="AS112" i="129"/>
  <c r="AR26" i="129"/>
  <c r="AR117" i="129"/>
  <c r="AQ31" i="129"/>
  <c r="U106" i="129"/>
  <c r="U6" i="129" s="1"/>
  <c r="U108" i="129"/>
  <c r="U8" i="129" s="1"/>
  <c r="U104" i="129"/>
  <c r="U4" i="129" s="1"/>
  <c r="U109" i="129"/>
  <c r="U9" i="129" s="1"/>
  <c r="U107" i="129"/>
  <c r="U7" i="129" s="1"/>
  <c r="U112" i="129"/>
  <c r="U113" i="129"/>
  <c r="U117" i="129"/>
  <c r="U105" i="129"/>
  <c r="U5" i="129" s="1"/>
  <c r="U114" i="129"/>
  <c r="U118" i="129"/>
  <c r="U116" i="129"/>
  <c r="U115" i="129"/>
  <c r="U103" i="129"/>
  <c r="U3" i="129" s="1"/>
  <c r="V80" i="129"/>
  <c r="W79" i="129"/>
  <c r="T121" i="129"/>
  <c r="AR113" i="128" l="1"/>
  <c r="AQ5" i="128"/>
  <c r="CV25" i="151"/>
  <c r="CW2" i="151"/>
  <c r="X5" i="128"/>
  <c r="X123" i="128"/>
  <c r="X7" i="128"/>
  <c r="X125" i="128"/>
  <c r="W12" i="130"/>
  <c r="W135" i="130"/>
  <c r="W128" i="130"/>
  <c r="W5" i="130"/>
  <c r="X8" i="128"/>
  <c r="X126" i="128"/>
  <c r="X3" i="128"/>
  <c r="X121" i="128"/>
  <c r="W134" i="130"/>
  <c r="W11" i="130"/>
  <c r="W130" i="130"/>
  <c r="W7" i="130"/>
  <c r="AQ26" i="128"/>
  <c r="AR121" i="128"/>
  <c r="X114" i="130"/>
  <c r="X115" i="130"/>
  <c r="X121" i="130"/>
  <c r="X122" i="130"/>
  <c r="X123" i="130"/>
  <c r="X120" i="130"/>
  <c r="X117" i="130"/>
  <c r="X118" i="130"/>
  <c r="X119" i="130"/>
  <c r="X116" i="130"/>
  <c r="X10" i="128"/>
  <c r="X128" i="128"/>
  <c r="X4" i="128"/>
  <c r="X122" i="128"/>
  <c r="W3" i="130"/>
  <c r="W126" i="130"/>
  <c r="W133" i="130"/>
  <c r="W10" i="130"/>
  <c r="W129" i="130"/>
  <c r="W6" i="130"/>
  <c r="CV25" i="150"/>
  <c r="CW2" i="150"/>
  <c r="X9" i="128"/>
  <c r="X127" i="128"/>
  <c r="X6" i="128"/>
  <c r="X124" i="128"/>
  <c r="W4" i="130"/>
  <c r="W127" i="130"/>
  <c r="W131" i="130"/>
  <c r="W8" i="130"/>
  <c r="W132" i="130"/>
  <c r="W9" i="130"/>
  <c r="AS132" i="130"/>
  <c r="AR32" i="130"/>
  <c r="AQ103" i="129"/>
  <c r="AP3" i="129"/>
  <c r="BG23" i="142"/>
  <c r="BH111" i="141"/>
  <c r="BG30" i="141"/>
  <c r="BI103" i="141"/>
  <c r="BH7" i="141"/>
  <c r="BG23" i="145"/>
  <c r="BH4" i="144"/>
  <c r="BI95" i="144"/>
  <c r="BH99" i="144"/>
  <c r="BG27" i="144"/>
  <c r="AI2" i="140"/>
  <c r="AH25" i="140"/>
  <c r="BG23" i="138"/>
  <c r="AI25" i="138"/>
  <c r="AJ2" i="138"/>
  <c r="BI98" i="148"/>
  <c r="BH5" i="148"/>
  <c r="AJ2" i="146"/>
  <c r="AI25" i="146"/>
  <c r="BH102" i="148"/>
  <c r="BG26" i="148"/>
  <c r="BI97" i="148"/>
  <c r="BH4" i="148"/>
  <c r="BI99" i="147"/>
  <c r="BH4" i="147"/>
  <c r="BH104" i="147"/>
  <c r="BG26" i="147"/>
  <c r="AI25" i="147"/>
  <c r="AJ2" i="147"/>
  <c r="BG23" i="147"/>
  <c r="BG23" i="148"/>
  <c r="AI25" i="148"/>
  <c r="AJ2" i="148"/>
  <c r="BI98" i="147"/>
  <c r="BH3" i="147"/>
  <c r="BI96" i="148"/>
  <c r="BH3" i="148"/>
  <c r="BH104" i="148"/>
  <c r="BG28" i="148"/>
  <c r="BG30" i="147"/>
  <c r="BH108" i="147"/>
  <c r="BH105" i="148"/>
  <c r="BG29" i="148"/>
  <c r="BI101" i="147"/>
  <c r="BH6" i="147"/>
  <c r="BI100" i="148"/>
  <c r="BH7" i="148"/>
  <c r="BH106" i="147"/>
  <c r="BG28" i="147"/>
  <c r="BH105" i="147"/>
  <c r="BG27" i="147"/>
  <c r="BI102" i="147"/>
  <c r="BH7" i="147"/>
  <c r="BI100" i="147"/>
  <c r="BH5" i="147"/>
  <c r="BH103" i="148"/>
  <c r="BG27" i="148"/>
  <c r="BH106" i="148"/>
  <c r="BG30" i="148"/>
  <c r="BI99" i="148"/>
  <c r="BH6" i="148"/>
  <c r="BF46" i="148"/>
  <c r="BF46" i="147"/>
  <c r="BH107" i="147"/>
  <c r="BG29" i="147"/>
  <c r="BF46" i="144"/>
  <c r="BG23" i="144"/>
  <c r="BH103" i="145"/>
  <c r="BG27" i="145"/>
  <c r="BI96" i="144"/>
  <c r="BH5" i="144"/>
  <c r="BH98" i="144"/>
  <c r="BG26" i="144"/>
  <c r="BI94" i="144"/>
  <c r="BH3" i="144"/>
  <c r="BI99" i="145"/>
  <c r="BH5" i="145"/>
  <c r="BI97" i="145"/>
  <c r="BH3" i="145"/>
  <c r="BH100" i="144"/>
  <c r="BG28" i="144"/>
  <c r="BF46" i="145"/>
  <c r="BI98" i="145"/>
  <c r="BH4" i="145"/>
  <c r="BH105" i="145"/>
  <c r="BG29" i="145"/>
  <c r="BI100" i="145"/>
  <c r="BH6" i="145"/>
  <c r="BH102" i="145"/>
  <c r="BG26" i="145"/>
  <c r="AI25" i="145"/>
  <c r="AJ2" i="145"/>
  <c r="BH104" i="145"/>
  <c r="BG28" i="145"/>
  <c r="AI25" i="144"/>
  <c r="AJ2" i="144"/>
  <c r="BH108" i="141"/>
  <c r="BG27" i="141"/>
  <c r="BI94" i="142"/>
  <c r="BH3" i="142"/>
  <c r="AI25" i="142"/>
  <c r="AJ2" i="142"/>
  <c r="BI105" i="141"/>
  <c r="BH9" i="141"/>
  <c r="BI101" i="141"/>
  <c r="BH5" i="141"/>
  <c r="BI102" i="141"/>
  <c r="BH6" i="141"/>
  <c r="BI100" i="141"/>
  <c r="BH4" i="141"/>
  <c r="BH112" i="141"/>
  <c r="BG31" i="141"/>
  <c r="BH113" i="141"/>
  <c r="BG32" i="141"/>
  <c r="BF46" i="142"/>
  <c r="BH3" i="141"/>
  <c r="BG23" i="141"/>
  <c r="BH109" i="141"/>
  <c r="BG28" i="141"/>
  <c r="BH100" i="142"/>
  <c r="BG28" i="142"/>
  <c r="BH98" i="142"/>
  <c r="BG26" i="142"/>
  <c r="BG26" i="141"/>
  <c r="BF46" i="141"/>
  <c r="BI96" i="142"/>
  <c r="BH5" i="142"/>
  <c r="BI27" i="142"/>
  <c r="BJ99" i="142"/>
  <c r="BH8" i="141"/>
  <c r="BI104" i="141"/>
  <c r="BK95" i="142"/>
  <c r="BJ4" i="142"/>
  <c r="BH110" i="141"/>
  <c r="BG29" i="141"/>
  <c r="AI25" i="141"/>
  <c r="AJ2" i="141"/>
  <c r="BI105" i="140"/>
  <c r="BH7" i="140"/>
  <c r="BI104" i="140"/>
  <c r="BH6" i="140"/>
  <c r="BJ98" i="139"/>
  <c r="BI4" i="139"/>
  <c r="BI101" i="140"/>
  <c r="BH3" i="140"/>
  <c r="BF46" i="140"/>
  <c r="BI113" i="140"/>
  <c r="BH31" i="140"/>
  <c r="AH25" i="139"/>
  <c r="AI2" i="139"/>
  <c r="BH109" i="140"/>
  <c r="BG27" i="140"/>
  <c r="BH108" i="140"/>
  <c r="BG26" i="140"/>
  <c r="BJ103" i="140"/>
  <c r="BI5" i="140"/>
  <c r="BH112" i="140"/>
  <c r="BG30" i="140"/>
  <c r="BF46" i="139"/>
  <c r="BH111" i="140"/>
  <c r="BG29" i="140"/>
  <c r="BI97" i="139"/>
  <c r="BH3" i="139"/>
  <c r="BG23" i="140"/>
  <c r="BH100" i="139"/>
  <c r="BG26" i="139"/>
  <c r="BG23" i="139"/>
  <c r="BH27" i="139"/>
  <c r="BI101" i="139"/>
  <c r="BI8" i="140"/>
  <c r="BJ106" i="140"/>
  <c r="BI102" i="140"/>
  <c r="BH4" i="140"/>
  <c r="BI110" i="140"/>
  <c r="BH28" i="140"/>
  <c r="BH110" i="138"/>
  <c r="BG26" i="138"/>
  <c r="BH114" i="138"/>
  <c r="BG30" i="138"/>
  <c r="BH115" i="138"/>
  <c r="BG31" i="138"/>
  <c r="BI105" i="138"/>
  <c r="BH6" i="138"/>
  <c r="BH116" i="138"/>
  <c r="BG32" i="138"/>
  <c r="BI107" i="138"/>
  <c r="BH8" i="138"/>
  <c r="BI102" i="138"/>
  <c r="BH3" i="138"/>
  <c r="BI108" i="138"/>
  <c r="BH9" i="138"/>
  <c r="BH113" i="138"/>
  <c r="BG29" i="138"/>
  <c r="BI106" i="138"/>
  <c r="BH7" i="138"/>
  <c r="BI103" i="138"/>
  <c r="BH4" i="138"/>
  <c r="BH112" i="138"/>
  <c r="BG28" i="138"/>
  <c r="BI104" i="138"/>
  <c r="BH5" i="138"/>
  <c r="BF46" i="138"/>
  <c r="BH111" i="138"/>
  <c r="BG27" i="138"/>
  <c r="BG23" i="137"/>
  <c r="BI96" i="137"/>
  <c r="BH4" i="137"/>
  <c r="BI97" i="137"/>
  <c r="BH5" i="137"/>
  <c r="BI95" i="137"/>
  <c r="BH3" i="137"/>
  <c r="BH101" i="137"/>
  <c r="BG27" i="137"/>
  <c r="BH102" i="137"/>
  <c r="BG28" i="137"/>
  <c r="BI98" i="137"/>
  <c r="BH6" i="137"/>
  <c r="BF46" i="137"/>
  <c r="AI25" i="137"/>
  <c r="AJ2" i="137"/>
  <c r="BH103" i="137"/>
  <c r="BG29" i="137"/>
  <c r="BH100" i="137"/>
  <c r="BG26" i="137"/>
  <c r="AS116" i="128"/>
  <c r="AR8" i="128"/>
  <c r="AT115" i="128"/>
  <c r="AS7" i="128"/>
  <c r="AS126" i="130"/>
  <c r="AR26" i="130"/>
  <c r="AS30" i="128"/>
  <c r="AS118" i="130"/>
  <c r="AR7" i="130"/>
  <c r="AS117" i="128"/>
  <c r="AR9" i="128"/>
  <c r="AQ107" i="129"/>
  <c r="AP7" i="129"/>
  <c r="AU128" i="130"/>
  <c r="AT28" i="130"/>
  <c r="AR32" i="128"/>
  <c r="AT116" i="130"/>
  <c r="AS5" i="130"/>
  <c r="AS29" i="128"/>
  <c r="AQ106" i="129"/>
  <c r="AP6" i="129"/>
  <c r="AS31" i="128"/>
  <c r="AS117" i="130"/>
  <c r="AR6" i="130"/>
  <c r="AS114" i="130"/>
  <c r="AR3" i="130"/>
  <c r="AU127" i="130"/>
  <c r="AT27" i="130"/>
  <c r="BE105" i="129"/>
  <c r="BD5" i="129"/>
  <c r="AQ108" i="129"/>
  <c r="AP8" i="129"/>
  <c r="AS112" i="128"/>
  <c r="AR4" i="128"/>
  <c r="AU133" i="130"/>
  <c r="AT33" i="130"/>
  <c r="AT122" i="128"/>
  <c r="AS27" i="128"/>
  <c r="AT119" i="130"/>
  <c r="AS8" i="130"/>
  <c r="AS33" i="128"/>
  <c r="AU134" i="130"/>
  <c r="AT34" i="130"/>
  <c r="AS129" i="130"/>
  <c r="AR29" i="130"/>
  <c r="AT122" i="130"/>
  <c r="AS11" i="130"/>
  <c r="AT4" i="129"/>
  <c r="AU104" i="129"/>
  <c r="AU135" i="130"/>
  <c r="AT35" i="130"/>
  <c r="AT109" i="129"/>
  <c r="AS9" i="129"/>
  <c r="AU131" i="130"/>
  <c r="AT31" i="130"/>
  <c r="AS114" i="128"/>
  <c r="AR6" i="128"/>
  <c r="AS130" i="130"/>
  <c r="AR30" i="130"/>
  <c r="AS28" i="128"/>
  <c r="AT123" i="130"/>
  <c r="AS12" i="130"/>
  <c r="AT118" i="128"/>
  <c r="AS10" i="128"/>
  <c r="AR3" i="128"/>
  <c r="AT115" i="130"/>
  <c r="AS4" i="130"/>
  <c r="AT121" i="130"/>
  <c r="AS10" i="130"/>
  <c r="AU120" i="130"/>
  <c r="AT9" i="130"/>
  <c r="AS117" i="129"/>
  <c r="AR31" i="129"/>
  <c r="AS116" i="129"/>
  <c r="AR30" i="129"/>
  <c r="AT115" i="129"/>
  <c r="AS29" i="129"/>
  <c r="AS113" i="129"/>
  <c r="AR27" i="129"/>
  <c r="AT112" i="129"/>
  <c r="AS26" i="129"/>
  <c r="AU114" i="129"/>
  <c r="AT28" i="129"/>
  <c r="AU118" i="129"/>
  <c r="AT32" i="129"/>
  <c r="X79" i="129"/>
  <c r="X80" i="129" s="1"/>
  <c r="W80" i="129"/>
  <c r="V105" i="129"/>
  <c r="V5" i="129" s="1"/>
  <c r="V103" i="129"/>
  <c r="V3" i="129" s="1"/>
  <c r="V107" i="129"/>
  <c r="V7" i="129" s="1"/>
  <c r="V112" i="129"/>
  <c r="V104" i="129"/>
  <c r="V4" i="129" s="1"/>
  <c r="V109" i="129"/>
  <c r="V9" i="129" s="1"/>
  <c r="V116" i="129"/>
  <c r="V108" i="129"/>
  <c r="V8" i="129" s="1"/>
  <c r="V113" i="129"/>
  <c r="V117" i="129"/>
  <c r="V115" i="129"/>
  <c r="V106" i="129"/>
  <c r="V6" i="129" s="1"/>
  <c r="V118" i="129"/>
  <c r="V114" i="129"/>
  <c r="U121" i="129"/>
  <c r="AS113" i="128" l="1"/>
  <c r="AR5" i="128"/>
  <c r="X7" i="130"/>
  <c r="X130" i="130"/>
  <c r="X11" i="130"/>
  <c r="X134" i="130"/>
  <c r="AS121" i="128"/>
  <c r="AR26" i="128"/>
  <c r="X6" i="130"/>
  <c r="X129" i="130"/>
  <c r="X10" i="130"/>
  <c r="X133" i="130"/>
  <c r="CW25" i="150"/>
  <c r="CX2" i="150"/>
  <c r="X5" i="130"/>
  <c r="X128" i="130"/>
  <c r="X9" i="130"/>
  <c r="X132" i="130"/>
  <c r="X4" i="130"/>
  <c r="X127" i="130"/>
  <c r="CX2" i="151"/>
  <c r="CW25" i="151"/>
  <c r="X8" i="130"/>
  <c r="X131" i="130"/>
  <c r="X12" i="130"/>
  <c r="X135" i="130"/>
  <c r="X3" i="130"/>
  <c r="X126" i="130"/>
  <c r="AS32" i="130"/>
  <c r="AT132" i="130"/>
  <c r="AR103" i="129"/>
  <c r="AQ3" i="129"/>
  <c r="BI7" i="141"/>
  <c r="BJ103" i="141"/>
  <c r="BI111" i="141"/>
  <c r="BH30" i="141"/>
  <c r="BH27" i="144"/>
  <c r="BI99" i="144"/>
  <c r="BJ95" i="144"/>
  <c r="BI4" i="144"/>
  <c r="BH23" i="142"/>
  <c r="BG46" i="140"/>
  <c r="AI25" i="140"/>
  <c r="AJ2" i="140"/>
  <c r="AJ25" i="138"/>
  <c r="AK2" i="138"/>
  <c r="BH23" i="147"/>
  <c r="BJ99" i="148"/>
  <c r="BI6" i="148"/>
  <c r="BI106" i="147"/>
  <c r="BH28" i="147"/>
  <c r="BI104" i="148"/>
  <c r="BH28" i="148"/>
  <c r="BJ98" i="147"/>
  <c r="BI3" i="147"/>
  <c r="AJ25" i="147"/>
  <c r="AK2" i="147"/>
  <c r="BG46" i="147"/>
  <c r="AJ25" i="146"/>
  <c r="AK2" i="146"/>
  <c r="BH23" i="148"/>
  <c r="BI104" i="147"/>
  <c r="BH26" i="147"/>
  <c r="BJ97" i="148"/>
  <c r="BI4" i="148"/>
  <c r="BI107" i="147"/>
  <c r="BH29" i="147"/>
  <c r="BI106" i="148"/>
  <c r="BH30" i="148"/>
  <c r="BI103" i="148"/>
  <c r="BH27" i="148"/>
  <c r="BJ102" i="147"/>
  <c r="BI7" i="147"/>
  <c r="BJ100" i="148"/>
  <c r="BI7" i="148"/>
  <c r="BI105" i="148"/>
  <c r="BH29" i="148"/>
  <c r="BJ96" i="148"/>
  <c r="BI3" i="148"/>
  <c r="BG46" i="148"/>
  <c r="BJ98" i="148"/>
  <c r="BI5" i="148"/>
  <c r="BI108" i="147"/>
  <c r="BH30" i="147"/>
  <c r="AJ25" i="148"/>
  <c r="AK2" i="148"/>
  <c r="BJ99" i="147"/>
  <c r="BI4" i="147"/>
  <c r="BI102" i="148"/>
  <c r="BH26" i="148"/>
  <c r="BI5" i="147"/>
  <c r="BJ100" i="147"/>
  <c r="BH27" i="147"/>
  <c r="BI105" i="147"/>
  <c r="BJ101" i="147"/>
  <c r="BI6" i="147"/>
  <c r="BJ98" i="145"/>
  <c r="BI4" i="145"/>
  <c r="BI100" i="144"/>
  <c r="BH28" i="144"/>
  <c r="BJ96" i="144"/>
  <c r="BI5" i="144"/>
  <c r="BI104" i="145"/>
  <c r="BH28" i="145"/>
  <c r="BJ100" i="145"/>
  <c r="BI6" i="145"/>
  <c r="BG46" i="145"/>
  <c r="BJ99" i="145"/>
  <c r="BI5" i="145"/>
  <c r="BI102" i="145"/>
  <c r="BH26" i="145"/>
  <c r="BI105" i="145"/>
  <c r="BH29" i="145"/>
  <c r="BH23" i="145"/>
  <c r="BH23" i="144"/>
  <c r="BG46" i="144"/>
  <c r="AK2" i="144"/>
  <c r="AJ25" i="144"/>
  <c r="AJ25" i="145"/>
  <c r="AK2" i="145"/>
  <c r="BJ97" i="145"/>
  <c r="BI3" i="145"/>
  <c r="BJ94" i="144"/>
  <c r="BI3" i="144"/>
  <c r="BI98" i="144"/>
  <c r="BH26" i="144"/>
  <c r="BI103" i="145"/>
  <c r="BH27" i="145"/>
  <c r="BL95" i="142"/>
  <c r="BK4" i="142"/>
  <c r="BG46" i="142"/>
  <c r="AK2" i="142"/>
  <c r="AJ25" i="142"/>
  <c r="BJ94" i="142"/>
  <c r="BI3" i="142"/>
  <c r="AJ25" i="141"/>
  <c r="AK2" i="141"/>
  <c r="BJ104" i="141"/>
  <c r="BI8" i="141"/>
  <c r="BH26" i="141"/>
  <c r="BI98" i="142"/>
  <c r="BH26" i="142"/>
  <c r="BI109" i="141"/>
  <c r="BH28" i="141"/>
  <c r="BI112" i="141"/>
  <c r="BH31" i="141"/>
  <c r="BI4" i="141"/>
  <c r="BJ100" i="141"/>
  <c r="BJ102" i="141"/>
  <c r="BI6" i="141"/>
  <c r="BJ105" i="141"/>
  <c r="BI9" i="141"/>
  <c r="BI113" i="141"/>
  <c r="BH32" i="141"/>
  <c r="BI108" i="141"/>
  <c r="BH27" i="141"/>
  <c r="BI3" i="141"/>
  <c r="BK99" i="142"/>
  <c r="BJ27" i="142"/>
  <c r="BJ96" i="142"/>
  <c r="BI5" i="142"/>
  <c r="BG46" i="141"/>
  <c r="BI100" i="142"/>
  <c r="BH28" i="142"/>
  <c r="BJ101" i="141"/>
  <c r="BI5" i="141"/>
  <c r="BH23" i="141"/>
  <c r="BI110" i="141"/>
  <c r="BH29" i="141"/>
  <c r="BJ101" i="139"/>
  <c r="BI27" i="139"/>
  <c r="BI100" i="139"/>
  <c r="BH26" i="139"/>
  <c r="BI112" i="140"/>
  <c r="BH30" i="140"/>
  <c r="BK106" i="140"/>
  <c r="BJ8" i="140"/>
  <c r="BH23" i="139"/>
  <c r="BI108" i="140"/>
  <c r="BH26" i="140"/>
  <c r="BH23" i="140"/>
  <c r="AI25" i="139"/>
  <c r="AJ2" i="139"/>
  <c r="BJ102" i="140"/>
  <c r="BI4" i="140"/>
  <c r="BJ97" i="139"/>
  <c r="BI3" i="139"/>
  <c r="BI23" i="139" s="1"/>
  <c r="BI111" i="140"/>
  <c r="BH29" i="140"/>
  <c r="BJ101" i="140"/>
  <c r="BI3" i="140"/>
  <c r="BJ104" i="140"/>
  <c r="BI6" i="140"/>
  <c r="BK103" i="140"/>
  <c r="BJ5" i="140"/>
  <c r="BI109" i="140"/>
  <c r="BH27" i="140"/>
  <c r="BJ113" i="140"/>
  <c r="BI31" i="140"/>
  <c r="BJ110" i="140"/>
  <c r="BI28" i="140"/>
  <c r="BG46" i="139"/>
  <c r="BK98" i="139"/>
  <c r="BJ4" i="139"/>
  <c r="BJ105" i="140"/>
  <c r="BI7" i="140"/>
  <c r="BJ103" i="138"/>
  <c r="BI4" i="138"/>
  <c r="BI113" i="138"/>
  <c r="BH29" i="138"/>
  <c r="BJ108" i="138"/>
  <c r="BI9" i="138"/>
  <c r="BJ107" i="138"/>
  <c r="BI8" i="138"/>
  <c r="BJ105" i="138"/>
  <c r="BI6" i="138"/>
  <c r="BI110" i="138"/>
  <c r="BH26" i="138"/>
  <c r="BI111" i="138"/>
  <c r="BH27" i="138"/>
  <c r="BH23" i="138"/>
  <c r="BJ106" i="138"/>
  <c r="BI7" i="138"/>
  <c r="BJ102" i="138"/>
  <c r="BI3" i="138"/>
  <c r="BI115" i="138"/>
  <c r="BH31" i="138"/>
  <c r="BJ104" i="138"/>
  <c r="BI5" i="138"/>
  <c r="BI112" i="138"/>
  <c r="BH28" i="138"/>
  <c r="BI116" i="138"/>
  <c r="BH32" i="138"/>
  <c r="BI114" i="138"/>
  <c r="BH30" i="138"/>
  <c r="BG46" i="138"/>
  <c r="BJ98" i="137"/>
  <c r="BI6" i="137"/>
  <c r="BJ95" i="137"/>
  <c r="BI3" i="137"/>
  <c r="BJ96" i="137"/>
  <c r="BI4" i="137"/>
  <c r="BI102" i="137"/>
  <c r="BH28" i="137"/>
  <c r="BI101" i="137"/>
  <c r="BH27" i="137"/>
  <c r="BJ97" i="137"/>
  <c r="BI5" i="137"/>
  <c r="BI103" i="137"/>
  <c r="BH29" i="137"/>
  <c r="BG46" i="137"/>
  <c r="AJ25" i="137"/>
  <c r="AK2" i="137"/>
  <c r="BI100" i="137"/>
  <c r="BH26" i="137"/>
  <c r="BH23" i="137"/>
  <c r="AV120" i="130"/>
  <c r="AU9" i="130"/>
  <c r="AU115" i="130"/>
  <c r="AT4" i="130"/>
  <c r="AU123" i="130"/>
  <c r="AT12" i="130"/>
  <c r="AT130" i="130"/>
  <c r="AS30" i="130"/>
  <c r="AV131" i="130"/>
  <c r="AU31" i="130"/>
  <c r="AV135" i="130"/>
  <c r="AU35" i="130"/>
  <c r="AU122" i="130"/>
  <c r="AT11" i="130"/>
  <c r="AV134" i="130"/>
  <c r="AU34" i="130"/>
  <c r="AU122" i="128"/>
  <c r="AT27" i="128"/>
  <c r="AV133" i="130"/>
  <c r="AU33" i="130"/>
  <c r="AR108" i="129"/>
  <c r="AQ8" i="129"/>
  <c r="AV127" i="130"/>
  <c r="AU27" i="130"/>
  <c r="AT31" i="128"/>
  <c r="AT29" i="128"/>
  <c r="AS32" i="128"/>
  <c r="AR107" i="129"/>
  <c r="AQ7" i="129"/>
  <c r="AT30" i="128"/>
  <c r="AU115" i="128"/>
  <c r="AT7" i="128"/>
  <c r="AU121" i="130"/>
  <c r="AT10" i="130"/>
  <c r="AT111" i="128"/>
  <c r="AS3" i="128"/>
  <c r="AU4" i="129"/>
  <c r="AV104" i="129"/>
  <c r="AU118" i="128"/>
  <c r="AT10" i="128"/>
  <c r="AT28" i="128"/>
  <c r="AT114" i="128"/>
  <c r="AS6" i="128"/>
  <c r="AU109" i="129"/>
  <c r="AT9" i="129"/>
  <c r="AT129" i="130"/>
  <c r="AS29" i="130"/>
  <c r="AT33" i="128"/>
  <c r="AU119" i="130"/>
  <c r="AT8" i="130"/>
  <c r="AT112" i="128"/>
  <c r="AS4" i="128"/>
  <c r="BF105" i="129"/>
  <c r="BE5" i="129"/>
  <c r="AT114" i="130"/>
  <c r="AS3" i="130"/>
  <c r="AT117" i="130"/>
  <c r="AS6" i="130"/>
  <c r="AR106" i="129"/>
  <c r="AQ6" i="129"/>
  <c r="AU116" i="130"/>
  <c r="AT5" i="130"/>
  <c r="AV128" i="130"/>
  <c r="AU28" i="130"/>
  <c r="AT117" i="128"/>
  <c r="AS9" i="128"/>
  <c r="AT118" i="130"/>
  <c r="AS7" i="130"/>
  <c r="AT126" i="130"/>
  <c r="AS26" i="130"/>
  <c r="AT116" i="128"/>
  <c r="AS8" i="128"/>
  <c r="AV114" i="129"/>
  <c r="AU28" i="129"/>
  <c r="AU115" i="129"/>
  <c r="AT29" i="129"/>
  <c r="AT117" i="129"/>
  <c r="AS31" i="129"/>
  <c r="AV118" i="129"/>
  <c r="AU32" i="129"/>
  <c r="AU112" i="129"/>
  <c r="AT26" i="129"/>
  <c r="AT113" i="129"/>
  <c r="AS27" i="129"/>
  <c r="AT116" i="129"/>
  <c r="AS30" i="129"/>
  <c r="V121" i="129"/>
  <c r="W104" i="129"/>
  <c r="W4" i="129" s="1"/>
  <c r="W105" i="129"/>
  <c r="W5" i="129" s="1"/>
  <c r="W107" i="129"/>
  <c r="W7" i="129" s="1"/>
  <c r="W108" i="129"/>
  <c r="W8" i="129" s="1"/>
  <c r="W109" i="129"/>
  <c r="W9" i="129" s="1"/>
  <c r="W106" i="129"/>
  <c r="W6" i="129" s="1"/>
  <c r="W115" i="129"/>
  <c r="W112" i="129"/>
  <c r="W116" i="129"/>
  <c r="W113" i="129"/>
  <c r="W118" i="129"/>
  <c r="W117" i="129"/>
  <c r="W103" i="129"/>
  <c r="W3" i="129" s="1"/>
  <c r="W114" i="129"/>
  <c r="X107" i="129"/>
  <c r="X7" i="129" s="1"/>
  <c r="X105" i="129"/>
  <c r="X5" i="129" s="1"/>
  <c r="X104" i="129"/>
  <c r="X4" i="129" s="1"/>
  <c r="X106" i="129"/>
  <c r="X6" i="129" s="1"/>
  <c r="X114" i="129"/>
  <c r="X118" i="129"/>
  <c r="X109" i="129"/>
  <c r="X9" i="129" s="1"/>
  <c r="X115" i="129"/>
  <c r="X112" i="129"/>
  <c r="X116" i="129"/>
  <c r="X113" i="129"/>
  <c r="X108" i="129"/>
  <c r="X8" i="129" s="1"/>
  <c r="X117" i="129"/>
  <c r="X103" i="129"/>
  <c r="X3" i="129" s="1"/>
  <c r="AT113" i="128" l="1"/>
  <c r="AS5" i="128"/>
  <c r="CX25" i="150"/>
  <c r="CY2" i="150"/>
  <c r="CY2" i="151"/>
  <c r="CX25" i="151"/>
  <c r="AT121" i="128"/>
  <c r="AS26" i="128"/>
  <c r="BL4" i="142"/>
  <c r="BM95" i="142"/>
  <c r="AU132" i="130"/>
  <c r="AT32" i="130"/>
  <c r="AS103" i="129"/>
  <c r="AR3" i="129"/>
  <c r="BH46" i="148"/>
  <c r="BJ111" i="141"/>
  <c r="BI30" i="141"/>
  <c r="BK103" i="141"/>
  <c r="BJ7" i="141"/>
  <c r="BH46" i="145"/>
  <c r="BH46" i="144"/>
  <c r="BJ4" i="144"/>
  <c r="BK95" i="144"/>
  <c r="BJ99" i="144"/>
  <c r="BI27" i="144"/>
  <c r="AK2" i="140"/>
  <c r="AJ25" i="140"/>
  <c r="AK25" i="138"/>
  <c r="AL2" i="138"/>
  <c r="AK25" i="148"/>
  <c r="AL2" i="148"/>
  <c r="BJ108" i="147"/>
  <c r="BI30" i="147"/>
  <c r="BK100" i="148"/>
  <c r="BJ7" i="148"/>
  <c r="BK102" i="147"/>
  <c r="BJ7" i="147"/>
  <c r="BJ107" i="147"/>
  <c r="BI29" i="147"/>
  <c r="BJ104" i="147"/>
  <c r="BI26" i="147"/>
  <c r="BK99" i="148"/>
  <c r="BJ6" i="148"/>
  <c r="BJ4" i="147"/>
  <c r="BK99" i="147"/>
  <c r="AL2" i="147"/>
  <c r="AK25" i="147"/>
  <c r="BI23" i="147"/>
  <c r="BJ105" i="147"/>
  <c r="BI27" i="147"/>
  <c r="BK100" i="147"/>
  <c r="BJ5" i="147"/>
  <c r="BJ105" i="148"/>
  <c r="BI29" i="148"/>
  <c r="BJ103" i="148"/>
  <c r="BI27" i="148"/>
  <c r="BK97" i="148"/>
  <c r="BJ4" i="148"/>
  <c r="BJ3" i="147"/>
  <c r="BK98" i="147"/>
  <c r="BJ104" i="148"/>
  <c r="BI28" i="148"/>
  <c r="BI28" i="147"/>
  <c r="BJ106" i="147"/>
  <c r="BJ102" i="148"/>
  <c r="BI26" i="148"/>
  <c r="BI23" i="148"/>
  <c r="BK98" i="148"/>
  <c r="BJ5" i="148"/>
  <c r="BK96" i="148"/>
  <c r="BJ3" i="148"/>
  <c r="BJ106" i="148"/>
  <c r="BI30" i="148"/>
  <c r="AK25" i="146"/>
  <c r="AL2" i="146"/>
  <c r="BK101" i="147"/>
  <c r="BJ6" i="147"/>
  <c r="BH46" i="147"/>
  <c r="BI23" i="144"/>
  <c r="AK25" i="145"/>
  <c r="AL2" i="145"/>
  <c r="BJ105" i="145"/>
  <c r="BI29" i="145"/>
  <c r="BK94" i="144"/>
  <c r="BJ3" i="144"/>
  <c r="BJ100" i="144"/>
  <c r="BI28" i="144"/>
  <c r="BI23" i="145"/>
  <c r="BI26" i="145"/>
  <c r="BJ102" i="145"/>
  <c r="BK99" i="145"/>
  <c r="BJ5" i="145"/>
  <c r="BJ103" i="145"/>
  <c r="BI27" i="145"/>
  <c r="BK97" i="145"/>
  <c r="BJ3" i="145"/>
  <c r="AK25" i="144"/>
  <c r="AL2" i="144"/>
  <c r="BJ104" i="145"/>
  <c r="BI28" i="145"/>
  <c r="BK96" i="144"/>
  <c r="BJ5" i="144"/>
  <c r="BJ98" i="144"/>
  <c r="BI26" i="144"/>
  <c r="BK100" i="145"/>
  <c r="BJ6" i="145"/>
  <c r="BK98" i="145"/>
  <c r="BJ4" i="145"/>
  <c r="BK102" i="141"/>
  <c r="BJ6" i="141"/>
  <c r="BJ98" i="142"/>
  <c r="BI26" i="142"/>
  <c r="BK104" i="141"/>
  <c r="BJ8" i="141"/>
  <c r="AK25" i="142"/>
  <c r="AL2" i="142"/>
  <c r="BK101" i="141"/>
  <c r="BJ5" i="141"/>
  <c r="BJ100" i="142"/>
  <c r="BI28" i="142"/>
  <c r="BL99" i="142"/>
  <c r="BK27" i="142"/>
  <c r="BK100" i="141"/>
  <c r="BJ4" i="141"/>
  <c r="AK25" i="141"/>
  <c r="AL2" i="141"/>
  <c r="BH46" i="141"/>
  <c r="BJ110" i="141"/>
  <c r="BI29" i="141"/>
  <c r="BI23" i="141"/>
  <c r="BK105" i="141"/>
  <c r="BJ9" i="141"/>
  <c r="BI26" i="141"/>
  <c r="BJ3" i="141"/>
  <c r="BJ108" i="141"/>
  <c r="BI27" i="141"/>
  <c r="BI23" i="142"/>
  <c r="BK96" i="142"/>
  <c r="BJ5" i="142"/>
  <c r="BH46" i="142"/>
  <c r="BJ113" i="141"/>
  <c r="BI32" i="141"/>
  <c r="BJ112" i="141"/>
  <c r="BI31" i="141"/>
  <c r="BJ109" i="141"/>
  <c r="BI28" i="141"/>
  <c r="BK94" i="142"/>
  <c r="BJ3" i="142"/>
  <c r="BK105" i="140"/>
  <c r="BJ7" i="140"/>
  <c r="BK110" i="140"/>
  <c r="BJ28" i="140"/>
  <c r="BK97" i="139"/>
  <c r="BJ3" i="139"/>
  <c r="BH46" i="140"/>
  <c r="BK101" i="139"/>
  <c r="BJ27" i="139"/>
  <c r="BI23" i="140"/>
  <c r="BJ108" i="140"/>
  <c r="BI26" i="140"/>
  <c r="BK113" i="140"/>
  <c r="BJ31" i="140"/>
  <c r="BL103" i="140"/>
  <c r="BK5" i="140"/>
  <c r="BK101" i="140"/>
  <c r="BJ3" i="140"/>
  <c r="BL106" i="140"/>
  <c r="BK8" i="140"/>
  <c r="BJ112" i="140"/>
  <c r="BI30" i="140"/>
  <c r="BL98" i="139"/>
  <c r="BK4" i="139"/>
  <c r="AJ25" i="139"/>
  <c r="AK2" i="139"/>
  <c r="BH46" i="139"/>
  <c r="BJ109" i="140"/>
  <c r="BI27" i="140"/>
  <c r="BK104" i="140"/>
  <c r="BJ6" i="140"/>
  <c r="BJ111" i="140"/>
  <c r="BI29" i="140"/>
  <c r="BK102" i="140"/>
  <c r="BJ4" i="140"/>
  <c r="BJ100" i="139"/>
  <c r="BI26" i="139"/>
  <c r="BJ114" i="138"/>
  <c r="BI30" i="138"/>
  <c r="BK102" i="138"/>
  <c r="BJ3" i="138"/>
  <c r="BK105" i="138"/>
  <c r="BJ6" i="138"/>
  <c r="BJ113" i="138"/>
  <c r="BI29" i="138"/>
  <c r="BJ116" i="138"/>
  <c r="BI32" i="138"/>
  <c r="BJ112" i="138"/>
  <c r="BI28" i="138"/>
  <c r="BJ115" i="138"/>
  <c r="BI31" i="138"/>
  <c r="BJ111" i="138"/>
  <c r="BI27" i="138"/>
  <c r="BK107" i="138"/>
  <c r="BJ8" i="138"/>
  <c r="BK103" i="138"/>
  <c r="BJ4" i="138"/>
  <c r="BK104" i="138"/>
  <c r="BJ5" i="138"/>
  <c r="BK106" i="138"/>
  <c r="BJ7" i="138"/>
  <c r="BH46" i="138"/>
  <c r="BI23" i="138"/>
  <c r="BJ110" i="138"/>
  <c r="BI26" i="138"/>
  <c r="BK108" i="138"/>
  <c r="BJ9" i="138"/>
  <c r="BI23" i="137"/>
  <c r="AL2" i="137"/>
  <c r="AK25" i="137"/>
  <c r="BJ103" i="137"/>
  <c r="BI29" i="137"/>
  <c r="BJ101" i="137"/>
  <c r="BI27" i="137"/>
  <c r="BK95" i="137"/>
  <c r="BJ3" i="137"/>
  <c r="BH46" i="137"/>
  <c r="BJ102" i="137"/>
  <c r="BI28" i="137"/>
  <c r="BJ100" i="137"/>
  <c r="BI26" i="137"/>
  <c r="BK97" i="137"/>
  <c r="BJ5" i="137"/>
  <c r="BK96" i="137"/>
  <c r="BJ4" i="137"/>
  <c r="BK98" i="137"/>
  <c r="BJ6" i="137"/>
  <c r="AS106" i="129"/>
  <c r="AR6" i="129"/>
  <c r="AV119" i="130"/>
  <c r="AU8" i="130"/>
  <c r="AV118" i="128"/>
  <c r="AU10" i="128"/>
  <c r="AU31" i="128"/>
  <c r="AV122" i="130"/>
  <c r="AU11" i="130"/>
  <c r="AV123" i="130"/>
  <c r="AU12" i="130"/>
  <c r="AW104" i="129"/>
  <c r="AV4" i="129"/>
  <c r="AV115" i="130"/>
  <c r="AU4" i="130"/>
  <c r="AU116" i="128"/>
  <c r="AT8" i="128"/>
  <c r="AW128" i="130"/>
  <c r="AV28" i="130"/>
  <c r="AU114" i="130"/>
  <c r="AT3" i="130"/>
  <c r="AU129" i="130"/>
  <c r="AT29" i="130"/>
  <c r="AU111" i="128"/>
  <c r="AT3" i="128"/>
  <c r="AT32" i="128"/>
  <c r="AW133" i="130"/>
  <c r="AV33" i="130"/>
  <c r="AW131" i="130"/>
  <c r="AV31" i="130"/>
  <c r="AU126" i="130"/>
  <c r="AT26" i="130"/>
  <c r="AU117" i="128"/>
  <c r="AT9" i="128"/>
  <c r="AV116" i="130"/>
  <c r="AU5" i="130"/>
  <c r="AU117" i="130"/>
  <c r="AT6" i="130"/>
  <c r="BG105" i="129"/>
  <c r="BF5" i="129"/>
  <c r="AU33" i="128"/>
  <c r="AV109" i="129"/>
  <c r="AU9" i="129"/>
  <c r="AU28" i="128"/>
  <c r="AV121" i="130"/>
  <c r="AU10" i="130"/>
  <c r="AU30" i="128"/>
  <c r="AS107" i="129"/>
  <c r="AR7" i="129"/>
  <c r="AU29" i="128"/>
  <c r="AS108" i="129"/>
  <c r="AR8" i="129"/>
  <c r="AV122" i="128"/>
  <c r="AU27" i="128"/>
  <c r="AW134" i="130"/>
  <c r="AV34" i="130"/>
  <c r="AW135" i="130"/>
  <c r="AV35" i="130"/>
  <c r="AU130" i="130"/>
  <c r="AT30" i="130"/>
  <c r="AU118" i="130"/>
  <c r="AT7" i="130"/>
  <c r="AU112" i="128"/>
  <c r="AT4" i="128"/>
  <c r="AU114" i="128"/>
  <c r="AT6" i="128"/>
  <c r="AV115" i="128"/>
  <c r="AU7" i="128"/>
  <c r="AW127" i="130"/>
  <c r="AV27" i="130"/>
  <c r="AW120" i="130"/>
  <c r="AV9" i="130"/>
  <c r="AV112" i="129"/>
  <c r="AU26" i="129"/>
  <c r="AU116" i="129"/>
  <c r="AT30" i="129"/>
  <c r="AU113" i="129"/>
  <c r="AT27" i="129"/>
  <c r="AW118" i="129"/>
  <c r="AV32" i="129"/>
  <c r="AU117" i="129"/>
  <c r="AT31" i="129"/>
  <c r="AV115" i="129"/>
  <c r="AU29" i="129"/>
  <c r="AW114" i="129"/>
  <c r="AV28" i="129"/>
  <c r="W121" i="129"/>
  <c r="X121" i="129"/>
  <c r="AU113" i="128" l="1"/>
  <c r="AT5" i="128"/>
  <c r="CZ2" i="151"/>
  <c r="CY25" i="151"/>
  <c r="CZ2" i="150"/>
  <c r="CY25" i="150"/>
  <c r="AU121" i="128"/>
  <c r="AT26" i="128"/>
  <c r="BM4" i="142"/>
  <c r="BN95" i="142"/>
  <c r="BL8" i="140"/>
  <c r="BM106" i="140"/>
  <c r="BL27" i="142"/>
  <c r="BM99" i="142"/>
  <c r="BL4" i="139"/>
  <c r="BM98" i="139"/>
  <c r="BL5" i="140"/>
  <c r="BM103" i="140"/>
  <c r="AV132" i="130"/>
  <c r="AU32" i="130"/>
  <c r="AS3" i="129"/>
  <c r="AT103" i="129"/>
  <c r="BJ23" i="137"/>
  <c r="BK7" i="141"/>
  <c r="BL103" i="141"/>
  <c r="BK111" i="141"/>
  <c r="BJ30" i="141"/>
  <c r="BK99" i="144"/>
  <c r="BJ27" i="144"/>
  <c r="BL95" i="144"/>
  <c r="BK4" i="144"/>
  <c r="BJ23" i="142"/>
  <c r="AK25" i="140"/>
  <c r="AL2" i="140"/>
  <c r="BI46" i="138"/>
  <c r="AL25" i="138"/>
  <c r="AM2" i="138"/>
  <c r="BJ23" i="147"/>
  <c r="BK105" i="147"/>
  <c r="BJ27" i="147"/>
  <c r="BI46" i="147"/>
  <c r="AM2" i="148"/>
  <c r="AL25" i="148"/>
  <c r="BI46" i="148"/>
  <c r="BK106" i="147"/>
  <c r="BJ28" i="147"/>
  <c r="BK104" i="147"/>
  <c r="BJ26" i="147"/>
  <c r="BL100" i="148"/>
  <c r="BK7" i="148"/>
  <c r="BL98" i="148"/>
  <c r="BK5" i="148"/>
  <c r="BK102" i="148"/>
  <c r="BJ26" i="148"/>
  <c r="BL97" i="148"/>
  <c r="BK4" i="148"/>
  <c r="BK105" i="148"/>
  <c r="BJ29" i="148"/>
  <c r="BJ23" i="148"/>
  <c r="AL25" i="147"/>
  <c r="AM2" i="147"/>
  <c r="BL99" i="148"/>
  <c r="BK6" i="148"/>
  <c r="BK107" i="147"/>
  <c r="BJ29" i="147"/>
  <c r="BL101" i="147"/>
  <c r="BK6" i="147"/>
  <c r="BK106" i="148"/>
  <c r="BJ30" i="148"/>
  <c r="BL96" i="148"/>
  <c r="BK3" i="148"/>
  <c r="BK104" i="148"/>
  <c r="BJ28" i="148"/>
  <c r="BK103" i="148"/>
  <c r="BJ27" i="148"/>
  <c r="BL100" i="147"/>
  <c r="BK5" i="147"/>
  <c r="BL99" i="147"/>
  <c r="BK4" i="147"/>
  <c r="AL25" i="146"/>
  <c r="AM2" i="146"/>
  <c r="BL98" i="147"/>
  <c r="BK3" i="147"/>
  <c r="BL102" i="147"/>
  <c r="BK7" i="147"/>
  <c r="BK108" i="147"/>
  <c r="BJ30" i="147"/>
  <c r="BI46" i="144"/>
  <c r="BK102" i="145"/>
  <c r="BJ26" i="145"/>
  <c r="BJ28" i="144"/>
  <c r="BK100" i="144"/>
  <c r="BL94" i="144"/>
  <c r="BK3" i="144"/>
  <c r="BK98" i="144"/>
  <c r="BJ26" i="144"/>
  <c r="BL96" i="144"/>
  <c r="BK5" i="144"/>
  <c r="BI46" i="145"/>
  <c r="BJ23" i="145"/>
  <c r="BK105" i="145"/>
  <c r="BJ29" i="145"/>
  <c r="BL98" i="145"/>
  <c r="BK4" i="145"/>
  <c r="BL100" i="145"/>
  <c r="BK6" i="145"/>
  <c r="BK104" i="145"/>
  <c r="BJ28" i="145"/>
  <c r="BL97" i="145"/>
  <c r="BK3" i="145"/>
  <c r="BK5" i="145"/>
  <c r="BL99" i="145"/>
  <c r="AL25" i="145"/>
  <c r="AM2" i="145"/>
  <c r="AM2" i="144"/>
  <c r="AL25" i="144"/>
  <c r="BK103" i="145"/>
  <c r="BJ27" i="145"/>
  <c r="BJ23" i="144"/>
  <c r="BK112" i="141"/>
  <c r="BJ31" i="141"/>
  <c r="BJ26" i="141"/>
  <c r="BI46" i="141"/>
  <c r="BL94" i="142"/>
  <c r="BK3" i="142"/>
  <c r="BL105" i="141"/>
  <c r="BK9" i="141"/>
  <c r="BJ23" i="141"/>
  <c r="AL25" i="142"/>
  <c r="AM2" i="142"/>
  <c r="BL104" i="141"/>
  <c r="BK8" i="141"/>
  <c r="BK100" i="142"/>
  <c r="BJ28" i="142"/>
  <c r="BL102" i="141"/>
  <c r="BK6" i="141"/>
  <c r="BL100" i="141"/>
  <c r="BK4" i="141"/>
  <c r="BL101" i="141"/>
  <c r="BK5" i="141"/>
  <c r="BJ28" i="141"/>
  <c r="BK109" i="141"/>
  <c r="BK113" i="141"/>
  <c r="BJ32" i="141"/>
  <c r="BK108" i="141"/>
  <c r="BJ27" i="141"/>
  <c r="BK110" i="141"/>
  <c r="BJ29" i="141"/>
  <c r="BI46" i="142"/>
  <c r="AL25" i="141"/>
  <c r="AM2" i="141"/>
  <c r="BL96" i="142"/>
  <c r="BK5" i="142"/>
  <c r="BL3" i="141"/>
  <c r="BK3" i="141"/>
  <c r="BK98" i="142"/>
  <c r="BJ26" i="142"/>
  <c r="BL101" i="140"/>
  <c r="BK3" i="140"/>
  <c r="BK100" i="139"/>
  <c r="BJ26" i="139"/>
  <c r="BK111" i="140"/>
  <c r="BJ29" i="140"/>
  <c r="AL2" i="139"/>
  <c r="AK25" i="139"/>
  <c r="BJ23" i="140"/>
  <c r="BI46" i="140"/>
  <c r="BK108" i="140"/>
  <c r="BJ26" i="140"/>
  <c r="BK6" i="140"/>
  <c r="BL104" i="140"/>
  <c r="BL101" i="139"/>
  <c r="BK27" i="139"/>
  <c r="BJ23" i="139"/>
  <c r="BL113" i="140"/>
  <c r="BK31" i="140"/>
  <c r="BL110" i="140"/>
  <c r="BK28" i="140"/>
  <c r="BL97" i="139"/>
  <c r="BK3" i="139"/>
  <c r="BL102" i="140"/>
  <c r="BK4" i="140"/>
  <c r="BK109" i="140"/>
  <c r="BJ27" i="140"/>
  <c r="BI46" i="139"/>
  <c r="BK112" i="140"/>
  <c r="BJ30" i="140"/>
  <c r="BL105" i="140"/>
  <c r="BK7" i="140"/>
  <c r="BJ23" i="138"/>
  <c r="BL108" i="138"/>
  <c r="BK9" i="138"/>
  <c r="BL104" i="138"/>
  <c r="BK5" i="138"/>
  <c r="BL107" i="138"/>
  <c r="BK8" i="138"/>
  <c r="BK115" i="138"/>
  <c r="BJ31" i="138"/>
  <c r="BK113" i="138"/>
  <c r="BJ29" i="138"/>
  <c r="BL102" i="138"/>
  <c r="BK3" i="138"/>
  <c r="BK110" i="138"/>
  <c r="BJ26" i="138"/>
  <c r="BL106" i="138"/>
  <c r="BK7" i="138"/>
  <c r="BK111" i="138"/>
  <c r="BJ27" i="138"/>
  <c r="BK112" i="138"/>
  <c r="BJ28" i="138"/>
  <c r="BL105" i="138"/>
  <c r="BK6" i="138"/>
  <c r="BL103" i="138"/>
  <c r="BK4" i="138"/>
  <c r="BK116" i="138"/>
  <c r="BJ32" i="138"/>
  <c r="BK114" i="138"/>
  <c r="BJ30" i="138"/>
  <c r="BI46" i="137"/>
  <c r="BK101" i="137"/>
  <c r="BJ27" i="137"/>
  <c r="BL96" i="137"/>
  <c r="BK4" i="137"/>
  <c r="BK100" i="137"/>
  <c r="BJ26" i="137"/>
  <c r="BK102" i="137"/>
  <c r="BJ28" i="137"/>
  <c r="BL95" i="137"/>
  <c r="BK3" i="137"/>
  <c r="BK103" i="137"/>
  <c r="BJ29" i="137"/>
  <c r="AM2" i="137"/>
  <c r="AL25" i="137"/>
  <c r="BL98" i="137"/>
  <c r="BK6" i="137"/>
  <c r="BL97" i="137"/>
  <c r="BK5" i="137"/>
  <c r="AX120" i="130"/>
  <c r="AW9" i="130"/>
  <c r="AV112" i="128"/>
  <c r="AU4" i="128"/>
  <c r="AX135" i="130"/>
  <c r="AW35" i="130"/>
  <c r="AW122" i="128"/>
  <c r="AV27" i="128"/>
  <c r="AT107" i="129"/>
  <c r="AS7" i="129"/>
  <c r="AW121" i="130"/>
  <c r="AV10" i="130"/>
  <c r="AW109" i="129"/>
  <c r="AV9" i="129"/>
  <c r="AV117" i="130"/>
  <c r="AU6" i="130"/>
  <c r="AV117" i="128"/>
  <c r="AU9" i="128"/>
  <c r="AX131" i="130"/>
  <c r="AW31" i="130"/>
  <c r="AU32" i="128"/>
  <c r="AV129" i="130"/>
  <c r="AU29" i="130"/>
  <c r="AX128" i="130"/>
  <c r="AW28" i="130"/>
  <c r="AW115" i="130"/>
  <c r="AV4" i="130"/>
  <c r="AW123" i="130"/>
  <c r="AV12" i="130"/>
  <c r="AW119" i="130"/>
  <c r="AV8" i="130"/>
  <c r="AX127" i="130"/>
  <c r="AW27" i="130"/>
  <c r="AV114" i="128"/>
  <c r="AU6" i="128"/>
  <c r="AV118" i="130"/>
  <c r="AU7" i="130"/>
  <c r="AV28" i="128"/>
  <c r="AW115" i="128"/>
  <c r="AV7" i="128"/>
  <c r="AV130" i="130"/>
  <c r="AU30" i="130"/>
  <c r="AX134" i="130"/>
  <c r="AW34" i="130"/>
  <c r="AT108" i="129"/>
  <c r="AS8" i="129"/>
  <c r="AV29" i="128"/>
  <c r="AV30" i="128"/>
  <c r="AV33" i="128"/>
  <c r="BH105" i="129"/>
  <c r="BG5" i="129"/>
  <c r="AW116" i="130"/>
  <c r="AV5" i="130"/>
  <c r="AV126" i="130"/>
  <c r="AU26" i="130"/>
  <c r="AX133" i="130"/>
  <c r="AW33" i="130"/>
  <c r="AV111" i="128"/>
  <c r="AU3" i="128"/>
  <c r="AV114" i="130"/>
  <c r="AU3" i="130"/>
  <c r="AV116" i="128"/>
  <c r="AU8" i="128"/>
  <c r="AX104" i="129"/>
  <c r="AW4" i="129"/>
  <c r="AW122" i="130"/>
  <c r="AV11" i="130"/>
  <c r="AV31" i="128"/>
  <c r="AW118" i="128"/>
  <c r="AV10" i="128"/>
  <c r="AS6" i="129"/>
  <c r="AT106" i="129"/>
  <c r="AW115" i="129"/>
  <c r="AV29" i="129"/>
  <c r="AX118" i="129"/>
  <c r="AW32" i="129"/>
  <c r="AV116" i="129"/>
  <c r="AU30" i="129"/>
  <c r="AX114" i="129"/>
  <c r="AW28" i="129"/>
  <c r="AV117" i="129"/>
  <c r="AU31" i="129"/>
  <c r="AV113" i="129"/>
  <c r="AU27" i="129"/>
  <c r="AW112" i="129"/>
  <c r="AV26" i="129"/>
  <c r="C122" i="129"/>
  <c r="AV113" i="128" l="1"/>
  <c r="AU5" i="128"/>
  <c r="DA2" i="150"/>
  <c r="CZ25" i="150"/>
  <c r="AV121" i="128"/>
  <c r="AU26" i="128"/>
  <c r="CZ25" i="151"/>
  <c r="DA2" i="151"/>
  <c r="BL3" i="147"/>
  <c r="BM98" i="147"/>
  <c r="BL6" i="147"/>
  <c r="BM101" i="147"/>
  <c r="BM5" i="140"/>
  <c r="BN103" i="140"/>
  <c r="BL5" i="144"/>
  <c r="BM96" i="144"/>
  <c r="BL7" i="148"/>
  <c r="BM100" i="148"/>
  <c r="BL7" i="141"/>
  <c r="BM103" i="141"/>
  <c r="BM8" i="140"/>
  <c r="BN106" i="140"/>
  <c r="BL28" i="140"/>
  <c r="BM110" i="140"/>
  <c r="BL4" i="141"/>
  <c r="BM100" i="141"/>
  <c r="BM4" i="139"/>
  <c r="BN98" i="139"/>
  <c r="BL3" i="138"/>
  <c r="BM102" i="138"/>
  <c r="BL6" i="145"/>
  <c r="BM100" i="145"/>
  <c r="BL9" i="141"/>
  <c r="BM105" i="141"/>
  <c r="BL31" i="140"/>
  <c r="BM113" i="140"/>
  <c r="BL8" i="141"/>
  <c r="BM104" i="141"/>
  <c r="BL4" i="145"/>
  <c r="BM98" i="145"/>
  <c r="BL4" i="148"/>
  <c r="BM97" i="148"/>
  <c r="BN4" i="142"/>
  <c r="BO95" i="142"/>
  <c r="BL5" i="138"/>
  <c r="BM104" i="138"/>
  <c r="BL3" i="140"/>
  <c r="BM101" i="140"/>
  <c r="BL6" i="141"/>
  <c r="BM102" i="141"/>
  <c r="BL3" i="142"/>
  <c r="BM94" i="142"/>
  <c r="BL4" i="147"/>
  <c r="BM99" i="147"/>
  <c r="BL3" i="148"/>
  <c r="BM96" i="148"/>
  <c r="BL6" i="148"/>
  <c r="BM99" i="148"/>
  <c r="BL4" i="144"/>
  <c r="BM95" i="144"/>
  <c r="BL4" i="138"/>
  <c r="BM103" i="138"/>
  <c r="BL7" i="138"/>
  <c r="BM106" i="138"/>
  <c r="BL4" i="140"/>
  <c r="BM102" i="140"/>
  <c r="BL3" i="145"/>
  <c r="BM97" i="145"/>
  <c r="BL3" i="144"/>
  <c r="BM94" i="144"/>
  <c r="BL5" i="145"/>
  <c r="BM99" i="145"/>
  <c r="BL9" i="138"/>
  <c r="BM108" i="138"/>
  <c r="BL7" i="140"/>
  <c r="BM105" i="140"/>
  <c r="BL27" i="139"/>
  <c r="BM101" i="139"/>
  <c r="BL7" i="147"/>
  <c r="BM102" i="147"/>
  <c r="BL5" i="147"/>
  <c r="BM100" i="147"/>
  <c r="BN99" i="142"/>
  <c r="BM27" i="142"/>
  <c r="BL5" i="141"/>
  <c r="BM101" i="141"/>
  <c r="BL6" i="138"/>
  <c r="BM105" i="138"/>
  <c r="BL8" i="138"/>
  <c r="BM107" i="138"/>
  <c r="BL3" i="139"/>
  <c r="BL23" i="139" s="1"/>
  <c r="BM97" i="139"/>
  <c r="BL6" i="140"/>
  <c r="BM104" i="140"/>
  <c r="BL5" i="142"/>
  <c r="BM96" i="142"/>
  <c r="BL5" i="148"/>
  <c r="BM98" i="148"/>
  <c r="BL6" i="137"/>
  <c r="BM98" i="137"/>
  <c r="BL4" i="137"/>
  <c r="BM96" i="137"/>
  <c r="BL5" i="137"/>
  <c r="BM97" i="137"/>
  <c r="BL3" i="137"/>
  <c r="BM95" i="137"/>
  <c r="AW132" i="130"/>
  <c r="AV32" i="130"/>
  <c r="AU103" i="129"/>
  <c r="AT3" i="129"/>
  <c r="BK23" i="148"/>
  <c r="BK30" i="141"/>
  <c r="BL111" i="141"/>
  <c r="BL99" i="144"/>
  <c r="BK27" i="144"/>
  <c r="AL25" i="140"/>
  <c r="AM2" i="140"/>
  <c r="AM25" i="138"/>
  <c r="AN2" i="138"/>
  <c r="AM25" i="146"/>
  <c r="AN2" i="146"/>
  <c r="BL104" i="148"/>
  <c r="BK28" i="148"/>
  <c r="BJ46" i="148"/>
  <c r="BL104" i="147"/>
  <c r="BK26" i="147"/>
  <c r="BL105" i="147"/>
  <c r="BK27" i="147"/>
  <c r="BL108" i="147"/>
  <c r="BK30" i="147"/>
  <c r="BL105" i="148"/>
  <c r="BK29" i="148"/>
  <c r="BL102" i="148"/>
  <c r="BK26" i="148"/>
  <c r="BL106" i="147"/>
  <c r="BK28" i="147"/>
  <c r="AN2" i="147"/>
  <c r="AM25" i="147"/>
  <c r="AM25" i="148"/>
  <c r="AN2" i="148"/>
  <c r="BK23" i="147"/>
  <c r="BL103" i="148"/>
  <c r="BK27" i="148"/>
  <c r="BL106" i="148"/>
  <c r="BK30" i="148"/>
  <c r="BL107" i="147"/>
  <c r="BK29" i="147"/>
  <c r="BJ46" i="147"/>
  <c r="BL104" i="145"/>
  <c r="BK28" i="145"/>
  <c r="BL100" i="144"/>
  <c r="BK28" i="144"/>
  <c r="BL103" i="145"/>
  <c r="BK27" i="145"/>
  <c r="AN2" i="144"/>
  <c r="AM25" i="144"/>
  <c r="BL105" i="145"/>
  <c r="BK29" i="145"/>
  <c r="BK23" i="145"/>
  <c r="BJ46" i="144"/>
  <c r="BJ46" i="145"/>
  <c r="BL98" i="144"/>
  <c r="BK26" i="144"/>
  <c r="BL102" i="145"/>
  <c r="BK26" i="145"/>
  <c r="AM25" i="145"/>
  <c r="AN2" i="145"/>
  <c r="BK23" i="144"/>
  <c r="BL98" i="142"/>
  <c r="BK26" i="142"/>
  <c r="BL109" i="141"/>
  <c r="BK28" i="141"/>
  <c r="AM25" i="141"/>
  <c r="AN2" i="141"/>
  <c r="BL26" i="141"/>
  <c r="BK26" i="141"/>
  <c r="BL108" i="141"/>
  <c r="BK27" i="141"/>
  <c r="BK23" i="141"/>
  <c r="BJ46" i="141"/>
  <c r="AM25" i="142"/>
  <c r="AN2" i="142"/>
  <c r="BJ46" i="142"/>
  <c r="BL110" i="141"/>
  <c r="BK29" i="141"/>
  <c r="BL113" i="141"/>
  <c r="BK32" i="141"/>
  <c r="BL100" i="142"/>
  <c r="BK28" i="142"/>
  <c r="BK23" i="142"/>
  <c r="BL112" i="141"/>
  <c r="BK31" i="141"/>
  <c r="BL111" i="140"/>
  <c r="BK29" i="140"/>
  <c r="BJ46" i="139"/>
  <c r="BL109" i="140"/>
  <c r="BK27" i="140"/>
  <c r="AM2" i="139"/>
  <c r="AL25" i="139"/>
  <c r="BK26" i="139"/>
  <c r="BL100" i="139"/>
  <c r="BJ46" i="140"/>
  <c r="BK23" i="140"/>
  <c r="BL112" i="140"/>
  <c r="BK30" i="140"/>
  <c r="BK23" i="139"/>
  <c r="BL108" i="140"/>
  <c r="BK26" i="140"/>
  <c r="BK30" i="138"/>
  <c r="BL114" i="138"/>
  <c r="BL112" i="138"/>
  <c r="BK28" i="138"/>
  <c r="BL113" i="138"/>
  <c r="BK29" i="138"/>
  <c r="BJ46" i="138"/>
  <c r="BL116" i="138"/>
  <c r="BK32" i="138"/>
  <c r="BL111" i="138"/>
  <c r="BK27" i="138"/>
  <c r="BL110" i="138"/>
  <c r="BK26" i="138"/>
  <c r="BL115" i="138"/>
  <c r="BK31" i="138"/>
  <c r="BK23" i="138"/>
  <c r="BL103" i="137"/>
  <c r="BK29" i="137"/>
  <c r="BL100" i="137"/>
  <c r="BK26" i="137"/>
  <c r="BK23" i="137"/>
  <c r="BL101" i="137"/>
  <c r="BK27" i="137"/>
  <c r="AM25" i="137"/>
  <c r="AN2" i="137"/>
  <c r="BL102" i="137"/>
  <c r="BK28" i="137"/>
  <c r="BJ46" i="137"/>
  <c r="AW31" i="128"/>
  <c r="AX4" i="129"/>
  <c r="AY104" i="129"/>
  <c r="AW114" i="130"/>
  <c r="AV3" i="130"/>
  <c r="AY133" i="130"/>
  <c r="AX33" i="130"/>
  <c r="AX116" i="130"/>
  <c r="AW5" i="130"/>
  <c r="AW33" i="128"/>
  <c r="AW29" i="128"/>
  <c r="AY134" i="130"/>
  <c r="AX34" i="130"/>
  <c r="AW28" i="128"/>
  <c r="AW114" i="128"/>
  <c r="AV6" i="128"/>
  <c r="AX119" i="130"/>
  <c r="AW8" i="130"/>
  <c r="AX115" i="130"/>
  <c r="AW4" i="130"/>
  <c r="AW129" i="130"/>
  <c r="AV29" i="130"/>
  <c r="AY131" i="130"/>
  <c r="AX31" i="130"/>
  <c r="AW117" i="130"/>
  <c r="AV6" i="130"/>
  <c r="AX109" i="129"/>
  <c r="AW9" i="129"/>
  <c r="AU107" i="129"/>
  <c r="AT7" i="129"/>
  <c r="AX122" i="128"/>
  <c r="AW27" i="128"/>
  <c r="AW112" i="128"/>
  <c r="AV4" i="128"/>
  <c r="AX118" i="128"/>
  <c r="AW10" i="128"/>
  <c r="AX122" i="130"/>
  <c r="AW11" i="130"/>
  <c r="AW116" i="128"/>
  <c r="AV8" i="128"/>
  <c r="AW111" i="128"/>
  <c r="AV3" i="128"/>
  <c r="AW126" i="130"/>
  <c r="AV26" i="130"/>
  <c r="BH5" i="129"/>
  <c r="BI105" i="129"/>
  <c r="AW30" i="128"/>
  <c r="AU108" i="129"/>
  <c r="AT8" i="129"/>
  <c r="AW130" i="130"/>
  <c r="AV30" i="130"/>
  <c r="AU106" i="129"/>
  <c r="AT6" i="129"/>
  <c r="AX115" i="128"/>
  <c r="AW7" i="128"/>
  <c r="AW118" i="130"/>
  <c r="AV7" i="130"/>
  <c r="AY127" i="130"/>
  <c r="AX27" i="130"/>
  <c r="AX123" i="130"/>
  <c r="AW12" i="130"/>
  <c r="AY128" i="130"/>
  <c r="AX28" i="130"/>
  <c r="AV32" i="128"/>
  <c r="AW117" i="128"/>
  <c r="AV9" i="128"/>
  <c r="AX121" i="130"/>
  <c r="AW10" i="130"/>
  <c r="AY135" i="130"/>
  <c r="AX35" i="130"/>
  <c r="AY120" i="130"/>
  <c r="AX9" i="130"/>
  <c r="AW113" i="129"/>
  <c r="AV27" i="129"/>
  <c r="AY114" i="129"/>
  <c r="AX28" i="129"/>
  <c r="AX115" i="129"/>
  <c r="AW29" i="129"/>
  <c r="AW116" i="129"/>
  <c r="AV30" i="129"/>
  <c r="AX112" i="129"/>
  <c r="AW26" i="129"/>
  <c r="AW117" i="129"/>
  <c r="AV31" i="129"/>
  <c r="AY118" i="129"/>
  <c r="AX32" i="129"/>
  <c r="AW113" i="128" l="1"/>
  <c r="AV5" i="128"/>
  <c r="BL23" i="140"/>
  <c r="BL23" i="144"/>
  <c r="AV26" i="128"/>
  <c r="AW121" i="128"/>
  <c r="DA25" i="151"/>
  <c r="DB2" i="151"/>
  <c r="BL23" i="137"/>
  <c r="BL23" i="147"/>
  <c r="BL23" i="142"/>
  <c r="BL23" i="145"/>
  <c r="DA25" i="150"/>
  <c r="DB2" i="150"/>
  <c r="BL23" i="138"/>
  <c r="BL23" i="141"/>
  <c r="BL23" i="148"/>
  <c r="BM3" i="144"/>
  <c r="BN94" i="144"/>
  <c r="BN103" i="138"/>
  <c r="BM4" i="138"/>
  <c r="BN95" i="144"/>
  <c r="BM4" i="144"/>
  <c r="BM3" i="142"/>
  <c r="BN94" i="142"/>
  <c r="BM5" i="138"/>
  <c r="BN104" i="138"/>
  <c r="BN104" i="141"/>
  <c r="BM8" i="141"/>
  <c r="BM6" i="145"/>
  <c r="BN100" i="145"/>
  <c r="BM28" i="140"/>
  <c r="BN110" i="140"/>
  <c r="BN96" i="144"/>
  <c r="BM5" i="144"/>
  <c r="BL28" i="142"/>
  <c r="BM100" i="142"/>
  <c r="BL27" i="145"/>
  <c r="BM103" i="145"/>
  <c r="BM3" i="139"/>
  <c r="BM23" i="139" s="1"/>
  <c r="BN97" i="139"/>
  <c r="BM5" i="141"/>
  <c r="BN101" i="141"/>
  <c r="BM9" i="138"/>
  <c r="BN108" i="138"/>
  <c r="BL27" i="140"/>
  <c r="BM109" i="140"/>
  <c r="BL28" i="148"/>
  <c r="BM104" i="148"/>
  <c r="BM3" i="145"/>
  <c r="BN97" i="145"/>
  <c r="BM6" i="148"/>
  <c r="BN99" i="148"/>
  <c r="BM6" i="141"/>
  <c r="BN102" i="141"/>
  <c r="BP95" i="142"/>
  <c r="BO4" i="142"/>
  <c r="BM3" i="138"/>
  <c r="BN102" i="138"/>
  <c r="BN8" i="140"/>
  <c r="BO106" i="140"/>
  <c r="BN5" i="140"/>
  <c r="BO103" i="140"/>
  <c r="BL27" i="138"/>
  <c r="BM111" i="138"/>
  <c r="BL32" i="138"/>
  <c r="BM116" i="138"/>
  <c r="BL29" i="140"/>
  <c r="BM111" i="140"/>
  <c r="BL28" i="144"/>
  <c r="BM100" i="144"/>
  <c r="BL30" i="147"/>
  <c r="BM108" i="147"/>
  <c r="BL30" i="141"/>
  <c r="BM111" i="141"/>
  <c r="BM5" i="148"/>
  <c r="BN98" i="148"/>
  <c r="BN107" i="138"/>
  <c r="BM8" i="138"/>
  <c r="BM5" i="145"/>
  <c r="BN99" i="145"/>
  <c r="BL29" i="148"/>
  <c r="BM105" i="148"/>
  <c r="BL30" i="148"/>
  <c r="BM106" i="148"/>
  <c r="BN27" i="142"/>
  <c r="BO99" i="142"/>
  <c r="BM4" i="140"/>
  <c r="BN102" i="140"/>
  <c r="BM3" i="148"/>
  <c r="BN96" i="148"/>
  <c r="BM3" i="140"/>
  <c r="BN101" i="140"/>
  <c r="BM4" i="148"/>
  <c r="BN97" i="148"/>
  <c r="BM31" i="140"/>
  <c r="BN113" i="140"/>
  <c r="BO98" i="139"/>
  <c r="BN4" i="139"/>
  <c r="BM7" i="141"/>
  <c r="BN103" i="141"/>
  <c r="BN101" i="147"/>
  <c r="BM6" i="147"/>
  <c r="BL30" i="140"/>
  <c r="BM112" i="140"/>
  <c r="BL30" i="138"/>
  <c r="BM114" i="138"/>
  <c r="BL29" i="138"/>
  <c r="BM113" i="138"/>
  <c r="BL26" i="140"/>
  <c r="BM108" i="140"/>
  <c r="BL31" i="141"/>
  <c r="BM112" i="141"/>
  <c r="BL27" i="141"/>
  <c r="BM108" i="141"/>
  <c r="BL26" i="145"/>
  <c r="BM102" i="145"/>
  <c r="BL29" i="145"/>
  <c r="BM105" i="145"/>
  <c r="BL28" i="147"/>
  <c r="BM106" i="147"/>
  <c r="BL27" i="147"/>
  <c r="BM105" i="147"/>
  <c r="BM5" i="142"/>
  <c r="BN96" i="142"/>
  <c r="BM6" i="138"/>
  <c r="BN105" i="138"/>
  <c r="BM5" i="147"/>
  <c r="BN100" i="147"/>
  <c r="BN101" i="139"/>
  <c r="BM27" i="139"/>
  <c r="BL28" i="141"/>
  <c r="BM109" i="141"/>
  <c r="BL29" i="147"/>
  <c r="BM107" i="147"/>
  <c r="BL26" i="139"/>
  <c r="BL46" i="139" s="1"/>
  <c r="BM100" i="139"/>
  <c r="BL31" i="138"/>
  <c r="BM115" i="138"/>
  <c r="BL26" i="138"/>
  <c r="BM110" i="138"/>
  <c r="BL29" i="141"/>
  <c r="BM110" i="141"/>
  <c r="BL26" i="142"/>
  <c r="BM98" i="142"/>
  <c r="BL28" i="145"/>
  <c r="BM104" i="145"/>
  <c r="BL27" i="148"/>
  <c r="BM103" i="148"/>
  <c r="BM7" i="138"/>
  <c r="BN106" i="138"/>
  <c r="BM4" i="147"/>
  <c r="BN99" i="147"/>
  <c r="BM4" i="145"/>
  <c r="BN98" i="145"/>
  <c r="BM9" i="141"/>
  <c r="BN105" i="141"/>
  <c r="BM4" i="141"/>
  <c r="BN100" i="141"/>
  <c r="BM7" i="148"/>
  <c r="BN100" i="148"/>
  <c r="BM3" i="147"/>
  <c r="BN98" i="147"/>
  <c r="BL27" i="144"/>
  <c r="BM99" i="144"/>
  <c r="BL32" i="141"/>
  <c r="BM113" i="141"/>
  <c r="BL28" i="138"/>
  <c r="BM112" i="138"/>
  <c r="BL26" i="144"/>
  <c r="BM98" i="144"/>
  <c r="BL26" i="148"/>
  <c r="BM102" i="148"/>
  <c r="BL26" i="147"/>
  <c r="BM104" i="147"/>
  <c r="BM6" i="140"/>
  <c r="BN104" i="140"/>
  <c r="BM7" i="147"/>
  <c r="BN102" i="147"/>
  <c r="BM7" i="140"/>
  <c r="BN105" i="140"/>
  <c r="BL27" i="137"/>
  <c r="BM101" i="137"/>
  <c r="BN95" i="137"/>
  <c r="BM3" i="137"/>
  <c r="BL26" i="137"/>
  <c r="BM100" i="137"/>
  <c r="BM4" i="137"/>
  <c r="BN96" i="137"/>
  <c r="BL29" i="137"/>
  <c r="BM103" i="137"/>
  <c r="BM6" i="137"/>
  <c r="BN98" i="137"/>
  <c r="BN97" i="137"/>
  <c r="BM5" i="137"/>
  <c r="BL28" i="137"/>
  <c r="BM102" i="137"/>
  <c r="AX132" i="130"/>
  <c r="AW32" i="130"/>
  <c r="AV103" i="129"/>
  <c r="AU3" i="129"/>
  <c r="AM25" i="140"/>
  <c r="AN2" i="140"/>
  <c r="BK46" i="138"/>
  <c r="AO2" i="138"/>
  <c r="AN25" i="138"/>
  <c r="BK46" i="148"/>
  <c r="AO2" i="147"/>
  <c r="AN25" i="147"/>
  <c r="AN25" i="146"/>
  <c r="AO2" i="146"/>
  <c r="AN25" i="148"/>
  <c r="AO2" i="148"/>
  <c r="BK46" i="147"/>
  <c r="AN25" i="145"/>
  <c r="AO2" i="145"/>
  <c r="BK46" i="144"/>
  <c r="AN25" i="144"/>
  <c r="AO2" i="144"/>
  <c r="BK46" i="145"/>
  <c r="BK46" i="142"/>
  <c r="AN25" i="142"/>
  <c r="AO2" i="142"/>
  <c r="BK46" i="141"/>
  <c r="AN25" i="141"/>
  <c r="AO2" i="141"/>
  <c r="BK46" i="139"/>
  <c r="AN2" i="139"/>
  <c r="AM25" i="139"/>
  <c r="BK46" i="140"/>
  <c r="BK46" i="137"/>
  <c r="AN25" i="137"/>
  <c r="AO2" i="137"/>
  <c r="AZ120" i="130"/>
  <c r="AY9" i="130"/>
  <c r="AW32" i="128"/>
  <c r="AY123" i="130"/>
  <c r="AX12" i="130"/>
  <c r="AX118" i="130"/>
  <c r="AW7" i="130"/>
  <c r="AV106" i="129"/>
  <c r="AU6" i="129"/>
  <c r="AX130" i="130"/>
  <c r="AW30" i="130"/>
  <c r="AX30" i="128"/>
  <c r="AX126" i="130"/>
  <c r="AW26" i="130"/>
  <c r="AX116" i="128"/>
  <c r="AW8" i="128"/>
  <c r="AY118" i="128"/>
  <c r="AX10" i="128"/>
  <c r="AY122" i="128"/>
  <c r="AX27" i="128"/>
  <c r="AX9" i="129"/>
  <c r="AY109" i="129"/>
  <c r="AZ131" i="130"/>
  <c r="AY31" i="130"/>
  <c r="AY115" i="130"/>
  <c r="AX4" i="130"/>
  <c r="AY119" i="130"/>
  <c r="AX8" i="130"/>
  <c r="AX28" i="128"/>
  <c r="AY4" i="129"/>
  <c r="AZ104" i="129"/>
  <c r="BI5" i="129"/>
  <c r="BJ105" i="129"/>
  <c r="AZ134" i="130"/>
  <c r="AY34" i="130"/>
  <c r="AX33" i="128"/>
  <c r="AZ133" i="130"/>
  <c r="AY33" i="130"/>
  <c r="AZ135" i="130"/>
  <c r="AY35" i="130"/>
  <c r="AY121" i="130"/>
  <c r="AX10" i="130"/>
  <c r="AX117" i="128"/>
  <c r="AW9" i="128"/>
  <c r="AZ128" i="130"/>
  <c r="AY28" i="130"/>
  <c r="AZ127" i="130"/>
  <c r="AY27" i="130"/>
  <c r="AY115" i="128"/>
  <c r="AX7" i="128"/>
  <c r="AU8" i="129"/>
  <c r="AV108" i="129"/>
  <c r="AX111" i="128"/>
  <c r="AW3" i="128"/>
  <c r="AY122" i="130"/>
  <c r="AX11" i="130"/>
  <c r="AX112" i="128"/>
  <c r="AW4" i="128"/>
  <c r="AV107" i="129"/>
  <c r="AU7" i="129"/>
  <c r="AX117" i="130"/>
  <c r="AW6" i="130"/>
  <c r="AX129" i="130"/>
  <c r="AW29" i="130"/>
  <c r="AX114" i="128"/>
  <c r="AW6" i="128"/>
  <c r="AX29" i="128"/>
  <c r="AY116" i="130"/>
  <c r="AX5" i="130"/>
  <c r="AX114" i="130"/>
  <c r="AW3" i="130"/>
  <c r="AX31" i="128"/>
  <c r="AX117" i="129"/>
  <c r="AW31" i="129"/>
  <c r="AY112" i="129"/>
  <c r="AX26" i="129"/>
  <c r="AY115" i="129"/>
  <c r="AX29" i="129"/>
  <c r="AZ114" i="129"/>
  <c r="AY28" i="129"/>
  <c r="AZ118" i="129"/>
  <c r="AY32" i="129"/>
  <c r="AX116" i="129"/>
  <c r="AW30" i="129"/>
  <c r="AX113" i="129"/>
  <c r="AW27" i="129"/>
  <c r="AW5" i="128" l="1"/>
  <c r="AX113" i="128"/>
  <c r="DB25" i="151"/>
  <c r="DC2" i="151"/>
  <c r="DB25" i="150"/>
  <c r="DC2" i="150"/>
  <c r="AW26" i="128"/>
  <c r="AX121" i="128"/>
  <c r="BL46" i="142"/>
  <c r="BL46" i="137"/>
  <c r="BL46" i="148"/>
  <c r="BL46" i="138"/>
  <c r="BL46" i="145"/>
  <c r="BL46" i="140"/>
  <c r="BL46" i="144"/>
  <c r="BM23" i="147"/>
  <c r="BL46" i="141"/>
  <c r="BM23" i="148"/>
  <c r="BM23" i="142"/>
  <c r="BL46" i="147"/>
  <c r="BM26" i="144"/>
  <c r="BN98" i="144"/>
  <c r="BM29" i="141"/>
  <c r="BN110" i="141"/>
  <c r="BM29" i="145"/>
  <c r="BN105" i="145"/>
  <c r="BM31" i="141"/>
  <c r="BN112" i="141"/>
  <c r="BN114" i="138"/>
  <c r="BM30" i="138"/>
  <c r="BN3" i="148"/>
  <c r="BO96" i="148"/>
  <c r="BM30" i="148"/>
  <c r="BN106" i="148"/>
  <c r="BM30" i="147"/>
  <c r="BN108" i="147"/>
  <c r="BM32" i="138"/>
  <c r="BN116" i="138"/>
  <c r="BN3" i="138"/>
  <c r="BO102" i="138"/>
  <c r="BN6" i="148"/>
  <c r="BO99" i="148"/>
  <c r="BM27" i="140"/>
  <c r="BN109" i="140"/>
  <c r="BN3" i="139"/>
  <c r="BN23" i="139" s="1"/>
  <c r="BO97" i="139"/>
  <c r="BN28" i="140"/>
  <c r="BO110" i="140"/>
  <c r="BO94" i="142"/>
  <c r="BN3" i="142"/>
  <c r="BN7" i="138"/>
  <c r="BO106" i="138"/>
  <c r="BN6" i="140"/>
  <c r="BO104" i="140"/>
  <c r="BM26" i="138"/>
  <c r="BN110" i="138"/>
  <c r="BN31" i="140"/>
  <c r="BO113" i="140"/>
  <c r="BM28" i="144"/>
  <c r="BN100" i="144"/>
  <c r="BM27" i="138"/>
  <c r="BN111" i="138"/>
  <c r="BN9" i="138"/>
  <c r="BO108" i="138"/>
  <c r="BM27" i="145"/>
  <c r="BN103" i="145"/>
  <c r="BN6" i="145"/>
  <c r="BO100" i="145"/>
  <c r="BN112" i="138"/>
  <c r="BM28" i="138"/>
  <c r="BN5" i="142"/>
  <c r="BO96" i="142"/>
  <c r="BO107" i="138"/>
  <c r="BN8" i="138"/>
  <c r="BN4" i="144"/>
  <c r="BO95" i="144"/>
  <c r="BO98" i="145"/>
  <c r="BN4" i="145"/>
  <c r="BM30" i="140"/>
  <c r="BN112" i="140"/>
  <c r="BN7" i="140"/>
  <c r="BO105" i="140"/>
  <c r="BM32" i="141"/>
  <c r="BN113" i="141"/>
  <c r="BN4" i="141"/>
  <c r="BO100" i="141"/>
  <c r="BM31" i="138"/>
  <c r="BN115" i="138"/>
  <c r="BM28" i="141"/>
  <c r="BN109" i="141"/>
  <c r="BM27" i="147"/>
  <c r="BN105" i="147"/>
  <c r="BN113" i="138"/>
  <c r="BM29" i="138"/>
  <c r="BO97" i="148"/>
  <c r="BN4" i="148"/>
  <c r="BN4" i="140"/>
  <c r="BO102" i="140"/>
  <c r="BM29" i="148"/>
  <c r="BN105" i="148"/>
  <c r="BN5" i="148"/>
  <c r="BO98" i="148"/>
  <c r="BO5" i="140"/>
  <c r="BP103" i="140"/>
  <c r="BN3" i="145"/>
  <c r="BO97" i="145"/>
  <c r="BM28" i="142"/>
  <c r="BN100" i="142"/>
  <c r="BM23" i="141"/>
  <c r="BM23" i="138"/>
  <c r="BO98" i="147"/>
  <c r="BN3" i="147"/>
  <c r="BN7" i="148"/>
  <c r="BO100" i="148"/>
  <c r="BM26" i="145"/>
  <c r="BN102" i="145"/>
  <c r="BN4" i="147"/>
  <c r="BO99" i="147"/>
  <c r="BN27" i="139"/>
  <c r="BO101" i="139"/>
  <c r="BN6" i="147"/>
  <c r="BO101" i="147"/>
  <c r="BQ95" i="142"/>
  <c r="BP4" i="142"/>
  <c r="BM23" i="145"/>
  <c r="BN8" i="141"/>
  <c r="BO104" i="141"/>
  <c r="BO103" i="138"/>
  <c r="BN4" i="138"/>
  <c r="BN100" i="139"/>
  <c r="BM26" i="139"/>
  <c r="BM46" i="139" s="1"/>
  <c r="BO4" i="139"/>
  <c r="BP98" i="139"/>
  <c r="BM27" i="148"/>
  <c r="BN103" i="148"/>
  <c r="BM26" i="140"/>
  <c r="BN108" i="140"/>
  <c r="BN7" i="147"/>
  <c r="BO102" i="147"/>
  <c r="BM26" i="148"/>
  <c r="BN102" i="148"/>
  <c r="BN99" i="144"/>
  <c r="BM27" i="144"/>
  <c r="BN9" i="141"/>
  <c r="BO105" i="141"/>
  <c r="BM26" i="142"/>
  <c r="BN98" i="142"/>
  <c r="BO100" i="147"/>
  <c r="BN5" i="147"/>
  <c r="BM28" i="147"/>
  <c r="BN106" i="147"/>
  <c r="BN108" i="141"/>
  <c r="BM27" i="141"/>
  <c r="BN7" i="141"/>
  <c r="BO103" i="141"/>
  <c r="BN3" i="140"/>
  <c r="BO101" i="140"/>
  <c r="BP99" i="142"/>
  <c r="BO27" i="142"/>
  <c r="BN5" i="145"/>
  <c r="BO99" i="145"/>
  <c r="BN111" i="141"/>
  <c r="BM30" i="141"/>
  <c r="BM29" i="140"/>
  <c r="BN111" i="140"/>
  <c r="BP106" i="140"/>
  <c r="BO8" i="140"/>
  <c r="BN6" i="141"/>
  <c r="BO102" i="141"/>
  <c r="BM28" i="148"/>
  <c r="BN104" i="148"/>
  <c r="BO101" i="141"/>
  <c r="BN5" i="141"/>
  <c r="BN5" i="138"/>
  <c r="BO104" i="138"/>
  <c r="BO94" i="144"/>
  <c r="BN3" i="144"/>
  <c r="BN6" i="138"/>
  <c r="BO105" i="138"/>
  <c r="BM29" i="147"/>
  <c r="BN107" i="147"/>
  <c r="BN104" i="147"/>
  <c r="BM26" i="147"/>
  <c r="BM28" i="145"/>
  <c r="BN104" i="145"/>
  <c r="BM23" i="140"/>
  <c r="BN5" i="144"/>
  <c r="BO96" i="144"/>
  <c r="BM23" i="144"/>
  <c r="BN102" i="137"/>
  <c r="BM28" i="137"/>
  <c r="BN4" i="137"/>
  <c r="BO96" i="137"/>
  <c r="BM29" i="137"/>
  <c r="BN103" i="137"/>
  <c r="BM27" i="137"/>
  <c r="BN101" i="137"/>
  <c r="BN100" i="137"/>
  <c r="BM26" i="137"/>
  <c r="BN5" i="137"/>
  <c r="BO97" i="137"/>
  <c r="BN6" i="137"/>
  <c r="BO98" i="137"/>
  <c r="BM23" i="137"/>
  <c r="BN3" i="137"/>
  <c r="BO95" i="137"/>
  <c r="AY132" i="130"/>
  <c r="AX32" i="130"/>
  <c r="AW103" i="129"/>
  <c r="AV3" i="129"/>
  <c r="AO2" i="140"/>
  <c r="AN25" i="140"/>
  <c r="AP2" i="138"/>
  <c r="AO25" i="138"/>
  <c r="AO25" i="147"/>
  <c r="AP2" i="147"/>
  <c r="AP2" i="148"/>
  <c r="AO25" i="148"/>
  <c r="AP2" i="146"/>
  <c r="AO25" i="146"/>
  <c r="AO25" i="145"/>
  <c r="AP2" i="145"/>
  <c r="AO25" i="144"/>
  <c r="AP2" i="144"/>
  <c r="AO25" i="142"/>
  <c r="AP2" i="142"/>
  <c r="AO25" i="141"/>
  <c r="AP2" i="141"/>
  <c r="AO2" i="139"/>
  <c r="AN25" i="139"/>
  <c r="AO25" i="137"/>
  <c r="AP2" i="137"/>
  <c r="AY31" i="128"/>
  <c r="AZ116" i="130"/>
  <c r="AY5" i="130"/>
  <c r="BK105" i="129"/>
  <c r="BJ5" i="129"/>
  <c r="AY9" i="129"/>
  <c r="AZ109" i="129"/>
  <c r="AY117" i="130"/>
  <c r="AX6" i="130"/>
  <c r="AY112" i="128"/>
  <c r="AX4" i="128"/>
  <c r="AY111" i="128"/>
  <c r="AX3" i="128"/>
  <c r="BA127" i="130"/>
  <c r="AZ27" i="130"/>
  <c r="AY117" i="128"/>
  <c r="AX9" i="128"/>
  <c r="BA135" i="130"/>
  <c r="AZ35" i="130"/>
  <c r="AY33" i="128"/>
  <c r="AY28" i="128"/>
  <c r="AZ115" i="130"/>
  <c r="AY4" i="130"/>
  <c r="AZ118" i="128"/>
  <c r="AY10" i="128"/>
  <c r="AY126" i="130"/>
  <c r="AX26" i="130"/>
  <c r="AY130" i="130"/>
  <c r="AX30" i="130"/>
  <c r="AY118" i="130"/>
  <c r="AX7" i="130"/>
  <c r="AX32" i="128"/>
  <c r="AY114" i="130"/>
  <c r="AX3" i="130"/>
  <c r="AY29" i="128"/>
  <c r="AW108" i="129"/>
  <c r="AV8" i="129"/>
  <c r="AZ4" i="129"/>
  <c r="BA104" i="129"/>
  <c r="AY114" i="128"/>
  <c r="AX6" i="128"/>
  <c r="AY129" i="130"/>
  <c r="AX29" i="130"/>
  <c r="AW107" i="129"/>
  <c r="AV7" i="129"/>
  <c r="AZ122" i="130"/>
  <c r="AY11" i="130"/>
  <c r="AZ115" i="128"/>
  <c r="AY7" i="128"/>
  <c r="BA128" i="130"/>
  <c r="AZ28" i="130"/>
  <c r="AZ121" i="130"/>
  <c r="AY10" i="130"/>
  <c r="BA133" i="130"/>
  <c r="AZ33" i="130"/>
  <c r="BA134" i="130"/>
  <c r="AZ34" i="130"/>
  <c r="AZ119" i="130"/>
  <c r="AY8" i="130"/>
  <c r="BA131" i="130"/>
  <c r="AZ31" i="130"/>
  <c r="AZ122" i="128"/>
  <c r="AY27" i="128"/>
  <c r="AY116" i="128"/>
  <c r="AX8" i="128"/>
  <c r="AY30" i="128"/>
  <c r="AW106" i="129"/>
  <c r="AV6" i="129"/>
  <c r="AZ123" i="130"/>
  <c r="AY12" i="130"/>
  <c r="BA120" i="130"/>
  <c r="AZ9" i="130"/>
  <c r="AY113" i="129"/>
  <c r="AX27" i="129"/>
  <c r="AY117" i="129"/>
  <c r="AX31" i="129"/>
  <c r="AY116" i="129"/>
  <c r="AX30" i="129"/>
  <c r="BA118" i="129"/>
  <c r="AZ32" i="129"/>
  <c r="BA114" i="129"/>
  <c r="AZ28" i="129"/>
  <c r="AZ112" i="129"/>
  <c r="AY26" i="129"/>
  <c r="AZ115" i="129"/>
  <c r="AY29" i="129"/>
  <c r="AY113" i="128" l="1"/>
  <c r="AX5" i="128"/>
  <c r="BN23" i="142"/>
  <c r="DC25" i="150"/>
  <c r="DD2" i="150"/>
  <c r="AX26" i="128"/>
  <c r="AY121" i="128"/>
  <c r="DC25" i="151"/>
  <c r="DD2" i="151"/>
  <c r="BM46" i="141"/>
  <c r="BM46" i="145"/>
  <c r="BM46" i="142"/>
  <c r="BM46" i="140"/>
  <c r="BN23" i="145"/>
  <c r="BQ4" i="142"/>
  <c r="BR95" i="142"/>
  <c r="BO4" i="145"/>
  <c r="BP98" i="145"/>
  <c r="BO6" i="145"/>
  <c r="BP100" i="145"/>
  <c r="BP113" i="140"/>
  <c r="BO31" i="140"/>
  <c r="BO6" i="148"/>
  <c r="BP99" i="148"/>
  <c r="BN31" i="141"/>
  <c r="BO112" i="141"/>
  <c r="BP27" i="142"/>
  <c r="BQ99" i="142"/>
  <c r="BO100" i="139"/>
  <c r="BN26" i="139"/>
  <c r="BN46" i="139" s="1"/>
  <c r="BO105" i="147"/>
  <c r="BN27" i="147"/>
  <c r="BN32" i="141"/>
  <c r="BO113" i="141"/>
  <c r="BP95" i="144"/>
  <c r="BO4" i="144"/>
  <c r="BO3" i="142"/>
  <c r="BP94" i="142"/>
  <c r="BO3" i="147"/>
  <c r="BP98" i="147"/>
  <c r="BN29" i="140"/>
  <c r="BO111" i="140"/>
  <c r="BN27" i="148"/>
  <c r="BO103" i="148"/>
  <c r="BO5" i="142"/>
  <c r="BP96" i="142"/>
  <c r="BN27" i="145"/>
  <c r="BO103" i="145"/>
  <c r="BN27" i="138"/>
  <c r="BO111" i="138"/>
  <c r="BN26" i="138"/>
  <c r="BO110" i="138"/>
  <c r="BO28" i="140"/>
  <c r="BP110" i="140"/>
  <c r="BO3" i="138"/>
  <c r="BP102" i="138"/>
  <c r="BN30" i="148"/>
  <c r="BO106" i="148"/>
  <c r="BN29" i="145"/>
  <c r="BO105" i="145"/>
  <c r="BO4" i="140"/>
  <c r="BP102" i="140"/>
  <c r="BO3" i="140"/>
  <c r="BP101" i="140"/>
  <c r="BM46" i="148"/>
  <c r="BO27" i="139"/>
  <c r="BP101" i="139"/>
  <c r="BP100" i="148"/>
  <c r="BO7" i="148"/>
  <c r="BN28" i="142"/>
  <c r="BO100" i="142"/>
  <c r="BN28" i="141"/>
  <c r="BO109" i="141"/>
  <c r="BO7" i="140"/>
  <c r="BP105" i="140"/>
  <c r="BM46" i="138"/>
  <c r="BN23" i="138"/>
  <c r="BN27" i="141"/>
  <c r="BO108" i="141"/>
  <c r="BP101" i="147"/>
  <c r="BO6" i="147"/>
  <c r="BO98" i="142"/>
  <c r="BN26" i="142"/>
  <c r="BN28" i="145"/>
  <c r="BO104" i="145"/>
  <c r="BN28" i="148"/>
  <c r="BO104" i="148"/>
  <c r="BO7" i="147"/>
  <c r="BP102" i="147"/>
  <c r="BQ98" i="139"/>
  <c r="BP4" i="139"/>
  <c r="BO8" i="141"/>
  <c r="BP104" i="141"/>
  <c r="BO4" i="148"/>
  <c r="BP97" i="148"/>
  <c r="BO9" i="138"/>
  <c r="BP108" i="138"/>
  <c r="BO100" i="144"/>
  <c r="BN28" i="144"/>
  <c r="BO6" i="140"/>
  <c r="BP104" i="140"/>
  <c r="BO3" i="139"/>
  <c r="BO23" i="139" s="1"/>
  <c r="BP97" i="139"/>
  <c r="BO116" i="138"/>
  <c r="BN32" i="138"/>
  <c r="BO3" i="148"/>
  <c r="BP96" i="148"/>
  <c r="BN29" i="141"/>
  <c r="BO110" i="141"/>
  <c r="BQ106" i="140"/>
  <c r="BP8" i="140"/>
  <c r="BN26" i="145"/>
  <c r="BO102" i="145"/>
  <c r="BN26" i="148"/>
  <c r="BO102" i="148"/>
  <c r="BP103" i="141"/>
  <c r="BO7" i="141"/>
  <c r="BN23" i="137"/>
  <c r="BN30" i="141"/>
  <c r="BO111" i="141"/>
  <c r="BO5" i="147"/>
  <c r="BP100" i="147"/>
  <c r="BN23" i="141"/>
  <c r="BO4" i="147"/>
  <c r="BP99" i="147"/>
  <c r="BO5" i="148"/>
  <c r="BP98" i="148"/>
  <c r="BN31" i="138"/>
  <c r="BO115" i="138"/>
  <c r="BN30" i="140"/>
  <c r="BO112" i="140"/>
  <c r="BO8" i="138"/>
  <c r="BP107" i="138"/>
  <c r="BN28" i="138"/>
  <c r="BO112" i="138"/>
  <c r="BN23" i="148"/>
  <c r="BO5" i="138"/>
  <c r="BP104" i="138"/>
  <c r="BN26" i="140"/>
  <c r="BO108" i="140"/>
  <c r="BN28" i="147"/>
  <c r="BO106" i="147"/>
  <c r="BN23" i="140"/>
  <c r="BP103" i="138"/>
  <c r="BO4" i="138"/>
  <c r="BO5" i="144"/>
  <c r="BP96" i="144"/>
  <c r="BM46" i="147"/>
  <c r="BN23" i="144"/>
  <c r="BO6" i="141"/>
  <c r="BP102" i="141"/>
  <c r="BO5" i="145"/>
  <c r="BP99" i="145"/>
  <c r="BO9" i="141"/>
  <c r="BP105" i="141"/>
  <c r="BN29" i="138"/>
  <c r="BO113" i="138"/>
  <c r="BO7" i="138"/>
  <c r="BP106" i="138"/>
  <c r="BN27" i="140"/>
  <c r="BO109" i="140"/>
  <c r="BN30" i="147"/>
  <c r="BO108" i="147"/>
  <c r="BO98" i="144"/>
  <c r="BN26" i="144"/>
  <c r="BN27" i="144"/>
  <c r="BO99" i="144"/>
  <c r="BP5" i="140"/>
  <c r="BQ103" i="140"/>
  <c r="BN29" i="147"/>
  <c r="BO107" i="147"/>
  <c r="BO5" i="141"/>
  <c r="BP101" i="141"/>
  <c r="BO6" i="138"/>
  <c r="BP105" i="138"/>
  <c r="BO104" i="147"/>
  <c r="BN26" i="147"/>
  <c r="BO3" i="144"/>
  <c r="BP94" i="144"/>
  <c r="BN23" i="147"/>
  <c r="BO3" i="145"/>
  <c r="BP97" i="145"/>
  <c r="BN29" i="148"/>
  <c r="BO105" i="148"/>
  <c r="BO4" i="141"/>
  <c r="BP100" i="141"/>
  <c r="BN30" i="138"/>
  <c r="BO114" i="138"/>
  <c r="BM46" i="144"/>
  <c r="BO6" i="137"/>
  <c r="BP98" i="137"/>
  <c r="BN27" i="137"/>
  <c r="BO101" i="137"/>
  <c r="BN29" i="137"/>
  <c r="BO103" i="137"/>
  <c r="BO4" i="137"/>
  <c r="BP96" i="137"/>
  <c r="BM46" i="137"/>
  <c r="BP97" i="137"/>
  <c r="BO5" i="137"/>
  <c r="BO3" i="137"/>
  <c r="BP95" i="137"/>
  <c r="BO100" i="137"/>
  <c r="BN26" i="137"/>
  <c r="BN28" i="137"/>
  <c r="BO102" i="137"/>
  <c r="AZ132" i="130"/>
  <c r="AY32" i="130"/>
  <c r="AW3" i="129"/>
  <c r="AX103" i="129"/>
  <c r="AP2" i="140"/>
  <c r="AO25" i="140"/>
  <c r="AP25" i="138"/>
  <c r="AQ2" i="138"/>
  <c r="AP25" i="148"/>
  <c r="AQ2" i="148"/>
  <c r="AP25" i="146"/>
  <c r="AQ2" i="146"/>
  <c r="AP25" i="147"/>
  <c r="AQ2" i="147"/>
  <c r="AP25" i="144"/>
  <c r="AQ2" i="144"/>
  <c r="AQ2" i="145"/>
  <c r="AP25" i="145"/>
  <c r="AP25" i="141"/>
  <c r="AQ2" i="141"/>
  <c r="AQ2" i="142"/>
  <c r="AP25" i="142"/>
  <c r="AO25" i="139"/>
  <c r="AP2" i="139"/>
  <c r="AP25" i="137"/>
  <c r="AQ2" i="137"/>
  <c r="BB120" i="130"/>
  <c r="BA9" i="130"/>
  <c r="BA123" i="130"/>
  <c r="AZ12" i="130"/>
  <c r="AZ30" i="128"/>
  <c r="BA122" i="128"/>
  <c r="AZ27" i="128"/>
  <c r="BA119" i="130"/>
  <c r="AZ8" i="130"/>
  <c r="BB133" i="130"/>
  <c r="BA33" i="130"/>
  <c r="BB128" i="130"/>
  <c r="BA28" i="130"/>
  <c r="BA122" i="130"/>
  <c r="AZ11" i="130"/>
  <c r="AZ129" i="130"/>
  <c r="AY29" i="130"/>
  <c r="AZ28" i="128"/>
  <c r="AW8" i="129"/>
  <c r="AX108" i="129"/>
  <c r="AZ114" i="130"/>
  <c r="AY3" i="130"/>
  <c r="AY32" i="128"/>
  <c r="AZ130" i="130"/>
  <c r="AY30" i="130"/>
  <c r="BA118" i="128"/>
  <c r="AZ10" i="128"/>
  <c r="BB135" i="130"/>
  <c r="BA35" i="130"/>
  <c r="BB127" i="130"/>
  <c r="BA27" i="130"/>
  <c r="AZ112" i="128"/>
  <c r="AY4" i="128"/>
  <c r="BL105" i="129"/>
  <c r="BL5" i="129" s="1"/>
  <c r="BK5" i="129"/>
  <c r="BA116" i="130"/>
  <c r="AZ5" i="130"/>
  <c r="AX106" i="129"/>
  <c r="AW6" i="129"/>
  <c r="AZ116" i="128"/>
  <c r="AY8" i="128"/>
  <c r="BB131" i="130"/>
  <c r="BA31" i="130"/>
  <c r="BB134" i="130"/>
  <c r="BA34" i="130"/>
  <c r="BA121" i="130"/>
  <c r="AZ10" i="130"/>
  <c r="BA115" i="128"/>
  <c r="AZ7" i="128"/>
  <c r="AW7" i="129"/>
  <c r="AX107" i="129"/>
  <c r="AZ114" i="128"/>
  <c r="AY6" i="128"/>
  <c r="BB104" i="129"/>
  <c r="BA4" i="129"/>
  <c r="BA109" i="129"/>
  <c r="AZ9" i="129"/>
  <c r="AZ29" i="128"/>
  <c r="AZ118" i="130"/>
  <c r="AY7" i="130"/>
  <c r="AZ126" i="130"/>
  <c r="AY26" i="130"/>
  <c r="BA115" i="130"/>
  <c r="AZ4" i="130"/>
  <c r="AZ33" i="128"/>
  <c r="AZ117" i="128"/>
  <c r="AY9" i="128"/>
  <c r="AZ111" i="128"/>
  <c r="AY3" i="128"/>
  <c r="AZ117" i="130"/>
  <c r="AY6" i="130"/>
  <c r="AZ31" i="128"/>
  <c r="BA112" i="129"/>
  <c r="AZ26" i="129"/>
  <c r="BB118" i="129"/>
  <c r="BA32" i="129"/>
  <c r="AZ117" i="129"/>
  <c r="AY31" i="129"/>
  <c r="BA115" i="129"/>
  <c r="AZ29" i="129"/>
  <c r="BB114" i="129"/>
  <c r="BA28" i="129"/>
  <c r="AZ116" i="129"/>
  <c r="AY30" i="129"/>
  <c r="AZ113" i="129"/>
  <c r="AY27" i="129"/>
  <c r="AY5" i="128" l="1"/>
  <c r="AZ113" i="128"/>
  <c r="BN46" i="142"/>
  <c r="AZ121" i="128"/>
  <c r="AY26" i="128"/>
  <c r="DD25" i="151"/>
  <c r="DE2" i="151"/>
  <c r="DE2" i="150"/>
  <c r="DD25" i="150"/>
  <c r="BO23" i="140"/>
  <c r="BN46" i="140"/>
  <c r="BO23" i="144"/>
  <c r="BO23" i="148"/>
  <c r="BN46" i="145"/>
  <c r="BP3" i="148"/>
  <c r="BQ96" i="148"/>
  <c r="BP8" i="141"/>
  <c r="BQ104" i="141"/>
  <c r="BO28" i="145"/>
  <c r="BP104" i="145"/>
  <c r="BP108" i="141"/>
  <c r="BO27" i="141"/>
  <c r="BO28" i="141"/>
  <c r="BP109" i="141"/>
  <c r="BP3" i="138"/>
  <c r="BQ102" i="138"/>
  <c r="BO27" i="145"/>
  <c r="BP103" i="145"/>
  <c r="BP3" i="147"/>
  <c r="BQ98" i="147"/>
  <c r="BO32" i="141"/>
  <c r="BP113" i="141"/>
  <c r="BO31" i="141"/>
  <c r="BP112" i="141"/>
  <c r="BP6" i="145"/>
  <c r="BQ100" i="145"/>
  <c r="BN46" i="141"/>
  <c r="BO23" i="138"/>
  <c r="BO23" i="147"/>
  <c r="BQ96" i="144"/>
  <c r="BP5" i="144"/>
  <c r="BO27" i="140"/>
  <c r="BP109" i="140"/>
  <c r="BO26" i="145"/>
  <c r="BP102" i="145"/>
  <c r="BP9" i="138"/>
  <c r="BQ108" i="138"/>
  <c r="BP3" i="140"/>
  <c r="BQ101" i="140"/>
  <c r="BP28" i="140"/>
  <c r="BQ110" i="140"/>
  <c r="BQ96" i="142"/>
  <c r="BP5" i="142"/>
  <c r="BP6" i="148"/>
  <c r="BQ99" i="148"/>
  <c r="BN46" i="147"/>
  <c r="BO23" i="141"/>
  <c r="BP4" i="138"/>
  <c r="BQ103" i="138"/>
  <c r="BO32" i="138"/>
  <c r="BP116" i="138"/>
  <c r="BQ4" i="139"/>
  <c r="BR98" i="139"/>
  <c r="BO28" i="142"/>
  <c r="BP100" i="142"/>
  <c r="BP105" i="147"/>
  <c r="BO27" i="147"/>
  <c r="BP4" i="141"/>
  <c r="BQ100" i="141"/>
  <c r="BP5" i="138"/>
  <c r="BQ104" i="138"/>
  <c r="BP104" i="147"/>
  <c r="BO26" i="147"/>
  <c r="BP5" i="145"/>
  <c r="BQ99" i="145"/>
  <c r="BP7" i="138"/>
  <c r="BQ106" i="138"/>
  <c r="BQ102" i="141"/>
  <c r="BP6" i="141"/>
  <c r="BQ97" i="139"/>
  <c r="BP3" i="139"/>
  <c r="BP23" i="139" s="1"/>
  <c r="BP4" i="148"/>
  <c r="BQ97" i="148"/>
  <c r="BP7" i="147"/>
  <c r="BQ102" i="147"/>
  <c r="BO29" i="145"/>
  <c r="BP105" i="145"/>
  <c r="BO26" i="138"/>
  <c r="BP110" i="138"/>
  <c r="BO27" i="148"/>
  <c r="BP103" i="148"/>
  <c r="BQ94" i="142"/>
  <c r="BP3" i="142"/>
  <c r="BP23" i="142" s="1"/>
  <c r="BP4" i="145"/>
  <c r="BQ98" i="145"/>
  <c r="BP100" i="144"/>
  <c r="BO28" i="144"/>
  <c r="BQ5" i="140"/>
  <c r="BR103" i="140"/>
  <c r="BP6" i="138"/>
  <c r="BQ105" i="138"/>
  <c r="BN46" i="144"/>
  <c r="BP106" i="147"/>
  <c r="BO28" i="147"/>
  <c r="BQ100" i="147"/>
  <c r="BP5" i="147"/>
  <c r="BP7" i="141"/>
  <c r="BQ103" i="141"/>
  <c r="BQ8" i="140"/>
  <c r="BR106" i="140"/>
  <c r="BO26" i="142"/>
  <c r="BP98" i="142"/>
  <c r="BN46" i="138"/>
  <c r="BN46" i="148"/>
  <c r="BO23" i="142"/>
  <c r="BP100" i="139"/>
  <c r="BO26" i="139"/>
  <c r="BO46" i="139" s="1"/>
  <c r="BP31" i="140"/>
  <c r="BQ113" i="140"/>
  <c r="BO29" i="147"/>
  <c r="BP107" i="147"/>
  <c r="BQ99" i="147"/>
  <c r="BP4" i="147"/>
  <c r="BO31" i="138"/>
  <c r="BP115" i="138"/>
  <c r="BO29" i="148"/>
  <c r="BP105" i="148"/>
  <c r="BO28" i="138"/>
  <c r="BP112" i="138"/>
  <c r="BP114" i="138"/>
  <c r="BO30" i="138"/>
  <c r="BQ97" i="145"/>
  <c r="BP3" i="145"/>
  <c r="BP5" i="141"/>
  <c r="BQ101" i="141"/>
  <c r="BO29" i="138"/>
  <c r="BP113" i="138"/>
  <c r="BP9" i="141"/>
  <c r="BQ105" i="141"/>
  <c r="BP8" i="138"/>
  <c r="BQ107" i="138"/>
  <c r="BO26" i="148"/>
  <c r="BP102" i="148"/>
  <c r="BO29" i="141"/>
  <c r="BP110" i="141"/>
  <c r="BP6" i="140"/>
  <c r="BQ104" i="140"/>
  <c r="BO28" i="148"/>
  <c r="BP104" i="148"/>
  <c r="BP7" i="140"/>
  <c r="BQ105" i="140"/>
  <c r="BQ100" i="148"/>
  <c r="BP7" i="148"/>
  <c r="BP4" i="140"/>
  <c r="BQ102" i="140"/>
  <c r="BO30" i="148"/>
  <c r="BP106" i="148"/>
  <c r="BO27" i="138"/>
  <c r="BP111" i="138"/>
  <c r="BO29" i="140"/>
  <c r="BP111" i="140"/>
  <c r="BQ27" i="142"/>
  <c r="BR99" i="142"/>
  <c r="BR4" i="142"/>
  <c r="BS95" i="142"/>
  <c r="BO30" i="147"/>
  <c r="BP108" i="147"/>
  <c r="BO30" i="140"/>
  <c r="BP112" i="140"/>
  <c r="BO27" i="144"/>
  <c r="BP99" i="144"/>
  <c r="BP5" i="148"/>
  <c r="BQ98" i="148"/>
  <c r="BO23" i="145"/>
  <c r="BP3" i="144"/>
  <c r="BQ94" i="144"/>
  <c r="BP98" i="144"/>
  <c r="BO26" i="144"/>
  <c r="BO26" i="140"/>
  <c r="BP108" i="140"/>
  <c r="BO30" i="141"/>
  <c r="BP111" i="141"/>
  <c r="BQ101" i="147"/>
  <c r="BP6" i="147"/>
  <c r="BQ101" i="139"/>
  <c r="BP27" i="139"/>
  <c r="BP4" i="144"/>
  <c r="BQ95" i="144"/>
  <c r="BP3" i="137"/>
  <c r="BQ95" i="137"/>
  <c r="BQ97" i="137"/>
  <c r="BP5" i="137"/>
  <c r="BQ98" i="137"/>
  <c r="BP6" i="137"/>
  <c r="BP4" i="137"/>
  <c r="BQ96" i="137"/>
  <c r="BN46" i="137"/>
  <c r="BP100" i="137"/>
  <c r="BO26" i="137"/>
  <c r="BO29" i="137"/>
  <c r="BP103" i="137"/>
  <c r="BO23" i="137"/>
  <c r="BO27" i="137"/>
  <c r="BP101" i="137"/>
  <c r="BP102" i="137"/>
  <c r="BO28" i="137"/>
  <c r="BA132" i="130"/>
  <c r="AZ32" i="130"/>
  <c r="AX3" i="129"/>
  <c r="AY103" i="129"/>
  <c r="AP25" i="140"/>
  <c r="AQ2" i="140"/>
  <c r="AQ25" i="138"/>
  <c r="AR2" i="138"/>
  <c r="AQ25" i="147"/>
  <c r="AR2" i="147"/>
  <c r="AQ25" i="146"/>
  <c r="AR2" i="146"/>
  <c r="AQ25" i="148"/>
  <c r="AR2" i="148"/>
  <c r="AR2" i="145"/>
  <c r="AQ25" i="145"/>
  <c r="AR2" i="144"/>
  <c r="AQ25" i="144"/>
  <c r="AQ25" i="142"/>
  <c r="AR2" i="142"/>
  <c r="AQ25" i="141"/>
  <c r="AR2" i="141"/>
  <c r="AP25" i="139"/>
  <c r="AQ2" i="139"/>
  <c r="AR2" i="137"/>
  <c r="AQ25" i="137"/>
  <c r="AY107" i="129"/>
  <c r="AX7" i="129"/>
  <c r="AX8" i="129"/>
  <c r="AY108" i="129"/>
  <c r="BA111" i="128"/>
  <c r="AZ3" i="128"/>
  <c r="BA33" i="128"/>
  <c r="BA126" i="130"/>
  <c r="AZ26" i="130"/>
  <c r="BB4" i="129"/>
  <c r="BC104" i="129"/>
  <c r="BB121" i="130"/>
  <c r="BA10" i="130"/>
  <c r="BC131" i="130"/>
  <c r="BB31" i="130"/>
  <c r="AX6" i="129"/>
  <c r="AY106" i="129"/>
  <c r="BB116" i="130"/>
  <c r="BA5" i="130"/>
  <c r="BC127" i="130"/>
  <c r="BB27" i="130"/>
  <c r="BB118" i="128"/>
  <c r="BA10" i="128"/>
  <c r="AZ32" i="128"/>
  <c r="BA28" i="128"/>
  <c r="BB122" i="130"/>
  <c r="BA11" i="130"/>
  <c r="BC133" i="130"/>
  <c r="BB33" i="130"/>
  <c r="BB122" i="128"/>
  <c r="BA27" i="128"/>
  <c r="BB123" i="130"/>
  <c r="BA12" i="130"/>
  <c r="BA31" i="128"/>
  <c r="BA117" i="130"/>
  <c r="AZ6" i="130"/>
  <c r="BA117" i="128"/>
  <c r="AZ9" i="128"/>
  <c r="BB115" i="130"/>
  <c r="BA4" i="130"/>
  <c r="BA118" i="130"/>
  <c r="AZ7" i="130"/>
  <c r="BA29" i="128"/>
  <c r="BA9" i="129"/>
  <c r="BB109" i="129"/>
  <c r="BA114" i="128"/>
  <c r="AZ6" i="128"/>
  <c r="BB115" i="128"/>
  <c r="BA7" i="128"/>
  <c r="BC134" i="130"/>
  <c r="BB34" i="130"/>
  <c r="BA116" i="128"/>
  <c r="AZ8" i="128"/>
  <c r="BA112" i="128"/>
  <c r="AZ4" i="128"/>
  <c r="BC135" i="130"/>
  <c r="BB35" i="130"/>
  <c r="BA130" i="130"/>
  <c r="AZ30" i="130"/>
  <c r="BA114" i="130"/>
  <c r="AZ3" i="130"/>
  <c r="BA129" i="130"/>
  <c r="AZ29" i="130"/>
  <c r="BC128" i="130"/>
  <c r="BB28" i="130"/>
  <c r="BB119" i="130"/>
  <c r="BA8" i="130"/>
  <c r="BA30" i="128"/>
  <c r="BC120" i="130"/>
  <c r="BB9" i="130"/>
  <c r="BA116" i="129"/>
  <c r="AZ30" i="129"/>
  <c r="BB115" i="129"/>
  <c r="BA29" i="129"/>
  <c r="BC118" i="129"/>
  <c r="BB32" i="129"/>
  <c r="BA113" i="129"/>
  <c r="AZ27" i="129"/>
  <c r="BC114" i="129"/>
  <c r="BB28" i="129"/>
  <c r="BA117" i="129"/>
  <c r="AZ31" i="129"/>
  <c r="BB112" i="129"/>
  <c r="BA26" i="129"/>
  <c r="BA113" i="128" l="1"/>
  <c r="AZ5" i="128"/>
  <c r="DE25" i="151"/>
  <c r="DF2" i="151"/>
  <c r="DF2" i="150"/>
  <c r="DE25" i="150"/>
  <c r="BA121" i="128"/>
  <c r="AZ26" i="128"/>
  <c r="BP23" i="145"/>
  <c r="BP23" i="138"/>
  <c r="BO46" i="140"/>
  <c r="BQ7" i="141"/>
  <c r="BR103" i="141"/>
  <c r="BP26" i="147"/>
  <c r="BQ104" i="147"/>
  <c r="BQ105" i="147"/>
  <c r="BP27" i="147"/>
  <c r="BP31" i="141"/>
  <c r="BQ112" i="141"/>
  <c r="BQ3" i="138"/>
  <c r="BR102" i="138"/>
  <c r="BQ104" i="145"/>
  <c r="BP28" i="145"/>
  <c r="BP28" i="138"/>
  <c r="BQ112" i="138"/>
  <c r="BQ3" i="142"/>
  <c r="BR94" i="142"/>
  <c r="BQ5" i="138"/>
  <c r="BR104" i="138"/>
  <c r="BP28" i="142"/>
  <c r="BQ100" i="142"/>
  <c r="BQ4" i="138"/>
  <c r="BR103" i="138"/>
  <c r="BQ3" i="140"/>
  <c r="BR101" i="140"/>
  <c r="BQ100" i="139"/>
  <c r="BP26" i="139"/>
  <c r="BP46" i="139" s="1"/>
  <c r="BQ4" i="140"/>
  <c r="BR102" i="140"/>
  <c r="BQ6" i="138"/>
  <c r="BR105" i="138"/>
  <c r="BP23" i="140"/>
  <c r="BR96" i="144"/>
  <c r="BQ5" i="144"/>
  <c r="BP32" i="141"/>
  <c r="BQ113" i="141"/>
  <c r="BQ8" i="141"/>
  <c r="BR104" i="141"/>
  <c r="BS99" i="142"/>
  <c r="BR27" i="142"/>
  <c r="BP29" i="140"/>
  <c r="BQ111" i="140"/>
  <c r="BQ6" i="140"/>
  <c r="BR104" i="140"/>
  <c r="BQ107" i="147"/>
  <c r="BP29" i="147"/>
  <c r="BQ5" i="147"/>
  <c r="BR100" i="147"/>
  <c r="BQ7" i="138"/>
  <c r="BR106" i="138"/>
  <c r="BQ4" i="141"/>
  <c r="BR100" i="141"/>
  <c r="BR4" i="139"/>
  <c r="BS98" i="139"/>
  <c r="BQ9" i="138"/>
  <c r="BR108" i="138"/>
  <c r="BP23" i="141"/>
  <c r="BR98" i="148"/>
  <c r="BQ5" i="148"/>
  <c r="BQ114" i="138"/>
  <c r="BP30" i="138"/>
  <c r="BP26" i="140"/>
  <c r="BQ108" i="140"/>
  <c r="BQ6" i="141"/>
  <c r="BR102" i="141"/>
  <c r="BQ98" i="144"/>
  <c r="BP26" i="144"/>
  <c r="BQ7" i="148"/>
  <c r="BR100" i="148"/>
  <c r="BQ98" i="142"/>
  <c r="BP26" i="142"/>
  <c r="BP26" i="138"/>
  <c r="BQ110" i="138"/>
  <c r="BR97" i="148"/>
  <c r="BQ4" i="148"/>
  <c r="BR96" i="142"/>
  <c r="BQ5" i="142"/>
  <c r="BR98" i="147"/>
  <c r="BQ3" i="147"/>
  <c r="BP28" i="141"/>
  <c r="BQ109" i="141"/>
  <c r="BQ3" i="148"/>
  <c r="BR96" i="148"/>
  <c r="BO46" i="148"/>
  <c r="BQ103" i="148"/>
  <c r="BP27" i="148"/>
  <c r="BO46" i="144"/>
  <c r="BR94" i="144"/>
  <c r="BQ3" i="144"/>
  <c r="BP30" i="147"/>
  <c r="BQ108" i="147"/>
  <c r="BP27" i="138"/>
  <c r="BQ111" i="138"/>
  <c r="BR105" i="140"/>
  <c r="BQ7" i="140"/>
  <c r="BQ110" i="141"/>
  <c r="BP29" i="141"/>
  <c r="BQ9" i="141"/>
  <c r="BR105" i="141"/>
  <c r="BP29" i="148"/>
  <c r="BQ105" i="148"/>
  <c r="BQ31" i="140"/>
  <c r="BR113" i="140"/>
  <c r="BO46" i="142"/>
  <c r="BQ106" i="147"/>
  <c r="BP28" i="147"/>
  <c r="BO46" i="138"/>
  <c r="BQ5" i="145"/>
  <c r="BR99" i="145"/>
  <c r="BP32" i="138"/>
  <c r="BQ116" i="138"/>
  <c r="BQ28" i="140"/>
  <c r="BR110" i="140"/>
  <c r="BQ102" i="145"/>
  <c r="BP26" i="145"/>
  <c r="BP23" i="147"/>
  <c r="BP23" i="148"/>
  <c r="BP31" i="138"/>
  <c r="BQ115" i="138"/>
  <c r="BQ4" i="147"/>
  <c r="BR99" i="147"/>
  <c r="BR101" i="141"/>
  <c r="BQ5" i="141"/>
  <c r="BQ27" i="139"/>
  <c r="BR101" i="139"/>
  <c r="BR101" i="147"/>
  <c r="BQ6" i="147"/>
  <c r="BP23" i="144"/>
  <c r="BR97" i="145"/>
  <c r="BQ3" i="145"/>
  <c r="BR8" i="140"/>
  <c r="BS106" i="140"/>
  <c r="BS103" i="140"/>
  <c r="BR5" i="140"/>
  <c r="BR98" i="145"/>
  <c r="BQ4" i="145"/>
  <c r="BP29" i="145"/>
  <c r="BQ105" i="145"/>
  <c r="BO46" i="145"/>
  <c r="BQ6" i="145"/>
  <c r="BR100" i="145"/>
  <c r="BP27" i="145"/>
  <c r="BQ103" i="145"/>
  <c r="BO46" i="141"/>
  <c r="BQ4" i="144"/>
  <c r="BR95" i="144"/>
  <c r="BP28" i="144"/>
  <c r="BQ100" i="144"/>
  <c r="BR102" i="147"/>
  <c r="BQ7" i="147"/>
  <c r="BP30" i="140"/>
  <c r="BQ112" i="140"/>
  <c r="BQ8" i="138"/>
  <c r="BR107" i="138"/>
  <c r="BP27" i="144"/>
  <c r="BQ99" i="144"/>
  <c r="BP30" i="141"/>
  <c r="BQ111" i="141"/>
  <c r="BT95" i="142"/>
  <c r="BS4" i="142"/>
  <c r="BP30" i="148"/>
  <c r="BQ106" i="148"/>
  <c r="BP28" i="148"/>
  <c r="BQ104" i="148"/>
  <c r="BP26" i="148"/>
  <c r="BQ102" i="148"/>
  <c r="BP29" i="138"/>
  <c r="BQ113" i="138"/>
  <c r="BQ3" i="139"/>
  <c r="BQ23" i="139" s="1"/>
  <c r="BR97" i="139"/>
  <c r="BO46" i="147"/>
  <c r="BQ6" i="148"/>
  <c r="BR99" i="148"/>
  <c r="BP27" i="140"/>
  <c r="BQ109" i="140"/>
  <c r="BP27" i="141"/>
  <c r="BQ108" i="141"/>
  <c r="BQ101" i="137"/>
  <c r="BP27" i="137"/>
  <c r="BR97" i="137"/>
  <c r="BQ5" i="137"/>
  <c r="BR96" i="137"/>
  <c r="BQ4" i="137"/>
  <c r="BR98" i="137"/>
  <c r="BQ6" i="137"/>
  <c r="BO46" i="137"/>
  <c r="BQ100" i="137"/>
  <c r="BP26" i="137"/>
  <c r="BQ3" i="137"/>
  <c r="BR95" i="137"/>
  <c r="BQ103" i="137"/>
  <c r="BP29" i="137"/>
  <c r="BQ102" i="137"/>
  <c r="BP28" i="137"/>
  <c r="BP23" i="137"/>
  <c r="BB132" i="130"/>
  <c r="BA32" i="130"/>
  <c r="AZ103" i="129"/>
  <c r="AY3" i="129"/>
  <c r="AQ25" i="140"/>
  <c r="AR2" i="140"/>
  <c r="AR25" i="138"/>
  <c r="AS2" i="138"/>
  <c r="AS2" i="148"/>
  <c r="AR25" i="148"/>
  <c r="AR25" i="147"/>
  <c r="AS2" i="147"/>
  <c r="AR25" i="146"/>
  <c r="AS2" i="146"/>
  <c r="AR25" i="144"/>
  <c r="AS2" i="144"/>
  <c r="AR25" i="145"/>
  <c r="AS2" i="145"/>
  <c r="AR25" i="141"/>
  <c r="AS2" i="141"/>
  <c r="AR25" i="142"/>
  <c r="AS2" i="142"/>
  <c r="AR2" i="139"/>
  <c r="AQ25" i="139"/>
  <c r="AR25" i="137"/>
  <c r="AS2" i="137"/>
  <c r="BB9" i="129"/>
  <c r="BC109" i="129"/>
  <c r="BD104" i="129"/>
  <c r="BC4" i="129"/>
  <c r="BC119" i="130"/>
  <c r="BB8" i="130"/>
  <c r="BB129" i="130"/>
  <c r="BA29" i="130"/>
  <c r="BB112" i="128"/>
  <c r="BA4" i="128"/>
  <c r="BB116" i="128"/>
  <c r="BA8" i="128"/>
  <c r="BC115" i="128"/>
  <c r="BB7" i="128"/>
  <c r="BB118" i="130"/>
  <c r="BA7" i="130"/>
  <c r="BB117" i="128"/>
  <c r="BA9" i="128"/>
  <c r="BB31" i="128"/>
  <c r="BC122" i="128"/>
  <c r="BB27" i="128"/>
  <c r="BC122" i="130"/>
  <c r="BB11" i="130"/>
  <c r="BA32" i="128"/>
  <c r="BD127" i="130"/>
  <c r="BC27" i="130"/>
  <c r="BC116" i="130"/>
  <c r="BB5" i="130"/>
  <c r="BD131" i="130"/>
  <c r="BC31" i="130"/>
  <c r="BB126" i="130"/>
  <c r="BA26" i="130"/>
  <c r="BB111" i="128"/>
  <c r="BA3" i="128"/>
  <c r="AZ107" i="129"/>
  <c r="AY7" i="129"/>
  <c r="BD120" i="130"/>
  <c r="BC9" i="130"/>
  <c r="BB130" i="130"/>
  <c r="BA30" i="130"/>
  <c r="AZ106" i="129"/>
  <c r="AY6" i="129"/>
  <c r="AZ108" i="129"/>
  <c r="AY8" i="129"/>
  <c r="BB30" i="128"/>
  <c r="BD128" i="130"/>
  <c r="BC28" i="130"/>
  <c r="BB114" i="130"/>
  <c r="BA3" i="130"/>
  <c r="BD135" i="130"/>
  <c r="BC35" i="130"/>
  <c r="BD134" i="130"/>
  <c r="BC34" i="130"/>
  <c r="BB114" i="128"/>
  <c r="BA6" i="128"/>
  <c r="BB29" i="128"/>
  <c r="BC115" i="130"/>
  <c r="BB4" i="130"/>
  <c r="BB117" i="130"/>
  <c r="BA6" i="130"/>
  <c r="BC123" i="130"/>
  <c r="BB12" i="130"/>
  <c r="BD133" i="130"/>
  <c r="BC33" i="130"/>
  <c r="BB28" i="128"/>
  <c r="BC118" i="128"/>
  <c r="BB10" i="128"/>
  <c r="BC121" i="130"/>
  <c r="BB10" i="130"/>
  <c r="BB33" i="128"/>
  <c r="BB117" i="129"/>
  <c r="BA31" i="129"/>
  <c r="BB113" i="129"/>
  <c r="BA27" i="129"/>
  <c r="BC115" i="129"/>
  <c r="BB29" i="129"/>
  <c r="BC112" i="129"/>
  <c r="BB26" i="129"/>
  <c r="BD114" i="129"/>
  <c r="BC28" i="129"/>
  <c r="BD118" i="129"/>
  <c r="BC32" i="129"/>
  <c r="BB116" i="129"/>
  <c r="BA30" i="129"/>
  <c r="BB113" i="128" l="1"/>
  <c r="BA5" i="128"/>
  <c r="DF25" i="150"/>
  <c r="DG2" i="150"/>
  <c r="DG2" i="151"/>
  <c r="DF25" i="151"/>
  <c r="BQ23" i="142"/>
  <c r="BA26" i="128"/>
  <c r="BB121" i="128"/>
  <c r="BP46" i="142"/>
  <c r="BQ23" i="145"/>
  <c r="BR110" i="141"/>
  <c r="BQ29" i="141"/>
  <c r="BR3" i="144"/>
  <c r="BS94" i="144"/>
  <c r="BS96" i="142"/>
  <c r="BR5" i="142"/>
  <c r="BS102" i="141"/>
  <c r="BR6" i="141"/>
  <c r="BS27" i="142"/>
  <c r="BT99" i="142"/>
  <c r="BR100" i="142"/>
  <c r="BQ28" i="142"/>
  <c r="BP46" i="145"/>
  <c r="BS97" i="145"/>
  <c r="BR3" i="145"/>
  <c r="BR5" i="148"/>
  <c r="BS98" i="148"/>
  <c r="BR7" i="138"/>
  <c r="BS106" i="138"/>
  <c r="BR100" i="139"/>
  <c r="BQ26" i="139"/>
  <c r="BQ46" i="139" s="1"/>
  <c r="BQ28" i="145"/>
  <c r="BR104" i="145"/>
  <c r="BQ27" i="147"/>
  <c r="BR105" i="147"/>
  <c r="BR6" i="148"/>
  <c r="BS99" i="148"/>
  <c r="BP46" i="148"/>
  <c r="BS96" i="144"/>
  <c r="BR5" i="144"/>
  <c r="BR3" i="140"/>
  <c r="BS101" i="140"/>
  <c r="BS104" i="138"/>
  <c r="BR5" i="138"/>
  <c r="BS102" i="138"/>
  <c r="BR3" i="138"/>
  <c r="BQ26" i="147"/>
  <c r="BR104" i="147"/>
  <c r="BR5" i="141"/>
  <c r="BS101" i="141"/>
  <c r="BQ30" i="148"/>
  <c r="BR106" i="148"/>
  <c r="BS110" i="140"/>
  <c r="BR28" i="140"/>
  <c r="BQ28" i="144"/>
  <c r="BR100" i="144"/>
  <c r="BS105" i="140"/>
  <c r="BR7" i="140"/>
  <c r="BQ27" i="145"/>
  <c r="BR103" i="145"/>
  <c r="BQ32" i="138"/>
  <c r="BR116" i="138"/>
  <c r="BQ29" i="148"/>
  <c r="BR105" i="148"/>
  <c r="BR111" i="138"/>
  <c r="BQ27" i="138"/>
  <c r="BQ27" i="148"/>
  <c r="BR103" i="148"/>
  <c r="BR109" i="141"/>
  <c r="BQ28" i="141"/>
  <c r="BS108" i="138"/>
  <c r="BR9" i="138"/>
  <c r="BR5" i="147"/>
  <c r="BS100" i="147"/>
  <c r="BS104" i="140"/>
  <c r="BR6" i="140"/>
  <c r="BR8" i="141"/>
  <c r="BS104" i="141"/>
  <c r="BQ23" i="140"/>
  <c r="BQ23" i="138"/>
  <c r="BP46" i="147"/>
  <c r="BT4" i="142"/>
  <c r="BU95" i="142"/>
  <c r="BS101" i="147"/>
  <c r="BR6" i="147"/>
  <c r="BR4" i="147"/>
  <c r="BS99" i="147"/>
  <c r="BR4" i="148"/>
  <c r="BS97" i="148"/>
  <c r="BS100" i="148"/>
  <c r="BR7" i="148"/>
  <c r="BQ26" i="140"/>
  <c r="BR108" i="140"/>
  <c r="BQ23" i="141"/>
  <c r="BS105" i="138"/>
  <c r="BR6" i="138"/>
  <c r="BR3" i="142"/>
  <c r="BS94" i="142"/>
  <c r="BQ31" i="141"/>
  <c r="BR112" i="141"/>
  <c r="BR105" i="145"/>
  <c r="BQ29" i="145"/>
  <c r="BQ23" i="148"/>
  <c r="BQ29" i="138"/>
  <c r="BR113" i="138"/>
  <c r="BR4" i="145"/>
  <c r="BS98" i="145"/>
  <c r="BQ27" i="140"/>
  <c r="BR109" i="140"/>
  <c r="BS97" i="139"/>
  <c r="BR3" i="139"/>
  <c r="BR23" i="139" s="1"/>
  <c r="BR102" i="148"/>
  <c r="BQ26" i="148"/>
  <c r="BR6" i="145"/>
  <c r="BS100" i="145"/>
  <c r="BS5" i="140"/>
  <c r="BT103" i="140"/>
  <c r="BS101" i="139"/>
  <c r="BR27" i="139"/>
  <c r="BQ28" i="147"/>
  <c r="BR106" i="147"/>
  <c r="BR9" i="141"/>
  <c r="BS105" i="141"/>
  <c r="BQ30" i="147"/>
  <c r="BR108" i="147"/>
  <c r="BQ23" i="147"/>
  <c r="BQ26" i="138"/>
  <c r="BR110" i="138"/>
  <c r="BP46" i="140"/>
  <c r="BS4" i="139"/>
  <c r="BT98" i="139"/>
  <c r="BR111" i="140"/>
  <c r="BQ29" i="140"/>
  <c r="BS102" i="147"/>
  <c r="BR7" i="147"/>
  <c r="BR99" i="144"/>
  <c r="BQ27" i="144"/>
  <c r="BP46" i="141"/>
  <c r="BR112" i="140"/>
  <c r="BQ30" i="140"/>
  <c r="BS95" i="144"/>
  <c r="BR4" i="144"/>
  <c r="BS8" i="140"/>
  <c r="BT106" i="140"/>
  <c r="BS98" i="147"/>
  <c r="BR3" i="147"/>
  <c r="BP46" i="138"/>
  <c r="BP46" i="144"/>
  <c r="BR107" i="147"/>
  <c r="BQ29" i="147"/>
  <c r="BS102" i="140"/>
  <c r="BR4" i="140"/>
  <c r="BS103" i="138"/>
  <c r="BR4" i="138"/>
  <c r="BR112" i="138"/>
  <c r="BQ28" i="138"/>
  <c r="BR7" i="141"/>
  <c r="BS103" i="141"/>
  <c r="BQ26" i="145"/>
  <c r="BR102" i="145"/>
  <c r="BR3" i="148"/>
  <c r="BS96" i="148"/>
  <c r="BQ26" i="142"/>
  <c r="BR98" i="142"/>
  <c r="BQ27" i="141"/>
  <c r="BR108" i="141"/>
  <c r="BR8" i="138"/>
  <c r="BS107" i="138"/>
  <c r="BQ28" i="148"/>
  <c r="BR104" i="148"/>
  <c r="BQ30" i="141"/>
  <c r="BR111" i="141"/>
  <c r="BR115" i="138"/>
  <c r="BQ31" i="138"/>
  <c r="BR5" i="145"/>
  <c r="BS99" i="145"/>
  <c r="BR31" i="140"/>
  <c r="BS113" i="140"/>
  <c r="BQ23" i="144"/>
  <c r="BQ26" i="144"/>
  <c r="BR98" i="144"/>
  <c r="BQ30" i="138"/>
  <c r="BR114" i="138"/>
  <c r="BS100" i="141"/>
  <c r="BR4" i="141"/>
  <c r="BQ32" i="141"/>
  <c r="BR113" i="141"/>
  <c r="BR103" i="137"/>
  <c r="BQ29" i="137"/>
  <c r="BQ26" i="137"/>
  <c r="BR100" i="137"/>
  <c r="BQ28" i="137"/>
  <c r="BR102" i="137"/>
  <c r="BS98" i="137"/>
  <c r="BR6" i="137"/>
  <c r="BS95" i="137"/>
  <c r="BR3" i="137"/>
  <c r="BS96" i="137"/>
  <c r="BR4" i="137"/>
  <c r="BQ23" i="137"/>
  <c r="BP46" i="137"/>
  <c r="BS97" i="137"/>
  <c r="BR5" i="137"/>
  <c r="BR101" i="137"/>
  <c r="BQ27" i="137"/>
  <c r="BB32" i="130"/>
  <c r="BC132" i="130"/>
  <c r="AZ3" i="129"/>
  <c r="BA103" i="129"/>
  <c r="AR25" i="140"/>
  <c r="AS2" i="140"/>
  <c r="AS25" i="138"/>
  <c r="AT2" i="138"/>
  <c r="AS25" i="146"/>
  <c r="AT2" i="146"/>
  <c r="AT2" i="147"/>
  <c r="AS25" i="147"/>
  <c r="AS25" i="148"/>
  <c r="AT2" i="148"/>
  <c r="AT2" i="144"/>
  <c r="AS25" i="144"/>
  <c r="AS25" i="145"/>
  <c r="AT2" i="145"/>
  <c r="AT2" i="141"/>
  <c r="AS25" i="141"/>
  <c r="AT2" i="142"/>
  <c r="AS25" i="142"/>
  <c r="AR25" i="139"/>
  <c r="AS2" i="139"/>
  <c r="AT2" i="137"/>
  <c r="AS25" i="137"/>
  <c r="BD121" i="130"/>
  <c r="BC10" i="130"/>
  <c r="BE133" i="130"/>
  <c r="BD33" i="130"/>
  <c r="BC117" i="130"/>
  <c r="BB6" i="130"/>
  <c r="BE134" i="130"/>
  <c r="BD34" i="130"/>
  <c r="BE128" i="130"/>
  <c r="BD28" i="130"/>
  <c r="BA106" i="129"/>
  <c r="AZ6" i="129"/>
  <c r="BE120" i="130"/>
  <c r="BD9" i="130"/>
  <c r="BC111" i="128"/>
  <c r="BB3" i="128"/>
  <c r="BE131" i="130"/>
  <c r="BD31" i="130"/>
  <c r="BE127" i="130"/>
  <c r="BD27" i="130"/>
  <c r="BD122" i="130"/>
  <c r="BC11" i="130"/>
  <c r="BC31" i="128"/>
  <c r="BC118" i="130"/>
  <c r="BB7" i="130"/>
  <c r="BC116" i="128"/>
  <c r="BB8" i="128"/>
  <c r="BC129" i="130"/>
  <c r="BB29" i="130"/>
  <c r="BE104" i="129"/>
  <c r="BD4" i="129"/>
  <c r="BC33" i="128"/>
  <c r="BD118" i="128"/>
  <c r="BC10" i="128"/>
  <c r="BC29" i="128"/>
  <c r="BE135" i="130"/>
  <c r="BD35" i="130"/>
  <c r="BD109" i="129"/>
  <c r="BC9" i="129"/>
  <c r="BC28" i="128"/>
  <c r="BD123" i="130"/>
  <c r="BC12" i="130"/>
  <c r="BD115" i="130"/>
  <c r="BC4" i="130"/>
  <c r="BC114" i="128"/>
  <c r="BB6" i="128"/>
  <c r="BC114" i="130"/>
  <c r="BB3" i="130"/>
  <c r="BC30" i="128"/>
  <c r="BA108" i="129"/>
  <c r="AZ8" i="129"/>
  <c r="BC130" i="130"/>
  <c r="BB30" i="130"/>
  <c r="BA107" i="129"/>
  <c r="AZ7" i="129"/>
  <c r="BC126" i="130"/>
  <c r="BB26" i="130"/>
  <c r="BD116" i="130"/>
  <c r="BC5" i="130"/>
  <c r="BB32" i="128"/>
  <c r="BD122" i="128"/>
  <c r="BC27" i="128"/>
  <c r="BC117" i="128"/>
  <c r="BB9" i="128"/>
  <c r="BD115" i="128"/>
  <c r="BC7" i="128"/>
  <c r="BC112" i="128"/>
  <c r="BB4" i="128"/>
  <c r="BD119" i="130"/>
  <c r="BC8" i="130"/>
  <c r="BE118" i="129"/>
  <c r="BD32" i="129"/>
  <c r="BD112" i="129"/>
  <c r="BC26" i="129"/>
  <c r="BC113" i="129"/>
  <c r="BB27" i="129"/>
  <c r="BC116" i="129"/>
  <c r="BB30" i="129"/>
  <c r="BE114" i="129"/>
  <c r="BD28" i="129"/>
  <c r="BD115" i="129"/>
  <c r="BC29" i="129"/>
  <c r="BC117" i="129"/>
  <c r="BB31" i="129"/>
  <c r="BC113" i="128" l="1"/>
  <c r="BB5" i="128"/>
  <c r="BQ46" i="141"/>
  <c r="BC121" i="128"/>
  <c r="BB26" i="128"/>
  <c r="DH2" i="151"/>
  <c r="DG25" i="151"/>
  <c r="DG25" i="150"/>
  <c r="DH2" i="150"/>
  <c r="BR23" i="142"/>
  <c r="BR23" i="148"/>
  <c r="BS3" i="139"/>
  <c r="BS23" i="139" s="1"/>
  <c r="BT97" i="139"/>
  <c r="BS3" i="142"/>
  <c r="BT94" i="142"/>
  <c r="BT101" i="141"/>
  <c r="BS5" i="141"/>
  <c r="BT101" i="140"/>
  <c r="BS3" i="140"/>
  <c r="BR26" i="139"/>
  <c r="BR46" i="139" s="1"/>
  <c r="BS100" i="139"/>
  <c r="BS3" i="145"/>
  <c r="BT97" i="145"/>
  <c r="BS4" i="144"/>
  <c r="BT95" i="144"/>
  <c r="BS6" i="145"/>
  <c r="BT100" i="145"/>
  <c r="BT101" i="147"/>
  <c r="BS6" i="147"/>
  <c r="BS111" i="138"/>
  <c r="BR27" i="138"/>
  <c r="BS7" i="140"/>
  <c r="BT105" i="140"/>
  <c r="BR23" i="140"/>
  <c r="BS6" i="148"/>
  <c r="BT99" i="148"/>
  <c r="BR26" i="145"/>
  <c r="BS102" i="145"/>
  <c r="BR26" i="138"/>
  <c r="BS110" i="138"/>
  <c r="BT97" i="148"/>
  <c r="BS4" i="148"/>
  <c r="BS9" i="138"/>
  <c r="BT108" i="138"/>
  <c r="BR29" i="148"/>
  <c r="BS105" i="148"/>
  <c r="BR28" i="144"/>
  <c r="BS100" i="144"/>
  <c r="BS104" i="147"/>
  <c r="BR26" i="147"/>
  <c r="BS7" i="148"/>
  <c r="BT100" i="148"/>
  <c r="BR32" i="141"/>
  <c r="BS113" i="141"/>
  <c r="BR26" i="142"/>
  <c r="BS98" i="142"/>
  <c r="BS4" i="138"/>
  <c r="BT103" i="138"/>
  <c r="BQ46" i="138"/>
  <c r="BS4" i="145"/>
  <c r="BT98" i="145"/>
  <c r="BS8" i="141"/>
  <c r="BT104" i="141"/>
  <c r="BQ46" i="147"/>
  <c r="BS5" i="144"/>
  <c r="BT96" i="144"/>
  <c r="BS105" i="147"/>
  <c r="BR27" i="147"/>
  <c r="BT106" i="138"/>
  <c r="BS7" i="138"/>
  <c r="BS100" i="142"/>
  <c r="BR28" i="142"/>
  <c r="BS5" i="142"/>
  <c r="BT96" i="142"/>
  <c r="BR27" i="141"/>
  <c r="BS108" i="141"/>
  <c r="BV95" i="142"/>
  <c r="BU4" i="142"/>
  <c r="BS7" i="141"/>
  <c r="BT103" i="141"/>
  <c r="BQ46" i="145"/>
  <c r="BS6" i="138"/>
  <c r="BT105" i="138"/>
  <c r="BR23" i="141"/>
  <c r="BS116" i="138"/>
  <c r="BR32" i="138"/>
  <c r="BT27" i="142"/>
  <c r="BU99" i="142"/>
  <c r="BT94" i="144"/>
  <c r="BS3" i="144"/>
  <c r="BS5" i="145"/>
  <c r="BT99" i="145"/>
  <c r="BR27" i="140"/>
  <c r="BS109" i="140"/>
  <c r="BR27" i="144"/>
  <c r="BS99" i="144"/>
  <c r="BR30" i="140"/>
  <c r="BS112" i="140"/>
  <c r="BS7" i="147"/>
  <c r="BT102" i="147"/>
  <c r="BR30" i="141"/>
  <c r="BS111" i="141"/>
  <c r="BS8" i="138"/>
  <c r="BT107" i="138"/>
  <c r="BS4" i="140"/>
  <c r="BT102" i="140"/>
  <c r="BR30" i="147"/>
  <c r="BS108" i="147"/>
  <c r="BR29" i="138"/>
  <c r="BS113" i="138"/>
  <c r="BR29" i="145"/>
  <c r="BS105" i="145"/>
  <c r="BR28" i="141"/>
  <c r="BS109" i="141"/>
  <c r="BS28" i="140"/>
  <c r="BT110" i="140"/>
  <c r="BT102" i="138"/>
  <c r="BS3" i="138"/>
  <c r="BS104" i="145"/>
  <c r="BR28" i="145"/>
  <c r="BS5" i="148"/>
  <c r="BT98" i="148"/>
  <c r="BR23" i="144"/>
  <c r="BR28" i="147"/>
  <c r="BS106" i="147"/>
  <c r="BR23" i="147"/>
  <c r="BR26" i="144"/>
  <c r="BS98" i="144"/>
  <c r="BS3" i="147"/>
  <c r="BT98" i="147"/>
  <c r="BR31" i="138"/>
  <c r="BS115" i="138"/>
  <c r="BU106" i="140"/>
  <c r="BT8" i="140"/>
  <c r="BR29" i="140"/>
  <c r="BS111" i="140"/>
  <c r="BT101" i="139"/>
  <c r="BS27" i="139"/>
  <c r="BS102" i="148"/>
  <c r="BR26" i="148"/>
  <c r="BR31" i="141"/>
  <c r="BS112" i="141"/>
  <c r="BS108" i="140"/>
  <c r="BR26" i="140"/>
  <c r="BS4" i="147"/>
  <c r="BT99" i="147"/>
  <c r="BS6" i="140"/>
  <c r="BT104" i="140"/>
  <c r="BR27" i="148"/>
  <c r="BS103" i="148"/>
  <c r="BR27" i="145"/>
  <c r="BS103" i="145"/>
  <c r="BR30" i="148"/>
  <c r="BS106" i="148"/>
  <c r="BS4" i="141"/>
  <c r="BT100" i="141"/>
  <c r="BR30" i="138"/>
  <c r="BS114" i="138"/>
  <c r="BS112" i="138"/>
  <c r="BR28" i="138"/>
  <c r="BR23" i="138"/>
  <c r="BQ46" i="144"/>
  <c r="BQ46" i="142"/>
  <c r="BS31" i="140"/>
  <c r="BT113" i="140"/>
  <c r="BR28" i="148"/>
  <c r="BS104" i="148"/>
  <c r="BT96" i="148"/>
  <c r="BS3" i="148"/>
  <c r="BS107" i="147"/>
  <c r="BR29" i="147"/>
  <c r="BT4" i="139"/>
  <c r="BU98" i="139"/>
  <c r="BS9" i="141"/>
  <c r="BT105" i="141"/>
  <c r="BT5" i="140"/>
  <c r="BU103" i="140"/>
  <c r="BQ46" i="140"/>
  <c r="BS5" i="147"/>
  <c r="BT100" i="147"/>
  <c r="BQ46" i="148"/>
  <c r="BT104" i="138"/>
  <c r="BS5" i="138"/>
  <c r="BR23" i="145"/>
  <c r="BS6" i="141"/>
  <c r="BT102" i="141"/>
  <c r="BR29" i="141"/>
  <c r="BS110" i="141"/>
  <c r="BQ46" i="137"/>
  <c r="BT98" i="137"/>
  <c r="BS6" i="137"/>
  <c r="BS4" i="137"/>
  <c r="BT96" i="137"/>
  <c r="BR23" i="137"/>
  <c r="BS5" i="137"/>
  <c r="BT97" i="137"/>
  <c r="BR28" i="137"/>
  <c r="BS102" i="137"/>
  <c r="BS100" i="137"/>
  <c r="BR26" i="137"/>
  <c r="BS101" i="137"/>
  <c r="BR27" i="137"/>
  <c r="BT95" i="137"/>
  <c r="BS3" i="137"/>
  <c r="BS103" i="137"/>
  <c r="BR29" i="137"/>
  <c r="BC32" i="130"/>
  <c r="BD132" i="130"/>
  <c r="BA3" i="129"/>
  <c r="BB103" i="129"/>
  <c r="AS25" i="140"/>
  <c r="AT2" i="140"/>
  <c r="AU2" i="138"/>
  <c r="AT25" i="138"/>
  <c r="AT25" i="148"/>
  <c r="AU2" i="148"/>
  <c r="AT25" i="147"/>
  <c r="AU2" i="147"/>
  <c r="AT25" i="146"/>
  <c r="AU2" i="146"/>
  <c r="AT25" i="145"/>
  <c r="AU2" i="145"/>
  <c r="AT25" i="144"/>
  <c r="AU2" i="144"/>
  <c r="AT25" i="141"/>
  <c r="AU2" i="141"/>
  <c r="AU2" i="142"/>
  <c r="AT25" i="142"/>
  <c r="AT2" i="139"/>
  <c r="AS25" i="139"/>
  <c r="AT25" i="137"/>
  <c r="AU2" i="137"/>
  <c r="BE115" i="128"/>
  <c r="BD7" i="128"/>
  <c r="BD114" i="128"/>
  <c r="BC6" i="128"/>
  <c r="BD116" i="128"/>
  <c r="BC8" i="128"/>
  <c r="BF134" i="130"/>
  <c r="BE34" i="130"/>
  <c r="BE122" i="128"/>
  <c r="BD27" i="128"/>
  <c r="BB107" i="129"/>
  <c r="BA7" i="129"/>
  <c r="BD114" i="130"/>
  <c r="BC3" i="130"/>
  <c r="BE123" i="130"/>
  <c r="BD12" i="130"/>
  <c r="BE109" i="129"/>
  <c r="BD9" i="129"/>
  <c r="BF135" i="130"/>
  <c r="BE35" i="130"/>
  <c r="BE118" i="128"/>
  <c r="BD10" i="128"/>
  <c r="BD31" i="128"/>
  <c r="BF127" i="130"/>
  <c r="BE27" i="130"/>
  <c r="BD111" i="128"/>
  <c r="BC3" i="128"/>
  <c r="BA6" i="129"/>
  <c r="BB106" i="129"/>
  <c r="BF133" i="130"/>
  <c r="BE33" i="130"/>
  <c r="BE119" i="130"/>
  <c r="BD8" i="130"/>
  <c r="BE116" i="130"/>
  <c r="BD5" i="130"/>
  <c r="BA8" i="129"/>
  <c r="BB108" i="129"/>
  <c r="BF104" i="129"/>
  <c r="BE4" i="129"/>
  <c r="BD112" i="128"/>
  <c r="BC4" i="128"/>
  <c r="BD117" i="128"/>
  <c r="BC9" i="128"/>
  <c r="BC32" i="128"/>
  <c r="BD126" i="130"/>
  <c r="BC26" i="130"/>
  <c r="BD130" i="130"/>
  <c r="BC30" i="130"/>
  <c r="BD30" i="128"/>
  <c r="BE115" i="130"/>
  <c r="BD4" i="130"/>
  <c r="BD28" i="128"/>
  <c r="BD29" i="128"/>
  <c r="BD33" i="128"/>
  <c r="BD129" i="130"/>
  <c r="BC29" i="130"/>
  <c r="BD118" i="130"/>
  <c r="BC7" i="130"/>
  <c r="BE122" i="130"/>
  <c r="BD11" i="130"/>
  <c r="BF131" i="130"/>
  <c r="BE31" i="130"/>
  <c r="BF120" i="130"/>
  <c r="BE9" i="130"/>
  <c r="BF128" i="130"/>
  <c r="BE28" i="130"/>
  <c r="BD117" i="130"/>
  <c r="BC6" i="130"/>
  <c r="BE121" i="130"/>
  <c r="BD10" i="130"/>
  <c r="BE115" i="129"/>
  <c r="BD29" i="129"/>
  <c r="BD116" i="129"/>
  <c r="BC30" i="129"/>
  <c r="BE112" i="129"/>
  <c r="BD26" i="129"/>
  <c r="BD117" i="129"/>
  <c r="BC31" i="129"/>
  <c r="BF114" i="129"/>
  <c r="BE28" i="129"/>
  <c r="BD113" i="129"/>
  <c r="BC27" i="129"/>
  <c r="BF118" i="129"/>
  <c r="BE32" i="129"/>
  <c r="BC5" i="128" l="1"/>
  <c r="BD113" i="128"/>
  <c r="BS23" i="137"/>
  <c r="BR46" i="148"/>
  <c r="DH25" i="150"/>
  <c r="DI2" i="150"/>
  <c r="BS23" i="147"/>
  <c r="BC26" i="128"/>
  <c r="BD121" i="128"/>
  <c r="DI2" i="151"/>
  <c r="DH25" i="151"/>
  <c r="BS23" i="148"/>
  <c r="BR46" i="142"/>
  <c r="BT3" i="144"/>
  <c r="BU94" i="144"/>
  <c r="BS27" i="141"/>
  <c r="BT108" i="141"/>
  <c r="BU98" i="145"/>
  <c r="BT4" i="145"/>
  <c r="BS26" i="147"/>
  <c r="BT104" i="147"/>
  <c r="BT4" i="148"/>
  <c r="BU97" i="148"/>
  <c r="BT3" i="145"/>
  <c r="BU97" i="145"/>
  <c r="BU96" i="148"/>
  <c r="BT3" i="148"/>
  <c r="BU98" i="147"/>
  <c r="BT3" i="147"/>
  <c r="BR46" i="141"/>
  <c r="BS27" i="147"/>
  <c r="BT105" i="147"/>
  <c r="BS32" i="141"/>
  <c r="BT113" i="141"/>
  <c r="BS28" i="144"/>
  <c r="BT100" i="144"/>
  <c r="BS26" i="138"/>
  <c r="BT110" i="138"/>
  <c r="BT6" i="148"/>
  <c r="BU99" i="148"/>
  <c r="BT6" i="147"/>
  <c r="BU101" i="147"/>
  <c r="BS23" i="145"/>
  <c r="BT5" i="141"/>
  <c r="BU101" i="141"/>
  <c r="BU8" i="140"/>
  <c r="BV106" i="140"/>
  <c r="BV98" i="139"/>
  <c r="BU4" i="139"/>
  <c r="BT113" i="138"/>
  <c r="BS29" i="138"/>
  <c r="BT5" i="144"/>
  <c r="BU96" i="144"/>
  <c r="BR46" i="138"/>
  <c r="BU100" i="145"/>
  <c r="BT6" i="145"/>
  <c r="BS26" i="139"/>
  <c r="BS46" i="139" s="1"/>
  <c r="BT100" i="139"/>
  <c r="BU94" i="142"/>
  <c r="BT3" i="142"/>
  <c r="BT3" i="138"/>
  <c r="BU102" i="138"/>
  <c r="BT28" i="140"/>
  <c r="BU110" i="140"/>
  <c r="BS28" i="148"/>
  <c r="BT104" i="148"/>
  <c r="BT103" i="145"/>
  <c r="BS27" i="145"/>
  <c r="BS26" i="144"/>
  <c r="BT98" i="144"/>
  <c r="BS28" i="141"/>
  <c r="BT109" i="141"/>
  <c r="BS30" i="147"/>
  <c r="BT108" i="147"/>
  <c r="BT7" i="147"/>
  <c r="BU102" i="147"/>
  <c r="BS27" i="140"/>
  <c r="BT109" i="140"/>
  <c r="BT6" i="138"/>
  <c r="BU105" i="138"/>
  <c r="BT7" i="148"/>
  <c r="BU100" i="148"/>
  <c r="BS29" i="148"/>
  <c r="BT105" i="148"/>
  <c r="BS26" i="145"/>
  <c r="BT102" i="145"/>
  <c r="BS23" i="142"/>
  <c r="BS27" i="144"/>
  <c r="BT99" i="144"/>
  <c r="BS28" i="138"/>
  <c r="BT112" i="138"/>
  <c r="BR46" i="144"/>
  <c r="BR46" i="145"/>
  <c r="BT7" i="140"/>
  <c r="BU105" i="140"/>
  <c r="BU95" i="144"/>
  <c r="BT4" i="144"/>
  <c r="BU27" i="142"/>
  <c r="BV99" i="142"/>
  <c r="BU100" i="147"/>
  <c r="BT5" i="147"/>
  <c r="BT102" i="148"/>
  <c r="BS26" i="148"/>
  <c r="BU96" i="142"/>
  <c r="BT5" i="142"/>
  <c r="BT6" i="141"/>
  <c r="BU102" i="141"/>
  <c r="BU99" i="147"/>
  <c r="BT4" i="147"/>
  <c r="BU101" i="139"/>
  <c r="BT27" i="139"/>
  <c r="BU5" i="140"/>
  <c r="BV103" i="140"/>
  <c r="BS30" i="138"/>
  <c r="BT114" i="138"/>
  <c r="BS27" i="148"/>
  <c r="BT103" i="148"/>
  <c r="BR46" i="140"/>
  <c r="BS29" i="140"/>
  <c r="BT111" i="140"/>
  <c r="BT8" i="138"/>
  <c r="BU107" i="138"/>
  <c r="BS30" i="140"/>
  <c r="BT112" i="140"/>
  <c r="BU99" i="145"/>
  <c r="BT5" i="145"/>
  <c r="BV4" i="142"/>
  <c r="BW95" i="142"/>
  <c r="BS28" i="142"/>
  <c r="BT100" i="142"/>
  <c r="BT8" i="141"/>
  <c r="BU104" i="141"/>
  <c r="BT4" i="138"/>
  <c r="BU103" i="138"/>
  <c r="BT9" i="138"/>
  <c r="BU108" i="138"/>
  <c r="BT5" i="138"/>
  <c r="BU104" i="138"/>
  <c r="BS30" i="148"/>
  <c r="BT106" i="148"/>
  <c r="BT4" i="140"/>
  <c r="BU102" i="140"/>
  <c r="BT7" i="141"/>
  <c r="BU103" i="141"/>
  <c r="BT107" i="147"/>
  <c r="BS29" i="147"/>
  <c r="BS26" i="140"/>
  <c r="BT108" i="140"/>
  <c r="BS28" i="147"/>
  <c r="BT106" i="147"/>
  <c r="BS28" i="145"/>
  <c r="BT104" i="145"/>
  <c r="BS32" i="138"/>
  <c r="BT116" i="138"/>
  <c r="BS23" i="141"/>
  <c r="BS23" i="140"/>
  <c r="BT3" i="139"/>
  <c r="BT23" i="139" s="1"/>
  <c r="BU97" i="139"/>
  <c r="BS29" i="141"/>
  <c r="BT110" i="141"/>
  <c r="BT5" i="148"/>
  <c r="BU98" i="148"/>
  <c r="BT31" i="140"/>
  <c r="BU113" i="140"/>
  <c r="BS23" i="138"/>
  <c r="BT9" i="141"/>
  <c r="BU105" i="141"/>
  <c r="BU100" i="141"/>
  <c r="BT4" i="141"/>
  <c r="BT6" i="140"/>
  <c r="BU104" i="140"/>
  <c r="BS31" i="141"/>
  <c r="BT112" i="141"/>
  <c r="BT115" i="138"/>
  <c r="BS31" i="138"/>
  <c r="BT105" i="145"/>
  <c r="BS29" i="145"/>
  <c r="BS30" i="141"/>
  <c r="BT111" i="141"/>
  <c r="BS23" i="144"/>
  <c r="BT7" i="138"/>
  <c r="BU106" i="138"/>
  <c r="BT98" i="142"/>
  <c r="BS26" i="142"/>
  <c r="BR46" i="147"/>
  <c r="BS27" i="138"/>
  <c r="BT111" i="138"/>
  <c r="BT3" i="140"/>
  <c r="BU101" i="140"/>
  <c r="BS27" i="137"/>
  <c r="BT101" i="137"/>
  <c r="BT102" i="137"/>
  <c r="BS28" i="137"/>
  <c r="BT6" i="137"/>
  <c r="BU98" i="137"/>
  <c r="BT5" i="137"/>
  <c r="BU97" i="137"/>
  <c r="BU95" i="137"/>
  <c r="BT3" i="137"/>
  <c r="BU96" i="137"/>
  <c r="BT4" i="137"/>
  <c r="BR46" i="137"/>
  <c r="BT100" i="137"/>
  <c r="BS26" i="137"/>
  <c r="BS29" i="137"/>
  <c r="BT103" i="137"/>
  <c r="BE132" i="130"/>
  <c r="BD32" i="130"/>
  <c r="BB3" i="129"/>
  <c r="BC103" i="129"/>
  <c r="AU2" i="140"/>
  <c r="AT25" i="140"/>
  <c r="AU25" i="138"/>
  <c r="AV2" i="138"/>
  <c r="AV2" i="146"/>
  <c r="AU25" i="146"/>
  <c r="AU25" i="148"/>
  <c r="AV2" i="148"/>
  <c r="AU25" i="147"/>
  <c r="AV2" i="147"/>
  <c r="AU25" i="144"/>
  <c r="AV2" i="144"/>
  <c r="AU25" i="145"/>
  <c r="AV2" i="145"/>
  <c r="AU25" i="142"/>
  <c r="AV2" i="142"/>
  <c r="AU25" i="141"/>
  <c r="AV2" i="141"/>
  <c r="AT25" i="139"/>
  <c r="AU2" i="139"/>
  <c r="AV2" i="137"/>
  <c r="AU25" i="137"/>
  <c r="BF122" i="130"/>
  <c r="BE11" i="130"/>
  <c r="BE30" i="128"/>
  <c r="BE117" i="128"/>
  <c r="BD9" i="128"/>
  <c r="BG127" i="130"/>
  <c r="BF27" i="130"/>
  <c r="BF109" i="129"/>
  <c r="BE9" i="129"/>
  <c r="BE114" i="130"/>
  <c r="BD3" i="130"/>
  <c r="BF115" i="128"/>
  <c r="BE7" i="128"/>
  <c r="BG120" i="130"/>
  <c r="BF9" i="130"/>
  <c r="BE29" i="128"/>
  <c r="BE126" i="130"/>
  <c r="BD26" i="130"/>
  <c r="BF119" i="130"/>
  <c r="BE8" i="130"/>
  <c r="BF118" i="128"/>
  <c r="BE10" i="128"/>
  <c r="BF122" i="128"/>
  <c r="BE27" i="128"/>
  <c r="BF121" i="130"/>
  <c r="BE10" i="130"/>
  <c r="BG128" i="130"/>
  <c r="BF28" i="130"/>
  <c r="BG131" i="130"/>
  <c r="BF31" i="130"/>
  <c r="BE118" i="130"/>
  <c r="BD7" i="130"/>
  <c r="BE33" i="128"/>
  <c r="BE28" i="128"/>
  <c r="BE130" i="130"/>
  <c r="BD30" i="130"/>
  <c r="BD32" i="128"/>
  <c r="BE112" i="128"/>
  <c r="BD4" i="128"/>
  <c r="BF116" i="130"/>
  <c r="BE5" i="130"/>
  <c r="BG133" i="130"/>
  <c r="BF33" i="130"/>
  <c r="BE111" i="128"/>
  <c r="BD3" i="128"/>
  <c r="BE31" i="128"/>
  <c r="BG135" i="130"/>
  <c r="BF35" i="130"/>
  <c r="BF123" i="130"/>
  <c r="BE12" i="130"/>
  <c r="BB7" i="129"/>
  <c r="BC107" i="129"/>
  <c r="BG134" i="130"/>
  <c r="BF34" i="130"/>
  <c r="BE114" i="128"/>
  <c r="BD6" i="128"/>
  <c r="BE117" i="130"/>
  <c r="BD6" i="130"/>
  <c r="BE129" i="130"/>
  <c r="BD29" i="130"/>
  <c r="BF115" i="130"/>
  <c r="BE4" i="130"/>
  <c r="BG104" i="129"/>
  <c r="BF4" i="129"/>
  <c r="BE116" i="128"/>
  <c r="BD8" i="128"/>
  <c r="BC108" i="129"/>
  <c r="BB8" i="129"/>
  <c r="BC106" i="129"/>
  <c r="BB6" i="129"/>
  <c r="BE113" i="129"/>
  <c r="BD27" i="129"/>
  <c r="BE117" i="129"/>
  <c r="BD31" i="129"/>
  <c r="BE116" i="129"/>
  <c r="BD30" i="129"/>
  <c r="BG118" i="129"/>
  <c r="BF32" i="129"/>
  <c r="BG114" i="129"/>
  <c r="BF28" i="129"/>
  <c r="BF112" i="129"/>
  <c r="BE26" i="129"/>
  <c r="BF115" i="129"/>
  <c r="BE29" i="129"/>
  <c r="BE113" i="128" l="1"/>
  <c r="BD5" i="128"/>
  <c r="BS46" i="142"/>
  <c r="DJ2" i="151"/>
  <c r="DJ25" i="151" s="1"/>
  <c r="DI25" i="151"/>
  <c r="DI25" i="150"/>
  <c r="DJ2" i="150"/>
  <c r="DJ25" i="150" s="1"/>
  <c r="BE121" i="128"/>
  <c r="BD26" i="128"/>
  <c r="BS46" i="148"/>
  <c r="BT23" i="142"/>
  <c r="BU3" i="142"/>
  <c r="BV94" i="142"/>
  <c r="BU5" i="144"/>
  <c r="BV96" i="144"/>
  <c r="BU5" i="141"/>
  <c r="BV101" i="141"/>
  <c r="BS46" i="138"/>
  <c r="BS46" i="141"/>
  <c r="BU7" i="148"/>
  <c r="BV100" i="148"/>
  <c r="BT27" i="141"/>
  <c r="BU108" i="141"/>
  <c r="BT30" i="140"/>
  <c r="BU112" i="140"/>
  <c r="BS46" i="144"/>
  <c r="BU6" i="138"/>
  <c r="BV105" i="138"/>
  <c r="BV110" i="140"/>
  <c r="BU28" i="140"/>
  <c r="BU100" i="139"/>
  <c r="BT26" i="139"/>
  <c r="BT46" i="139" s="1"/>
  <c r="BT28" i="144"/>
  <c r="BU100" i="144"/>
  <c r="BT23" i="147"/>
  <c r="BU4" i="148"/>
  <c r="BV97" i="148"/>
  <c r="BV27" i="142"/>
  <c r="BW99" i="142"/>
  <c r="BU4" i="140"/>
  <c r="BV102" i="140"/>
  <c r="BU3" i="147"/>
  <c r="BV98" i="147"/>
  <c r="BV95" i="144"/>
  <c r="BU4" i="144"/>
  <c r="BV99" i="145"/>
  <c r="BU5" i="145"/>
  <c r="BU3" i="140"/>
  <c r="BV101" i="140"/>
  <c r="BT23" i="140"/>
  <c r="BT29" i="141"/>
  <c r="BU110" i="141"/>
  <c r="BT32" i="138"/>
  <c r="BU116" i="138"/>
  <c r="BU9" i="138"/>
  <c r="BV108" i="138"/>
  <c r="BT28" i="142"/>
  <c r="BU100" i="142"/>
  <c r="BV107" i="138"/>
  <c r="BU8" i="138"/>
  <c r="BU102" i="145"/>
  <c r="BT26" i="145"/>
  <c r="BT30" i="147"/>
  <c r="BU108" i="147"/>
  <c r="BT29" i="138"/>
  <c r="BU113" i="138"/>
  <c r="BV101" i="147"/>
  <c r="BU6" i="147"/>
  <c r="BU113" i="141"/>
  <c r="BT32" i="141"/>
  <c r="BT23" i="148"/>
  <c r="BT26" i="147"/>
  <c r="BU104" i="147"/>
  <c r="BV94" i="144"/>
  <c r="BU3" i="144"/>
  <c r="BT31" i="138"/>
  <c r="BU115" i="138"/>
  <c r="BU4" i="138"/>
  <c r="BV103" i="138"/>
  <c r="BU6" i="141"/>
  <c r="BV102" i="141"/>
  <c r="BT26" i="144"/>
  <c r="BU98" i="144"/>
  <c r="BT31" i="141"/>
  <c r="BU112" i="141"/>
  <c r="BV103" i="141"/>
  <c r="BU7" i="141"/>
  <c r="BU8" i="141"/>
  <c r="BV104" i="141"/>
  <c r="BT26" i="142"/>
  <c r="BU98" i="142"/>
  <c r="BU108" i="140"/>
  <c r="BT26" i="140"/>
  <c r="BT30" i="148"/>
  <c r="BU106" i="148"/>
  <c r="BT23" i="138"/>
  <c r="BV101" i="139"/>
  <c r="BU27" i="139"/>
  <c r="BT26" i="148"/>
  <c r="BU102" i="148"/>
  <c r="BT28" i="138"/>
  <c r="BU112" i="138"/>
  <c r="BU6" i="145"/>
  <c r="BV100" i="145"/>
  <c r="BU3" i="148"/>
  <c r="BV96" i="148"/>
  <c r="BS46" i="147"/>
  <c r="BT23" i="144"/>
  <c r="BT28" i="145"/>
  <c r="BU104" i="145"/>
  <c r="BV105" i="140"/>
  <c r="BU7" i="140"/>
  <c r="BU31" i="140"/>
  <c r="BV113" i="140"/>
  <c r="BT30" i="141"/>
  <c r="BU111" i="141"/>
  <c r="BT23" i="141"/>
  <c r="BV96" i="142"/>
  <c r="BU5" i="142"/>
  <c r="BT27" i="145"/>
  <c r="BU103" i="145"/>
  <c r="BU7" i="138"/>
  <c r="BV106" i="138"/>
  <c r="BU105" i="145"/>
  <c r="BT29" i="145"/>
  <c r="BV100" i="141"/>
  <c r="BU4" i="141"/>
  <c r="BU3" i="139"/>
  <c r="BU23" i="139" s="1"/>
  <c r="BV97" i="139"/>
  <c r="BS46" i="140"/>
  <c r="BX95" i="142"/>
  <c r="BW4" i="142"/>
  <c r="BT27" i="148"/>
  <c r="BU103" i="148"/>
  <c r="BU105" i="148"/>
  <c r="BT29" i="148"/>
  <c r="BT27" i="140"/>
  <c r="BU109" i="140"/>
  <c r="BU109" i="141"/>
  <c r="BT28" i="141"/>
  <c r="BT28" i="148"/>
  <c r="BU104" i="148"/>
  <c r="BU3" i="138"/>
  <c r="BV102" i="138"/>
  <c r="BV4" i="139"/>
  <c r="BW98" i="139"/>
  <c r="BU6" i="148"/>
  <c r="BV99" i="148"/>
  <c r="BT27" i="147"/>
  <c r="BU105" i="147"/>
  <c r="BU3" i="145"/>
  <c r="BV97" i="145"/>
  <c r="BU107" i="147"/>
  <c r="BT29" i="147"/>
  <c r="BU114" i="138"/>
  <c r="BT30" i="138"/>
  <c r="BV102" i="147"/>
  <c r="BU7" i="147"/>
  <c r="BU110" i="138"/>
  <c r="BT26" i="138"/>
  <c r="BT27" i="144"/>
  <c r="BU99" i="144"/>
  <c r="BV5" i="140"/>
  <c r="BW103" i="140"/>
  <c r="BU6" i="140"/>
  <c r="BV104" i="140"/>
  <c r="BU106" i="147"/>
  <c r="BT28" i="147"/>
  <c r="BU111" i="140"/>
  <c r="BT29" i="140"/>
  <c r="BV98" i="148"/>
  <c r="BU5" i="148"/>
  <c r="BS46" i="145"/>
  <c r="BT27" i="138"/>
  <c r="BU111" i="138"/>
  <c r="BU9" i="141"/>
  <c r="BV105" i="141"/>
  <c r="BU5" i="138"/>
  <c r="BV104" i="138"/>
  <c r="BV99" i="147"/>
  <c r="BU4" i="147"/>
  <c r="BU5" i="147"/>
  <c r="BV100" i="147"/>
  <c r="BW106" i="140"/>
  <c r="BV8" i="140"/>
  <c r="BT23" i="145"/>
  <c r="BU4" i="145"/>
  <c r="BV98" i="145"/>
  <c r="BU100" i="137"/>
  <c r="BT26" i="137"/>
  <c r="BT28" i="137"/>
  <c r="BU102" i="137"/>
  <c r="BV97" i="137"/>
  <c r="BU5" i="137"/>
  <c r="BU6" i="137"/>
  <c r="BV98" i="137"/>
  <c r="BT23" i="137"/>
  <c r="BU101" i="137"/>
  <c r="BT27" i="137"/>
  <c r="BS46" i="137"/>
  <c r="BV96" i="137"/>
  <c r="BU4" i="137"/>
  <c r="BU103" i="137"/>
  <c r="BT29" i="137"/>
  <c r="BV95" i="137"/>
  <c r="BU3" i="137"/>
  <c r="BF132" i="130"/>
  <c r="BE32" i="130"/>
  <c r="BC3" i="129"/>
  <c r="BD103" i="129"/>
  <c r="AU25" i="140"/>
  <c r="AV2" i="140"/>
  <c r="AV25" i="138"/>
  <c r="AW2" i="138"/>
  <c r="AW2" i="147"/>
  <c r="AV25" i="147"/>
  <c r="AV25" i="148"/>
  <c r="AW2" i="148"/>
  <c r="AV25" i="146"/>
  <c r="AW2" i="146"/>
  <c r="AV25" i="145"/>
  <c r="AW2" i="145"/>
  <c r="AV25" i="144"/>
  <c r="AW2" i="144"/>
  <c r="AV25" i="141"/>
  <c r="AW2" i="141"/>
  <c r="AW2" i="142"/>
  <c r="AV25" i="142"/>
  <c r="AV2" i="139"/>
  <c r="AU25" i="139"/>
  <c r="AV25" i="137"/>
  <c r="AW2" i="137"/>
  <c r="BG4" i="129"/>
  <c r="BH104" i="129"/>
  <c r="BF129" i="130"/>
  <c r="BE29" i="130"/>
  <c r="BH135" i="130"/>
  <c r="BG35" i="130"/>
  <c r="BG116" i="130"/>
  <c r="BF5" i="130"/>
  <c r="BF28" i="128"/>
  <c r="BG118" i="128"/>
  <c r="BF10" i="128"/>
  <c r="BD106" i="129"/>
  <c r="BC6" i="129"/>
  <c r="BG115" i="130"/>
  <c r="BF4" i="130"/>
  <c r="BH134" i="130"/>
  <c r="BG34" i="130"/>
  <c r="BF31" i="128"/>
  <c r="BH133" i="130"/>
  <c r="BG33" i="130"/>
  <c r="BE32" i="128"/>
  <c r="BF118" i="130"/>
  <c r="BE7" i="130"/>
  <c r="BH128" i="130"/>
  <c r="BG28" i="130"/>
  <c r="BG122" i="128"/>
  <c r="BF27" i="128"/>
  <c r="BG119" i="130"/>
  <c r="BF8" i="130"/>
  <c r="BH120" i="130"/>
  <c r="BG9" i="130"/>
  <c r="BF114" i="130"/>
  <c r="BE3" i="130"/>
  <c r="BH127" i="130"/>
  <c r="BG27" i="130"/>
  <c r="BF30" i="128"/>
  <c r="BF116" i="128"/>
  <c r="BE8" i="128"/>
  <c r="BF117" i="130"/>
  <c r="BE6" i="130"/>
  <c r="BG123" i="130"/>
  <c r="BF12" i="130"/>
  <c r="BD107" i="129"/>
  <c r="BC7" i="129"/>
  <c r="BD108" i="129"/>
  <c r="BC8" i="129"/>
  <c r="BF114" i="128"/>
  <c r="BE6" i="128"/>
  <c r="BF111" i="128"/>
  <c r="BE3" i="128"/>
  <c r="BF112" i="128"/>
  <c r="BE4" i="128"/>
  <c r="BF130" i="130"/>
  <c r="BE30" i="130"/>
  <c r="BF33" i="128"/>
  <c r="BH131" i="130"/>
  <c r="BG31" i="130"/>
  <c r="BG121" i="130"/>
  <c r="BF10" i="130"/>
  <c r="BF126" i="130"/>
  <c r="BE26" i="130"/>
  <c r="BF29" i="128"/>
  <c r="BG115" i="128"/>
  <c r="BF7" i="128"/>
  <c r="BG109" i="129"/>
  <c r="BF9" i="129"/>
  <c r="BF117" i="128"/>
  <c r="BE9" i="128"/>
  <c r="BG122" i="130"/>
  <c r="BF11" i="130"/>
  <c r="BG112" i="129"/>
  <c r="BF26" i="129"/>
  <c r="BH118" i="129"/>
  <c r="BG32" i="129"/>
  <c r="BF117" i="129"/>
  <c r="BE31" i="129"/>
  <c r="BG115" i="129"/>
  <c r="BF29" i="129"/>
  <c r="BH114" i="129"/>
  <c r="BG28" i="129"/>
  <c r="BF116" i="129"/>
  <c r="BE30" i="129"/>
  <c r="BF113" i="129"/>
  <c r="BE27" i="129"/>
  <c r="BE5" i="128" l="1"/>
  <c r="BF113" i="128"/>
  <c r="BT46" i="144"/>
  <c r="BU23" i="148"/>
  <c r="BU23" i="141"/>
  <c r="BE26" i="128"/>
  <c r="BF121" i="128"/>
  <c r="BT46" i="145"/>
  <c r="BW106" i="138"/>
  <c r="BV7" i="138"/>
  <c r="BV3" i="148"/>
  <c r="BW96" i="148"/>
  <c r="BU28" i="138"/>
  <c r="BV112" i="138"/>
  <c r="BU30" i="148"/>
  <c r="BV106" i="148"/>
  <c r="BV8" i="141"/>
  <c r="BW104" i="141"/>
  <c r="BV6" i="141"/>
  <c r="BW102" i="141"/>
  <c r="BU26" i="147"/>
  <c r="BV104" i="147"/>
  <c r="BV5" i="141"/>
  <c r="BW101" i="141"/>
  <c r="BT46" i="147"/>
  <c r="BV110" i="141"/>
  <c r="BU29" i="141"/>
  <c r="BV4" i="140"/>
  <c r="BW102" i="140"/>
  <c r="BU27" i="141"/>
  <c r="BV108" i="141"/>
  <c r="BU28" i="148"/>
  <c r="BV104" i="148"/>
  <c r="BV6" i="148"/>
  <c r="BW99" i="148"/>
  <c r="BU27" i="145"/>
  <c r="BV103" i="145"/>
  <c r="BV6" i="145"/>
  <c r="BW100" i="145"/>
  <c r="BW107" i="138"/>
  <c r="BV8" i="138"/>
  <c r="BV100" i="144"/>
  <c r="BU28" i="144"/>
  <c r="BV6" i="138"/>
  <c r="BW105" i="138"/>
  <c r="BT46" i="141"/>
  <c r="BV5" i="144"/>
  <c r="BW96" i="144"/>
  <c r="BW104" i="138"/>
  <c r="BV5" i="138"/>
  <c r="BU30" i="138"/>
  <c r="BV114" i="138"/>
  <c r="BU27" i="144"/>
  <c r="BV99" i="144"/>
  <c r="BV106" i="147"/>
  <c r="BU28" i="147"/>
  <c r="BV109" i="141"/>
  <c r="BU28" i="141"/>
  <c r="BV31" i="140"/>
  <c r="BW113" i="140"/>
  <c r="BV102" i="148"/>
  <c r="BU26" i="148"/>
  <c r="BV108" i="140"/>
  <c r="BU26" i="140"/>
  <c r="BW103" i="141"/>
  <c r="BV7" i="141"/>
  <c r="BU23" i="138"/>
  <c r="BU30" i="147"/>
  <c r="BV108" i="147"/>
  <c r="BV100" i="142"/>
  <c r="BU28" i="142"/>
  <c r="BV4" i="144"/>
  <c r="BW95" i="144"/>
  <c r="BV7" i="148"/>
  <c r="BW100" i="148"/>
  <c r="BU27" i="138"/>
  <c r="BV111" i="138"/>
  <c r="BW98" i="145"/>
  <c r="BV4" i="145"/>
  <c r="BT46" i="138"/>
  <c r="BW4" i="139"/>
  <c r="BX98" i="139"/>
  <c r="BT46" i="148"/>
  <c r="BV112" i="141"/>
  <c r="BU31" i="141"/>
  <c r="BU31" i="138"/>
  <c r="BV115" i="138"/>
  <c r="BU32" i="141"/>
  <c r="BV113" i="141"/>
  <c r="BV3" i="140"/>
  <c r="BW101" i="140"/>
  <c r="BW94" i="142"/>
  <c r="BV3" i="142"/>
  <c r="BU29" i="140"/>
  <c r="BV111" i="140"/>
  <c r="BV3" i="139"/>
  <c r="BV23" i="139" s="1"/>
  <c r="BW97" i="139"/>
  <c r="BU29" i="147"/>
  <c r="BV107" i="147"/>
  <c r="BU27" i="140"/>
  <c r="BV109" i="140"/>
  <c r="BV9" i="141"/>
  <c r="BW105" i="141"/>
  <c r="BV110" i="138"/>
  <c r="BU26" i="138"/>
  <c r="BX4" i="142"/>
  <c r="BY95" i="142"/>
  <c r="BW100" i="141"/>
  <c r="BV4" i="141"/>
  <c r="BV5" i="142"/>
  <c r="BW96" i="142"/>
  <c r="BW108" i="138"/>
  <c r="BV9" i="138"/>
  <c r="BU23" i="140"/>
  <c r="BW27" i="142"/>
  <c r="BX99" i="142"/>
  <c r="BV100" i="139"/>
  <c r="BU26" i="139"/>
  <c r="BU46" i="139" s="1"/>
  <c r="BU30" i="140"/>
  <c r="BV112" i="140"/>
  <c r="BU23" i="142"/>
  <c r="BU27" i="147"/>
  <c r="BV105" i="147"/>
  <c r="BW100" i="147"/>
  <c r="BV5" i="147"/>
  <c r="BW103" i="138"/>
  <c r="BV4" i="138"/>
  <c r="BW104" i="140"/>
  <c r="BV6" i="140"/>
  <c r="BX106" i="140"/>
  <c r="BW8" i="140"/>
  <c r="BX103" i="140"/>
  <c r="BW5" i="140"/>
  <c r="BV3" i="145"/>
  <c r="BW97" i="145"/>
  <c r="BV3" i="138"/>
  <c r="BW102" i="138"/>
  <c r="BV7" i="140"/>
  <c r="BW105" i="140"/>
  <c r="BV27" i="139"/>
  <c r="BW101" i="139"/>
  <c r="BU26" i="142"/>
  <c r="BV98" i="142"/>
  <c r="BU26" i="144"/>
  <c r="BV98" i="144"/>
  <c r="BU23" i="144"/>
  <c r="BW101" i="147"/>
  <c r="BV6" i="147"/>
  <c r="BU26" i="145"/>
  <c r="BV102" i="145"/>
  <c r="BW98" i="147"/>
  <c r="BV3" i="147"/>
  <c r="BV103" i="148"/>
  <c r="BU27" i="148"/>
  <c r="BT46" i="140"/>
  <c r="BW99" i="147"/>
  <c r="BV4" i="147"/>
  <c r="BV5" i="148"/>
  <c r="BW98" i="148"/>
  <c r="BW102" i="147"/>
  <c r="BV7" i="147"/>
  <c r="BU23" i="145"/>
  <c r="BU29" i="148"/>
  <c r="BV105" i="148"/>
  <c r="BU29" i="145"/>
  <c r="BV105" i="145"/>
  <c r="BU30" i="141"/>
  <c r="BV111" i="141"/>
  <c r="BV104" i="145"/>
  <c r="BU28" i="145"/>
  <c r="BT46" i="142"/>
  <c r="BW94" i="144"/>
  <c r="BV3" i="144"/>
  <c r="BV113" i="138"/>
  <c r="BU29" i="138"/>
  <c r="BU32" i="138"/>
  <c r="BV116" i="138"/>
  <c r="BV5" i="145"/>
  <c r="BW99" i="145"/>
  <c r="BU23" i="147"/>
  <c r="BW97" i="148"/>
  <c r="BV4" i="148"/>
  <c r="BV28" i="140"/>
  <c r="BW110" i="140"/>
  <c r="BV6" i="137"/>
  <c r="BW98" i="137"/>
  <c r="BV4" i="137"/>
  <c r="BW96" i="137"/>
  <c r="BU23" i="137"/>
  <c r="BV101" i="137"/>
  <c r="BU27" i="137"/>
  <c r="BT46" i="137"/>
  <c r="BV103" i="137"/>
  <c r="BU29" i="137"/>
  <c r="BV5" i="137"/>
  <c r="BW97" i="137"/>
  <c r="BV102" i="137"/>
  <c r="BU28" i="137"/>
  <c r="BW95" i="137"/>
  <c r="BV3" i="137"/>
  <c r="BV100" i="137"/>
  <c r="BU26" i="137"/>
  <c r="BG132" i="130"/>
  <c r="BF32" i="130"/>
  <c r="BE103" i="129"/>
  <c r="BD3" i="129"/>
  <c r="AW2" i="140"/>
  <c r="AV25" i="140"/>
  <c r="AW25" i="138"/>
  <c r="AX2" i="138"/>
  <c r="AW25" i="146"/>
  <c r="AX2" i="146"/>
  <c r="AW25" i="148"/>
  <c r="AX2" i="148"/>
  <c r="AW25" i="147"/>
  <c r="AX2" i="147"/>
  <c r="AW25" i="144"/>
  <c r="AX2" i="144"/>
  <c r="AW25" i="145"/>
  <c r="AX2" i="145"/>
  <c r="AW25" i="142"/>
  <c r="AX2" i="142"/>
  <c r="AX2" i="141"/>
  <c r="AW25" i="141"/>
  <c r="AV25" i="139"/>
  <c r="AW2" i="139"/>
  <c r="AX2" i="137"/>
  <c r="AW25" i="137"/>
  <c r="BH115" i="128"/>
  <c r="BG7" i="128"/>
  <c r="BH122" i="130"/>
  <c r="BG11" i="130"/>
  <c r="BG29" i="128"/>
  <c r="BG33" i="128"/>
  <c r="BG112" i="128"/>
  <c r="BF4" i="128"/>
  <c r="BE107" i="129"/>
  <c r="BD7" i="129"/>
  <c r="BH123" i="130"/>
  <c r="BG12" i="130"/>
  <c r="BG116" i="128"/>
  <c r="BF8" i="128"/>
  <c r="BI127" i="130"/>
  <c r="BH27" i="130"/>
  <c r="BI120" i="130"/>
  <c r="BH9" i="130"/>
  <c r="BH119" i="130"/>
  <c r="BG8" i="130"/>
  <c r="BI128" i="130"/>
  <c r="BH28" i="130"/>
  <c r="BF32" i="128"/>
  <c r="BG31" i="128"/>
  <c r="BH115" i="130"/>
  <c r="BG4" i="130"/>
  <c r="BH118" i="128"/>
  <c r="BG10" i="128"/>
  <c r="BH116" i="130"/>
  <c r="BG5" i="130"/>
  <c r="BG129" i="130"/>
  <c r="BF29" i="130"/>
  <c r="BG9" i="129"/>
  <c r="BH109" i="129"/>
  <c r="BH121" i="130"/>
  <c r="BG10" i="130"/>
  <c r="BG114" i="128"/>
  <c r="BF6" i="128"/>
  <c r="BH4" i="129"/>
  <c r="BI104" i="129"/>
  <c r="BG117" i="128"/>
  <c r="BF9" i="128"/>
  <c r="BG126" i="130"/>
  <c r="BF26" i="130"/>
  <c r="BI131" i="130"/>
  <c r="BH31" i="130"/>
  <c r="BG130" i="130"/>
  <c r="BF30" i="130"/>
  <c r="BG111" i="128"/>
  <c r="BF3" i="128"/>
  <c r="BE108" i="129"/>
  <c r="BD8" i="129"/>
  <c r="BG117" i="130"/>
  <c r="BF6" i="130"/>
  <c r="BG30" i="128"/>
  <c r="BG114" i="130"/>
  <c r="BF3" i="130"/>
  <c r="BH122" i="128"/>
  <c r="BG27" i="128"/>
  <c r="BG118" i="130"/>
  <c r="BF7" i="130"/>
  <c r="BI133" i="130"/>
  <c r="BH33" i="130"/>
  <c r="BI134" i="130"/>
  <c r="BH34" i="130"/>
  <c r="BE106" i="129"/>
  <c r="BD6" i="129"/>
  <c r="BG28" i="128"/>
  <c r="BI135" i="130"/>
  <c r="BH35" i="130"/>
  <c r="BG116" i="129"/>
  <c r="BF30" i="129"/>
  <c r="BH115" i="129"/>
  <c r="BG29" i="129"/>
  <c r="BI118" i="129"/>
  <c r="BH32" i="129"/>
  <c r="BG113" i="129"/>
  <c r="BF27" i="129"/>
  <c r="BI114" i="129"/>
  <c r="BH28" i="129"/>
  <c r="BG117" i="129"/>
  <c r="BF31" i="129"/>
  <c r="BH112" i="129"/>
  <c r="BG26" i="129"/>
  <c r="BG113" i="128" l="1"/>
  <c r="BF5" i="128"/>
  <c r="BU46" i="142"/>
  <c r="BF26" i="128"/>
  <c r="BG121" i="128"/>
  <c r="BU46" i="145"/>
  <c r="BU46" i="144"/>
  <c r="BV23" i="144"/>
  <c r="BV23" i="145"/>
  <c r="BX27" i="142"/>
  <c r="BY99" i="142"/>
  <c r="BV26" i="138"/>
  <c r="BW110" i="138"/>
  <c r="BV31" i="138"/>
  <c r="BW115" i="138"/>
  <c r="BW108" i="147"/>
  <c r="BV30" i="147"/>
  <c r="BV26" i="148"/>
  <c r="BW102" i="148"/>
  <c r="BV28" i="147"/>
  <c r="BW106" i="147"/>
  <c r="BW6" i="145"/>
  <c r="BX100" i="145"/>
  <c r="BV28" i="148"/>
  <c r="BW104" i="148"/>
  <c r="BW110" i="141"/>
  <c r="BV29" i="141"/>
  <c r="BV30" i="148"/>
  <c r="BW106" i="148"/>
  <c r="BV29" i="145"/>
  <c r="BW105" i="145"/>
  <c r="BW6" i="140"/>
  <c r="BX104" i="140"/>
  <c r="BX105" i="141"/>
  <c r="BW9" i="141"/>
  <c r="BV27" i="144"/>
  <c r="BW99" i="144"/>
  <c r="BW5" i="147"/>
  <c r="BX100" i="147"/>
  <c r="BW4" i="147"/>
  <c r="BX99" i="147"/>
  <c r="BW6" i="138"/>
  <c r="BX105" i="138"/>
  <c r="BV27" i="145"/>
  <c r="BW103" i="145"/>
  <c r="BV27" i="141"/>
  <c r="BW108" i="141"/>
  <c r="BW104" i="147"/>
  <c r="BV26" i="147"/>
  <c r="BW112" i="138"/>
  <c r="BV28" i="138"/>
  <c r="BW4" i="148"/>
  <c r="BX97" i="148"/>
  <c r="BV26" i="145"/>
  <c r="BW102" i="145"/>
  <c r="BX101" i="139"/>
  <c r="BW27" i="139"/>
  <c r="BW4" i="141"/>
  <c r="BX100" i="141"/>
  <c r="BY4" i="142"/>
  <c r="BZ95" i="142"/>
  <c r="BV31" i="141"/>
  <c r="BW112" i="141"/>
  <c r="BW31" i="140"/>
  <c r="BX113" i="140"/>
  <c r="BV30" i="138"/>
  <c r="BW114" i="138"/>
  <c r="BU46" i="141"/>
  <c r="BU46" i="147"/>
  <c r="BW105" i="147"/>
  <c r="BV27" i="147"/>
  <c r="BW7" i="148"/>
  <c r="BX100" i="148"/>
  <c r="BV23" i="138"/>
  <c r="BW112" i="140"/>
  <c r="BV30" i="140"/>
  <c r="BW9" i="138"/>
  <c r="BX108" i="138"/>
  <c r="BV29" i="140"/>
  <c r="BW111" i="140"/>
  <c r="BW3" i="140"/>
  <c r="BX101" i="140"/>
  <c r="BX95" i="144"/>
  <c r="BW4" i="144"/>
  <c r="BW7" i="141"/>
  <c r="BX103" i="141"/>
  <c r="BW6" i="148"/>
  <c r="BX99" i="148"/>
  <c r="BW5" i="141"/>
  <c r="BX101" i="141"/>
  <c r="BW6" i="141"/>
  <c r="BX102" i="141"/>
  <c r="BW3" i="148"/>
  <c r="BX96" i="148"/>
  <c r="BX102" i="147"/>
  <c r="BW7" i="147"/>
  <c r="BW3" i="145"/>
  <c r="BX97" i="145"/>
  <c r="BW5" i="145"/>
  <c r="BX99" i="145"/>
  <c r="BX5" i="140"/>
  <c r="BY103" i="140"/>
  <c r="BW28" i="140"/>
  <c r="BX110" i="140"/>
  <c r="BV29" i="148"/>
  <c r="BW105" i="148"/>
  <c r="BV27" i="148"/>
  <c r="BW103" i="148"/>
  <c r="BW98" i="144"/>
  <c r="BV26" i="144"/>
  <c r="BW7" i="140"/>
  <c r="BX105" i="140"/>
  <c r="BW4" i="138"/>
  <c r="BX103" i="138"/>
  <c r="BV27" i="140"/>
  <c r="BW109" i="140"/>
  <c r="BV23" i="140"/>
  <c r="BW4" i="145"/>
  <c r="BX98" i="145"/>
  <c r="BU46" i="140"/>
  <c r="BV28" i="144"/>
  <c r="BW100" i="144"/>
  <c r="BW4" i="140"/>
  <c r="BX102" i="140"/>
  <c r="BV23" i="148"/>
  <c r="BW113" i="138"/>
  <c r="BV29" i="138"/>
  <c r="BV23" i="137"/>
  <c r="BU46" i="148"/>
  <c r="BW104" i="145"/>
  <c r="BV28" i="145"/>
  <c r="BV23" i="147"/>
  <c r="BV23" i="142"/>
  <c r="BW113" i="141"/>
  <c r="BV32" i="141"/>
  <c r="BV27" i="138"/>
  <c r="BW111" i="138"/>
  <c r="BV26" i="140"/>
  <c r="BW108" i="140"/>
  <c r="BV28" i="141"/>
  <c r="BW109" i="141"/>
  <c r="BW5" i="138"/>
  <c r="BX104" i="138"/>
  <c r="BW8" i="141"/>
  <c r="BX104" i="141"/>
  <c r="BW5" i="148"/>
  <c r="BX98" i="148"/>
  <c r="BW3" i="139"/>
  <c r="BW23" i="139" s="1"/>
  <c r="BX97" i="139"/>
  <c r="BX94" i="144"/>
  <c r="BW3" i="144"/>
  <c r="BW6" i="147"/>
  <c r="BX101" i="147"/>
  <c r="BV32" i="138"/>
  <c r="BW116" i="138"/>
  <c r="BW111" i="141"/>
  <c r="BV30" i="141"/>
  <c r="BW3" i="147"/>
  <c r="BX98" i="147"/>
  <c r="BW98" i="142"/>
  <c r="BV26" i="142"/>
  <c r="BX102" i="138"/>
  <c r="BW3" i="138"/>
  <c r="BX8" i="140"/>
  <c r="BY106" i="140"/>
  <c r="BW100" i="139"/>
  <c r="BV26" i="139"/>
  <c r="BV46" i="139" s="1"/>
  <c r="BX96" i="142"/>
  <c r="BW5" i="142"/>
  <c r="BU46" i="138"/>
  <c r="BV29" i="147"/>
  <c r="BW107" i="147"/>
  <c r="BX94" i="142"/>
  <c r="BW3" i="142"/>
  <c r="BY98" i="139"/>
  <c r="BX4" i="139"/>
  <c r="BV28" i="142"/>
  <c r="BW100" i="142"/>
  <c r="BW5" i="144"/>
  <c r="BX96" i="144"/>
  <c r="BW8" i="138"/>
  <c r="BX107" i="138"/>
  <c r="BV23" i="141"/>
  <c r="BX106" i="138"/>
  <c r="BW7" i="138"/>
  <c r="BX95" i="137"/>
  <c r="BW3" i="137"/>
  <c r="BV28" i="137"/>
  <c r="BW102" i="137"/>
  <c r="BX96" i="137"/>
  <c r="BW4" i="137"/>
  <c r="BU46" i="137"/>
  <c r="BW6" i="137"/>
  <c r="BX98" i="137"/>
  <c r="BV27" i="137"/>
  <c r="BW101" i="137"/>
  <c r="BW5" i="137"/>
  <c r="BX97" i="137"/>
  <c r="BW100" i="137"/>
  <c r="BV26" i="137"/>
  <c r="BV29" i="137"/>
  <c r="BW103" i="137"/>
  <c r="BH132" i="130"/>
  <c r="BG32" i="130"/>
  <c r="BF103" i="129"/>
  <c r="BE3" i="129"/>
  <c r="AX2" i="140"/>
  <c r="AW25" i="140"/>
  <c r="AY2" i="138"/>
  <c r="AX25" i="138"/>
  <c r="AX25" i="147"/>
  <c r="AY2" i="147"/>
  <c r="AY2" i="148"/>
  <c r="AX25" i="148"/>
  <c r="AX25" i="146"/>
  <c r="AY2" i="146"/>
  <c r="AY2" i="145"/>
  <c r="AX25" i="145"/>
  <c r="AX25" i="144"/>
  <c r="AY2" i="144"/>
  <c r="AY2" i="141"/>
  <c r="AX25" i="141"/>
  <c r="AX25" i="142"/>
  <c r="AY2" i="142"/>
  <c r="AW25" i="139"/>
  <c r="AX2" i="139"/>
  <c r="AX25" i="137"/>
  <c r="AY2" i="137"/>
  <c r="BJ133" i="130"/>
  <c r="BI33" i="130"/>
  <c r="BH111" i="128"/>
  <c r="BG3" i="128"/>
  <c r="BI109" i="129"/>
  <c r="BH9" i="129"/>
  <c r="BF106" i="129"/>
  <c r="BE6" i="129"/>
  <c r="BH30" i="128"/>
  <c r="BJ131" i="130"/>
  <c r="BI31" i="130"/>
  <c r="BH114" i="128"/>
  <c r="BG6" i="128"/>
  <c r="BI116" i="130"/>
  <c r="BH5" i="130"/>
  <c r="BI115" i="130"/>
  <c r="BH4" i="130"/>
  <c r="BG32" i="128"/>
  <c r="BI119" i="130"/>
  <c r="BH8" i="130"/>
  <c r="BJ127" i="130"/>
  <c r="BI27" i="130"/>
  <c r="BI123" i="130"/>
  <c r="BH12" i="130"/>
  <c r="BH112" i="128"/>
  <c r="BG4" i="128"/>
  <c r="BH29" i="128"/>
  <c r="BH117" i="128"/>
  <c r="BG9" i="128"/>
  <c r="BI4" i="129"/>
  <c r="BJ104" i="129"/>
  <c r="BJ135" i="130"/>
  <c r="BI35" i="130"/>
  <c r="BH118" i="130"/>
  <c r="BG7" i="130"/>
  <c r="BH28" i="128"/>
  <c r="BJ134" i="130"/>
  <c r="BI34" i="130"/>
  <c r="BI122" i="128"/>
  <c r="BH27" i="128"/>
  <c r="BH114" i="130"/>
  <c r="BG3" i="130"/>
  <c r="BH117" i="130"/>
  <c r="BG6" i="130"/>
  <c r="BF108" i="129"/>
  <c r="BE8" i="129"/>
  <c r="BH130" i="130"/>
  <c r="BG30" i="130"/>
  <c r="BH126" i="130"/>
  <c r="BG26" i="130"/>
  <c r="BI121" i="130"/>
  <c r="BH10" i="130"/>
  <c r="BH129" i="130"/>
  <c r="BG29" i="130"/>
  <c r="BI118" i="128"/>
  <c r="BH10" i="128"/>
  <c r="BH31" i="128"/>
  <c r="BJ128" i="130"/>
  <c r="BI28" i="130"/>
  <c r="BJ120" i="130"/>
  <c r="BI9" i="130"/>
  <c r="BH116" i="128"/>
  <c r="BG8" i="128"/>
  <c r="BF107" i="129"/>
  <c r="BE7" i="129"/>
  <c r="BH33" i="128"/>
  <c r="BI122" i="130"/>
  <c r="BH11" i="130"/>
  <c r="BI115" i="128"/>
  <c r="BH7" i="128"/>
  <c r="BI112" i="129"/>
  <c r="BH26" i="129"/>
  <c r="BJ114" i="129"/>
  <c r="BI28" i="129"/>
  <c r="BJ118" i="129"/>
  <c r="BI32" i="129"/>
  <c r="BH116" i="129"/>
  <c r="BG30" i="129"/>
  <c r="BH117" i="129"/>
  <c r="BG31" i="129"/>
  <c r="BH113" i="129"/>
  <c r="BG27" i="129"/>
  <c r="BI115" i="129"/>
  <c r="BH29" i="129"/>
  <c r="BH113" i="128" l="1"/>
  <c r="BG5" i="128"/>
  <c r="BV46" i="144"/>
  <c r="BH121" i="128"/>
  <c r="BG26" i="128"/>
  <c r="BV46" i="140"/>
  <c r="BW23" i="148"/>
  <c r="BV46" i="145"/>
  <c r="BX3" i="148"/>
  <c r="BY96" i="148"/>
  <c r="BY103" i="141"/>
  <c r="BX7" i="141"/>
  <c r="BX31" i="140"/>
  <c r="BY113" i="140"/>
  <c r="BV46" i="147"/>
  <c r="BX6" i="138"/>
  <c r="BY105" i="138"/>
  <c r="BW27" i="144"/>
  <c r="BX99" i="144"/>
  <c r="BX105" i="145"/>
  <c r="BW29" i="145"/>
  <c r="BY100" i="145"/>
  <c r="BX6" i="145"/>
  <c r="BW29" i="147"/>
  <c r="BX107" i="147"/>
  <c r="BY101" i="139"/>
  <c r="BX27" i="139"/>
  <c r="BW26" i="147"/>
  <c r="BX104" i="147"/>
  <c r="BY99" i="145"/>
  <c r="BX5" i="145"/>
  <c r="CA95" i="142"/>
  <c r="BZ4" i="142"/>
  <c r="BW26" i="145"/>
  <c r="BX102" i="145"/>
  <c r="BY99" i="147"/>
  <c r="BX4" i="147"/>
  <c r="BW30" i="148"/>
  <c r="BX106" i="148"/>
  <c r="BW28" i="147"/>
  <c r="BX106" i="147"/>
  <c r="BW31" i="138"/>
  <c r="BX115" i="138"/>
  <c r="BY102" i="140"/>
  <c r="BX4" i="140"/>
  <c r="BW32" i="138"/>
  <c r="BX116" i="138"/>
  <c r="BX9" i="138"/>
  <c r="BY108" i="138"/>
  <c r="BX100" i="142"/>
  <c r="BW28" i="142"/>
  <c r="BY110" i="140"/>
  <c r="BX28" i="140"/>
  <c r="BV46" i="142"/>
  <c r="BX5" i="138"/>
  <c r="BY104" i="138"/>
  <c r="BX98" i="144"/>
  <c r="BW26" i="144"/>
  <c r="BY95" i="144"/>
  <c r="BX4" i="144"/>
  <c r="BX7" i="140"/>
  <c r="BY105" i="140"/>
  <c r="BX111" i="138"/>
  <c r="BW27" i="138"/>
  <c r="BX6" i="141"/>
  <c r="BY102" i="141"/>
  <c r="BW26" i="142"/>
  <c r="BX98" i="142"/>
  <c r="BW32" i="141"/>
  <c r="BX113" i="141"/>
  <c r="BY5" i="140"/>
  <c r="BZ103" i="140"/>
  <c r="BY97" i="145"/>
  <c r="BX3" i="145"/>
  <c r="BY101" i="141"/>
  <c r="BX5" i="141"/>
  <c r="BX3" i="140"/>
  <c r="BY101" i="140"/>
  <c r="BW30" i="140"/>
  <c r="BX112" i="140"/>
  <c r="BW31" i="141"/>
  <c r="BX112" i="141"/>
  <c r="BX4" i="148"/>
  <c r="BY97" i="148"/>
  <c r="BW27" i="141"/>
  <c r="BX108" i="141"/>
  <c r="BX5" i="147"/>
  <c r="BY100" i="147"/>
  <c r="BW26" i="148"/>
  <c r="BX102" i="148"/>
  <c r="BX110" i="138"/>
  <c r="BW26" i="138"/>
  <c r="BX3" i="138"/>
  <c r="BY102" i="138"/>
  <c r="BX6" i="147"/>
  <c r="BY101" i="147"/>
  <c r="BY4" i="139"/>
  <c r="BZ98" i="139"/>
  <c r="BX3" i="147"/>
  <c r="BY98" i="147"/>
  <c r="BW23" i="144"/>
  <c r="BX8" i="141"/>
  <c r="BY104" i="141"/>
  <c r="BW28" i="141"/>
  <c r="BX109" i="141"/>
  <c r="BX104" i="145"/>
  <c r="BW28" i="145"/>
  <c r="BY98" i="145"/>
  <c r="BX4" i="145"/>
  <c r="BW23" i="145"/>
  <c r="BW23" i="140"/>
  <c r="BV46" i="141"/>
  <c r="BX9" i="141"/>
  <c r="BY105" i="141"/>
  <c r="BX110" i="141"/>
  <c r="BW29" i="141"/>
  <c r="BV46" i="138"/>
  <c r="BX5" i="144"/>
  <c r="BY96" i="144"/>
  <c r="BW29" i="148"/>
  <c r="BX105" i="148"/>
  <c r="BY98" i="148"/>
  <c r="BX5" i="148"/>
  <c r="BW30" i="141"/>
  <c r="BX111" i="141"/>
  <c r="BX100" i="144"/>
  <c r="BW28" i="144"/>
  <c r="BW23" i="138"/>
  <c r="BX8" i="138"/>
  <c r="BY107" i="138"/>
  <c r="BW23" i="142"/>
  <c r="BX100" i="139"/>
  <c r="BW26" i="139"/>
  <c r="BW46" i="139" s="1"/>
  <c r="BW23" i="147"/>
  <c r="BY94" i="144"/>
  <c r="BX3" i="144"/>
  <c r="BW23" i="141"/>
  <c r="BX113" i="138"/>
  <c r="BW29" i="138"/>
  <c r="BX4" i="138"/>
  <c r="BY103" i="138"/>
  <c r="BX103" i="148"/>
  <c r="BW27" i="148"/>
  <c r="BX6" i="148"/>
  <c r="BY99" i="148"/>
  <c r="BX111" i="140"/>
  <c r="BW29" i="140"/>
  <c r="BX7" i="148"/>
  <c r="BY100" i="148"/>
  <c r="BX114" i="138"/>
  <c r="BW30" i="138"/>
  <c r="BX4" i="141"/>
  <c r="BY100" i="141"/>
  <c r="BX103" i="145"/>
  <c r="BW27" i="145"/>
  <c r="BX6" i="140"/>
  <c r="BY104" i="140"/>
  <c r="BX104" i="148"/>
  <c r="BW28" i="148"/>
  <c r="BZ99" i="142"/>
  <c r="BY27" i="142"/>
  <c r="BW27" i="147"/>
  <c r="BX105" i="147"/>
  <c r="BW27" i="140"/>
  <c r="BX109" i="140"/>
  <c r="BX7" i="138"/>
  <c r="BY106" i="138"/>
  <c r="BY96" i="142"/>
  <c r="BX5" i="142"/>
  <c r="BX3" i="142"/>
  <c r="BY94" i="142"/>
  <c r="BY8" i="140"/>
  <c r="BZ106" i="140"/>
  <c r="BY97" i="139"/>
  <c r="BX3" i="139"/>
  <c r="BX23" i="139" s="1"/>
  <c r="BX108" i="140"/>
  <c r="BW26" i="140"/>
  <c r="BV46" i="148"/>
  <c r="BX7" i="147"/>
  <c r="BY102" i="147"/>
  <c r="BX112" i="138"/>
  <c r="BW28" i="138"/>
  <c r="BX108" i="147"/>
  <c r="BW30" i="147"/>
  <c r="BX5" i="137"/>
  <c r="BY97" i="137"/>
  <c r="BW23" i="137"/>
  <c r="BV46" i="137"/>
  <c r="BX100" i="137"/>
  <c r="BW26" i="137"/>
  <c r="BY96" i="137"/>
  <c r="BX4" i="137"/>
  <c r="BX102" i="137"/>
  <c r="BW28" i="137"/>
  <c r="BW27" i="137"/>
  <c r="BX101" i="137"/>
  <c r="BW29" i="137"/>
  <c r="BX103" i="137"/>
  <c r="BY98" i="137"/>
  <c r="BX6" i="137"/>
  <c r="BY95" i="137"/>
  <c r="BX3" i="137"/>
  <c r="BH32" i="130"/>
  <c r="BI132" i="130"/>
  <c r="BG103" i="129"/>
  <c r="BF3" i="129"/>
  <c r="AY2" i="140"/>
  <c r="AX25" i="140"/>
  <c r="AY25" i="138"/>
  <c r="AZ2" i="138"/>
  <c r="AZ2" i="146"/>
  <c r="AY25" i="146"/>
  <c r="AY25" i="148"/>
  <c r="AZ2" i="148"/>
  <c r="AY25" i="147"/>
  <c r="AZ2" i="147"/>
  <c r="AY25" i="144"/>
  <c r="AZ2" i="144"/>
  <c r="AY25" i="145"/>
  <c r="AZ2" i="145"/>
  <c r="AZ2" i="141"/>
  <c r="AY25" i="141"/>
  <c r="AY25" i="142"/>
  <c r="AZ2" i="142"/>
  <c r="AY2" i="139"/>
  <c r="AX25" i="139"/>
  <c r="AY25" i="137"/>
  <c r="AZ2" i="137"/>
  <c r="BK104" i="129"/>
  <c r="BJ4" i="129"/>
  <c r="BI116" i="128"/>
  <c r="BH8" i="128"/>
  <c r="BJ121" i="130"/>
  <c r="BI10" i="130"/>
  <c r="BJ122" i="128"/>
  <c r="BI27" i="128"/>
  <c r="BK134" i="130"/>
  <c r="BJ34" i="130"/>
  <c r="BI118" i="130"/>
  <c r="BH7" i="130"/>
  <c r="BI112" i="128"/>
  <c r="BH4" i="128"/>
  <c r="BK127" i="130"/>
  <c r="BJ27" i="130"/>
  <c r="BH32" i="128"/>
  <c r="BJ116" i="130"/>
  <c r="BI5" i="130"/>
  <c r="BK131" i="130"/>
  <c r="BJ31" i="130"/>
  <c r="BI30" i="128"/>
  <c r="BI111" i="128"/>
  <c r="BH3" i="128"/>
  <c r="BJ115" i="128"/>
  <c r="BI7" i="128"/>
  <c r="BK128" i="130"/>
  <c r="BJ28" i="130"/>
  <c r="BJ118" i="128"/>
  <c r="BI10" i="128"/>
  <c r="BI117" i="130"/>
  <c r="BH6" i="130"/>
  <c r="BI33" i="128"/>
  <c r="BI130" i="130"/>
  <c r="BH30" i="130"/>
  <c r="BJ122" i="130"/>
  <c r="BI11" i="130"/>
  <c r="BG107" i="129"/>
  <c r="BF7" i="129"/>
  <c r="BK120" i="130"/>
  <c r="BJ9" i="130"/>
  <c r="BI31" i="128"/>
  <c r="BI129" i="130"/>
  <c r="BH29" i="130"/>
  <c r="BI126" i="130"/>
  <c r="BH26" i="130"/>
  <c r="BF8" i="129"/>
  <c r="BG108" i="129"/>
  <c r="BI114" i="130"/>
  <c r="BH3" i="130"/>
  <c r="BI28" i="128"/>
  <c r="BK135" i="130"/>
  <c r="BJ35" i="130"/>
  <c r="BI117" i="128"/>
  <c r="BH9" i="128"/>
  <c r="BI29" i="128"/>
  <c r="BJ123" i="130"/>
  <c r="BI12" i="130"/>
  <c r="BJ119" i="130"/>
  <c r="BI8" i="130"/>
  <c r="BJ115" i="130"/>
  <c r="BI4" i="130"/>
  <c r="BI114" i="128"/>
  <c r="BH6" i="128"/>
  <c r="BF6" i="129"/>
  <c r="BG106" i="129"/>
  <c r="BI9" i="129"/>
  <c r="BJ109" i="129"/>
  <c r="BK133" i="130"/>
  <c r="BJ33" i="130"/>
  <c r="BI113" i="129"/>
  <c r="BH27" i="129"/>
  <c r="BI116" i="129"/>
  <c r="BH30" i="129"/>
  <c r="BK114" i="129"/>
  <c r="BJ28" i="129"/>
  <c r="BJ115" i="129"/>
  <c r="BI29" i="129"/>
  <c r="BI117" i="129"/>
  <c r="BH31" i="129"/>
  <c r="BK118" i="129"/>
  <c r="BJ32" i="129"/>
  <c r="BJ112" i="129"/>
  <c r="BI26" i="129"/>
  <c r="BI113" i="128" l="1"/>
  <c r="BH5" i="128"/>
  <c r="BX23" i="142"/>
  <c r="BW46" i="137"/>
  <c r="BX23" i="145"/>
  <c r="BI121" i="128"/>
  <c r="BH26" i="128"/>
  <c r="BW46" i="144"/>
  <c r="BW46" i="138"/>
  <c r="BW46" i="148"/>
  <c r="BW46" i="142"/>
  <c r="BY4" i="148"/>
  <c r="BZ97" i="148"/>
  <c r="BX32" i="141"/>
  <c r="BY113" i="141"/>
  <c r="BY111" i="138"/>
  <c r="BX27" i="138"/>
  <c r="BX28" i="142"/>
  <c r="BY100" i="142"/>
  <c r="BZ99" i="147"/>
  <c r="BY4" i="147"/>
  <c r="BX29" i="145"/>
  <c r="BY105" i="145"/>
  <c r="BZ113" i="140"/>
  <c r="BY31" i="140"/>
  <c r="BZ100" i="148"/>
  <c r="BY7" i="148"/>
  <c r="BZ105" i="140"/>
  <c r="BY7" i="140"/>
  <c r="BY98" i="144"/>
  <c r="BX26" i="144"/>
  <c r="BY9" i="138"/>
  <c r="BZ108" i="138"/>
  <c r="BX28" i="147"/>
  <c r="BY106" i="147"/>
  <c r="BX26" i="145"/>
  <c r="BY102" i="145"/>
  <c r="BX29" i="147"/>
  <c r="BY107" i="147"/>
  <c r="BY99" i="144"/>
  <c r="BX27" i="144"/>
  <c r="BY8" i="138"/>
  <c r="BZ107" i="138"/>
  <c r="BX26" i="148"/>
  <c r="BY102" i="148"/>
  <c r="BY98" i="142"/>
  <c r="BX26" i="142"/>
  <c r="BY5" i="138"/>
  <c r="BZ104" i="138"/>
  <c r="BY114" i="138"/>
  <c r="BX30" i="138"/>
  <c r="BY6" i="140"/>
  <c r="BZ104" i="140"/>
  <c r="BX30" i="141"/>
  <c r="BY111" i="141"/>
  <c r="BZ94" i="144"/>
  <c r="BY3" i="144"/>
  <c r="BX29" i="141"/>
  <c r="BY110" i="141"/>
  <c r="BZ97" i="145"/>
  <c r="BY3" i="145"/>
  <c r="BX23" i="138"/>
  <c r="BX32" i="138"/>
  <c r="BY116" i="138"/>
  <c r="BX30" i="148"/>
  <c r="BY106" i="148"/>
  <c r="BY104" i="147"/>
  <c r="BX26" i="147"/>
  <c r="BY6" i="138"/>
  <c r="BZ105" i="138"/>
  <c r="BY7" i="141"/>
  <c r="BZ103" i="141"/>
  <c r="BX28" i="148"/>
  <c r="BY104" i="148"/>
  <c r="BZ101" i="147"/>
  <c r="BY6" i="147"/>
  <c r="BX27" i="140"/>
  <c r="BY109" i="140"/>
  <c r="BY8" i="141"/>
  <c r="BZ104" i="141"/>
  <c r="BZ96" i="142"/>
  <c r="BY5" i="142"/>
  <c r="BX27" i="145"/>
  <c r="BY103" i="145"/>
  <c r="BZ98" i="148"/>
  <c r="BY5" i="148"/>
  <c r="BZ105" i="141"/>
  <c r="BY9" i="141"/>
  <c r="BY4" i="145"/>
  <c r="BZ98" i="145"/>
  <c r="BY3" i="147"/>
  <c r="BZ98" i="147"/>
  <c r="BZ100" i="147"/>
  <c r="BY5" i="147"/>
  <c r="BY112" i="140"/>
  <c r="BX30" i="140"/>
  <c r="BZ5" i="140"/>
  <c r="CA103" i="140"/>
  <c r="BY6" i="141"/>
  <c r="BZ102" i="141"/>
  <c r="CB95" i="142"/>
  <c r="CA4" i="142"/>
  <c r="BW46" i="147"/>
  <c r="BZ96" i="148"/>
  <c r="BY3" i="148"/>
  <c r="BX26" i="139"/>
  <c r="BX46" i="139" s="1"/>
  <c r="BY100" i="139"/>
  <c r="BX23" i="144"/>
  <c r="BX31" i="141"/>
  <c r="BY112" i="141"/>
  <c r="BZ103" i="138"/>
  <c r="BY4" i="138"/>
  <c r="BW46" i="140"/>
  <c r="BZ8" i="140"/>
  <c r="CA106" i="140"/>
  <c r="BY7" i="138"/>
  <c r="BZ106" i="138"/>
  <c r="BY4" i="141"/>
  <c r="BZ100" i="141"/>
  <c r="BZ99" i="148"/>
  <c r="BY6" i="148"/>
  <c r="BY105" i="148"/>
  <c r="BX29" i="148"/>
  <c r="BW46" i="145"/>
  <c r="BX23" i="147"/>
  <c r="BX23" i="148"/>
  <c r="BX26" i="138"/>
  <c r="BY110" i="138"/>
  <c r="BZ97" i="139"/>
  <c r="BY3" i="139"/>
  <c r="BY23" i="139" s="1"/>
  <c r="BX28" i="138"/>
  <c r="BY112" i="138"/>
  <c r="BX27" i="147"/>
  <c r="BY105" i="147"/>
  <c r="BX29" i="140"/>
  <c r="BY111" i="140"/>
  <c r="BY7" i="147"/>
  <c r="BZ102" i="147"/>
  <c r="BX26" i="140"/>
  <c r="BY108" i="140"/>
  <c r="BZ27" i="142"/>
  <c r="CA99" i="142"/>
  <c r="BY113" i="138"/>
  <c r="BX29" i="138"/>
  <c r="BX28" i="145"/>
  <c r="BY104" i="145"/>
  <c r="BZ4" i="139"/>
  <c r="CA98" i="139"/>
  <c r="BY3" i="138"/>
  <c r="BZ102" i="138"/>
  <c r="BX27" i="141"/>
  <c r="BY108" i="141"/>
  <c r="BY3" i="140"/>
  <c r="BZ101" i="140"/>
  <c r="BZ110" i="140"/>
  <c r="BY28" i="140"/>
  <c r="BZ102" i="140"/>
  <c r="BY4" i="140"/>
  <c r="BY5" i="145"/>
  <c r="BZ99" i="145"/>
  <c r="BZ101" i="139"/>
  <c r="BY27" i="139"/>
  <c r="BY6" i="145"/>
  <c r="BZ100" i="145"/>
  <c r="BX28" i="144"/>
  <c r="BY100" i="144"/>
  <c r="BY5" i="141"/>
  <c r="BZ101" i="141"/>
  <c r="BX27" i="148"/>
  <c r="BY103" i="148"/>
  <c r="BX23" i="141"/>
  <c r="BX30" i="147"/>
  <c r="BY108" i="147"/>
  <c r="BZ94" i="142"/>
  <c r="BY3" i="142"/>
  <c r="BY5" i="144"/>
  <c r="BZ96" i="144"/>
  <c r="BX28" i="141"/>
  <c r="BY109" i="141"/>
  <c r="BW46" i="141"/>
  <c r="BX23" i="140"/>
  <c r="BZ95" i="144"/>
  <c r="BY4" i="144"/>
  <c r="BY115" i="138"/>
  <c r="BX31" i="138"/>
  <c r="BZ98" i="137"/>
  <c r="BY6" i="137"/>
  <c r="BY100" i="137"/>
  <c r="BX26" i="137"/>
  <c r="BZ96" i="137"/>
  <c r="BY4" i="137"/>
  <c r="BX29" i="137"/>
  <c r="BY103" i="137"/>
  <c r="BX23" i="137"/>
  <c r="BY5" i="137"/>
  <c r="BZ97" i="137"/>
  <c r="BY101" i="137"/>
  <c r="BX27" i="137"/>
  <c r="BY3" i="137"/>
  <c r="BZ95" i="137"/>
  <c r="BY102" i="137"/>
  <c r="BX28" i="137"/>
  <c r="BI32" i="130"/>
  <c r="BJ132" i="130"/>
  <c r="BG3" i="129"/>
  <c r="BH103" i="129"/>
  <c r="AY25" i="140"/>
  <c r="AZ2" i="140"/>
  <c r="BA2" i="138"/>
  <c r="AZ25" i="138"/>
  <c r="AZ25" i="147"/>
  <c r="BA2" i="147"/>
  <c r="AZ25" i="148"/>
  <c r="BA2" i="148"/>
  <c r="AZ25" i="146"/>
  <c r="BA2" i="146"/>
  <c r="AZ25" i="145"/>
  <c r="BA2" i="145"/>
  <c r="AZ25" i="144"/>
  <c r="BA2" i="144"/>
  <c r="AZ25" i="142"/>
  <c r="BA2" i="142"/>
  <c r="AZ25" i="141"/>
  <c r="BA2" i="141"/>
  <c r="AZ2" i="139"/>
  <c r="AY25" i="139"/>
  <c r="BA2" i="137"/>
  <c r="AZ25" i="137"/>
  <c r="BG6" i="129"/>
  <c r="BH106" i="129"/>
  <c r="BG8" i="129"/>
  <c r="BH108" i="129"/>
  <c r="BL133" i="130"/>
  <c r="BL33" i="130" s="1"/>
  <c r="BK33" i="130"/>
  <c r="BJ114" i="128"/>
  <c r="BI6" i="128"/>
  <c r="BK119" i="130"/>
  <c r="BJ8" i="130"/>
  <c r="BJ29" i="128"/>
  <c r="BL135" i="130"/>
  <c r="BL35" i="130" s="1"/>
  <c r="BK35" i="130"/>
  <c r="BJ129" i="130"/>
  <c r="BI29" i="130"/>
  <c r="BL120" i="130"/>
  <c r="BL9" i="130" s="1"/>
  <c r="BK9" i="130"/>
  <c r="BK122" i="130"/>
  <c r="BJ11" i="130"/>
  <c r="BJ33" i="128"/>
  <c r="BJ117" i="130"/>
  <c r="BI6" i="130"/>
  <c r="BL128" i="130"/>
  <c r="BL28" i="130" s="1"/>
  <c r="BK28" i="130"/>
  <c r="BJ111" i="128"/>
  <c r="BI3" i="128"/>
  <c r="BL131" i="130"/>
  <c r="BL31" i="130" s="1"/>
  <c r="BK31" i="130"/>
  <c r="BI32" i="128"/>
  <c r="BJ112" i="128"/>
  <c r="BI4" i="128"/>
  <c r="BL134" i="130"/>
  <c r="BL34" i="130" s="1"/>
  <c r="BK34" i="130"/>
  <c r="BK121" i="130"/>
  <c r="BJ10" i="130"/>
  <c r="BK109" i="129"/>
  <c r="BJ9" i="129"/>
  <c r="BK115" i="130"/>
  <c r="BJ4" i="130"/>
  <c r="BK123" i="130"/>
  <c r="BJ12" i="130"/>
  <c r="BJ117" i="128"/>
  <c r="BI9" i="128"/>
  <c r="BJ28" i="128"/>
  <c r="BJ114" i="130"/>
  <c r="BI3" i="130"/>
  <c r="BJ126" i="130"/>
  <c r="BI26" i="130"/>
  <c r="BJ31" i="128"/>
  <c r="BG7" i="129"/>
  <c r="BH107" i="129"/>
  <c r="BJ130" i="130"/>
  <c r="BI30" i="130"/>
  <c r="BK118" i="128"/>
  <c r="BJ10" i="128"/>
  <c r="BK115" i="128"/>
  <c r="BJ7" i="128"/>
  <c r="BJ30" i="128"/>
  <c r="BK116" i="130"/>
  <c r="BJ5" i="130"/>
  <c r="BL127" i="130"/>
  <c r="BL27" i="130" s="1"/>
  <c r="BK27" i="130"/>
  <c r="BJ118" i="130"/>
  <c r="BI7" i="130"/>
  <c r="BK122" i="128"/>
  <c r="BJ27" i="128"/>
  <c r="BJ116" i="128"/>
  <c r="BI8" i="128"/>
  <c r="BL104" i="129"/>
  <c r="BL4" i="129" s="1"/>
  <c r="BK4" i="129"/>
  <c r="BK115" i="129"/>
  <c r="BJ29" i="129"/>
  <c r="BL118" i="129"/>
  <c r="BL32" i="129" s="1"/>
  <c r="BK32" i="129"/>
  <c r="BJ116" i="129"/>
  <c r="BI30" i="129"/>
  <c r="BK112" i="129"/>
  <c r="BJ26" i="129"/>
  <c r="BJ117" i="129"/>
  <c r="BI31" i="129"/>
  <c r="BL114" i="129"/>
  <c r="BL28" i="129" s="1"/>
  <c r="BK28" i="129"/>
  <c r="BJ113" i="129"/>
  <c r="BI27" i="129"/>
  <c r="BI5" i="128" l="1"/>
  <c r="BJ113" i="128"/>
  <c r="BY23" i="142"/>
  <c r="BX46" i="142"/>
  <c r="BJ121" i="128"/>
  <c r="BI26" i="128"/>
  <c r="BY23" i="138"/>
  <c r="BY23" i="137"/>
  <c r="BX46" i="138"/>
  <c r="BY23" i="148"/>
  <c r="BY23" i="147"/>
  <c r="BY23" i="144"/>
  <c r="CA5" i="140"/>
  <c r="CB103" i="140"/>
  <c r="CA98" i="147"/>
  <c r="BZ3" i="147"/>
  <c r="BZ103" i="145"/>
  <c r="BY27" i="145"/>
  <c r="BY27" i="140"/>
  <c r="BZ109" i="140"/>
  <c r="BZ6" i="138"/>
  <c r="CA105" i="138"/>
  <c r="BY32" i="138"/>
  <c r="BZ116" i="138"/>
  <c r="BZ6" i="140"/>
  <c r="CA104" i="140"/>
  <c r="BZ9" i="138"/>
  <c r="CA108" i="138"/>
  <c r="BY28" i="142"/>
  <c r="BZ100" i="142"/>
  <c r="BZ98" i="142"/>
  <c r="BY26" i="142"/>
  <c r="BY27" i="144"/>
  <c r="BZ99" i="144"/>
  <c r="BZ31" i="140"/>
  <c r="CA113" i="140"/>
  <c r="BY26" i="138"/>
  <c r="BZ110" i="138"/>
  <c r="BY29" i="148"/>
  <c r="BZ105" i="148"/>
  <c r="BZ112" i="141"/>
  <c r="BY31" i="141"/>
  <c r="CA94" i="144"/>
  <c r="BZ3" i="144"/>
  <c r="BY26" i="148"/>
  <c r="BZ102" i="148"/>
  <c r="BY29" i="147"/>
  <c r="BZ107" i="147"/>
  <c r="BX46" i="144"/>
  <c r="BY29" i="145"/>
  <c r="BZ105" i="145"/>
  <c r="BZ3" i="138"/>
  <c r="CA102" i="138"/>
  <c r="BY28" i="141"/>
  <c r="BZ109" i="141"/>
  <c r="BZ3" i="142"/>
  <c r="CA94" i="142"/>
  <c r="CA106" i="138"/>
  <c r="BZ7" i="138"/>
  <c r="BY30" i="140"/>
  <c r="BZ112" i="140"/>
  <c r="BZ5" i="142"/>
  <c r="CA96" i="142"/>
  <c r="BZ6" i="147"/>
  <c r="CA101" i="147"/>
  <c r="BY30" i="138"/>
  <c r="BZ114" i="138"/>
  <c r="BX46" i="148"/>
  <c r="BY26" i="144"/>
  <c r="BZ98" i="144"/>
  <c r="BY27" i="138"/>
  <c r="BZ111" i="138"/>
  <c r="BZ28" i="140"/>
  <c r="CA110" i="140"/>
  <c r="BZ4" i="141"/>
  <c r="CA100" i="141"/>
  <c r="BZ108" i="140"/>
  <c r="BY26" i="140"/>
  <c r="CA101" i="140"/>
  <c r="BZ3" i="140"/>
  <c r="BY28" i="145"/>
  <c r="BZ104" i="145"/>
  <c r="BZ104" i="148"/>
  <c r="BY28" i="148"/>
  <c r="BX46" i="147"/>
  <c r="BY26" i="145"/>
  <c r="BZ102" i="145"/>
  <c r="BY32" i="141"/>
  <c r="BZ113" i="141"/>
  <c r="CA27" i="142"/>
  <c r="CB99" i="142"/>
  <c r="BZ100" i="144"/>
  <c r="BY28" i="144"/>
  <c r="BZ4" i="138"/>
  <c r="CA103" i="138"/>
  <c r="CB98" i="139"/>
  <c r="CA4" i="139"/>
  <c r="BZ3" i="148"/>
  <c r="CA96" i="148"/>
  <c r="BX46" i="140"/>
  <c r="CA102" i="147"/>
  <c r="BZ7" i="147"/>
  <c r="BY31" i="138"/>
  <c r="BZ115" i="138"/>
  <c r="BZ5" i="141"/>
  <c r="CA101" i="141"/>
  <c r="BY23" i="140"/>
  <c r="CA8" i="140"/>
  <c r="CB106" i="140"/>
  <c r="CC95" i="142"/>
  <c r="CB4" i="142"/>
  <c r="BZ5" i="147"/>
  <c r="CA100" i="147"/>
  <c r="BZ9" i="141"/>
  <c r="CA105" i="141"/>
  <c r="BY26" i="147"/>
  <c r="BZ104" i="147"/>
  <c r="BY23" i="145"/>
  <c r="BX46" i="145"/>
  <c r="CA105" i="140"/>
  <c r="BZ7" i="140"/>
  <c r="CA99" i="148"/>
  <c r="BZ6" i="148"/>
  <c r="CA101" i="139"/>
  <c r="BZ27" i="139"/>
  <c r="BZ112" i="138"/>
  <c r="BY28" i="138"/>
  <c r="BZ4" i="145"/>
  <c r="CA98" i="145"/>
  <c r="CA96" i="144"/>
  <c r="BZ5" i="144"/>
  <c r="BZ108" i="147"/>
  <c r="BY30" i="147"/>
  <c r="BZ6" i="145"/>
  <c r="CA100" i="145"/>
  <c r="BY27" i="141"/>
  <c r="BZ108" i="141"/>
  <c r="BZ111" i="140"/>
  <c r="BY29" i="140"/>
  <c r="CA102" i="141"/>
  <c r="BZ6" i="141"/>
  <c r="CA104" i="141"/>
  <c r="BZ8" i="141"/>
  <c r="CA103" i="141"/>
  <c r="BZ7" i="141"/>
  <c r="BZ106" i="148"/>
  <c r="BY30" i="148"/>
  <c r="BZ3" i="145"/>
  <c r="CA97" i="145"/>
  <c r="BY30" i="141"/>
  <c r="BZ111" i="141"/>
  <c r="CA104" i="138"/>
  <c r="BZ5" i="138"/>
  <c r="CA107" i="138"/>
  <c r="BZ8" i="138"/>
  <c r="BZ106" i="147"/>
  <c r="BY28" i="147"/>
  <c r="BZ4" i="148"/>
  <c r="CA97" i="148"/>
  <c r="BY27" i="147"/>
  <c r="BZ105" i="147"/>
  <c r="BZ5" i="145"/>
  <c r="CA99" i="145"/>
  <c r="BZ103" i="148"/>
  <c r="BY27" i="148"/>
  <c r="CA95" i="144"/>
  <c r="BZ4" i="144"/>
  <c r="BZ4" i="140"/>
  <c r="CA102" i="140"/>
  <c r="BX46" i="141"/>
  <c r="BZ113" i="138"/>
  <c r="BY29" i="138"/>
  <c r="CA97" i="139"/>
  <c r="BZ3" i="139"/>
  <c r="BZ23" i="139" s="1"/>
  <c r="BZ100" i="139"/>
  <c r="BY26" i="139"/>
  <c r="BY46" i="139" s="1"/>
  <c r="BZ5" i="148"/>
  <c r="CA98" i="148"/>
  <c r="BY23" i="141"/>
  <c r="BZ110" i="141"/>
  <c r="BY29" i="141"/>
  <c r="BZ7" i="148"/>
  <c r="CA100" i="148"/>
  <c r="BZ4" i="147"/>
  <c r="CA99" i="147"/>
  <c r="BZ101" i="137"/>
  <c r="BY27" i="137"/>
  <c r="BY28" i="137"/>
  <c r="BZ102" i="137"/>
  <c r="BZ103" i="137"/>
  <c r="BY29" i="137"/>
  <c r="CA95" i="137"/>
  <c r="BZ3" i="137"/>
  <c r="BZ4" i="137"/>
  <c r="CA96" i="137"/>
  <c r="BX46" i="137"/>
  <c r="BZ5" i="137"/>
  <c r="CA97" i="137"/>
  <c r="BY26" i="137"/>
  <c r="BZ100" i="137"/>
  <c r="CA98" i="137"/>
  <c r="BZ6" i="137"/>
  <c r="BK132" i="130"/>
  <c r="BJ32" i="130"/>
  <c r="BH3" i="129"/>
  <c r="BI103" i="129"/>
  <c r="AZ25" i="140"/>
  <c r="BA2" i="140"/>
  <c r="BA25" i="138"/>
  <c r="BB2" i="138"/>
  <c r="BB2" i="146"/>
  <c r="BA25" i="146"/>
  <c r="BA25" i="147"/>
  <c r="BB2" i="147"/>
  <c r="BA25" i="148"/>
  <c r="BB2" i="148"/>
  <c r="BA25" i="145"/>
  <c r="BB2" i="145"/>
  <c r="BA25" i="144"/>
  <c r="BB2" i="144"/>
  <c r="BA25" i="141"/>
  <c r="BB2" i="141"/>
  <c r="BA25" i="142"/>
  <c r="BB2" i="142"/>
  <c r="AZ25" i="139"/>
  <c r="BA2" i="139"/>
  <c r="BA25" i="137"/>
  <c r="BB2" i="137"/>
  <c r="BK118" i="130"/>
  <c r="BJ7" i="130"/>
  <c r="BL116" i="130"/>
  <c r="BL5" i="130" s="1"/>
  <c r="BK5" i="130"/>
  <c r="BL115" i="128"/>
  <c r="BL7" i="128" s="1"/>
  <c r="BK7" i="128"/>
  <c r="BK126" i="130"/>
  <c r="BJ26" i="130"/>
  <c r="BL28" i="128"/>
  <c r="BK28" i="128"/>
  <c r="BL123" i="130"/>
  <c r="BL12" i="130" s="1"/>
  <c r="BK12" i="130"/>
  <c r="BL121" i="130"/>
  <c r="BL10" i="130" s="1"/>
  <c r="BK10" i="130"/>
  <c r="BK112" i="128"/>
  <c r="BJ4" i="128"/>
  <c r="BL33" i="128"/>
  <c r="BK33" i="128"/>
  <c r="BL29" i="128"/>
  <c r="BK29" i="128"/>
  <c r="BK114" i="128"/>
  <c r="BJ6" i="128"/>
  <c r="BK116" i="128"/>
  <c r="BJ8" i="128"/>
  <c r="BI106" i="129"/>
  <c r="BH6" i="129"/>
  <c r="BI107" i="129"/>
  <c r="BH7" i="129"/>
  <c r="BI108" i="129"/>
  <c r="BH8" i="129"/>
  <c r="BL122" i="128"/>
  <c r="BL27" i="128" s="1"/>
  <c r="BK27" i="128"/>
  <c r="BL30" i="128"/>
  <c r="BK30" i="128"/>
  <c r="BL118" i="128"/>
  <c r="BL10" i="128" s="1"/>
  <c r="BK10" i="128"/>
  <c r="BK130" i="130"/>
  <c r="BJ30" i="130"/>
  <c r="BL31" i="128"/>
  <c r="BK31" i="128"/>
  <c r="BK114" i="130"/>
  <c r="BJ3" i="130"/>
  <c r="BK117" i="128"/>
  <c r="BJ9" i="128"/>
  <c r="BL115" i="130"/>
  <c r="BL4" i="130" s="1"/>
  <c r="BK4" i="130"/>
  <c r="BL109" i="129"/>
  <c r="BL9" i="129" s="1"/>
  <c r="BK9" i="129"/>
  <c r="BJ32" i="128"/>
  <c r="BK111" i="128"/>
  <c r="BJ3" i="128"/>
  <c r="BK117" i="130"/>
  <c r="BJ6" i="130"/>
  <c r="BL122" i="130"/>
  <c r="BL11" i="130" s="1"/>
  <c r="BK11" i="130"/>
  <c r="BK129" i="130"/>
  <c r="BJ29" i="130"/>
  <c r="BL119" i="130"/>
  <c r="BL8" i="130" s="1"/>
  <c r="BK8" i="130"/>
  <c r="BL112" i="129"/>
  <c r="BL26" i="129" s="1"/>
  <c r="BK26" i="129"/>
  <c r="BK113" i="129"/>
  <c r="BJ27" i="129"/>
  <c r="BK117" i="129"/>
  <c r="BJ31" i="129"/>
  <c r="BK116" i="129"/>
  <c r="BJ30" i="129"/>
  <c r="BL115" i="129"/>
  <c r="BL29" i="129" s="1"/>
  <c r="BK29" i="129"/>
  <c r="BK113" i="128" l="1"/>
  <c r="BJ5" i="128"/>
  <c r="BY46" i="142"/>
  <c r="BY46" i="137"/>
  <c r="BY46" i="144"/>
  <c r="BK121" i="128"/>
  <c r="BJ26" i="128"/>
  <c r="CB27" i="142"/>
  <c r="CC99" i="142"/>
  <c r="CA104" i="145"/>
  <c r="BZ28" i="145"/>
  <c r="CA28" i="140"/>
  <c r="CB110" i="140"/>
  <c r="BZ23" i="142"/>
  <c r="CA107" i="147"/>
  <c r="BZ29" i="147"/>
  <c r="BZ27" i="144"/>
  <c r="CA99" i="144"/>
  <c r="CA9" i="138"/>
  <c r="CB108" i="138"/>
  <c r="CA109" i="140"/>
  <c r="BZ27" i="140"/>
  <c r="CA100" i="139"/>
  <c r="BZ26" i="139"/>
  <c r="BZ46" i="139" s="1"/>
  <c r="CA112" i="140"/>
  <c r="BZ30" i="140"/>
  <c r="BZ28" i="141"/>
  <c r="CA109" i="141"/>
  <c r="BZ31" i="141"/>
  <c r="CA112" i="141"/>
  <c r="BY46" i="147"/>
  <c r="BZ30" i="147"/>
  <c r="CA108" i="147"/>
  <c r="CB105" i="140"/>
  <c r="CA7" i="140"/>
  <c r="BZ26" i="148"/>
  <c r="CA102" i="148"/>
  <c r="BZ29" i="148"/>
  <c r="CA105" i="148"/>
  <c r="CB104" i="140"/>
  <c r="CA6" i="140"/>
  <c r="CB104" i="138"/>
  <c r="CA5" i="138"/>
  <c r="CC4" i="142"/>
  <c r="CD95" i="142"/>
  <c r="CA4" i="144"/>
  <c r="CB95" i="144"/>
  <c r="CA3" i="139"/>
  <c r="CA23" i="139" s="1"/>
  <c r="CB97" i="139"/>
  <c r="CA8" i="141"/>
  <c r="CB104" i="141"/>
  <c r="CB8" i="140"/>
  <c r="CC106" i="140"/>
  <c r="CA3" i="145"/>
  <c r="CB97" i="145"/>
  <c r="CA9" i="141"/>
  <c r="CB105" i="141"/>
  <c r="CB4" i="139"/>
  <c r="CC98" i="139"/>
  <c r="CB101" i="140"/>
  <c r="CA3" i="140"/>
  <c r="CA3" i="138"/>
  <c r="CB102" i="138"/>
  <c r="CA98" i="142"/>
  <c r="BZ26" i="142"/>
  <c r="BZ27" i="145"/>
  <c r="CA103" i="145"/>
  <c r="BZ23" i="141"/>
  <c r="CA115" i="138"/>
  <c r="BZ31" i="138"/>
  <c r="CA106" i="147"/>
  <c r="BZ28" i="147"/>
  <c r="CA111" i="140"/>
  <c r="BZ29" i="140"/>
  <c r="CB101" i="139"/>
  <c r="CA27" i="139"/>
  <c r="CA7" i="147"/>
  <c r="CB102" i="147"/>
  <c r="CA4" i="138"/>
  <c r="CB103" i="138"/>
  <c r="CA113" i="141"/>
  <c r="BZ32" i="141"/>
  <c r="BZ28" i="148"/>
  <c r="CA104" i="148"/>
  <c r="BY46" i="140"/>
  <c r="BZ26" i="144"/>
  <c r="CA98" i="144"/>
  <c r="CA7" i="138"/>
  <c r="CB106" i="138"/>
  <c r="BZ23" i="138"/>
  <c r="BZ23" i="144"/>
  <c r="CA110" i="138"/>
  <c r="BZ26" i="138"/>
  <c r="BZ32" i="138"/>
  <c r="CA116" i="138"/>
  <c r="BZ23" i="147"/>
  <c r="BZ28" i="138"/>
  <c r="CA112" i="138"/>
  <c r="CA5" i="148"/>
  <c r="CB98" i="148"/>
  <c r="BZ27" i="141"/>
  <c r="CA108" i="141"/>
  <c r="CB100" i="147"/>
  <c r="CA5" i="147"/>
  <c r="BZ26" i="140"/>
  <c r="CA108" i="140"/>
  <c r="CA6" i="147"/>
  <c r="CB101" i="147"/>
  <c r="BZ29" i="145"/>
  <c r="CA105" i="145"/>
  <c r="CA3" i="144"/>
  <c r="CB94" i="144"/>
  <c r="BY46" i="138"/>
  <c r="CA3" i="147"/>
  <c r="CB98" i="147"/>
  <c r="CB96" i="148"/>
  <c r="CA3" i="148"/>
  <c r="BZ30" i="141"/>
  <c r="CA111" i="141"/>
  <c r="BZ23" i="148"/>
  <c r="CB99" i="145"/>
  <c r="CA5" i="145"/>
  <c r="CA5" i="144"/>
  <c r="CB96" i="144"/>
  <c r="BZ23" i="140"/>
  <c r="CA113" i="138"/>
  <c r="BZ29" i="138"/>
  <c r="BZ23" i="137"/>
  <c r="CA4" i="147"/>
  <c r="CB99" i="147"/>
  <c r="CA4" i="140"/>
  <c r="CB102" i="140"/>
  <c r="BY46" i="148"/>
  <c r="CA8" i="138"/>
  <c r="CB107" i="138"/>
  <c r="CA106" i="148"/>
  <c r="BZ30" i="148"/>
  <c r="CB102" i="141"/>
  <c r="CA6" i="141"/>
  <c r="BY46" i="141"/>
  <c r="CA6" i="148"/>
  <c r="CB99" i="148"/>
  <c r="BZ26" i="145"/>
  <c r="CA102" i="145"/>
  <c r="CA4" i="141"/>
  <c r="CB100" i="141"/>
  <c r="CB113" i="140"/>
  <c r="CA31" i="140"/>
  <c r="BZ28" i="142"/>
  <c r="CA100" i="142"/>
  <c r="CB105" i="138"/>
  <c r="CA6" i="138"/>
  <c r="CB5" i="140"/>
  <c r="CC103" i="140"/>
  <c r="CA7" i="148"/>
  <c r="CB100" i="148"/>
  <c r="CA7" i="141"/>
  <c r="CB103" i="141"/>
  <c r="CA4" i="148"/>
  <c r="CB97" i="148"/>
  <c r="BZ27" i="138"/>
  <c r="CA111" i="138"/>
  <c r="BZ29" i="141"/>
  <c r="CA110" i="141"/>
  <c r="BZ23" i="145"/>
  <c r="CA103" i="148"/>
  <c r="BZ27" i="148"/>
  <c r="BZ27" i="147"/>
  <c r="CA105" i="147"/>
  <c r="CB100" i="145"/>
  <c r="CA6" i="145"/>
  <c r="CA4" i="145"/>
  <c r="CB98" i="145"/>
  <c r="CA104" i="147"/>
  <c r="BZ26" i="147"/>
  <c r="CA5" i="141"/>
  <c r="CB101" i="141"/>
  <c r="BZ28" i="144"/>
  <c r="CA100" i="144"/>
  <c r="BY46" i="145"/>
  <c r="CA114" i="138"/>
  <c r="BZ30" i="138"/>
  <c r="CA5" i="142"/>
  <c r="CB96" i="142"/>
  <c r="CA3" i="142"/>
  <c r="CB94" i="142"/>
  <c r="CA100" i="137"/>
  <c r="BZ26" i="137"/>
  <c r="CA5" i="137"/>
  <c r="CB97" i="137"/>
  <c r="CB98" i="137"/>
  <c r="CA6" i="137"/>
  <c r="CA3" i="137"/>
  <c r="CB95" i="137"/>
  <c r="CA103" i="137"/>
  <c r="BZ29" i="137"/>
  <c r="CA4" i="137"/>
  <c r="CB96" i="137"/>
  <c r="BZ28" i="137"/>
  <c r="CA102" i="137"/>
  <c r="CA101" i="137"/>
  <c r="BZ27" i="137"/>
  <c r="BK32" i="130"/>
  <c r="BL132" i="130"/>
  <c r="BL32" i="130" s="1"/>
  <c r="BI3" i="129"/>
  <c r="BJ103" i="129"/>
  <c r="BA25" i="140"/>
  <c r="BB2" i="140"/>
  <c r="BB25" i="138"/>
  <c r="BC2" i="138"/>
  <c r="BB25" i="148"/>
  <c r="BC2" i="148"/>
  <c r="BB25" i="147"/>
  <c r="BC2" i="147"/>
  <c r="BB25" i="146"/>
  <c r="BC2" i="146"/>
  <c r="BB25" i="145"/>
  <c r="BC2" i="145"/>
  <c r="BC2" i="144"/>
  <c r="BB25" i="144"/>
  <c r="BB25" i="141"/>
  <c r="BC2" i="141"/>
  <c r="BC2" i="142"/>
  <c r="BB25" i="142"/>
  <c r="BA25" i="139"/>
  <c r="BB2" i="139"/>
  <c r="BB25" i="137"/>
  <c r="BC2" i="137"/>
  <c r="BI7" i="129"/>
  <c r="BJ107" i="129"/>
  <c r="BL126" i="130"/>
  <c r="BL26" i="130" s="1"/>
  <c r="BK26" i="130"/>
  <c r="BL111" i="128"/>
  <c r="BL3" i="128" s="1"/>
  <c r="BK3" i="128"/>
  <c r="BL117" i="128"/>
  <c r="BL9" i="128" s="1"/>
  <c r="BK9" i="128"/>
  <c r="BL116" i="128"/>
  <c r="BL8" i="128" s="1"/>
  <c r="BK8" i="128"/>
  <c r="BL129" i="130"/>
  <c r="BL29" i="130" s="1"/>
  <c r="BK29" i="130"/>
  <c r="BL117" i="130"/>
  <c r="BL6" i="130" s="1"/>
  <c r="BK6" i="130"/>
  <c r="BL32" i="128"/>
  <c r="BK32" i="128"/>
  <c r="BL114" i="130"/>
  <c r="BL3" i="130" s="1"/>
  <c r="BK3" i="130"/>
  <c r="BL130" i="130"/>
  <c r="BL30" i="130" s="1"/>
  <c r="BK30" i="130"/>
  <c r="BI8" i="129"/>
  <c r="BJ108" i="129"/>
  <c r="BJ106" i="129"/>
  <c r="BI6" i="129"/>
  <c r="BL114" i="128"/>
  <c r="BL6" i="128" s="1"/>
  <c r="BK6" i="128"/>
  <c r="BL112" i="128"/>
  <c r="BL4" i="128" s="1"/>
  <c r="BK4" i="128"/>
  <c r="BL118" i="130"/>
  <c r="BL7" i="130" s="1"/>
  <c r="BK7" i="130"/>
  <c r="BL116" i="129"/>
  <c r="BL30" i="129" s="1"/>
  <c r="BK30" i="129"/>
  <c r="BL113" i="129"/>
  <c r="BL27" i="129" s="1"/>
  <c r="BK27" i="129"/>
  <c r="BL117" i="129"/>
  <c r="BL31" i="129" s="1"/>
  <c r="BK31" i="129"/>
  <c r="BL113" i="128" l="1"/>
  <c r="BL5" i="128" s="1"/>
  <c r="BK5" i="128"/>
  <c r="BL121" i="128"/>
  <c r="BL26" i="128" s="1"/>
  <c r="BK26" i="128"/>
  <c r="CA23" i="137"/>
  <c r="CA23" i="142"/>
  <c r="BZ46" i="138"/>
  <c r="BZ46" i="147"/>
  <c r="CA23" i="148"/>
  <c r="CA28" i="147"/>
  <c r="CB106" i="147"/>
  <c r="CC102" i="138"/>
  <c r="CB3" i="138"/>
  <c r="CB9" i="141"/>
  <c r="CC105" i="141"/>
  <c r="CC104" i="141"/>
  <c r="CB8" i="141"/>
  <c r="CE95" i="142"/>
  <c r="CD4" i="142"/>
  <c r="CB102" i="148"/>
  <c r="CA26" i="148"/>
  <c r="CB110" i="138"/>
  <c r="CA26" i="138"/>
  <c r="CA23" i="141"/>
  <c r="CA31" i="141"/>
  <c r="CB112" i="141"/>
  <c r="CB5" i="144"/>
  <c r="CC96" i="144"/>
  <c r="CB3" i="139"/>
  <c r="CB23" i="139" s="1"/>
  <c r="CC97" i="139"/>
  <c r="CA26" i="139"/>
  <c r="CA46" i="139" s="1"/>
  <c r="CB100" i="139"/>
  <c r="CB107" i="147"/>
  <c r="CA29" i="147"/>
  <c r="CC27" i="142"/>
  <c r="CD99" i="142"/>
  <c r="CA29" i="138"/>
  <c r="CB113" i="138"/>
  <c r="CA26" i="147"/>
  <c r="CB104" i="147"/>
  <c r="CC104" i="138"/>
  <c r="CB5" i="138"/>
  <c r="CA28" i="141"/>
  <c r="CB109" i="141"/>
  <c r="CB6" i="148"/>
  <c r="CC99" i="148"/>
  <c r="CB5" i="147"/>
  <c r="CC100" i="147"/>
  <c r="CB111" i="138"/>
  <c r="CA27" i="138"/>
  <c r="CB4" i="140"/>
  <c r="CC102" i="140"/>
  <c r="CB5" i="142"/>
  <c r="CC96" i="142"/>
  <c r="CB4" i="147"/>
  <c r="CC99" i="147"/>
  <c r="CA26" i="140"/>
  <c r="CB108" i="140"/>
  <c r="CA32" i="138"/>
  <c r="CB116" i="138"/>
  <c r="CC106" i="138"/>
  <c r="CB7" i="138"/>
  <c r="CA32" i="141"/>
  <c r="CB113" i="141"/>
  <c r="CC101" i="139"/>
  <c r="CB27" i="139"/>
  <c r="CB103" i="145"/>
  <c r="CA27" i="145"/>
  <c r="CA23" i="140"/>
  <c r="CB3" i="145"/>
  <c r="CC97" i="145"/>
  <c r="CA27" i="140"/>
  <c r="CB109" i="140"/>
  <c r="CB28" i="140"/>
  <c r="CC110" i="140"/>
  <c r="CA29" i="141"/>
  <c r="CB110" i="141"/>
  <c r="CA29" i="145"/>
  <c r="CB105" i="145"/>
  <c r="CA27" i="147"/>
  <c r="CB105" i="147"/>
  <c r="CB100" i="142"/>
  <c r="CA28" i="142"/>
  <c r="CB100" i="144"/>
  <c r="CA28" i="144"/>
  <c r="CC100" i="148"/>
  <c r="CB7" i="148"/>
  <c r="CB6" i="141"/>
  <c r="CC102" i="141"/>
  <c r="CA23" i="147"/>
  <c r="CB31" i="140"/>
  <c r="CC113" i="140"/>
  <c r="CC99" i="145"/>
  <c r="CB5" i="145"/>
  <c r="BZ46" i="140"/>
  <c r="CB108" i="141"/>
  <c r="CA27" i="141"/>
  <c r="CB4" i="138"/>
  <c r="CC103" i="138"/>
  <c r="CB3" i="140"/>
  <c r="CC101" i="140"/>
  <c r="CA23" i="145"/>
  <c r="CC104" i="140"/>
  <c r="CB6" i="140"/>
  <c r="CB7" i="140"/>
  <c r="CC105" i="140"/>
  <c r="CB9" i="138"/>
  <c r="CC108" i="138"/>
  <c r="CB6" i="138"/>
  <c r="CC105" i="138"/>
  <c r="CA28" i="148"/>
  <c r="CB104" i="148"/>
  <c r="CB7" i="141"/>
  <c r="CC103" i="141"/>
  <c r="CB6" i="147"/>
  <c r="CC101" i="147"/>
  <c r="CA31" i="138"/>
  <c r="CB115" i="138"/>
  <c r="BZ46" i="148"/>
  <c r="CA27" i="148"/>
  <c r="CB103" i="148"/>
  <c r="CB5" i="141"/>
  <c r="CC101" i="141"/>
  <c r="CC100" i="145"/>
  <c r="CB6" i="145"/>
  <c r="CB4" i="148"/>
  <c r="CC97" i="148"/>
  <c r="CC5" i="140"/>
  <c r="CD103" i="140"/>
  <c r="CA30" i="148"/>
  <c r="CB106" i="148"/>
  <c r="CB3" i="144"/>
  <c r="CC94" i="144"/>
  <c r="BZ46" i="141"/>
  <c r="CA26" i="144"/>
  <c r="CB98" i="144"/>
  <c r="CA23" i="138"/>
  <c r="CA29" i="140"/>
  <c r="CB111" i="140"/>
  <c r="BZ46" i="142"/>
  <c r="CC4" i="139"/>
  <c r="CD98" i="139"/>
  <c r="CD106" i="140"/>
  <c r="CC8" i="140"/>
  <c r="CC95" i="144"/>
  <c r="CB4" i="144"/>
  <c r="CB105" i="148"/>
  <c r="CA29" i="148"/>
  <c r="CA30" i="147"/>
  <c r="CB108" i="147"/>
  <c r="CB112" i="140"/>
  <c r="CA30" i="140"/>
  <c r="BZ46" i="145"/>
  <c r="CB112" i="138"/>
  <c r="CA28" i="138"/>
  <c r="CC94" i="142"/>
  <c r="CB3" i="142"/>
  <c r="CB23" i="142" s="1"/>
  <c r="CB4" i="141"/>
  <c r="CC100" i="141"/>
  <c r="CB3" i="148"/>
  <c r="CC96" i="148"/>
  <c r="CB4" i="145"/>
  <c r="CC98" i="145"/>
  <c r="CB3" i="147"/>
  <c r="CC98" i="147"/>
  <c r="CB5" i="148"/>
  <c r="CC98" i="148"/>
  <c r="CB102" i="145"/>
  <c r="CA26" i="145"/>
  <c r="CB114" i="138"/>
  <c r="CA30" i="138"/>
  <c r="CB8" i="138"/>
  <c r="CC107" i="138"/>
  <c r="CA30" i="141"/>
  <c r="CB111" i="141"/>
  <c r="CA23" i="144"/>
  <c r="BZ46" i="144"/>
  <c r="CB7" i="147"/>
  <c r="CC102" i="147"/>
  <c r="CA26" i="142"/>
  <c r="CA46" i="142" s="1"/>
  <c r="CB98" i="142"/>
  <c r="CA27" i="144"/>
  <c r="CB99" i="144"/>
  <c r="CB104" i="145"/>
  <c r="CA28" i="145"/>
  <c r="CA27" i="137"/>
  <c r="CB101" i="137"/>
  <c r="BZ46" i="137"/>
  <c r="CC95" i="137"/>
  <c r="CB3" i="137"/>
  <c r="CB102" i="137"/>
  <c r="CA28" i="137"/>
  <c r="CB6" i="137"/>
  <c r="CC98" i="137"/>
  <c r="CB4" i="137"/>
  <c r="CC96" i="137"/>
  <c r="CC97" i="137"/>
  <c r="CB5" i="137"/>
  <c r="CA29" i="137"/>
  <c r="CB103" i="137"/>
  <c r="CA26" i="137"/>
  <c r="CB100" i="137"/>
  <c r="BK103" i="129"/>
  <c r="BJ3" i="129"/>
  <c r="BB25" i="140"/>
  <c r="BC2" i="140"/>
  <c r="BC25" i="138"/>
  <c r="BD2" i="138"/>
  <c r="BC25" i="146"/>
  <c r="BD2" i="146"/>
  <c r="BC25" i="148"/>
  <c r="BD2" i="148"/>
  <c r="BC25" i="147"/>
  <c r="BD2" i="147"/>
  <c r="BC25" i="145"/>
  <c r="BD2" i="145"/>
  <c r="BC25" i="144"/>
  <c r="BD2" i="144"/>
  <c r="BC25" i="142"/>
  <c r="BD2" i="142"/>
  <c r="BC25" i="141"/>
  <c r="BD2" i="141"/>
  <c r="BB25" i="139"/>
  <c r="BC2" i="139"/>
  <c r="BD2" i="137"/>
  <c r="BC25" i="137"/>
  <c r="BK108" i="129"/>
  <c r="BJ8" i="129"/>
  <c r="BK107" i="129"/>
  <c r="BJ7" i="129"/>
  <c r="BK106" i="129"/>
  <c r="BJ6" i="129"/>
  <c r="CB23" i="145" l="1"/>
  <c r="CB23" i="138"/>
  <c r="CC5" i="142"/>
  <c r="CD96" i="142"/>
  <c r="CC6" i="148"/>
  <c r="CD99" i="148"/>
  <c r="CC9" i="141"/>
  <c r="CD105" i="141"/>
  <c r="CC3" i="139"/>
  <c r="CC23" i="139" s="1"/>
  <c r="CD97" i="139"/>
  <c r="CB28" i="145"/>
  <c r="CC104" i="145"/>
  <c r="CB27" i="144"/>
  <c r="CC99" i="144"/>
  <c r="CD8" i="140"/>
  <c r="CE106" i="140"/>
  <c r="CC6" i="141"/>
  <c r="CD102" i="141"/>
  <c r="CA46" i="148"/>
  <c r="CB28" i="142"/>
  <c r="CC100" i="142"/>
  <c r="CB30" i="140"/>
  <c r="CC112" i="140"/>
  <c r="CC6" i="140"/>
  <c r="CD104" i="140"/>
  <c r="CC7" i="138"/>
  <c r="CD106" i="138"/>
  <c r="CB32" i="138"/>
  <c r="CC116" i="138"/>
  <c r="CC5" i="141"/>
  <c r="CD101" i="141"/>
  <c r="CB27" i="147"/>
  <c r="CC105" i="147"/>
  <c r="CD110" i="140"/>
  <c r="CC28" i="140"/>
  <c r="CB27" i="145"/>
  <c r="CC103" i="145"/>
  <c r="CE99" i="142"/>
  <c r="CD27" i="142"/>
  <c r="CB31" i="141"/>
  <c r="CC112" i="141"/>
  <c r="CB26" i="148"/>
  <c r="CC102" i="148"/>
  <c r="CC3" i="138"/>
  <c r="CD102" i="138"/>
  <c r="CB26" i="144"/>
  <c r="CC98" i="144"/>
  <c r="CD94" i="142"/>
  <c r="CC3" i="142"/>
  <c r="CC6" i="138"/>
  <c r="CD105" i="138"/>
  <c r="CC9" i="138"/>
  <c r="CD108" i="138"/>
  <c r="CD100" i="148"/>
  <c r="CC7" i="148"/>
  <c r="CB26" i="140"/>
  <c r="CC108" i="140"/>
  <c r="CC106" i="147"/>
  <c r="CB28" i="147"/>
  <c r="CB30" i="138"/>
  <c r="CC114" i="138"/>
  <c r="CD107" i="138"/>
  <c r="CC8" i="138"/>
  <c r="CB23" i="147"/>
  <c r="CC6" i="145"/>
  <c r="CD100" i="145"/>
  <c r="CC4" i="140"/>
  <c r="CD102" i="140"/>
  <c r="CC98" i="142"/>
  <c r="CB26" i="142"/>
  <c r="CC3" i="148"/>
  <c r="CD96" i="148"/>
  <c r="CC105" i="148"/>
  <c r="CB29" i="148"/>
  <c r="CC111" i="140"/>
  <c r="CB29" i="140"/>
  <c r="CD94" i="144"/>
  <c r="CC3" i="144"/>
  <c r="CC4" i="148"/>
  <c r="CD97" i="148"/>
  <c r="CB27" i="148"/>
  <c r="CC103" i="148"/>
  <c r="CC3" i="140"/>
  <c r="CD101" i="140"/>
  <c r="CD99" i="145"/>
  <c r="CC5" i="145"/>
  <c r="CA46" i="144"/>
  <c r="CC105" i="145"/>
  <c r="CB29" i="145"/>
  <c r="CB27" i="140"/>
  <c r="CC109" i="140"/>
  <c r="CD101" i="139"/>
  <c r="CC27" i="139"/>
  <c r="CA46" i="140"/>
  <c r="CC111" i="138"/>
  <c r="CB27" i="138"/>
  <c r="CB26" i="147"/>
  <c r="CC104" i="147"/>
  <c r="CC5" i="144"/>
  <c r="CD96" i="144"/>
  <c r="CF95" i="142"/>
  <c r="CE4" i="142"/>
  <c r="CC3" i="147"/>
  <c r="CD98" i="147"/>
  <c r="CA46" i="141"/>
  <c r="CD4" i="139"/>
  <c r="CE98" i="139"/>
  <c r="CC108" i="141"/>
  <c r="CB27" i="141"/>
  <c r="CE103" i="140"/>
  <c r="CD5" i="140"/>
  <c r="CB28" i="138"/>
  <c r="CC112" i="138"/>
  <c r="CB23" i="148"/>
  <c r="CB23" i="144"/>
  <c r="CB28" i="148"/>
  <c r="CC104" i="148"/>
  <c r="CD105" i="140"/>
  <c r="CC7" i="140"/>
  <c r="CB23" i="140"/>
  <c r="CD113" i="140"/>
  <c r="CC31" i="140"/>
  <c r="CB28" i="144"/>
  <c r="CC100" i="144"/>
  <c r="CC113" i="141"/>
  <c r="CB32" i="141"/>
  <c r="CD99" i="147"/>
  <c r="CC4" i="147"/>
  <c r="CC5" i="147"/>
  <c r="CD100" i="147"/>
  <c r="CA46" i="147"/>
  <c r="CB29" i="147"/>
  <c r="CC107" i="147"/>
  <c r="CA46" i="138"/>
  <c r="CB23" i="141"/>
  <c r="CB31" i="138"/>
  <c r="CC115" i="138"/>
  <c r="CB30" i="147"/>
  <c r="CC108" i="147"/>
  <c r="CC6" i="147"/>
  <c r="CD101" i="147"/>
  <c r="CB28" i="141"/>
  <c r="CC109" i="141"/>
  <c r="CC4" i="145"/>
  <c r="CD98" i="145"/>
  <c r="CC102" i="145"/>
  <c r="CB26" i="145"/>
  <c r="CC7" i="141"/>
  <c r="CD103" i="141"/>
  <c r="CA46" i="137"/>
  <c r="CA46" i="145"/>
  <c r="CD102" i="147"/>
  <c r="CC7" i="147"/>
  <c r="CB30" i="141"/>
  <c r="CC111" i="141"/>
  <c r="CC5" i="148"/>
  <c r="CD98" i="148"/>
  <c r="CC4" i="141"/>
  <c r="CD100" i="141"/>
  <c r="CD95" i="144"/>
  <c r="CC4" i="144"/>
  <c r="CB30" i="148"/>
  <c r="CC106" i="148"/>
  <c r="CC4" i="138"/>
  <c r="CD103" i="138"/>
  <c r="CB29" i="141"/>
  <c r="CC110" i="141"/>
  <c r="CC3" i="145"/>
  <c r="CD97" i="145"/>
  <c r="CC5" i="138"/>
  <c r="CD104" i="138"/>
  <c r="CC113" i="138"/>
  <c r="CB29" i="138"/>
  <c r="CC100" i="139"/>
  <c r="CB26" i="139"/>
  <c r="CB46" i="139" s="1"/>
  <c r="CB26" i="138"/>
  <c r="CC110" i="138"/>
  <c r="CC8" i="141"/>
  <c r="CD104" i="141"/>
  <c r="CB29" i="137"/>
  <c r="CC103" i="137"/>
  <c r="CC102" i="137"/>
  <c r="CB28" i="137"/>
  <c r="CB23" i="137"/>
  <c r="CD97" i="137"/>
  <c r="CC5" i="137"/>
  <c r="CD95" i="137"/>
  <c r="CC3" i="137"/>
  <c r="CC4" i="137"/>
  <c r="CD96" i="137"/>
  <c r="CC101" i="137"/>
  <c r="CB27" i="137"/>
  <c r="CB26" i="137"/>
  <c r="CC100" i="137"/>
  <c r="CC6" i="137"/>
  <c r="CD98" i="137"/>
  <c r="BK3" i="129"/>
  <c r="BL103" i="129"/>
  <c r="BL3" i="129" s="1"/>
  <c r="BD2" i="140"/>
  <c r="BC25" i="140"/>
  <c r="BE2" i="138"/>
  <c r="BD25" i="138"/>
  <c r="BD25" i="146"/>
  <c r="BE2" i="146"/>
  <c r="BD25" i="147"/>
  <c r="BE2" i="147"/>
  <c r="BE2" i="148"/>
  <c r="BD25" i="148"/>
  <c r="BD25" i="145"/>
  <c r="BE2" i="145"/>
  <c r="BD25" i="144"/>
  <c r="BE2" i="144"/>
  <c r="BD25" i="142"/>
  <c r="BE2" i="142"/>
  <c r="BE2" i="141"/>
  <c r="BD25" i="141"/>
  <c r="BD2" i="139"/>
  <c r="BC25" i="139"/>
  <c r="BE2" i="137"/>
  <c r="BD25" i="137"/>
  <c r="BL108" i="129"/>
  <c r="BL8" i="129" s="1"/>
  <c r="BK8" i="129"/>
  <c r="BK7" i="129"/>
  <c r="BL107" i="129"/>
  <c r="BL7" i="129" s="1"/>
  <c r="BL106" i="129"/>
  <c r="BL6" i="129" s="1"/>
  <c r="BK6" i="129"/>
  <c r="CC23" i="142" l="1"/>
  <c r="CC23" i="148"/>
  <c r="CB46" i="140"/>
  <c r="CB46" i="144"/>
  <c r="CC23" i="144"/>
  <c r="CC23" i="138"/>
  <c r="CE105" i="138"/>
  <c r="CD6" i="138"/>
  <c r="CC26" i="144"/>
  <c r="CD98" i="144"/>
  <c r="CD105" i="147"/>
  <c r="CC27" i="147"/>
  <c r="CD4" i="138"/>
  <c r="CE103" i="138"/>
  <c r="CE94" i="144"/>
  <c r="CD3" i="144"/>
  <c r="CC28" i="142"/>
  <c r="CD100" i="142"/>
  <c r="CF106" i="140"/>
  <c r="CE8" i="140"/>
  <c r="CD3" i="139"/>
  <c r="CD23" i="139" s="1"/>
  <c r="CE97" i="139"/>
  <c r="CD4" i="144"/>
  <c r="CE95" i="144"/>
  <c r="CD3" i="148"/>
  <c r="CE96" i="148"/>
  <c r="CE99" i="145"/>
  <c r="CD5" i="145"/>
  <c r="CE98" i="147"/>
  <c r="CD3" i="147"/>
  <c r="CD6" i="147"/>
  <c r="CE101" i="147"/>
  <c r="CD113" i="138"/>
  <c r="CC29" i="138"/>
  <c r="CD104" i="147"/>
  <c r="CC26" i="147"/>
  <c r="CC30" i="138"/>
  <c r="CD114" i="138"/>
  <c r="CE98" i="148"/>
  <c r="CD5" i="148"/>
  <c r="CC29" i="147"/>
  <c r="CD107" i="147"/>
  <c r="CC23" i="147"/>
  <c r="CD109" i="140"/>
  <c r="CC27" i="140"/>
  <c r="CD7" i="148"/>
  <c r="CE100" i="148"/>
  <c r="CE94" i="142"/>
  <c r="CD3" i="142"/>
  <c r="CE27" i="142"/>
  <c r="CF99" i="142"/>
  <c r="CE106" i="138"/>
  <c r="CD7" i="138"/>
  <c r="CD99" i="144"/>
  <c r="CC27" i="144"/>
  <c r="CC26" i="140"/>
  <c r="CD108" i="140"/>
  <c r="CD4" i="141"/>
  <c r="CE100" i="141"/>
  <c r="CD8" i="138"/>
  <c r="CE107" i="138"/>
  <c r="CE101" i="139"/>
  <c r="CD27" i="139"/>
  <c r="CD5" i="141"/>
  <c r="CE101" i="141"/>
  <c r="CD5" i="138"/>
  <c r="CE104" i="138"/>
  <c r="CC30" i="147"/>
  <c r="CD108" i="147"/>
  <c r="CB46" i="142"/>
  <c r="CE100" i="145"/>
  <c r="CD6" i="145"/>
  <c r="CD9" i="138"/>
  <c r="CE108" i="138"/>
  <c r="CC26" i="148"/>
  <c r="CD102" i="148"/>
  <c r="CC27" i="145"/>
  <c r="CD103" i="145"/>
  <c r="CC32" i="138"/>
  <c r="CD116" i="138"/>
  <c r="CD6" i="148"/>
  <c r="CE99" i="148"/>
  <c r="CE102" i="147"/>
  <c r="CD7" i="147"/>
  <c r="CD4" i="147"/>
  <c r="CE99" i="147"/>
  <c r="CD3" i="140"/>
  <c r="CE101" i="140"/>
  <c r="CC29" i="140"/>
  <c r="CD111" i="140"/>
  <c r="CC28" i="144"/>
  <c r="CD100" i="144"/>
  <c r="CC26" i="138"/>
  <c r="CD110" i="138"/>
  <c r="CD3" i="145"/>
  <c r="CE97" i="145"/>
  <c r="CC30" i="148"/>
  <c r="CD106" i="148"/>
  <c r="CD111" i="141"/>
  <c r="CC30" i="141"/>
  <c r="CC28" i="141"/>
  <c r="CD109" i="141"/>
  <c r="CD115" i="138"/>
  <c r="CC31" i="138"/>
  <c r="CE4" i="139"/>
  <c r="CF98" i="139"/>
  <c r="CC29" i="148"/>
  <c r="CD105" i="148"/>
  <c r="CD98" i="142"/>
  <c r="CC26" i="142"/>
  <c r="CC28" i="147"/>
  <c r="CD106" i="147"/>
  <c r="CB46" i="148"/>
  <c r="CD6" i="140"/>
  <c r="CE104" i="140"/>
  <c r="CC28" i="145"/>
  <c r="CD104" i="145"/>
  <c r="CE105" i="141"/>
  <c r="CD9" i="141"/>
  <c r="CD100" i="139"/>
  <c r="CC26" i="139"/>
  <c r="CC46" i="139" s="1"/>
  <c r="CD5" i="144"/>
  <c r="CE96" i="144"/>
  <c r="CF103" i="140"/>
  <c r="CE5" i="140"/>
  <c r="CD4" i="140"/>
  <c r="CE102" i="140"/>
  <c r="CE104" i="141"/>
  <c r="CD8" i="141"/>
  <c r="CE103" i="141"/>
  <c r="CD7" i="141"/>
  <c r="CD104" i="148"/>
  <c r="CC28" i="148"/>
  <c r="CC23" i="140"/>
  <c r="CD108" i="141"/>
  <c r="CC27" i="141"/>
  <c r="CB46" i="138"/>
  <c r="CC23" i="145"/>
  <c r="CC26" i="145"/>
  <c r="CD102" i="145"/>
  <c r="CE100" i="147"/>
  <c r="CD5" i="147"/>
  <c r="CD105" i="145"/>
  <c r="CC29" i="145"/>
  <c r="CD4" i="148"/>
  <c r="CE97" i="148"/>
  <c r="CC31" i="141"/>
  <c r="CD112" i="141"/>
  <c r="CB46" i="145"/>
  <c r="CE96" i="142"/>
  <c r="CD5" i="142"/>
  <c r="CD7" i="140"/>
  <c r="CE105" i="140"/>
  <c r="CE102" i="138"/>
  <c r="CD3" i="138"/>
  <c r="CE98" i="145"/>
  <c r="CD4" i="145"/>
  <c r="CC32" i="141"/>
  <c r="CD113" i="141"/>
  <c r="CB46" i="141"/>
  <c r="CB46" i="147"/>
  <c r="CC23" i="141"/>
  <c r="CD103" i="148"/>
  <c r="CC27" i="148"/>
  <c r="CB46" i="137"/>
  <c r="CC29" i="141"/>
  <c r="CD110" i="141"/>
  <c r="CD31" i="140"/>
  <c r="CE113" i="140"/>
  <c r="CD112" i="138"/>
  <c r="CC28" i="138"/>
  <c r="CF4" i="142"/>
  <c r="CG95" i="142"/>
  <c r="CC27" i="138"/>
  <c r="CD111" i="138"/>
  <c r="CE110" i="140"/>
  <c r="CD28" i="140"/>
  <c r="CD112" i="140"/>
  <c r="CC30" i="140"/>
  <c r="CD6" i="141"/>
  <c r="CE102" i="141"/>
  <c r="CC27" i="137"/>
  <c r="CD101" i="137"/>
  <c r="CE96" i="137"/>
  <c r="CD4" i="137"/>
  <c r="CC28" i="137"/>
  <c r="CD102" i="137"/>
  <c r="CC29" i="137"/>
  <c r="CD103" i="137"/>
  <c r="CD3" i="137"/>
  <c r="CE95" i="137"/>
  <c r="CD100" i="137"/>
  <c r="CC26" i="137"/>
  <c r="CD5" i="137"/>
  <c r="CE97" i="137"/>
  <c r="CD6" i="137"/>
  <c r="CE98" i="137"/>
  <c r="CC23" i="137"/>
  <c r="BE2" i="140"/>
  <c r="BD25" i="140"/>
  <c r="BE25" i="138"/>
  <c r="BF2" i="138"/>
  <c r="BE25" i="146"/>
  <c r="BF2" i="146"/>
  <c r="BE25" i="148"/>
  <c r="BF2" i="148"/>
  <c r="BF2" i="147"/>
  <c r="BE25" i="147"/>
  <c r="BE25" i="145"/>
  <c r="BF2" i="145"/>
  <c r="BF2" i="144"/>
  <c r="BE25" i="144"/>
  <c r="BF2" i="141"/>
  <c r="BE25" i="141"/>
  <c r="BE25" i="142"/>
  <c r="BF2" i="142"/>
  <c r="BD25" i="139"/>
  <c r="BE2" i="139"/>
  <c r="BE25" i="137"/>
  <c r="BF2" i="137"/>
  <c r="G78" i="131"/>
  <c r="H80" i="131"/>
  <c r="H82" i="131" s="1"/>
  <c r="Y80" i="131"/>
  <c r="Y82" i="131" s="1"/>
  <c r="AC80" i="131"/>
  <c r="AC82" i="131" s="1"/>
  <c r="AD80" i="131"/>
  <c r="AD82" i="131" s="1"/>
  <c r="AE80" i="131"/>
  <c r="AE82" i="131" s="1"/>
  <c r="AF80" i="131"/>
  <c r="AF82" i="131" s="1"/>
  <c r="G78" i="122"/>
  <c r="F78" i="122" s="1"/>
  <c r="J80" i="122"/>
  <c r="J82" i="122" s="1"/>
  <c r="H80" i="122"/>
  <c r="H82" i="122" s="1"/>
  <c r="Y80" i="122"/>
  <c r="Y82" i="122" s="1"/>
  <c r="AC82" i="122"/>
  <c r="AC111" i="122" s="1"/>
  <c r="AC12" i="122" s="1"/>
  <c r="AD80" i="122"/>
  <c r="AD82" i="122" s="1"/>
  <c r="AE80" i="122"/>
  <c r="AE82" i="122" s="1"/>
  <c r="AF80" i="122"/>
  <c r="AF82" i="122" s="1"/>
  <c r="AB89" i="122"/>
  <c r="AA89" i="122" s="1"/>
  <c r="Z89" i="122" s="1"/>
  <c r="Y89" i="122" s="1"/>
  <c r="AD89" i="122"/>
  <c r="AB90" i="122"/>
  <c r="AA90" i="122" s="1"/>
  <c r="Z90" i="122" s="1"/>
  <c r="Y90" i="122" s="1"/>
  <c r="AD90" i="122"/>
  <c r="AB91" i="122"/>
  <c r="AA91" i="122" s="1"/>
  <c r="Z91" i="122" s="1"/>
  <c r="AD91" i="122"/>
  <c r="AE91" i="122" s="1"/>
  <c r="AF91" i="122" s="1"/>
  <c r="AG91" i="122" s="1"/>
  <c r="AB92" i="122"/>
  <c r="AA92" i="122" s="1"/>
  <c r="Z92" i="122" s="1"/>
  <c r="Y92" i="122" s="1"/>
  <c r="AD92" i="122"/>
  <c r="AE92" i="122" s="1"/>
  <c r="AF92" i="122" s="1"/>
  <c r="AG92" i="122" s="1"/>
  <c r="AB93" i="122"/>
  <c r="AA93" i="122" s="1"/>
  <c r="Z93" i="122" s="1"/>
  <c r="Y93" i="122" s="1"/>
  <c r="AD93" i="122"/>
  <c r="AE93" i="122" s="1"/>
  <c r="AF93" i="122" s="1"/>
  <c r="AG93" i="122" s="1"/>
  <c r="AB94" i="122"/>
  <c r="AA94" i="122" s="1"/>
  <c r="Z94" i="122" s="1"/>
  <c r="Y94" i="122" s="1"/>
  <c r="X94" i="122" s="1"/>
  <c r="W94" i="122" s="1"/>
  <c r="V94" i="122" s="1"/>
  <c r="U94" i="122" s="1"/>
  <c r="T94" i="122" s="1"/>
  <c r="S94" i="122" s="1"/>
  <c r="R94" i="122" s="1"/>
  <c r="Q94" i="122" s="1"/>
  <c r="P94" i="122" s="1"/>
  <c r="O94" i="122" s="1"/>
  <c r="N94" i="122" s="1"/>
  <c r="M94" i="122" s="1"/>
  <c r="L94" i="122" s="1"/>
  <c r="K94" i="122" s="1"/>
  <c r="J94" i="122" s="1"/>
  <c r="AD94" i="122"/>
  <c r="AB95" i="122"/>
  <c r="AA95" i="122" s="1"/>
  <c r="Z95" i="122" s="1"/>
  <c r="AD95" i="122"/>
  <c r="AE95" i="122" s="1"/>
  <c r="AB96" i="122"/>
  <c r="AA96" i="122" s="1"/>
  <c r="Z96" i="122" s="1"/>
  <c r="AD96" i="122"/>
  <c r="AE96" i="122" s="1"/>
  <c r="AF96" i="122" s="1"/>
  <c r="AG96" i="122" s="1"/>
  <c r="AB97" i="122"/>
  <c r="AA97" i="122" s="1"/>
  <c r="Z97" i="122" s="1"/>
  <c r="Y97" i="122" s="1"/>
  <c r="AD97" i="122"/>
  <c r="AE97" i="122" s="1"/>
  <c r="AF97" i="122" s="1"/>
  <c r="AG97" i="122" s="1"/>
  <c r="AB98" i="122"/>
  <c r="AA98" i="122" s="1"/>
  <c r="Z98" i="122" s="1"/>
  <c r="Y98" i="122" s="1"/>
  <c r="AD98" i="122"/>
  <c r="AE98" i="122" s="1"/>
  <c r="AF98" i="122" s="1"/>
  <c r="AG98" i="122" s="1"/>
  <c r="G78" i="121"/>
  <c r="H80" i="121"/>
  <c r="H82" i="121" s="1"/>
  <c r="Y80" i="121"/>
  <c r="Y82" i="121" s="1"/>
  <c r="AC80" i="121"/>
  <c r="AC82" i="121" s="1"/>
  <c r="AC103" i="121" s="1"/>
  <c r="AC8" i="121" s="1"/>
  <c r="AD80" i="121"/>
  <c r="AD82" i="121" s="1"/>
  <c r="AE80" i="121"/>
  <c r="AE82" i="121" s="1"/>
  <c r="AF80" i="121"/>
  <c r="AF82" i="121" s="1"/>
  <c r="AB89" i="121"/>
  <c r="AA89" i="121" s="1"/>
  <c r="Z89" i="121" s="1"/>
  <c r="Y89" i="121" s="1"/>
  <c r="AD89" i="121"/>
  <c r="AB90" i="121"/>
  <c r="AA90" i="121" s="1"/>
  <c r="Z90" i="121" s="1"/>
  <c r="AD90" i="121"/>
  <c r="AE90" i="121" s="1"/>
  <c r="AF90" i="121" s="1"/>
  <c r="AG90" i="121" s="1"/>
  <c r="AB91" i="121"/>
  <c r="AA91" i="121" s="1"/>
  <c r="Z91" i="121" s="1"/>
  <c r="AD91" i="121"/>
  <c r="AB92" i="121"/>
  <c r="AA92" i="121" s="1"/>
  <c r="Z92" i="121" s="1"/>
  <c r="AD92" i="121"/>
  <c r="AE92" i="121" s="1"/>
  <c r="AF92" i="121" s="1"/>
  <c r="AG92" i="121" s="1"/>
  <c r="AB93" i="121"/>
  <c r="AA93" i="121" s="1"/>
  <c r="Z93" i="121" s="1"/>
  <c r="AD93" i="121"/>
  <c r="AB94" i="121"/>
  <c r="AA94" i="121" s="1"/>
  <c r="Z94" i="121" s="1"/>
  <c r="Y94" i="121" s="1"/>
  <c r="AD94" i="121"/>
  <c r="AE94" i="121" s="1"/>
  <c r="AF94" i="121" s="1"/>
  <c r="AG94" i="121" s="1"/>
  <c r="G77" i="120"/>
  <c r="I77" i="120"/>
  <c r="J77" i="120"/>
  <c r="K77" i="120"/>
  <c r="L77" i="120"/>
  <c r="M77" i="120"/>
  <c r="N77" i="120"/>
  <c r="O77" i="120"/>
  <c r="P77" i="120"/>
  <c r="Q77" i="120"/>
  <c r="R77" i="120"/>
  <c r="S77" i="120"/>
  <c r="T77" i="120"/>
  <c r="U77" i="120"/>
  <c r="V77" i="120"/>
  <c r="W77" i="120"/>
  <c r="X77" i="120"/>
  <c r="Y77" i="120"/>
  <c r="Y79" i="120" s="1"/>
  <c r="Y81" i="120" s="1"/>
  <c r="AB77" i="120"/>
  <c r="AF79" i="120"/>
  <c r="AF81" i="120" s="1"/>
  <c r="H79" i="120"/>
  <c r="H81" i="120" s="1"/>
  <c r="AC79" i="120"/>
  <c r="AC81" i="120" s="1"/>
  <c r="AD79" i="120"/>
  <c r="AD81" i="120" s="1"/>
  <c r="AE79" i="120"/>
  <c r="AE81" i="120" s="1"/>
  <c r="G78" i="119"/>
  <c r="Z80" i="119"/>
  <c r="Z82" i="119" s="1"/>
  <c r="H80" i="119"/>
  <c r="H82" i="119" s="1"/>
  <c r="Y80" i="119"/>
  <c r="Y82" i="119" s="1"/>
  <c r="AC80" i="119"/>
  <c r="AC82" i="119" s="1"/>
  <c r="AC97" i="119" s="1"/>
  <c r="AD80" i="119"/>
  <c r="AD82" i="119" s="1"/>
  <c r="AE80" i="119"/>
  <c r="AE82" i="119" s="1"/>
  <c r="AF80" i="119"/>
  <c r="AF82" i="119" s="1"/>
  <c r="AB89" i="119"/>
  <c r="AA89" i="119" s="1"/>
  <c r="Z89" i="119" s="1"/>
  <c r="Y89" i="119" s="1"/>
  <c r="X89" i="119" s="1"/>
  <c r="W89" i="119" s="1"/>
  <c r="V89" i="119" s="1"/>
  <c r="U89" i="119" s="1"/>
  <c r="T89" i="119" s="1"/>
  <c r="S89" i="119" s="1"/>
  <c r="R89" i="119" s="1"/>
  <c r="Q89" i="119" s="1"/>
  <c r="P89" i="119" s="1"/>
  <c r="O89" i="119" s="1"/>
  <c r="N89" i="119" s="1"/>
  <c r="M89" i="119" s="1"/>
  <c r="L89" i="119" s="1"/>
  <c r="K89" i="119" s="1"/>
  <c r="J89" i="119" s="1"/>
  <c r="I89" i="119" s="1"/>
  <c r="H89" i="119" s="1"/>
  <c r="G89" i="119" s="1"/>
  <c r="F89" i="119" s="1"/>
  <c r="E89" i="119" s="1"/>
  <c r="D89" i="119" s="1"/>
  <c r="AD89" i="119"/>
  <c r="AE89" i="119" s="1"/>
  <c r="AF89" i="119" s="1"/>
  <c r="AG89" i="119" s="1"/>
  <c r="AB90" i="119"/>
  <c r="AA90" i="119" s="1"/>
  <c r="Z90" i="119" s="1"/>
  <c r="Y90" i="119" s="1"/>
  <c r="X90" i="119" s="1"/>
  <c r="W90" i="119" s="1"/>
  <c r="V90" i="119" s="1"/>
  <c r="U90" i="119" s="1"/>
  <c r="T90" i="119" s="1"/>
  <c r="S90" i="119" s="1"/>
  <c r="R90" i="119" s="1"/>
  <c r="Q90" i="119" s="1"/>
  <c r="P90" i="119" s="1"/>
  <c r="O90" i="119" s="1"/>
  <c r="N90" i="119" s="1"/>
  <c r="M90" i="119" s="1"/>
  <c r="L90" i="119" s="1"/>
  <c r="K90" i="119" s="1"/>
  <c r="J90" i="119" s="1"/>
  <c r="I90" i="119" s="1"/>
  <c r="AD90" i="119"/>
  <c r="G78" i="118"/>
  <c r="H80" i="118"/>
  <c r="H82" i="118" s="1"/>
  <c r="Y80" i="118"/>
  <c r="Y82" i="118" s="1"/>
  <c r="AC80" i="118"/>
  <c r="AC82" i="118" s="1"/>
  <c r="AC104" i="118" s="1"/>
  <c r="AC6" i="118" s="1"/>
  <c r="AD80" i="118"/>
  <c r="AD82" i="118" s="1"/>
  <c r="AE80" i="118"/>
  <c r="AE82" i="118" s="1"/>
  <c r="AF80" i="118"/>
  <c r="AF82" i="118" s="1"/>
  <c r="AB89" i="118"/>
  <c r="AA89" i="118" s="1"/>
  <c r="Z89" i="118" s="1"/>
  <c r="Y89" i="118" s="1"/>
  <c r="AD89" i="118"/>
  <c r="AE89" i="118" s="1"/>
  <c r="AF89" i="118" s="1"/>
  <c r="AG89" i="118" s="1"/>
  <c r="AB90" i="118"/>
  <c r="AA90" i="118" s="1"/>
  <c r="Z90" i="118" s="1"/>
  <c r="Y90" i="118" s="1"/>
  <c r="AD90" i="118"/>
  <c r="AE90" i="118" s="1"/>
  <c r="AF90" i="118" s="1"/>
  <c r="AG90" i="118" s="1"/>
  <c r="AB91" i="118"/>
  <c r="AA91" i="118" s="1"/>
  <c r="Z91" i="118" s="1"/>
  <c r="Y91" i="118" s="1"/>
  <c r="X91" i="118" s="1"/>
  <c r="W91" i="118" s="1"/>
  <c r="V91" i="118" s="1"/>
  <c r="U91" i="118" s="1"/>
  <c r="T91" i="118" s="1"/>
  <c r="S91" i="118" s="1"/>
  <c r="R91" i="118" s="1"/>
  <c r="Q91" i="118" s="1"/>
  <c r="P91" i="118" s="1"/>
  <c r="O91" i="118" s="1"/>
  <c r="N91" i="118" s="1"/>
  <c r="M91" i="118" s="1"/>
  <c r="L91" i="118" s="1"/>
  <c r="K91" i="118" s="1"/>
  <c r="J91" i="118" s="1"/>
  <c r="I91" i="118" s="1"/>
  <c r="AD91" i="118"/>
  <c r="AE91" i="118" s="1"/>
  <c r="AB92" i="118"/>
  <c r="AA92" i="118" s="1"/>
  <c r="Z92" i="118" s="1"/>
  <c r="Y92" i="118" s="1"/>
  <c r="X92" i="118" s="1"/>
  <c r="W92" i="118" s="1"/>
  <c r="V92" i="118" s="1"/>
  <c r="U92" i="118" s="1"/>
  <c r="T92" i="118" s="1"/>
  <c r="S92" i="118" s="1"/>
  <c r="R92" i="118" s="1"/>
  <c r="Q92" i="118" s="1"/>
  <c r="P92" i="118" s="1"/>
  <c r="O92" i="118" s="1"/>
  <c r="N92" i="118" s="1"/>
  <c r="M92" i="118" s="1"/>
  <c r="L92" i="118" s="1"/>
  <c r="K92" i="118" s="1"/>
  <c r="J92" i="118" s="1"/>
  <c r="I92" i="118" s="1"/>
  <c r="H92" i="118" s="1"/>
  <c r="G92" i="118" s="1"/>
  <c r="F92" i="118" s="1"/>
  <c r="E92" i="118" s="1"/>
  <c r="D92" i="118" s="1"/>
  <c r="AD92" i="118"/>
  <c r="AE92" i="118" s="1"/>
  <c r="AF92" i="118" s="1"/>
  <c r="AG92" i="118" s="1"/>
  <c r="AB93" i="118"/>
  <c r="AA93" i="118" s="1"/>
  <c r="Z93" i="118" s="1"/>
  <c r="Y93" i="118" s="1"/>
  <c r="AD93" i="118"/>
  <c r="AE93" i="118" s="1"/>
  <c r="AF93" i="118" s="1"/>
  <c r="AG93" i="118" s="1"/>
  <c r="AB94" i="118"/>
  <c r="AA94" i="118" s="1"/>
  <c r="Z94" i="118" s="1"/>
  <c r="Y94" i="118" s="1"/>
  <c r="AD94" i="118"/>
  <c r="AE94" i="118" s="1"/>
  <c r="AF94" i="118" s="1"/>
  <c r="AG94" i="118" s="1"/>
  <c r="AB95" i="118"/>
  <c r="AA95" i="118" s="1"/>
  <c r="Z95" i="118" s="1"/>
  <c r="Y95" i="118" s="1"/>
  <c r="X95" i="118" s="1"/>
  <c r="W95" i="118" s="1"/>
  <c r="V95" i="118" s="1"/>
  <c r="U95" i="118" s="1"/>
  <c r="T95" i="118" s="1"/>
  <c r="S95" i="118" s="1"/>
  <c r="R95" i="118" s="1"/>
  <c r="Q95" i="118" s="1"/>
  <c r="P95" i="118" s="1"/>
  <c r="O95" i="118" s="1"/>
  <c r="N95" i="118" s="1"/>
  <c r="M95" i="118" s="1"/>
  <c r="L95" i="118" s="1"/>
  <c r="K95" i="118" s="1"/>
  <c r="J95" i="118" s="1"/>
  <c r="I95" i="118" s="1"/>
  <c r="AD95" i="118"/>
  <c r="AE95" i="118" s="1"/>
  <c r="AB96" i="118"/>
  <c r="AA96" i="118" s="1"/>
  <c r="Z96" i="118" s="1"/>
  <c r="Y96" i="118" s="1"/>
  <c r="X96" i="118" s="1"/>
  <c r="W96" i="118" s="1"/>
  <c r="V96" i="118" s="1"/>
  <c r="U96" i="118" s="1"/>
  <c r="T96" i="118" s="1"/>
  <c r="S96" i="118" s="1"/>
  <c r="R96" i="118" s="1"/>
  <c r="Q96" i="118" s="1"/>
  <c r="P96" i="118" s="1"/>
  <c r="O96" i="118" s="1"/>
  <c r="N96" i="118" s="1"/>
  <c r="M96" i="118" s="1"/>
  <c r="L96" i="118" s="1"/>
  <c r="K96" i="118" s="1"/>
  <c r="J96" i="118" s="1"/>
  <c r="I96" i="118" s="1"/>
  <c r="H96" i="118" s="1"/>
  <c r="G96" i="118" s="1"/>
  <c r="F96" i="118" s="1"/>
  <c r="E96" i="118" s="1"/>
  <c r="D96" i="118" s="1"/>
  <c r="AD96" i="118"/>
  <c r="AE96" i="118" s="1"/>
  <c r="AF96" i="118" s="1"/>
  <c r="AG96" i="118" s="1"/>
  <c r="AB97" i="118"/>
  <c r="AA97" i="118" s="1"/>
  <c r="Z97" i="118" s="1"/>
  <c r="Y97" i="118" s="1"/>
  <c r="X97" i="118" s="1"/>
  <c r="W97" i="118" s="1"/>
  <c r="V97" i="118" s="1"/>
  <c r="U97" i="118" s="1"/>
  <c r="T97" i="118" s="1"/>
  <c r="S97" i="118" s="1"/>
  <c r="R97" i="118" s="1"/>
  <c r="Q97" i="118" s="1"/>
  <c r="P97" i="118" s="1"/>
  <c r="O97" i="118" s="1"/>
  <c r="N97" i="118" s="1"/>
  <c r="M97" i="118" s="1"/>
  <c r="L97" i="118" s="1"/>
  <c r="K97" i="118" s="1"/>
  <c r="J97" i="118" s="1"/>
  <c r="I97" i="118" s="1"/>
  <c r="AD97" i="118"/>
  <c r="AE97" i="118" s="1"/>
  <c r="AF97" i="118" s="1"/>
  <c r="AG97" i="118" s="1"/>
  <c r="H80" i="117"/>
  <c r="H82" i="117" s="1"/>
  <c r="I80" i="117"/>
  <c r="I82" i="117" s="1"/>
  <c r="Y80" i="117"/>
  <c r="Y82" i="117" s="1"/>
  <c r="AC80" i="117"/>
  <c r="AC82" i="117" s="1"/>
  <c r="AC103" i="117" s="1"/>
  <c r="AC6" i="117" s="1"/>
  <c r="AD80" i="117"/>
  <c r="AD82" i="117" s="1"/>
  <c r="AE80" i="117"/>
  <c r="AE82" i="117" s="1"/>
  <c r="AF80" i="117"/>
  <c r="AF82" i="117" s="1"/>
  <c r="AB89" i="117"/>
  <c r="AA89" i="117" s="1"/>
  <c r="Z89" i="117" s="1"/>
  <c r="Y89" i="117" s="1"/>
  <c r="AD89" i="117"/>
  <c r="AB90" i="117"/>
  <c r="AA90" i="117" s="1"/>
  <c r="Z90" i="117" s="1"/>
  <c r="Y90" i="117" s="1"/>
  <c r="AD90" i="117"/>
  <c r="AB91" i="117"/>
  <c r="AA91" i="117" s="1"/>
  <c r="Z91" i="117" s="1"/>
  <c r="Y91" i="117" s="1"/>
  <c r="AD91" i="117"/>
  <c r="AE91" i="117" s="1"/>
  <c r="AF91" i="117" s="1"/>
  <c r="AG91" i="117" s="1"/>
  <c r="AB92" i="117"/>
  <c r="AA92" i="117" s="1"/>
  <c r="Z92" i="117" s="1"/>
  <c r="Y92" i="117" s="1"/>
  <c r="AD92" i="117"/>
  <c r="AE92" i="117" s="1"/>
  <c r="AF92" i="117" s="1"/>
  <c r="AG92" i="117" s="1"/>
  <c r="AB93" i="117"/>
  <c r="AA93" i="117" s="1"/>
  <c r="Z93" i="117" s="1"/>
  <c r="Y93" i="117" s="1"/>
  <c r="AD93" i="117"/>
  <c r="AE93" i="117" s="1"/>
  <c r="AF93" i="117" s="1"/>
  <c r="AG93" i="117" s="1"/>
  <c r="AB94" i="117"/>
  <c r="AA94" i="117" s="1"/>
  <c r="Z94" i="117" s="1"/>
  <c r="Y94" i="117" s="1"/>
  <c r="AD94" i="117"/>
  <c r="AB95" i="117"/>
  <c r="AA95" i="117" s="1"/>
  <c r="Z95" i="117" s="1"/>
  <c r="Y95" i="117" s="1"/>
  <c r="X95" i="117" s="1"/>
  <c r="W95" i="117" s="1"/>
  <c r="V95" i="117" s="1"/>
  <c r="U95" i="117" s="1"/>
  <c r="T95" i="117" s="1"/>
  <c r="S95" i="117" s="1"/>
  <c r="R95" i="117" s="1"/>
  <c r="Q95" i="117" s="1"/>
  <c r="P95" i="117" s="1"/>
  <c r="O95" i="117" s="1"/>
  <c r="N95" i="117" s="1"/>
  <c r="M95" i="117" s="1"/>
  <c r="L95" i="117" s="1"/>
  <c r="K95" i="117" s="1"/>
  <c r="J95" i="117" s="1"/>
  <c r="I95" i="117" s="1"/>
  <c r="AD95" i="117"/>
  <c r="AB96" i="117"/>
  <c r="AA96" i="117" s="1"/>
  <c r="Z96" i="117" s="1"/>
  <c r="Y96" i="117" s="1"/>
  <c r="AD96" i="117"/>
  <c r="AE96" i="117" s="1"/>
  <c r="Y80" i="115"/>
  <c r="Y79" i="115" s="1"/>
  <c r="AC80" i="115"/>
  <c r="AC79" i="115" s="1"/>
  <c r="AD80" i="115"/>
  <c r="AD79" i="115" s="1"/>
  <c r="AE80" i="115"/>
  <c r="AE79" i="115" s="1"/>
  <c r="Z80" i="115"/>
  <c r="Z79" i="115" s="1"/>
  <c r="S84" i="115"/>
  <c r="T84" i="115"/>
  <c r="U84" i="115"/>
  <c r="V84" i="115"/>
  <c r="W84" i="115"/>
  <c r="X84" i="115"/>
  <c r="Y84" i="115"/>
  <c r="Z84" i="115"/>
  <c r="Z98" i="115" s="1"/>
  <c r="Z3" i="115" s="1"/>
  <c r="AA84" i="115"/>
  <c r="AB84" i="115"/>
  <c r="AB100" i="115" s="1"/>
  <c r="AB5" i="115" s="1"/>
  <c r="AC84" i="115"/>
  <c r="AC105" i="115" s="1"/>
  <c r="AD84" i="115"/>
  <c r="AD99" i="115" s="1"/>
  <c r="AD4" i="115" s="1"/>
  <c r="AE84" i="115"/>
  <c r="AF84" i="115"/>
  <c r="AF101" i="115" s="1"/>
  <c r="G77" i="114"/>
  <c r="H79" i="114"/>
  <c r="H81" i="114" s="1"/>
  <c r="Y79" i="114"/>
  <c r="Y81" i="114" s="1"/>
  <c r="AC79" i="114"/>
  <c r="AC81" i="114" s="1"/>
  <c r="AC99" i="114" s="1"/>
  <c r="AC4" i="114" s="1"/>
  <c r="AD79" i="114"/>
  <c r="AD81" i="114" s="1"/>
  <c r="AE79" i="114"/>
  <c r="AE81" i="114" s="1"/>
  <c r="AF79" i="114"/>
  <c r="AF81" i="114" s="1"/>
  <c r="AB88" i="114"/>
  <c r="AA88" i="114" s="1"/>
  <c r="Z88" i="114" s="1"/>
  <c r="Y88" i="114" s="1"/>
  <c r="AD88" i="114"/>
  <c r="AE88" i="114" s="1"/>
  <c r="AB89" i="114"/>
  <c r="AA89" i="114" s="1"/>
  <c r="Z89" i="114" s="1"/>
  <c r="Y89" i="114" s="1"/>
  <c r="AD89" i="114"/>
  <c r="AE89" i="114" s="1"/>
  <c r="AF89" i="114" s="1"/>
  <c r="AG89" i="114" s="1"/>
  <c r="AB90" i="114"/>
  <c r="AA90" i="114" s="1"/>
  <c r="Z90" i="114" s="1"/>
  <c r="Y90" i="114" s="1"/>
  <c r="AD90" i="114"/>
  <c r="AE90" i="114" s="1"/>
  <c r="AB91" i="114"/>
  <c r="AA91" i="114" s="1"/>
  <c r="Z91" i="114" s="1"/>
  <c r="Y91" i="114" s="1"/>
  <c r="AD91" i="114"/>
  <c r="AE91" i="114" s="1"/>
  <c r="AF91" i="114" s="1"/>
  <c r="AG91" i="114" s="1"/>
  <c r="AB92" i="114"/>
  <c r="AA92" i="114" s="1"/>
  <c r="Z92" i="114" s="1"/>
  <c r="Y92" i="114" s="1"/>
  <c r="AD92" i="114"/>
  <c r="AE92" i="114" s="1"/>
  <c r="AF92" i="114" s="1"/>
  <c r="AG92" i="114" s="1"/>
  <c r="AB93" i="114"/>
  <c r="AA93" i="114" s="1"/>
  <c r="Z93" i="114" s="1"/>
  <c r="Y93" i="114" s="1"/>
  <c r="AD93" i="114"/>
  <c r="AE93" i="114" s="1"/>
  <c r="AF93" i="114" s="1"/>
  <c r="AG93" i="114" s="1"/>
  <c r="AB94" i="114"/>
  <c r="AA94" i="114" s="1"/>
  <c r="Z94" i="114" s="1"/>
  <c r="Y94" i="114" s="1"/>
  <c r="AD94" i="114"/>
  <c r="AE94" i="114" s="1"/>
  <c r="AF94" i="114" s="1"/>
  <c r="AG94" i="114" s="1"/>
  <c r="G77" i="113"/>
  <c r="F77" i="113" s="1"/>
  <c r="J79" i="113"/>
  <c r="J81" i="113" s="1"/>
  <c r="AB79" i="113"/>
  <c r="AB81" i="113" s="1"/>
  <c r="H79" i="113"/>
  <c r="H81" i="113" s="1"/>
  <c r="Y79" i="113"/>
  <c r="Y81" i="113" s="1"/>
  <c r="AA79" i="113"/>
  <c r="AA81" i="113" s="1"/>
  <c r="AC79" i="113"/>
  <c r="AC81" i="113" s="1"/>
  <c r="AD79" i="113"/>
  <c r="AD81" i="113" s="1"/>
  <c r="AE79" i="113"/>
  <c r="AE81" i="113" s="1"/>
  <c r="AF79" i="113"/>
  <c r="AF81" i="113" s="1"/>
  <c r="G78" i="110"/>
  <c r="F78" i="110" s="1"/>
  <c r="AB80" i="110"/>
  <c r="AB82" i="110" s="1"/>
  <c r="I80" i="110"/>
  <c r="I82" i="110" s="1"/>
  <c r="Y80" i="110"/>
  <c r="Y82" i="110" s="1"/>
  <c r="Z80" i="110"/>
  <c r="Z82" i="110" s="1"/>
  <c r="AC80" i="110"/>
  <c r="AC82" i="110" s="1"/>
  <c r="AD80" i="110"/>
  <c r="AD82" i="110" s="1"/>
  <c r="AE80" i="110"/>
  <c r="AE82" i="110" s="1"/>
  <c r="AF80" i="110"/>
  <c r="AF82" i="110" s="1"/>
  <c r="CC46" i="142" l="1"/>
  <c r="CC46" i="147"/>
  <c r="CC46" i="144"/>
  <c r="CD23" i="142"/>
  <c r="CD26" i="145"/>
  <c r="CE102" i="145"/>
  <c r="CE104" i="148"/>
  <c r="CD28" i="148"/>
  <c r="CF5" i="140"/>
  <c r="CG103" i="140"/>
  <c r="CE9" i="141"/>
  <c r="CF105" i="141"/>
  <c r="CG98" i="139"/>
  <c r="CF4" i="139"/>
  <c r="CD30" i="148"/>
  <c r="CE106" i="148"/>
  <c r="CD28" i="144"/>
  <c r="CE100" i="144"/>
  <c r="CD26" i="148"/>
  <c r="CE102" i="148"/>
  <c r="CG99" i="142"/>
  <c r="CF27" i="142"/>
  <c r="CE6" i="141"/>
  <c r="CF102" i="141"/>
  <c r="CF102" i="147"/>
  <c r="CE7" i="147"/>
  <c r="CE27" i="139"/>
  <c r="CF101" i="139"/>
  <c r="CD29" i="147"/>
  <c r="CE107" i="147"/>
  <c r="CD23" i="147"/>
  <c r="CE3" i="139"/>
  <c r="CE23" i="139" s="1"/>
  <c r="CF97" i="139"/>
  <c r="CD23" i="144"/>
  <c r="CD27" i="147"/>
  <c r="CE105" i="147"/>
  <c r="CC46" i="145"/>
  <c r="CE6" i="148"/>
  <c r="CF99" i="148"/>
  <c r="CE108" i="147"/>
  <c r="CD30" i="147"/>
  <c r="CF107" i="138"/>
  <c r="CE8" i="138"/>
  <c r="CE104" i="147"/>
  <c r="CD26" i="147"/>
  <c r="CE3" i="147"/>
  <c r="CF98" i="147"/>
  <c r="CF94" i="144"/>
  <c r="CE3" i="144"/>
  <c r="CE112" i="138"/>
  <c r="CD28" i="138"/>
  <c r="CE31" i="140"/>
  <c r="CF113" i="140"/>
  <c r="CE7" i="141"/>
  <c r="CF103" i="141"/>
  <c r="CE112" i="140"/>
  <c r="CD30" i="140"/>
  <c r="CD31" i="141"/>
  <c r="CE112" i="141"/>
  <c r="CD23" i="141"/>
  <c r="CE5" i="144"/>
  <c r="CF96" i="144"/>
  <c r="CD31" i="138"/>
  <c r="CE115" i="138"/>
  <c r="CD23" i="145"/>
  <c r="CF108" i="138"/>
  <c r="CE9" i="138"/>
  <c r="CE3" i="142"/>
  <c r="CF94" i="142"/>
  <c r="CF103" i="138"/>
  <c r="CE4" i="138"/>
  <c r="CD29" i="141"/>
  <c r="CE110" i="141"/>
  <c r="CD29" i="140"/>
  <c r="CE111" i="140"/>
  <c r="CC46" i="141"/>
  <c r="CE8" i="141"/>
  <c r="CF104" i="141"/>
  <c r="CD28" i="141"/>
  <c r="CE109" i="141"/>
  <c r="CE110" i="138"/>
  <c r="CD26" i="138"/>
  <c r="CE3" i="140"/>
  <c r="CF101" i="140"/>
  <c r="CE116" i="138"/>
  <c r="CD32" i="138"/>
  <c r="CE5" i="138"/>
  <c r="CF104" i="138"/>
  <c r="CE4" i="141"/>
  <c r="CF100" i="141"/>
  <c r="CF100" i="148"/>
  <c r="CE7" i="148"/>
  <c r="CE5" i="148"/>
  <c r="CF98" i="148"/>
  <c r="CE113" i="138"/>
  <c r="CD29" i="138"/>
  <c r="CE5" i="145"/>
  <c r="CF99" i="145"/>
  <c r="CG106" i="140"/>
  <c r="CF8" i="140"/>
  <c r="CD23" i="138"/>
  <c r="CD26" i="144"/>
  <c r="CE98" i="144"/>
  <c r="CD28" i="145"/>
  <c r="CE104" i="145"/>
  <c r="CF105" i="140"/>
  <c r="CE7" i="140"/>
  <c r="CE28" i="140"/>
  <c r="CF110" i="140"/>
  <c r="CC46" i="148"/>
  <c r="CF98" i="145"/>
  <c r="CE4" i="145"/>
  <c r="CD29" i="145"/>
  <c r="CE105" i="145"/>
  <c r="CD27" i="141"/>
  <c r="CE108" i="141"/>
  <c r="CE4" i="140"/>
  <c r="CF102" i="140"/>
  <c r="CE6" i="140"/>
  <c r="CF104" i="140"/>
  <c r="CE98" i="142"/>
  <c r="CD26" i="142"/>
  <c r="CC46" i="138"/>
  <c r="CD23" i="140"/>
  <c r="CD27" i="144"/>
  <c r="CE99" i="144"/>
  <c r="CD30" i="138"/>
  <c r="CE114" i="138"/>
  <c r="CF101" i="147"/>
  <c r="CE6" i="147"/>
  <c r="CE3" i="148"/>
  <c r="CF96" i="148"/>
  <c r="CD28" i="142"/>
  <c r="CE100" i="142"/>
  <c r="CE3" i="138"/>
  <c r="CF102" i="138"/>
  <c r="CE113" i="141"/>
  <c r="CD32" i="141"/>
  <c r="CD28" i="147"/>
  <c r="CE106" i="147"/>
  <c r="CH95" i="142"/>
  <c r="CG4" i="142"/>
  <c r="CD27" i="148"/>
  <c r="CE103" i="148"/>
  <c r="CE100" i="139"/>
  <c r="CD26" i="139"/>
  <c r="CD46" i="139" s="1"/>
  <c r="CD29" i="148"/>
  <c r="CE105" i="148"/>
  <c r="CF99" i="147"/>
  <c r="CE4" i="147"/>
  <c r="CE103" i="145"/>
  <c r="CD27" i="145"/>
  <c r="CE6" i="145"/>
  <c r="CF100" i="145"/>
  <c r="CF101" i="141"/>
  <c r="CE5" i="141"/>
  <c r="CD26" i="140"/>
  <c r="CE108" i="140"/>
  <c r="CD23" i="148"/>
  <c r="CF97" i="148"/>
  <c r="CE4" i="148"/>
  <c r="CE3" i="145"/>
  <c r="CF97" i="145"/>
  <c r="CD27" i="138"/>
  <c r="CE111" i="138"/>
  <c r="CE5" i="142"/>
  <c r="CF96" i="142"/>
  <c r="CE5" i="147"/>
  <c r="CF100" i="147"/>
  <c r="CD30" i="141"/>
  <c r="CE111" i="141"/>
  <c r="CC46" i="140"/>
  <c r="CE7" i="138"/>
  <c r="CF106" i="138"/>
  <c r="CD27" i="140"/>
  <c r="CE109" i="140"/>
  <c r="CF95" i="144"/>
  <c r="CE4" i="144"/>
  <c r="CE6" i="138"/>
  <c r="CF105" i="138"/>
  <c r="CE100" i="137"/>
  <c r="CD26" i="137"/>
  <c r="CE4" i="137"/>
  <c r="CF96" i="137"/>
  <c r="CE6" i="137"/>
  <c r="CF98" i="137"/>
  <c r="CE102" i="137"/>
  <c r="CD28" i="137"/>
  <c r="CC46" i="137"/>
  <c r="CE3" i="137"/>
  <c r="CF95" i="137"/>
  <c r="CD27" i="137"/>
  <c r="CE101" i="137"/>
  <c r="CD29" i="137"/>
  <c r="CE103" i="137"/>
  <c r="CE5" i="137"/>
  <c r="CF97" i="137"/>
  <c r="CD23" i="137"/>
  <c r="Y114" i="122"/>
  <c r="AG110" i="121"/>
  <c r="AG103" i="121"/>
  <c r="AG115" i="122"/>
  <c r="AG104" i="122"/>
  <c r="AG99" i="121"/>
  <c r="AG106" i="121"/>
  <c r="AG111" i="122"/>
  <c r="AG122" i="122"/>
  <c r="AG109" i="114"/>
  <c r="AG101" i="114"/>
  <c r="AG115" i="118"/>
  <c r="AG105" i="118"/>
  <c r="AG108" i="118"/>
  <c r="AG118" i="118"/>
  <c r="AG114" i="118"/>
  <c r="AG104" i="118"/>
  <c r="AG101" i="121"/>
  <c r="AG108" i="121"/>
  <c r="AG112" i="118"/>
  <c r="AG102" i="118"/>
  <c r="AG113" i="117"/>
  <c r="AG104" i="117"/>
  <c r="AG119" i="118"/>
  <c r="AG109" i="118"/>
  <c r="AG112" i="117"/>
  <c r="AG103" i="117"/>
  <c r="AG111" i="114"/>
  <c r="AG103" i="114"/>
  <c r="AG99" i="114"/>
  <c r="AG107" i="114"/>
  <c r="AG102" i="117"/>
  <c r="AG111" i="117"/>
  <c r="AG97" i="119"/>
  <c r="AG94" i="119"/>
  <c r="AG110" i="122"/>
  <c r="AG121" i="122"/>
  <c r="AG117" i="122"/>
  <c r="AG106" i="122"/>
  <c r="AG116" i="118"/>
  <c r="AG106" i="118"/>
  <c r="AG104" i="114"/>
  <c r="AG112" i="114"/>
  <c r="AG111" i="118"/>
  <c r="AG101" i="118"/>
  <c r="AH101" i="118" s="1"/>
  <c r="AH111" i="118" s="1"/>
  <c r="AG110" i="114"/>
  <c r="AG102" i="114"/>
  <c r="AG109" i="122"/>
  <c r="AG120" i="122"/>
  <c r="AG105" i="122"/>
  <c r="AG116" i="122"/>
  <c r="AF111" i="118"/>
  <c r="I115" i="117"/>
  <c r="AC106" i="115"/>
  <c r="AC104" i="115"/>
  <c r="Y111" i="117"/>
  <c r="Y110" i="117"/>
  <c r="AF113" i="117"/>
  <c r="AC107" i="117"/>
  <c r="AC10" i="117" s="1"/>
  <c r="AC100" i="115"/>
  <c r="AC5" i="115" s="1"/>
  <c r="AC98" i="115"/>
  <c r="AC3" i="115" s="1"/>
  <c r="AF112" i="114"/>
  <c r="AE101" i="114"/>
  <c r="AE6" i="114" s="1"/>
  <c r="AC111" i="114"/>
  <c r="AE102" i="113"/>
  <c r="AE96" i="113"/>
  <c r="AE4" i="113" s="1"/>
  <c r="AE103" i="113"/>
  <c r="AE98" i="113"/>
  <c r="AE6" i="113" s="1"/>
  <c r="AE29" i="113" s="1"/>
  <c r="AE97" i="113"/>
  <c r="AE5" i="113" s="1"/>
  <c r="AE104" i="113"/>
  <c r="AD102" i="113"/>
  <c r="AD96" i="113"/>
  <c r="AD4" i="113" s="1"/>
  <c r="AD104" i="113"/>
  <c r="AD98" i="113"/>
  <c r="AD6" i="113" s="1"/>
  <c r="AD29" i="113" s="1"/>
  <c r="AD97" i="113"/>
  <c r="AD5" i="113" s="1"/>
  <c r="AD103" i="113"/>
  <c r="J96" i="113"/>
  <c r="J102" i="113"/>
  <c r="J104" i="113"/>
  <c r="J97" i="113"/>
  <c r="J103" i="113"/>
  <c r="J98" i="113"/>
  <c r="J6" i="113" s="1"/>
  <c r="J29" i="113" s="1"/>
  <c r="AA102" i="113"/>
  <c r="AA96" i="113"/>
  <c r="AA4" i="113" s="1"/>
  <c r="AA104" i="113"/>
  <c r="AA97" i="113"/>
  <c r="AA5" i="113" s="1"/>
  <c r="AA103" i="113"/>
  <c r="AA98" i="113"/>
  <c r="AA6" i="113" s="1"/>
  <c r="AA29" i="113" s="1"/>
  <c r="AF97" i="113"/>
  <c r="AF102" i="113"/>
  <c r="AF103" i="113"/>
  <c r="AF96" i="113"/>
  <c r="AF98" i="113"/>
  <c r="AF6" i="113" s="1"/>
  <c r="AF29" i="113" s="1"/>
  <c r="AF104" i="113"/>
  <c r="Y102" i="113"/>
  <c r="Y96" i="113"/>
  <c r="Y4" i="113" s="1"/>
  <c r="Y104" i="113"/>
  <c r="Y98" i="113"/>
  <c r="Y6" i="113" s="1"/>
  <c r="Y29" i="113" s="1"/>
  <c r="Y97" i="113"/>
  <c r="Y103" i="113"/>
  <c r="AC96" i="113"/>
  <c r="AC4" i="113" s="1"/>
  <c r="AC102" i="113"/>
  <c r="AC98" i="113"/>
  <c r="AC6" i="113" s="1"/>
  <c r="AC29" i="113" s="1"/>
  <c r="AC103" i="113"/>
  <c r="AC104" i="113"/>
  <c r="AC97" i="113"/>
  <c r="AC5" i="113" s="1"/>
  <c r="AB96" i="113"/>
  <c r="AB4" i="113" s="1"/>
  <c r="AB102" i="113"/>
  <c r="AB104" i="113"/>
  <c r="AB97" i="113"/>
  <c r="AB5" i="113" s="1"/>
  <c r="AB103" i="113"/>
  <c r="AB98" i="113"/>
  <c r="AB6" i="113" s="1"/>
  <c r="AB29" i="113" s="1"/>
  <c r="H96" i="113"/>
  <c r="H102" i="113"/>
  <c r="H104" i="113"/>
  <c r="H103" i="113"/>
  <c r="H97" i="113"/>
  <c r="H98" i="113"/>
  <c r="H6" i="113" s="1"/>
  <c r="H29" i="113" s="1"/>
  <c r="AD111" i="117"/>
  <c r="AD112" i="117"/>
  <c r="AD113" i="117"/>
  <c r="AD106" i="117"/>
  <c r="AD9" i="117" s="1"/>
  <c r="AD109" i="117"/>
  <c r="AD102" i="117"/>
  <c r="AD5" i="117" s="1"/>
  <c r="AD116" i="117"/>
  <c r="AD100" i="117"/>
  <c r="AD3" i="117" s="1"/>
  <c r="AD110" i="117"/>
  <c r="AC115" i="117"/>
  <c r="AD105" i="117"/>
  <c r="AD8" i="117" s="1"/>
  <c r="AC106" i="114"/>
  <c r="AF111" i="114"/>
  <c r="AF99" i="114"/>
  <c r="AF4" i="114" s="1"/>
  <c r="AF102" i="114"/>
  <c r="AF109" i="114"/>
  <c r="Z104" i="110"/>
  <c r="Z100" i="110"/>
  <c r="Z6" i="110" s="1"/>
  <c r="Z29" i="110" s="1"/>
  <c r="Z99" i="110"/>
  <c r="Z5" i="110" s="1"/>
  <c r="Z28" i="110" s="1"/>
  <c r="Z105" i="110"/>
  <c r="AB105" i="110"/>
  <c r="AB99" i="110"/>
  <c r="AB5" i="110" s="1"/>
  <c r="AB28" i="110" s="1"/>
  <c r="AB104" i="110"/>
  <c r="AB100" i="110"/>
  <c r="AB6" i="110" s="1"/>
  <c r="AB29" i="110" s="1"/>
  <c r="AD99" i="110"/>
  <c r="AD5" i="110" s="1"/>
  <c r="AD28" i="110" s="1"/>
  <c r="AD104" i="110"/>
  <c r="AD105" i="110"/>
  <c r="AD100" i="110"/>
  <c r="AD6" i="110" s="1"/>
  <c r="AD29" i="110" s="1"/>
  <c r="AF105" i="110"/>
  <c r="AF100" i="110"/>
  <c r="AF99" i="110"/>
  <c r="AF104" i="110"/>
  <c r="AE100" i="110"/>
  <c r="AE6" i="110" s="1"/>
  <c r="AE29" i="110" s="1"/>
  <c r="AE99" i="110"/>
  <c r="AE5" i="110" s="1"/>
  <c r="AE28" i="110" s="1"/>
  <c r="AE105" i="110"/>
  <c r="AE104" i="110"/>
  <c r="AC97" i="110"/>
  <c r="AC3" i="110" s="1"/>
  <c r="AC105" i="110"/>
  <c r="AC104" i="110"/>
  <c r="AC100" i="110"/>
  <c r="AC6" i="110" s="1"/>
  <c r="AC29" i="110" s="1"/>
  <c r="AC99" i="110"/>
  <c r="AC5" i="110" s="1"/>
  <c r="AC28" i="110" s="1"/>
  <c r="Y100" i="110"/>
  <c r="Y6" i="110" s="1"/>
  <c r="Y29" i="110" s="1"/>
  <c r="Y104" i="110"/>
  <c r="Y99" i="110"/>
  <c r="Y5" i="110" s="1"/>
  <c r="Y28" i="110" s="1"/>
  <c r="Y105" i="110"/>
  <c r="I105" i="110"/>
  <c r="I100" i="110"/>
  <c r="I6" i="110" s="1"/>
  <c r="I29" i="110" s="1"/>
  <c r="I99" i="110"/>
  <c r="I5" i="110" s="1"/>
  <c r="I28" i="110" s="1"/>
  <c r="I104" i="110"/>
  <c r="AE108" i="131"/>
  <c r="AE99" i="131"/>
  <c r="AE3" i="131" s="1"/>
  <c r="AE26" i="131" s="1"/>
  <c r="AD108" i="131"/>
  <c r="AD99" i="131"/>
  <c r="AD3" i="131" s="1"/>
  <c r="AD26" i="131" s="1"/>
  <c r="AC102" i="131"/>
  <c r="AC6" i="131" s="1"/>
  <c r="AC108" i="131"/>
  <c r="AC99" i="131"/>
  <c r="AC3" i="131" s="1"/>
  <c r="Y99" i="131"/>
  <c r="Y3" i="131" s="1"/>
  <c r="Y108" i="131"/>
  <c r="H99" i="131"/>
  <c r="H108" i="131"/>
  <c r="AF108" i="131"/>
  <c r="AF99" i="131"/>
  <c r="AH99" i="131" s="1"/>
  <c r="AI99" i="131" s="1"/>
  <c r="AJ99" i="131" s="1"/>
  <c r="AK99" i="131" s="1"/>
  <c r="AL99" i="131" s="1"/>
  <c r="AM99" i="131" s="1"/>
  <c r="AN99" i="131" s="1"/>
  <c r="AO99" i="131" s="1"/>
  <c r="AP99" i="131" s="1"/>
  <c r="AQ99" i="131" s="1"/>
  <c r="AR99" i="131" s="1"/>
  <c r="AS99" i="131" s="1"/>
  <c r="AT99" i="131" s="1"/>
  <c r="AU99" i="131" s="1"/>
  <c r="AV99" i="131" s="1"/>
  <c r="AW99" i="131" s="1"/>
  <c r="AX99" i="131" s="1"/>
  <c r="AY99" i="131" s="1"/>
  <c r="AZ99" i="131" s="1"/>
  <c r="BA99" i="131" s="1"/>
  <c r="BB99" i="131" s="1"/>
  <c r="BC99" i="131" s="1"/>
  <c r="BD99" i="131" s="1"/>
  <c r="BE99" i="131" s="1"/>
  <c r="BF99" i="131" s="1"/>
  <c r="BG99" i="131" s="1"/>
  <c r="BH99" i="131" s="1"/>
  <c r="BI99" i="131" s="1"/>
  <c r="BJ99" i="131" s="1"/>
  <c r="BK99" i="131" s="1"/>
  <c r="BL99" i="131" s="1"/>
  <c r="BM99" i="131" s="1"/>
  <c r="AF118" i="118"/>
  <c r="AD104" i="115"/>
  <c r="AD98" i="115"/>
  <c r="AD3" i="115" s="1"/>
  <c r="AF108" i="121"/>
  <c r="BE25" i="140"/>
  <c r="BF2" i="140"/>
  <c r="BG2" i="138"/>
  <c r="BF25" i="138"/>
  <c r="BF25" i="147"/>
  <c r="BG2" i="147"/>
  <c r="BF25" i="148"/>
  <c r="BG2" i="148"/>
  <c r="BF25" i="146"/>
  <c r="BG2" i="146"/>
  <c r="BF25" i="144"/>
  <c r="BG2" i="144"/>
  <c r="BF25" i="145"/>
  <c r="BG2" i="145"/>
  <c r="BF25" i="142"/>
  <c r="BG2" i="142"/>
  <c r="BF25" i="141"/>
  <c r="BG2" i="141"/>
  <c r="BF2" i="139"/>
  <c r="BE25" i="139"/>
  <c r="BF25" i="137"/>
  <c r="BG2" i="137"/>
  <c r="X96" i="117"/>
  <c r="W96" i="117" s="1"/>
  <c r="V96" i="117" s="1"/>
  <c r="U96" i="117" s="1"/>
  <c r="T96" i="117" s="1"/>
  <c r="S96" i="117" s="1"/>
  <c r="R96" i="117" s="1"/>
  <c r="Q96" i="117" s="1"/>
  <c r="P96" i="117" s="1"/>
  <c r="O96" i="117" s="1"/>
  <c r="N96" i="117" s="1"/>
  <c r="M96" i="117" s="1"/>
  <c r="L96" i="117" s="1"/>
  <c r="K96" i="117" s="1"/>
  <c r="J96" i="117" s="1"/>
  <c r="I96" i="117" s="1"/>
  <c r="H96" i="117" s="1"/>
  <c r="H116" i="117" s="1"/>
  <c r="Y116" i="117"/>
  <c r="AC95" i="113"/>
  <c r="AC3" i="113" s="1"/>
  <c r="AC101" i="113"/>
  <c r="AF112" i="117"/>
  <c r="AA105" i="115"/>
  <c r="AF111" i="117"/>
  <c r="AC112" i="114"/>
  <c r="AC104" i="114"/>
  <c r="AC9" i="114" s="1"/>
  <c r="Y107" i="114"/>
  <c r="AC112" i="117"/>
  <c r="AC109" i="117"/>
  <c r="AE94" i="117"/>
  <c r="AF94" i="117" s="1"/>
  <c r="AG94" i="117" s="1"/>
  <c r="AE110" i="114"/>
  <c r="AF104" i="115"/>
  <c r="AE112" i="117"/>
  <c r="AC100" i="114"/>
  <c r="AC5" i="114" s="1"/>
  <c r="AF101" i="114"/>
  <c r="AD100" i="115"/>
  <c r="AD5" i="115" s="1"/>
  <c r="AD114" i="117"/>
  <c r="AC111" i="117"/>
  <c r="AD103" i="117"/>
  <c r="AD6" i="117" s="1"/>
  <c r="AF115" i="118"/>
  <c r="AB102" i="110"/>
  <c r="AC109" i="114"/>
  <c r="AD106" i="115"/>
  <c r="AC114" i="117"/>
  <c r="AC110" i="117"/>
  <c r="AE89" i="117"/>
  <c r="AF89" i="117" s="1"/>
  <c r="AC108" i="114"/>
  <c r="AE102" i="117"/>
  <c r="AE5" i="117" s="1"/>
  <c r="AE115" i="122"/>
  <c r="AB98" i="115"/>
  <c r="AB3" i="115" s="1"/>
  <c r="AD120" i="122"/>
  <c r="G79" i="113"/>
  <c r="G81" i="113" s="1"/>
  <c r="AD95" i="119"/>
  <c r="AD4" i="119" s="1"/>
  <c r="Z80" i="122"/>
  <c r="Z82" i="122" s="1"/>
  <c r="Z118" i="122" s="1"/>
  <c r="Y107" i="118"/>
  <c r="Y9" i="118" s="1"/>
  <c r="Y118" i="118"/>
  <c r="AC119" i="118"/>
  <c r="H114" i="118"/>
  <c r="AC103" i="118"/>
  <c r="AC5" i="118" s="1"/>
  <c r="AF108" i="118"/>
  <c r="AF10" i="118" s="1"/>
  <c r="Y111" i="118"/>
  <c r="Y119" i="118"/>
  <c r="AC116" i="118"/>
  <c r="AC113" i="118"/>
  <c r="AC106" i="118"/>
  <c r="AC8" i="118" s="1"/>
  <c r="AC102" i="118"/>
  <c r="AC4" i="118" s="1"/>
  <c r="Y112" i="118"/>
  <c r="AC115" i="118"/>
  <c r="Y113" i="118"/>
  <c r="AC108" i="118"/>
  <c r="AC10" i="118" s="1"/>
  <c r="AC105" i="118"/>
  <c r="AC7" i="118" s="1"/>
  <c r="AC118" i="118"/>
  <c r="Y114" i="118"/>
  <c r="AC111" i="118"/>
  <c r="Y108" i="118"/>
  <c r="Y10" i="118" s="1"/>
  <c r="Y104" i="118"/>
  <c r="Y6" i="118" s="1"/>
  <c r="AF116" i="118"/>
  <c r="H104" i="118"/>
  <c r="H6" i="118" s="1"/>
  <c r="AD101" i="121"/>
  <c r="AD6" i="121" s="1"/>
  <c r="AD106" i="121"/>
  <c r="AD99" i="121"/>
  <c r="AD4" i="121" s="1"/>
  <c r="AD108" i="121"/>
  <c r="AC105" i="121"/>
  <c r="AF106" i="121"/>
  <c r="AD107" i="121"/>
  <c r="AD98" i="121"/>
  <c r="AD3" i="121" s="1"/>
  <c r="AC110" i="114"/>
  <c r="AE107" i="114"/>
  <c r="AC103" i="114"/>
  <c r="AC8" i="114" s="1"/>
  <c r="AC107" i="114"/>
  <c r="AC102" i="114"/>
  <c r="AC7" i="114" s="1"/>
  <c r="AC98" i="114"/>
  <c r="AC3" i="114" s="1"/>
  <c r="AC103" i="115"/>
  <c r="AC101" i="115"/>
  <c r="AC6" i="115" s="1"/>
  <c r="AC99" i="115"/>
  <c r="AC4" i="115" s="1"/>
  <c r="AD104" i="117"/>
  <c r="AD7" i="117" s="1"/>
  <c r="AD101" i="117"/>
  <c r="AD4" i="117" s="1"/>
  <c r="AD115" i="117"/>
  <c r="H118" i="118"/>
  <c r="AC114" i="118"/>
  <c r="AC109" i="118"/>
  <c r="AC11" i="118" s="1"/>
  <c r="AC107" i="118"/>
  <c r="AC9" i="118" s="1"/>
  <c r="AC101" i="118"/>
  <c r="AC3" i="118" s="1"/>
  <c r="AC117" i="118"/>
  <c r="AC112" i="118"/>
  <c r="Z80" i="121"/>
  <c r="Z82" i="121" s="1"/>
  <c r="Z100" i="121" s="1"/>
  <c r="Z5" i="121" s="1"/>
  <c r="AC102" i="121"/>
  <c r="AC7" i="121" s="1"/>
  <c r="AC98" i="121"/>
  <c r="AC3" i="121" s="1"/>
  <c r="AC106" i="121"/>
  <c r="AC100" i="121"/>
  <c r="AC5" i="121" s="1"/>
  <c r="AC106" i="131"/>
  <c r="AC10" i="131" s="1"/>
  <c r="AC115" i="131"/>
  <c r="AD102" i="131"/>
  <c r="AD6" i="131" s="1"/>
  <c r="AD29" i="131" s="1"/>
  <c r="I80" i="131"/>
  <c r="I82" i="131" s="1"/>
  <c r="AD105" i="131"/>
  <c r="AD9" i="131" s="1"/>
  <c r="AD32" i="131" s="1"/>
  <c r="AD113" i="131"/>
  <c r="AD101" i="131"/>
  <c r="AD5" i="131" s="1"/>
  <c r="AD28" i="131" s="1"/>
  <c r="AE90" i="119"/>
  <c r="AF90" i="119" s="1"/>
  <c r="AD98" i="119"/>
  <c r="Y95" i="119"/>
  <c r="Y4" i="119" s="1"/>
  <c r="AD115" i="131"/>
  <c r="AD112" i="131"/>
  <c r="AD104" i="131"/>
  <c r="AD8" i="131" s="1"/>
  <c r="AD31" i="131" s="1"/>
  <c r="AD100" i="131"/>
  <c r="AD4" i="131" s="1"/>
  <c r="AD27" i="131" s="1"/>
  <c r="AD111" i="131"/>
  <c r="AD106" i="131"/>
  <c r="AD10" i="131" s="1"/>
  <c r="AD33" i="131" s="1"/>
  <c r="AD103" i="131"/>
  <c r="AD7" i="131" s="1"/>
  <c r="AD30" i="131" s="1"/>
  <c r="AD114" i="131"/>
  <c r="AD110" i="131"/>
  <c r="AD118" i="122"/>
  <c r="Y106" i="122"/>
  <c r="Y7" i="122" s="1"/>
  <c r="G80" i="122"/>
  <c r="G82" i="122" s="1"/>
  <c r="AD104" i="118"/>
  <c r="AD6" i="118" s="1"/>
  <c r="AD111" i="118"/>
  <c r="AD114" i="118"/>
  <c r="AD119" i="118"/>
  <c r="AD105" i="118"/>
  <c r="AD7" i="118" s="1"/>
  <c r="AD106" i="118"/>
  <c r="AD8" i="118" s="1"/>
  <c r="AD115" i="118"/>
  <c r="AD117" i="118"/>
  <c r="AD107" i="118"/>
  <c r="AD9" i="118" s="1"/>
  <c r="AD108" i="118"/>
  <c r="AD10" i="118" s="1"/>
  <c r="AD113" i="118"/>
  <c r="AD116" i="118"/>
  <c r="AD118" i="118"/>
  <c r="AD101" i="118"/>
  <c r="AD3" i="118" s="1"/>
  <c r="AD102" i="118"/>
  <c r="AD4" i="118" s="1"/>
  <c r="AD103" i="118"/>
  <c r="AD5" i="118" s="1"/>
  <c r="AD109" i="118"/>
  <c r="AD11" i="118" s="1"/>
  <c r="AD112" i="118"/>
  <c r="Y98" i="110"/>
  <c r="Y4" i="110" s="1"/>
  <c r="X92" i="114"/>
  <c r="W92" i="114" s="1"/>
  <c r="V92" i="114" s="1"/>
  <c r="U92" i="114" s="1"/>
  <c r="T92" i="114" s="1"/>
  <c r="S92" i="114" s="1"/>
  <c r="R92" i="114" s="1"/>
  <c r="Q92" i="114" s="1"/>
  <c r="P92" i="114" s="1"/>
  <c r="O92" i="114" s="1"/>
  <c r="N92" i="114" s="1"/>
  <c r="M92" i="114" s="1"/>
  <c r="L92" i="114" s="1"/>
  <c r="K92" i="114" s="1"/>
  <c r="J92" i="114" s="1"/>
  <c r="I92" i="114" s="1"/>
  <c r="Y110" i="114"/>
  <c r="X88" i="114"/>
  <c r="W88" i="114" s="1"/>
  <c r="V88" i="114" s="1"/>
  <c r="U88" i="114" s="1"/>
  <c r="T88" i="114" s="1"/>
  <c r="S88" i="114" s="1"/>
  <c r="R88" i="114" s="1"/>
  <c r="Q88" i="114" s="1"/>
  <c r="P88" i="114" s="1"/>
  <c r="O88" i="114" s="1"/>
  <c r="N88" i="114" s="1"/>
  <c r="M88" i="114" s="1"/>
  <c r="L88" i="114" s="1"/>
  <c r="K88" i="114" s="1"/>
  <c r="J88" i="114" s="1"/>
  <c r="I88" i="114" s="1"/>
  <c r="H88" i="114" s="1"/>
  <c r="Y106" i="114"/>
  <c r="AD100" i="114"/>
  <c r="AD5" i="114" s="1"/>
  <c r="AD98" i="114"/>
  <c r="AD3" i="114" s="1"/>
  <c r="AD102" i="114"/>
  <c r="AD7" i="114" s="1"/>
  <c r="AD103" i="114"/>
  <c r="AD8" i="114" s="1"/>
  <c r="AD104" i="114"/>
  <c r="AD9" i="114" s="1"/>
  <c r="AD108" i="114"/>
  <c r="AD111" i="114"/>
  <c r="AD112" i="114"/>
  <c r="AD106" i="114"/>
  <c r="AD109" i="114"/>
  <c r="AD99" i="114"/>
  <c r="AD4" i="114" s="1"/>
  <c r="AD101" i="114"/>
  <c r="AD6" i="114" s="1"/>
  <c r="AD107" i="114"/>
  <c r="AD110" i="114"/>
  <c r="Z101" i="115"/>
  <c r="Z6" i="115" s="1"/>
  <c r="Z104" i="115"/>
  <c r="AE107" i="117"/>
  <c r="AE10" i="117" s="1"/>
  <c r="AF96" i="117"/>
  <c r="AG96" i="117" s="1"/>
  <c r="X94" i="117"/>
  <c r="W94" i="117" s="1"/>
  <c r="V94" i="117" s="1"/>
  <c r="U94" i="117" s="1"/>
  <c r="T94" i="117" s="1"/>
  <c r="S94" i="117" s="1"/>
  <c r="R94" i="117" s="1"/>
  <c r="Q94" i="117" s="1"/>
  <c r="P94" i="117" s="1"/>
  <c r="O94" i="117" s="1"/>
  <c r="N94" i="117" s="1"/>
  <c r="M94" i="117" s="1"/>
  <c r="L94" i="117" s="1"/>
  <c r="K94" i="117" s="1"/>
  <c r="J94" i="117" s="1"/>
  <c r="I94" i="117" s="1"/>
  <c r="I114" i="117" s="1"/>
  <c r="Y114" i="117"/>
  <c r="AF109" i="118"/>
  <c r="AF119" i="118"/>
  <c r="AF102" i="118"/>
  <c r="AF112" i="118"/>
  <c r="AF105" i="118"/>
  <c r="X94" i="114"/>
  <c r="W94" i="114" s="1"/>
  <c r="V94" i="114" s="1"/>
  <c r="U94" i="114" s="1"/>
  <c r="T94" i="114" s="1"/>
  <c r="S94" i="114" s="1"/>
  <c r="R94" i="114" s="1"/>
  <c r="Q94" i="114" s="1"/>
  <c r="P94" i="114" s="1"/>
  <c r="O94" i="114" s="1"/>
  <c r="N94" i="114" s="1"/>
  <c r="M94" i="114" s="1"/>
  <c r="L94" i="114" s="1"/>
  <c r="K94" i="114" s="1"/>
  <c r="J94" i="114" s="1"/>
  <c r="I94" i="114" s="1"/>
  <c r="H94" i="114" s="1"/>
  <c r="G94" i="114" s="1"/>
  <c r="F94" i="114" s="1"/>
  <c r="E94" i="114" s="1"/>
  <c r="D94" i="114" s="1"/>
  <c r="Y112" i="114"/>
  <c r="X92" i="117"/>
  <c r="W92" i="117" s="1"/>
  <c r="V92" i="117" s="1"/>
  <c r="U92" i="117" s="1"/>
  <c r="T92" i="117" s="1"/>
  <c r="S92" i="117" s="1"/>
  <c r="R92" i="117" s="1"/>
  <c r="Q92" i="117" s="1"/>
  <c r="P92" i="117" s="1"/>
  <c r="O92" i="117" s="1"/>
  <c r="N92" i="117" s="1"/>
  <c r="M92" i="117" s="1"/>
  <c r="L92" i="117" s="1"/>
  <c r="K92" i="117" s="1"/>
  <c r="J92" i="117" s="1"/>
  <c r="I92" i="117" s="1"/>
  <c r="I112" i="117" s="1"/>
  <c r="Y112" i="117"/>
  <c r="AE103" i="110"/>
  <c r="X93" i="114"/>
  <c r="W93" i="114" s="1"/>
  <c r="V93" i="114" s="1"/>
  <c r="U93" i="114" s="1"/>
  <c r="T93" i="114" s="1"/>
  <c r="S93" i="114" s="1"/>
  <c r="R93" i="114" s="1"/>
  <c r="Q93" i="114" s="1"/>
  <c r="P93" i="114" s="1"/>
  <c r="O93" i="114" s="1"/>
  <c r="N93" i="114" s="1"/>
  <c r="M93" i="114" s="1"/>
  <c r="L93" i="114" s="1"/>
  <c r="K93" i="114" s="1"/>
  <c r="J93" i="114" s="1"/>
  <c r="I93" i="114" s="1"/>
  <c r="H93" i="114" s="1"/>
  <c r="Y111" i="114"/>
  <c r="X89" i="114"/>
  <c r="W89" i="114" s="1"/>
  <c r="V89" i="114" s="1"/>
  <c r="U89" i="114" s="1"/>
  <c r="T89" i="114" s="1"/>
  <c r="S89" i="114" s="1"/>
  <c r="R89" i="114" s="1"/>
  <c r="Q89" i="114" s="1"/>
  <c r="P89" i="114" s="1"/>
  <c r="O89" i="114" s="1"/>
  <c r="N89" i="114" s="1"/>
  <c r="M89" i="114" s="1"/>
  <c r="L89" i="114" s="1"/>
  <c r="K89" i="114" s="1"/>
  <c r="J89" i="114" s="1"/>
  <c r="I89" i="114" s="1"/>
  <c r="H89" i="114" s="1"/>
  <c r="H99" i="114" s="1"/>
  <c r="H4" i="114" s="1"/>
  <c r="Y99" i="114"/>
  <c r="Y4" i="114" s="1"/>
  <c r="AF105" i="115"/>
  <c r="AE105" i="115"/>
  <c r="AE101" i="118"/>
  <c r="AE3" i="118" s="1"/>
  <c r="AE102" i="118"/>
  <c r="AE4" i="118" s="1"/>
  <c r="AE109" i="118"/>
  <c r="AE11" i="118" s="1"/>
  <c r="AE112" i="118"/>
  <c r="AE104" i="118"/>
  <c r="AE6" i="118" s="1"/>
  <c r="AE111" i="118"/>
  <c r="AE114" i="118"/>
  <c r="AE119" i="118"/>
  <c r="AE105" i="118"/>
  <c r="AE7" i="118" s="1"/>
  <c r="AE106" i="118"/>
  <c r="AE8" i="118" s="1"/>
  <c r="AE115" i="118"/>
  <c r="AE108" i="118"/>
  <c r="AE10" i="118" s="1"/>
  <c r="AE113" i="118"/>
  <c r="AE116" i="118"/>
  <c r="AE118" i="118"/>
  <c r="AF6" i="115"/>
  <c r="Z99" i="115"/>
  <c r="Z4" i="115" s="1"/>
  <c r="L80" i="110"/>
  <c r="L82" i="110" s="1"/>
  <c r="X91" i="114"/>
  <c r="W91" i="114" s="1"/>
  <c r="V91" i="114" s="1"/>
  <c r="U91" i="114" s="1"/>
  <c r="T91" i="114" s="1"/>
  <c r="S91" i="114" s="1"/>
  <c r="R91" i="114" s="1"/>
  <c r="Q91" i="114" s="1"/>
  <c r="P91" i="114" s="1"/>
  <c r="O91" i="114" s="1"/>
  <c r="N91" i="114" s="1"/>
  <c r="M91" i="114" s="1"/>
  <c r="L91" i="114" s="1"/>
  <c r="K91" i="114" s="1"/>
  <c r="J91" i="114" s="1"/>
  <c r="I91" i="114" s="1"/>
  <c r="H91" i="114" s="1"/>
  <c r="G91" i="114" s="1"/>
  <c r="F91" i="114" s="1"/>
  <c r="E91" i="114" s="1"/>
  <c r="D91" i="114" s="1"/>
  <c r="Y109" i="114"/>
  <c r="Y101" i="114"/>
  <c r="Y6" i="114" s="1"/>
  <c r="X93" i="117"/>
  <c r="W93" i="117" s="1"/>
  <c r="V93" i="117" s="1"/>
  <c r="U93" i="117" s="1"/>
  <c r="T93" i="117" s="1"/>
  <c r="S93" i="117" s="1"/>
  <c r="R93" i="117" s="1"/>
  <c r="Q93" i="117" s="1"/>
  <c r="P93" i="117" s="1"/>
  <c r="O93" i="117" s="1"/>
  <c r="N93" i="117" s="1"/>
  <c r="M93" i="117" s="1"/>
  <c r="L93" i="117" s="1"/>
  <c r="K93" i="117" s="1"/>
  <c r="J93" i="117" s="1"/>
  <c r="I93" i="117" s="1"/>
  <c r="I113" i="117" s="1"/>
  <c r="Y104" i="117"/>
  <c r="Y7" i="117" s="1"/>
  <c r="Y113" i="117"/>
  <c r="X89" i="117"/>
  <c r="W89" i="117" s="1"/>
  <c r="V89" i="117" s="1"/>
  <c r="U89" i="117" s="1"/>
  <c r="T89" i="117" s="1"/>
  <c r="S89" i="117" s="1"/>
  <c r="R89" i="117" s="1"/>
  <c r="Q89" i="117" s="1"/>
  <c r="P89" i="117" s="1"/>
  <c r="O89" i="117" s="1"/>
  <c r="N89" i="117" s="1"/>
  <c r="M89" i="117" s="1"/>
  <c r="L89" i="117" s="1"/>
  <c r="K89" i="117" s="1"/>
  <c r="J89" i="117" s="1"/>
  <c r="I89" i="117" s="1"/>
  <c r="Y109" i="117"/>
  <c r="AF104" i="118"/>
  <c r="AF114" i="118"/>
  <c r="AF101" i="118"/>
  <c r="AF98" i="110"/>
  <c r="AC102" i="110"/>
  <c r="AA80" i="110"/>
  <c r="AA82" i="110" s="1"/>
  <c r="AA101" i="113"/>
  <c r="AF101" i="113"/>
  <c r="AE109" i="114"/>
  <c r="Y108" i="114"/>
  <c r="AE106" i="114"/>
  <c r="AF104" i="114"/>
  <c r="Y104" i="114"/>
  <c r="Y9" i="114" s="1"/>
  <c r="AF103" i="114"/>
  <c r="Y103" i="114"/>
  <c r="Y8" i="114" s="1"/>
  <c r="Y102" i="114"/>
  <c r="Y7" i="114" s="1"/>
  <c r="AD105" i="115"/>
  <c r="AB103" i="115"/>
  <c r="AD101" i="115"/>
  <c r="AD6" i="115" s="1"/>
  <c r="AF100" i="115"/>
  <c r="AB99" i="115"/>
  <c r="AB4" i="115" s="1"/>
  <c r="AC116" i="117"/>
  <c r="Y115" i="117"/>
  <c r="AC113" i="117"/>
  <c r="AE111" i="117"/>
  <c r="AD107" i="117"/>
  <c r="AD10" i="117" s="1"/>
  <c r="AC106" i="117"/>
  <c r="AC9" i="117" s="1"/>
  <c r="AE104" i="117"/>
  <c r="AE7" i="117" s="1"/>
  <c r="AE103" i="117"/>
  <c r="AE6" i="117" s="1"/>
  <c r="AE95" i="117"/>
  <c r="AE106" i="117" s="1"/>
  <c r="AE9" i="117" s="1"/>
  <c r="AE90" i="117"/>
  <c r="AE101" i="117" s="1"/>
  <c r="AE4" i="117" s="1"/>
  <c r="Y117" i="118"/>
  <c r="Y115" i="118"/>
  <c r="AF106" i="118"/>
  <c r="Y98" i="119"/>
  <c r="AD94" i="119"/>
  <c r="AD3" i="119" s="1"/>
  <c r="J80" i="110"/>
  <c r="J82" i="110" s="1"/>
  <c r="J103" i="110" s="1"/>
  <c r="AD95" i="113"/>
  <c r="AD3" i="113" s="1"/>
  <c r="AE112" i="114"/>
  <c r="AE111" i="114"/>
  <c r="AE108" i="114"/>
  <c r="AE104" i="114"/>
  <c r="AE9" i="114" s="1"/>
  <c r="AE103" i="114"/>
  <c r="AE8" i="114" s="1"/>
  <c r="AE102" i="114"/>
  <c r="AE7" i="114" s="1"/>
  <c r="AB106" i="115"/>
  <c r="AB104" i="115"/>
  <c r="AF103" i="115"/>
  <c r="AF99" i="115"/>
  <c r="Y106" i="117"/>
  <c r="Y9" i="117" s="1"/>
  <c r="AD97" i="119"/>
  <c r="I80" i="119"/>
  <c r="I82" i="119" s="1"/>
  <c r="I94" i="119" s="1"/>
  <c r="I3" i="119" s="1"/>
  <c r="AC99" i="121"/>
  <c r="AC4" i="121" s="1"/>
  <c r="AC109" i="121"/>
  <c r="AC110" i="121"/>
  <c r="AC101" i="121"/>
  <c r="AC6" i="121" s="1"/>
  <c r="AC107" i="121"/>
  <c r="AC108" i="121"/>
  <c r="H80" i="110"/>
  <c r="H82" i="110" s="1"/>
  <c r="AD101" i="113"/>
  <c r="I79" i="113"/>
  <c r="I81" i="113" s="1"/>
  <c r="I101" i="113" s="1"/>
  <c r="AF107" i="114"/>
  <c r="I79" i="114"/>
  <c r="I81" i="114" s="1"/>
  <c r="AF106" i="115"/>
  <c r="Z106" i="115"/>
  <c r="AB105" i="115"/>
  <c r="AD103" i="115"/>
  <c r="AB101" i="115"/>
  <c r="AB6" i="115" s="1"/>
  <c r="AE116" i="117"/>
  <c r="AE113" i="117"/>
  <c r="Y107" i="117"/>
  <c r="Y10" i="117" s="1"/>
  <c r="AC105" i="117"/>
  <c r="AC8" i="117" s="1"/>
  <c r="AC104" i="117"/>
  <c r="AC7" i="117" s="1"/>
  <c r="AF104" i="117"/>
  <c r="I80" i="118"/>
  <c r="I82" i="118" s="1"/>
  <c r="I103" i="118" s="1"/>
  <c r="I5" i="118" s="1"/>
  <c r="AE93" i="121"/>
  <c r="AF93" i="121" s="1"/>
  <c r="AD102" i="121"/>
  <c r="AD7" i="121" s="1"/>
  <c r="AD109" i="121"/>
  <c r="AE91" i="121"/>
  <c r="AF91" i="121" s="1"/>
  <c r="AD100" i="121"/>
  <c r="AD5" i="121" s="1"/>
  <c r="AE89" i="121"/>
  <c r="AD105" i="121"/>
  <c r="X97" i="122"/>
  <c r="W97" i="122" s="1"/>
  <c r="V97" i="122" s="1"/>
  <c r="U97" i="122" s="1"/>
  <c r="T97" i="122" s="1"/>
  <c r="S97" i="122" s="1"/>
  <c r="R97" i="122" s="1"/>
  <c r="Q97" i="122" s="1"/>
  <c r="P97" i="122" s="1"/>
  <c r="O97" i="122" s="1"/>
  <c r="N97" i="122" s="1"/>
  <c r="M97" i="122" s="1"/>
  <c r="L97" i="122" s="1"/>
  <c r="K97" i="122" s="1"/>
  <c r="J97" i="122" s="1"/>
  <c r="J110" i="122" s="1"/>
  <c r="J11" i="122" s="1"/>
  <c r="Y121" i="122"/>
  <c r="AF122" i="122"/>
  <c r="AF103" i="121"/>
  <c r="AF101" i="121"/>
  <c r="AF6" i="121" s="1"/>
  <c r="AE106" i="121"/>
  <c r="Y105" i="121"/>
  <c r="AE121" i="122"/>
  <c r="I80" i="122"/>
  <c r="I82" i="122" s="1"/>
  <c r="AF110" i="121"/>
  <c r="AE108" i="121"/>
  <c r="Y110" i="121"/>
  <c r="AE101" i="121"/>
  <c r="AE6" i="121" s="1"/>
  <c r="AE110" i="121"/>
  <c r="AE103" i="121"/>
  <c r="AE8" i="121" s="1"/>
  <c r="AD110" i="121"/>
  <c r="AD103" i="121"/>
  <c r="AD8" i="121" s="1"/>
  <c r="J80" i="121"/>
  <c r="J82" i="121" s="1"/>
  <c r="I80" i="121"/>
  <c r="I82" i="121" s="1"/>
  <c r="AD92" i="120"/>
  <c r="AD3" i="120" s="1"/>
  <c r="I79" i="120"/>
  <c r="I81" i="120" s="1"/>
  <c r="AD94" i="120"/>
  <c r="AC111" i="131"/>
  <c r="AC109" i="131"/>
  <c r="AC114" i="131"/>
  <c r="AC112" i="131"/>
  <c r="AC100" i="131"/>
  <c r="AC4" i="131" s="1"/>
  <c r="AC101" i="131"/>
  <c r="AC5" i="131" s="1"/>
  <c r="AC105" i="131"/>
  <c r="AC9" i="131" s="1"/>
  <c r="AC110" i="131"/>
  <c r="AC103" i="131"/>
  <c r="AC7" i="131" s="1"/>
  <c r="AC113" i="131"/>
  <c r="AC104" i="131"/>
  <c r="AC8" i="131" s="1"/>
  <c r="AD109" i="131"/>
  <c r="J80" i="131"/>
  <c r="J82" i="131" s="1"/>
  <c r="Z80" i="131"/>
  <c r="Z82" i="131" s="1"/>
  <c r="F78" i="131"/>
  <c r="G80" i="131"/>
  <c r="G82" i="131" s="1"/>
  <c r="AC121" i="122"/>
  <c r="AC113" i="122"/>
  <c r="AF111" i="122"/>
  <c r="X93" i="122"/>
  <c r="W93" i="122" s="1"/>
  <c r="V93" i="122" s="1"/>
  <c r="U93" i="122" s="1"/>
  <c r="T93" i="122" s="1"/>
  <c r="S93" i="122" s="1"/>
  <c r="R93" i="122" s="1"/>
  <c r="Q93" i="122" s="1"/>
  <c r="P93" i="122" s="1"/>
  <c r="O93" i="122" s="1"/>
  <c r="N93" i="122" s="1"/>
  <c r="M93" i="122" s="1"/>
  <c r="L93" i="122" s="1"/>
  <c r="K93" i="122" s="1"/>
  <c r="J93" i="122" s="1"/>
  <c r="J106" i="122" s="1"/>
  <c r="J7" i="122" s="1"/>
  <c r="Y117" i="122"/>
  <c r="Y107" i="122"/>
  <c r="Y8" i="122" s="1"/>
  <c r="AD108" i="122"/>
  <c r="AD9" i="122" s="1"/>
  <c r="AD113" i="122"/>
  <c r="AD121" i="122"/>
  <c r="AD109" i="122"/>
  <c r="AD10" i="122" s="1"/>
  <c r="AD110" i="122"/>
  <c r="AD11" i="122" s="1"/>
  <c r="AD115" i="122"/>
  <c r="AD122" i="122"/>
  <c r="AC122" i="122"/>
  <c r="AD116" i="122"/>
  <c r="AC115" i="122"/>
  <c r="AD105" i="122"/>
  <c r="AD6" i="122" s="1"/>
  <c r="AF95" i="122"/>
  <c r="AE119" i="122"/>
  <c r="AE108" i="122"/>
  <c r="AE9" i="122" s="1"/>
  <c r="AF104" i="122"/>
  <c r="AF105" i="122"/>
  <c r="AF115" i="122"/>
  <c r="AF109" i="122"/>
  <c r="AF110" i="122"/>
  <c r="AF116" i="122"/>
  <c r="AF120" i="122"/>
  <c r="AF121" i="122"/>
  <c r="AC102" i="122"/>
  <c r="AC3" i="122" s="1"/>
  <c r="AC109" i="122"/>
  <c r="AC10" i="122" s="1"/>
  <c r="AC110" i="122"/>
  <c r="AC11" i="122" s="1"/>
  <c r="AC116" i="122"/>
  <c r="AC118" i="122"/>
  <c r="AC120" i="122"/>
  <c r="AC103" i="122"/>
  <c r="AC4" i="122" s="1"/>
  <c r="AC106" i="122"/>
  <c r="AC7" i="122" s="1"/>
  <c r="AC104" i="122"/>
  <c r="AC5" i="122" s="1"/>
  <c r="AC105" i="122"/>
  <c r="AC6" i="122" s="1"/>
  <c r="AC107" i="122"/>
  <c r="AC8" i="122" s="1"/>
  <c r="AC117" i="122"/>
  <c r="AC119" i="122"/>
  <c r="AD119" i="122"/>
  <c r="AF117" i="122"/>
  <c r="AC114" i="122"/>
  <c r="AC108" i="122"/>
  <c r="AC9" i="122" s="1"/>
  <c r="AD104" i="122"/>
  <c r="AD5" i="122" s="1"/>
  <c r="Y118" i="122"/>
  <c r="Y116" i="122"/>
  <c r="Y110" i="122"/>
  <c r="Y11" i="122" s="1"/>
  <c r="AD111" i="122"/>
  <c r="AD12" i="122" s="1"/>
  <c r="AF106" i="122"/>
  <c r="AE122" i="122"/>
  <c r="X98" i="122"/>
  <c r="W98" i="122" s="1"/>
  <c r="V98" i="122" s="1"/>
  <c r="U98" i="122" s="1"/>
  <c r="T98" i="122" s="1"/>
  <c r="S98" i="122" s="1"/>
  <c r="R98" i="122" s="1"/>
  <c r="Q98" i="122" s="1"/>
  <c r="P98" i="122" s="1"/>
  <c r="O98" i="122" s="1"/>
  <c r="N98" i="122" s="1"/>
  <c r="M98" i="122" s="1"/>
  <c r="L98" i="122" s="1"/>
  <c r="K98" i="122" s="1"/>
  <c r="J98" i="122" s="1"/>
  <c r="Y111" i="122"/>
  <c r="Y12" i="122" s="1"/>
  <c r="Y122" i="122"/>
  <c r="Y96" i="122"/>
  <c r="I94" i="122"/>
  <c r="J107" i="122"/>
  <c r="J8" i="122" s="1"/>
  <c r="J118" i="122"/>
  <c r="AE89" i="122"/>
  <c r="AE113" i="122" s="1"/>
  <c r="AD102" i="122"/>
  <c r="AD3" i="122" s="1"/>
  <c r="Y95" i="122"/>
  <c r="AE90" i="122"/>
  <c r="AE103" i="122" s="1"/>
  <c r="AE4" i="122" s="1"/>
  <c r="AD103" i="122"/>
  <c r="AD4" i="122" s="1"/>
  <c r="AD114" i="122"/>
  <c r="AE104" i="122"/>
  <c r="AE5" i="122" s="1"/>
  <c r="AE106" i="122"/>
  <c r="AE7" i="122" s="1"/>
  <c r="AE110" i="122"/>
  <c r="AE11" i="122" s="1"/>
  <c r="AE117" i="122"/>
  <c r="AE111" i="122"/>
  <c r="AE12" i="122" s="1"/>
  <c r="AE105" i="122"/>
  <c r="AE6" i="122" s="1"/>
  <c r="Y91" i="122"/>
  <c r="X90" i="122"/>
  <c r="W90" i="122" s="1"/>
  <c r="V90" i="122" s="1"/>
  <c r="U90" i="122" s="1"/>
  <c r="T90" i="122" s="1"/>
  <c r="S90" i="122" s="1"/>
  <c r="R90" i="122" s="1"/>
  <c r="Q90" i="122" s="1"/>
  <c r="P90" i="122" s="1"/>
  <c r="O90" i="122" s="1"/>
  <c r="N90" i="122" s="1"/>
  <c r="M90" i="122" s="1"/>
  <c r="L90" i="122" s="1"/>
  <c r="K90" i="122" s="1"/>
  <c r="J90" i="122" s="1"/>
  <c r="Y103" i="122"/>
  <c r="Y4" i="122" s="1"/>
  <c r="X89" i="122"/>
  <c r="W89" i="122" s="1"/>
  <c r="V89" i="122" s="1"/>
  <c r="U89" i="122" s="1"/>
  <c r="T89" i="122" s="1"/>
  <c r="S89" i="122" s="1"/>
  <c r="R89" i="122" s="1"/>
  <c r="Q89" i="122" s="1"/>
  <c r="P89" i="122" s="1"/>
  <c r="O89" i="122" s="1"/>
  <c r="N89" i="122" s="1"/>
  <c r="M89" i="122" s="1"/>
  <c r="L89" i="122" s="1"/>
  <c r="K89" i="122" s="1"/>
  <c r="J89" i="122" s="1"/>
  <c r="Y102" i="122"/>
  <c r="Y3" i="122" s="1"/>
  <c r="Y113" i="122"/>
  <c r="AE120" i="122"/>
  <c r="AD117" i="122"/>
  <c r="AE116" i="122"/>
  <c r="AE109" i="122"/>
  <c r="AE10" i="122" s="1"/>
  <c r="AD106" i="122"/>
  <c r="AD7" i="122" s="1"/>
  <c r="AE94" i="122"/>
  <c r="AE107" i="122" s="1"/>
  <c r="AE8" i="122" s="1"/>
  <c r="AD107" i="122"/>
  <c r="AD8" i="122" s="1"/>
  <c r="X92" i="122"/>
  <c r="W92" i="122" s="1"/>
  <c r="V92" i="122" s="1"/>
  <c r="U92" i="122" s="1"/>
  <c r="T92" i="122" s="1"/>
  <c r="S92" i="122" s="1"/>
  <c r="R92" i="122" s="1"/>
  <c r="Q92" i="122" s="1"/>
  <c r="P92" i="122" s="1"/>
  <c r="O92" i="122" s="1"/>
  <c r="N92" i="122" s="1"/>
  <c r="M92" i="122" s="1"/>
  <c r="L92" i="122" s="1"/>
  <c r="K92" i="122" s="1"/>
  <c r="J92" i="122" s="1"/>
  <c r="Y105" i="122"/>
  <c r="Y6" i="122" s="1"/>
  <c r="AB80" i="122"/>
  <c r="AB82" i="122" s="1"/>
  <c r="AA80" i="122"/>
  <c r="AA82" i="122" s="1"/>
  <c r="E78" i="122"/>
  <c r="F80" i="122"/>
  <c r="F82" i="122" s="1"/>
  <c r="Y90" i="121"/>
  <c r="Y93" i="121"/>
  <c r="Y92" i="121"/>
  <c r="Y91" i="121"/>
  <c r="X94" i="121"/>
  <c r="W94" i="121" s="1"/>
  <c r="V94" i="121" s="1"/>
  <c r="U94" i="121" s="1"/>
  <c r="T94" i="121" s="1"/>
  <c r="S94" i="121" s="1"/>
  <c r="R94" i="121" s="1"/>
  <c r="Q94" i="121" s="1"/>
  <c r="P94" i="121" s="1"/>
  <c r="O94" i="121" s="1"/>
  <c r="N94" i="121" s="1"/>
  <c r="M94" i="121" s="1"/>
  <c r="L94" i="121" s="1"/>
  <c r="K94" i="121" s="1"/>
  <c r="J94" i="121" s="1"/>
  <c r="I94" i="121" s="1"/>
  <c r="Y103" i="121"/>
  <c r="Y8" i="121" s="1"/>
  <c r="X89" i="121"/>
  <c r="W89" i="121" s="1"/>
  <c r="V89" i="121" s="1"/>
  <c r="U89" i="121" s="1"/>
  <c r="T89" i="121" s="1"/>
  <c r="S89" i="121" s="1"/>
  <c r="R89" i="121" s="1"/>
  <c r="Q89" i="121" s="1"/>
  <c r="P89" i="121" s="1"/>
  <c r="O89" i="121" s="1"/>
  <c r="N89" i="121" s="1"/>
  <c r="M89" i="121" s="1"/>
  <c r="L89" i="121" s="1"/>
  <c r="K89" i="121" s="1"/>
  <c r="J89" i="121" s="1"/>
  <c r="I89" i="121" s="1"/>
  <c r="Y98" i="121"/>
  <c r="Y3" i="121" s="1"/>
  <c r="AB80" i="121"/>
  <c r="AB82" i="121" s="1"/>
  <c r="AA80" i="121"/>
  <c r="AA82" i="121" s="1"/>
  <c r="AE99" i="121"/>
  <c r="AE4" i="121" s="1"/>
  <c r="AF99" i="121"/>
  <c r="F78" i="121"/>
  <c r="G80" i="121"/>
  <c r="G82" i="121" s="1"/>
  <c r="H94" i="120"/>
  <c r="AF92" i="120"/>
  <c r="AF94" i="120"/>
  <c r="AE92" i="120"/>
  <c r="AE3" i="120" s="1"/>
  <c r="AE94" i="120"/>
  <c r="Y94" i="120"/>
  <c r="Y92" i="120"/>
  <c r="Y3" i="120" s="1"/>
  <c r="AB79" i="120"/>
  <c r="AB81" i="120" s="1"/>
  <c r="AA79" i="120"/>
  <c r="AA81" i="120" s="1"/>
  <c r="J79" i="120"/>
  <c r="J81" i="120" s="1"/>
  <c r="AC94" i="120"/>
  <c r="AC92" i="120"/>
  <c r="AC3" i="120" s="1"/>
  <c r="H92" i="120"/>
  <c r="H3" i="120" s="1"/>
  <c r="F77" i="120"/>
  <c r="G79" i="120"/>
  <c r="G81" i="120" s="1"/>
  <c r="Z79" i="120"/>
  <c r="Z81" i="120" s="1"/>
  <c r="H90" i="119"/>
  <c r="G90" i="119" s="1"/>
  <c r="F90" i="119" s="1"/>
  <c r="E90" i="119" s="1"/>
  <c r="D90" i="119" s="1"/>
  <c r="H94" i="119"/>
  <c r="H3" i="119" s="1"/>
  <c r="AF97" i="119"/>
  <c r="AB80" i="119"/>
  <c r="AB82" i="119" s="1"/>
  <c r="AA80" i="119"/>
  <c r="AA82" i="119" s="1"/>
  <c r="J80" i="119"/>
  <c r="J82" i="119" s="1"/>
  <c r="H97" i="119"/>
  <c r="Z95" i="119"/>
  <c r="Z4" i="119" s="1"/>
  <c r="AE97" i="119"/>
  <c r="AE94" i="119"/>
  <c r="AE3" i="119" s="1"/>
  <c r="Z98" i="119"/>
  <c r="Z94" i="119"/>
  <c r="Z3" i="119" s="1"/>
  <c r="Z97" i="119"/>
  <c r="AF94" i="119"/>
  <c r="Y94" i="119"/>
  <c r="Y3" i="119" s="1"/>
  <c r="Y97" i="119"/>
  <c r="AC94" i="119"/>
  <c r="AC3" i="119" s="1"/>
  <c r="AC95" i="119"/>
  <c r="AC4" i="119" s="1"/>
  <c r="AC98" i="119"/>
  <c r="AC101" i="119" s="1"/>
  <c r="F78" i="119"/>
  <c r="G80" i="119"/>
  <c r="G82" i="119" s="1"/>
  <c r="X94" i="118"/>
  <c r="W94" i="118" s="1"/>
  <c r="V94" i="118" s="1"/>
  <c r="U94" i="118" s="1"/>
  <c r="T94" i="118" s="1"/>
  <c r="S94" i="118" s="1"/>
  <c r="R94" i="118" s="1"/>
  <c r="Q94" i="118" s="1"/>
  <c r="P94" i="118" s="1"/>
  <c r="O94" i="118" s="1"/>
  <c r="N94" i="118" s="1"/>
  <c r="M94" i="118" s="1"/>
  <c r="L94" i="118" s="1"/>
  <c r="K94" i="118" s="1"/>
  <c r="J94" i="118" s="1"/>
  <c r="I94" i="118" s="1"/>
  <c r="Y106" i="118"/>
  <c r="Y8" i="118" s="1"/>
  <c r="Y116" i="118"/>
  <c r="H97" i="118"/>
  <c r="AF95" i="118"/>
  <c r="AG95" i="118" s="1"/>
  <c r="AE107" i="118"/>
  <c r="AE9" i="118" s="1"/>
  <c r="AE117" i="118"/>
  <c r="H91" i="118"/>
  <c r="H103" i="118" s="1"/>
  <c r="H5" i="118" s="1"/>
  <c r="H108" i="118"/>
  <c r="H10" i="118" s="1"/>
  <c r="X93" i="118"/>
  <c r="W93" i="118" s="1"/>
  <c r="V93" i="118" s="1"/>
  <c r="U93" i="118" s="1"/>
  <c r="T93" i="118" s="1"/>
  <c r="S93" i="118" s="1"/>
  <c r="R93" i="118" s="1"/>
  <c r="Q93" i="118" s="1"/>
  <c r="P93" i="118" s="1"/>
  <c r="O93" i="118" s="1"/>
  <c r="N93" i="118" s="1"/>
  <c r="M93" i="118" s="1"/>
  <c r="L93" i="118" s="1"/>
  <c r="K93" i="118" s="1"/>
  <c r="J93" i="118" s="1"/>
  <c r="I93" i="118" s="1"/>
  <c r="Y105" i="118"/>
  <c r="Y7" i="118" s="1"/>
  <c r="Y109" i="118"/>
  <c r="Y11" i="118" s="1"/>
  <c r="AF91" i="118"/>
  <c r="AG91" i="118" s="1"/>
  <c r="AE103" i="118"/>
  <c r="AE5" i="118" s="1"/>
  <c r="X90" i="118"/>
  <c r="W90" i="118" s="1"/>
  <c r="V90" i="118" s="1"/>
  <c r="U90" i="118" s="1"/>
  <c r="T90" i="118" s="1"/>
  <c r="S90" i="118" s="1"/>
  <c r="R90" i="118" s="1"/>
  <c r="Q90" i="118" s="1"/>
  <c r="P90" i="118" s="1"/>
  <c r="O90" i="118" s="1"/>
  <c r="N90" i="118" s="1"/>
  <c r="M90" i="118" s="1"/>
  <c r="L90" i="118" s="1"/>
  <c r="K90" i="118" s="1"/>
  <c r="J90" i="118" s="1"/>
  <c r="I90" i="118" s="1"/>
  <c r="Y102" i="118"/>
  <c r="Y4" i="118" s="1"/>
  <c r="H95" i="118"/>
  <c r="X89" i="118"/>
  <c r="W89" i="118" s="1"/>
  <c r="V89" i="118" s="1"/>
  <c r="U89" i="118" s="1"/>
  <c r="T89" i="118" s="1"/>
  <c r="S89" i="118" s="1"/>
  <c r="R89" i="118" s="1"/>
  <c r="Q89" i="118" s="1"/>
  <c r="P89" i="118" s="1"/>
  <c r="O89" i="118" s="1"/>
  <c r="N89" i="118" s="1"/>
  <c r="M89" i="118" s="1"/>
  <c r="L89" i="118" s="1"/>
  <c r="K89" i="118" s="1"/>
  <c r="J89" i="118" s="1"/>
  <c r="I89" i="118" s="1"/>
  <c r="Y101" i="118"/>
  <c r="Y3" i="118" s="1"/>
  <c r="F78" i="118"/>
  <c r="G80" i="118"/>
  <c r="G82" i="118" s="1"/>
  <c r="Y103" i="118"/>
  <c r="Y5" i="118" s="1"/>
  <c r="J80" i="118"/>
  <c r="J82" i="118" s="1"/>
  <c r="AB80" i="118"/>
  <c r="AB82" i="118" s="1"/>
  <c r="AA80" i="118"/>
  <c r="AA82" i="118" s="1"/>
  <c r="Z80" i="118"/>
  <c r="Z82" i="118" s="1"/>
  <c r="H95" i="117"/>
  <c r="I106" i="117"/>
  <c r="I9" i="117" s="1"/>
  <c r="X91" i="117"/>
  <c r="W91" i="117" s="1"/>
  <c r="V91" i="117" s="1"/>
  <c r="U91" i="117" s="1"/>
  <c r="T91" i="117" s="1"/>
  <c r="S91" i="117" s="1"/>
  <c r="R91" i="117" s="1"/>
  <c r="Q91" i="117" s="1"/>
  <c r="P91" i="117" s="1"/>
  <c r="O91" i="117" s="1"/>
  <c r="N91" i="117" s="1"/>
  <c r="M91" i="117" s="1"/>
  <c r="L91" i="117" s="1"/>
  <c r="K91" i="117" s="1"/>
  <c r="J91" i="117" s="1"/>
  <c r="I91" i="117" s="1"/>
  <c r="Y102" i="117"/>
  <c r="Y5" i="117" s="1"/>
  <c r="AC100" i="117"/>
  <c r="AC3" i="117" s="1"/>
  <c r="AC101" i="117"/>
  <c r="AC4" i="117" s="1"/>
  <c r="AC102" i="117"/>
  <c r="AC5" i="117" s="1"/>
  <c r="Y105" i="117"/>
  <c r="Y8" i="117" s="1"/>
  <c r="Y103" i="117"/>
  <c r="Y6" i="117" s="1"/>
  <c r="X90" i="117"/>
  <c r="W90" i="117" s="1"/>
  <c r="V90" i="117" s="1"/>
  <c r="U90" i="117" s="1"/>
  <c r="T90" i="117" s="1"/>
  <c r="S90" i="117" s="1"/>
  <c r="R90" i="117" s="1"/>
  <c r="Q90" i="117" s="1"/>
  <c r="P90" i="117" s="1"/>
  <c r="O90" i="117" s="1"/>
  <c r="N90" i="117" s="1"/>
  <c r="M90" i="117" s="1"/>
  <c r="L90" i="117" s="1"/>
  <c r="K90" i="117" s="1"/>
  <c r="J90" i="117" s="1"/>
  <c r="I90" i="117" s="1"/>
  <c r="Y101" i="117"/>
  <c r="Y4" i="117" s="1"/>
  <c r="AF102" i="117"/>
  <c r="AF103" i="117"/>
  <c r="Y100" i="117"/>
  <c r="Y3" i="117" s="1"/>
  <c r="Z80" i="117"/>
  <c r="Z82" i="117" s="1"/>
  <c r="J80" i="117"/>
  <c r="J82" i="117" s="1"/>
  <c r="F78" i="117"/>
  <c r="G80" i="117"/>
  <c r="G82" i="117" s="1"/>
  <c r="Z100" i="115"/>
  <c r="Z5" i="115" s="1"/>
  <c r="AE98" i="115"/>
  <c r="AE3" i="115" s="1"/>
  <c r="AE99" i="115"/>
  <c r="AE4" i="115" s="1"/>
  <c r="AE100" i="115"/>
  <c r="AE5" i="115" s="1"/>
  <c r="AE101" i="115"/>
  <c r="AE6" i="115" s="1"/>
  <c r="AA98" i="115"/>
  <c r="AA3" i="115" s="1"/>
  <c r="AA99" i="115"/>
  <c r="AA4" i="115" s="1"/>
  <c r="AA100" i="115"/>
  <c r="AA5" i="115" s="1"/>
  <c r="AA101" i="115"/>
  <c r="AA6" i="115" s="1"/>
  <c r="AE106" i="115"/>
  <c r="AA106" i="115"/>
  <c r="Z105" i="115"/>
  <c r="Z103" i="115"/>
  <c r="AE104" i="115"/>
  <c r="AA104" i="115"/>
  <c r="AE103" i="115"/>
  <c r="AA103" i="115"/>
  <c r="AF98" i="115"/>
  <c r="AA80" i="115"/>
  <c r="AA79" i="115" s="1"/>
  <c r="AB80" i="115"/>
  <c r="AB79" i="115" s="1"/>
  <c r="AF90" i="114"/>
  <c r="AG90" i="114" s="1"/>
  <c r="AE100" i="114"/>
  <c r="AE5" i="114" s="1"/>
  <c r="X90" i="114"/>
  <c r="W90" i="114" s="1"/>
  <c r="V90" i="114" s="1"/>
  <c r="U90" i="114" s="1"/>
  <c r="T90" i="114" s="1"/>
  <c r="S90" i="114" s="1"/>
  <c r="R90" i="114" s="1"/>
  <c r="Q90" i="114" s="1"/>
  <c r="P90" i="114" s="1"/>
  <c r="O90" i="114" s="1"/>
  <c r="N90" i="114" s="1"/>
  <c r="M90" i="114" s="1"/>
  <c r="L90" i="114" s="1"/>
  <c r="K90" i="114" s="1"/>
  <c r="J90" i="114" s="1"/>
  <c r="I90" i="114" s="1"/>
  <c r="Y100" i="114"/>
  <c r="Y5" i="114" s="1"/>
  <c r="AF110" i="114"/>
  <c r="AF88" i="114"/>
  <c r="AE98" i="114"/>
  <c r="AE3" i="114" s="1"/>
  <c r="J79" i="114"/>
  <c r="J81" i="114" s="1"/>
  <c r="AE99" i="114"/>
  <c r="AE4" i="114" s="1"/>
  <c r="AC101" i="114"/>
  <c r="AC6" i="114" s="1"/>
  <c r="Y98" i="114"/>
  <c r="Y3" i="114" s="1"/>
  <c r="AB79" i="114"/>
  <c r="AB81" i="114" s="1"/>
  <c r="AA79" i="114"/>
  <c r="AA81" i="114" s="1"/>
  <c r="F77" i="114"/>
  <c r="G79" i="114"/>
  <c r="G81" i="114" s="1"/>
  <c r="Z79" i="114"/>
  <c r="Z81" i="114" s="1"/>
  <c r="AE95" i="113"/>
  <c r="AE3" i="113" s="1"/>
  <c r="AE101" i="113"/>
  <c r="Y101" i="113"/>
  <c r="Y95" i="113"/>
  <c r="Y3" i="113" s="1"/>
  <c r="AB95" i="113"/>
  <c r="AB3" i="113" s="1"/>
  <c r="AB101" i="113"/>
  <c r="AF95" i="113"/>
  <c r="K79" i="113"/>
  <c r="K81" i="113" s="1"/>
  <c r="AA95" i="113"/>
  <c r="AA3" i="113" s="1"/>
  <c r="E77" i="113"/>
  <c r="F79" i="113"/>
  <c r="F81" i="113" s="1"/>
  <c r="Z79" i="113"/>
  <c r="Z81" i="113" s="1"/>
  <c r="I103" i="110"/>
  <c r="AF103" i="110"/>
  <c r="AE102" i="110"/>
  <c r="AE97" i="110"/>
  <c r="AE3" i="110" s="1"/>
  <c r="AB97" i="110"/>
  <c r="AB3" i="110" s="1"/>
  <c r="AB98" i="110"/>
  <c r="AB4" i="110" s="1"/>
  <c r="AB103" i="110"/>
  <c r="AD102" i="110"/>
  <c r="AD97" i="110"/>
  <c r="AD3" i="110" s="1"/>
  <c r="AD103" i="110"/>
  <c r="Z103" i="110"/>
  <c r="AD98" i="110"/>
  <c r="AD4" i="110" s="1"/>
  <c r="Y103" i="110"/>
  <c r="M80" i="110"/>
  <c r="M82" i="110" s="1"/>
  <c r="Z98" i="110"/>
  <c r="Z4" i="110" s="1"/>
  <c r="AC103" i="110"/>
  <c r="AC98" i="110"/>
  <c r="AC4" i="110" s="1"/>
  <c r="E78" i="110"/>
  <c r="F80" i="110"/>
  <c r="F82" i="110" s="1"/>
  <c r="K80" i="110"/>
  <c r="K82" i="110" s="1"/>
  <c r="G80" i="110"/>
  <c r="G82" i="110" s="1"/>
  <c r="AE98" i="110"/>
  <c r="AE4" i="110" s="1"/>
  <c r="AG29" i="114" l="1"/>
  <c r="CD46" i="142"/>
  <c r="CD46" i="140"/>
  <c r="CE23" i="145"/>
  <c r="CG96" i="142"/>
  <c r="CF5" i="142"/>
  <c r="CG97" i="145"/>
  <c r="CF3" i="145"/>
  <c r="CG99" i="147"/>
  <c r="CF4" i="147"/>
  <c r="CF105" i="145"/>
  <c r="CE29" i="145"/>
  <c r="CE26" i="144"/>
  <c r="CF98" i="144"/>
  <c r="CE29" i="138"/>
  <c r="CF113" i="138"/>
  <c r="CE23" i="138"/>
  <c r="CE29" i="140"/>
  <c r="CF111" i="140"/>
  <c r="CF3" i="142"/>
  <c r="CG94" i="142"/>
  <c r="CF3" i="147"/>
  <c r="CG98" i="147"/>
  <c r="CG97" i="139"/>
  <c r="CF3" i="139"/>
  <c r="CF23" i="139" s="1"/>
  <c r="CF7" i="147"/>
  <c r="CG102" i="147"/>
  <c r="CG27" i="142"/>
  <c r="CH99" i="142"/>
  <c r="CG5" i="140"/>
  <c r="CH103" i="140"/>
  <c r="CF106" i="147"/>
  <c r="CE28" i="147"/>
  <c r="CG101" i="147"/>
  <c r="CF6" i="147"/>
  <c r="CE26" i="142"/>
  <c r="CF98" i="142"/>
  <c r="CF5" i="148"/>
  <c r="CG98" i="148"/>
  <c r="CE23" i="142"/>
  <c r="CE23" i="147"/>
  <c r="CE30" i="147"/>
  <c r="CF108" i="147"/>
  <c r="CE30" i="148"/>
  <c r="CF106" i="148"/>
  <c r="CG95" i="144"/>
  <c r="CF4" i="144"/>
  <c r="CF111" i="141"/>
  <c r="CE30" i="141"/>
  <c r="CF5" i="141"/>
  <c r="CG101" i="141"/>
  <c r="CE27" i="148"/>
  <c r="CF103" i="148"/>
  <c r="CE30" i="138"/>
  <c r="CF114" i="138"/>
  <c r="CF6" i="140"/>
  <c r="CG104" i="140"/>
  <c r="CE32" i="138"/>
  <c r="CF116" i="138"/>
  <c r="CE29" i="141"/>
  <c r="CF110" i="141"/>
  <c r="CE31" i="141"/>
  <c r="CF112" i="141"/>
  <c r="CF31" i="140"/>
  <c r="CG113" i="140"/>
  <c r="CD46" i="147"/>
  <c r="CF6" i="148"/>
  <c r="CG99" i="148"/>
  <c r="CG97" i="148"/>
  <c r="CF4" i="148"/>
  <c r="CF6" i="145"/>
  <c r="CG100" i="145"/>
  <c r="CE29" i="148"/>
  <c r="CF105" i="148"/>
  <c r="CG98" i="145"/>
  <c r="CF4" i="145"/>
  <c r="CG105" i="140"/>
  <c r="CF7" i="140"/>
  <c r="CG101" i="140"/>
  <c r="CF3" i="140"/>
  <c r="CF8" i="141"/>
  <c r="CG104" i="141"/>
  <c r="CF9" i="138"/>
  <c r="CG108" i="138"/>
  <c r="CF104" i="147"/>
  <c r="CE26" i="147"/>
  <c r="CE29" i="147"/>
  <c r="CF107" i="147"/>
  <c r="CF6" i="141"/>
  <c r="CG102" i="141"/>
  <c r="CE28" i="148"/>
  <c r="CF104" i="148"/>
  <c r="CF5" i="147"/>
  <c r="CG100" i="147"/>
  <c r="CE32" i="141"/>
  <c r="CF113" i="141"/>
  <c r="CF100" i="142"/>
  <c r="CE28" i="142"/>
  <c r="CF99" i="144"/>
  <c r="CE27" i="144"/>
  <c r="CF4" i="140"/>
  <c r="CG102" i="140"/>
  <c r="CF104" i="145"/>
  <c r="CE28" i="145"/>
  <c r="CG8" i="140"/>
  <c r="CH106" i="140"/>
  <c r="CF7" i="148"/>
  <c r="CG100" i="148"/>
  <c r="CE23" i="140"/>
  <c r="CE23" i="141"/>
  <c r="CH98" i="139"/>
  <c r="CG4" i="139"/>
  <c r="CE26" i="145"/>
  <c r="CF102" i="145"/>
  <c r="CF6" i="138"/>
  <c r="CG105" i="138"/>
  <c r="CE27" i="140"/>
  <c r="CF109" i="140"/>
  <c r="CD46" i="144"/>
  <c r="CG99" i="145"/>
  <c r="CF5" i="145"/>
  <c r="CF4" i="141"/>
  <c r="CG100" i="141"/>
  <c r="CD46" i="138"/>
  <c r="CE31" i="138"/>
  <c r="CF115" i="138"/>
  <c r="CE30" i="140"/>
  <c r="CF112" i="140"/>
  <c r="CF112" i="138"/>
  <c r="CE28" i="138"/>
  <c r="CE27" i="147"/>
  <c r="CF105" i="147"/>
  <c r="CF27" i="139"/>
  <c r="CG101" i="139"/>
  <c r="CF102" i="148"/>
  <c r="CE26" i="148"/>
  <c r="CD46" i="145"/>
  <c r="CF111" i="138"/>
  <c r="CE27" i="138"/>
  <c r="CE27" i="145"/>
  <c r="CF103" i="145"/>
  <c r="CF100" i="139"/>
  <c r="CE26" i="139"/>
  <c r="CE46" i="139" s="1"/>
  <c r="CG102" i="138"/>
  <c r="CF3" i="138"/>
  <c r="CF3" i="148"/>
  <c r="CG96" i="148"/>
  <c r="CE27" i="141"/>
  <c r="CF108" i="141"/>
  <c r="CE26" i="138"/>
  <c r="CF110" i="138"/>
  <c r="CF7" i="141"/>
  <c r="CG103" i="141"/>
  <c r="CE23" i="144"/>
  <c r="CD46" i="148"/>
  <c r="CF9" i="141"/>
  <c r="CG105" i="141"/>
  <c r="BM3" i="131"/>
  <c r="BN99" i="131"/>
  <c r="CF7" i="138"/>
  <c r="CG106" i="138"/>
  <c r="CF108" i="140"/>
  <c r="CE26" i="140"/>
  <c r="CI95" i="142"/>
  <c r="CH4" i="142"/>
  <c r="CE23" i="148"/>
  <c r="CD46" i="141"/>
  <c r="CF28" i="140"/>
  <c r="CG110" i="140"/>
  <c r="CG104" i="138"/>
  <c r="CF5" i="138"/>
  <c r="CE28" i="141"/>
  <c r="CF109" i="141"/>
  <c r="CF4" i="138"/>
  <c r="CG103" i="138"/>
  <c r="CG96" i="144"/>
  <c r="CF5" i="144"/>
  <c r="CF3" i="144"/>
  <c r="CG94" i="144"/>
  <c r="CF8" i="138"/>
  <c r="CG107" i="138"/>
  <c r="CE28" i="144"/>
  <c r="CF100" i="144"/>
  <c r="CE29" i="137"/>
  <c r="CF103" i="137"/>
  <c r="CF102" i="137"/>
  <c r="CE28" i="137"/>
  <c r="CG98" i="137"/>
  <c r="CF6" i="137"/>
  <c r="CE27" i="137"/>
  <c r="CF101" i="137"/>
  <c r="CG96" i="137"/>
  <c r="CF4" i="137"/>
  <c r="CG95" i="137"/>
  <c r="CF3" i="137"/>
  <c r="CE23" i="137"/>
  <c r="CD46" i="137"/>
  <c r="CF5" i="137"/>
  <c r="CG97" i="137"/>
  <c r="CF100" i="137"/>
  <c r="CE26" i="137"/>
  <c r="AE105" i="117"/>
  <c r="AE8" i="117" s="1"/>
  <c r="AE100" i="117"/>
  <c r="AE3" i="117" s="1"/>
  <c r="H104" i="114"/>
  <c r="H9" i="114" s="1"/>
  <c r="AF114" i="117"/>
  <c r="AG107" i="117"/>
  <c r="AG116" i="117"/>
  <c r="AG108" i="114"/>
  <c r="AG100" i="114"/>
  <c r="AF109" i="117"/>
  <c r="AG89" i="117"/>
  <c r="AE98" i="119"/>
  <c r="AE101" i="119" s="1"/>
  <c r="AF107" i="121"/>
  <c r="AG91" i="121"/>
  <c r="AF105" i="117"/>
  <c r="AF8" i="117" s="1"/>
  <c r="AF119" i="122"/>
  <c r="AG95" i="122"/>
  <c r="AG105" i="117"/>
  <c r="AG114" i="117"/>
  <c r="AG31" i="117" s="1"/>
  <c r="AF95" i="119"/>
  <c r="AF4" i="119" s="1"/>
  <c r="AG90" i="119"/>
  <c r="AF106" i="114"/>
  <c r="AG88" i="114"/>
  <c r="AE114" i="117"/>
  <c r="AF100" i="117"/>
  <c r="AF3" i="117" s="1"/>
  <c r="AF102" i="121"/>
  <c r="AF7" i="121" s="1"/>
  <c r="AG93" i="121"/>
  <c r="AG113" i="118"/>
  <c r="AG103" i="118"/>
  <c r="AG117" i="118"/>
  <c r="AG107" i="118"/>
  <c r="AD101" i="119"/>
  <c r="Z99" i="121"/>
  <c r="Z4" i="121" s="1"/>
  <c r="AC109" i="115"/>
  <c r="Z105" i="121"/>
  <c r="Z107" i="121"/>
  <c r="Z101" i="121"/>
  <c r="Z6" i="121" s="1"/>
  <c r="Z106" i="121"/>
  <c r="I104" i="117"/>
  <c r="I7" i="117" s="1"/>
  <c r="AE102" i="121"/>
  <c r="AE7" i="121" s="1"/>
  <c r="I93" i="122"/>
  <c r="I106" i="122" s="1"/>
  <c r="I7" i="122" s="1"/>
  <c r="AE107" i="113"/>
  <c r="H112" i="114"/>
  <c r="AF5" i="113"/>
  <c r="Z109" i="121"/>
  <c r="Z102" i="121"/>
  <c r="Z7" i="121" s="1"/>
  <c r="AF109" i="115"/>
  <c r="Z98" i="121"/>
  <c r="Z3" i="121" s="1"/>
  <c r="Z108" i="121"/>
  <c r="J117" i="122"/>
  <c r="Z116" i="122"/>
  <c r="Z121" i="122"/>
  <c r="Z106" i="122"/>
  <c r="Z7" i="122" s="1"/>
  <c r="AF98" i="119"/>
  <c r="AF101" i="119" s="1"/>
  <c r="AE95" i="119"/>
  <c r="AE4" i="119" s="1"/>
  <c r="I95" i="119"/>
  <c r="I4" i="119" s="1"/>
  <c r="I98" i="119"/>
  <c r="AG26" i="118"/>
  <c r="I105" i="117"/>
  <c r="I8" i="117" s="1"/>
  <c r="G96" i="117"/>
  <c r="F96" i="117" s="1"/>
  <c r="E96" i="117" s="1"/>
  <c r="D96" i="117" s="1"/>
  <c r="I107" i="117"/>
  <c r="I10" i="117" s="1"/>
  <c r="H93" i="117"/>
  <c r="H104" i="117" s="1"/>
  <c r="H7" i="117" s="1"/>
  <c r="H107" i="117"/>
  <c r="H10" i="117" s="1"/>
  <c r="I116" i="117"/>
  <c r="Y119" i="117"/>
  <c r="AB109" i="115"/>
  <c r="I106" i="114"/>
  <c r="AF6" i="114"/>
  <c r="I99" i="114"/>
  <c r="I4" i="114" s="1"/>
  <c r="AF7" i="114"/>
  <c r="AG27" i="114"/>
  <c r="AC107" i="113"/>
  <c r="AF107" i="113"/>
  <c r="Y107" i="113"/>
  <c r="AB107" i="113"/>
  <c r="I96" i="113"/>
  <c r="I102" i="113"/>
  <c r="I104" i="113"/>
  <c r="I97" i="113"/>
  <c r="I98" i="113"/>
  <c r="I6" i="113" s="1"/>
  <c r="I29" i="113" s="1"/>
  <c r="I103" i="113"/>
  <c r="AD107" i="113"/>
  <c r="Z96" i="113"/>
  <c r="Z4" i="113" s="1"/>
  <c r="Z102" i="113"/>
  <c r="Z97" i="113"/>
  <c r="Z5" i="113" s="1"/>
  <c r="Z98" i="113"/>
  <c r="Z6" i="113" s="1"/>
  <c r="Z29" i="113" s="1"/>
  <c r="Z104" i="113"/>
  <c r="Z103" i="113"/>
  <c r="AH98" i="113"/>
  <c r="AH6" i="113" s="1"/>
  <c r="AG29" i="113"/>
  <c r="K96" i="113"/>
  <c r="K102" i="113"/>
  <c r="K103" i="113"/>
  <c r="K98" i="113"/>
  <c r="K6" i="113" s="1"/>
  <c r="K29" i="113" s="1"/>
  <c r="K104" i="113"/>
  <c r="K97" i="113"/>
  <c r="AH96" i="113"/>
  <c r="AG27" i="113"/>
  <c r="AA107" i="113"/>
  <c r="AG28" i="113"/>
  <c r="AH97" i="113"/>
  <c r="G102" i="113"/>
  <c r="G96" i="113"/>
  <c r="G97" i="113"/>
  <c r="G98" i="113"/>
  <c r="G6" i="113" s="1"/>
  <c r="G29" i="113" s="1"/>
  <c r="G104" i="113"/>
  <c r="G103" i="113"/>
  <c r="F96" i="113"/>
  <c r="F102" i="113"/>
  <c r="F98" i="113"/>
  <c r="F6" i="113" s="1"/>
  <c r="F29" i="113" s="1"/>
  <c r="F103" i="113"/>
  <c r="F97" i="113"/>
  <c r="F104" i="113"/>
  <c r="Z114" i="122"/>
  <c r="Z113" i="122"/>
  <c r="Z108" i="122"/>
  <c r="Z9" i="122" s="1"/>
  <c r="Z105" i="122"/>
  <c r="Z6" i="122" s="1"/>
  <c r="Z120" i="122"/>
  <c r="Z110" i="122"/>
  <c r="Z11" i="122" s="1"/>
  <c r="Z103" i="122"/>
  <c r="Z4" i="122" s="1"/>
  <c r="Z104" i="122"/>
  <c r="Z5" i="122" s="1"/>
  <c r="Z119" i="122"/>
  <c r="Z122" i="122"/>
  <c r="Z117" i="122"/>
  <c r="Z109" i="122"/>
  <c r="Z10" i="122" s="1"/>
  <c r="Z115" i="122"/>
  <c r="Z102" i="122"/>
  <c r="Z3" i="122" s="1"/>
  <c r="Z107" i="122"/>
  <c r="Z8" i="122" s="1"/>
  <c r="Z111" i="122"/>
  <c r="Z12" i="122" s="1"/>
  <c r="Z103" i="121"/>
  <c r="Z8" i="121" s="1"/>
  <c r="I97" i="119"/>
  <c r="AD119" i="117"/>
  <c r="I110" i="114"/>
  <c r="AC115" i="114"/>
  <c r="AF5" i="110"/>
  <c r="AF28" i="110" s="1"/>
  <c r="AF6" i="110"/>
  <c r="AF29" i="110" s="1"/>
  <c r="M105" i="110"/>
  <c r="M100" i="110"/>
  <c r="M6" i="110" s="1"/>
  <c r="M29" i="110" s="1"/>
  <c r="M104" i="110"/>
  <c r="M99" i="110"/>
  <c r="M5" i="110" s="1"/>
  <c r="M28" i="110" s="1"/>
  <c r="J100" i="110"/>
  <c r="J6" i="110" s="1"/>
  <c r="J29" i="110" s="1"/>
  <c r="J105" i="110"/>
  <c r="J99" i="110"/>
  <c r="J5" i="110" s="1"/>
  <c r="J28" i="110" s="1"/>
  <c r="J104" i="110"/>
  <c r="K99" i="110"/>
  <c r="K5" i="110" s="1"/>
  <c r="K28" i="110" s="1"/>
  <c r="K105" i="110"/>
  <c r="K104" i="110"/>
  <c r="K100" i="110"/>
  <c r="K6" i="110" s="1"/>
  <c r="K29" i="110" s="1"/>
  <c r="G100" i="110"/>
  <c r="G6" i="110" s="1"/>
  <c r="G29" i="110" s="1"/>
  <c r="G104" i="110"/>
  <c r="G99" i="110"/>
  <c r="G5" i="110" s="1"/>
  <c r="G28" i="110" s="1"/>
  <c r="G105" i="110"/>
  <c r="AE108" i="110"/>
  <c r="AA97" i="110"/>
  <c r="AA3" i="110" s="1"/>
  <c r="AA104" i="110"/>
  <c r="AA105" i="110"/>
  <c r="AA100" i="110"/>
  <c r="AA6" i="110" s="1"/>
  <c r="AA29" i="110" s="1"/>
  <c r="AA99" i="110"/>
  <c r="AA5" i="110" s="1"/>
  <c r="AA28" i="110" s="1"/>
  <c r="L98" i="110"/>
  <c r="L4" i="110" s="1"/>
  <c r="L105" i="110"/>
  <c r="L104" i="110"/>
  <c r="L99" i="110"/>
  <c r="L5" i="110" s="1"/>
  <c r="L28" i="110" s="1"/>
  <c r="L100" i="110"/>
  <c r="L6" i="110" s="1"/>
  <c r="L29" i="110" s="1"/>
  <c r="F105" i="110"/>
  <c r="F100" i="110"/>
  <c r="F6" i="110" s="1"/>
  <c r="F29" i="110" s="1"/>
  <c r="F104" i="110"/>
  <c r="F99" i="110"/>
  <c r="F5" i="110" s="1"/>
  <c r="F28" i="110" s="1"/>
  <c r="H99" i="110"/>
  <c r="H5" i="110" s="1"/>
  <c r="H28" i="110" s="1"/>
  <c r="H104" i="110"/>
  <c r="H105" i="110"/>
  <c r="H100" i="110"/>
  <c r="H6" i="110" s="1"/>
  <c r="H29" i="110" s="1"/>
  <c r="AC108" i="110"/>
  <c r="G108" i="131"/>
  <c r="G99" i="131"/>
  <c r="G3" i="131" s="1"/>
  <c r="Z99" i="131"/>
  <c r="Z3" i="131" s="1"/>
  <c r="Z108" i="131"/>
  <c r="I99" i="131"/>
  <c r="I3" i="131" s="1"/>
  <c r="I108" i="131"/>
  <c r="J108" i="131"/>
  <c r="J99" i="131"/>
  <c r="J3" i="131" s="1"/>
  <c r="I94" i="120"/>
  <c r="I97" i="120" s="1"/>
  <c r="AE97" i="120"/>
  <c r="AD108" i="110"/>
  <c r="AB108" i="110"/>
  <c r="J101" i="113"/>
  <c r="J107" i="113" s="1"/>
  <c r="J95" i="113"/>
  <c r="J3" i="113" s="1"/>
  <c r="AF4" i="113"/>
  <c r="AG4" i="113"/>
  <c r="Y102" i="110"/>
  <c r="Y108" i="110" s="1"/>
  <c r="L97" i="110"/>
  <c r="L3" i="110" s="1"/>
  <c r="I97" i="110"/>
  <c r="I3" i="110" s="1"/>
  <c r="I103" i="114"/>
  <c r="I8" i="114" s="1"/>
  <c r="BG2" i="140"/>
  <c r="BF25" i="140"/>
  <c r="BG25" i="138"/>
  <c r="BH2" i="138"/>
  <c r="BH2" i="146"/>
  <c r="BG25" i="146"/>
  <c r="BH2" i="148"/>
  <c r="BG25" i="148"/>
  <c r="BH2" i="147"/>
  <c r="BG25" i="147"/>
  <c r="BG25" i="145"/>
  <c r="BH2" i="145"/>
  <c r="BG25" i="144"/>
  <c r="BH2" i="144"/>
  <c r="BG25" i="141"/>
  <c r="BH2" i="141"/>
  <c r="BG25" i="142"/>
  <c r="BH2" i="142"/>
  <c r="BG2" i="139"/>
  <c r="BF25" i="139"/>
  <c r="BH2" i="137"/>
  <c r="BG25" i="137"/>
  <c r="AD109" i="115"/>
  <c r="J97" i="110"/>
  <c r="J3" i="110" s="1"/>
  <c r="AC119" i="117"/>
  <c r="AE109" i="117"/>
  <c r="H109" i="114"/>
  <c r="AD113" i="121"/>
  <c r="AF8" i="121"/>
  <c r="Z110" i="121"/>
  <c r="I119" i="118"/>
  <c r="I109" i="118"/>
  <c r="I11" i="118" s="1"/>
  <c r="AH108" i="118"/>
  <c r="AH118" i="118" s="1"/>
  <c r="AH33" i="118" s="1"/>
  <c r="AC122" i="118"/>
  <c r="AE100" i="121"/>
  <c r="AE5" i="121" s="1"/>
  <c r="AF100" i="121"/>
  <c r="AF5" i="121" s="1"/>
  <c r="AE107" i="121"/>
  <c r="AA102" i="110"/>
  <c r="L103" i="110"/>
  <c r="H97" i="110"/>
  <c r="H3" i="110" s="1"/>
  <c r="AA98" i="110"/>
  <c r="AA4" i="110" s="1"/>
  <c r="J102" i="110"/>
  <c r="AA103" i="110"/>
  <c r="I102" i="114"/>
  <c r="I7" i="114" s="1"/>
  <c r="I100" i="114"/>
  <c r="I5" i="114" s="1"/>
  <c r="I98" i="114"/>
  <c r="I3" i="114" s="1"/>
  <c r="I104" i="114"/>
  <c r="I9" i="114" s="1"/>
  <c r="Y115" i="114"/>
  <c r="AD122" i="118"/>
  <c r="I107" i="118"/>
  <c r="I9" i="118" s="1"/>
  <c r="Y101" i="119"/>
  <c r="AC113" i="121"/>
  <c r="I97" i="122"/>
  <c r="I110" i="122" s="1"/>
  <c r="I11" i="122" s="1"/>
  <c r="AD118" i="131"/>
  <c r="H3" i="131"/>
  <c r="K80" i="122"/>
  <c r="K82" i="122" s="1"/>
  <c r="K103" i="122" s="1"/>
  <c r="K4" i="122" s="1"/>
  <c r="J121" i="122"/>
  <c r="AF3" i="119"/>
  <c r="Z97" i="110"/>
  <c r="Z3" i="110" s="1"/>
  <c r="J98" i="110"/>
  <c r="J4" i="110" s="1"/>
  <c r="I101" i="114"/>
  <c r="I6" i="114" s="1"/>
  <c r="I109" i="114"/>
  <c r="H107" i="114"/>
  <c r="H92" i="114"/>
  <c r="H102" i="114" s="1"/>
  <c r="H7" i="114" s="1"/>
  <c r="AG29" i="117"/>
  <c r="AF6" i="117"/>
  <c r="I103" i="117"/>
  <c r="I6" i="117" s="1"/>
  <c r="H94" i="117"/>
  <c r="G94" i="117" s="1"/>
  <c r="F94" i="117" s="1"/>
  <c r="E94" i="117" s="1"/>
  <c r="D94" i="117" s="1"/>
  <c r="AE122" i="118"/>
  <c r="K80" i="121"/>
  <c r="K82" i="121" s="1"/>
  <c r="AH102" i="114"/>
  <c r="AH110" i="114" s="1"/>
  <c r="AG7" i="114"/>
  <c r="AF90" i="117"/>
  <c r="AG90" i="117" s="1"/>
  <c r="AE110" i="117"/>
  <c r="AG32" i="114"/>
  <c r="AF9" i="114"/>
  <c r="AG27" i="110"/>
  <c r="AF4" i="110"/>
  <c r="AF6" i="118"/>
  <c r="AG29" i="118"/>
  <c r="Y104" i="115"/>
  <c r="Y99" i="115"/>
  <c r="Y4" i="115" s="1"/>
  <c r="AH101" i="114"/>
  <c r="AH109" i="114" s="1"/>
  <c r="AI109" i="114" s="1"/>
  <c r="AG6" i="114"/>
  <c r="AF107" i="117"/>
  <c r="AF116" i="117"/>
  <c r="AF89" i="121"/>
  <c r="AG89" i="121" s="1"/>
  <c r="AE105" i="121"/>
  <c r="H89" i="117"/>
  <c r="I109" i="117"/>
  <c r="AG5" i="113"/>
  <c r="AG26" i="113"/>
  <c r="AF3" i="113"/>
  <c r="AG30" i="114"/>
  <c r="G89" i="114"/>
  <c r="F89" i="114" s="1"/>
  <c r="E89" i="114" s="1"/>
  <c r="D89" i="114" s="1"/>
  <c r="I100" i="117"/>
  <c r="I3" i="117" s="1"/>
  <c r="AG28" i="117"/>
  <c r="AF5" i="117"/>
  <c r="H92" i="117"/>
  <c r="H103" i="117" s="1"/>
  <c r="H6" i="117" s="1"/>
  <c r="Y122" i="118"/>
  <c r="I92" i="120"/>
  <c r="I3" i="120" s="1"/>
  <c r="AE98" i="121"/>
  <c r="AE3" i="121" s="1"/>
  <c r="AF108" i="122"/>
  <c r="AF9" i="122" s="1"/>
  <c r="AG30" i="117"/>
  <c r="AF7" i="117"/>
  <c r="AG29" i="115"/>
  <c r="AG31" i="118"/>
  <c r="AF8" i="118"/>
  <c r="AF95" i="117"/>
  <c r="AG95" i="117" s="1"/>
  <c r="AE115" i="117"/>
  <c r="AE115" i="114"/>
  <c r="AH101" i="115"/>
  <c r="AH106" i="115" s="1"/>
  <c r="AG6" i="115"/>
  <c r="AG30" i="118"/>
  <c r="AF7" i="118"/>
  <c r="Y106" i="115"/>
  <c r="Y101" i="115"/>
  <c r="Y6" i="115" s="1"/>
  <c r="AG26" i="115"/>
  <c r="AF3" i="115"/>
  <c r="I104" i="118"/>
  <c r="I6" i="118" s="1"/>
  <c r="I114" i="118"/>
  <c r="I117" i="118"/>
  <c r="I108" i="118"/>
  <c r="I10" i="118" s="1"/>
  <c r="I113" i="118"/>
  <c r="I118" i="118"/>
  <c r="L79" i="113"/>
  <c r="L81" i="113" s="1"/>
  <c r="AF4" i="115"/>
  <c r="AG27" i="115"/>
  <c r="AG27" i="118"/>
  <c r="AF4" i="118"/>
  <c r="AG34" i="118"/>
  <c r="AF11" i="118"/>
  <c r="AD115" i="114"/>
  <c r="AF102" i="110"/>
  <c r="AF108" i="110" s="1"/>
  <c r="I102" i="110"/>
  <c r="I108" i="110" s="1"/>
  <c r="Y97" i="110"/>
  <c r="Y3" i="110" s="1"/>
  <c r="L102" i="110"/>
  <c r="H95" i="119"/>
  <c r="H4" i="119" s="1"/>
  <c r="AE109" i="121"/>
  <c r="I107" i="114"/>
  <c r="I111" i="114"/>
  <c r="I112" i="114"/>
  <c r="AF109" i="121"/>
  <c r="AG28" i="115"/>
  <c r="AF5" i="115"/>
  <c r="AF8" i="114"/>
  <c r="AG31" i="114"/>
  <c r="AF3" i="118"/>
  <c r="H101" i="114"/>
  <c r="H6" i="114" s="1"/>
  <c r="AG27" i="121"/>
  <c r="AF4" i="121"/>
  <c r="AG31" i="121"/>
  <c r="AH103" i="121"/>
  <c r="AH110" i="121" s="1"/>
  <c r="AG8" i="121"/>
  <c r="Y97" i="120"/>
  <c r="AD97" i="120"/>
  <c r="AF3" i="120"/>
  <c r="AC97" i="120"/>
  <c r="Z104" i="131"/>
  <c r="Z8" i="131" s="1"/>
  <c r="AF3" i="131"/>
  <c r="AF26" i="131" s="1"/>
  <c r="AG26" i="131"/>
  <c r="Z102" i="131"/>
  <c r="Z6" i="131" s="1"/>
  <c r="Z103" i="131"/>
  <c r="Z7" i="131" s="1"/>
  <c r="AB80" i="131"/>
  <c r="AB82" i="131" s="1"/>
  <c r="AA80" i="131"/>
  <c r="AA82" i="131" s="1"/>
  <c r="K80" i="131"/>
  <c r="K82" i="131" s="1"/>
  <c r="AE105" i="131"/>
  <c r="AE9" i="131" s="1"/>
  <c r="AE32" i="131" s="1"/>
  <c r="AE114" i="131"/>
  <c r="Z106" i="131"/>
  <c r="Z10" i="131" s="1"/>
  <c r="Z109" i="131"/>
  <c r="Z101" i="131"/>
  <c r="Z5" i="131" s="1"/>
  <c r="AE104" i="131"/>
  <c r="AE8" i="131" s="1"/>
  <c r="AE31" i="131" s="1"/>
  <c r="AE113" i="131"/>
  <c r="AE101" i="131"/>
  <c r="AE5" i="131" s="1"/>
  <c r="AE28" i="131" s="1"/>
  <c r="AE110" i="131"/>
  <c r="AE102" i="131"/>
  <c r="AE6" i="131" s="1"/>
  <c r="AE29" i="131" s="1"/>
  <c r="AE111" i="131"/>
  <c r="AE106" i="131"/>
  <c r="AE10" i="131" s="1"/>
  <c r="AE33" i="131" s="1"/>
  <c r="AE115" i="131"/>
  <c r="AE100" i="131"/>
  <c r="AE4" i="131" s="1"/>
  <c r="AE27" i="131" s="1"/>
  <c r="AE109" i="131"/>
  <c r="E78" i="131"/>
  <c r="F80" i="131"/>
  <c r="F82" i="131" s="1"/>
  <c r="AE103" i="131"/>
  <c r="AE7" i="131" s="1"/>
  <c r="AE30" i="131" s="1"/>
  <c r="AE112" i="131"/>
  <c r="Z105" i="131"/>
  <c r="Z9" i="131" s="1"/>
  <c r="AC118" i="131"/>
  <c r="AF7" i="122"/>
  <c r="AG30" i="122"/>
  <c r="AG34" i="122"/>
  <c r="AF11" i="122"/>
  <c r="AG29" i="122"/>
  <c r="AF6" i="122"/>
  <c r="AG35" i="122"/>
  <c r="AF12" i="122"/>
  <c r="AF10" i="122"/>
  <c r="AG33" i="122"/>
  <c r="AG28" i="122"/>
  <c r="AF5" i="122"/>
  <c r="AC125" i="122"/>
  <c r="X96" i="122"/>
  <c r="W96" i="122" s="1"/>
  <c r="V96" i="122" s="1"/>
  <c r="U96" i="122" s="1"/>
  <c r="T96" i="122" s="1"/>
  <c r="S96" i="122" s="1"/>
  <c r="R96" i="122" s="1"/>
  <c r="Q96" i="122" s="1"/>
  <c r="P96" i="122" s="1"/>
  <c r="O96" i="122" s="1"/>
  <c r="N96" i="122" s="1"/>
  <c r="M96" i="122" s="1"/>
  <c r="L96" i="122" s="1"/>
  <c r="K96" i="122" s="1"/>
  <c r="J96" i="122" s="1"/>
  <c r="Y109" i="122"/>
  <c r="Y10" i="122" s="1"/>
  <c r="Y120" i="122"/>
  <c r="D78" i="122"/>
  <c r="D80" i="122" s="1"/>
  <c r="D82" i="122" s="1"/>
  <c r="E80" i="122"/>
  <c r="E82" i="122" s="1"/>
  <c r="AA103" i="122"/>
  <c r="AA4" i="122" s="1"/>
  <c r="AA104" i="122"/>
  <c r="AA5" i="122" s="1"/>
  <c r="AA106" i="122"/>
  <c r="AA7" i="122" s="1"/>
  <c r="AA110" i="122"/>
  <c r="AA11" i="122" s="1"/>
  <c r="AA107" i="122"/>
  <c r="AA8" i="122" s="1"/>
  <c r="AA102" i="122"/>
  <c r="AA3" i="122" s="1"/>
  <c r="AA113" i="122"/>
  <c r="AA116" i="122"/>
  <c r="AA120" i="122"/>
  <c r="AA109" i="122"/>
  <c r="AA10" i="122" s="1"/>
  <c r="AA117" i="122"/>
  <c r="AA118" i="122"/>
  <c r="AA105" i="122"/>
  <c r="AA6" i="122" s="1"/>
  <c r="AA111" i="122"/>
  <c r="AA12" i="122" s="1"/>
  <c r="AA115" i="122"/>
  <c r="AA114" i="122"/>
  <c r="AA108" i="122"/>
  <c r="AA9" i="122" s="1"/>
  <c r="AA121" i="122"/>
  <c r="AA119" i="122"/>
  <c r="AA122" i="122"/>
  <c r="X91" i="122"/>
  <c r="W91" i="122" s="1"/>
  <c r="V91" i="122" s="1"/>
  <c r="U91" i="122" s="1"/>
  <c r="T91" i="122" s="1"/>
  <c r="S91" i="122" s="1"/>
  <c r="R91" i="122" s="1"/>
  <c r="Q91" i="122" s="1"/>
  <c r="P91" i="122" s="1"/>
  <c r="O91" i="122" s="1"/>
  <c r="N91" i="122" s="1"/>
  <c r="M91" i="122" s="1"/>
  <c r="L91" i="122" s="1"/>
  <c r="K91" i="122" s="1"/>
  <c r="J91" i="122" s="1"/>
  <c r="Y104" i="122"/>
  <c r="Y5" i="122" s="1"/>
  <c r="Y115" i="122"/>
  <c r="AF90" i="122"/>
  <c r="AG90" i="122" s="1"/>
  <c r="AE114" i="122"/>
  <c r="X95" i="122"/>
  <c r="W95" i="122" s="1"/>
  <c r="V95" i="122" s="1"/>
  <c r="U95" i="122" s="1"/>
  <c r="T95" i="122" s="1"/>
  <c r="S95" i="122" s="1"/>
  <c r="R95" i="122" s="1"/>
  <c r="Q95" i="122" s="1"/>
  <c r="P95" i="122" s="1"/>
  <c r="O95" i="122" s="1"/>
  <c r="N95" i="122" s="1"/>
  <c r="M95" i="122" s="1"/>
  <c r="L95" i="122" s="1"/>
  <c r="K95" i="122" s="1"/>
  <c r="J95" i="122" s="1"/>
  <c r="Y108" i="122"/>
  <c r="Y9" i="122" s="1"/>
  <c r="Y119" i="122"/>
  <c r="J111" i="122"/>
  <c r="J12" i="122" s="1"/>
  <c r="I98" i="122"/>
  <c r="J122" i="122"/>
  <c r="I92" i="122"/>
  <c r="J105" i="122"/>
  <c r="J6" i="122" s="1"/>
  <c r="J116" i="122"/>
  <c r="AB102" i="122"/>
  <c r="AB3" i="122" s="1"/>
  <c r="AB103" i="122"/>
  <c r="AB4" i="122" s="1"/>
  <c r="AB105" i="122"/>
  <c r="AB6" i="122" s="1"/>
  <c r="AB109" i="122"/>
  <c r="AB10" i="122" s="1"/>
  <c r="AB114" i="122"/>
  <c r="AB104" i="122"/>
  <c r="AB5" i="122" s="1"/>
  <c r="AB106" i="122"/>
  <c r="AB7" i="122" s="1"/>
  <c r="AB110" i="122"/>
  <c r="AB11" i="122" s="1"/>
  <c r="AB115" i="122"/>
  <c r="AB119" i="122"/>
  <c r="AB113" i="122"/>
  <c r="AB116" i="122"/>
  <c r="AB108" i="122"/>
  <c r="AB9" i="122" s="1"/>
  <c r="AB117" i="122"/>
  <c r="AB111" i="122"/>
  <c r="AB12" i="122" s="1"/>
  <c r="AB121" i="122"/>
  <c r="AB122" i="122"/>
  <c r="AB118" i="122"/>
  <c r="AB120" i="122"/>
  <c r="AB107" i="122"/>
  <c r="AB8" i="122" s="1"/>
  <c r="AF94" i="122"/>
  <c r="AG94" i="122" s="1"/>
  <c r="AE118" i="122"/>
  <c r="I89" i="122"/>
  <c r="J102" i="122"/>
  <c r="J3" i="122" s="1"/>
  <c r="J113" i="122"/>
  <c r="H94" i="122"/>
  <c r="I107" i="122"/>
  <c r="I8" i="122" s="1"/>
  <c r="I118" i="122"/>
  <c r="I90" i="122"/>
  <c r="J103" i="122"/>
  <c r="J4" i="122" s="1"/>
  <c r="J114" i="122"/>
  <c r="L80" i="122"/>
  <c r="L82" i="122" s="1"/>
  <c r="AD125" i="122"/>
  <c r="AF89" i="122"/>
  <c r="AG89" i="122" s="1"/>
  <c r="AE102" i="122"/>
  <c r="AE3" i="122" s="1"/>
  <c r="J105" i="121"/>
  <c r="J103" i="121"/>
  <c r="J8" i="121" s="1"/>
  <c r="J98" i="121"/>
  <c r="J3" i="121" s="1"/>
  <c r="J110" i="121"/>
  <c r="H94" i="121"/>
  <c r="I103" i="121"/>
  <c r="I8" i="121" s="1"/>
  <c r="I110" i="121"/>
  <c r="X91" i="121"/>
  <c r="W91" i="121" s="1"/>
  <c r="V91" i="121" s="1"/>
  <c r="U91" i="121" s="1"/>
  <c r="T91" i="121" s="1"/>
  <c r="S91" i="121" s="1"/>
  <c r="R91" i="121" s="1"/>
  <c r="Q91" i="121" s="1"/>
  <c r="P91" i="121" s="1"/>
  <c r="O91" i="121" s="1"/>
  <c r="N91" i="121" s="1"/>
  <c r="M91" i="121" s="1"/>
  <c r="L91" i="121" s="1"/>
  <c r="K91" i="121" s="1"/>
  <c r="J91" i="121" s="1"/>
  <c r="I91" i="121" s="1"/>
  <c r="Y100" i="121"/>
  <c r="Y5" i="121" s="1"/>
  <c r="Y107" i="121"/>
  <c r="X93" i="121"/>
  <c r="W93" i="121" s="1"/>
  <c r="V93" i="121" s="1"/>
  <c r="U93" i="121" s="1"/>
  <c r="T93" i="121" s="1"/>
  <c r="S93" i="121" s="1"/>
  <c r="R93" i="121" s="1"/>
  <c r="Q93" i="121" s="1"/>
  <c r="P93" i="121" s="1"/>
  <c r="O93" i="121" s="1"/>
  <c r="N93" i="121" s="1"/>
  <c r="M93" i="121" s="1"/>
  <c r="L93" i="121" s="1"/>
  <c r="K93" i="121" s="1"/>
  <c r="J93" i="121" s="1"/>
  <c r="I93" i="121" s="1"/>
  <c r="Y102" i="121"/>
  <c r="Y7" i="121" s="1"/>
  <c r="Y109" i="121"/>
  <c r="AA98" i="121"/>
  <c r="AA3" i="121" s="1"/>
  <c r="AA99" i="121"/>
  <c r="AA4" i="121" s="1"/>
  <c r="AA101" i="121"/>
  <c r="AA6" i="121" s="1"/>
  <c r="AA100" i="121"/>
  <c r="AA5" i="121" s="1"/>
  <c r="AA106" i="121"/>
  <c r="AA103" i="121"/>
  <c r="AA8" i="121" s="1"/>
  <c r="AA108" i="121"/>
  <c r="AA105" i="121"/>
  <c r="AA107" i="121"/>
  <c r="AA110" i="121"/>
  <c r="AA102" i="121"/>
  <c r="AA7" i="121" s="1"/>
  <c r="AA109" i="121"/>
  <c r="X90" i="121"/>
  <c r="W90" i="121" s="1"/>
  <c r="V90" i="121" s="1"/>
  <c r="U90" i="121" s="1"/>
  <c r="T90" i="121" s="1"/>
  <c r="S90" i="121" s="1"/>
  <c r="R90" i="121" s="1"/>
  <c r="Q90" i="121" s="1"/>
  <c r="P90" i="121" s="1"/>
  <c r="O90" i="121" s="1"/>
  <c r="N90" i="121" s="1"/>
  <c r="M90" i="121" s="1"/>
  <c r="L90" i="121" s="1"/>
  <c r="K90" i="121" s="1"/>
  <c r="J90" i="121" s="1"/>
  <c r="I90" i="121" s="1"/>
  <c r="Y99" i="121"/>
  <c r="Y4" i="121" s="1"/>
  <c r="Y106" i="121"/>
  <c r="E78" i="121"/>
  <c r="F80" i="121"/>
  <c r="F82" i="121" s="1"/>
  <c r="AB98" i="121"/>
  <c r="AB3" i="121" s="1"/>
  <c r="AB99" i="121"/>
  <c r="AB4" i="121" s="1"/>
  <c r="AB100" i="121"/>
  <c r="AB5" i="121" s="1"/>
  <c r="AB102" i="121"/>
  <c r="AB7" i="121" s="1"/>
  <c r="AB105" i="121"/>
  <c r="AB106" i="121"/>
  <c r="AB101" i="121"/>
  <c r="AB6" i="121" s="1"/>
  <c r="AB107" i="121"/>
  <c r="AB103" i="121"/>
  <c r="AB8" i="121" s="1"/>
  <c r="AB109" i="121"/>
  <c r="AB110" i="121"/>
  <c r="AB108" i="121"/>
  <c r="H89" i="121"/>
  <c r="I98" i="121"/>
  <c r="I3" i="121" s="1"/>
  <c r="I105" i="121"/>
  <c r="X92" i="121"/>
  <c r="W92" i="121" s="1"/>
  <c r="V92" i="121" s="1"/>
  <c r="U92" i="121" s="1"/>
  <c r="T92" i="121" s="1"/>
  <c r="S92" i="121" s="1"/>
  <c r="R92" i="121" s="1"/>
  <c r="Q92" i="121" s="1"/>
  <c r="P92" i="121" s="1"/>
  <c r="O92" i="121" s="1"/>
  <c r="N92" i="121" s="1"/>
  <c r="M92" i="121" s="1"/>
  <c r="L92" i="121" s="1"/>
  <c r="K92" i="121" s="1"/>
  <c r="J92" i="121" s="1"/>
  <c r="I92" i="121" s="1"/>
  <c r="Y101" i="121"/>
  <c r="Y6" i="121" s="1"/>
  <c r="Y108" i="121"/>
  <c r="G92" i="120"/>
  <c r="G3" i="120" s="1"/>
  <c r="G94" i="120"/>
  <c r="K79" i="120"/>
  <c r="K81" i="120" s="1"/>
  <c r="AF97" i="120"/>
  <c r="E77" i="120"/>
  <c r="F79" i="120"/>
  <c r="F81" i="120" s="1"/>
  <c r="J94" i="120"/>
  <c r="J92" i="120"/>
  <c r="J3" i="120" s="1"/>
  <c r="AA92" i="120"/>
  <c r="AA3" i="120" s="1"/>
  <c r="AA94" i="120"/>
  <c r="AB92" i="120"/>
  <c r="AB3" i="120" s="1"/>
  <c r="AB94" i="120"/>
  <c r="H97" i="120"/>
  <c r="Z94" i="120"/>
  <c r="Z92" i="120"/>
  <c r="Z3" i="120" s="1"/>
  <c r="G97" i="119"/>
  <c r="G98" i="119"/>
  <c r="G95" i="119"/>
  <c r="G4" i="119" s="1"/>
  <c r="G94" i="119"/>
  <c r="G3" i="119" s="1"/>
  <c r="Z101" i="119"/>
  <c r="AA97" i="119"/>
  <c r="AA95" i="119"/>
  <c r="AA4" i="119" s="1"/>
  <c r="AA98" i="119"/>
  <c r="AA94" i="119"/>
  <c r="AA3" i="119" s="1"/>
  <c r="E78" i="119"/>
  <c r="F80" i="119"/>
  <c r="F82" i="119" s="1"/>
  <c r="AB95" i="119"/>
  <c r="AB4" i="119" s="1"/>
  <c r="AB98" i="119"/>
  <c r="AB97" i="119"/>
  <c r="AB94" i="119"/>
  <c r="AB3" i="119" s="1"/>
  <c r="H98" i="119"/>
  <c r="H101" i="119" s="1"/>
  <c r="J98" i="119"/>
  <c r="J94" i="119"/>
  <c r="J3" i="119" s="1"/>
  <c r="J97" i="119"/>
  <c r="J95" i="119"/>
  <c r="J4" i="119" s="1"/>
  <c r="K80" i="119"/>
  <c r="K82" i="119" s="1"/>
  <c r="AB101" i="118"/>
  <c r="AB3" i="118" s="1"/>
  <c r="AB102" i="118"/>
  <c r="AB4" i="118" s="1"/>
  <c r="AB103" i="118"/>
  <c r="AB5" i="118" s="1"/>
  <c r="AB104" i="118"/>
  <c r="AB6" i="118" s="1"/>
  <c r="AB107" i="118"/>
  <c r="AB9" i="118" s="1"/>
  <c r="AB105" i="118"/>
  <c r="AB7" i="118" s="1"/>
  <c r="AB109" i="118"/>
  <c r="AB11" i="118" s="1"/>
  <c r="AB108" i="118"/>
  <c r="AB10" i="118" s="1"/>
  <c r="AB111" i="118"/>
  <c r="AB115" i="118"/>
  <c r="AB112" i="118"/>
  <c r="AB116" i="118"/>
  <c r="AB106" i="118"/>
  <c r="AB8" i="118" s="1"/>
  <c r="AB117" i="118"/>
  <c r="AB119" i="118"/>
  <c r="AB114" i="118"/>
  <c r="AB113" i="118"/>
  <c r="AB118" i="118"/>
  <c r="E78" i="118"/>
  <c r="F80" i="118"/>
  <c r="F82" i="118" s="1"/>
  <c r="G95" i="118"/>
  <c r="F95" i="118" s="1"/>
  <c r="E95" i="118" s="1"/>
  <c r="D95" i="118" s="1"/>
  <c r="H107" i="118"/>
  <c r="H9" i="118" s="1"/>
  <c r="H117" i="118"/>
  <c r="AF103" i="118"/>
  <c r="AF113" i="118"/>
  <c r="G97" i="118"/>
  <c r="F97" i="118" s="1"/>
  <c r="E97" i="118" s="1"/>
  <c r="D97" i="118" s="1"/>
  <c r="H109" i="118"/>
  <c r="H11" i="118" s="1"/>
  <c r="H119" i="118"/>
  <c r="K80" i="118"/>
  <c r="K82" i="118" s="1"/>
  <c r="Z104" i="118"/>
  <c r="Z6" i="118" s="1"/>
  <c r="Z105" i="118"/>
  <c r="Z7" i="118" s="1"/>
  <c r="Z102" i="118"/>
  <c r="Z4" i="118" s="1"/>
  <c r="Z103" i="118"/>
  <c r="Z5" i="118" s="1"/>
  <c r="Z106" i="118"/>
  <c r="Z8" i="118" s="1"/>
  <c r="Z108" i="118"/>
  <c r="Z10" i="118" s="1"/>
  <c r="Z112" i="118"/>
  <c r="Z101" i="118"/>
  <c r="Z3" i="118" s="1"/>
  <c r="Z113" i="118"/>
  <c r="Z117" i="118"/>
  <c r="Z107" i="118"/>
  <c r="Z9" i="118" s="1"/>
  <c r="Z109" i="118"/>
  <c r="Z11" i="118" s="1"/>
  <c r="Z114" i="118"/>
  <c r="Z118" i="118"/>
  <c r="Z115" i="118"/>
  <c r="Z119" i="118"/>
  <c r="Z111" i="118"/>
  <c r="Z116" i="118"/>
  <c r="J104" i="118"/>
  <c r="J6" i="118" s="1"/>
  <c r="J105" i="118"/>
  <c r="J7" i="118" s="1"/>
  <c r="J101" i="118"/>
  <c r="J3" i="118" s="1"/>
  <c r="J102" i="118"/>
  <c r="J4" i="118" s="1"/>
  <c r="J103" i="118"/>
  <c r="J5" i="118" s="1"/>
  <c r="J106" i="118"/>
  <c r="J8" i="118" s="1"/>
  <c r="J108" i="118"/>
  <c r="J10" i="118" s="1"/>
  <c r="J112" i="118"/>
  <c r="J113" i="118"/>
  <c r="J117" i="118"/>
  <c r="J107" i="118"/>
  <c r="J9" i="118" s="1"/>
  <c r="J109" i="118"/>
  <c r="J11" i="118" s="1"/>
  <c r="J114" i="118"/>
  <c r="J118" i="118"/>
  <c r="J115" i="118"/>
  <c r="J116" i="118"/>
  <c r="J111" i="118"/>
  <c r="J119" i="118"/>
  <c r="H89" i="118"/>
  <c r="I101" i="118"/>
  <c r="I3" i="118" s="1"/>
  <c r="I111" i="118"/>
  <c r="H90" i="118"/>
  <c r="I102" i="118"/>
  <c r="I4" i="118" s="1"/>
  <c r="I112" i="118"/>
  <c r="G91" i="118"/>
  <c r="F91" i="118" s="1"/>
  <c r="E91" i="118" s="1"/>
  <c r="D91" i="118" s="1"/>
  <c r="H113" i="118"/>
  <c r="AF107" i="118"/>
  <c r="AF117" i="118"/>
  <c r="AA101" i="118"/>
  <c r="AA3" i="118" s="1"/>
  <c r="AA103" i="118"/>
  <c r="AA5" i="118" s="1"/>
  <c r="AA104" i="118"/>
  <c r="AA6" i="118" s="1"/>
  <c r="AA105" i="118"/>
  <c r="AA7" i="118" s="1"/>
  <c r="AA108" i="118"/>
  <c r="AA10" i="118" s="1"/>
  <c r="AA111" i="118"/>
  <c r="AA112" i="118"/>
  <c r="AA116" i="118"/>
  <c r="AA106" i="118"/>
  <c r="AA8" i="118" s="1"/>
  <c r="AA113" i="118"/>
  <c r="AA117" i="118"/>
  <c r="AA102" i="118"/>
  <c r="AA4" i="118" s="1"/>
  <c r="AA109" i="118"/>
  <c r="AA11" i="118" s="1"/>
  <c r="AA114" i="118"/>
  <c r="AA107" i="118"/>
  <c r="AA9" i="118" s="1"/>
  <c r="AA118" i="118"/>
  <c r="AA115" i="118"/>
  <c r="AA119" i="118"/>
  <c r="G104" i="118"/>
  <c r="G6" i="118" s="1"/>
  <c r="G108" i="118"/>
  <c r="G10" i="118" s="1"/>
  <c r="G114" i="118"/>
  <c r="G118" i="118"/>
  <c r="H93" i="118"/>
  <c r="I105" i="118"/>
  <c r="I7" i="118" s="1"/>
  <c r="I115" i="118"/>
  <c r="H94" i="118"/>
  <c r="I106" i="118"/>
  <c r="I8" i="118" s="1"/>
  <c r="I116" i="118"/>
  <c r="E78" i="117"/>
  <c r="F80" i="117"/>
  <c r="F82" i="117" s="1"/>
  <c r="AB80" i="117"/>
  <c r="AB82" i="117" s="1"/>
  <c r="AA80" i="117"/>
  <c r="AA82" i="117" s="1"/>
  <c r="H91" i="117"/>
  <c r="I102" i="117"/>
  <c r="I5" i="117" s="1"/>
  <c r="I111" i="117"/>
  <c r="G95" i="117"/>
  <c r="F95" i="117" s="1"/>
  <c r="E95" i="117" s="1"/>
  <c r="D95" i="117" s="1"/>
  <c r="H106" i="117"/>
  <c r="H9" i="117" s="1"/>
  <c r="H115" i="117"/>
  <c r="Z104" i="117"/>
  <c r="Z7" i="117" s="1"/>
  <c r="Z100" i="117"/>
  <c r="Z3" i="117" s="1"/>
  <c r="Z101" i="117"/>
  <c r="Z4" i="117" s="1"/>
  <c r="Z107" i="117"/>
  <c r="Z10" i="117" s="1"/>
  <c r="Z109" i="117"/>
  <c r="Z103" i="117"/>
  <c r="Z6" i="117" s="1"/>
  <c r="Z105" i="117"/>
  <c r="Z8" i="117" s="1"/>
  <c r="Z110" i="117"/>
  <c r="Z102" i="117"/>
  <c r="Z5" i="117" s="1"/>
  <c r="Z115" i="117"/>
  <c r="Z106" i="117"/>
  <c r="Z9" i="117" s="1"/>
  <c r="Z113" i="117"/>
  <c r="Z112" i="117"/>
  <c r="Z116" i="117"/>
  <c r="Z114" i="117"/>
  <c r="Z111" i="117"/>
  <c r="K80" i="117"/>
  <c r="K82" i="117" s="1"/>
  <c r="H90" i="117"/>
  <c r="I101" i="117"/>
  <c r="I4" i="117" s="1"/>
  <c r="I110" i="117"/>
  <c r="G107" i="117"/>
  <c r="G10" i="117" s="1"/>
  <c r="G116" i="117"/>
  <c r="J101" i="117"/>
  <c r="J4" i="117" s="1"/>
  <c r="J104" i="117"/>
  <c r="J7" i="117" s="1"/>
  <c r="J100" i="117"/>
  <c r="J3" i="117" s="1"/>
  <c r="J107" i="117"/>
  <c r="J10" i="117" s="1"/>
  <c r="J109" i="117"/>
  <c r="J103" i="117"/>
  <c r="J6" i="117" s="1"/>
  <c r="J105" i="117"/>
  <c r="J8" i="117" s="1"/>
  <c r="J110" i="117"/>
  <c r="J115" i="117"/>
  <c r="J113" i="117"/>
  <c r="J102" i="117"/>
  <c r="J5" i="117" s="1"/>
  <c r="J106" i="117"/>
  <c r="J9" i="117" s="1"/>
  <c r="J116" i="117"/>
  <c r="J111" i="117"/>
  <c r="J112" i="117"/>
  <c r="J114" i="117"/>
  <c r="AA109" i="115"/>
  <c r="Y98" i="115"/>
  <c r="Y3" i="115" s="1"/>
  <c r="Y103" i="115"/>
  <c r="Y100" i="115"/>
  <c r="Y5" i="115" s="1"/>
  <c r="Y105" i="115"/>
  <c r="AE109" i="115"/>
  <c r="Z109" i="115"/>
  <c r="AA99" i="114"/>
  <c r="AA4" i="114" s="1"/>
  <c r="AA98" i="114"/>
  <c r="AA3" i="114" s="1"/>
  <c r="AA100" i="114"/>
  <c r="AA5" i="114" s="1"/>
  <c r="AA103" i="114"/>
  <c r="AA8" i="114" s="1"/>
  <c r="AA101" i="114"/>
  <c r="AA6" i="114" s="1"/>
  <c r="AA107" i="114"/>
  <c r="AA111" i="114"/>
  <c r="AA110" i="114"/>
  <c r="AA102" i="114"/>
  <c r="AA7" i="114" s="1"/>
  <c r="AA106" i="114"/>
  <c r="AA108" i="114"/>
  <c r="AA109" i="114"/>
  <c r="AA112" i="114"/>
  <c r="AA104" i="114"/>
  <c r="AA9" i="114" s="1"/>
  <c r="G88" i="114"/>
  <c r="F88" i="114" s="1"/>
  <c r="E88" i="114" s="1"/>
  <c r="D88" i="114" s="1"/>
  <c r="H106" i="114"/>
  <c r="E77" i="114"/>
  <c r="F79" i="114"/>
  <c r="F81" i="114" s="1"/>
  <c r="J98" i="114"/>
  <c r="J3" i="114" s="1"/>
  <c r="J100" i="114"/>
  <c r="J5" i="114" s="1"/>
  <c r="J101" i="114"/>
  <c r="J6" i="114" s="1"/>
  <c r="J102" i="114"/>
  <c r="J7" i="114" s="1"/>
  <c r="J104" i="114"/>
  <c r="J9" i="114" s="1"/>
  <c r="J99" i="114"/>
  <c r="J4" i="114" s="1"/>
  <c r="J108" i="114"/>
  <c r="J112" i="114"/>
  <c r="J107" i="114"/>
  <c r="J111" i="114"/>
  <c r="J103" i="114"/>
  <c r="J8" i="114" s="1"/>
  <c r="J109" i="114"/>
  <c r="J110" i="114"/>
  <c r="J106" i="114"/>
  <c r="Z98" i="114"/>
  <c r="Z3" i="114" s="1"/>
  <c r="Z100" i="114"/>
  <c r="Z5" i="114" s="1"/>
  <c r="Z101" i="114"/>
  <c r="Z6" i="114" s="1"/>
  <c r="Z104" i="114"/>
  <c r="Z9" i="114" s="1"/>
  <c r="Z103" i="114"/>
  <c r="Z8" i="114" s="1"/>
  <c r="Z108" i="114"/>
  <c r="Z112" i="114"/>
  <c r="Z102" i="114"/>
  <c r="Z7" i="114" s="1"/>
  <c r="Z106" i="114"/>
  <c r="Z107" i="114"/>
  <c r="Z109" i="114"/>
  <c r="Z99" i="114"/>
  <c r="Z4" i="114" s="1"/>
  <c r="Z111" i="114"/>
  <c r="Z110" i="114"/>
  <c r="AF100" i="114"/>
  <c r="AF108" i="114"/>
  <c r="H98" i="114"/>
  <c r="H3" i="114" s="1"/>
  <c r="H90" i="114"/>
  <c r="I108" i="114"/>
  <c r="H103" i="114"/>
  <c r="H8" i="114" s="1"/>
  <c r="G93" i="114"/>
  <c r="F93" i="114" s="1"/>
  <c r="E93" i="114" s="1"/>
  <c r="D93" i="114" s="1"/>
  <c r="H111" i="114"/>
  <c r="G104" i="114"/>
  <c r="G9" i="114" s="1"/>
  <c r="G101" i="114"/>
  <c r="G6" i="114" s="1"/>
  <c r="G109" i="114"/>
  <c r="G112" i="114"/>
  <c r="AB98" i="114"/>
  <c r="AB3" i="114" s="1"/>
  <c r="AB102" i="114"/>
  <c r="AB7" i="114" s="1"/>
  <c r="AB107" i="114"/>
  <c r="AB100" i="114"/>
  <c r="AB5" i="114" s="1"/>
  <c r="AB99" i="114"/>
  <c r="AB4" i="114" s="1"/>
  <c r="AB106" i="114"/>
  <c r="AB110" i="114"/>
  <c r="AB104" i="114"/>
  <c r="AB9" i="114" s="1"/>
  <c r="AB112" i="114"/>
  <c r="AB101" i="114"/>
  <c r="AB6" i="114" s="1"/>
  <c r="AB103" i="114"/>
  <c r="AB8" i="114" s="1"/>
  <c r="AB108" i="114"/>
  <c r="AB109" i="114"/>
  <c r="AB111" i="114"/>
  <c r="AF98" i="114"/>
  <c r="K79" i="114"/>
  <c r="K81" i="114" s="1"/>
  <c r="K95" i="113"/>
  <c r="K3" i="113" s="1"/>
  <c r="K101" i="113"/>
  <c r="I95" i="113"/>
  <c r="I3" i="113" s="1"/>
  <c r="Y5" i="113"/>
  <c r="Z95" i="113"/>
  <c r="Z3" i="113" s="1"/>
  <c r="Z101" i="113"/>
  <c r="D77" i="113"/>
  <c r="D79" i="113" s="1"/>
  <c r="D81" i="113" s="1"/>
  <c r="E79" i="113"/>
  <c r="E81" i="113" s="1"/>
  <c r="AF97" i="110"/>
  <c r="N80" i="110"/>
  <c r="N82" i="110" s="1"/>
  <c r="H102" i="110"/>
  <c r="Z102" i="110"/>
  <c r="Z108" i="110" s="1"/>
  <c r="K98" i="110"/>
  <c r="K4" i="110" s="1"/>
  <c r="K102" i="110"/>
  <c r="K103" i="110"/>
  <c r="K97" i="110"/>
  <c r="K3" i="110" s="1"/>
  <c r="D78" i="110"/>
  <c r="D80" i="110" s="1"/>
  <c r="D82" i="110" s="1"/>
  <c r="E80" i="110"/>
  <c r="E82" i="110" s="1"/>
  <c r="M103" i="110"/>
  <c r="M98" i="110"/>
  <c r="M4" i="110" s="1"/>
  <c r="M97" i="110"/>
  <c r="M3" i="110" s="1"/>
  <c r="M102" i="110"/>
  <c r="I98" i="110"/>
  <c r="I4" i="110" s="1"/>
  <c r="H97" i="122" l="1"/>
  <c r="CF23" i="142"/>
  <c r="CF23" i="144"/>
  <c r="CE46" i="145"/>
  <c r="CE46" i="147"/>
  <c r="CE46" i="142"/>
  <c r="CF23" i="147"/>
  <c r="CG3" i="138"/>
  <c r="CH102" i="138"/>
  <c r="CF28" i="138"/>
  <c r="CG112" i="138"/>
  <c r="CF32" i="141"/>
  <c r="CG113" i="141"/>
  <c r="CG104" i="148"/>
  <c r="CF28" i="148"/>
  <c r="CE46" i="148"/>
  <c r="CG4" i="144"/>
  <c r="CH95" i="144"/>
  <c r="CF29" i="138"/>
  <c r="CG113" i="138"/>
  <c r="CG8" i="138"/>
  <c r="CH107" i="138"/>
  <c r="CG7" i="138"/>
  <c r="CH106" i="138"/>
  <c r="CG112" i="140"/>
  <c r="CF30" i="140"/>
  <c r="CG5" i="145"/>
  <c r="CH99" i="145"/>
  <c r="CG6" i="138"/>
  <c r="CH105" i="138"/>
  <c r="CF28" i="145"/>
  <c r="CG104" i="145"/>
  <c r="CG104" i="147"/>
  <c r="CF26" i="147"/>
  <c r="CG7" i="140"/>
  <c r="CH105" i="140"/>
  <c r="CH97" i="148"/>
  <c r="CG4" i="148"/>
  <c r="CH113" i="140"/>
  <c r="CG31" i="140"/>
  <c r="CG6" i="140"/>
  <c r="CH104" i="140"/>
  <c r="CF30" i="148"/>
  <c r="CG106" i="148"/>
  <c r="CH27" i="142"/>
  <c r="CI99" i="142"/>
  <c r="CG4" i="147"/>
  <c r="CH99" i="147"/>
  <c r="CG100" i="139"/>
  <c r="CF26" i="139"/>
  <c r="CF46" i="139" s="1"/>
  <c r="CF26" i="148"/>
  <c r="CG102" i="148"/>
  <c r="CG4" i="140"/>
  <c r="CH102" i="140"/>
  <c r="CG9" i="138"/>
  <c r="CH108" i="138"/>
  <c r="CG6" i="147"/>
  <c r="CH101" i="147"/>
  <c r="CF26" i="144"/>
  <c r="CG98" i="144"/>
  <c r="CF23" i="145"/>
  <c r="CH94" i="144"/>
  <c r="CG3" i="144"/>
  <c r="CG109" i="141"/>
  <c r="CF28" i="141"/>
  <c r="BN3" i="131"/>
  <c r="BO99" i="131"/>
  <c r="CG7" i="141"/>
  <c r="CH103" i="141"/>
  <c r="CF27" i="141"/>
  <c r="CG108" i="141"/>
  <c r="CF27" i="145"/>
  <c r="CG103" i="145"/>
  <c r="CH101" i="139"/>
  <c r="CG27" i="139"/>
  <c r="CF31" i="138"/>
  <c r="CG115" i="138"/>
  <c r="CG102" i="145"/>
  <c r="CF26" i="145"/>
  <c r="CG4" i="145"/>
  <c r="CH98" i="145"/>
  <c r="CG112" i="141"/>
  <c r="CF31" i="141"/>
  <c r="CF30" i="138"/>
  <c r="CG114" i="138"/>
  <c r="CG5" i="141"/>
  <c r="CH101" i="141"/>
  <c r="CH102" i="147"/>
  <c r="CG7" i="147"/>
  <c r="CG3" i="142"/>
  <c r="CH94" i="142"/>
  <c r="CG3" i="145"/>
  <c r="CH97" i="145"/>
  <c r="CJ95" i="142"/>
  <c r="CI4" i="142"/>
  <c r="CE46" i="141"/>
  <c r="CG7" i="148"/>
  <c r="CH100" i="148"/>
  <c r="CE46" i="144"/>
  <c r="CH102" i="141"/>
  <c r="CG6" i="141"/>
  <c r="CG8" i="141"/>
  <c r="CH104" i="141"/>
  <c r="CF29" i="148"/>
  <c r="CG105" i="148"/>
  <c r="CF28" i="147"/>
  <c r="CG106" i="147"/>
  <c r="CE46" i="140"/>
  <c r="CH105" i="141"/>
  <c r="CG9" i="141"/>
  <c r="CG110" i="138"/>
  <c r="CF26" i="138"/>
  <c r="CG3" i="148"/>
  <c r="CH96" i="148"/>
  <c r="CF27" i="147"/>
  <c r="CG105" i="147"/>
  <c r="CF27" i="144"/>
  <c r="CG99" i="144"/>
  <c r="CF23" i="141"/>
  <c r="CF29" i="141"/>
  <c r="CG110" i="141"/>
  <c r="CH98" i="148"/>
  <c r="CG5" i="148"/>
  <c r="CG111" i="140"/>
  <c r="CF29" i="140"/>
  <c r="CF29" i="145"/>
  <c r="CG105" i="145"/>
  <c r="CH96" i="142"/>
  <c r="CG5" i="142"/>
  <c r="CH96" i="144"/>
  <c r="CG5" i="144"/>
  <c r="CH104" i="138"/>
  <c r="CG5" i="138"/>
  <c r="CF26" i="140"/>
  <c r="CG108" i="140"/>
  <c r="CE46" i="138"/>
  <c r="CF23" i="148"/>
  <c r="CF27" i="138"/>
  <c r="CG111" i="138"/>
  <c r="CH100" i="141"/>
  <c r="CG4" i="141"/>
  <c r="CI98" i="139"/>
  <c r="CH4" i="139"/>
  <c r="CH8" i="140"/>
  <c r="CI106" i="140"/>
  <c r="CH100" i="147"/>
  <c r="CG5" i="147"/>
  <c r="CG107" i="147"/>
  <c r="CF29" i="147"/>
  <c r="CF23" i="140"/>
  <c r="CG6" i="145"/>
  <c r="CH100" i="145"/>
  <c r="CG6" i="148"/>
  <c r="CH99" i="148"/>
  <c r="CF30" i="141"/>
  <c r="CG111" i="141"/>
  <c r="CH97" i="139"/>
  <c r="CG3" i="139"/>
  <c r="CG23" i="139" s="1"/>
  <c r="CF28" i="144"/>
  <c r="CG100" i="144"/>
  <c r="CG4" i="138"/>
  <c r="CH103" i="138"/>
  <c r="CH110" i="140"/>
  <c r="CG28" i="140"/>
  <c r="CF23" i="138"/>
  <c r="CG109" i="140"/>
  <c r="CF27" i="140"/>
  <c r="CF28" i="142"/>
  <c r="CG100" i="142"/>
  <c r="CG3" i="140"/>
  <c r="CH101" i="140"/>
  <c r="CG116" i="138"/>
  <c r="CF32" i="138"/>
  <c r="CF27" i="148"/>
  <c r="CG103" i="148"/>
  <c r="CG108" i="147"/>
  <c r="CF30" i="147"/>
  <c r="CF26" i="142"/>
  <c r="CG98" i="142"/>
  <c r="CH5" i="140"/>
  <c r="CI103" i="140"/>
  <c r="CH98" i="147"/>
  <c r="CG3" i="147"/>
  <c r="CH98" i="137"/>
  <c r="CG6" i="137"/>
  <c r="CG5" i="137"/>
  <c r="CH97" i="137"/>
  <c r="CF23" i="137"/>
  <c r="CG3" i="137"/>
  <c r="CH95" i="137"/>
  <c r="CF28" i="137"/>
  <c r="CG102" i="137"/>
  <c r="CF27" i="137"/>
  <c r="CG101" i="137"/>
  <c r="CE46" i="137"/>
  <c r="CG103" i="137"/>
  <c r="CF29" i="137"/>
  <c r="CF26" i="137"/>
  <c r="CG100" i="137"/>
  <c r="CH96" i="137"/>
  <c r="CG4" i="137"/>
  <c r="AF115" i="114"/>
  <c r="H93" i="122"/>
  <c r="G92" i="117"/>
  <c r="F92" i="117" s="1"/>
  <c r="E92" i="117" s="1"/>
  <c r="D92" i="117" s="1"/>
  <c r="AG122" i="118"/>
  <c r="I117" i="122"/>
  <c r="AG107" i="122"/>
  <c r="AG118" i="122"/>
  <c r="AG101" i="117"/>
  <c r="AG110" i="117"/>
  <c r="AG95" i="119"/>
  <c r="AG4" i="119" s="1"/>
  <c r="AG98" i="119"/>
  <c r="AG102" i="121"/>
  <c r="AG109" i="121"/>
  <c r="AG105" i="121"/>
  <c r="AG98" i="121"/>
  <c r="AG100" i="117"/>
  <c r="AH100" i="117" s="1"/>
  <c r="AH109" i="117" s="1"/>
  <c r="AG109" i="117"/>
  <c r="AG106" i="117"/>
  <c r="AG115" i="117"/>
  <c r="AG119" i="122"/>
  <c r="AG108" i="122"/>
  <c r="AG106" i="114"/>
  <c r="AG115" i="114" s="1"/>
  <c r="AG98" i="114"/>
  <c r="AG102" i="122"/>
  <c r="AG113" i="122"/>
  <c r="AG114" i="122"/>
  <c r="AG103" i="122"/>
  <c r="AG100" i="121"/>
  <c r="AG107" i="121"/>
  <c r="AG28" i="121" s="1"/>
  <c r="H113" i="117"/>
  <c r="G93" i="117"/>
  <c r="F93" i="117" s="1"/>
  <c r="E93" i="117" s="1"/>
  <c r="D93" i="117" s="1"/>
  <c r="G92" i="114"/>
  <c r="F92" i="114" s="1"/>
  <c r="E92" i="114" s="1"/>
  <c r="D92" i="114" s="1"/>
  <c r="G99" i="114"/>
  <c r="G4" i="114" s="1"/>
  <c r="H110" i="114"/>
  <c r="H112" i="117"/>
  <c r="Z113" i="121"/>
  <c r="H114" i="117"/>
  <c r="H105" i="117"/>
  <c r="H8" i="117" s="1"/>
  <c r="I121" i="122"/>
  <c r="I101" i="119"/>
  <c r="Z125" i="122"/>
  <c r="G113" i="118"/>
  <c r="AI111" i="118"/>
  <c r="AJ111" i="118" s="1"/>
  <c r="AK111" i="118" s="1"/>
  <c r="AL111" i="118" s="1"/>
  <c r="AM111" i="118" s="1"/>
  <c r="AN111" i="118" s="1"/>
  <c r="AO111" i="118" s="1"/>
  <c r="AP111" i="118" s="1"/>
  <c r="AQ111" i="118" s="1"/>
  <c r="AR111" i="118" s="1"/>
  <c r="AS111" i="118" s="1"/>
  <c r="AT111" i="118" s="1"/>
  <c r="AU111" i="118" s="1"/>
  <c r="AV111" i="118" s="1"/>
  <c r="AW111" i="118" s="1"/>
  <c r="AX111" i="118" s="1"/>
  <c r="AI101" i="118"/>
  <c r="AJ101" i="118" s="1"/>
  <c r="AK101" i="118" s="1"/>
  <c r="AL101" i="118" s="1"/>
  <c r="AM101" i="118" s="1"/>
  <c r="AN101" i="118" s="1"/>
  <c r="AO101" i="118" s="1"/>
  <c r="AP101" i="118" s="1"/>
  <c r="AQ101" i="118" s="1"/>
  <c r="AR101" i="118" s="1"/>
  <c r="AS101" i="118" s="1"/>
  <c r="AT101" i="118" s="1"/>
  <c r="AU101" i="118" s="1"/>
  <c r="AV101" i="118" s="1"/>
  <c r="AW101" i="118" s="1"/>
  <c r="AX101" i="118" s="1"/>
  <c r="AY101" i="118" s="1"/>
  <c r="AZ101" i="118" s="1"/>
  <c r="BA101" i="118" s="1"/>
  <c r="BB101" i="118" s="1"/>
  <c r="BC101" i="118" s="1"/>
  <c r="BD101" i="118" s="1"/>
  <c r="BE101" i="118" s="1"/>
  <c r="BF101" i="118" s="1"/>
  <c r="BG101" i="118" s="1"/>
  <c r="BH101" i="118" s="1"/>
  <c r="BI101" i="118" s="1"/>
  <c r="BJ101" i="118" s="1"/>
  <c r="BK101" i="118" s="1"/>
  <c r="BL101" i="118" s="1"/>
  <c r="BM101" i="118" s="1"/>
  <c r="M108" i="110"/>
  <c r="G107" i="114"/>
  <c r="AH99" i="114"/>
  <c r="AH107" i="114" s="1"/>
  <c r="AH27" i="114" s="1"/>
  <c r="AG4" i="114"/>
  <c r="I107" i="113"/>
  <c r="K107" i="113"/>
  <c r="Z107" i="113"/>
  <c r="AI96" i="113"/>
  <c r="AJ96" i="113" s="1"/>
  <c r="AK96" i="113" s="1"/>
  <c r="AL96" i="113" s="1"/>
  <c r="AM96" i="113" s="1"/>
  <c r="AN96" i="113" s="1"/>
  <c r="AO96" i="113" s="1"/>
  <c r="AP96" i="113" s="1"/>
  <c r="AQ96" i="113" s="1"/>
  <c r="AR96" i="113" s="1"/>
  <c r="AS96" i="113" s="1"/>
  <c r="AT96" i="113" s="1"/>
  <c r="AU96" i="113" s="1"/>
  <c r="AV96" i="113" s="1"/>
  <c r="AW96" i="113" s="1"/>
  <c r="AX96" i="113" s="1"/>
  <c r="AY96" i="113" s="1"/>
  <c r="AZ96" i="113" s="1"/>
  <c r="BA96" i="113" s="1"/>
  <c r="BB96" i="113" s="1"/>
  <c r="BC96" i="113" s="1"/>
  <c r="BD96" i="113" s="1"/>
  <c r="BE96" i="113" s="1"/>
  <c r="BF96" i="113" s="1"/>
  <c r="BG96" i="113" s="1"/>
  <c r="BH96" i="113" s="1"/>
  <c r="BI96" i="113" s="1"/>
  <c r="BJ96" i="113" s="1"/>
  <c r="BK96" i="113" s="1"/>
  <c r="BL96" i="113" s="1"/>
  <c r="BM96" i="113" s="1"/>
  <c r="AH102" i="113"/>
  <c r="AI102" i="113" s="1"/>
  <c r="AJ102" i="113" s="1"/>
  <c r="AK102" i="113" s="1"/>
  <c r="AL102" i="113" s="1"/>
  <c r="AM102" i="113" s="1"/>
  <c r="AN102" i="113" s="1"/>
  <c r="AO102" i="113" s="1"/>
  <c r="AP102" i="113" s="1"/>
  <c r="AQ102" i="113" s="1"/>
  <c r="AR102" i="113" s="1"/>
  <c r="AS102" i="113" s="1"/>
  <c r="AT102" i="113" s="1"/>
  <c r="AU102" i="113" s="1"/>
  <c r="AV102" i="113" s="1"/>
  <c r="AW102" i="113" s="1"/>
  <c r="AX102" i="113" s="1"/>
  <c r="AY102" i="113" s="1"/>
  <c r="AZ102" i="113" s="1"/>
  <c r="BA102" i="113" s="1"/>
  <c r="BB102" i="113" s="1"/>
  <c r="BC102" i="113" s="1"/>
  <c r="BD102" i="113" s="1"/>
  <c r="BE102" i="113" s="1"/>
  <c r="BF102" i="113" s="1"/>
  <c r="BG102" i="113" s="1"/>
  <c r="BH102" i="113" s="1"/>
  <c r="BI102" i="113" s="1"/>
  <c r="BJ102" i="113" s="1"/>
  <c r="BK102" i="113" s="1"/>
  <c r="BL102" i="113" s="1"/>
  <c r="BM102" i="113" s="1"/>
  <c r="AH104" i="113"/>
  <c r="AI98" i="113"/>
  <c r="L96" i="113"/>
  <c r="L4" i="113" s="1"/>
  <c r="L102" i="113"/>
  <c r="L98" i="113"/>
  <c r="L6" i="113" s="1"/>
  <c r="L29" i="113" s="1"/>
  <c r="L104" i="113"/>
  <c r="L97" i="113"/>
  <c r="L5" i="113" s="1"/>
  <c r="L103" i="113"/>
  <c r="AH4" i="113"/>
  <c r="AI97" i="113"/>
  <c r="AJ97" i="113" s="1"/>
  <c r="AK97" i="113" s="1"/>
  <c r="AL97" i="113" s="1"/>
  <c r="AM97" i="113" s="1"/>
  <c r="AN97" i="113" s="1"/>
  <c r="AO97" i="113" s="1"/>
  <c r="AP97" i="113" s="1"/>
  <c r="AQ97" i="113" s="1"/>
  <c r="AR97" i="113" s="1"/>
  <c r="AS97" i="113" s="1"/>
  <c r="AT97" i="113" s="1"/>
  <c r="AU97" i="113" s="1"/>
  <c r="AV97" i="113" s="1"/>
  <c r="AW97" i="113" s="1"/>
  <c r="AX97" i="113" s="1"/>
  <c r="AY97" i="113" s="1"/>
  <c r="AZ97" i="113" s="1"/>
  <c r="BA97" i="113" s="1"/>
  <c r="BB97" i="113" s="1"/>
  <c r="BC97" i="113" s="1"/>
  <c r="BD97" i="113" s="1"/>
  <c r="BE97" i="113" s="1"/>
  <c r="BF97" i="113" s="1"/>
  <c r="BG97" i="113" s="1"/>
  <c r="BH97" i="113" s="1"/>
  <c r="BI97" i="113" s="1"/>
  <c r="BJ97" i="113" s="1"/>
  <c r="BK97" i="113" s="1"/>
  <c r="BL97" i="113" s="1"/>
  <c r="BM97" i="113" s="1"/>
  <c r="AH103" i="113"/>
  <c r="AI103" i="113" s="1"/>
  <c r="AJ103" i="113" s="1"/>
  <c r="AK103" i="113" s="1"/>
  <c r="AL103" i="113" s="1"/>
  <c r="AM103" i="113" s="1"/>
  <c r="AN103" i="113" s="1"/>
  <c r="AO103" i="113" s="1"/>
  <c r="AP103" i="113" s="1"/>
  <c r="AQ103" i="113" s="1"/>
  <c r="AR103" i="113" s="1"/>
  <c r="AS103" i="113" s="1"/>
  <c r="AT103" i="113" s="1"/>
  <c r="AU103" i="113" s="1"/>
  <c r="AV103" i="113" s="1"/>
  <c r="AW103" i="113" s="1"/>
  <c r="AX103" i="113" s="1"/>
  <c r="AY103" i="113" s="1"/>
  <c r="AZ103" i="113" s="1"/>
  <c r="BA103" i="113" s="1"/>
  <c r="BB103" i="113" s="1"/>
  <c r="BC103" i="113" s="1"/>
  <c r="BD103" i="113" s="1"/>
  <c r="BE103" i="113" s="1"/>
  <c r="BF103" i="113" s="1"/>
  <c r="BG103" i="113" s="1"/>
  <c r="BH103" i="113" s="1"/>
  <c r="BI103" i="113" s="1"/>
  <c r="BJ103" i="113" s="1"/>
  <c r="BK103" i="113" s="1"/>
  <c r="BL103" i="113" s="1"/>
  <c r="BM103" i="113" s="1"/>
  <c r="E102" i="113"/>
  <c r="E96" i="113"/>
  <c r="E104" i="113"/>
  <c r="E98" i="113"/>
  <c r="E6" i="113" s="1"/>
  <c r="E29" i="113" s="1"/>
  <c r="E97" i="113"/>
  <c r="E103" i="113"/>
  <c r="D96" i="113"/>
  <c r="D102" i="113"/>
  <c r="D97" i="113"/>
  <c r="D103" i="113"/>
  <c r="D98" i="113"/>
  <c r="D6" i="113" s="1"/>
  <c r="D29" i="113" s="1"/>
  <c r="D104" i="113"/>
  <c r="J108" i="110"/>
  <c r="AH29" i="114"/>
  <c r="E104" i="110"/>
  <c r="E99" i="110"/>
  <c r="E5" i="110" s="1"/>
  <c r="E28" i="110" s="1"/>
  <c r="E100" i="110"/>
  <c r="E6" i="110" s="1"/>
  <c r="E29" i="110" s="1"/>
  <c r="E105" i="110"/>
  <c r="AA108" i="110"/>
  <c r="L108" i="110"/>
  <c r="AG29" i="110"/>
  <c r="AH100" i="110"/>
  <c r="AG6" i="110"/>
  <c r="N100" i="110"/>
  <c r="N6" i="110" s="1"/>
  <c r="N29" i="110" s="1"/>
  <c r="N99" i="110"/>
  <c r="N5" i="110" s="1"/>
  <c r="N28" i="110" s="1"/>
  <c r="N104" i="110"/>
  <c r="N105" i="110"/>
  <c r="D100" i="110"/>
  <c r="D6" i="110" s="1"/>
  <c r="D29" i="110" s="1"/>
  <c r="D105" i="110"/>
  <c r="D99" i="110"/>
  <c r="D5" i="110" s="1"/>
  <c r="D28" i="110" s="1"/>
  <c r="D104" i="110"/>
  <c r="K108" i="110"/>
  <c r="AG28" i="110"/>
  <c r="AG5" i="110"/>
  <c r="AH99" i="110"/>
  <c r="F99" i="131"/>
  <c r="F3" i="131" s="1"/>
  <c r="F108" i="131"/>
  <c r="K99" i="131"/>
  <c r="K3" i="131" s="1"/>
  <c r="K108" i="131"/>
  <c r="AA99" i="131"/>
  <c r="AA3" i="131" s="1"/>
  <c r="AA108" i="131"/>
  <c r="AB108" i="131"/>
  <c r="AB99" i="131"/>
  <c r="AB3" i="131" s="1"/>
  <c r="AG3" i="119"/>
  <c r="AH94" i="119"/>
  <c r="AH97" i="119" s="1"/>
  <c r="BG25" i="140"/>
  <c r="BH2" i="140"/>
  <c r="BH25" i="138"/>
  <c r="BI2" i="138"/>
  <c r="BH25" i="147"/>
  <c r="BI2" i="147"/>
  <c r="BH25" i="148"/>
  <c r="BI2" i="148"/>
  <c r="BH25" i="146"/>
  <c r="BI2" i="146"/>
  <c r="BI2" i="144"/>
  <c r="BH25" i="144"/>
  <c r="BH25" i="145"/>
  <c r="BI2" i="145"/>
  <c r="BI2" i="142"/>
  <c r="BH25" i="142"/>
  <c r="BH25" i="141"/>
  <c r="BI2" i="141"/>
  <c r="BH2" i="139"/>
  <c r="BG25" i="139"/>
  <c r="BH25" i="137"/>
  <c r="BI2" i="137"/>
  <c r="J101" i="119"/>
  <c r="AG6" i="121"/>
  <c r="AG29" i="121"/>
  <c r="G111" i="114"/>
  <c r="I119" i="117"/>
  <c r="AG10" i="118"/>
  <c r="AG33" i="118"/>
  <c r="K104" i="122"/>
  <c r="K5" i="122" s="1"/>
  <c r="G105" i="117"/>
  <c r="G8" i="117" s="1"/>
  <c r="G107" i="118"/>
  <c r="G9" i="118" s="1"/>
  <c r="AI118" i="118"/>
  <c r="AJ118" i="118" s="1"/>
  <c r="AB101" i="119"/>
  <c r="I115" i="114"/>
  <c r="AH101" i="121"/>
  <c r="AH6" i="121" s="1"/>
  <c r="J102" i="121"/>
  <c r="J7" i="121" s="1"/>
  <c r="AE113" i="121"/>
  <c r="K116" i="122"/>
  <c r="K118" i="122"/>
  <c r="K107" i="122"/>
  <c r="K8" i="122" s="1"/>
  <c r="K122" i="122"/>
  <c r="K113" i="122"/>
  <c r="K121" i="122"/>
  <c r="K117" i="122"/>
  <c r="K108" i="122"/>
  <c r="K9" i="122" s="1"/>
  <c r="K106" i="122"/>
  <c r="K7" i="122" s="1"/>
  <c r="K114" i="122"/>
  <c r="K110" i="122"/>
  <c r="K11" i="122" s="1"/>
  <c r="K105" i="122"/>
  <c r="K6" i="122" s="1"/>
  <c r="K111" i="122"/>
  <c r="K12" i="122" s="1"/>
  <c r="K102" i="122"/>
  <c r="K3" i="122" s="1"/>
  <c r="Z113" i="131"/>
  <c r="Z100" i="131"/>
  <c r="Z4" i="131" s="1"/>
  <c r="Z111" i="131"/>
  <c r="K109" i="122"/>
  <c r="K10" i="122" s="1"/>
  <c r="K120" i="122"/>
  <c r="AE125" i="122"/>
  <c r="G98" i="114"/>
  <c r="G3" i="114" s="1"/>
  <c r="G114" i="117"/>
  <c r="G109" i="118"/>
  <c r="G11" i="118" s="1"/>
  <c r="AG26" i="119"/>
  <c r="Z112" i="131"/>
  <c r="AH105" i="117"/>
  <c r="AH114" i="117" s="1"/>
  <c r="AI114" i="117" s="1"/>
  <c r="AG8" i="117"/>
  <c r="L101" i="113"/>
  <c r="L95" i="113"/>
  <c r="L3" i="113" s="1"/>
  <c r="AH98" i="115"/>
  <c r="AH103" i="115" s="1"/>
  <c r="AI103" i="115" s="1"/>
  <c r="AG3" i="115"/>
  <c r="AF106" i="117"/>
  <c r="AF115" i="117"/>
  <c r="AJ109" i="114"/>
  <c r="AI29" i="114"/>
  <c r="AH104" i="117"/>
  <c r="AH113" i="117" s="1"/>
  <c r="AG7" i="117"/>
  <c r="AH5" i="113"/>
  <c r="AF105" i="121"/>
  <c r="AF98" i="121"/>
  <c r="AH6" i="114"/>
  <c r="AI101" i="114"/>
  <c r="AH104" i="118"/>
  <c r="AH114" i="118" s="1"/>
  <c r="AH29" i="118" s="1"/>
  <c r="AG6" i="118"/>
  <c r="K4" i="113"/>
  <c r="AF3" i="114"/>
  <c r="G106" i="114"/>
  <c r="G103" i="114"/>
  <c r="G8" i="114" s="1"/>
  <c r="Z115" i="114"/>
  <c r="AF5" i="118"/>
  <c r="AA101" i="119"/>
  <c r="Z115" i="131"/>
  <c r="AG3" i="118"/>
  <c r="AH100" i="115"/>
  <c r="AH105" i="115" s="1"/>
  <c r="AI105" i="115" s="1"/>
  <c r="AG5" i="115"/>
  <c r="AG4" i="118"/>
  <c r="AH102" i="118"/>
  <c r="AH112" i="118" s="1"/>
  <c r="AI112" i="118" s="1"/>
  <c r="M79" i="113"/>
  <c r="M81" i="113" s="1"/>
  <c r="AH105" i="118"/>
  <c r="AH115" i="118" s="1"/>
  <c r="AG7" i="118"/>
  <c r="AI101" i="115"/>
  <c r="AH6" i="115"/>
  <c r="AI106" i="115"/>
  <c r="AH29" i="115"/>
  <c r="AH104" i="114"/>
  <c r="AH112" i="114" s="1"/>
  <c r="AG9" i="114"/>
  <c r="AI102" i="114"/>
  <c r="AH7" i="114"/>
  <c r="AI108" i="118"/>
  <c r="AH10" i="118"/>
  <c r="AF3" i="110"/>
  <c r="AG32" i="118"/>
  <c r="AF9" i="118"/>
  <c r="AH103" i="114"/>
  <c r="AH111" i="114" s="1"/>
  <c r="AG8" i="114"/>
  <c r="AG30" i="121"/>
  <c r="AH99" i="115"/>
  <c r="AH104" i="115" s="1"/>
  <c r="AG4" i="115"/>
  <c r="AH106" i="118"/>
  <c r="AH116" i="118" s="1"/>
  <c r="AG8" i="118"/>
  <c r="AH95" i="113"/>
  <c r="AH101" i="113" s="1"/>
  <c r="AI101" i="113" s="1"/>
  <c r="AG3" i="113"/>
  <c r="G89" i="117"/>
  <c r="H109" i="117"/>
  <c r="H100" i="117"/>
  <c r="H3" i="117" s="1"/>
  <c r="AF10" i="117"/>
  <c r="AG33" i="117"/>
  <c r="AE119" i="117"/>
  <c r="AH103" i="117"/>
  <c r="AH112" i="117" s="1"/>
  <c r="AG6" i="117"/>
  <c r="AG28" i="114"/>
  <c r="AF5" i="114"/>
  <c r="AH109" i="118"/>
  <c r="AH119" i="118" s="1"/>
  <c r="AH34" i="118" s="1"/>
  <c r="AG11" i="118"/>
  <c r="X106" i="115"/>
  <c r="X101" i="115"/>
  <c r="X6" i="115" s="1"/>
  <c r="AH102" i="117"/>
  <c r="AH111" i="117" s="1"/>
  <c r="AG5" i="117"/>
  <c r="AI110" i="114"/>
  <c r="AH30" i="114"/>
  <c r="X104" i="115"/>
  <c r="X99" i="115"/>
  <c r="X4" i="115" s="1"/>
  <c r="AH98" i="110"/>
  <c r="AH103" i="110" s="1"/>
  <c r="AH27" i="110" s="1"/>
  <c r="AG4" i="110"/>
  <c r="AF101" i="117"/>
  <c r="AF110" i="117"/>
  <c r="AI103" i="121"/>
  <c r="AH8" i="121"/>
  <c r="AI110" i="121"/>
  <c r="AH31" i="121"/>
  <c r="AH99" i="121"/>
  <c r="AH106" i="121" s="1"/>
  <c r="AG4" i="121"/>
  <c r="Z97" i="120"/>
  <c r="AH92" i="120"/>
  <c r="AH94" i="120" s="1"/>
  <c r="AG3" i="120"/>
  <c r="AA97" i="120"/>
  <c r="AG26" i="120"/>
  <c r="AH108" i="131"/>
  <c r="AG3" i="131"/>
  <c r="Y110" i="131"/>
  <c r="AF112" i="131"/>
  <c r="AF103" i="131"/>
  <c r="AE118" i="131"/>
  <c r="AF111" i="131"/>
  <c r="AF102" i="131"/>
  <c r="AF101" i="131"/>
  <c r="AF110" i="131"/>
  <c r="AA100" i="131"/>
  <c r="AA4" i="131" s="1"/>
  <c r="AA103" i="131"/>
  <c r="AA7" i="131" s="1"/>
  <c r="AA101" i="131"/>
  <c r="AA5" i="131" s="1"/>
  <c r="AA105" i="131"/>
  <c r="AA9" i="131" s="1"/>
  <c r="AA104" i="131"/>
  <c r="AA8" i="131" s="1"/>
  <c r="AA115" i="131"/>
  <c r="AA102" i="131"/>
  <c r="AA6" i="131" s="1"/>
  <c r="AA109" i="131"/>
  <c r="AA114" i="131"/>
  <c r="AA110" i="131"/>
  <c r="AA111" i="131"/>
  <c r="AA106" i="131"/>
  <c r="AA10" i="131" s="1"/>
  <c r="AA113" i="131"/>
  <c r="AA112" i="131"/>
  <c r="Z114" i="131"/>
  <c r="AF115" i="131"/>
  <c r="AF106" i="131"/>
  <c r="AF105" i="131"/>
  <c r="AF114" i="131"/>
  <c r="AB102" i="131"/>
  <c r="AB6" i="131" s="1"/>
  <c r="AB106" i="131"/>
  <c r="AB10" i="131" s="1"/>
  <c r="AB111" i="131"/>
  <c r="AB103" i="131"/>
  <c r="AB7" i="131" s="1"/>
  <c r="AB101" i="131"/>
  <c r="AB5" i="131" s="1"/>
  <c r="AB105" i="131"/>
  <c r="AB9" i="131" s="1"/>
  <c r="AB110" i="131"/>
  <c r="AB114" i="131"/>
  <c r="AB112" i="131"/>
  <c r="AB109" i="131"/>
  <c r="AB104" i="131"/>
  <c r="AB8" i="131" s="1"/>
  <c r="AB100" i="131"/>
  <c r="AB4" i="131" s="1"/>
  <c r="AB115" i="131"/>
  <c r="AB113" i="131"/>
  <c r="AF109" i="131"/>
  <c r="AF100" i="131"/>
  <c r="L80" i="131"/>
  <c r="L82" i="131" s="1"/>
  <c r="Z110" i="131"/>
  <c r="D78" i="131"/>
  <c r="D80" i="131" s="1"/>
  <c r="D82" i="131" s="1"/>
  <c r="E80" i="131"/>
  <c r="E82" i="131" s="1"/>
  <c r="AF104" i="131"/>
  <c r="AF113" i="131"/>
  <c r="Y125" i="122"/>
  <c r="K115" i="122"/>
  <c r="AH104" i="122"/>
  <c r="AH115" i="122" s="1"/>
  <c r="AI115" i="122" s="1"/>
  <c r="AG5" i="122"/>
  <c r="AH111" i="122"/>
  <c r="AH122" i="122" s="1"/>
  <c r="AI122" i="122" s="1"/>
  <c r="AG12" i="122"/>
  <c r="AH110" i="122"/>
  <c r="AH121" i="122" s="1"/>
  <c r="AI121" i="122" s="1"/>
  <c r="AG11" i="122"/>
  <c r="AG10" i="122"/>
  <c r="AH109" i="122"/>
  <c r="AH120" i="122" s="1"/>
  <c r="AI120" i="122" s="1"/>
  <c r="AG7" i="122"/>
  <c r="AH106" i="122"/>
  <c r="AH117" i="122" s="1"/>
  <c r="AI117" i="122" s="1"/>
  <c r="AH105" i="122"/>
  <c r="AH116" i="122" s="1"/>
  <c r="AH29" i="122" s="1"/>
  <c r="AG6" i="122"/>
  <c r="M80" i="122"/>
  <c r="M82" i="122" s="1"/>
  <c r="I95" i="122"/>
  <c r="J108" i="122"/>
  <c r="J9" i="122" s="1"/>
  <c r="J119" i="122"/>
  <c r="K119" i="122"/>
  <c r="H89" i="122"/>
  <c r="I102" i="122"/>
  <c r="I3" i="122" s="1"/>
  <c r="I113" i="122"/>
  <c r="AB125" i="122"/>
  <c r="AF102" i="122"/>
  <c r="AF113" i="122"/>
  <c r="G94" i="122"/>
  <c r="H107" i="122"/>
  <c r="H8" i="122" s="1"/>
  <c r="H118" i="122"/>
  <c r="H92" i="122"/>
  <c r="I105" i="122"/>
  <c r="I6" i="122" s="1"/>
  <c r="I116" i="122"/>
  <c r="AF103" i="122"/>
  <c r="AF114" i="122"/>
  <c r="I96" i="122"/>
  <c r="J109" i="122"/>
  <c r="J10" i="122" s="1"/>
  <c r="J120" i="122"/>
  <c r="H90" i="122"/>
  <c r="I103" i="122"/>
  <c r="I4" i="122" s="1"/>
  <c r="I114" i="122"/>
  <c r="H98" i="122"/>
  <c r="I111" i="122"/>
  <c r="I12" i="122" s="1"/>
  <c r="I122" i="122"/>
  <c r="G93" i="122"/>
  <c r="H117" i="122"/>
  <c r="H106" i="122"/>
  <c r="H7" i="122" s="1"/>
  <c r="I91" i="122"/>
  <c r="J115" i="122"/>
  <c r="J104" i="122"/>
  <c r="J5" i="122" s="1"/>
  <c r="L102" i="122"/>
  <c r="L3" i="122" s="1"/>
  <c r="L103" i="122"/>
  <c r="L4" i="122" s="1"/>
  <c r="L105" i="122"/>
  <c r="L6" i="122" s="1"/>
  <c r="L109" i="122"/>
  <c r="L10" i="122" s="1"/>
  <c r="L114" i="122"/>
  <c r="L104" i="122"/>
  <c r="L5" i="122" s="1"/>
  <c r="L106" i="122"/>
  <c r="L7" i="122" s="1"/>
  <c r="L110" i="122"/>
  <c r="L11" i="122" s="1"/>
  <c r="L115" i="122"/>
  <c r="L119" i="122"/>
  <c r="L107" i="122"/>
  <c r="L8" i="122" s="1"/>
  <c r="L108" i="122"/>
  <c r="L9" i="122" s="1"/>
  <c r="L113" i="122"/>
  <c r="L116" i="122"/>
  <c r="L111" i="122"/>
  <c r="L12" i="122" s="1"/>
  <c r="L117" i="122"/>
  <c r="L120" i="122"/>
  <c r="L118" i="122"/>
  <c r="L121" i="122"/>
  <c r="L122" i="122"/>
  <c r="G97" i="122"/>
  <c r="H110" i="122"/>
  <c r="H11" i="122" s="1"/>
  <c r="H121" i="122"/>
  <c r="AF107" i="122"/>
  <c r="AF118" i="122"/>
  <c r="AA125" i="122"/>
  <c r="D78" i="121"/>
  <c r="D80" i="121" s="1"/>
  <c r="D82" i="121" s="1"/>
  <c r="E80" i="121"/>
  <c r="E82" i="121" s="1"/>
  <c r="AA113" i="121"/>
  <c r="G94" i="121"/>
  <c r="H103" i="121"/>
  <c r="H8" i="121" s="1"/>
  <c r="H110" i="121"/>
  <c r="J108" i="121"/>
  <c r="J101" i="121"/>
  <c r="J6" i="121" s="1"/>
  <c r="J99" i="121"/>
  <c r="J4" i="121" s="1"/>
  <c r="H90" i="121"/>
  <c r="I106" i="121"/>
  <c r="I99" i="121"/>
  <c r="I4" i="121" s="1"/>
  <c r="Y113" i="121"/>
  <c r="H91" i="121"/>
  <c r="I100" i="121"/>
  <c r="I5" i="121" s="1"/>
  <c r="I107" i="121"/>
  <c r="J100" i="121"/>
  <c r="J5" i="121" s="1"/>
  <c r="J109" i="121"/>
  <c r="J107" i="121"/>
  <c r="L80" i="121"/>
  <c r="L82" i="121" s="1"/>
  <c r="J106" i="121"/>
  <c r="H92" i="121"/>
  <c r="I101" i="121"/>
  <c r="I6" i="121" s="1"/>
  <c r="I108" i="121"/>
  <c r="G89" i="121"/>
  <c r="H105" i="121"/>
  <c r="H98" i="121"/>
  <c r="H3" i="121" s="1"/>
  <c r="AB113" i="121"/>
  <c r="H93" i="121"/>
  <c r="I102" i="121"/>
  <c r="I7" i="121" s="1"/>
  <c r="I109" i="121"/>
  <c r="K98" i="121"/>
  <c r="K3" i="121" s="1"/>
  <c r="K99" i="121"/>
  <c r="K4" i="121" s="1"/>
  <c r="K101" i="121"/>
  <c r="K6" i="121" s="1"/>
  <c r="K100" i="121"/>
  <c r="K5" i="121" s="1"/>
  <c r="K106" i="121"/>
  <c r="K105" i="121"/>
  <c r="K103" i="121"/>
  <c r="K8" i="121" s="1"/>
  <c r="K108" i="121"/>
  <c r="K107" i="121"/>
  <c r="K102" i="121"/>
  <c r="K7" i="121" s="1"/>
  <c r="K109" i="121"/>
  <c r="K110" i="121"/>
  <c r="AB97" i="120"/>
  <c r="F94" i="120"/>
  <c r="F92" i="120"/>
  <c r="F3" i="120" s="1"/>
  <c r="D77" i="120"/>
  <c r="D79" i="120" s="1"/>
  <c r="D81" i="120" s="1"/>
  <c r="E79" i="120"/>
  <c r="E81" i="120" s="1"/>
  <c r="L79" i="120"/>
  <c r="L81" i="120" s="1"/>
  <c r="J97" i="120"/>
  <c r="K92" i="120"/>
  <c r="K3" i="120" s="1"/>
  <c r="K94" i="120"/>
  <c r="F98" i="119"/>
  <c r="F95" i="119"/>
  <c r="F4" i="119" s="1"/>
  <c r="F97" i="119"/>
  <c r="F94" i="119"/>
  <c r="F3" i="119" s="1"/>
  <c r="L80" i="119"/>
  <c r="L82" i="119" s="1"/>
  <c r="D78" i="119"/>
  <c r="D80" i="119" s="1"/>
  <c r="D82" i="119" s="1"/>
  <c r="E80" i="119"/>
  <c r="E82" i="119" s="1"/>
  <c r="K97" i="119"/>
  <c r="K95" i="119"/>
  <c r="K4" i="119" s="1"/>
  <c r="K98" i="119"/>
  <c r="K94" i="119"/>
  <c r="K3" i="119" s="1"/>
  <c r="I122" i="118"/>
  <c r="AF122" i="118"/>
  <c r="G94" i="118"/>
  <c r="H106" i="118"/>
  <c r="H8" i="118" s="1"/>
  <c r="H116" i="118"/>
  <c r="G119" i="118"/>
  <c r="G103" i="118"/>
  <c r="G5" i="118" s="1"/>
  <c r="F104" i="118"/>
  <c r="F6" i="118" s="1"/>
  <c r="F103" i="118"/>
  <c r="F5" i="118" s="1"/>
  <c r="F107" i="118"/>
  <c r="F9" i="118" s="1"/>
  <c r="F108" i="118"/>
  <c r="F10" i="118" s="1"/>
  <c r="F113" i="118"/>
  <c r="F117" i="118"/>
  <c r="F109" i="118"/>
  <c r="F11" i="118" s="1"/>
  <c r="F114" i="118"/>
  <c r="F118" i="118"/>
  <c r="F119" i="118"/>
  <c r="G93" i="118"/>
  <c r="H115" i="118"/>
  <c r="H105" i="118"/>
  <c r="H7" i="118" s="1"/>
  <c r="J122" i="118"/>
  <c r="G117" i="118"/>
  <c r="G89" i="118"/>
  <c r="H111" i="118"/>
  <c r="H101" i="118"/>
  <c r="H3" i="118" s="1"/>
  <c r="Z122" i="118"/>
  <c r="D78" i="118"/>
  <c r="D80" i="118" s="1"/>
  <c r="D82" i="118" s="1"/>
  <c r="E80" i="118"/>
  <c r="E82" i="118" s="1"/>
  <c r="AA122" i="118"/>
  <c r="G90" i="118"/>
  <c r="H112" i="118"/>
  <c r="H102" i="118"/>
  <c r="H4" i="118" s="1"/>
  <c r="L80" i="118"/>
  <c r="L82" i="118" s="1"/>
  <c r="K101" i="118"/>
  <c r="K3" i="118" s="1"/>
  <c r="K103" i="118"/>
  <c r="K5" i="118" s="1"/>
  <c r="K104" i="118"/>
  <c r="K6" i="118" s="1"/>
  <c r="K105" i="118"/>
  <c r="K7" i="118" s="1"/>
  <c r="K108" i="118"/>
  <c r="K10" i="118" s="1"/>
  <c r="K111" i="118"/>
  <c r="K112" i="118"/>
  <c r="K116" i="118"/>
  <c r="K106" i="118"/>
  <c r="K8" i="118" s="1"/>
  <c r="K113" i="118"/>
  <c r="K117" i="118"/>
  <c r="K109" i="118"/>
  <c r="K11" i="118" s="1"/>
  <c r="K118" i="118"/>
  <c r="K107" i="118"/>
  <c r="K9" i="118" s="1"/>
  <c r="K115" i="118"/>
  <c r="K119" i="118"/>
  <c r="K102" i="118"/>
  <c r="K4" i="118" s="1"/>
  <c r="K114" i="118"/>
  <c r="AB122" i="118"/>
  <c r="L80" i="117"/>
  <c r="L82" i="117" s="1"/>
  <c r="AA103" i="117"/>
  <c r="AA6" i="117" s="1"/>
  <c r="AA101" i="117"/>
  <c r="AA4" i="117" s="1"/>
  <c r="AA102" i="117"/>
  <c r="AA5" i="117" s="1"/>
  <c r="AA104" i="117"/>
  <c r="AA7" i="117" s="1"/>
  <c r="AA106" i="117"/>
  <c r="AA9" i="117" s="1"/>
  <c r="AA107" i="117"/>
  <c r="AA10" i="117" s="1"/>
  <c r="AA100" i="117"/>
  <c r="AA3" i="117" s="1"/>
  <c r="AA109" i="117"/>
  <c r="AA105" i="117"/>
  <c r="AA8" i="117" s="1"/>
  <c r="AA111" i="117"/>
  <c r="AA114" i="117"/>
  <c r="AA110" i="117"/>
  <c r="AA115" i="117"/>
  <c r="AA112" i="117"/>
  <c r="AA113" i="117"/>
  <c r="AA116" i="117"/>
  <c r="K101" i="117"/>
  <c r="K4" i="117" s="1"/>
  <c r="K103" i="117"/>
  <c r="K6" i="117" s="1"/>
  <c r="K104" i="117"/>
  <c r="K7" i="117" s="1"/>
  <c r="K102" i="117"/>
  <c r="K5" i="117" s="1"/>
  <c r="K106" i="117"/>
  <c r="K9" i="117" s="1"/>
  <c r="K107" i="117"/>
  <c r="K10" i="117" s="1"/>
  <c r="K100" i="117"/>
  <c r="K3" i="117" s="1"/>
  <c r="K109" i="117"/>
  <c r="K105" i="117"/>
  <c r="K8" i="117" s="1"/>
  <c r="K114" i="117"/>
  <c r="K110" i="117"/>
  <c r="K115" i="117"/>
  <c r="K112" i="117"/>
  <c r="K116" i="117"/>
  <c r="K111" i="117"/>
  <c r="K113" i="117"/>
  <c r="Z119" i="117"/>
  <c r="AB100" i="117"/>
  <c r="AB3" i="117" s="1"/>
  <c r="AB102" i="117"/>
  <c r="AB5" i="117" s="1"/>
  <c r="AB103" i="117"/>
  <c r="AB6" i="117" s="1"/>
  <c r="AB105" i="117"/>
  <c r="AB8" i="117" s="1"/>
  <c r="AB101" i="117"/>
  <c r="AB4" i="117" s="1"/>
  <c r="AB104" i="117"/>
  <c r="AB7" i="117" s="1"/>
  <c r="AB106" i="117"/>
  <c r="AB9" i="117" s="1"/>
  <c r="AB111" i="117"/>
  <c r="AB107" i="117"/>
  <c r="AB10" i="117" s="1"/>
  <c r="AB113" i="117"/>
  <c r="AB109" i="117"/>
  <c r="AB114" i="117"/>
  <c r="AB115" i="117"/>
  <c r="AB112" i="117"/>
  <c r="AB110" i="117"/>
  <c r="AB116" i="117"/>
  <c r="J119" i="117"/>
  <c r="G115" i="117"/>
  <c r="G106" i="117"/>
  <c r="G9" i="117" s="1"/>
  <c r="F107" i="117"/>
  <c r="F10" i="117" s="1"/>
  <c r="F105" i="117"/>
  <c r="F8" i="117" s="1"/>
  <c r="F106" i="117"/>
  <c r="F9" i="117" s="1"/>
  <c r="F115" i="117"/>
  <c r="F116" i="117"/>
  <c r="F114" i="117"/>
  <c r="G90" i="117"/>
  <c r="H110" i="117"/>
  <c r="H101" i="117"/>
  <c r="H4" i="117" s="1"/>
  <c r="G91" i="117"/>
  <c r="H102" i="117"/>
  <c r="H5" i="117" s="1"/>
  <c r="H111" i="117"/>
  <c r="D78" i="117"/>
  <c r="D80" i="117" s="1"/>
  <c r="D82" i="117" s="1"/>
  <c r="E80" i="117"/>
  <c r="E82" i="117" s="1"/>
  <c r="X105" i="115"/>
  <c r="X100" i="115"/>
  <c r="X5" i="115" s="1"/>
  <c r="Y109" i="115"/>
  <c r="X103" i="115"/>
  <c r="X98" i="115"/>
  <c r="X3" i="115" s="1"/>
  <c r="K99" i="114"/>
  <c r="K4" i="114" s="1"/>
  <c r="K103" i="114"/>
  <c r="K8" i="114" s="1"/>
  <c r="K98" i="114"/>
  <c r="K3" i="114" s="1"/>
  <c r="K100" i="114"/>
  <c r="K5" i="114" s="1"/>
  <c r="K101" i="114"/>
  <c r="K6" i="114" s="1"/>
  <c r="K107" i="114"/>
  <c r="K111" i="114"/>
  <c r="K106" i="114"/>
  <c r="K109" i="114"/>
  <c r="K110" i="114"/>
  <c r="K112" i="114"/>
  <c r="K108" i="114"/>
  <c r="K104" i="114"/>
  <c r="K9" i="114" s="1"/>
  <c r="K102" i="114"/>
  <c r="K7" i="114" s="1"/>
  <c r="G90" i="114"/>
  <c r="H100" i="114"/>
  <c r="H5" i="114" s="1"/>
  <c r="H108" i="114"/>
  <c r="J115" i="114"/>
  <c r="AB115" i="114"/>
  <c r="L79" i="114"/>
  <c r="L81" i="114" s="1"/>
  <c r="F98" i="114"/>
  <c r="F3" i="114" s="1"/>
  <c r="F101" i="114"/>
  <c r="F6" i="114" s="1"/>
  <c r="F104" i="114"/>
  <c r="F9" i="114" s="1"/>
  <c r="F103" i="114"/>
  <c r="F8" i="114" s="1"/>
  <c r="F112" i="114"/>
  <c r="F109" i="114"/>
  <c r="F106" i="114"/>
  <c r="F99" i="114"/>
  <c r="F4" i="114" s="1"/>
  <c r="F107" i="114"/>
  <c r="F111" i="114"/>
  <c r="AA115" i="114"/>
  <c r="D77" i="114"/>
  <c r="D79" i="114" s="1"/>
  <c r="D81" i="114" s="1"/>
  <c r="E79" i="114"/>
  <c r="E81" i="114" s="1"/>
  <c r="H95" i="113"/>
  <c r="H3" i="113" s="1"/>
  <c r="H101" i="113"/>
  <c r="H107" i="113" s="1"/>
  <c r="J4" i="113"/>
  <c r="E97" i="110"/>
  <c r="E3" i="110" s="1"/>
  <c r="E102" i="110"/>
  <c r="F102" i="110"/>
  <c r="H98" i="110"/>
  <c r="H4" i="110" s="1"/>
  <c r="H103" i="110"/>
  <c r="H108" i="110" s="1"/>
  <c r="D97" i="110"/>
  <c r="D3" i="110" s="1"/>
  <c r="D102" i="110"/>
  <c r="G97" i="110"/>
  <c r="G3" i="110" s="1"/>
  <c r="O80" i="110"/>
  <c r="O82" i="110" s="1"/>
  <c r="N102" i="110"/>
  <c r="N97" i="110"/>
  <c r="N3" i="110" s="1"/>
  <c r="N103" i="110"/>
  <c r="N98" i="110"/>
  <c r="N4" i="110" s="1"/>
  <c r="F97" i="110"/>
  <c r="F3" i="110" s="1"/>
  <c r="G102" i="110"/>
  <c r="AY111" i="118" l="1"/>
  <c r="AZ111" i="118" s="1"/>
  <c r="BA111" i="118" s="1"/>
  <c r="BB111" i="118" s="1"/>
  <c r="BC111" i="118" s="1"/>
  <c r="BD111" i="118" s="1"/>
  <c r="BE111" i="118" s="1"/>
  <c r="BF111" i="118" s="1"/>
  <c r="BG111" i="118" s="1"/>
  <c r="BH111" i="118" s="1"/>
  <c r="BI111" i="118" s="1"/>
  <c r="BJ111" i="118" s="1"/>
  <c r="BK111" i="118" s="1"/>
  <c r="BL111" i="118" s="1"/>
  <c r="BM111" i="118" s="1"/>
  <c r="G112" i="117"/>
  <c r="AG26" i="114"/>
  <c r="G104" i="117"/>
  <c r="G7" i="117" s="1"/>
  <c r="F103" i="117"/>
  <c r="F6" i="117" s="1"/>
  <c r="G103" i="117"/>
  <c r="G6" i="117" s="1"/>
  <c r="F112" i="117"/>
  <c r="CF46" i="144"/>
  <c r="CF46" i="142"/>
  <c r="CG23" i="140"/>
  <c r="CF46" i="145"/>
  <c r="CG23" i="144"/>
  <c r="CF46" i="148"/>
  <c r="CG23" i="137"/>
  <c r="CF46" i="141"/>
  <c r="CG23" i="145"/>
  <c r="BM4" i="113"/>
  <c r="BN96" i="113"/>
  <c r="CH6" i="148"/>
  <c r="CI99" i="148"/>
  <c r="CI100" i="147"/>
  <c r="CH5" i="147"/>
  <c r="CI96" i="144"/>
  <c r="CH5" i="144"/>
  <c r="CG29" i="140"/>
  <c r="CH111" i="140"/>
  <c r="CH6" i="141"/>
  <c r="CI102" i="141"/>
  <c r="CK95" i="142"/>
  <c r="CJ4" i="142"/>
  <c r="CG31" i="141"/>
  <c r="CH112" i="141"/>
  <c r="CG27" i="141"/>
  <c r="CH108" i="141"/>
  <c r="CH109" i="141"/>
  <c r="CG28" i="141"/>
  <c r="CH102" i="148"/>
  <c r="CG26" i="148"/>
  <c r="CH4" i="147"/>
  <c r="CI99" i="147"/>
  <c r="CI104" i="140"/>
  <c r="CH6" i="140"/>
  <c r="CF46" i="147"/>
  <c r="CI99" i="145"/>
  <c r="CH5" i="145"/>
  <c r="CH8" i="138"/>
  <c r="CI107" i="138"/>
  <c r="CG28" i="148"/>
  <c r="CH104" i="148"/>
  <c r="BN101" i="118"/>
  <c r="BM3" i="118"/>
  <c r="CG28" i="142"/>
  <c r="CH100" i="142"/>
  <c r="CI97" i="139"/>
  <c r="CH3" i="139"/>
  <c r="CH23" i="139" s="1"/>
  <c r="CI8" i="140"/>
  <c r="CJ106" i="140"/>
  <c r="CI96" i="148"/>
  <c r="CH3" i="148"/>
  <c r="CG28" i="147"/>
  <c r="CH106" i="147"/>
  <c r="CI97" i="145"/>
  <c r="CH3" i="145"/>
  <c r="CG26" i="145"/>
  <c r="CH102" i="145"/>
  <c r="CH104" i="147"/>
  <c r="CG26" i="147"/>
  <c r="CH113" i="141"/>
  <c r="CG32" i="141"/>
  <c r="CH108" i="147"/>
  <c r="CG30" i="147"/>
  <c r="CH6" i="145"/>
  <c r="CI100" i="145"/>
  <c r="CH5" i="148"/>
  <c r="CI98" i="148"/>
  <c r="CG23" i="148"/>
  <c r="CI98" i="145"/>
  <c r="CH4" i="145"/>
  <c r="CG31" i="138"/>
  <c r="CH115" i="138"/>
  <c r="CH7" i="141"/>
  <c r="CI103" i="141"/>
  <c r="CI94" i="144"/>
  <c r="CH3" i="144"/>
  <c r="CG28" i="145"/>
  <c r="CH104" i="145"/>
  <c r="CG29" i="138"/>
  <c r="CH113" i="138"/>
  <c r="CG23" i="147"/>
  <c r="CG27" i="148"/>
  <c r="CH103" i="148"/>
  <c r="CH28" i="140"/>
  <c r="CI110" i="140"/>
  <c r="CG26" i="140"/>
  <c r="CH108" i="140"/>
  <c r="CG27" i="144"/>
  <c r="CH99" i="144"/>
  <c r="CF46" i="138"/>
  <c r="CH105" i="148"/>
  <c r="CG29" i="148"/>
  <c r="CH3" i="142"/>
  <c r="CI94" i="142"/>
  <c r="CH5" i="141"/>
  <c r="CI101" i="141"/>
  <c r="CH100" i="139"/>
  <c r="CG26" i="139"/>
  <c r="CG46" i="139" s="1"/>
  <c r="CH31" i="140"/>
  <c r="CI113" i="140"/>
  <c r="CG30" i="140"/>
  <c r="CH112" i="140"/>
  <c r="CG28" i="138"/>
  <c r="CH112" i="138"/>
  <c r="BM28" i="113"/>
  <c r="BN103" i="113"/>
  <c r="CI98" i="147"/>
  <c r="CH3" i="147"/>
  <c r="CH109" i="140"/>
  <c r="CG27" i="140"/>
  <c r="CH4" i="138"/>
  <c r="CI103" i="138"/>
  <c r="CJ98" i="139"/>
  <c r="CI4" i="139"/>
  <c r="CF46" i="140"/>
  <c r="CI96" i="142"/>
  <c r="CH5" i="142"/>
  <c r="CG26" i="138"/>
  <c r="CH110" i="138"/>
  <c r="CH7" i="148"/>
  <c r="CI100" i="148"/>
  <c r="CG23" i="142"/>
  <c r="BO3" i="131"/>
  <c r="BP99" i="131"/>
  <c r="CG26" i="144"/>
  <c r="CH98" i="144"/>
  <c r="CH9" i="138"/>
  <c r="CI108" i="138"/>
  <c r="CI27" i="142"/>
  <c r="CJ99" i="142"/>
  <c r="CI95" i="144"/>
  <c r="CH4" i="144"/>
  <c r="BN97" i="113"/>
  <c r="BM5" i="113"/>
  <c r="CI5" i="140"/>
  <c r="CJ103" i="140"/>
  <c r="CG23" i="138"/>
  <c r="CG29" i="145"/>
  <c r="CH105" i="145"/>
  <c r="CG29" i="141"/>
  <c r="CH110" i="141"/>
  <c r="CH8" i="141"/>
  <c r="CI104" i="141"/>
  <c r="CG30" i="138"/>
  <c r="CH114" i="138"/>
  <c r="CI101" i="139"/>
  <c r="CH27" i="139"/>
  <c r="CH4" i="148"/>
  <c r="CI97" i="148"/>
  <c r="CH3" i="138"/>
  <c r="CI102" i="138"/>
  <c r="CH116" i="138"/>
  <c r="CG32" i="138"/>
  <c r="CH100" i="144"/>
  <c r="CG28" i="144"/>
  <c r="CG30" i="141"/>
  <c r="CH111" i="141"/>
  <c r="CH107" i="147"/>
  <c r="CG29" i="147"/>
  <c r="CH4" i="141"/>
  <c r="CI100" i="141"/>
  <c r="CH5" i="138"/>
  <c r="CI104" i="138"/>
  <c r="CH9" i="141"/>
  <c r="CI105" i="141"/>
  <c r="CG23" i="141"/>
  <c r="CI102" i="147"/>
  <c r="CH7" i="147"/>
  <c r="CG27" i="145"/>
  <c r="CH103" i="145"/>
  <c r="CH6" i="147"/>
  <c r="CI101" i="147"/>
  <c r="CH4" i="140"/>
  <c r="CI102" i="140"/>
  <c r="CH106" i="148"/>
  <c r="CG30" i="148"/>
  <c r="CI105" i="140"/>
  <c r="CH7" i="140"/>
  <c r="CH6" i="138"/>
  <c r="CI105" i="138"/>
  <c r="CH7" i="138"/>
  <c r="CI106" i="138"/>
  <c r="BM27" i="113"/>
  <c r="BN102" i="113"/>
  <c r="CH98" i="142"/>
  <c r="CG26" i="142"/>
  <c r="CI101" i="140"/>
  <c r="CH3" i="140"/>
  <c r="CG27" i="138"/>
  <c r="CH111" i="138"/>
  <c r="CG27" i="147"/>
  <c r="CH105" i="147"/>
  <c r="CH3" i="137"/>
  <c r="CI95" i="137"/>
  <c r="CH5" i="137"/>
  <c r="CI97" i="137"/>
  <c r="CH101" i="137"/>
  <c r="CG27" i="137"/>
  <c r="CG26" i="137"/>
  <c r="CH100" i="137"/>
  <c r="CF46" i="137"/>
  <c r="CH103" i="137"/>
  <c r="CG29" i="137"/>
  <c r="CH4" i="137"/>
  <c r="CI96" i="137"/>
  <c r="CG28" i="137"/>
  <c r="CH102" i="137"/>
  <c r="CI98" i="137"/>
  <c r="CH6" i="137"/>
  <c r="F102" i="114"/>
  <c r="F7" i="114" s="1"/>
  <c r="F110" i="114"/>
  <c r="G102" i="114"/>
  <c r="G7" i="114" s="1"/>
  <c r="G113" i="117"/>
  <c r="F104" i="117"/>
  <c r="F7" i="117" s="1"/>
  <c r="F113" i="117"/>
  <c r="AG3" i="117"/>
  <c r="AH95" i="119"/>
  <c r="AH98" i="119" s="1"/>
  <c r="AI98" i="119" s="1"/>
  <c r="AJ98" i="119" s="1"/>
  <c r="AG125" i="122"/>
  <c r="AG7" i="121"/>
  <c r="AH102" i="121"/>
  <c r="AG27" i="119"/>
  <c r="AG101" i="119"/>
  <c r="AG32" i="122"/>
  <c r="AG113" i="121"/>
  <c r="AG119" i="117"/>
  <c r="AG26" i="117"/>
  <c r="AJ98" i="113"/>
  <c r="AI6" i="113"/>
  <c r="AI104" i="113"/>
  <c r="AH29" i="113"/>
  <c r="H115" i="114"/>
  <c r="G110" i="114"/>
  <c r="AI103" i="110"/>
  <c r="AJ103" i="110" s="1"/>
  <c r="AI4" i="113"/>
  <c r="AI107" i="114"/>
  <c r="AJ107" i="114" s="1"/>
  <c r="AH26" i="115"/>
  <c r="AG9" i="122"/>
  <c r="AH108" i="122"/>
  <c r="AH119" i="122" s="1"/>
  <c r="AI119" i="122" s="1"/>
  <c r="AI32" i="122" s="1"/>
  <c r="AH3" i="119"/>
  <c r="AI99" i="114"/>
  <c r="AI4" i="114" s="1"/>
  <c r="AG5" i="121"/>
  <c r="AH100" i="121"/>
  <c r="AH107" i="121" s="1"/>
  <c r="AI107" i="121" s="1"/>
  <c r="AI28" i="121" s="1"/>
  <c r="AH4" i="114"/>
  <c r="AH28" i="113"/>
  <c r="AH27" i="113"/>
  <c r="M102" i="113"/>
  <c r="M96" i="113"/>
  <c r="M4" i="113" s="1"/>
  <c r="M103" i="113"/>
  <c r="M104" i="113"/>
  <c r="M98" i="113"/>
  <c r="M6" i="113" s="1"/>
  <c r="M29" i="113" s="1"/>
  <c r="M97" i="113"/>
  <c r="M5" i="113" s="1"/>
  <c r="L107" i="113"/>
  <c r="AI33" i="118"/>
  <c r="AI94" i="119"/>
  <c r="AJ94" i="119" s="1"/>
  <c r="AH26" i="118"/>
  <c r="AH5" i="110"/>
  <c r="AI99" i="110"/>
  <c r="AH104" i="110"/>
  <c r="N108" i="110"/>
  <c r="AI100" i="110"/>
  <c r="AH6" i="110"/>
  <c r="AH105" i="110"/>
  <c r="O99" i="110"/>
  <c r="O5" i="110" s="1"/>
  <c r="O28" i="110" s="1"/>
  <c r="O104" i="110"/>
  <c r="O105" i="110"/>
  <c r="O100" i="110"/>
  <c r="O6" i="110" s="1"/>
  <c r="O29" i="110" s="1"/>
  <c r="L108" i="131"/>
  <c r="L99" i="131"/>
  <c r="L3" i="131" s="1"/>
  <c r="D108" i="131"/>
  <c r="D99" i="131"/>
  <c r="D3" i="131" s="1"/>
  <c r="E108" i="131"/>
  <c r="E99" i="131"/>
  <c r="E3" i="131" s="1"/>
  <c r="AH28" i="115"/>
  <c r="AH31" i="117"/>
  <c r="BH25" i="140"/>
  <c r="BI2" i="140"/>
  <c r="BI25" i="138"/>
  <c r="BJ2" i="138"/>
  <c r="BI25" i="146"/>
  <c r="BJ2" i="146"/>
  <c r="BI25" i="148"/>
  <c r="BJ2" i="148"/>
  <c r="BJ2" i="147"/>
  <c r="BI25" i="147"/>
  <c r="BI25" i="145"/>
  <c r="BJ2" i="145"/>
  <c r="BI25" i="144"/>
  <c r="BJ2" i="144"/>
  <c r="BI25" i="141"/>
  <c r="BJ2" i="141"/>
  <c r="BI25" i="142"/>
  <c r="BJ2" i="142"/>
  <c r="BH25" i="139"/>
  <c r="BI2" i="139"/>
  <c r="BJ2" i="137"/>
  <c r="BI25" i="137"/>
  <c r="AI119" i="118"/>
  <c r="AJ119" i="118" s="1"/>
  <c r="AH31" i="118"/>
  <c r="AI116" i="118"/>
  <c r="AI109" i="117"/>
  <c r="AH26" i="117"/>
  <c r="AH97" i="110"/>
  <c r="AH102" i="110" s="1"/>
  <c r="AI102" i="110" s="1"/>
  <c r="AG26" i="110"/>
  <c r="AH33" i="122"/>
  <c r="AI114" i="118"/>
  <c r="AJ114" i="118" s="1"/>
  <c r="AH27" i="118"/>
  <c r="AI116" i="122"/>
  <c r="AJ116" i="122" s="1"/>
  <c r="AH28" i="122"/>
  <c r="AH26" i="131"/>
  <c r="AI108" i="131"/>
  <c r="AH35" i="122"/>
  <c r="AI106" i="121"/>
  <c r="AH27" i="121"/>
  <c r="AH34" i="122"/>
  <c r="AH30" i="122"/>
  <c r="AH30" i="117"/>
  <c r="AI113" i="117"/>
  <c r="AH26" i="113"/>
  <c r="AI112" i="117"/>
  <c r="AH29" i="117"/>
  <c r="AI104" i="115"/>
  <c r="AH27" i="115"/>
  <c r="AI112" i="114"/>
  <c r="AH32" i="114"/>
  <c r="AI101" i="121"/>
  <c r="AJ101" i="121" s="1"/>
  <c r="AH108" i="121"/>
  <c r="X109" i="115"/>
  <c r="AI111" i="117"/>
  <c r="AH28" i="117"/>
  <c r="AI111" i="114"/>
  <c r="AH31" i="114"/>
  <c r="AI115" i="118"/>
  <c r="AH30" i="118"/>
  <c r="K125" i="122"/>
  <c r="K101" i="119"/>
  <c r="J125" i="122"/>
  <c r="AJ103" i="115"/>
  <c r="AI26" i="115"/>
  <c r="AH100" i="114"/>
  <c r="AH108" i="114" s="1"/>
  <c r="AH28" i="114" s="1"/>
  <c r="AG5" i="114"/>
  <c r="AI99" i="115"/>
  <c r="AH4" i="115"/>
  <c r="AH107" i="118"/>
  <c r="AH117" i="118" s="1"/>
  <c r="AI117" i="118" s="1"/>
  <c r="AG9" i="118"/>
  <c r="AJ117" i="122"/>
  <c r="AI30" i="122"/>
  <c r="AK118" i="118"/>
  <c r="AJ33" i="118"/>
  <c r="AJ122" i="122"/>
  <c r="AI35" i="122"/>
  <c r="AI100" i="115"/>
  <c r="AH5" i="115"/>
  <c r="AJ112" i="118"/>
  <c r="AI27" i="118"/>
  <c r="AH103" i="118"/>
  <c r="AH113" i="118" s="1"/>
  <c r="AG5" i="118"/>
  <c r="AF113" i="121"/>
  <c r="AI5" i="113"/>
  <c r="AF119" i="117"/>
  <c r="AJ110" i="114"/>
  <c r="AI30" i="114"/>
  <c r="AJ105" i="115"/>
  <c r="AI28" i="115"/>
  <c r="M101" i="113"/>
  <c r="M95" i="113"/>
  <c r="M3" i="113" s="1"/>
  <c r="AI102" i="118"/>
  <c r="AH4" i="118"/>
  <c r="AK109" i="114"/>
  <c r="AJ29" i="114"/>
  <c r="AI26" i="118"/>
  <c r="AI98" i="115"/>
  <c r="AH3" i="115"/>
  <c r="AJ101" i="113"/>
  <c r="AI26" i="113"/>
  <c r="AI28" i="113"/>
  <c r="Y101" i="131"/>
  <c r="Y5" i="131" s="1"/>
  <c r="AH107" i="117"/>
  <c r="AH116" i="117" s="1"/>
  <c r="AI116" i="117" s="1"/>
  <c r="AG10" i="117"/>
  <c r="AI106" i="118"/>
  <c r="AH8" i="118"/>
  <c r="AI103" i="114"/>
  <c r="AH8" i="114"/>
  <c r="AJ102" i="114"/>
  <c r="AI7" i="114"/>
  <c r="AI105" i="118"/>
  <c r="AH7" i="118"/>
  <c r="AG3" i="110"/>
  <c r="AJ121" i="122"/>
  <c r="AI34" i="122"/>
  <c r="AF4" i="117"/>
  <c r="W104" i="115"/>
  <c r="W99" i="115"/>
  <c r="W4" i="115" s="1"/>
  <c r="W101" i="115"/>
  <c r="W6" i="115" s="1"/>
  <c r="W106" i="115"/>
  <c r="AI109" i="118"/>
  <c r="AH11" i="118"/>
  <c r="AI103" i="117"/>
  <c r="AH6" i="117"/>
  <c r="AI95" i="113"/>
  <c r="AH3" i="113"/>
  <c r="AJ114" i="117"/>
  <c r="AI31" i="117"/>
  <c r="AI100" i="117"/>
  <c r="AH3" i="117"/>
  <c r="AI27" i="113"/>
  <c r="AJ108" i="118"/>
  <c r="AI10" i="118"/>
  <c r="AI104" i="114"/>
  <c r="AH9" i="114"/>
  <c r="AJ120" i="122"/>
  <c r="AI33" i="122"/>
  <c r="AI29" i="115"/>
  <c r="AJ106" i="115"/>
  <c r="N79" i="113"/>
  <c r="N81" i="113" s="1"/>
  <c r="AH3" i="118"/>
  <c r="AI104" i="118"/>
  <c r="AH6" i="118"/>
  <c r="AJ4" i="113"/>
  <c r="AI97" i="119"/>
  <c r="AH26" i="119"/>
  <c r="AI98" i="110"/>
  <c r="AH4" i="110"/>
  <c r="F89" i="117"/>
  <c r="G109" i="117"/>
  <c r="G100" i="117"/>
  <c r="G3" i="117" s="1"/>
  <c r="AJ115" i="122"/>
  <c r="AI28" i="122"/>
  <c r="AJ101" i="115"/>
  <c r="AI6" i="115"/>
  <c r="AG28" i="118"/>
  <c r="AI102" i="117"/>
  <c r="AH5" i="117"/>
  <c r="AH98" i="114"/>
  <c r="AH106" i="114" s="1"/>
  <c r="AH26" i="114" s="1"/>
  <c r="AG3" i="114"/>
  <c r="AJ101" i="114"/>
  <c r="AI6" i="114"/>
  <c r="AF3" i="121"/>
  <c r="AH7" i="117"/>
  <c r="AI104" i="117"/>
  <c r="AF9" i="117"/>
  <c r="AG32" i="117"/>
  <c r="AH8" i="117"/>
  <c r="AI105" i="117"/>
  <c r="AI99" i="121"/>
  <c r="AH4" i="121"/>
  <c r="I113" i="121"/>
  <c r="K113" i="121"/>
  <c r="J113" i="121"/>
  <c r="AJ110" i="121"/>
  <c r="AI31" i="121"/>
  <c r="AJ103" i="121"/>
  <c r="AI8" i="121"/>
  <c r="AI94" i="120"/>
  <c r="AH26" i="120"/>
  <c r="K97" i="120"/>
  <c r="AI92" i="120"/>
  <c r="AH3" i="120"/>
  <c r="Z118" i="131"/>
  <c r="AG28" i="131"/>
  <c r="AF5" i="131"/>
  <c r="AF28" i="131" s="1"/>
  <c r="AG30" i="131"/>
  <c r="AF7" i="131"/>
  <c r="AF30" i="131" s="1"/>
  <c r="AH3" i="131"/>
  <c r="AG31" i="131"/>
  <c r="AF8" i="131"/>
  <c r="AF31" i="131" s="1"/>
  <c r="AF4" i="131"/>
  <c r="AF27" i="131" s="1"/>
  <c r="AG33" i="131"/>
  <c r="AF10" i="131"/>
  <c r="AF33" i="131" s="1"/>
  <c r="AG29" i="131"/>
  <c r="AF6" i="131"/>
  <c r="AF29" i="131" s="1"/>
  <c r="AG32" i="131"/>
  <c r="AF9" i="131"/>
  <c r="AF32" i="131" s="1"/>
  <c r="Y104" i="131"/>
  <c r="Y8" i="131" s="1"/>
  <c r="Y113" i="131"/>
  <c r="Y114" i="131"/>
  <c r="Y105" i="131"/>
  <c r="Y9" i="131" s="1"/>
  <c r="Y106" i="131"/>
  <c r="Y10" i="131" s="1"/>
  <c r="Y115" i="131"/>
  <c r="AA118" i="131"/>
  <c r="Y102" i="131"/>
  <c r="Y6" i="131" s="1"/>
  <c r="Y111" i="131"/>
  <c r="M80" i="131"/>
  <c r="M82" i="131" s="1"/>
  <c r="Y112" i="131"/>
  <c r="Y103" i="131"/>
  <c r="Y7" i="131" s="1"/>
  <c r="AF118" i="131"/>
  <c r="AB118" i="131"/>
  <c r="Y109" i="131"/>
  <c r="Y100" i="131"/>
  <c r="Y4" i="131" s="1"/>
  <c r="L125" i="122"/>
  <c r="AI109" i="122"/>
  <c r="AH10" i="122"/>
  <c r="AG27" i="122"/>
  <c r="AF4" i="122"/>
  <c r="AF3" i="122"/>
  <c r="AI105" i="122"/>
  <c r="AH6" i="122"/>
  <c r="AI110" i="122"/>
  <c r="AH11" i="122"/>
  <c r="AI104" i="122"/>
  <c r="AH5" i="122"/>
  <c r="AI106" i="122"/>
  <c r="AH7" i="122"/>
  <c r="AG31" i="122"/>
  <c r="AF8" i="122"/>
  <c r="AI111" i="122"/>
  <c r="AH12" i="122"/>
  <c r="F97" i="122"/>
  <c r="G121" i="122"/>
  <c r="G110" i="122"/>
  <c r="G11" i="122" s="1"/>
  <c r="G92" i="122"/>
  <c r="H105" i="122"/>
  <c r="H6" i="122" s="1"/>
  <c r="H116" i="122"/>
  <c r="AF125" i="122"/>
  <c r="G98" i="122"/>
  <c r="H111" i="122"/>
  <c r="H12" i="122" s="1"/>
  <c r="H122" i="122"/>
  <c r="G89" i="122"/>
  <c r="H113" i="122"/>
  <c r="H102" i="122"/>
  <c r="H3" i="122" s="1"/>
  <c r="H95" i="122"/>
  <c r="I108" i="122"/>
  <c r="I9" i="122" s="1"/>
  <c r="I119" i="122"/>
  <c r="F93" i="122"/>
  <c r="G117" i="122"/>
  <c r="G106" i="122"/>
  <c r="G7" i="122" s="1"/>
  <c r="N80" i="122"/>
  <c r="N82" i="122" s="1"/>
  <c r="G90" i="122"/>
  <c r="H114" i="122"/>
  <c r="H103" i="122"/>
  <c r="H4" i="122" s="1"/>
  <c r="H91" i="122"/>
  <c r="I104" i="122"/>
  <c r="I5" i="122" s="1"/>
  <c r="I115" i="122"/>
  <c r="H96" i="122"/>
  <c r="I109" i="122"/>
  <c r="I10" i="122" s="1"/>
  <c r="I120" i="122"/>
  <c r="G118" i="122"/>
  <c r="F94" i="122"/>
  <c r="G107" i="122"/>
  <c r="G8" i="122" s="1"/>
  <c r="M102" i="122"/>
  <c r="M3" i="122" s="1"/>
  <c r="M108" i="122"/>
  <c r="M9" i="122" s="1"/>
  <c r="M113" i="122"/>
  <c r="M105" i="122"/>
  <c r="M6" i="122" s="1"/>
  <c r="M104" i="122"/>
  <c r="M5" i="122" s="1"/>
  <c r="M114" i="122"/>
  <c r="M118" i="122"/>
  <c r="M122" i="122"/>
  <c r="M103" i="122"/>
  <c r="M4" i="122" s="1"/>
  <c r="M110" i="122"/>
  <c r="M11" i="122" s="1"/>
  <c r="M115" i="122"/>
  <c r="M119" i="122"/>
  <c r="M106" i="122"/>
  <c r="M7" i="122" s="1"/>
  <c r="M111" i="122"/>
  <c r="M12" i="122" s="1"/>
  <c r="M116" i="122"/>
  <c r="M117" i="122"/>
  <c r="M120" i="122"/>
  <c r="M121" i="122"/>
  <c r="M107" i="122"/>
  <c r="M8" i="122" s="1"/>
  <c r="M109" i="122"/>
  <c r="M10" i="122" s="1"/>
  <c r="G93" i="121"/>
  <c r="H109" i="121"/>
  <c r="H102" i="121"/>
  <c r="H7" i="121" s="1"/>
  <c r="L98" i="121"/>
  <c r="L3" i="121" s="1"/>
  <c r="L99" i="121"/>
  <c r="L4" i="121" s="1"/>
  <c r="L100" i="121"/>
  <c r="L5" i="121" s="1"/>
  <c r="L105" i="121"/>
  <c r="L102" i="121"/>
  <c r="L7" i="121" s="1"/>
  <c r="L109" i="121"/>
  <c r="L106" i="121"/>
  <c r="L101" i="121"/>
  <c r="L6" i="121" s="1"/>
  <c r="L107" i="121"/>
  <c r="L103" i="121"/>
  <c r="L8" i="121" s="1"/>
  <c r="L108" i="121"/>
  <c r="L110" i="121"/>
  <c r="G92" i="121"/>
  <c r="H101" i="121"/>
  <c r="H6" i="121" s="1"/>
  <c r="H108" i="121"/>
  <c r="F89" i="121"/>
  <c r="G105" i="121"/>
  <c r="G98" i="121"/>
  <c r="G3" i="121" s="1"/>
  <c r="G91" i="121"/>
  <c r="H107" i="121"/>
  <c r="H100" i="121"/>
  <c r="H5" i="121" s="1"/>
  <c r="G90" i="121"/>
  <c r="H106" i="121"/>
  <c r="H99" i="121"/>
  <c r="H4" i="121" s="1"/>
  <c r="M80" i="121"/>
  <c r="M82" i="121" s="1"/>
  <c r="F94" i="121"/>
  <c r="G110" i="121"/>
  <c r="G103" i="121"/>
  <c r="G8" i="121" s="1"/>
  <c r="M79" i="120"/>
  <c r="M81" i="120" s="1"/>
  <c r="E94" i="120"/>
  <c r="E92" i="120"/>
  <c r="E3" i="120" s="1"/>
  <c r="L92" i="120"/>
  <c r="L3" i="120" s="1"/>
  <c r="L94" i="120"/>
  <c r="D92" i="120"/>
  <c r="D3" i="120" s="1"/>
  <c r="D94" i="120"/>
  <c r="E94" i="119"/>
  <c r="E3" i="119" s="1"/>
  <c r="E97" i="119"/>
  <c r="E98" i="119"/>
  <c r="E95" i="119"/>
  <c r="E4" i="119" s="1"/>
  <c r="D95" i="119"/>
  <c r="D4" i="119" s="1"/>
  <c r="D97" i="119"/>
  <c r="D94" i="119"/>
  <c r="D3" i="119" s="1"/>
  <c r="D98" i="119"/>
  <c r="M80" i="119"/>
  <c r="M82" i="119" s="1"/>
  <c r="L95" i="119"/>
  <c r="L4" i="119" s="1"/>
  <c r="L98" i="119"/>
  <c r="L94" i="119"/>
  <c r="L3" i="119" s="1"/>
  <c r="L97" i="119"/>
  <c r="D103" i="118"/>
  <c r="D5" i="118" s="1"/>
  <c r="D104" i="118"/>
  <c r="D6" i="118" s="1"/>
  <c r="D107" i="118"/>
  <c r="D9" i="118" s="1"/>
  <c r="D109" i="118"/>
  <c r="D11" i="118" s="1"/>
  <c r="D117" i="118"/>
  <c r="D118" i="118"/>
  <c r="D119" i="118"/>
  <c r="D114" i="118"/>
  <c r="D108" i="118"/>
  <c r="D10" i="118" s="1"/>
  <c r="D113" i="118"/>
  <c r="F89" i="118"/>
  <c r="G111" i="118"/>
  <c r="G101" i="118"/>
  <c r="G3" i="118" s="1"/>
  <c r="F94" i="118"/>
  <c r="G106" i="118"/>
  <c r="G8" i="118" s="1"/>
  <c r="G116" i="118"/>
  <c r="L101" i="118"/>
  <c r="L3" i="118" s="1"/>
  <c r="L102" i="118"/>
  <c r="L4" i="118" s="1"/>
  <c r="L103" i="118"/>
  <c r="L5" i="118" s="1"/>
  <c r="L104" i="118"/>
  <c r="L6" i="118" s="1"/>
  <c r="L107" i="118"/>
  <c r="L9" i="118" s="1"/>
  <c r="L105" i="118"/>
  <c r="L7" i="118" s="1"/>
  <c r="L109" i="118"/>
  <c r="L11" i="118" s="1"/>
  <c r="L108" i="118"/>
  <c r="L10" i="118" s="1"/>
  <c r="L111" i="118"/>
  <c r="L115" i="118"/>
  <c r="L112" i="118"/>
  <c r="L116" i="118"/>
  <c r="L114" i="118"/>
  <c r="L117" i="118"/>
  <c r="L119" i="118"/>
  <c r="L118" i="118"/>
  <c r="L106" i="118"/>
  <c r="L8" i="118" s="1"/>
  <c r="L113" i="118"/>
  <c r="F90" i="118"/>
  <c r="G102" i="118"/>
  <c r="G4" i="118" s="1"/>
  <c r="G112" i="118"/>
  <c r="F93" i="118"/>
  <c r="G115" i="118"/>
  <c r="G105" i="118"/>
  <c r="G7" i="118" s="1"/>
  <c r="M80" i="118"/>
  <c r="M82" i="118" s="1"/>
  <c r="K122" i="118"/>
  <c r="E104" i="118"/>
  <c r="E6" i="118" s="1"/>
  <c r="E107" i="118"/>
  <c r="E9" i="118" s="1"/>
  <c r="E108" i="118"/>
  <c r="E10" i="118" s="1"/>
  <c r="E109" i="118"/>
  <c r="E11" i="118" s="1"/>
  <c r="E114" i="118"/>
  <c r="E118" i="118"/>
  <c r="E117" i="118"/>
  <c r="E119" i="118"/>
  <c r="E103" i="118"/>
  <c r="E5" i="118" s="1"/>
  <c r="E113" i="118"/>
  <c r="H122" i="118"/>
  <c r="E105" i="117"/>
  <c r="E8" i="117" s="1"/>
  <c r="E106" i="117"/>
  <c r="E9" i="117" s="1"/>
  <c r="E104" i="117"/>
  <c r="E7" i="117" s="1"/>
  <c r="E107" i="117"/>
  <c r="E10" i="117" s="1"/>
  <c r="E116" i="117"/>
  <c r="E112" i="117"/>
  <c r="E113" i="117"/>
  <c r="E103" i="117"/>
  <c r="E6" i="117" s="1"/>
  <c r="E114" i="117"/>
  <c r="E115" i="117"/>
  <c r="F91" i="117"/>
  <c r="G111" i="117"/>
  <c r="G102" i="117"/>
  <c r="G5" i="117" s="1"/>
  <c r="D103" i="117"/>
  <c r="D6" i="117" s="1"/>
  <c r="D105" i="117"/>
  <c r="D8" i="117" s="1"/>
  <c r="D106" i="117"/>
  <c r="D9" i="117" s="1"/>
  <c r="D104" i="117"/>
  <c r="D7" i="117" s="1"/>
  <c r="D107" i="117"/>
  <c r="D10" i="117" s="1"/>
  <c r="D112" i="117"/>
  <c r="D113" i="117"/>
  <c r="D114" i="117"/>
  <c r="D115" i="117"/>
  <c r="D116" i="117"/>
  <c r="H119" i="117"/>
  <c r="AB119" i="117"/>
  <c r="K119" i="117"/>
  <c r="AA119" i="117"/>
  <c r="L100" i="117"/>
  <c r="L3" i="117" s="1"/>
  <c r="L101" i="117"/>
  <c r="L4" i="117" s="1"/>
  <c r="L102" i="117"/>
  <c r="L5" i="117" s="1"/>
  <c r="L103" i="117"/>
  <c r="L6" i="117" s="1"/>
  <c r="L105" i="117"/>
  <c r="L8" i="117" s="1"/>
  <c r="L106" i="117"/>
  <c r="L9" i="117" s="1"/>
  <c r="L111" i="117"/>
  <c r="L104" i="117"/>
  <c r="L7" i="117" s="1"/>
  <c r="L107" i="117"/>
  <c r="L10" i="117" s="1"/>
  <c r="L112" i="117"/>
  <c r="L113" i="117"/>
  <c r="L109" i="117"/>
  <c r="L114" i="117"/>
  <c r="L110" i="117"/>
  <c r="L115" i="117"/>
  <c r="L116" i="117"/>
  <c r="F90" i="117"/>
  <c r="G101" i="117"/>
  <c r="G4" i="117" s="1"/>
  <c r="G110" i="117"/>
  <c r="M80" i="117"/>
  <c r="M82" i="117" s="1"/>
  <c r="W103" i="115"/>
  <c r="W98" i="115"/>
  <c r="W3" i="115" s="1"/>
  <c r="W100" i="115"/>
  <c r="W5" i="115" s="1"/>
  <c r="W105" i="115"/>
  <c r="M79" i="114"/>
  <c r="M81" i="114" s="1"/>
  <c r="E98" i="114"/>
  <c r="E3" i="114" s="1"/>
  <c r="E101" i="114"/>
  <c r="E6" i="114" s="1"/>
  <c r="E102" i="114"/>
  <c r="E7" i="114" s="1"/>
  <c r="E106" i="114"/>
  <c r="E99" i="114"/>
  <c r="E4" i="114" s="1"/>
  <c r="E104" i="114"/>
  <c r="E9" i="114" s="1"/>
  <c r="E109" i="114"/>
  <c r="E112" i="114"/>
  <c r="E103" i="114"/>
  <c r="E8" i="114" s="1"/>
  <c r="E107" i="114"/>
  <c r="E111" i="114"/>
  <c r="E110" i="114"/>
  <c r="K115" i="114"/>
  <c r="D98" i="114"/>
  <c r="D3" i="114" s="1"/>
  <c r="D102" i="114"/>
  <c r="D7" i="114" s="1"/>
  <c r="D99" i="114"/>
  <c r="D4" i="114" s="1"/>
  <c r="D103" i="114"/>
  <c r="D8" i="114" s="1"/>
  <c r="D107" i="114"/>
  <c r="D101" i="114"/>
  <c r="D6" i="114" s="1"/>
  <c r="D106" i="114"/>
  <c r="D110" i="114"/>
  <c r="D111" i="114"/>
  <c r="D104" i="114"/>
  <c r="D9" i="114" s="1"/>
  <c r="D109" i="114"/>
  <c r="D112" i="114"/>
  <c r="L98" i="114"/>
  <c r="L3" i="114" s="1"/>
  <c r="L102" i="114"/>
  <c r="L7" i="114" s="1"/>
  <c r="L99" i="114"/>
  <c r="L4" i="114" s="1"/>
  <c r="L107" i="114"/>
  <c r="L100" i="114"/>
  <c r="L5" i="114" s="1"/>
  <c r="L101" i="114"/>
  <c r="L6" i="114" s="1"/>
  <c r="L106" i="114"/>
  <c r="L110" i="114"/>
  <c r="L109" i="114"/>
  <c r="L112" i="114"/>
  <c r="L108" i="114"/>
  <c r="L111" i="114"/>
  <c r="L104" i="114"/>
  <c r="L9" i="114" s="1"/>
  <c r="L103" i="114"/>
  <c r="L8" i="114" s="1"/>
  <c r="F90" i="114"/>
  <c r="G100" i="114"/>
  <c r="G5" i="114" s="1"/>
  <c r="G108" i="114"/>
  <c r="G95" i="113"/>
  <c r="G3" i="113" s="1"/>
  <c r="G101" i="113"/>
  <c r="I4" i="113"/>
  <c r="K5" i="113"/>
  <c r="P80" i="110"/>
  <c r="P82" i="110" s="1"/>
  <c r="G98" i="110"/>
  <c r="G4" i="110" s="1"/>
  <c r="G103" i="110"/>
  <c r="O98" i="110"/>
  <c r="O4" i="110" s="1"/>
  <c r="O102" i="110"/>
  <c r="O97" i="110"/>
  <c r="O3" i="110" s="1"/>
  <c r="O103" i="110"/>
  <c r="BM26" i="118" l="1"/>
  <c r="BN111" i="118"/>
  <c r="CH23" i="144"/>
  <c r="CH23" i="142"/>
  <c r="CG46" i="144"/>
  <c r="CH26" i="142"/>
  <c r="CI98" i="142"/>
  <c r="CI7" i="147"/>
  <c r="CJ102" i="147"/>
  <c r="CJ5" i="140"/>
  <c r="CK103" i="140"/>
  <c r="CJ27" i="142"/>
  <c r="CK99" i="142"/>
  <c r="BP3" i="131"/>
  <c r="BQ99" i="131"/>
  <c r="CI5" i="142"/>
  <c r="CJ96" i="142"/>
  <c r="CH30" i="140"/>
  <c r="CI112" i="140"/>
  <c r="CI4" i="145"/>
  <c r="CJ98" i="145"/>
  <c r="CH32" i="141"/>
  <c r="CI113" i="141"/>
  <c r="CJ97" i="145"/>
  <c r="CI3" i="145"/>
  <c r="CI5" i="145"/>
  <c r="CJ99" i="145"/>
  <c r="CI105" i="147"/>
  <c r="CH27" i="147"/>
  <c r="CJ101" i="147"/>
  <c r="CI6" i="147"/>
  <c r="CH29" i="147"/>
  <c r="CI107" i="147"/>
  <c r="CH32" i="138"/>
  <c r="CI116" i="138"/>
  <c r="CJ101" i="139"/>
  <c r="CI27" i="139"/>
  <c r="CH27" i="140"/>
  <c r="CI109" i="140"/>
  <c r="CI3" i="142"/>
  <c r="CJ94" i="142"/>
  <c r="CH29" i="138"/>
  <c r="CI113" i="138"/>
  <c r="CG46" i="147"/>
  <c r="CJ8" i="140"/>
  <c r="CK106" i="140"/>
  <c r="CL95" i="142"/>
  <c r="CK4" i="142"/>
  <c r="CI5" i="144"/>
  <c r="CJ96" i="144"/>
  <c r="CI7" i="140"/>
  <c r="CJ105" i="140"/>
  <c r="CI9" i="141"/>
  <c r="CJ105" i="141"/>
  <c r="CH30" i="141"/>
  <c r="CI111" i="141"/>
  <c r="CI3" i="138"/>
  <c r="CJ102" i="138"/>
  <c r="CH29" i="141"/>
  <c r="CI110" i="141"/>
  <c r="CH23" i="147"/>
  <c r="CI31" i="140"/>
  <c r="CJ113" i="140"/>
  <c r="CI108" i="140"/>
  <c r="CH26" i="140"/>
  <c r="CI3" i="144"/>
  <c r="CJ94" i="144"/>
  <c r="CI108" i="147"/>
  <c r="CH30" i="147"/>
  <c r="CI104" i="147"/>
  <c r="CH26" i="147"/>
  <c r="BN3" i="118"/>
  <c r="BO101" i="118"/>
  <c r="CI6" i="141"/>
  <c r="CJ102" i="141"/>
  <c r="CH27" i="138"/>
  <c r="CI111" i="138"/>
  <c r="BN27" i="113"/>
  <c r="BO102" i="113"/>
  <c r="CH27" i="145"/>
  <c r="CI103" i="145"/>
  <c r="BN5" i="113"/>
  <c r="BO97" i="113"/>
  <c r="CI7" i="148"/>
  <c r="CJ100" i="148"/>
  <c r="CJ4" i="139"/>
  <c r="CK98" i="139"/>
  <c r="CI3" i="147"/>
  <c r="CJ98" i="147"/>
  <c r="CG46" i="140"/>
  <c r="CH28" i="145"/>
  <c r="CI104" i="145"/>
  <c r="CI7" i="141"/>
  <c r="CJ103" i="141"/>
  <c r="CI5" i="148"/>
  <c r="CJ98" i="148"/>
  <c r="CH26" i="145"/>
  <c r="CI102" i="145"/>
  <c r="CI106" i="147"/>
  <c r="CH28" i="147"/>
  <c r="CH28" i="148"/>
  <c r="CI104" i="148"/>
  <c r="CJ104" i="140"/>
  <c r="CI6" i="140"/>
  <c r="CH28" i="141"/>
  <c r="CI109" i="141"/>
  <c r="CJ100" i="147"/>
  <c r="CI5" i="147"/>
  <c r="CI106" i="148"/>
  <c r="CH30" i="148"/>
  <c r="CI5" i="138"/>
  <c r="CJ104" i="138"/>
  <c r="CI114" i="138"/>
  <c r="CH30" i="138"/>
  <c r="CH29" i="145"/>
  <c r="CI105" i="145"/>
  <c r="CI9" i="138"/>
  <c r="CJ108" i="138"/>
  <c r="BN28" i="113"/>
  <c r="BO103" i="113"/>
  <c r="CH29" i="148"/>
  <c r="CI105" i="148"/>
  <c r="CI28" i="140"/>
  <c r="CJ110" i="140"/>
  <c r="CG46" i="145"/>
  <c r="CI3" i="139"/>
  <c r="CI23" i="139" s="1"/>
  <c r="CJ97" i="139"/>
  <c r="CI4" i="147"/>
  <c r="CJ99" i="147"/>
  <c r="CH27" i="141"/>
  <c r="CI108" i="141"/>
  <c r="CI6" i="148"/>
  <c r="CJ99" i="148"/>
  <c r="CH23" i="140"/>
  <c r="CJ106" i="138"/>
  <c r="CI7" i="138"/>
  <c r="CI100" i="144"/>
  <c r="CH28" i="144"/>
  <c r="CI4" i="144"/>
  <c r="CJ95" i="144"/>
  <c r="CI110" i="138"/>
  <c r="CH26" i="138"/>
  <c r="CH26" i="139"/>
  <c r="CH46" i="139" s="1"/>
  <c r="CI100" i="139"/>
  <c r="CI115" i="138"/>
  <c r="CH31" i="138"/>
  <c r="CI6" i="145"/>
  <c r="CJ100" i="145"/>
  <c r="BO111" i="118"/>
  <c r="BN26" i="118"/>
  <c r="CH23" i="148"/>
  <c r="CI8" i="138"/>
  <c r="CJ107" i="138"/>
  <c r="CG46" i="141"/>
  <c r="CI3" i="140"/>
  <c r="CJ101" i="140"/>
  <c r="CI4" i="141"/>
  <c r="CJ100" i="141"/>
  <c r="CJ97" i="148"/>
  <c r="CI4" i="148"/>
  <c r="CI8" i="141"/>
  <c r="CJ104" i="141"/>
  <c r="CH26" i="144"/>
  <c r="CI98" i="144"/>
  <c r="CG46" i="138"/>
  <c r="CJ103" i="138"/>
  <c r="CI4" i="138"/>
  <c r="CH28" i="138"/>
  <c r="CI112" i="138"/>
  <c r="CI99" i="144"/>
  <c r="CH27" i="144"/>
  <c r="CH27" i="148"/>
  <c r="CI103" i="148"/>
  <c r="CI3" i="148"/>
  <c r="CJ96" i="148"/>
  <c r="CG46" i="148"/>
  <c r="CH31" i="141"/>
  <c r="CI112" i="141"/>
  <c r="CH29" i="140"/>
  <c r="CI111" i="140"/>
  <c r="BN4" i="113"/>
  <c r="BO96" i="113"/>
  <c r="CG46" i="137"/>
  <c r="CG46" i="142"/>
  <c r="CI6" i="138"/>
  <c r="CJ105" i="138"/>
  <c r="CJ102" i="140"/>
  <c r="CI4" i="140"/>
  <c r="CH23" i="141"/>
  <c r="CH23" i="138"/>
  <c r="CI5" i="141"/>
  <c r="CJ101" i="141"/>
  <c r="CH23" i="145"/>
  <c r="CH28" i="142"/>
  <c r="CI100" i="142"/>
  <c r="CI102" i="148"/>
  <c r="CH26" i="148"/>
  <c r="CJ98" i="137"/>
  <c r="CI6" i="137"/>
  <c r="CI102" i="137"/>
  <c r="CH28" i="137"/>
  <c r="CI101" i="137"/>
  <c r="CH27" i="137"/>
  <c r="CJ97" i="137"/>
  <c r="CI5" i="137"/>
  <c r="CI100" i="137"/>
  <c r="CH26" i="137"/>
  <c r="CH29" i="137"/>
  <c r="CI103" i="137"/>
  <c r="CI3" i="137"/>
  <c r="CJ95" i="137"/>
  <c r="CJ96" i="137"/>
  <c r="CI4" i="137"/>
  <c r="CH23" i="137"/>
  <c r="AI27" i="119"/>
  <c r="AI27" i="110"/>
  <c r="AH27" i="119"/>
  <c r="AI95" i="119"/>
  <c r="AJ95" i="119" s="1"/>
  <c r="AK95" i="119" s="1"/>
  <c r="AH4" i="119"/>
  <c r="AH32" i="122"/>
  <c r="AI108" i="122"/>
  <c r="AI9" i="122" s="1"/>
  <c r="AJ119" i="122"/>
  <c r="AK119" i="122" s="1"/>
  <c r="AH109" i="121"/>
  <c r="AH7" i="121"/>
  <c r="AI102" i="121"/>
  <c r="AK98" i="113"/>
  <c r="AJ6" i="113"/>
  <c r="AJ104" i="113"/>
  <c r="AI29" i="113"/>
  <c r="AI27" i="114"/>
  <c r="AH9" i="122"/>
  <c r="AI29" i="118"/>
  <c r="AH28" i="121"/>
  <c r="AH5" i="121"/>
  <c r="AI100" i="121"/>
  <c r="AI5" i="121" s="1"/>
  <c r="AJ99" i="114"/>
  <c r="AJ4" i="114" s="1"/>
  <c r="AJ107" i="121"/>
  <c r="AK107" i="121" s="1"/>
  <c r="AK28" i="121" s="1"/>
  <c r="AI3" i="119"/>
  <c r="N102" i="113"/>
  <c r="N96" i="113"/>
  <c r="N4" i="113" s="1"/>
  <c r="N98" i="113"/>
  <c r="N6" i="113" s="1"/>
  <c r="N29" i="113" s="1"/>
  <c r="N103" i="113"/>
  <c r="N97" i="113"/>
  <c r="N5" i="113" s="1"/>
  <c r="N104" i="113"/>
  <c r="M107" i="113"/>
  <c r="AH26" i="110"/>
  <c r="AI97" i="110"/>
  <c r="AI3" i="110" s="1"/>
  <c r="AI29" i="122"/>
  <c r="AI108" i="114"/>
  <c r="AJ108" i="114" s="1"/>
  <c r="AI106" i="114"/>
  <c r="AI26" i="114" s="1"/>
  <c r="AI105" i="110"/>
  <c r="AH29" i="110"/>
  <c r="AJ100" i="110"/>
  <c r="AI6" i="110"/>
  <c r="O108" i="110"/>
  <c r="AH28" i="110"/>
  <c r="AI104" i="110"/>
  <c r="P104" i="110"/>
  <c r="P100" i="110"/>
  <c r="P6" i="110" s="1"/>
  <c r="P29" i="110" s="1"/>
  <c r="P99" i="110"/>
  <c r="P5" i="110" s="1"/>
  <c r="P28" i="110" s="1"/>
  <c r="P105" i="110"/>
  <c r="AJ99" i="110"/>
  <c r="AI5" i="110"/>
  <c r="M108" i="131"/>
  <c r="M99" i="131"/>
  <c r="M3" i="131" s="1"/>
  <c r="AH3" i="110"/>
  <c r="AI6" i="121"/>
  <c r="AH32" i="118"/>
  <c r="AI34" i="118"/>
  <c r="BJ2" i="140"/>
  <c r="BI25" i="140"/>
  <c r="BK2" i="138"/>
  <c r="BJ25" i="138"/>
  <c r="BJ25" i="147"/>
  <c r="BK2" i="147"/>
  <c r="BK2" i="148"/>
  <c r="BJ25" i="148"/>
  <c r="BJ25" i="146"/>
  <c r="BK2" i="146"/>
  <c r="BJ25" i="144"/>
  <c r="BK2" i="144"/>
  <c r="BJ25" i="145"/>
  <c r="BK2" i="145"/>
  <c r="BJ25" i="142"/>
  <c r="BK2" i="142"/>
  <c r="BK2" i="141"/>
  <c r="BJ25" i="141"/>
  <c r="BI25" i="139"/>
  <c r="BJ2" i="139"/>
  <c r="BJ25" i="137"/>
  <c r="BK2" i="137"/>
  <c r="AH33" i="117"/>
  <c r="AI31" i="114"/>
  <c r="AJ111" i="114"/>
  <c r="AI27" i="121"/>
  <c r="AJ106" i="121"/>
  <c r="AJ112" i="114"/>
  <c r="AI32" i="114"/>
  <c r="AI30" i="117"/>
  <c r="AJ113" i="117"/>
  <c r="AJ111" i="117"/>
  <c r="AI28" i="117"/>
  <c r="AJ109" i="117"/>
  <c r="AI26" i="117"/>
  <c r="AJ104" i="115"/>
  <c r="AI27" i="115"/>
  <c r="AJ108" i="131"/>
  <c r="AI26" i="131"/>
  <c r="AJ116" i="118"/>
  <c r="AI31" i="118"/>
  <c r="AJ115" i="118"/>
  <c r="AI30" i="118"/>
  <c r="AI108" i="121"/>
  <c r="AH29" i="121"/>
  <c r="AJ112" i="117"/>
  <c r="AI29" i="117"/>
  <c r="Y118" i="131"/>
  <c r="AK101" i="114"/>
  <c r="AJ6" i="114"/>
  <c r="AK101" i="115"/>
  <c r="AJ6" i="115"/>
  <c r="AK106" i="115"/>
  <c r="AJ29" i="115"/>
  <c r="AJ28" i="113"/>
  <c r="AJ98" i="115"/>
  <c r="AI3" i="115"/>
  <c r="AL109" i="114"/>
  <c r="AK29" i="114"/>
  <c r="AG27" i="117"/>
  <c r="L122" i="118"/>
  <c r="AG9" i="117"/>
  <c r="AH106" i="117"/>
  <c r="AH115" i="117" s="1"/>
  <c r="AI115" i="117" s="1"/>
  <c r="AG3" i="121"/>
  <c r="AH98" i="121"/>
  <c r="AH105" i="121" s="1"/>
  <c r="E89" i="117"/>
  <c r="F100" i="117"/>
  <c r="F3" i="117" s="1"/>
  <c r="F109" i="117"/>
  <c r="AJ98" i="110"/>
  <c r="AI4" i="110"/>
  <c r="AJ97" i="119"/>
  <c r="AI26" i="119"/>
  <c r="AK4" i="113"/>
  <c r="AJ104" i="118"/>
  <c r="AI6" i="118"/>
  <c r="AI3" i="118"/>
  <c r="AJ104" i="114"/>
  <c r="AI9" i="114"/>
  <c r="AJ27" i="113"/>
  <c r="AJ100" i="117"/>
  <c r="AI3" i="117"/>
  <c r="AJ95" i="113"/>
  <c r="AI3" i="113"/>
  <c r="AK119" i="118"/>
  <c r="AJ34" i="118"/>
  <c r="V104" i="115"/>
  <c r="V99" i="115"/>
  <c r="V4" i="115" s="1"/>
  <c r="AK121" i="122"/>
  <c r="AJ34" i="122"/>
  <c r="AJ105" i="118"/>
  <c r="AI7" i="118"/>
  <c r="AJ103" i="114"/>
  <c r="AI8" i="114"/>
  <c r="AI107" i="117"/>
  <c r="AH10" i="117"/>
  <c r="AK107" i="114"/>
  <c r="AJ27" i="114"/>
  <c r="AJ5" i="113"/>
  <c r="AI103" i="118"/>
  <c r="AH5" i="118"/>
  <c r="AJ100" i="115"/>
  <c r="AI5" i="115"/>
  <c r="AK122" i="122"/>
  <c r="AJ35" i="122"/>
  <c r="AJ116" i="117"/>
  <c r="AI33" i="117"/>
  <c r="AI107" i="118"/>
  <c r="AH9" i="118"/>
  <c r="AI100" i="114"/>
  <c r="AH5" i="114"/>
  <c r="L101" i="119"/>
  <c r="AK116" i="122"/>
  <c r="AJ29" i="122"/>
  <c r="AI98" i="114"/>
  <c r="AH3" i="114"/>
  <c r="AJ102" i="117"/>
  <c r="AI5" i="117"/>
  <c r="AI113" i="118"/>
  <c r="AH28" i="118"/>
  <c r="AK115" i="122"/>
  <c r="AJ28" i="122"/>
  <c r="O79" i="113"/>
  <c r="O81" i="113" s="1"/>
  <c r="V106" i="115"/>
  <c r="V101" i="115"/>
  <c r="V6" i="115" s="1"/>
  <c r="AK101" i="113"/>
  <c r="AJ26" i="113"/>
  <c r="AJ26" i="118"/>
  <c r="AJ102" i="118"/>
  <c r="AK102" i="118" s="1"/>
  <c r="AI4" i="118"/>
  <c r="AJ105" i="117"/>
  <c r="AI8" i="117"/>
  <c r="AJ104" i="117"/>
  <c r="AI7" i="117"/>
  <c r="AK98" i="119"/>
  <c r="AJ27" i="119"/>
  <c r="AJ117" i="118"/>
  <c r="AI32" i="118"/>
  <c r="N101" i="113"/>
  <c r="N95" i="113"/>
  <c r="N3" i="113" s="1"/>
  <c r="AK120" i="122"/>
  <c r="AJ33" i="122"/>
  <c r="AK108" i="118"/>
  <c r="AJ10" i="118"/>
  <c r="AK114" i="117"/>
  <c r="AJ31" i="117"/>
  <c r="AJ103" i="117"/>
  <c r="AI6" i="117"/>
  <c r="AJ109" i="118"/>
  <c r="AI11" i="118"/>
  <c r="AH101" i="117"/>
  <c r="AH110" i="117" s="1"/>
  <c r="AG4" i="117"/>
  <c r="AK102" i="114"/>
  <c r="AJ7" i="114"/>
  <c r="AJ106" i="118"/>
  <c r="AI8" i="118"/>
  <c r="AK105" i="115"/>
  <c r="AJ28" i="115"/>
  <c r="AK110" i="114"/>
  <c r="AJ30" i="114"/>
  <c r="AG26" i="121"/>
  <c r="AK112" i="118"/>
  <c r="AJ27" i="118"/>
  <c r="AK114" i="118"/>
  <c r="AJ29" i="118"/>
  <c r="AL118" i="118"/>
  <c r="AK33" i="118"/>
  <c r="AK117" i="122"/>
  <c r="AJ30" i="122"/>
  <c r="AJ99" i="115"/>
  <c r="AI4" i="115"/>
  <c r="AK103" i="115"/>
  <c r="AJ26" i="115"/>
  <c r="H113" i="121"/>
  <c r="AK110" i="121"/>
  <c r="AJ31" i="121"/>
  <c r="AK103" i="121"/>
  <c r="AJ8" i="121"/>
  <c r="AK101" i="121"/>
  <c r="AJ6" i="121"/>
  <c r="AJ99" i="121"/>
  <c r="AI4" i="121"/>
  <c r="AJ92" i="120"/>
  <c r="AI3" i="120"/>
  <c r="AJ94" i="120"/>
  <c r="AI26" i="120"/>
  <c r="AH105" i="131"/>
  <c r="AH114" i="131" s="1"/>
  <c r="AI114" i="131" s="1"/>
  <c r="AG9" i="131"/>
  <c r="AH101" i="131"/>
  <c r="AH110" i="131" s="1"/>
  <c r="AI110" i="131" s="1"/>
  <c r="AG5" i="131"/>
  <c r="AH102" i="131"/>
  <c r="AH111" i="131" s="1"/>
  <c r="AH29" i="131" s="1"/>
  <c r="AG6" i="131"/>
  <c r="AH104" i="131"/>
  <c r="AH113" i="131" s="1"/>
  <c r="AH31" i="131" s="1"/>
  <c r="AG8" i="131"/>
  <c r="AH106" i="131"/>
  <c r="AH115" i="131" s="1"/>
  <c r="AI115" i="131" s="1"/>
  <c r="AG10" i="131"/>
  <c r="AH100" i="131"/>
  <c r="AG4" i="131"/>
  <c r="AH103" i="131"/>
  <c r="AH112" i="131" s="1"/>
  <c r="AI112" i="131" s="1"/>
  <c r="AG7" i="131"/>
  <c r="AG27" i="131"/>
  <c r="AI3" i="131"/>
  <c r="N80" i="131"/>
  <c r="N82" i="131" s="1"/>
  <c r="AK94" i="119"/>
  <c r="AJ3" i="119"/>
  <c r="AG26" i="122"/>
  <c r="AJ111" i="122"/>
  <c r="AI12" i="122"/>
  <c r="AH107" i="122"/>
  <c r="AH118" i="122" s="1"/>
  <c r="AH31" i="122" s="1"/>
  <c r="AG8" i="122"/>
  <c r="AJ104" i="122"/>
  <c r="AI5" i="122"/>
  <c r="AJ105" i="122"/>
  <c r="AI6" i="122"/>
  <c r="AH103" i="122"/>
  <c r="AH114" i="122" s="1"/>
  <c r="AI114" i="122" s="1"/>
  <c r="AG4" i="122"/>
  <c r="AJ106" i="122"/>
  <c r="AI7" i="122"/>
  <c r="AI11" i="122"/>
  <c r="AJ110" i="122"/>
  <c r="AH102" i="122"/>
  <c r="AH113" i="122" s="1"/>
  <c r="AG3" i="122"/>
  <c r="AJ109" i="122"/>
  <c r="AI10" i="122"/>
  <c r="I125" i="122"/>
  <c r="F90" i="122"/>
  <c r="G103" i="122"/>
  <c r="G4" i="122" s="1"/>
  <c r="G114" i="122"/>
  <c r="G95" i="122"/>
  <c r="H119" i="122"/>
  <c r="H108" i="122"/>
  <c r="H9" i="122" s="1"/>
  <c r="M125" i="122"/>
  <c r="G91" i="122"/>
  <c r="H115" i="122"/>
  <c r="H104" i="122"/>
  <c r="H5" i="122" s="1"/>
  <c r="O80" i="122"/>
  <c r="O82" i="122" s="1"/>
  <c r="E93" i="122"/>
  <c r="F106" i="122"/>
  <c r="F7" i="122" s="1"/>
  <c r="F117" i="122"/>
  <c r="F89" i="122"/>
  <c r="G113" i="122"/>
  <c r="G102" i="122"/>
  <c r="G3" i="122" s="1"/>
  <c r="F92" i="122"/>
  <c r="G116" i="122"/>
  <c r="G105" i="122"/>
  <c r="G6" i="122" s="1"/>
  <c r="E94" i="122"/>
  <c r="F118" i="122"/>
  <c r="F107" i="122"/>
  <c r="F8" i="122" s="1"/>
  <c r="G96" i="122"/>
  <c r="H109" i="122"/>
  <c r="H10" i="122" s="1"/>
  <c r="H120" i="122"/>
  <c r="N104" i="122"/>
  <c r="N5" i="122" s="1"/>
  <c r="N102" i="122"/>
  <c r="N3" i="122" s="1"/>
  <c r="N103" i="122"/>
  <c r="N4" i="122" s="1"/>
  <c r="N107" i="122"/>
  <c r="N8" i="122" s="1"/>
  <c r="N111" i="122"/>
  <c r="N12" i="122" s="1"/>
  <c r="N108" i="122"/>
  <c r="N9" i="122" s="1"/>
  <c r="N106" i="122"/>
  <c r="N7" i="122" s="1"/>
  <c r="N117" i="122"/>
  <c r="N121" i="122"/>
  <c r="N114" i="122"/>
  <c r="N118" i="122"/>
  <c r="N109" i="122"/>
  <c r="N10" i="122" s="1"/>
  <c r="N110" i="122"/>
  <c r="N11" i="122" s="1"/>
  <c r="N105" i="122"/>
  <c r="N6" i="122" s="1"/>
  <c r="N119" i="122"/>
  <c r="N120" i="122"/>
  <c r="N122" i="122"/>
  <c r="N115" i="122"/>
  <c r="N116" i="122"/>
  <c r="N113" i="122"/>
  <c r="F98" i="122"/>
  <c r="G122" i="122"/>
  <c r="G111" i="122"/>
  <c r="G12" i="122" s="1"/>
  <c r="E97" i="122"/>
  <c r="F110" i="122"/>
  <c r="F11" i="122" s="1"/>
  <c r="F121" i="122"/>
  <c r="E89" i="121"/>
  <c r="F98" i="121"/>
  <c r="F3" i="121" s="1"/>
  <c r="F105" i="121"/>
  <c r="L113" i="121"/>
  <c r="E94" i="121"/>
  <c r="F103" i="121"/>
  <c r="F8" i="121" s="1"/>
  <c r="F110" i="121"/>
  <c r="F91" i="121"/>
  <c r="G107" i="121"/>
  <c r="G100" i="121"/>
  <c r="G5" i="121" s="1"/>
  <c r="N80" i="121"/>
  <c r="N82" i="121" s="1"/>
  <c r="F90" i="121"/>
  <c r="G106" i="121"/>
  <c r="G99" i="121"/>
  <c r="G4" i="121" s="1"/>
  <c r="F93" i="121"/>
  <c r="G102" i="121"/>
  <c r="G7" i="121" s="1"/>
  <c r="G109" i="121"/>
  <c r="M98" i="121"/>
  <c r="M3" i="121" s="1"/>
  <c r="M103" i="121"/>
  <c r="M8" i="121" s="1"/>
  <c r="M99" i="121"/>
  <c r="M4" i="121" s="1"/>
  <c r="M108" i="121"/>
  <c r="M100" i="121"/>
  <c r="M5" i="121" s="1"/>
  <c r="M102" i="121"/>
  <c r="M7" i="121" s="1"/>
  <c r="M105" i="121"/>
  <c r="M106" i="121"/>
  <c r="M110" i="121"/>
  <c r="M101" i="121"/>
  <c r="M6" i="121" s="1"/>
  <c r="M107" i="121"/>
  <c r="M109" i="121"/>
  <c r="F92" i="121"/>
  <c r="G101" i="121"/>
  <c r="G6" i="121" s="1"/>
  <c r="G108" i="121"/>
  <c r="N79" i="120"/>
  <c r="N81" i="120" s="1"/>
  <c r="M94" i="120"/>
  <c r="M92" i="120"/>
  <c r="M3" i="120" s="1"/>
  <c r="L97" i="120"/>
  <c r="M94" i="119"/>
  <c r="M3" i="119" s="1"/>
  <c r="M95" i="119"/>
  <c r="M4" i="119" s="1"/>
  <c r="M98" i="119"/>
  <c r="M97" i="119"/>
  <c r="N80" i="119"/>
  <c r="N82" i="119" s="1"/>
  <c r="M101" i="118"/>
  <c r="M3" i="118" s="1"/>
  <c r="M105" i="118"/>
  <c r="M7" i="118" s="1"/>
  <c r="M102" i="118"/>
  <c r="M4" i="118" s="1"/>
  <c r="M106" i="118"/>
  <c r="M8" i="118" s="1"/>
  <c r="M104" i="118"/>
  <c r="M6" i="118" s="1"/>
  <c r="M107" i="118"/>
  <c r="M9" i="118" s="1"/>
  <c r="M103" i="118"/>
  <c r="M5" i="118" s="1"/>
  <c r="M109" i="118"/>
  <c r="M11" i="118" s="1"/>
  <c r="M114" i="118"/>
  <c r="M118" i="118"/>
  <c r="M108" i="118"/>
  <c r="M10" i="118" s="1"/>
  <c r="M111" i="118"/>
  <c r="M115" i="118"/>
  <c r="M116" i="118"/>
  <c r="M117" i="118"/>
  <c r="M119" i="118"/>
  <c r="M112" i="118"/>
  <c r="M113" i="118"/>
  <c r="E90" i="118"/>
  <c r="F112" i="118"/>
  <c r="F102" i="118"/>
  <c r="F4" i="118" s="1"/>
  <c r="E89" i="118"/>
  <c r="F111" i="118"/>
  <c r="F101" i="118"/>
  <c r="F3" i="118" s="1"/>
  <c r="N80" i="118"/>
  <c r="N82" i="118" s="1"/>
  <c r="E93" i="118"/>
  <c r="F115" i="118"/>
  <c r="F105" i="118"/>
  <c r="F7" i="118" s="1"/>
  <c r="E94" i="118"/>
  <c r="F106" i="118"/>
  <c r="F8" i="118" s="1"/>
  <c r="F116" i="118"/>
  <c r="N80" i="117"/>
  <c r="N82" i="117" s="1"/>
  <c r="L119" i="117"/>
  <c r="M100" i="117"/>
  <c r="M3" i="117" s="1"/>
  <c r="M101" i="117"/>
  <c r="M4" i="117" s="1"/>
  <c r="M102" i="117"/>
  <c r="M5" i="117" s="1"/>
  <c r="M105" i="117"/>
  <c r="M8" i="117" s="1"/>
  <c r="M110" i="117"/>
  <c r="M106" i="117"/>
  <c r="M9" i="117" s="1"/>
  <c r="M111" i="117"/>
  <c r="M103" i="117"/>
  <c r="M6" i="117" s="1"/>
  <c r="M112" i="117"/>
  <c r="M116" i="117"/>
  <c r="M104" i="117"/>
  <c r="M7" i="117" s="1"/>
  <c r="M113" i="117"/>
  <c r="M107" i="117"/>
  <c r="M10" i="117" s="1"/>
  <c r="M109" i="117"/>
  <c r="M114" i="117"/>
  <c r="M115" i="117"/>
  <c r="E90" i="117"/>
  <c r="F101" i="117"/>
  <c r="F4" i="117" s="1"/>
  <c r="F110" i="117"/>
  <c r="E91" i="117"/>
  <c r="F102" i="117"/>
  <c r="F5" i="117" s="1"/>
  <c r="F111" i="117"/>
  <c r="V100" i="115"/>
  <c r="V5" i="115" s="1"/>
  <c r="V105" i="115"/>
  <c r="V103" i="115"/>
  <c r="V98" i="115"/>
  <c r="V3" i="115" s="1"/>
  <c r="W109" i="115"/>
  <c r="M98" i="114"/>
  <c r="M3" i="114" s="1"/>
  <c r="M99" i="114"/>
  <c r="M4" i="114" s="1"/>
  <c r="M101" i="114"/>
  <c r="M6" i="114" s="1"/>
  <c r="M102" i="114"/>
  <c r="M7" i="114" s="1"/>
  <c r="M106" i="114"/>
  <c r="M103" i="114"/>
  <c r="M8" i="114" s="1"/>
  <c r="M104" i="114"/>
  <c r="M9" i="114" s="1"/>
  <c r="M109" i="114"/>
  <c r="M100" i="114"/>
  <c r="M5" i="114" s="1"/>
  <c r="M107" i="114"/>
  <c r="M110" i="114"/>
  <c r="M112" i="114"/>
  <c r="M108" i="114"/>
  <c r="M111" i="114"/>
  <c r="E90" i="114"/>
  <c r="F108" i="114"/>
  <c r="F100" i="114"/>
  <c r="F5" i="114" s="1"/>
  <c r="L115" i="114"/>
  <c r="N79" i="114"/>
  <c r="N81" i="114" s="1"/>
  <c r="J5" i="113"/>
  <c r="F95" i="113"/>
  <c r="F3" i="113" s="1"/>
  <c r="F101" i="113"/>
  <c r="H4" i="113"/>
  <c r="AK103" i="110"/>
  <c r="AJ27" i="110"/>
  <c r="AJ102" i="110"/>
  <c r="AI26" i="110"/>
  <c r="P97" i="110"/>
  <c r="P3" i="110" s="1"/>
  <c r="P102" i="110"/>
  <c r="P98" i="110"/>
  <c r="P4" i="110" s="1"/>
  <c r="P103" i="110"/>
  <c r="F103" i="110"/>
  <c r="F98" i="110"/>
  <c r="F4" i="110" s="1"/>
  <c r="Q80" i="110"/>
  <c r="Q82" i="110" s="1"/>
  <c r="CI23" i="138" l="1"/>
  <c r="CH46" i="144"/>
  <c r="CI28" i="141"/>
  <c r="CJ109" i="141"/>
  <c r="CI26" i="145"/>
  <c r="CJ102" i="145"/>
  <c r="BO5" i="113"/>
  <c r="BP97" i="113"/>
  <c r="CJ6" i="141"/>
  <c r="CK102" i="141"/>
  <c r="CK8" i="140"/>
  <c r="CL106" i="140"/>
  <c r="CI27" i="140"/>
  <c r="CJ109" i="140"/>
  <c r="CI32" i="141"/>
  <c r="CJ113" i="141"/>
  <c r="CI30" i="140"/>
  <c r="CJ112" i="140"/>
  <c r="CK5" i="140"/>
  <c r="CL103" i="140"/>
  <c r="CJ99" i="144"/>
  <c r="CI27" i="144"/>
  <c r="CJ4" i="141"/>
  <c r="CK100" i="141"/>
  <c r="CI26" i="139"/>
  <c r="CI46" i="139" s="1"/>
  <c r="CJ100" i="139"/>
  <c r="CI28" i="144"/>
  <c r="CJ100" i="144"/>
  <c r="CI27" i="141"/>
  <c r="CJ108" i="141"/>
  <c r="CJ3" i="147"/>
  <c r="CK98" i="147"/>
  <c r="CJ108" i="147"/>
  <c r="CI30" i="147"/>
  <c r="CI30" i="141"/>
  <c r="CJ111" i="141"/>
  <c r="CJ5" i="144"/>
  <c r="CK96" i="144"/>
  <c r="CK101" i="147"/>
  <c r="CJ6" i="147"/>
  <c r="BO4" i="113"/>
  <c r="BP96" i="113"/>
  <c r="CI28" i="138"/>
  <c r="CJ112" i="138"/>
  <c r="BP111" i="118"/>
  <c r="BO26" i="118"/>
  <c r="CH46" i="141"/>
  <c r="CJ28" i="140"/>
  <c r="CK110" i="140"/>
  <c r="CJ9" i="138"/>
  <c r="CK108" i="138"/>
  <c r="CJ5" i="138"/>
  <c r="CK104" i="138"/>
  <c r="CJ5" i="148"/>
  <c r="CK98" i="148"/>
  <c r="CI23" i="147"/>
  <c r="CI27" i="145"/>
  <c r="CJ103" i="145"/>
  <c r="BO3" i="118"/>
  <c r="BP101" i="118"/>
  <c r="CK94" i="144"/>
  <c r="CJ3" i="144"/>
  <c r="CJ4" i="145"/>
  <c r="CK98" i="145"/>
  <c r="CK96" i="142"/>
  <c r="CJ5" i="142"/>
  <c r="CK96" i="148"/>
  <c r="CJ3" i="148"/>
  <c r="CJ8" i="141"/>
  <c r="CK104" i="141"/>
  <c r="CK100" i="145"/>
  <c r="CJ6" i="145"/>
  <c r="CJ4" i="147"/>
  <c r="CK99" i="147"/>
  <c r="CK104" i="140"/>
  <c r="CJ6" i="140"/>
  <c r="CK4" i="139"/>
  <c r="CL98" i="139"/>
  <c r="CI23" i="144"/>
  <c r="CJ110" i="141"/>
  <c r="CI29" i="141"/>
  <c r="CK105" i="141"/>
  <c r="CJ9" i="141"/>
  <c r="CK101" i="139"/>
  <c r="CJ27" i="139"/>
  <c r="CI27" i="147"/>
  <c r="CJ105" i="147"/>
  <c r="CI29" i="140"/>
  <c r="CJ111" i="140"/>
  <c r="CI23" i="148"/>
  <c r="CI23" i="141"/>
  <c r="CJ8" i="138"/>
  <c r="CK107" i="138"/>
  <c r="CH46" i="138"/>
  <c r="CI29" i="148"/>
  <c r="CJ105" i="148"/>
  <c r="CI29" i="145"/>
  <c r="CJ105" i="145"/>
  <c r="CI28" i="148"/>
  <c r="CJ104" i="148"/>
  <c r="CJ7" i="141"/>
  <c r="CK103" i="141"/>
  <c r="BP102" i="113"/>
  <c r="BO27" i="113"/>
  <c r="CH46" i="140"/>
  <c r="CM95" i="142"/>
  <c r="CL4" i="142"/>
  <c r="CI29" i="138"/>
  <c r="CJ113" i="138"/>
  <c r="CJ116" i="138"/>
  <c r="CI32" i="138"/>
  <c r="CK99" i="145"/>
  <c r="CJ5" i="145"/>
  <c r="BR99" i="131"/>
  <c r="BQ3" i="131"/>
  <c r="CJ7" i="147"/>
  <c r="CK102" i="147"/>
  <c r="CK102" i="140"/>
  <c r="CJ4" i="140"/>
  <c r="CJ4" i="138"/>
  <c r="CK103" i="138"/>
  <c r="CJ3" i="140"/>
  <c r="CK101" i="140"/>
  <c r="CI26" i="138"/>
  <c r="CJ110" i="138"/>
  <c r="CK106" i="138"/>
  <c r="CJ7" i="138"/>
  <c r="CK97" i="139"/>
  <c r="CJ3" i="139"/>
  <c r="CJ23" i="139" s="1"/>
  <c r="CI30" i="148"/>
  <c r="CJ106" i="148"/>
  <c r="CJ7" i="148"/>
  <c r="CK100" i="148"/>
  <c r="CI26" i="140"/>
  <c r="CJ108" i="140"/>
  <c r="CJ7" i="140"/>
  <c r="CK105" i="140"/>
  <c r="AJ4" i="119"/>
  <c r="CI26" i="148"/>
  <c r="CJ102" i="148"/>
  <c r="CJ6" i="138"/>
  <c r="CK105" i="138"/>
  <c r="CI31" i="141"/>
  <c r="CJ112" i="141"/>
  <c r="CJ103" i="148"/>
  <c r="CI27" i="148"/>
  <c r="CJ4" i="148"/>
  <c r="CK97" i="148"/>
  <c r="CI23" i="140"/>
  <c r="CI31" i="138"/>
  <c r="CJ115" i="138"/>
  <c r="CK95" i="144"/>
  <c r="CJ4" i="144"/>
  <c r="BP103" i="113"/>
  <c r="BO28" i="113"/>
  <c r="CI28" i="145"/>
  <c r="CJ104" i="145"/>
  <c r="CJ111" i="138"/>
  <c r="CI27" i="138"/>
  <c r="CH46" i="147"/>
  <c r="CK113" i="140"/>
  <c r="CJ31" i="140"/>
  <c r="CK94" i="142"/>
  <c r="CJ3" i="142"/>
  <c r="CI29" i="147"/>
  <c r="CJ107" i="147"/>
  <c r="CI23" i="145"/>
  <c r="CK27" i="142"/>
  <c r="CL99" i="142"/>
  <c r="CJ98" i="142"/>
  <c r="CI26" i="142"/>
  <c r="CI28" i="142"/>
  <c r="CJ100" i="142"/>
  <c r="CJ5" i="141"/>
  <c r="CK101" i="141"/>
  <c r="CH46" i="148"/>
  <c r="CI26" i="144"/>
  <c r="CJ98" i="144"/>
  <c r="CJ6" i="148"/>
  <c r="CK99" i="148"/>
  <c r="CI30" i="138"/>
  <c r="CJ114" i="138"/>
  <c r="CJ5" i="147"/>
  <c r="CK100" i="147"/>
  <c r="CI28" i="147"/>
  <c r="CJ106" i="147"/>
  <c r="CH46" i="145"/>
  <c r="CJ104" i="147"/>
  <c r="CI26" i="147"/>
  <c r="CJ3" i="138"/>
  <c r="CK102" i="138"/>
  <c r="CI23" i="142"/>
  <c r="CK97" i="145"/>
  <c r="CJ3" i="145"/>
  <c r="CH46" i="142"/>
  <c r="CK97" i="137"/>
  <c r="CJ5" i="137"/>
  <c r="CJ103" i="137"/>
  <c r="CI29" i="137"/>
  <c r="CI28" i="137"/>
  <c r="CJ102" i="137"/>
  <c r="CI23" i="137"/>
  <c r="CH46" i="137"/>
  <c r="CK96" i="137"/>
  <c r="CJ4" i="137"/>
  <c r="CJ3" i="137"/>
  <c r="CK95" i="137"/>
  <c r="CJ101" i="137"/>
  <c r="CI27" i="137"/>
  <c r="CI26" i="137"/>
  <c r="CJ100" i="137"/>
  <c r="CK98" i="137"/>
  <c r="CJ6" i="137"/>
  <c r="AI4" i="119"/>
  <c r="AJ108" i="122"/>
  <c r="AJ9" i="122" s="1"/>
  <c r="AJ32" i="122"/>
  <c r="AJ100" i="121"/>
  <c r="AK100" i="121" s="1"/>
  <c r="AI7" i="121"/>
  <c r="AJ102" i="121"/>
  <c r="AI109" i="121"/>
  <c r="AH30" i="121"/>
  <c r="AL98" i="113"/>
  <c r="AK6" i="113"/>
  <c r="AK104" i="113"/>
  <c r="AJ29" i="113"/>
  <c r="AI113" i="131"/>
  <c r="AJ113" i="131" s="1"/>
  <c r="AK99" i="114"/>
  <c r="AK4" i="114" s="1"/>
  <c r="AJ28" i="121"/>
  <c r="AL107" i="121"/>
  <c r="AM107" i="121" s="1"/>
  <c r="AJ97" i="110"/>
  <c r="AK97" i="110" s="1"/>
  <c r="AJ106" i="114"/>
  <c r="AK106" i="114" s="1"/>
  <c r="AI28" i="114"/>
  <c r="N107" i="113"/>
  <c r="O96" i="113"/>
  <c r="O4" i="113" s="1"/>
  <c r="O102" i="113"/>
  <c r="O97" i="113"/>
  <c r="O5" i="113" s="1"/>
  <c r="O103" i="113"/>
  <c r="O98" i="113"/>
  <c r="O6" i="113" s="1"/>
  <c r="O29" i="113" s="1"/>
  <c r="O104" i="113"/>
  <c r="AI28" i="110"/>
  <c r="AJ104" i="110"/>
  <c r="Q105" i="110"/>
  <c r="Q99" i="110"/>
  <c r="Q5" i="110" s="1"/>
  <c r="Q28" i="110" s="1"/>
  <c r="Q100" i="110"/>
  <c r="Q6" i="110" s="1"/>
  <c r="Q29" i="110" s="1"/>
  <c r="Q104" i="110"/>
  <c r="AJ5" i="110"/>
  <c r="AK99" i="110"/>
  <c r="AK100" i="110"/>
  <c r="AJ6" i="110"/>
  <c r="AI29" i="110"/>
  <c r="AJ105" i="110"/>
  <c r="N108" i="131"/>
  <c r="N99" i="131"/>
  <c r="N3" i="131" s="1"/>
  <c r="AH28" i="131"/>
  <c r="P108" i="110"/>
  <c r="AH32" i="117"/>
  <c r="AH33" i="131"/>
  <c r="AI111" i="131"/>
  <c r="AJ111" i="131" s="1"/>
  <c r="AH109" i="131"/>
  <c r="AI109" i="131" s="1"/>
  <c r="AI100" i="131"/>
  <c r="BK2" i="140"/>
  <c r="BJ25" i="140"/>
  <c r="BK25" i="138"/>
  <c r="BL2" i="138"/>
  <c r="BK25" i="146"/>
  <c r="BL2" i="146"/>
  <c r="BK25" i="148"/>
  <c r="BL2" i="148"/>
  <c r="BL2" i="147"/>
  <c r="BK25" i="147"/>
  <c r="BL2" i="145"/>
  <c r="BK25" i="145"/>
  <c r="BK25" i="144"/>
  <c r="BL2" i="144"/>
  <c r="BL2" i="141"/>
  <c r="BK25" i="141"/>
  <c r="BK25" i="142"/>
  <c r="BL2" i="142"/>
  <c r="BJ25" i="139"/>
  <c r="BK2" i="139"/>
  <c r="BK25" i="137"/>
  <c r="BL2" i="137"/>
  <c r="AI118" i="122"/>
  <c r="AJ118" i="122" s="1"/>
  <c r="AH27" i="122"/>
  <c r="AK112" i="117"/>
  <c r="AJ29" i="117"/>
  <c r="AK116" i="118"/>
  <c r="AJ31" i="118"/>
  <c r="AJ26" i="117"/>
  <c r="AK109" i="117"/>
  <c r="AK112" i="114"/>
  <c r="AJ32" i="114"/>
  <c r="AK106" i="121"/>
  <c r="AJ27" i="121"/>
  <c r="AJ108" i="121"/>
  <c r="AI29" i="121"/>
  <c r="AK108" i="131"/>
  <c r="AJ26" i="131"/>
  <c r="AK111" i="117"/>
  <c r="AJ28" i="117"/>
  <c r="AH32" i="131"/>
  <c r="AK113" i="117"/>
  <c r="AJ30" i="117"/>
  <c r="AK111" i="114"/>
  <c r="AJ31" i="114"/>
  <c r="AH30" i="131"/>
  <c r="AJ30" i="118"/>
  <c r="AK115" i="118"/>
  <c r="AK104" i="115"/>
  <c r="AJ27" i="115"/>
  <c r="H125" i="122"/>
  <c r="AL103" i="115"/>
  <c r="AK26" i="115"/>
  <c r="AL117" i="122"/>
  <c r="AK30" i="122"/>
  <c r="AL114" i="118"/>
  <c r="AK29" i="118"/>
  <c r="AH26" i="121"/>
  <c r="AI105" i="121"/>
  <c r="AL110" i="114"/>
  <c r="AK30" i="114"/>
  <c r="AL102" i="114"/>
  <c r="AK7" i="114"/>
  <c r="AK109" i="118"/>
  <c r="AJ11" i="118"/>
  <c r="AL114" i="117"/>
  <c r="AK31" i="117"/>
  <c r="AK108" i="114"/>
  <c r="AJ28" i="114"/>
  <c r="AL120" i="122"/>
  <c r="AK33" i="122"/>
  <c r="AK104" i="117"/>
  <c r="AJ7" i="117"/>
  <c r="AJ4" i="118"/>
  <c r="AL101" i="113"/>
  <c r="AK26" i="113"/>
  <c r="O95" i="113"/>
  <c r="O3" i="113" s="1"/>
  <c r="O101" i="113"/>
  <c r="AJ100" i="114"/>
  <c r="AI5" i="114"/>
  <c r="AK116" i="117"/>
  <c r="AJ33" i="117"/>
  <c r="AK100" i="115"/>
  <c r="AJ5" i="115"/>
  <c r="AK5" i="113"/>
  <c r="AJ107" i="117"/>
  <c r="AI10" i="117"/>
  <c r="AK105" i="118"/>
  <c r="AJ7" i="118"/>
  <c r="U99" i="115"/>
  <c r="U4" i="115" s="1"/>
  <c r="U104" i="115"/>
  <c r="D89" i="117"/>
  <c r="E100" i="117"/>
  <c r="E3" i="117" s="1"/>
  <c r="E109" i="117"/>
  <c r="V109" i="115"/>
  <c r="P79" i="113"/>
  <c r="P81" i="113" s="1"/>
  <c r="AJ113" i="118"/>
  <c r="AI28" i="118"/>
  <c r="AL116" i="122"/>
  <c r="AK29" i="122"/>
  <c r="AK95" i="113"/>
  <c r="AJ3" i="113"/>
  <c r="AK104" i="114"/>
  <c r="AJ9" i="114"/>
  <c r="AJ3" i="118"/>
  <c r="AL4" i="113"/>
  <c r="AK98" i="110"/>
  <c r="AJ4" i="110"/>
  <c r="AI98" i="121"/>
  <c r="AH3" i="121"/>
  <c r="AM109" i="114"/>
  <c r="AL29" i="114"/>
  <c r="AK28" i="113"/>
  <c r="AK6" i="115"/>
  <c r="AL101" i="115"/>
  <c r="AL101" i="114"/>
  <c r="AK6" i="114"/>
  <c r="AI113" i="122"/>
  <c r="AH26" i="122"/>
  <c r="AJ4" i="115"/>
  <c r="AK99" i="115"/>
  <c r="AM118" i="118"/>
  <c r="AL33" i="118"/>
  <c r="AL112" i="118"/>
  <c r="AK27" i="118"/>
  <c r="AL105" i="115"/>
  <c r="AK28" i="115"/>
  <c r="AK106" i="118"/>
  <c r="AJ8" i="118"/>
  <c r="AI101" i="117"/>
  <c r="AH4" i="117"/>
  <c r="AK103" i="117"/>
  <c r="AJ6" i="117"/>
  <c r="AL108" i="118"/>
  <c r="AK10" i="118"/>
  <c r="AK117" i="118"/>
  <c r="AJ32" i="118"/>
  <c r="AJ115" i="117"/>
  <c r="AI32" i="117"/>
  <c r="AL98" i="119"/>
  <c r="AK27" i="119"/>
  <c r="AK105" i="117"/>
  <c r="AJ8" i="117"/>
  <c r="AK26" i="118"/>
  <c r="AJ107" i="118"/>
  <c r="AI9" i="118"/>
  <c r="AL122" i="122"/>
  <c r="AK35" i="122"/>
  <c r="AJ103" i="118"/>
  <c r="AI5" i="118"/>
  <c r="AL107" i="114"/>
  <c r="AK27" i="114"/>
  <c r="AK103" i="114"/>
  <c r="AJ8" i="114"/>
  <c r="AL121" i="122"/>
  <c r="AK34" i="122"/>
  <c r="U101" i="115"/>
  <c r="U6" i="115" s="1"/>
  <c r="U106" i="115"/>
  <c r="AL115" i="122"/>
  <c r="AK28" i="122"/>
  <c r="AK102" i="117"/>
  <c r="AJ5" i="117"/>
  <c r="AJ98" i="114"/>
  <c r="AI3" i="114"/>
  <c r="AL119" i="118"/>
  <c r="AK34" i="118"/>
  <c r="AK100" i="117"/>
  <c r="AJ3" i="117"/>
  <c r="AK27" i="113"/>
  <c r="AK104" i="118"/>
  <c r="AJ6" i="118"/>
  <c r="AK97" i="119"/>
  <c r="AJ26" i="119"/>
  <c r="AI106" i="117"/>
  <c r="AH9" i="117"/>
  <c r="AI110" i="117"/>
  <c r="AH27" i="117"/>
  <c r="AK98" i="115"/>
  <c r="AJ3" i="115"/>
  <c r="AL106" i="115"/>
  <c r="AK29" i="115"/>
  <c r="AJ114" i="122"/>
  <c r="AI27" i="122"/>
  <c r="AL119" i="122"/>
  <c r="AK32" i="122"/>
  <c r="AL110" i="121"/>
  <c r="AK31" i="121"/>
  <c r="AL101" i="121"/>
  <c r="AK6" i="121"/>
  <c r="AK8" i="121"/>
  <c r="AL103" i="121"/>
  <c r="AK99" i="121"/>
  <c r="AJ4" i="121"/>
  <c r="AK94" i="120"/>
  <c r="AJ26" i="120"/>
  <c r="AK92" i="120"/>
  <c r="AJ3" i="120"/>
  <c r="AJ114" i="131"/>
  <c r="AI32" i="131"/>
  <c r="AJ110" i="131"/>
  <c r="AI28" i="131"/>
  <c r="AI106" i="131"/>
  <c r="AH10" i="131"/>
  <c r="AJ115" i="131"/>
  <c r="AI33" i="131"/>
  <c r="AI104" i="131"/>
  <c r="AH8" i="131"/>
  <c r="AI101" i="131"/>
  <c r="AH5" i="131"/>
  <c r="AJ3" i="131"/>
  <c r="AI103" i="131"/>
  <c r="AH7" i="131"/>
  <c r="AH4" i="131"/>
  <c r="AJ112" i="131"/>
  <c r="AI30" i="131"/>
  <c r="AI102" i="131"/>
  <c r="AH6" i="131"/>
  <c r="AI105" i="131"/>
  <c r="AH9" i="131"/>
  <c r="O80" i="131"/>
  <c r="O82" i="131" s="1"/>
  <c r="AL94" i="119"/>
  <c r="AK3" i="119"/>
  <c r="AL95" i="119"/>
  <c r="AK4" i="119"/>
  <c r="AI102" i="122"/>
  <c r="AH3" i="122"/>
  <c r="AK106" i="122"/>
  <c r="AJ7" i="122"/>
  <c r="AI103" i="122"/>
  <c r="AH4" i="122"/>
  <c r="AK104" i="122"/>
  <c r="AJ5" i="122"/>
  <c r="AK111" i="122"/>
  <c r="AJ12" i="122"/>
  <c r="AK110" i="122"/>
  <c r="AJ11" i="122"/>
  <c r="AK109" i="122"/>
  <c r="AJ10" i="122"/>
  <c r="AK105" i="122"/>
  <c r="AJ6" i="122"/>
  <c r="AI107" i="122"/>
  <c r="AH8" i="122"/>
  <c r="P80" i="122"/>
  <c r="P82" i="122" s="1"/>
  <c r="N125" i="122"/>
  <c r="E92" i="122"/>
  <c r="F105" i="122"/>
  <c r="F6" i="122" s="1"/>
  <c r="F116" i="122"/>
  <c r="O103" i="122"/>
  <c r="O4" i="122" s="1"/>
  <c r="O104" i="122"/>
  <c r="O5" i="122" s="1"/>
  <c r="O106" i="122"/>
  <c r="O7" i="122" s="1"/>
  <c r="O110" i="122"/>
  <c r="O11" i="122" s="1"/>
  <c r="O102" i="122"/>
  <c r="O3" i="122" s="1"/>
  <c r="O107" i="122"/>
  <c r="O8" i="122" s="1"/>
  <c r="O105" i="122"/>
  <c r="O6" i="122" s="1"/>
  <c r="O109" i="122"/>
  <c r="O10" i="122" s="1"/>
  <c r="O111" i="122"/>
  <c r="O12" i="122" s="1"/>
  <c r="O116" i="122"/>
  <c r="O120" i="122"/>
  <c r="O117" i="122"/>
  <c r="O115" i="122"/>
  <c r="O118" i="122"/>
  <c r="O113" i="122"/>
  <c r="O114" i="122"/>
  <c r="O119" i="122"/>
  <c r="O108" i="122"/>
  <c r="O9" i="122" s="1"/>
  <c r="O121" i="122"/>
  <c r="O122" i="122"/>
  <c r="D97" i="122"/>
  <c r="E110" i="122"/>
  <c r="E11" i="122" s="1"/>
  <c r="E121" i="122"/>
  <c r="E89" i="122"/>
  <c r="F113" i="122"/>
  <c r="F102" i="122"/>
  <c r="F3" i="122" s="1"/>
  <c r="F95" i="122"/>
  <c r="G108" i="122"/>
  <c r="G9" i="122" s="1"/>
  <c r="G119" i="122"/>
  <c r="D94" i="122"/>
  <c r="E107" i="122"/>
  <c r="E8" i="122" s="1"/>
  <c r="E118" i="122"/>
  <c r="F91" i="122"/>
  <c r="G115" i="122"/>
  <c r="G104" i="122"/>
  <c r="G5" i="122" s="1"/>
  <c r="E98" i="122"/>
  <c r="F111" i="122"/>
  <c r="F12" i="122" s="1"/>
  <c r="F122" i="122"/>
  <c r="F96" i="122"/>
  <c r="G109" i="122"/>
  <c r="G10" i="122" s="1"/>
  <c r="G120" i="122"/>
  <c r="D93" i="122"/>
  <c r="E106" i="122"/>
  <c r="E7" i="122" s="1"/>
  <c r="E117" i="122"/>
  <c r="E90" i="122"/>
  <c r="F103" i="122"/>
  <c r="F4" i="122" s="1"/>
  <c r="F114" i="122"/>
  <c r="E92" i="121"/>
  <c r="F101" i="121"/>
  <c r="F6" i="121" s="1"/>
  <c r="F108" i="121"/>
  <c r="N99" i="121"/>
  <c r="N4" i="121" s="1"/>
  <c r="N102" i="121"/>
  <c r="N7" i="121" s="1"/>
  <c r="N101" i="121"/>
  <c r="N6" i="121" s="1"/>
  <c r="N103" i="121"/>
  <c r="N8" i="121" s="1"/>
  <c r="N107" i="121"/>
  <c r="N100" i="121"/>
  <c r="N5" i="121" s="1"/>
  <c r="N109" i="121"/>
  <c r="N105" i="121"/>
  <c r="N110" i="121"/>
  <c r="N98" i="121"/>
  <c r="N3" i="121" s="1"/>
  <c r="N106" i="121"/>
  <c r="N108" i="121"/>
  <c r="M113" i="121"/>
  <c r="E90" i="121"/>
  <c r="F99" i="121"/>
  <c r="F4" i="121" s="1"/>
  <c r="F106" i="121"/>
  <c r="D94" i="121"/>
  <c r="E110" i="121"/>
  <c r="E103" i="121"/>
  <c r="E8" i="121" s="1"/>
  <c r="D89" i="121"/>
  <c r="E98" i="121"/>
  <c r="E3" i="121" s="1"/>
  <c r="E105" i="121"/>
  <c r="E93" i="121"/>
  <c r="F109" i="121"/>
  <c r="F102" i="121"/>
  <c r="F7" i="121" s="1"/>
  <c r="O80" i="121"/>
  <c r="O82" i="121" s="1"/>
  <c r="E91" i="121"/>
  <c r="F100" i="121"/>
  <c r="F5" i="121" s="1"/>
  <c r="F107" i="121"/>
  <c r="M97" i="120"/>
  <c r="O79" i="120"/>
  <c r="O81" i="120" s="1"/>
  <c r="N94" i="120"/>
  <c r="N92" i="120"/>
  <c r="N3" i="120" s="1"/>
  <c r="O80" i="119"/>
  <c r="O82" i="119" s="1"/>
  <c r="N98" i="119"/>
  <c r="N94" i="119"/>
  <c r="N3" i="119" s="1"/>
  <c r="N97" i="119"/>
  <c r="N95" i="119"/>
  <c r="N4" i="119" s="1"/>
  <c r="M101" i="119"/>
  <c r="D94" i="118"/>
  <c r="E106" i="118"/>
  <c r="E8" i="118" s="1"/>
  <c r="E116" i="118"/>
  <c r="O80" i="118"/>
  <c r="O82" i="118" s="1"/>
  <c r="D90" i="118"/>
  <c r="E102" i="118"/>
  <c r="E4" i="118" s="1"/>
  <c r="E112" i="118"/>
  <c r="N101" i="118"/>
  <c r="N3" i="118" s="1"/>
  <c r="N104" i="118"/>
  <c r="N6" i="118" s="1"/>
  <c r="N105" i="118"/>
  <c r="N7" i="118" s="1"/>
  <c r="N106" i="118"/>
  <c r="N8" i="118" s="1"/>
  <c r="N102" i="118"/>
  <c r="N4" i="118" s="1"/>
  <c r="N112" i="118"/>
  <c r="N107" i="118"/>
  <c r="N9" i="118" s="1"/>
  <c r="N113" i="118"/>
  <c r="N117" i="118"/>
  <c r="N103" i="118"/>
  <c r="N5" i="118" s="1"/>
  <c r="N109" i="118"/>
  <c r="N11" i="118" s="1"/>
  <c r="N114" i="118"/>
  <c r="N118" i="118"/>
  <c r="N108" i="118"/>
  <c r="N10" i="118" s="1"/>
  <c r="N116" i="118"/>
  <c r="N111" i="118"/>
  <c r="N115" i="118"/>
  <c r="N119" i="118"/>
  <c r="M122" i="118"/>
  <c r="D93" i="118"/>
  <c r="E115" i="118"/>
  <c r="E105" i="118"/>
  <c r="E7" i="118" s="1"/>
  <c r="D89" i="118"/>
  <c r="E111" i="118"/>
  <c r="E101" i="118"/>
  <c r="E3" i="118" s="1"/>
  <c r="D90" i="117"/>
  <c r="E110" i="117"/>
  <c r="E101" i="117"/>
  <c r="E4" i="117" s="1"/>
  <c r="D91" i="117"/>
  <c r="E102" i="117"/>
  <c r="E5" i="117" s="1"/>
  <c r="E111" i="117"/>
  <c r="O80" i="117"/>
  <c r="O82" i="117" s="1"/>
  <c r="M119" i="117"/>
  <c r="N104" i="117"/>
  <c r="N7" i="117" s="1"/>
  <c r="N103" i="117"/>
  <c r="N6" i="117" s="1"/>
  <c r="N107" i="117"/>
  <c r="N10" i="117" s="1"/>
  <c r="N102" i="117"/>
  <c r="N5" i="117" s="1"/>
  <c r="N109" i="117"/>
  <c r="N101" i="117"/>
  <c r="N4" i="117" s="1"/>
  <c r="N105" i="117"/>
  <c r="N8" i="117" s="1"/>
  <c r="N110" i="117"/>
  <c r="N100" i="117"/>
  <c r="N3" i="117" s="1"/>
  <c r="N111" i="117"/>
  <c r="N115" i="117"/>
  <c r="N112" i="117"/>
  <c r="N116" i="117"/>
  <c r="N106" i="117"/>
  <c r="N9" i="117" s="1"/>
  <c r="N113" i="117"/>
  <c r="N114" i="117"/>
  <c r="U100" i="115"/>
  <c r="U5" i="115" s="1"/>
  <c r="U105" i="115"/>
  <c r="U98" i="115"/>
  <c r="U3" i="115" s="1"/>
  <c r="U103" i="115"/>
  <c r="O79" i="114"/>
  <c r="O81" i="114" s="1"/>
  <c r="M115" i="114"/>
  <c r="N100" i="114"/>
  <c r="N5" i="114" s="1"/>
  <c r="N99" i="114"/>
  <c r="N4" i="114" s="1"/>
  <c r="N101" i="114"/>
  <c r="N6" i="114" s="1"/>
  <c r="N103" i="114"/>
  <c r="N8" i="114" s="1"/>
  <c r="N104" i="114"/>
  <c r="N9" i="114" s="1"/>
  <c r="N98" i="114"/>
  <c r="N3" i="114" s="1"/>
  <c r="N108" i="114"/>
  <c r="N112" i="114"/>
  <c r="N102" i="114"/>
  <c r="N7" i="114" s="1"/>
  <c r="N111" i="114"/>
  <c r="N106" i="114"/>
  <c r="N107" i="114"/>
  <c r="N109" i="114"/>
  <c r="N110" i="114"/>
  <c r="D90" i="114"/>
  <c r="E100" i="114"/>
  <c r="E5" i="114" s="1"/>
  <c r="E108" i="114"/>
  <c r="G4" i="113"/>
  <c r="E95" i="113"/>
  <c r="E3" i="113" s="1"/>
  <c r="E101" i="113"/>
  <c r="I5" i="113"/>
  <c r="AK102" i="110"/>
  <c r="AJ26" i="110"/>
  <c r="AL103" i="110"/>
  <c r="AK27" i="110"/>
  <c r="R80" i="110"/>
  <c r="R82" i="110" s="1"/>
  <c r="E103" i="110"/>
  <c r="E98" i="110"/>
  <c r="E4" i="110" s="1"/>
  <c r="Q103" i="110"/>
  <c r="Q98" i="110"/>
  <c r="Q4" i="110" s="1"/>
  <c r="Q97" i="110"/>
  <c r="Q3" i="110" s="1"/>
  <c r="Q102" i="110"/>
  <c r="BL25" i="146" l="1"/>
  <c r="BM2" i="146"/>
  <c r="BL25" i="148"/>
  <c r="BM2" i="148"/>
  <c r="BL25" i="138"/>
  <c r="BM2" i="138"/>
  <c r="BL25" i="141"/>
  <c r="BM2" i="141"/>
  <c r="BL25" i="145"/>
  <c r="BM2" i="145"/>
  <c r="CI46" i="145"/>
  <c r="BL25" i="142"/>
  <c r="BM2" i="142"/>
  <c r="BL25" i="144"/>
  <c r="BM2" i="144"/>
  <c r="BL25" i="147"/>
  <c r="BM2" i="147"/>
  <c r="AK108" i="122"/>
  <c r="AL108" i="122" s="1"/>
  <c r="CJ23" i="142"/>
  <c r="CI46" i="147"/>
  <c r="CI46" i="137"/>
  <c r="CJ23" i="145"/>
  <c r="CK3" i="138"/>
  <c r="CL102" i="138"/>
  <c r="CJ26" i="144"/>
  <c r="CK98" i="144"/>
  <c r="CJ26" i="142"/>
  <c r="CK98" i="142"/>
  <c r="CK111" i="138"/>
  <c r="CJ27" i="138"/>
  <c r="CK6" i="138"/>
  <c r="CL105" i="138"/>
  <c r="CI46" i="138"/>
  <c r="BP3" i="118"/>
  <c r="BQ101" i="118"/>
  <c r="CJ23" i="138"/>
  <c r="CK3" i="147"/>
  <c r="CL98" i="147"/>
  <c r="CJ28" i="144"/>
  <c r="CK100" i="144"/>
  <c r="CJ30" i="138"/>
  <c r="CK114" i="138"/>
  <c r="CL27" i="142"/>
  <c r="CM99" i="142"/>
  <c r="CL94" i="142"/>
  <c r="CK3" i="142"/>
  <c r="CJ28" i="145"/>
  <c r="CK104" i="145"/>
  <c r="CK7" i="140"/>
  <c r="CL105" i="140"/>
  <c r="CK106" i="148"/>
  <c r="CJ30" i="148"/>
  <c r="CK3" i="140"/>
  <c r="CL101" i="140"/>
  <c r="CK7" i="147"/>
  <c r="CL102" i="147"/>
  <c r="CJ32" i="138"/>
  <c r="CK116" i="138"/>
  <c r="CJ29" i="148"/>
  <c r="CK105" i="148"/>
  <c r="CJ29" i="140"/>
  <c r="CK111" i="140"/>
  <c r="CK9" i="141"/>
  <c r="CL105" i="141"/>
  <c r="CK6" i="140"/>
  <c r="CL104" i="140"/>
  <c r="CK5" i="142"/>
  <c r="CL96" i="142"/>
  <c r="CL108" i="138"/>
  <c r="CK9" i="138"/>
  <c r="CK6" i="147"/>
  <c r="CL101" i="147"/>
  <c r="CJ23" i="147"/>
  <c r="CI46" i="144"/>
  <c r="CJ32" i="141"/>
  <c r="CK113" i="141"/>
  <c r="BQ97" i="113"/>
  <c r="BP5" i="113"/>
  <c r="CK4" i="148"/>
  <c r="CL97" i="148"/>
  <c r="CJ26" i="148"/>
  <c r="CK102" i="148"/>
  <c r="CJ23" i="140"/>
  <c r="CJ29" i="138"/>
  <c r="CK113" i="138"/>
  <c r="BP27" i="113"/>
  <c r="BQ102" i="113"/>
  <c r="CK4" i="147"/>
  <c r="CL99" i="147"/>
  <c r="CK8" i="141"/>
  <c r="CL104" i="141"/>
  <c r="CK4" i="145"/>
  <c r="CL98" i="145"/>
  <c r="CJ27" i="145"/>
  <c r="CK103" i="145"/>
  <c r="CK112" i="138"/>
  <c r="CJ28" i="138"/>
  <c r="CL96" i="144"/>
  <c r="CK5" i="144"/>
  <c r="CK100" i="139"/>
  <c r="CJ26" i="139"/>
  <c r="CJ46" i="139" s="1"/>
  <c r="CJ27" i="144"/>
  <c r="CK99" i="144"/>
  <c r="CJ26" i="147"/>
  <c r="CK104" i="147"/>
  <c r="CK5" i="141"/>
  <c r="CL101" i="141"/>
  <c r="CI46" i="148"/>
  <c r="CK4" i="138"/>
  <c r="CL103" i="138"/>
  <c r="CK7" i="141"/>
  <c r="CL103" i="141"/>
  <c r="CK105" i="147"/>
  <c r="CJ27" i="147"/>
  <c r="CJ29" i="141"/>
  <c r="CK110" i="141"/>
  <c r="CJ23" i="141"/>
  <c r="CK28" i="140"/>
  <c r="CL110" i="140"/>
  <c r="CJ27" i="140"/>
  <c r="CK109" i="140"/>
  <c r="CJ26" i="145"/>
  <c r="CK102" i="145"/>
  <c r="CK3" i="145"/>
  <c r="CL97" i="145"/>
  <c r="CK6" i="148"/>
  <c r="CL99" i="148"/>
  <c r="BQ103" i="113"/>
  <c r="BP28" i="113"/>
  <c r="CK3" i="139"/>
  <c r="CK23" i="139" s="1"/>
  <c r="CL97" i="139"/>
  <c r="BR3" i="131"/>
  <c r="BS99" i="131"/>
  <c r="CK8" i="138"/>
  <c r="CL107" i="138"/>
  <c r="CJ23" i="148"/>
  <c r="CJ30" i="141"/>
  <c r="CK111" i="141"/>
  <c r="CJ28" i="147"/>
  <c r="CK106" i="147"/>
  <c r="CK100" i="142"/>
  <c r="CJ28" i="142"/>
  <c r="CK31" i="140"/>
  <c r="CL113" i="140"/>
  <c r="CK103" i="148"/>
  <c r="CJ27" i="148"/>
  <c r="CJ26" i="140"/>
  <c r="CK108" i="140"/>
  <c r="CM4" i="142"/>
  <c r="CN95" i="142"/>
  <c r="CJ28" i="148"/>
  <c r="CK104" i="148"/>
  <c r="CK3" i="148"/>
  <c r="CL96" i="148"/>
  <c r="CK5" i="148"/>
  <c r="CL98" i="148"/>
  <c r="CK4" i="141"/>
  <c r="CL100" i="141"/>
  <c r="CM103" i="140"/>
  <c r="CL5" i="140"/>
  <c r="CL8" i="140"/>
  <c r="CM106" i="140"/>
  <c r="CJ28" i="141"/>
  <c r="CK109" i="141"/>
  <c r="CJ29" i="147"/>
  <c r="CK107" i="147"/>
  <c r="CL95" i="144"/>
  <c r="CK4" i="144"/>
  <c r="CK112" i="141"/>
  <c r="CJ31" i="141"/>
  <c r="CI46" i="140"/>
  <c r="CK7" i="138"/>
  <c r="CL106" i="138"/>
  <c r="CK4" i="140"/>
  <c r="CL102" i="140"/>
  <c r="CL101" i="139"/>
  <c r="CK27" i="139"/>
  <c r="CM98" i="139"/>
  <c r="CL4" i="139"/>
  <c r="CJ23" i="144"/>
  <c r="BP4" i="113"/>
  <c r="BQ96" i="113"/>
  <c r="CJ27" i="141"/>
  <c r="CK108" i="141"/>
  <c r="CJ23" i="137"/>
  <c r="CK5" i="147"/>
  <c r="CL100" i="147"/>
  <c r="CI46" i="142"/>
  <c r="CJ31" i="138"/>
  <c r="CK115" i="138"/>
  <c r="CK7" i="148"/>
  <c r="CL100" i="148"/>
  <c r="CJ26" i="138"/>
  <c r="CK110" i="138"/>
  <c r="CK5" i="145"/>
  <c r="CL99" i="145"/>
  <c r="CJ29" i="145"/>
  <c r="CK105" i="145"/>
  <c r="CK6" i="145"/>
  <c r="CL100" i="145"/>
  <c r="CL94" i="144"/>
  <c r="CK3" i="144"/>
  <c r="CL104" i="138"/>
  <c r="CK5" i="138"/>
  <c r="BP26" i="118"/>
  <c r="BQ111" i="118"/>
  <c r="CJ30" i="147"/>
  <c r="CK108" i="147"/>
  <c r="CI46" i="141"/>
  <c r="CJ30" i="140"/>
  <c r="CK112" i="140"/>
  <c r="CK6" i="141"/>
  <c r="CL102" i="141"/>
  <c r="CK102" i="137"/>
  <c r="CJ28" i="137"/>
  <c r="CK3" i="137"/>
  <c r="CL95" i="137"/>
  <c r="CJ29" i="137"/>
  <c r="CK103" i="137"/>
  <c r="CK100" i="137"/>
  <c r="CJ26" i="137"/>
  <c r="CK101" i="137"/>
  <c r="CJ27" i="137"/>
  <c r="BL25" i="137"/>
  <c r="BM2" i="137"/>
  <c r="CK6" i="137"/>
  <c r="CL98" i="137"/>
  <c r="CK4" i="137"/>
  <c r="CL96" i="137"/>
  <c r="CL97" i="137"/>
  <c r="CK5" i="137"/>
  <c r="AJ5" i="121"/>
  <c r="AJ109" i="121"/>
  <c r="AI30" i="121"/>
  <c r="AK102" i="121"/>
  <c r="AJ7" i="121"/>
  <c r="AM98" i="113"/>
  <c r="AL6" i="113"/>
  <c r="AI31" i="131"/>
  <c r="AL99" i="114"/>
  <c r="AL4" i="114" s="1"/>
  <c r="AJ26" i="114"/>
  <c r="AL104" i="113"/>
  <c r="AK29" i="113"/>
  <c r="AL28" i="121"/>
  <c r="AJ3" i="110"/>
  <c r="O107" i="113"/>
  <c r="P102" i="113"/>
  <c r="P96" i="113"/>
  <c r="P4" i="113" s="1"/>
  <c r="P104" i="113"/>
  <c r="P98" i="113"/>
  <c r="P6" i="113" s="1"/>
  <c r="P29" i="113" s="1"/>
  <c r="P97" i="113"/>
  <c r="P5" i="113" s="1"/>
  <c r="P103" i="113"/>
  <c r="AH27" i="131"/>
  <c r="AI31" i="122"/>
  <c r="AK105" i="110"/>
  <c r="AJ29" i="110"/>
  <c r="AJ28" i="110"/>
  <c r="AK104" i="110"/>
  <c r="AL99" i="110"/>
  <c r="AK5" i="110"/>
  <c r="R105" i="110"/>
  <c r="R104" i="110"/>
  <c r="R100" i="110"/>
  <c r="R6" i="110" s="1"/>
  <c r="R29" i="110" s="1"/>
  <c r="R99" i="110"/>
  <c r="R5" i="110" s="1"/>
  <c r="R28" i="110" s="1"/>
  <c r="Q108" i="110"/>
  <c r="AL100" i="110"/>
  <c r="AK6" i="110"/>
  <c r="O99" i="131"/>
  <c r="O3" i="131" s="1"/>
  <c r="O108" i="131"/>
  <c r="AI29" i="131"/>
  <c r="BK25" i="140"/>
  <c r="BL2" i="140"/>
  <c r="BK25" i="139"/>
  <c r="BL2" i="139"/>
  <c r="AL111" i="117"/>
  <c r="AK28" i="117"/>
  <c r="AL106" i="121"/>
  <c r="AK27" i="121"/>
  <c r="AL116" i="118"/>
  <c r="AK31" i="118"/>
  <c r="AK27" i="115"/>
  <c r="AL104" i="115"/>
  <c r="AL111" i="114"/>
  <c r="AK31" i="114"/>
  <c r="AL115" i="118"/>
  <c r="AK30" i="118"/>
  <c r="AL108" i="131"/>
  <c r="AK26" i="131"/>
  <c r="AL112" i="114"/>
  <c r="AK32" i="114"/>
  <c r="AL112" i="117"/>
  <c r="AK29" i="117"/>
  <c r="AK30" i="117"/>
  <c r="AL113" i="117"/>
  <c r="AL109" i="117"/>
  <c r="AK26" i="117"/>
  <c r="AK108" i="121"/>
  <c r="AJ29" i="121"/>
  <c r="N101" i="119"/>
  <c r="AM119" i="122"/>
  <c r="AL32" i="122"/>
  <c r="AM106" i="115"/>
  <c r="AL29" i="115"/>
  <c r="AJ110" i="117"/>
  <c r="AI27" i="117"/>
  <c r="AL97" i="119"/>
  <c r="AK26" i="119"/>
  <c r="AL100" i="117"/>
  <c r="AK3" i="117"/>
  <c r="AK98" i="114"/>
  <c r="AJ3" i="114"/>
  <c r="AM115" i="122"/>
  <c r="AL28" i="122"/>
  <c r="AL103" i="114"/>
  <c r="AK8" i="114"/>
  <c r="AM122" i="122"/>
  <c r="AL35" i="122"/>
  <c r="AL26" i="118"/>
  <c r="AM98" i="119"/>
  <c r="AL27" i="119"/>
  <c r="AL117" i="118"/>
  <c r="AK32" i="118"/>
  <c r="AM108" i="118"/>
  <c r="AL10" i="118"/>
  <c r="AJ101" i="117"/>
  <c r="AI4" i="117"/>
  <c r="AM105" i="115"/>
  <c r="AL28" i="115"/>
  <c r="AM112" i="118"/>
  <c r="AL27" i="118"/>
  <c r="AM101" i="114"/>
  <c r="AL6" i="114"/>
  <c r="AN109" i="114"/>
  <c r="AM29" i="114"/>
  <c r="AL98" i="110"/>
  <c r="AK4" i="110"/>
  <c r="AK3" i="118"/>
  <c r="AL95" i="113"/>
  <c r="AK3" i="113"/>
  <c r="P95" i="113"/>
  <c r="P3" i="113" s="1"/>
  <c r="P101" i="113"/>
  <c r="AJ105" i="121"/>
  <c r="AI26" i="121"/>
  <c r="T99" i="115"/>
  <c r="T4" i="115" s="1"/>
  <c r="T104" i="115"/>
  <c r="AL105" i="118"/>
  <c r="AK7" i="118"/>
  <c r="AL100" i="115"/>
  <c r="AK5" i="115"/>
  <c r="AK100" i="114"/>
  <c r="AJ5" i="114"/>
  <c r="AM101" i="113"/>
  <c r="AL26" i="113"/>
  <c r="AL104" i="117"/>
  <c r="AK7" i="117"/>
  <c r="AL108" i="114"/>
  <c r="AK28" i="114"/>
  <c r="AL109" i="118"/>
  <c r="AK11" i="118"/>
  <c r="AM117" i="122"/>
  <c r="AL30" i="122"/>
  <c r="N122" i="118"/>
  <c r="AK114" i="122"/>
  <c r="AJ27" i="122"/>
  <c r="AL98" i="115"/>
  <c r="AK3" i="115"/>
  <c r="AJ106" i="117"/>
  <c r="AI9" i="117"/>
  <c r="AL104" i="118"/>
  <c r="AK6" i="118"/>
  <c r="AL27" i="113"/>
  <c r="AM119" i="118"/>
  <c r="AL34" i="118"/>
  <c r="AL102" i="117"/>
  <c r="AK5" i="117"/>
  <c r="AM121" i="122"/>
  <c r="AL34" i="122"/>
  <c r="AM107" i="114"/>
  <c r="AL27" i="114"/>
  <c r="AK103" i="118"/>
  <c r="AJ5" i="118"/>
  <c r="AK107" i="118"/>
  <c r="AJ9" i="118"/>
  <c r="AL105" i="117"/>
  <c r="AK8" i="117"/>
  <c r="AK115" i="117"/>
  <c r="AJ32" i="117"/>
  <c r="AL103" i="117"/>
  <c r="AK6" i="117"/>
  <c r="AL106" i="118"/>
  <c r="AK8" i="118"/>
  <c r="AK118" i="122"/>
  <c r="AJ31" i="122"/>
  <c r="AN118" i="118"/>
  <c r="AM33" i="118"/>
  <c r="AJ113" i="122"/>
  <c r="AI26" i="122"/>
  <c r="AL28" i="113"/>
  <c r="AJ98" i="121"/>
  <c r="AI3" i="121"/>
  <c r="AM4" i="113"/>
  <c r="AL104" i="114"/>
  <c r="AK9" i="114"/>
  <c r="AM116" i="122"/>
  <c r="AL29" i="122"/>
  <c r="AK113" i="118"/>
  <c r="AJ28" i="118"/>
  <c r="D100" i="117"/>
  <c r="D3" i="117" s="1"/>
  <c r="D109" i="117"/>
  <c r="T101" i="115"/>
  <c r="T6" i="115" s="1"/>
  <c r="T106" i="115"/>
  <c r="AL99" i="115"/>
  <c r="AK4" i="115"/>
  <c r="AM101" i="115"/>
  <c r="AL6" i="115"/>
  <c r="Q79" i="113"/>
  <c r="Q81" i="113" s="1"/>
  <c r="AK107" i="117"/>
  <c r="AJ10" i="117"/>
  <c r="AL5" i="113"/>
  <c r="AL116" i="117"/>
  <c r="AK33" i="117"/>
  <c r="AL102" i="118"/>
  <c r="AK4" i="118"/>
  <c r="AL106" i="114"/>
  <c r="AK26" i="114"/>
  <c r="AM120" i="122"/>
  <c r="AL33" i="122"/>
  <c r="AM114" i="117"/>
  <c r="AL31" i="117"/>
  <c r="AM102" i="114"/>
  <c r="AL7" i="114"/>
  <c r="AM110" i="114"/>
  <c r="AL30" i="114"/>
  <c r="AM114" i="118"/>
  <c r="AL29" i="118"/>
  <c r="AM103" i="115"/>
  <c r="AL26" i="115"/>
  <c r="AL100" i="121"/>
  <c r="AK5" i="121"/>
  <c r="AM101" i="121"/>
  <c r="AL6" i="121"/>
  <c r="AM103" i="121"/>
  <c r="AL8" i="121"/>
  <c r="AL99" i="121"/>
  <c r="AK4" i="121"/>
  <c r="AN107" i="121"/>
  <c r="AM28" i="121"/>
  <c r="AM110" i="121"/>
  <c r="AL31" i="121"/>
  <c r="N97" i="120"/>
  <c r="AL92" i="120"/>
  <c r="AK3" i="120"/>
  <c r="AL94" i="120"/>
  <c r="AK26" i="120"/>
  <c r="AJ105" i="131"/>
  <c r="AI9" i="131"/>
  <c r="AJ100" i="131"/>
  <c r="AI4" i="131"/>
  <c r="AK111" i="131"/>
  <c r="AJ29" i="131"/>
  <c r="AJ101" i="131"/>
  <c r="AI5" i="131"/>
  <c r="AK115" i="131"/>
  <c r="AJ33" i="131"/>
  <c r="AK110" i="131"/>
  <c r="AJ28" i="131"/>
  <c r="AK114" i="131"/>
  <c r="AJ32" i="131"/>
  <c r="AJ102" i="131"/>
  <c r="AI6" i="131"/>
  <c r="AK112" i="131"/>
  <c r="AJ30" i="131"/>
  <c r="AJ103" i="131"/>
  <c r="AI7" i="131"/>
  <c r="AK3" i="131"/>
  <c r="AJ104" i="131"/>
  <c r="AI8" i="131"/>
  <c r="AJ106" i="131"/>
  <c r="AI10" i="131"/>
  <c r="AJ109" i="131"/>
  <c r="AI27" i="131"/>
  <c r="AK113" i="131"/>
  <c r="AJ31" i="131"/>
  <c r="P80" i="131"/>
  <c r="P82" i="131" s="1"/>
  <c r="AM95" i="119"/>
  <c r="AL4" i="119"/>
  <c r="AM94" i="119"/>
  <c r="AL3" i="119"/>
  <c r="AJ107" i="122"/>
  <c r="AI8" i="122"/>
  <c r="AL109" i="122"/>
  <c r="AK10" i="122"/>
  <c r="AL110" i="122"/>
  <c r="AK11" i="122"/>
  <c r="AL104" i="122"/>
  <c r="AK5" i="122"/>
  <c r="AL106" i="122"/>
  <c r="AK7" i="122"/>
  <c r="O125" i="122"/>
  <c r="AL105" i="122"/>
  <c r="AK6" i="122"/>
  <c r="AL111" i="122"/>
  <c r="AK12" i="122"/>
  <c r="AJ103" i="122"/>
  <c r="AI4" i="122"/>
  <c r="AJ102" i="122"/>
  <c r="AI3" i="122"/>
  <c r="E96" i="122"/>
  <c r="F109" i="122"/>
  <c r="F10" i="122" s="1"/>
  <c r="F120" i="122"/>
  <c r="Q80" i="122"/>
  <c r="Q82" i="122" s="1"/>
  <c r="D106" i="122"/>
  <c r="D7" i="122" s="1"/>
  <c r="D117" i="122"/>
  <c r="D92" i="122"/>
  <c r="E105" i="122"/>
  <c r="E6" i="122" s="1"/>
  <c r="E116" i="122"/>
  <c r="D90" i="122"/>
  <c r="E103" i="122"/>
  <c r="E4" i="122" s="1"/>
  <c r="E114" i="122"/>
  <c r="E91" i="122"/>
  <c r="F104" i="122"/>
  <c r="F5" i="122" s="1"/>
  <c r="F115" i="122"/>
  <c r="D110" i="122"/>
  <c r="D11" i="122" s="1"/>
  <c r="D121" i="122"/>
  <c r="E95" i="122"/>
  <c r="F119" i="122"/>
  <c r="F108" i="122"/>
  <c r="F9" i="122" s="1"/>
  <c r="D118" i="122"/>
  <c r="D107" i="122"/>
  <c r="D8" i="122" s="1"/>
  <c r="D98" i="122"/>
  <c r="E122" i="122"/>
  <c r="E111" i="122"/>
  <c r="E12" i="122" s="1"/>
  <c r="D89" i="122"/>
  <c r="E113" i="122"/>
  <c r="E102" i="122"/>
  <c r="E3" i="122" s="1"/>
  <c r="P102" i="122"/>
  <c r="P3" i="122" s="1"/>
  <c r="P103" i="122"/>
  <c r="P4" i="122" s="1"/>
  <c r="P105" i="122"/>
  <c r="P6" i="122" s="1"/>
  <c r="P109" i="122"/>
  <c r="P10" i="122" s="1"/>
  <c r="P114" i="122"/>
  <c r="P106" i="122"/>
  <c r="P7" i="122" s="1"/>
  <c r="P113" i="122"/>
  <c r="P115" i="122"/>
  <c r="P119" i="122"/>
  <c r="P104" i="122"/>
  <c r="P5" i="122" s="1"/>
  <c r="P111" i="122"/>
  <c r="P12" i="122" s="1"/>
  <c r="P116" i="122"/>
  <c r="P108" i="122"/>
  <c r="P9" i="122" s="1"/>
  <c r="P120" i="122"/>
  <c r="P107" i="122"/>
  <c r="P8" i="122" s="1"/>
  <c r="P118" i="122"/>
  <c r="P110" i="122"/>
  <c r="P11" i="122" s="1"/>
  <c r="P117" i="122"/>
  <c r="P121" i="122"/>
  <c r="P122" i="122"/>
  <c r="D110" i="121"/>
  <c r="D103" i="121"/>
  <c r="D8" i="121" s="1"/>
  <c r="D91" i="121"/>
  <c r="E100" i="121"/>
  <c r="E5" i="121" s="1"/>
  <c r="E107" i="121"/>
  <c r="D98" i="121"/>
  <c r="D3" i="121" s="1"/>
  <c r="D105" i="121"/>
  <c r="N113" i="121"/>
  <c r="P80" i="121"/>
  <c r="P82" i="121" s="1"/>
  <c r="D93" i="121"/>
  <c r="E109" i="121"/>
  <c r="E102" i="121"/>
  <c r="E7" i="121" s="1"/>
  <c r="O98" i="121"/>
  <c r="O3" i="121" s="1"/>
  <c r="O99" i="121"/>
  <c r="O4" i="121" s="1"/>
  <c r="O101" i="121"/>
  <c r="O6" i="121" s="1"/>
  <c r="O105" i="121"/>
  <c r="O106" i="121"/>
  <c r="O103" i="121"/>
  <c r="O8" i="121" s="1"/>
  <c r="O102" i="121"/>
  <c r="O7" i="121" s="1"/>
  <c r="O108" i="121"/>
  <c r="O100" i="121"/>
  <c r="O5" i="121" s="1"/>
  <c r="O107" i="121"/>
  <c r="O110" i="121"/>
  <c r="O109" i="121"/>
  <c r="D90" i="121"/>
  <c r="E99" i="121"/>
  <c r="E4" i="121" s="1"/>
  <c r="E106" i="121"/>
  <c r="D92" i="121"/>
  <c r="E101" i="121"/>
  <c r="E6" i="121" s="1"/>
  <c r="E108" i="121"/>
  <c r="P79" i="120"/>
  <c r="P81" i="120" s="1"/>
  <c r="O92" i="120"/>
  <c r="O3" i="120" s="1"/>
  <c r="O94" i="120"/>
  <c r="P80" i="119"/>
  <c r="P82" i="119" s="1"/>
  <c r="O97" i="119"/>
  <c r="O94" i="119"/>
  <c r="O3" i="119" s="1"/>
  <c r="O98" i="119"/>
  <c r="O95" i="119"/>
  <c r="O4" i="119" s="1"/>
  <c r="D101" i="118"/>
  <c r="D3" i="118" s="1"/>
  <c r="D111" i="118"/>
  <c r="O101" i="118"/>
  <c r="O3" i="118" s="1"/>
  <c r="O103" i="118"/>
  <c r="O5" i="118" s="1"/>
  <c r="O104" i="118"/>
  <c r="O6" i="118" s="1"/>
  <c r="O102" i="118"/>
  <c r="O4" i="118" s="1"/>
  <c r="O108" i="118"/>
  <c r="O10" i="118" s="1"/>
  <c r="O105" i="118"/>
  <c r="O7" i="118" s="1"/>
  <c r="O106" i="118"/>
  <c r="O8" i="118" s="1"/>
  <c r="O111" i="118"/>
  <c r="O112" i="118"/>
  <c r="O116" i="118"/>
  <c r="O107" i="118"/>
  <c r="O9" i="118" s="1"/>
  <c r="O113" i="118"/>
  <c r="O117" i="118"/>
  <c r="O109" i="118"/>
  <c r="O11" i="118" s="1"/>
  <c r="O114" i="118"/>
  <c r="O115" i="118"/>
  <c r="O118" i="118"/>
  <c r="O119" i="118"/>
  <c r="D102" i="118"/>
  <c r="D4" i="118" s="1"/>
  <c r="D112" i="118"/>
  <c r="D115" i="118"/>
  <c r="D105" i="118"/>
  <c r="D7" i="118" s="1"/>
  <c r="P80" i="118"/>
  <c r="P82" i="118" s="1"/>
  <c r="D106" i="118"/>
  <c r="D8" i="118" s="1"/>
  <c r="D116" i="118"/>
  <c r="N119" i="117"/>
  <c r="P80" i="117"/>
  <c r="P82" i="117" s="1"/>
  <c r="D101" i="117"/>
  <c r="D4" i="117" s="1"/>
  <c r="D110" i="117"/>
  <c r="O100" i="117"/>
  <c r="O3" i="117" s="1"/>
  <c r="O103" i="117"/>
  <c r="O6" i="117" s="1"/>
  <c r="O104" i="117"/>
  <c r="O7" i="117" s="1"/>
  <c r="O106" i="117"/>
  <c r="O9" i="117" s="1"/>
  <c r="O107" i="117"/>
  <c r="O10" i="117" s="1"/>
  <c r="O102" i="117"/>
  <c r="O5" i="117" s="1"/>
  <c r="O109" i="117"/>
  <c r="O101" i="117"/>
  <c r="O4" i="117" s="1"/>
  <c r="O105" i="117"/>
  <c r="O8" i="117" s="1"/>
  <c r="O114" i="117"/>
  <c r="O112" i="117"/>
  <c r="O111" i="117"/>
  <c r="O115" i="117"/>
  <c r="O113" i="117"/>
  <c r="O110" i="117"/>
  <c r="O116" i="117"/>
  <c r="D102" i="117"/>
  <c r="D5" i="117" s="1"/>
  <c r="D111" i="117"/>
  <c r="T103" i="115"/>
  <c r="T98" i="115"/>
  <c r="T3" i="115" s="1"/>
  <c r="U109" i="115"/>
  <c r="T105" i="115"/>
  <c r="T100" i="115"/>
  <c r="T5" i="115" s="1"/>
  <c r="O99" i="114"/>
  <c r="O4" i="114" s="1"/>
  <c r="O103" i="114"/>
  <c r="O8" i="114" s="1"/>
  <c r="O100" i="114"/>
  <c r="O5" i="114" s="1"/>
  <c r="O98" i="114"/>
  <c r="O3" i="114" s="1"/>
  <c r="O102" i="114"/>
  <c r="O7" i="114" s="1"/>
  <c r="O107" i="114"/>
  <c r="O111" i="114"/>
  <c r="O104" i="114"/>
  <c r="O9" i="114" s="1"/>
  <c r="O108" i="114"/>
  <c r="O106" i="114"/>
  <c r="O101" i="114"/>
  <c r="O6" i="114" s="1"/>
  <c r="O110" i="114"/>
  <c r="O112" i="114"/>
  <c r="O109" i="114"/>
  <c r="D100" i="114"/>
  <c r="D5" i="114" s="1"/>
  <c r="D108" i="114"/>
  <c r="N115" i="114"/>
  <c r="P79" i="114"/>
  <c r="P81" i="114" s="1"/>
  <c r="H5" i="113"/>
  <c r="D101" i="113"/>
  <c r="D95" i="113"/>
  <c r="D3" i="113" s="1"/>
  <c r="F4" i="113"/>
  <c r="AL97" i="110"/>
  <c r="AK3" i="110"/>
  <c r="AM103" i="110"/>
  <c r="AL27" i="110"/>
  <c r="AL102" i="110"/>
  <c r="AK26" i="110"/>
  <c r="R102" i="110"/>
  <c r="R103" i="110"/>
  <c r="R98" i="110"/>
  <c r="R4" i="110" s="1"/>
  <c r="R97" i="110"/>
  <c r="R3" i="110" s="1"/>
  <c r="D103" i="110"/>
  <c r="D98" i="110"/>
  <c r="D4" i="110" s="1"/>
  <c r="S80" i="110"/>
  <c r="S82" i="110" s="1"/>
  <c r="BN2" i="141" l="1"/>
  <c r="BM25" i="141"/>
  <c r="BN2" i="147"/>
  <c r="BM25" i="147"/>
  <c r="BN2" i="142"/>
  <c r="BM25" i="142"/>
  <c r="AK9" i="122"/>
  <c r="BL25" i="139"/>
  <c r="BM2" i="139"/>
  <c r="BL25" i="140"/>
  <c r="BM2" i="140"/>
  <c r="BN2" i="145"/>
  <c r="BM25" i="145"/>
  <c r="BN2" i="138"/>
  <c r="BM25" i="138"/>
  <c r="BN2" i="146"/>
  <c r="BM25" i="146"/>
  <c r="BN2" i="148"/>
  <c r="BM25" i="148"/>
  <c r="CJ46" i="138"/>
  <c r="BN2" i="144"/>
  <c r="BM25" i="144"/>
  <c r="CJ46" i="144"/>
  <c r="CJ46" i="148"/>
  <c r="CJ46" i="141"/>
  <c r="CK23" i="148"/>
  <c r="CL6" i="141"/>
  <c r="CM102" i="141"/>
  <c r="CM4" i="139"/>
  <c r="CN98" i="139"/>
  <c r="CL3" i="148"/>
  <c r="CM96" i="148"/>
  <c r="BQ28" i="113"/>
  <c r="BR103" i="113"/>
  <c r="CM110" i="140"/>
  <c r="CL28" i="140"/>
  <c r="CL100" i="139"/>
  <c r="CK26" i="139"/>
  <c r="CK46" i="139" s="1"/>
  <c r="CM101" i="147"/>
  <c r="CL6" i="147"/>
  <c r="CK29" i="148"/>
  <c r="CL105" i="148"/>
  <c r="CM27" i="142"/>
  <c r="CN99" i="142"/>
  <c r="BQ26" i="118"/>
  <c r="BR111" i="118"/>
  <c r="CK29" i="145"/>
  <c r="CL105" i="145"/>
  <c r="CK26" i="138"/>
  <c r="CL110" i="138"/>
  <c r="BQ4" i="113"/>
  <c r="BR96" i="113"/>
  <c r="CM5" i="140"/>
  <c r="CN103" i="140"/>
  <c r="CK27" i="148"/>
  <c r="CL103" i="148"/>
  <c r="CL8" i="138"/>
  <c r="CM107" i="138"/>
  <c r="CK26" i="145"/>
  <c r="CL102" i="145"/>
  <c r="CL4" i="138"/>
  <c r="CM103" i="138"/>
  <c r="CK26" i="147"/>
  <c r="CL104" i="147"/>
  <c r="CM98" i="145"/>
  <c r="CL4" i="145"/>
  <c r="CL113" i="138"/>
  <c r="CK29" i="138"/>
  <c r="CK30" i="148"/>
  <c r="CL106" i="148"/>
  <c r="BQ3" i="118"/>
  <c r="BR101" i="118"/>
  <c r="CK27" i="138"/>
  <c r="CL111" i="138"/>
  <c r="CK30" i="140"/>
  <c r="CL112" i="140"/>
  <c r="CM101" i="139"/>
  <c r="CL27" i="139"/>
  <c r="CL4" i="141"/>
  <c r="CM100" i="141"/>
  <c r="CK28" i="148"/>
  <c r="CL104" i="148"/>
  <c r="CM113" i="140"/>
  <c r="CL31" i="140"/>
  <c r="CK30" i="141"/>
  <c r="CL111" i="141"/>
  <c r="CJ46" i="145"/>
  <c r="CJ46" i="147"/>
  <c r="CM104" i="140"/>
  <c r="CL6" i="140"/>
  <c r="CK32" i="138"/>
  <c r="CL116" i="138"/>
  <c r="CL7" i="140"/>
  <c r="CM105" i="140"/>
  <c r="CK30" i="138"/>
  <c r="CL114" i="138"/>
  <c r="CL98" i="142"/>
  <c r="CK26" i="142"/>
  <c r="CL7" i="148"/>
  <c r="CM100" i="148"/>
  <c r="CM100" i="147"/>
  <c r="CL5" i="147"/>
  <c r="CL4" i="140"/>
  <c r="CM102" i="140"/>
  <c r="CK31" i="141"/>
  <c r="CL112" i="141"/>
  <c r="BT99" i="131"/>
  <c r="BS3" i="131"/>
  <c r="CL6" i="148"/>
  <c r="CM99" i="148"/>
  <c r="CK27" i="140"/>
  <c r="CL109" i="140"/>
  <c r="CL110" i="141"/>
  <c r="CK29" i="141"/>
  <c r="CL8" i="141"/>
  <c r="CM104" i="141"/>
  <c r="BQ5" i="113"/>
  <c r="BR97" i="113"/>
  <c r="CJ46" i="142"/>
  <c r="CL5" i="138"/>
  <c r="CM104" i="138"/>
  <c r="CK28" i="141"/>
  <c r="CL109" i="141"/>
  <c r="CN4" i="142"/>
  <c r="CO95" i="142"/>
  <c r="CL5" i="144"/>
  <c r="CM96" i="144"/>
  <c r="CK23" i="141"/>
  <c r="CK26" i="148"/>
  <c r="CL102" i="148"/>
  <c r="CK32" i="141"/>
  <c r="CL113" i="141"/>
  <c r="CL9" i="141"/>
  <c r="CM105" i="141"/>
  <c r="CL7" i="147"/>
  <c r="CM102" i="147"/>
  <c r="CK28" i="145"/>
  <c r="CL104" i="145"/>
  <c r="CK28" i="144"/>
  <c r="CL100" i="144"/>
  <c r="CK26" i="144"/>
  <c r="CL98" i="144"/>
  <c r="CK23" i="144"/>
  <c r="CL5" i="145"/>
  <c r="CM99" i="145"/>
  <c r="CL7" i="138"/>
  <c r="CM106" i="138"/>
  <c r="CM95" i="144"/>
  <c r="CL4" i="144"/>
  <c r="CK28" i="142"/>
  <c r="CL100" i="142"/>
  <c r="CL3" i="139"/>
  <c r="CL23" i="139" s="1"/>
  <c r="CM97" i="139"/>
  <c r="CL3" i="145"/>
  <c r="CM97" i="145"/>
  <c r="CK27" i="144"/>
  <c r="CL99" i="144"/>
  <c r="CM99" i="147"/>
  <c r="CL4" i="147"/>
  <c r="CL9" i="138"/>
  <c r="CM108" i="138"/>
  <c r="CJ46" i="137"/>
  <c r="CM94" i="144"/>
  <c r="CL3" i="144"/>
  <c r="CK31" i="138"/>
  <c r="CL115" i="138"/>
  <c r="CK29" i="147"/>
  <c r="CL107" i="147"/>
  <c r="CN106" i="140"/>
  <c r="CM8" i="140"/>
  <c r="CM98" i="148"/>
  <c r="CL5" i="148"/>
  <c r="CK26" i="140"/>
  <c r="CL108" i="140"/>
  <c r="CK28" i="147"/>
  <c r="CL106" i="147"/>
  <c r="CK23" i="145"/>
  <c r="CK27" i="147"/>
  <c r="CL105" i="147"/>
  <c r="CK28" i="138"/>
  <c r="CL112" i="138"/>
  <c r="CM97" i="148"/>
  <c r="CL4" i="148"/>
  <c r="CK29" i="140"/>
  <c r="CL111" i="140"/>
  <c r="CM101" i="140"/>
  <c r="CL3" i="140"/>
  <c r="CK23" i="142"/>
  <c r="CL3" i="147"/>
  <c r="CM98" i="147"/>
  <c r="CM105" i="138"/>
  <c r="CL6" i="138"/>
  <c r="CM102" i="138"/>
  <c r="CL3" i="138"/>
  <c r="CK30" i="147"/>
  <c r="CL108" i="147"/>
  <c r="CL6" i="145"/>
  <c r="CM100" i="145"/>
  <c r="CK27" i="141"/>
  <c r="CL108" i="141"/>
  <c r="CJ46" i="140"/>
  <c r="CM103" i="141"/>
  <c r="CL7" i="141"/>
  <c r="CL5" i="141"/>
  <c r="CM101" i="141"/>
  <c r="CK27" i="145"/>
  <c r="CL103" i="145"/>
  <c r="BR102" i="113"/>
  <c r="BQ27" i="113"/>
  <c r="CL5" i="142"/>
  <c r="CM96" i="142"/>
  <c r="CK23" i="140"/>
  <c r="CM94" i="142"/>
  <c r="CL3" i="142"/>
  <c r="CL23" i="142" s="1"/>
  <c r="CK23" i="147"/>
  <c r="CK23" i="138"/>
  <c r="CL4" i="137"/>
  <c r="CM96" i="137"/>
  <c r="CL6" i="137"/>
  <c r="CM98" i="137"/>
  <c r="BN2" i="137"/>
  <c r="BM25" i="137"/>
  <c r="CM95" i="137"/>
  <c r="CL3" i="137"/>
  <c r="CK23" i="137"/>
  <c r="CK26" i="137"/>
  <c r="CL100" i="137"/>
  <c r="CL103" i="137"/>
  <c r="CK29" i="137"/>
  <c r="CM97" i="137"/>
  <c r="CL5" i="137"/>
  <c r="CK27" i="137"/>
  <c r="CL101" i="137"/>
  <c r="CL102" i="137"/>
  <c r="CK28" i="137"/>
  <c r="AM99" i="114"/>
  <c r="AN99" i="114" s="1"/>
  <c r="AL102" i="121"/>
  <c r="AK7" i="121"/>
  <c r="AK109" i="121"/>
  <c r="AJ30" i="121"/>
  <c r="AN98" i="113"/>
  <c r="AM6" i="113"/>
  <c r="AM104" i="113"/>
  <c r="AL29" i="113"/>
  <c r="P107" i="113"/>
  <c r="Q102" i="113"/>
  <c r="Q96" i="113"/>
  <c r="Q4" i="113" s="1"/>
  <c r="Q103" i="113"/>
  <c r="Q97" i="113"/>
  <c r="Q5" i="113" s="1"/>
  <c r="Q98" i="113"/>
  <c r="Q6" i="113" s="1"/>
  <c r="Q29" i="113" s="1"/>
  <c r="Q104" i="113"/>
  <c r="AM99" i="110"/>
  <c r="AL5" i="110"/>
  <c r="AM100" i="110"/>
  <c r="AL6" i="110"/>
  <c r="AL104" i="110"/>
  <c r="AK28" i="110"/>
  <c r="S100" i="110"/>
  <c r="S6" i="110" s="1"/>
  <c r="S29" i="110" s="1"/>
  <c r="S104" i="110"/>
  <c r="S99" i="110"/>
  <c r="S5" i="110" s="1"/>
  <c r="S28" i="110" s="1"/>
  <c r="S105" i="110"/>
  <c r="R108" i="110"/>
  <c r="AL105" i="110"/>
  <c r="AK29" i="110"/>
  <c r="P99" i="131"/>
  <c r="P3" i="131" s="1"/>
  <c r="P108" i="131"/>
  <c r="AL108" i="121"/>
  <c r="AK29" i="121"/>
  <c r="AM112" i="117"/>
  <c r="AL29" i="117"/>
  <c r="AM115" i="118"/>
  <c r="AL30" i="118"/>
  <c r="AM116" i="118"/>
  <c r="AL31" i="118"/>
  <c r="AM109" i="117"/>
  <c r="AL26" i="117"/>
  <c r="AM112" i="114"/>
  <c r="AL32" i="114"/>
  <c r="AM111" i="114"/>
  <c r="AL31" i="114"/>
  <c r="AM106" i="121"/>
  <c r="AL27" i="121"/>
  <c r="AM113" i="117"/>
  <c r="AL30" i="117"/>
  <c r="AM104" i="115"/>
  <c r="AL27" i="115"/>
  <c r="AM108" i="131"/>
  <c r="AL26" i="131"/>
  <c r="AM111" i="117"/>
  <c r="AL28" i="117"/>
  <c r="N101" i="131"/>
  <c r="N5" i="131" s="1"/>
  <c r="AN103" i="115"/>
  <c r="AM26" i="115"/>
  <c r="AN110" i="114"/>
  <c r="AM30" i="114"/>
  <c r="AN114" i="117"/>
  <c r="AM31" i="117"/>
  <c r="AM106" i="114"/>
  <c r="AL26" i="114"/>
  <c r="AM116" i="117"/>
  <c r="AL33" i="117"/>
  <c r="AL107" i="117"/>
  <c r="AK10" i="117"/>
  <c r="AN101" i="115"/>
  <c r="AM6" i="115"/>
  <c r="AN117" i="122"/>
  <c r="AM30" i="122"/>
  <c r="AM109" i="118"/>
  <c r="AL11" i="118"/>
  <c r="AN101" i="113"/>
  <c r="AM26" i="113"/>
  <c r="AM100" i="115"/>
  <c r="AL5" i="115"/>
  <c r="AM105" i="118"/>
  <c r="AL7" i="118"/>
  <c r="Q101" i="113"/>
  <c r="Q95" i="113"/>
  <c r="Q3" i="113" s="1"/>
  <c r="S101" i="115"/>
  <c r="S6" i="115" s="1"/>
  <c r="S106" i="115"/>
  <c r="AL113" i="118"/>
  <c r="AK28" i="118"/>
  <c r="AM104" i="114"/>
  <c r="AL9" i="114"/>
  <c r="AK98" i="121"/>
  <c r="AJ3" i="121"/>
  <c r="AO118" i="118"/>
  <c r="AN33" i="118"/>
  <c r="AM106" i="118"/>
  <c r="AL8" i="118"/>
  <c r="AM105" i="117"/>
  <c r="AL8" i="117"/>
  <c r="AL103" i="118"/>
  <c r="AK5" i="118"/>
  <c r="AN121" i="122"/>
  <c r="AM34" i="122"/>
  <c r="AN119" i="118"/>
  <c r="AM34" i="118"/>
  <c r="AM104" i="118"/>
  <c r="AL6" i="118"/>
  <c r="AM98" i="115"/>
  <c r="AL3" i="115"/>
  <c r="AL3" i="118"/>
  <c r="AO109" i="114"/>
  <c r="AN29" i="114"/>
  <c r="AN112" i="118"/>
  <c r="AM27" i="118"/>
  <c r="AK101" i="117"/>
  <c r="AJ4" i="117"/>
  <c r="AM117" i="118"/>
  <c r="AL32" i="118"/>
  <c r="AM26" i="118"/>
  <c r="AN115" i="122"/>
  <c r="AM28" i="122"/>
  <c r="AM100" i="117"/>
  <c r="AL3" i="117"/>
  <c r="AM97" i="119"/>
  <c r="AL26" i="119"/>
  <c r="AN106" i="115"/>
  <c r="AM29" i="115"/>
  <c r="AN114" i="118"/>
  <c r="AM29" i="118"/>
  <c r="AN102" i="114"/>
  <c r="AM7" i="114"/>
  <c r="AN120" i="122"/>
  <c r="AM33" i="122"/>
  <c r="AM102" i="118"/>
  <c r="AL4" i="118"/>
  <c r="AM5" i="113"/>
  <c r="R79" i="113"/>
  <c r="R81" i="113" s="1"/>
  <c r="AM99" i="115"/>
  <c r="AL4" i="115"/>
  <c r="AM108" i="114"/>
  <c r="AL28" i="114"/>
  <c r="AM104" i="117"/>
  <c r="AL7" i="117"/>
  <c r="AL100" i="114"/>
  <c r="AK5" i="114"/>
  <c r="AN116" i="122"/>
  <c r="AM29" i="122"/>
  <c r="AN4" i="113"/>
  <c r="AM28" i="113"/>
  <c r="AK113" i="122"/>
  <c r="AJ26" i="122"/>
  <c r="AL118" i="122"/>
  <c r="AK31" i="122"/>
  <c r="AM103" i="117"/>
  <c r="AL6" i="117"/>
  <c r="AL115" i="117"/>
  <c r="AK32" i="117"/>
  <c r="AL107" i="118"/>
  <c r="AK9" i="118"/>
  <c r="AN107" i="114"/>
  <c r="AM27" i="114"/>
  <c r="AM102" i="117"/>
  <c r="AL5" i="117"/>
  <c r="AM27" i="113"/>
  <c r="AK106" i="117"/>
  <c r="AJ9" i="117"/>
  <c r="AL114" i="122"/>
  <c r="AK27" i="122"/>
  <c r="S104" i="115"/>
  <c r="S99" i="115"/>
  <c r="S4" i="115" s="1"/>
  <c r="AK105" i="121"/>
  <c r="AJ26" i="121"/>
  <c r="AM95" i="113"/>
  <c r="AL3" i="113"/>
  <c r="AM98" i="110"/>
  <c r="AL4" i="110"/>
  <c r="AN101" i="114"/>
  <c r="AM6" i="114"/>
  <c r="AN105" i="115"/>
  <c r="AM28" i="115"/>
  <c r="AN108" i="118"/>
  <c r="AM10" i="118"/>
  <c r="AN98" i="119"/>
  <c r="AM27" i="119"/>
  <c r="AN122" i="122"/>
  <c r="AM35" i="122"/>
  <c r="AM103" i="114"/>
  <c r="AL8" i="114"/>
  <c r="AL98" i="114"/>
  <c r="AK3" i="114"/>
  <c r="AK110" i="117"/>
  <c r="AJ27" i="117"/>
  <c r="AN119" i="122"/>
  <c r="AM32" i="122"/>
  <c r="AN110" i="121"/>
  <c r="AM31" i="121"/>
  <c r="AO107" i="121"/>
  <c r="AN28" i="121"/>
  <c r="AN103" i="121"/>
  <c r="AM8" i="121"/>
  <c r="AM100" i="121"/>
  <c r="AL5" i="121"/>
  <c r="AM99" i="121"/>
  <c r="AL4" i="121"/>
  <c r="AN101" i="121"/>
  <c r="AM6" i="121"/>
  <c r="AM94" i="120"/>
  <c r="AL26" i="120"/>
  <c r="O97" i="120"/>
  <c r="AM92" i="120"/>
  <c r="AL3" i="120"/>
  <c r="AL113" i="131"/>
  <c r="AK31" i="131"/>
  <c r="AK106" i="131"/>
  <c r="AJ10" i="131"/>
  <c r="AL3" i="131"/>
  <c r="AL112" i="131"/>
  <c r="AK30" i="131"/>
  <c r="AL114" i="131"/>
  <c r="AK32" i="131"/>
  <c r="AL115" i="131"/>
  <c r="AK33" i="131"/>
  <c r="AL111" i="131"/>
  <c r="AK29" i="131"/>
  <c r="AK109" i="131"/>
  <c r="AJ27" i="131"/>
  <c r="AK104" i="131"/>
  <c r="AJ8" i="131"/>
  <c r="AK103" i="131"/>
  <c r="AJ7" i="131"/>
  <c r="AK102" i="131"/>
  <c r="AJ6" i="131"/>
  <c r="AL110" i="131"/>
  <c r="AK28" i="131"/>
  <c r="AK101" i="131"/>
  <c r="AJ5" i="131"/>
  <c r="AK100" i="131"/>
  <c r="AJ4" i="131"/>
  <c r="AK105" i="131"/>
  <c r="AJ9" i="131"/>
  <c r="P101" i="131"/>
  <c r="P5" i="131" s="1"/>
  <c r="O101" i="131"/>
  <c r="O5" i="131" s="1"/>
  <c r="Q80" i="131"/>
  <c r="Q82" i="131" s="1"/>
  <c r="O110" i="131"/>
  <c r="AN94" i="119"/>
  <c r="AM3" i="119"/>
  <c r="AN95" i="119"/>
  <c r="AM4" i="119"/>
  <c r="AM108" i="122"/>
  <c r="AL9" i="122"/>
  <c r="AM106" i="122"/>
  <c r="AL7" i="122"/>
  <c r="AK102" i="122"/>
  <c r="AJ3" i="122"/>
  <c r="AM111" i="122"/>
  <c r="AL12" i="122"/>
  <c r="AL6" i="122"/>
  <c r="AM105" i="122"/>
  <c r="AK103" i="122"/>
  <c r="AJ4" i="122"/>
  <c r="AM110" i="122"/>
  <c r="AL11" i="122"/>
  <c r="AK107" i="122"/>
  <c r="AJ8" i="122"/>
  <c r="AM104" i="122"/>
  <c r="AL5" i="122"/>
  <c r="AM109" i="122"/>
  <c r="AL10" i="122"/>
  <c r="P125" i="122"/>
  <c r="D91" i="122"/>
  <c r="E115" i="122"/>
  <c r="E104" i="122"/>
  <c r="E5" i="122" s="1"/>
  <c r="D122" i="122"/>
  <c r="D111" i="122"/>
  <c r="D12" i="122" s="1"/>
  <c r="R80" i="122"/>
  <c r="R82" i="122" s="1"/>
  <c r="D96" i="122"/>
  <c r="E109" i="122"/>
  <c r="E10" i="122" s="1"/>
  <c r="E120" i="122"/>
  <c r="D102" i="122"/>
  <c r="D3" i="122" s="1"/>
  <c r="D113" i="122"/>
  <c r="D95" i="122"/>
  <c r="E119" i="122"/>
  <c r="E108" i="122"/>
  <c r="E9" i="122" s="1"/>
  <c r="D105" i="122"/>
  <c r="D6" i="122" s="1"/>
  <c r="D116" i="122"/>
  <c r="Q102" i="122"/>
  <c r="Q3" i="122" s="1"/>
  <c r="Q104" i="122"/>
  <c r="Q5" i="122" s="1"/>
  <c r="Q108" i="122"/>
  <c r="Q9" i="122" s="1"/>
  <c r="Q113" i="122"/>
  <c r="Q103" i="122"/>
  <c r="Q4" i="122" s="1"/>
  <c r="Q105" i="122"/>
  <c r="Q6" i="122" s="1"/>
  <c r="Q107" i="122"/>
  <c r="Q8" i="122" s="1"/>
  <c r="Q110" i="122"/>
  <c r="Q11" i="122" s="1"/>
  <c r="Q118" i="122"/>
  <c r="Q122" i="122"/>
  <c r="Q106" i="122"/>
  <c r="Q7" i="122" s="1"/>
  <c r="Q109" i="122"/>
  <c r="Q10" i="122" s="1"/>
  <c r="Q115" i="122"/>
  <c r="Q119" i="122"/>
  <c r="Q114" i="122"/>
  <c r="Q116" i="122"/>
  <c r="Q117" i="122"/>
  <c r="Q121" i="122"/>
  <c r="Q111" i="122"/>
  <c r="Q12" i="122" s="1"/>
  <c r="Q120" i="122"/>
  <c r="D103" i="122"/>
  <c r="D4" i="122" s="1"/>
  <c r="D114" i="122"/>
  <c r="D101" i="121"/>
  <c r="D6" i="121" s="1"/>
  <c r="D108" i="121"/>
  <c r="O113" i="121"/>
  <c r="Q80" i="121"/>
  <c r="Q82" i="121" s="1"/>
  <c r="D102" i="121"/>
  <c r="D7" i="121" s="1"/>
  <c r="D109" i="121"/>
  <c r="D107" i="121"/>
  <c r="D100" i="121"/>
  <c r="D5" i="121" s="1"/>
  <c r="D106" i="121"/>
  <c r="D99" i="121"/>
  <c r="D4" i="121" s="1"/>
  <c r="P98" i="121"/>
  <c r="P3" i="121" s="1"/>
  <c r="P99" i="121"/>
  <c r="P4" i="121" s="1"/>
  <c r="P100" i="121"/>
  <c r="P5" i="121" s="1"/>
  <c r="P105" i="121"/>
  <c r="P109" i="121"/>
  <c r="P101" i="121"/>
  <c r="P6" i="121" s="1"/>
  <c r="P106" i="121"/>
  <c r="P103" i="121"/>
  <c r="P8" i="121" s="1"/>
  <c r="P107" i="121"/>
  <c r="P110" i="121"/>
  <c r="P102" i="121"/>
  <c r="P7" i="121" s="1"/>
  <c r="P108" i="121"/>
  <c r="P92" i="120"/>
  <c r="P3" i="120" s="1"/>
  <c r="P94" i="120"/>
  <c r="Q79" i="120"/>
  <c r="Q81" i="120" s="1"/>
  <c r="P95" i="119"/>
  <c r="P4" i="119" s="1"/>
  <c r="P97" i="119"/>
  <c r="P98" i="119"/>
  <c r="P94" i="119"/>
  <c r="P3" i="119" s="1"/>
  <c r="Q80" i="119"/>
  <c r="Q82" i="119" s="1"/>
  <c r="O101" i="119"/>
  <c r="Q80" i="118"/>
  <c r="Q82" i="118" s="1"/>
  <c r="O122" i="118"/>
  <c r="P101" i="118"/>
  <c r="P3" i="118" s="1"/>
  <c r="P102" i="118"/>
  <c r="P4" i="118" s="1"/>
  <c r="P103" i="118"/>
  <c r="P5" i="118" s="1"/>
  <c r="P107" i="118"/>
  <c r="P9" i="118" s="1"/>
  <c r="P108" i="118"/>
  <c r="P10" i="118" s="1"/>
  <c r="P109" i="118"/>
  <c r="P11" i="118" s="1"/>
  <c r="P104" i="118"/>
  <c r="P6" i="118" s="1"/>
  <c r="P105" i="118"/>
  <c r="P7" i="118" s="1"/>
  <c r="P106" i="118"/>
  <c r="P8" i="118" s="1"/>
  <c r="P111" i="118"/>
  <c r="P115" i="118"/>
  <c r="P112" i="118"/>
  <c r="P116" i="118"/>
  <c r="P113" i="118"/>
  <c r="P119" i="118"/>
  <c r="P114" i="118"/>
  <c r="P117" i="118"/>
  <c r="P118" i="118"/>
  <c r="Q80" i="117"/>
  <c r="Q82" i="117" s="1"/>
  <c r="P100" i="117"/>
  <c r="P3" i="117" s="1"/>
  <c r="P101" i="117"/>
  <c r="P4" i="117" s="1"/>
  <c r="P102" i="117"/>
  <c r="P5" i="117" s="1"/>
  <c r="P103" i="117"/>
  <c r="P6" i="117" s="1"/>
  <c r="P104" i="117"/>
  <c r="P7" i="117" s="1"/>
  <c r="P105" i="117"/>
  <c r="P8" i="117" s="1"/>
  <c r="P106" i="117"/>
  <c r="P9" i="117" s="1"/>
  <c r="P111" i="117"/>
  <c r="P107" i="117"/>
  <c r="P10" i="117" s="1"/>
  <c r="P110" i="117"/>
  <c r="P113" i="117"/>
  <c r="P115" i="117"/>
  <c r="P114" i="117"/>
  <c r="P116" i="117"/>
  <c r="P112" i="117"/>
  <c r="P109" i="117"/>
  <c r="O119" i="117"/>
  <c r="S105" i="115"/>
  <c r="S100" i="115"/>
  <c r="S5" i="115" s="1"/>
  <c r="T109" i="115"/>
  <c r="S103" i="115"/>
  <c r="S98" i="115"/>
  <c r="S3" i="115" s="1"/>
  <c r="P98" i="114"/>
  <c r="P3" i="114" s="1"/>
  <c r="P102" i="114"/>
  <c r="P7" i="114" s="1"/>
  <c r="P107" i="114"/>
  <c r="P99" i="114"/>
  <c r="P4" i="114" s="1"/>
  <c r="P100" i="114"/>
  <c r="P5" i="114" s="1"/>
  <c r="P101" i="114"/>
  <c r="P6" i="114" s="1"/>
  <c r="P106" i="114"/>
  <c r="P110" i="114"/>
  <c r="P103" i="114"/>
  <c r="P8" i="114" s="1"/>
  <c r="P109" i="114"/>
  <c r="P112" i="114"/>
  <c r="P104" i="114"/>
  <c r="P9" i="114" s="1"/>
  <c r="P108" i="114"/>
  <c r="P111" i="114"/>
  <c r="Q79" i="114"/>
  <c r="Q81" i="114" s="1"/>
  <c r="O115" i="114"/>
  <c r="E4" i="113"/>
  <c r="G5" i="113"/>
  <c r="AN103" i="110"/>
  <c r="AM27" i="110"/>
  <c r="AM102" i="110"/>
  <c r="AL26" i="110"/>
  <c r="AM97" i="110"/>
  <c r="AL3" i="110"/>
  <c r="T80" i="110"/>
  <c r="T82" i="110" s="1"/>
  <c r="S98" i="110"/>
  <c r="S4" i="110" s="1"/>
  <c r="S97" i="110"/>
  <c r="S3" i="110" s="1"/>
  <c r="S103" i="110"/>
  <c r="S102" i="110"/>
  <c r="BO2" i="148" l="1"/>
  <c r="BN25" i="148"/>
  <c r="BO2" i="138"/>
  <c r="BN25" i="138"/>
  <c r="BO2" i="144"/>
  <c r="BN25" i="144"/>
  <c r="BN2" i="139"/>
  <c r="BM25" i="139"/>
  <c r="BN25" i="147"/>
  <c r="BO2" i="147"/>
  <c r="BO2" i="146"/>
  <c r="BN25" i="146"/>
  <c r="BO2" i="145"/>
  <c r="BN25" i="145"/>
  <c r="BN2" i="140"/>
  <c r="BM25" i="140"/>
  <c r="BO2" i="142"/>
  <c r="BN25" i="142"/>
  <c r="BO2" i="141"/>
  <c r="BN25" i="141"/>
  <c r="CL23" i="137"/>
  <c r="CL23" i="147"/>
  <c r="CK46" i="148"/>
  <c r="CL23" i="141"/>
  <c r="BR27" i="113"/>
  <c r="BS102" i="113"/>
  <c r="CM6" i="138"/>
  <c r="CN105" i="138"/>
  <c r="CM6" i="140"/>
  <c r="CN104" i="140"/>
  <c r="CM31" i="140"/>
  <c r="CN113" i="140"/>
  <c r="CN101" i="139"/>
  <c r="CM27" i="139"/>
  <c r="CL30" i="148"/>
  <c r="CM106" i="148"/>
  <c r="CM104" i="147"/>
  <c r="CL26" i="147"/>
  <c r="CM8" i="138"/>
  <c r="CN107" i="138"/>
  <c r="BS96" i="113"/>
  <c r="BR4" i="113"/>
  <c r="BS111" i="118"/>
  <c r="BR26" i="118"/>
  <c r="CM3" i="148"/>
  <c r="CN96" i="148"/>
  <c r="CL27" i="145"/>
  <c r="CM103" i="145"/>
  <c r="CM6" i="145"/>
  <c r="CN100" i="145"/>
  <c r="CM3" i="147"/>
  <c r="CN98" i="147"/>
  <c r="CN97" i="148"/>
  <c r="CM4" i="148"/>
  <c r="CL26" i="140"/>
  <c r="CM108" i="140"/>
  <c r="CN108" i="138"/>
  <c r="CM9" i="138"/>
  <c r="CM3" i="145"/>
  <c r="CN97" i="145"/>
  <c r="CN95" i="144"/>
  <c r="CM4" i="144"/>
  <c r="CM104" i="145"/>
  <c r="CL28" i="145"/>
  <c r="CL26" i="148"/>
  <c r="CM102" i="148"/>
  <c r="CM8" i="141"/>
  <c r="CN104" i="141"/>
  <c r="CM6" i="148"/>
  <c r="CN99" i="148"/>
  <c r="CL30" i="138"/>
  <c r="CM114" i="138"/>
  <c r="CL28" i="148"/>
  <c r="CM104" i="148"/>
  <c r="CK46" i="147"/>
  <c r="CM100" i="139"/>
  <c r="CL26" i="139"/>
  <c r="CL46" i="139" s="1"/>
  <c r="CL23" i="148"/>
  <c r="CL28" i="138"/>
  <c r="CM112" i="138"/>
  <c r="CK46" i="140"/>
  <c r="CM115" i="138"/>
  <c r="CL31" i="138"/>
  <c r="CL23" i="145"/>
  <c r="CM7" i="138"/>
  <c r="CN106" i="138"/>
  <c r="CK46" i="145"/>
  <c r="CO4" i="142"/>
  <c r="CP95" i="142"/>
  <c r="CN104" i="138"/>
  <c r="CM5" i="138"/>
  <c r="CM5" i="147"/>
  <c r="CN100" i="147"/>
  <c r="CL30" i="140"/>
  <c r="CM112" i="140"/>
  <c r="CM4" i="138"/>
  <c r="CN103" i="138"/>
  <c r="CL27" i="148"/>
  <c r="CM103" i="148"/>
  <c r="CN27" i="142"/>
  <c r="CO99" i="142"/>
  <c r="CM3" i="142"/>
  <c r="CN94" i="142"/>
  <c r="CM5" i="141"/>
  <c r="CN101" i="141"/>
  <c r="CL30" i="147"/>
  <c r="CM108" i="147"/>
  <c r="CM3" i="139"/>
  <c r="CM23" i="139" s="1"/>
  <c r="CN97" i="139"/>
  <c r="CL26" i="144"/>
  <c r="CM98" i="144"/>
  <c r="CN102" i="147"/>
  <c r="CM7" i="147"/>
  <c r="CM7" i="148"/>
  <c r="CN100" i="148"/>
  <c r="CM7" i="140"/>
  <c r="CN105" i="140"/>
  <c r="CM4" i="141"/>
  <c r="CN100" i="141"/>
  <c r="CL23" i="138"/>
  <c r="CM28" i="140"/>
  <c r="CN110" i="140"/>
  <c r="CL23" i="140"/>
  <c r="CM105" i="147"/>
  <c r="CL27" i="147"/>
  <c r="CM5" i="148"/>
  <c r="CN98" i="148"/>
  <c r="CL23" i="144"/>
  <c r="CN99" i="147"/>
  <c r="CM4" i="147"/>
  <c r="CK46" i="144"/>
  <c r="CM5" i="144"/>
  <c r="CN96" i="144"/>
  <c r="BT3" i="131"/>
  <c r="BU99" i="131"/>
  <c r="CM111" i="138"/>
  <c r="CL27" i="138"/>
  <c r="CL26" i="145"/>
  <c r="CM102" i="145"/>
  <c r="CN5" i="140"/>
  <c r="CO103" i="140"/>
  <c r="CL26" i="138"/>
  <c r="CM110" i="138"/>
  <c r="CL29" i="148"/>
  <c r="CM105" i="148"/>
  <c r="BR28" i="113"/>
  <c r="BS103" i="113"/>
  <c r="CO98" i="139"/>
  <c r="CN4" i="139"/>
  <c r="AM4" i="114"/>
  <c r="CM5" i="142"/>
  <c r="CN96" i="142"/>
  <c r="CM108" i="141"/>
  <c r="CL27" i="141"/>
  <c r="CM3" i="140"/>
  <c r="CN101" i="140"/>
  <c r="CN94" i="144"/>
  <c r="CM3" i="144"/>
  <c r="CL27" i="144"/>
  <c r="CM99" i="144"/>
  <c r="CM9" i="141"/>
  <c r="CN105" i="141"/>
  <c r="CL31" i="141"/>
  <c r="CM112" i="141"/>
  <c r="CM116" i="138"/>
  <c r="CL32" i="138"/>
  <c r="CL30" i="141"/>
  <c r="CM111" i="141"/>
  <c r="CL29" i="138"/>
  <c r="CM113" i="138"/>
  <c r="CK46" i="138"/>
  <c r="CM7" i="141"/>
  <c r="CN103" i="141"/>
  <c r="CK46" i="141"/>
  <c r="CM3" i="138"/>
  <c r="CN102" i="138"/>
  <c r="CL29" i="140"/>
  <c r="CM111" i="140"/>
  <c r="CN8" i="140"/>
  <c r="CO106" i="140"/>
  <c r="CL28" i="142"/>
  <c r="CM100" i="142"/>
  <c r="CM5" i="145"/>
  <c r="CN99" i="145"/>
  <c r="CL28" i="141"/>
  <c r="CM109" i="141"/>
  <c r="CL29" i="141"/>
  <c r="CM110" i="141"/>
  <c r="CK46" i="142"/>
  <c r="BS101" i="118"/>
  <c r="BR3" i="118"/>
  <c r="CL29" i="145"/>
  <c r="CM105" i="145"/>
  <c r="CM6" i="141"/>
  <c r="CN102" i="141"/>
  <c r="CM106" i="147"/>
  <c r="CL28" i="147"/>
  <c r="CL29" i="147"/>
  <c r="CM107" i="147"/>
  <c r="CM100" i="144"/>
  <c r="CL28" i="144"/>
  <c r="CL32" i="141"/>
  <c r="CM113" i="141"/>
  <c r="BR5" i="113"/>
  <c r="BS97" i="113"/>
  <c r="CM109" i="140"/>
  <c r="CL27" i="140"/>
  <c r="CM4" i="140"/>
  <c r="CN102" i="140"/>
  <c r="CM98" i="142"/>
  <c r="CL26" i="142"/>
  <c r="CN98" i="145"/>
  <c r="CM4" i="145"/>
  <c r="CM6" i="147"/>
  <c r="CN101" i="147"/>
  <c r="CN95" i="137"/>
  <c r="CM3" i="137"/>
  <c r="CN97" i="137"/>
  <c r="CM5" i="137"/>
  <c r="CL29" i="137"/>
  <c r="CM103" i="137"/>
  <c r="CM6" i="137"/>
  <c r="CN98" i="137"/>
  <c r="CM100" i="137"/>
  <c r="CL26" i="137"/>
  <c r="CM102" i="137"/>
  <c r="CL28" i="137"/>
  <c r="CK46" i="137"/>
  <c r="CM4" i="137"/>
  <c r="CN96" i="137"/>
  <c r="BO2" i="137"/>
  <c r="BN25" i="137"/>
  <c r="CL27" i="137"/>
  <c r="CM101" i="137"/>
  <c r="AL109" i="121"/>
  <c r="AK30" i="121"/>
  <c r="AM102" i="121"/>
  <c r="AL7" i="121"/>
  <c r="AO98" i="113"/>
  <c r="AN6" i="113"/>
  <c r="AN104" i="113"/>
  <c r="AM29" i="113"/>
  <c r="Q107" i="113"/>
  <c r="R102" i="113"/>
  <c r="R96" i="113"/>
  <c r="R4" i="113" s="1"/>
  <c r="R104" i="113"/>
  <c r="R97" i="113"/>
  <c r="R5" i="113" s="1"/>
  <c r="R103" i="113"/>
  <c r="R98" i="113"/>
  <c r="R6" i="113" s="1"/>
  <c r="R29" i="113" s="1"/>
  <c r="AM105" i="110"/>
  <c r="AL29" i="110"/>
  <c r="AN100" i="110"/>
  <c r="AM6" i="110"/>
  <c r="S108" i="110"/>
  <c r="AM104" i="110"/>
  <c r="AL28" i="110"/>
  <c r="T104" i="110"/>
  <c r="T105" i="110"/>
  <c r="T100" i="110"/>
  <c r="T6" i="110" s="1"/>
  <c r="T29" i="110" s="1"/>
  <c r="T99" i="110"/>
  <c r="T5" i="110" s="1"/>
  <c r="T28" i="110" s="1"/>
  <c r="AN99" i="110"/>
  <c r="AM5" i="110"/>
  <c r="Q99" i="131"/>
  <c r="Q3" i="131" s="1"/>
  <c r="Q108" i="131"/>
  <c r="AN111" i="117"/>
  <c r="AM28" i="117"/>
  <c r="AN113" i="117"/>
  <c r="AM30" i="117"/>
  <c r="AN112" i="114"/>
  <c r="AM32" i="114"/>
  <c r="AN115" i="118"/>
  <c r="AM30" i="118"/>
  <c r="AN108" i="131"/>
  <c r="AM26" i="131"/>
  <c r="AN106" i="121"/>
  <c r="AM27" i="121"/>
  <c r="AM26" i="117"/>
  <c r="AN109" i="117"/>
  <c r="AN112" i="117"/>
  <c r="AM29" i="117"/>
  <c r="AM27" i="115"/>
  <c r="AN104" i="115"/>
  <c r="AN111" i="114"/>
  <c r="AM31" i="114"/>
  <c r="AM31" i="118"/>
  <c r="AN116" i="118"/>
  <c r="AM108" i="121"/>
  <c r="AL29" i="121"/>
  <c r="P115" i="114"/>
  <c r="S109" i="115"/>
  <c r="N110" i="131"/>
  <c r="P110" i="131"/>
  <c r="AM107" i="118"/>
  <c r="AL9" i="118"/>
  <c r="AO4" i="113"/>
  <c r="AN100" i="115"/>
  <c r="AM5" i="115"/>
  <c r="AO117" i="122"/>
  <c r="AN30" i="122"/>
  <c r="AM107" i="117"/>
  <c r="AL10" i="117"/>
  <c r="AO119" i="122"/>
  <c r="AN32" i="122"/>
  <c r="AN103" i="114"/>
  <c r="AM8" i="114"/>
  <c r="AO98" i="119"/>
  <c r="AN27" i="119"/>
  <c r="AO105" i="115"/>
  <c r="AN28" i="115"/>
  <c r="AN98" i="110"/>
  <c r="AM4" i="110"/>
  <c r="AK26" i="121"/>
  <c r="AL105" i="121"/>
  <c r="AO99" i="114"/>
  <c r="AN4" i="114"/>
  <c r="AN104" i="117"/>
  <c r="AM7" i="117"/>
  <c r="R101" i="113"/>
  <c r="R95" i="113"/>
  <c r="R3" i="113" s="1"/>
  <c r="AN102" i="118"/>
  <c r="AM4" i="118"/>
  <c r="AO102" i="114"/>
  <c r="AN7" i="114"/>
  <c r="AO106" i="115"/>
  <c r="AN29" i="115"/>
  <c r="AN100" i="117"/>
  <c r="AM3" i="117"/>
  <c r="AN117" i="118"/>
  <c r="AM32" i="118"/>
  <c r="AO112" i="118"/>
  <c r="AN27" i="118"/>
  <c r="AM3" i="118"/>
  <c r="AN104" i="118"/>
  <c r="AM6" i="118"/>
  <c r="AO121" i="122"/>
  <c r="AN34" i="122"/>
  <c r="AN105" i="117"/>
  <c r="AM8" i="117"/>
  <c r="AN106" i="118"/>
  <c r="AM8" i="118"/>
  <c r="AN104" i="114"/>
  <c r="AM9" i="114"/>
  <c r="AN102" i="117"/>
  <c r="AM5" i="117"/>
  <c r="AL113" i="122"/>
  <c r="AK26" i="122"/>
  <c r="AO110" i="114"/>
  <c r="AN30" i="114"/>
  <c r="AM114" i="122"/>
  <c r="AL27" i="122"/>
  <c r="AN27" i="113"/>
  <c r="AO107" i="114"/>
  <c r="AN27" i="114"/>
  <c r="AM115" i="117"/>
  <c r="AL32" i="117"/>
  <c r="AM118" i="122"/>
  <c r="AL31" i="122"/>
  <c r="AN28" i="113"/>
  <c r="AO116" i="122"/>
  <c r="AN29" i="122"/>
  <c r="AN105" i="118"/>
  <c r="AM7" i="118"/>
  <c r="AO101" i="113"/>
  <c r="AN26" i="113"/>
  <c r="AN109" i="118"/>
  <c r="AM11" i="118"/>
  <c r="AO101" i="115"/>
  <c r="AN6" i="115"/>
  <c r="AN116" i="117"/>
  <c r="AM33" i="117"/>
  <c r="AO114" i="117"/>
  <c r="AN31" i="117"/>
  <c r="AO103" i="115"/>
  <c r="AN26" i="115"/>
  <c r="AL106" i="117"/>
  <c r="AK9" i="117"/>
  <c r="AN103" i="117"/>
  <c r="AM6" i="117"/>
  <c r="S79" i="113"/>
  <c r="S81" i="113" s="1"/>
  <c r="AN106" i="114"/>
  <c r="AM26" i="114"/>
  <c r="P101" i="119"/>
  <c r="AL110" i="117"/>
  <c r="AK27" i="117"/>
  <c r="AM98" i="114"/>
  <c r="AL3" i="114"/>
  <c r="AO122" i="122"/>
  <c r="AN35" i="122"/>
  <c r="AO108" i="118"/>
  <c r="AN10" i="118"/>
  <c r="AO101" i="114"/>
  <c r="AN6" i="114"/>
  <c r="AN95" i="113"/>
  <c r="AM3" i="113"/>
  <c r="AM100" i="114"/>
  <c r="AL5" i="114"/>
  <c r="AN108" i="114"/>
  <c r="AM28" i="114"/>
  <c r="AN99" i="115"/>
  <c r="AM4" i="115"/>
  <c r="AN5" i="113"/>
  <c r="AO120" i="122"/>
  <c r="AN33" i="122"/>
  <c r="AO114" i="118"/>
  <c r="AN29" i="118"/>
  <c r="AN97" i="119"/>
  <c r="AM26" i="119"/>
  <c r="AO115" i="122"/>
  <c r="AN28" i="122"/>
  <c r="AN26" i="118"/>
  <c r="AL101" i="117"/>
  <c r="AK4" i="117"/>
  <c r="AP109" i="114"/>
  <c r="AO29" i="114"/>
  <c r="AN98" i="115"/>
  <c r="AM3" i="115"/>
  <c r="AO119" i="118"/>
  <c r="AN34" i="118"/>
  <c r="AM103" i="118"/>
  <c r="AL5" i="118"/>
  <c r="AP118" i="118"/>
  <c r="AO33" i="118"/>
  <c r="AL98" i="121"/>
  <c r="AK3" i="121"/>
  <c r="AM113" i="118"/>
  <c r="AL28" i="118"/>
  <c r="AN100" i="121"/>
  <c r="AM5" i="121"/>
  <c r="AO103" i="121"/>
  <c r="AN8" i="121"/>
  <c r="AO101" i="121"/>
  <c r="AN6" i="121"/>
  <c r="AN99" i="121"/>
  <c r="AM4" i="121"/>
  <c r="AP107" i="121"/>
  <c r="AO28" i="121"/>
  <c r="AO110" i="121"/>
  <c r="AN31" i="121"/>
  <c r="AN92" i="120"/>
  <c r="AM3" i="120"/>
  <c r="AN94" i="120"/>
  <c r="AM26" i="120"/>
  <c r="P104" i="131"/>
  <c r="P8" i="131" s="1"/>
  <c r="P115" i="131"/>
  <c r="P111" i="131"/>
  <c r="P112" i="131"/>
  <c r="AL105" i="131"/>
  <c r="AK9" i="131"/>
  <c r="AL101" i="131"/>
  <c r="AK5" i="131"/>
  <c r="AL102" i="131"/>
  <c r="AK6" i="131"/>
  <c r="AL104" i="131"/>
  <c r="AK8" i="131"/>
  <c r="AM115" i="131"/>
  <c r="AL33" i="131"/>
  <c r="AM112" i="131"/>
  <c r="AL30" i="131"/>
  <c r="AL106" i="131"/>
  <c r="AK10" i="131"/>
  <c r="P113" i="131"/>
  <c r="P106" i="131"/>
  <c r="P10" i="131" s="1"/>
  <c r="AL100" i="131"/>
  <c r="AK4" i="131"/>
  <c r="AM110" i="131"/>
  <c r="AL28" i="131"/>
  <c r="AL103" i="131"/>
  <c r="AK7" i="131"/>
  <c r="AL109" i="131"/>
  <c r="AK27" i="131"/>
  <c r="AM111" i="131"/>
  <c r="AL29" i="131"/>
  <c r="AM114" i="131"/>
  <c r="AL32" i="131"/>
  <c r="AM3" i="131"/>
  <c r="AM113" i="131"/>
  <c r="AL31" i="131"/>
  <c r="O105" i="131"/>
  <c r="O9" i="131" s="1"/>
  <c r="O114" i="131"/>
  <c r="P114" i="131"/>
  <c r="O111" i="131"/>
  <c r="O102" i="131"/>
  <c r="O6" i="131" s="1"/>
  <c r="Q100" i="131"/>
  <c r="Q4" i="131" s="1"/>
  <c r="Q101" i="131"/>
  <c r="Q5" i="131" s="1"/>
  <c r="Q105" i="131"/>
  <c r="Q9" i="131" s="1"/>
  <c r="Q110" i="131"/>
  <c r="Q103" i="131"/>
  <c r="Q7" i="131" s="1"/>
  <c r="Q113" i="131"/>
  <c r="Q102" i="131"/>
  <c r="Q6" i="131" s="1"/>
  <c r="Q112" i="131"/>
  <c r="Q114" i="131"/>
  <c r="Q104" i="131"/>
  <c r="Q8" i="131" s="1"/>
  <c r="Q109" i="131"/>
  <c r="Q106" i="131"/>
  <c r="Q10" i="131" s="1"/>
  <c r="Q115" i="131"/>
  <c r="Q111" i="131"/>
  <c r="O104" i="131"/>
  <c r="O8" i="131" s="1"/>
  <c r="O113" i="131"/>
  <c r="O106" i="131"/>
  <c r="O10" i="131" s="1"/>
  <c r="O115" i="131"/>
  <c r="R80" i="131"/>
  <c r="R82" i="131" s="1"/>
  <c r="P109" i="131"/>
  <c r="P105" i="131"/>
  <c r="P9" i="131" s="1"/>
  <c r="P102" i="131"/>
  <c r="P6" i="131" s="1"/>
  <c r="O109" i="131"/>
  <c r="O100" i="131"/>
  <c r="O4" i="131" s="1"/>
  <c r="O103" i="131"/>
  <c r="O7" i="131" s="1"/>
  <c r="O112" i="131"/>
  <c r="P103" i="131"/>
  <c r="P7" i="131" s="1"/>
  <c r="P100" i="131"/>
  <c r="P4" i="131" s="1"/>
  <c r="M101" i="131"/>
  <c r="M5" i="131" s="1"/>
  <c r="M110" i="131"/>
  <c r="AO95" i="119"/>
  <c r="AN4" i="119"/>
  <c r="AO94" i="119"/>
  <c r="AN3" i="119"/>
  <c r="AN105" i="122"/>
  <c r="AM6" i="122"/>
  <c r="AN104" i="122"/>
  <c r="AM5" i="122"/>
  <c r="AN110" i="122"/>
  <c r="AM11" i="122"/>
  <c r="AL102" i="122"/>
  <c r="AK3" i="122"/>
  <c r="AN108" i="122"/>
  <c r="AM9" i="122"/>
  <c r="AN109" i="122"/>
  <c r="AM10" i="122"/>
  <c r="AL107" i="122"/>
  <c r="AK8" i="122"/>
  <c r="AL103" i="122"/>
  <c r="AK4" i="122"/>
  <c r="AN111" i="122"/>
  <c r="AM12" i="122"/>
  <c r="AN106" i="122"/>
  <c r="AM7" i="122"/>
  <c r="R104" i="122"/>
  <c r="R5" i="122" s="1"/>
  <c r="R107" i="122"/>
  <c r="R8" i="122" s="1"/>
  <c r="R111" i="122"/>
  <c r="R12" i="122" s="1"/>
  <c r="R108" i="122"/>
  <c r="R9" i="122" s="1"/>
  <c r="R114" i="122"/>
  <c r="R117" i="122"/>
  <c r="R121" i="122"/>
  <c r="R102" i="122"/>
  <c r="R3" i="122" s="1"/>
  <c r="R105" i="122"/>
  <c r="R6" i="122" s="1"/>
  <c r="R110" i="122"/>
  <c r="R11" i="122" s="1"/>
  <c r="R113" i="122"/>
  <c r="R118" i="122"/>
  <c r="R119" i="122"/>
  <c r="R103" i="122"/>
  <c r="R4" i="122" s="1"/>
  <c r="R106" i="122"/>
  <c r="R7" i="122" s="1"/>
  <c r="R109" i="122"/>
  <c r="R10" i="122" s="1"/>
  <c r="R115" i="122"/>
  <c r="R116" i="122"/>
  <c r="R122" i="122"/>
  <c r="R120" i="122"/>
  <c r="S80" i="122"/>
  <c r="S82" i="122" s="1"/>
  <c r="Q125" i="122"/>
  <c r="D119" i="122"/>
  <c r="D108" i="122"/>
  <c r="D9" i="122" s="1"/>
  <c r="D115" i="122"/>
  <c r="D104" i="122"/>
  <c r="D5" i="122" s="1"/>
  <c r="D109" i="122"/>
  <c r="D10" i="122" s="1"/>
  <c r="D120" i="122"/>
  <c r="P113" i="121"/>
  <c r="R80" i="121"/>
  <c r="R82" i="121" s="1"/>
  <c r="Q98" i="121"/>
  <c r="Q3" i="121" s="1"/>
  <c r="Q99" i="121"/>
  <c r="Q4" i="121" s="1"/>
  <c r="Q103" i="121"/>
  <c r="Q8" i="121" s="1"/>
  <c r="Q100" i="121"/>
  <c r="Q5" i="121" s="1"/>
  <c r="Q102" i="121"/>
  <c r="Q7" i="121" s="1"/>
  <c r="Q108" i="121"/>
  <c r="Q105" i="121"/>
  <c r="Q101" i="121"/>
  <c r="Q6" i="121" s="1"/>
  <c r="Q106" i="121"/>
  <c r="Q110" i="121"/>
  <c r="Q109" i="121"/>
  <c r="Q107" i="121"/>
  <c r="R79" i="120"/>
  <c r="R81" i="120" s="1"/>
  <c r="Q94" i="120"/>
  <c r="Q92" i="120"/>
  <c r="Q3" i="120" s="1"/>
  <c r="P97" i="120"/>
  <c r="Q94" i="119"/>
  <c r="Q3" i="119" s="1"/>
  <c r="Q95" i="119"/>
  <c r="Q4" i="119" s="1"/>
  <c r="Q98" i="119"/>
  <c r="Q97" i="119"/>
  <c r="R80" i="119"/>
  <c r="R82" i="119" s="1"/>
  <c r="R80" i="118"/>
  <c r="R82" i="118" s="1"/>
  <c r="P122" i="118"/>
  <c r="Q101" i="118"/>
  <c r="Q3" i="118" s="1"/>
  <c r="Q105" i="118"/>
  <c r="Q7" i="118" s="1"/>
  <c r="Q102" i="118"/>
  <c r="Q4" i="118" s="1"/>
  <c r="Q103" i="118"/>
  <c r="Q5" i="118" s="1"/>
  <c r="Q106" i="118"/>
  <c r="Q8" i="118" s="1"/>
  <c r="Q108" i="118"/>
  <c r="Q10" i="118" s="1"/>
  <c r="Q109" i="118"/>
  <c r="Q11" i="118" s="1"/>
  <c r="Q114" i="118"/>
  <c r="Q118" i="118"/>
  <c r="Q104" i="118"/>
  <c r="Q6" i="118" s="1"/>
  <c r="Q111" i="118"/>
  <c r="Q115" i="118"/>
  <c r="Q112" i="118"/>
  <c r="Q113" i="118"/>
  <c r="Q119" i="118"/>
  <c r="Q107" i="118"/>
  <c r="Q9" i="118" s="1"/>
  <c r="Q116" i="118"/>
  <c r="Q117" i="118"/>
  <c r="P119" i="117"/>
  <c r="Q100" i="117"/>
  <c r="Q3" i="117" s="1"/>
  <c r="Q101" i="117"/>
  <c r="Q4" i="117" s="1"/>
  <c r="Q102" i="117"/>
  <c r="Q5" i="117" s="1"/>
  <c r="Q103" i="117"/>
  <c r="Q6" i="117" s="1"/>
  <c r="Q104" i="117"/>
  <c r="Q7" i="117" s="1"/>
  <c r="Q105" i="117"/>
  <c r="Q8" i="117" s="1"/>
  <c r="Q110" i="117"/>
  <c r="Q106" i="117"/>
  <c r="Q9" i="117" s="1"/>
  <c r="Q111" i="117"/>
  <c r="Q107" i="117"/>
  <c r="Q10" i="117" s="1"/>
  <c r="Q109" i="117"/>
  <c r="Q112" i="117"/>
  <c r="Q116" i="117"/>
  <c r="Q114" i="117"/>
  <c r="Q113" i="117"/>
  <c r="Q115" i="117"/>
  <c r="R80" i="117"/>
  <c r="R82" i="117" s="1"/>
  <c r="Q98" i="114"/>
  <c r="Q3" i="114" s="1"/>
  <c r="Q101" i="114"/>
  <c r="Q6" i="114" s="1"/>
  <c r="Q102" i="114"/>
  <c r="Q7" i="114" s="1"/>
  <c r="Q100" i="114"/>
  <c r="Q5" i="114" s="1"/>
  <c r="Q106" i="114"/>
  <c r="Q104" i="114"/>
  <c r="Q9" i="114" s="1"/>
  <c r="Q109" i="114"/>
  <c r="Q110" i="114"/>
  <c r="Q103" i="114"/>
  <c r="Q8" i="114" s="1"/>
  <c r="Q112" i="114"/>
  <c r="Q108" i="114"/>
  <c r="Q111" i="114"/>
  <c r="Q99" i="114"/>
  <c r="Q4" i="114" s="1"/>
  <c r="Q107" i="114"/>
  <c r="R79" i="114"/>
  <c r="R81" i="114" s="1"/>
  <c r="F5" i="113"/>
  <c r="D4" i="113"/>
  <c r="AN102" i="110"/>
  <c r="AM26" i="110"/>
  <c r="AN97" i="110"/>
  <c r="AM3" i="110"/>
  <c r="AO103" i="110"/>
  <c r="AN27" i="110"/>
  <c r="T97" i="110"/>
  <c r="T3" i="110" s="1"/>
  <c r="T102" i="110"/>
  <c r="T98" i="110"/>
  <c r="T4" i="110" s="1"/>
  <c r="T103" i="110"/>
  <c r="U80" i="110"/>
  <c r="U82" i="110" s="1"/>
  <c r="CM23" i="144" l="1"/>
  <c r="BO2" i="140"/>
  <c r="BN25" i="140"/>
  <c r="BP2" i="146"/>
  <c r="BO25" i="146"/>
  <c r="BO2" i="139"/>
  <c r="BN25" i="139"/>
  <c r="BP2" i="138"/>
  <c r="BO25" i="138"/>
  <c r="BO25" i="141"/>
  <c r="BP2" i="141"/>
  <c r="BP2" i="142"/>
  <c r="BO25" i="142"/>
  <c r="BO25" i="147"/>
  <c r="BP2" i="147"/>
  <c r="BP2" i="145"/>
  <c r="BO25" i="145"/>
  <c r="BP2" i="144"/>
  <c r="BO25" i="144"/>
  <c r="BO25" i="148"/>
  <c r="BP2" i="148"/>
  <c r="CM23" i="148"/>
  <c r="CL46" i="144"/>
  <c r="CO102" i="140"/>
  <c r="CN4" i="140"/>
  <c r="CN106" i="147"/>
  <c r="CM28" i="147"/>
  <c r="CM29" i="141"/>
  <c r="CN110" i="141"/>
  <c r="CM28" i="142"/>
  <c r="CN100" i="142"/>
  <c r="CO102" i="138"/>
  <c r="CN3" i="138"/>
  <c r="CM27" i="141"/>
  <c r="CN108" i="141"/>
  <c r="CM29" i="148"/>
  <c r="CN105" i="148"/>
  <c r="CN4" i="141"/>
  <c r="CO100" i="141"/>
  <c r="CM28" i="138"/>
  <c r="CN112" i="138"/>
  <c r="CM23" i="141"/>
  <c r="CN4" i="144"/>
  <c r="CO95" i="144"/>
  <c r="CN4" i="148"/>
  <c r="CO97" i="148"/>
  <c r="CM26" i="147"/>
  <c r="CN104" i="147"/>
  <c r="CM29" i="145"/>
  <c r="CN105" i="145"/>
  <c r="CM27" i="144"/>
  <c r="CN99" i="144"/>
  <c r="CO96" i="142"/>
  <c r="CN5" i="142"/>
  <c r="CN111" i="138"/>
  <c r="CM27" i="138"/>
  <c r="CN7" i="147"/>
  <c r="CO102" i="147"/>
  <c r="CO100" i="147"/>
  <c r="CN5" i="147"/>
  <c r="CO97" i="145"/>
  <c r="CN3" i="145"/>
  <c r="CN3" i="147"/>
  <c r="CO98" i="147"/>
  <c r="CM30" i="148"/>
  <c r="CN106" i="148"/>
  <c r="CM28" i="144"/>
  <c r="CN100" i="144"/>
  <c r="CM28" i="141"/>
  <c r="CN109" i="141"/>
  <c r="CN110" i="138"/>
  <c r="CM26" i="138"/>
  <c r="BU3" i="131"/>
  <c r="BV99" i="131"/>
  <c r="CO99" i="147"/>
  <c r="CN4" i="147"/>
  <c r="CN7" i="140"/>
  <c r="CO105" i="140"/>
  <c r="CM26" i="144"/>
  <c r="CN98" i="144"/>
  <c r="CN5" i="141"/>
  <c r="CO101" i="141"/>
  <c r="CO106" i="138"/>
  <c r="CN7" i="138"/>
  <c r="CM23" i="145"/>
  <c r="CM23" i="147"/>
  <c r="BT111" i="118"/>
  <c r="BS26" i="118"/>
  <c r="CN109" i="140"/>
  <c r="CM27" i="140"/>
  <c r="CN7" i="141"/>
  <c r="CO103" i="141"/>
  <c r="CM30" i="141"/>
  <c r="CN111" i="141"/>
  <c r="CN9" i="141"/>
  <c r="CO105" i="141"/>
  <c r="CL46" i="138"/>
  <c r="CN28" i="140"/>
  <c r="CO110" i="140"/>
  <c r="CM27" i="148"/>
  <c r="CN103" i="148"/>
  <c r="CN114" i="138"/>
  <c r="CM30" i="138"/>
  <c r="CN102" i="148"/>
  <c r="CM26" i="148"/>
  <c r="CN6" i="145"/>
  <c r="CO100" i="145"/>
  <c r="CO98" i="145"/>
  <c r="CN4" i="145"/>
  <c r="BS5" i="113"/>
  <c r="BT97" i="113"/>
  <c r="CO8" i="140"/>
  <c r="CP106" i="140"/>
  <c r="CN3" i="144"/>
  <c r="CO94" i="144"/>
  <c r="CO5" i="140"/>
  <c r="CP103" i="140"/>
  <c r="CN5" i="148"/>
  <c r="CO98" i="148"/>
  <c r="CO100" i="148"/>
  <c r="CN7" i="148"/>
  <c r="CO97" i="139"/>
  <c r="CN3" i="139"/>
  <c r="CN23" i="139" s="1"/>
  <c r="CO94" i="142"/>
  <c r="CN3" i="142"/>
  <c r="CL46" i="148"/>
  <c r="CN5" i="138"/>
  <c r="CO104" i="138"/>
  <c r="CN100" i="139"/>
  <c r="CM26" i="139"/>
  <c r="CM46" i="139" s="1"/>
  <c r="CN9" i="138"/>
  <c r="CO108" i="138"/>
  <c r="BS4" i="113"/>
  <c r="BT96" i="113"/>
  <c r="CO101" i="139"/>
  <c r="CN27" i="139"/>
  <c r="CN6" i="138"/>
  <c r="CO105" i="138"/>
  <c r="CM29" i="147"/>
  <c r="CN107" i="147"/>
  <c r="CN6" i="141"/>
  <c r="CO102" i="141"/>
  <c r="CN3" i="140"/>
  <c r="CO101" i="140"/>
  <c r="CO4" i="139"/>
  <c r="CP98" i="139"/>
  <c r="CM23" i="142"/>
  <c r="CN4" i="138"/>
  <c r="CO103" i="138"/>
  <c r="CQ95" i="142"/>
  <c r="CP4" i="142"/>
  <c r="CN6" i="148"/>
  <c r="CO99" i="148"/>
  <c r="CM26" i="140"/>
  <c r="CN108" i="140"/>
  <c r="CM27" i="145"/>
  <c r="CN103" i="145"/>
  <c r="CN8" i="138"/>
  <c r="CO107" i="138"/>
  <c r="CN31" i="140"/>
  <c r="CO113" i="140"/>
  <c r="CL46" i="142"/>
  <c r="BT101" i="118"/>
  <c r="BS3" i="118"/>
  <c r="CN5" i="145"/>
  <c r="CO99" i="145"/>
  <c r="CN111" i="140"/>
  <c r="CM29" i="140"/>
  <c r="CN116" i="138"/>
  <c r="CM32" i="138"/>
  <c r="CM23" i="140"/>
  <c r="BS28" i="113"/>
  <c r="BT103" i="113"/>
  <c r="CM26" i="145"/>
  <c r="CN102" i="145"/>
  <c r="CO96" i="144"/>
  <c r="CN5" i="144"/>
  <c r="CM30" i="147"/>
  <c r="CN108" i="147"/>
  <c r="CM23" i="138"/>
  <c r="CM31" i="138"/>
  <c r="CN115" i="138"/>
  <c r="CN104" i="145"/>
  <c r="CM28" i="145"/>
  <c r="CL46" i="140"/>
  <c r="BS27" i="113"/>
  <c r="BT102" i="113"/>
  <c r="CN6" i="147"/>
  <c r="CO101" i="147"/>
  <c r="CN98" i="142"/>
  <c r="CM26" i="142"/>
  <c r="CM32" i="141"/>
  <c r="CN113" i="141"/>
  <c r="CN113" i="138"/>
  <c r="CM29" i="138"/>
  <c r="CN112" i="141"/>
  <c r="CM31" i="141"/>
  <c r="CL46" i="141"/>
  <c r="CL46" i="145"/>
  <c r="CM27" i="147"/>
  <c r="CN105" i="147"/>
  <c r="CO27" i="142"/>
  <c r="CP99" i="142"/>
  <c r="CN112" i="140"/>
  <c r="CM30" i="140"/>
  <c r="CN104" i="148"/>
  <c r="CM28" i="148"/>
  <c r="CN8" i="141"/>
  <c r="CO104" i="141"/>
  <c r="CO96" i="148"/>
  <c r="CN3" i="148"/>
  <c r="CL46" i="147"/>
  <c r="CN6" i="140"/>
  <c r="CO104" i="140"/>
  <c r="CN6" i="137"/>
  <c r="CO98" i="137"/>
  <c r="CN4" i="137"/>
  <c r="CO96" i="137"/>
  <c r="CN103" i="137"/>
  <c r="CM29" i="137"/>
  <c r="CM27" i="137"/>
  <c r="CN101" i="137"/>
  <c r="CN102" i="137"/>
  <c r="CM28" i="137"/>
  <c r="CN5" i="137"/>
  <c r="CO97" i="137"/>
  <c r="CL46" i="137"/>
  <c r="CM23" i="137"/>
  <c r="BO25" i="137"/>
  <c r="BP2" i="137"/>
  <c r="CN100" i="137"/>
  <c r="CM26" i="137"/>
  <c r="CN3" i="137"/>
  <c r="CO95" i="137"/>
  <c r="AN102" i="121"/>
  <c r="AM7" i="121"/>
  <c r="AM109" i="121"/>
  <c r="AL30" i="121"/>
  <c r="AP98" i="113"/>
  <c r="AO6" i="113"/>
  <c r="AO104" i="113"/>
  <c r="AN29" i="113"/>
  <c r="R107" i="113"/>
  <c r="S96" i="113"/>
  <c r="S4" i="113" s="1"/>
  <c r="S102" i="113"/>
  <c r="S103" i="113"/>
  <c r="S97" i="113"/>
  <c r="S5" i="113" s="1"/>
  <c r="S98" i="113"/>
  <c r="S6" i="113" s="1"/>
  <c r="S29" i="113" s="1"/>
  <c r="S104" i="113"/>
  <c r="T108" i="110"/>
  <c r="AN5" i="110"/>
  <c r="AO99" i="110"/>
  <c r="AN6" i="110"/>
  <c r="AO100" i="110"/>
  <c r="AM28" i="110"/>
  <c r="AN104" i="110"/>
  <c r="U100" i="110"/>
  <c r="U6" i="110" s="1"/>
  <c r="U29" i="110" s="1"/>
  <c r="U99" i="110"/>
  <c r="U5" i="110" s="1"/>
  <c r="U28" i="110" s="1"/>
  <c r="U104" i="110"/>
  <c r="U105" i="110"/>
  <c r="AN105" i="110"/>
  <c r="AM29" i="110"/>
  <c r="R99" i="131"/>
  <c r="R3" i="131" s="1"/>
  <c r="R108" i="131"/>
  <c r="AN108" i="121"/>
  <c r="AM29" i="121"/>
  <c r="AO106" i="121"/>
  <c r="AN27" i="121"/>
  <c r="AO116" i="118"/>
  <c r="AN31" i="118"/>
  <c r="AO112" i="114"/>
  <c r="AN32" i="114"/>
  <c r="AO112" i="117"/>
  <c r="AN29" i="117"/>
  <c r="AO108" i="131"/>
  <c r="AN26" i="131"/>
  <c r="AO109" i="117"/>
  <c r="AN26" i="117"/>
  <c r="AO113" i="117"/>
  <c r="AN30" i="117"/>
  <c r="AO111" i="114"/>
  <c r="AN31" i="114"/>
  <c r="AO104" i="115"/>
  <c r="AN27" i="115"/>
  <c r="AO115" i="118"/>
  <c r="AN30" i="118"/>
  <c r="AO111" i="117"/>
  <c r="AN28" i="117"/>
  <c r="Q101" i="119"/>
  <c r="P118" i="131"/>
  <c r="AL3" i="121"/>
  <c r="AM98" i="121"/>
  <c r="AP119" i="118"/>
  <c r="AO34" i="118"/>
  <c r="AQ109" i="114"/>
  <c r="AP29" i="114"/>
  <c r="AO26" i="118"/>
  <c r="AO97" i="119"/>
  <c r="AN26" i="119"/>
  <c r="AP120" i="122"/>
  <c r="AO33" i="122"/>
  <c r="AO99" i="115"/>
  <c r="AN4" i="115"/>
  <c r="AN100" i="114"/>
  <c r="AM5" i="114"/>
  <c r="AP101" i="114"/>
  <c r="AO6" i="114"/>
  <c r="AP122" i="122"/>
  <c r="AO35" i="122"/>
  <c r="AM110" i="117"/>
  <c r="AL27" i="117"/>
  <c r="AO28" i="113"/>
  <c r="AN115" i="117"/>
  <c r="AM32" i="117"/>
  <c r="AO27" i="113"/>
  <c r="AP117" i="122"/>
  <c r="AO30" i="122"/>
  <c r="AO100" i="115"/>
  <c r="AN5" i="115"/>
  <c r="AN107" i="118"/>
  <c r="AM9" i="118"/>
  <c r="AO106" i="114"/>
  <c r="AN26" i="114"/>
  <c r="AO103" i="117"/>
  <c r="AN6" i="117"/>
  <c r="AP103" i="115"/>
  <c r="AO26" i="115"/>
  <c r="AO116" i="117"/>
  <c r="AN33" i="117"/>
  <c r="AO109" i="118"/>
  <c r="AN11" i="118"/>
  <c r="AO105" i="118"/>
  <c r="AN7" i="118"/>
  <c r="AP110" i="114"/>
  <c r="AO30" i="114"/>
  <c r="AO102" i="117"/>
  <c r="AN5" i="117"/>
  <c r="AO105" i="117"/>
  <c r="AN8" i="117"/>
  <c r="AO104" i="118"/>
  <c r="AN6" i="118"/>
  <c r="AP112" i="118"/>
  <c r="AO27" i="118"/>
  <c r="AP106" i="115"/>
  <c r="AO29" i="115"/>
  <c r="AO102" i="118"/>
  <c r="AN4" i="118"/>
  <c r="AP99" i="114"/>
  <c r="AO4" i="114"/>
  <c r="AO98" i="110"/>
  <c r="AN4" i="110"/>
  <c r="AP98" i="119"/>
  <c r="AO27" i="119"/>
  <c r="AN113" i="118"/>
  <c r="AM28" i="118"/>
  <c r="AQ118" i="118"/>
  <c r="AP33" i="118"/>
  <c r="AN103" i="118"/>
  <c r="AM5" i="118"/>
  <c r="AO98" i="115"/>
  <c r="AN3" i="115"/>
  <c r="AM101" i="117"/>
  <c r="AL4" i="117"/>
  <c r="AP115" i="122"/>
  <c r="AO28" i="122"/>
  <c r="AP114" i="118"/>
  <c r="AO29" i="118"/>
  <c r="AO5" i="113"/>
  <c r="AO108" i="114"/>
  <c r="AN28" i="114"/>
  <c r="AO95" i="113"/>
  <c r="AN3" i="113"/>
  <c r="AP108" i="118"/>
  <c r="AO10" i="118"/>
  <c r="AN98" i="114"/>
  <c r="AM3" i="114"/>
  <c r="S95" i="113"/>
  <c r="S3" i="113" s="1"/>
  <c r="S101" i="113"/>
  <c r="AP116" i="122"/>
  <c r="AO29" i="122"/>
  <c r="AN118" i="122"/>
  <c r="AM31" i="122"/>
  <c r="AP107" i="114"/>
  <c r="AO27" i="114"/>
  <c r="AN114" i="122"/>
  <c r="AM27" i="122"/>
  <c r="AL26" i="121"/>
  <c r="AM105" i="121"/>
  <c r="AN107" i="117"/>
  <c r="AM10" i="117"/>
  <c r="AP4" i="113"/>
  <c r="T79" i="113"/>
  <c r="T81" i="113" s="1"/>
  <c r="AM106" i="117"/>
  <c r="AL9" i="117"/>
  <c r="AP114" i="117"/>
  <c r="AO31" i="117"/>
  <c r="AP101" i="115"/>
  <c r="AO6" i="115"/>
  <c r="AP101" i="113"/>
  <c r="AO26" i="113"/>
  <c r="AM113" i="122"/>
  <c r="AL26" i="122"/>
  <c r="AO104" i="114"/>
  <c r="AN9" i="114"/>
  <c r="AO106" i="118"/>
  <c r="AN8" i="118"/>
  <c r="AP121" i="122"/>
  <c r="AO34" i="122"/>
  <c r="AN3" i="118"/>
  <c r="AO117" i="118"/>
  <c r="AN32" i="118"/>
  <c r="AO100" i="117"/>
  <c r="AN3" i="117"/>
  <c r="AP102" i="114"/>
  <c r="AO7" i="114"/>
  <c r="AO104" i="117"/>
  <c r="AN7" i="117"/>
  <c r="AP105" i="115"/>
  <c r="AO28" i="115"/>
  <c r="AN8" i="114"/>
  <c r="AO103" i="114"/>
  <c r="AP119" i="122"/>
  <c r="AO32" i="122"/>
  <c r="AP110" i="121"/>
  <c r="AO31" i="121"/>
  <c r="AO99" i="121"/>
  <c r="AN4" i="121"/>
  <c r="AO100" i="121"/>
  <c r="AN5" i="121"/>
  <c r="AQ107" i="121"/>
  <c r="AP28" i="121"/>
  <c r="AP101" i="121"/>
  <c r="AO6" i="121"/>
  <c r="AP103" i="121"/>
  <c r="AO8" i="121"/>
  <c r="AO94" i="120"/>
  <c r="AN26" i="120"/>
  <c r="AO92" i="120"/>
  <c r="AN3" i="120"/>
  <c r="AN111" i="131"/>
  <c r="AM29" i="131"/>
  <c r="AM103" i="131"/>
  <c r="AL7" i="131"/>
  <c r="AM106" i="131"/>
  <c r="AL10" i="131"/>
  <c r="AN115" i="131"/>
  <c r="AM33" i="131"/>
  <c r="AM101" i="131"/>
  <c r="AL5" i="131"/>
  <c r="AN113" i="131"/>
  <c r="AM31" i="131"/>
  <c r="AN114" i="131"/>
  <c r="AM32" i="131"/>
  <c r="AM109" i="131"/>
  <c r="AL27" i="131"/>
  <c r="AN110" i="131"/>
  <c r="AM28" i="131"/>
  <c r="AN112" i="131"/>
  <c r="AM30" i="131"/>
  <c r="AM102" i="131"/>
  <c r="AL6" i="131"/>
  <c r="AM105" i="131"/>
  <c r="AL9" i="131"/>
  <c r="AN3" i="131"/>
  <c r="AM100" i="131"/>
  <c r="AL4" i="131"/>
  <c r="AM104" i="131"/>
  <c r="AL8" i="131"/>
  <c r="O118" i="131"/>
  <c r="R104" i="131"/>
  <c r="R8" i="131" s="1"/>
  <c r="R109" i="131"/>
  <c r="R101" i="131"/>
  <c r="R5" i="131" s="1"/>
  <c r="R103" i="131"/>
  <c r="R7" i="131" s="1"/>
  <c r="R105" i="131"/>
  <c r="R9" i="131" s="1"/>
  <c r="R110" i="131"/>
  <c r="R112" i="131"/>
  <c r="R100" i="131"/>
  <c r="R4" i="131" s="1"/>
  <c r="R111" i="131"/>
  <c r="R115" i="131"/>
  <c r="R102" i="131"/>
  <c r="R6" i="131" s="1"/>
  <c r="R114" i="131"/>
  <c r="R106" i="131"/>
  <c r="R10" i="131" s="1"/>
  <c r="R113" i="131"/>
  <c r="N106" i="131"/>
  <c r="N10" i="131" s="1"/>
  <c r="N115" i="131"/>
  <c r="N103" i="131"/>
  <c r="N7" i="131" s="1"/>
  <c r="N112" i="131"/>
  <c r="S80" i="131"/>
  <c r="S82" i="131" s="1"/>
  <c r="Q118" i="131"/>
  <c r="L110" i="131"/>
  <c r="L101" i="131"/>
  <c r="L5" i="131" s="1"/>
  <c r="N113" i="131"/>
  <c r="N104" i="131"/>
  <c r="N8" i="131" s="1"/>
  <c r="N100" i="131"/>
  <c r="N4" i="131" s="1"/>
  <c r="N109" i="131"/>
  <c r="N102" i="131"/>
  <c r="N6" i="131" s="1"/>
  <c r="N111" i="131"/>
  <c r="N105" i="131"/>
  <c r="N9" i="131" s="1"/>
  <c r="N114" i="131"/>
  <c r="AP94" i="119"/>
  <c r="AO3" i="119"/>
  <c r="AP95" i="119"/>
  <c r="AO4" i="119"/>
  <c r="AO110" i="122"/>
  <c r="AN11" i="122"/>
  <c r="AO111" i="122"/>
  <c r="AN12" i="122"/>
  <c r="AM107" i="122"/>
  <c r="AL8" i="122"/>
  <c r="AO108" i="122"/>
  <c r="AN9" i="122"/>
  <c r="AO105" i="122"/>
  <c r="AN6" i="122"/>
  <c r="AO106" i="122"/>
  <c r="AN7" i="122"/>
  <c r="AM103" i="122"/>
  <c r="AL4" i="122"/>
  <c r="AO109" i="122"/>
  <c r="AN10" i="122"/>
  <c r="AM102" i="122"/>
  <c r="AL3" i="122"/>
  <c r="AO104" i="122"/>
  <c r="AN5" i="122"/>
  <c r="R125" i="122"/>
  <c r="S103" i="122"/>
  <c r="S4" i="122" s="1"/>
  <c r="S104" i="122"/>
  <c r="S5" i="122" s="1"/>
  <c r="S106" i="122"/>
  <c r="S7" i="122" s="1"/>
  <c r="S110" i="122"/>
  <c r="S11" i="122" s="1"/>
  <c r="S107" i="122"/>
  <c r="S8" i="122" s="1"/>
  <c r="S108" i="122"/>
  <c r="S9" i="122" s="1"/>
  <c r="S116" i="122"/>
  <c r="S120" i="122"/>
  <c r="S114" i="122"/>
  <c r="S117" i="122"/>
  <c r="S109" i="122"/>
  <c r="S10" i="122" s="1"/>
  <c r="S111" i="122"/>
  <c r="S12" i="122" s="1"/>
  <c r="S115" i="122"/>
  <c r="S118" i="122"/>
  <c r="S102" i="122"/>
  <c r="S3" i="122" s="1"/>
  <c r="S119" i="122"/>
  <c r="S121" i="122"/>
  <c r="S122" i="122"/>
  <c r="S113" i="122"/>
  <c r="S105" i="122"/>
  <c r="S6" i="122" s="1"/>
  <c r="T80" i="122"/>
  <c r="T82" i="122" s="1"/>
  <c r="Q113" i="121"/>
  <c r="R99" i="121"/>
  <c r="R4" i="121" s="1"/>
  <c r="R98" i="121"/>
  <c r="R3" i="121" s="1"/>
  <c r="R102" i="121"/>
  <c r="R7" i="121" s="1"/>
  <c r="R107" i="121"/>
  <c r="R100" i="121"/>
  <c r="R5" i="121" s="1"/>
  <c r="R105" i="121"/>
  <c r="R109" i="121"/>
  <c r="R108" i="121"/>
  <c r="R101" i="121"/>
  <c r="R6" i="121" s="1"/>
  <c r="R106" i="121"/>
  <c r="R110" i="121"/>
  <c r="R103" i="121"/>
  <c r="R8" i="121" s="1"/>
  <c r="S80" i="121"/>
  <c r="S82" i="121" s="1"/>
  <c r="Q97" i="120"/>
  <c r="S79" i="120"/>
  <c r="S81" i="120" s="1"/>
  <c r="R94" i="120"/>
  <c r="R92" i="120"/>
  <c r="R3" i="120" s="1"/>
  <c r="R98" i="119"/>
  <c r="R95" i="119"/>
  <c r="R4" i="119" s="1"/>
  <c r="R97" i="119"/>
  <c r="R94" i="119"/>
  <c r="R3" i="119" s="1"/>
  <c r="S80" i="119"/>
  <c r="S82" i="119" s="1"/>
  <c r="Q122" i="118"/>
  <c r="R104" i="118"/>
  <c r="R6" i="118" s="1"/>
  <c r="R101" i="118"/>
  <c r="R3" i="118" s="1"/>
  <c r="R105" i="118"/>
  <c r="R7" i="118" s="1"/>
  <c r="R102" i="118"/>
  <c r="R4" i="118" s="1"/>
  <c r="R103" i="118"/>
  <c r="R5" i="118" s="1"/>
  <c r="R106" i="118"/>
  <c r="R8" i="118" s="1"/>
  <c r="R107" i="118"/>
  <c r="R9" i="118" s="1"/>
  <c r="R112" i="118"/>
  <c r="R113" i="118"/>
  <c r="R117" i="118"/>
  <c r="R108" i="118"/>
  <c r="R10" i="118" s="1"/>
  <c r="R109" i="118"/>
  <c r="R11" i="118" s="1"/>
  <c r="R114" i="118"/>
  <c r="R118" i="118"/>
  <c r="R111" i="118"/>
  <c r="R115" i="118"/>
  <c r="R119" i="118"/>
  <c r="R116" i="118"/>
  <c r="S80" i="118"/>
  <c r="S82" i="118" s="1"/>
  <c r="R104" i="117"/>
  <c r="R7" i="117" s="1"/>
  <c r="R100" i="117"/>
  <c r="R3" i="117" s="1"/>
  <c r="R101" i="117"/>
  <c r="R4" i="117" s="1"/>
  <c r="R107" i="117"/>
  <c r="R10" i="117" s="1"/>
  <c r="R109" i="117"/>
  <c r="R103" i="117"/>
  <c r="R6" i="117" s="1"/>
  <c r="R105" i="117"/>
  <c r="R8" i="117" s="1"/>
  <c r="R110" i="117"/>
  <c r="R106" i="117"/>
  <c r="R9" i="117" s="1"/>
  <c r="R115" i="117"/>
  <c r="R102" i="117"/>
  <c r="R5" i="117" s="1"/>
  <c r="R113" i="117"/>
  <c r="R112" i="117"/>
  <c r="R116" i="117"/>
  <c r="R111" i="117"/>
  <c r="R114" i="117"/>
  <c r="S80" i="117"/>
  <c r="S82" i="117" s="1"/>
  <c r="Q119" i="117"/>
  <c r="S80" i="115"/>
  <c r="S79" i="115" s="1"/>
  <c r="R79" i="115" s="1"/>
  <c r="R98" i="114"/>
  <c r="R3" i="114" s="1"/>
  <c r="R99" i="114"/>
  <c r="R4" i="114" s="1"/>
  <c r="R100" i="114"/>
  <c r="R5" i="114" s="1"/>
  <c r="R101" i="114"/>
  <c r="R6" i="114" s="1"/>
  <c r="R102" i="114"/>
  <c r="R7" i="114" s="1"/>
  <c r="R104" i="114"/>
  <c r="R9" i="114" s="1"/>
  <c r="R103" i="114"/>
  <c r="R8" i="114" s="1"/>
  <c r="R108" i="114"/>
  <c r="R112" i="114"/>
  <c r="R107" i="114"/>
  <c r="R109" i="114"/>
  <c r="R110" i="114"/>
  <c r="R111" i="114"/>
  <c r="R106" i="114"/>
  <c r="S79" i="114"/>
  <c r="S81" i="114" s="1"/>
  <c r="Q115" i="114"/>
  <c r="E5" i="113"/>
  <c r="AO102" i="110"/>
  <c r="AN26" i="110"/>
  <c r="AP103" i="110"/>
  <c r="AO27" i="110"/>
  <c r="AO97" i="110"/>
  <c r="AN3" i="110"/>
  <c r="V80" i="110"/>
  <c r="V82" i="110" s="1"/>
  <c r="U103" i="110"/>
  <c r="U97" i="110"/>
  <c r="U3" i="110" s="1"/>
  <c r="U102" i="110"/>
  <c r="U98" i="110"/>
  <c r="U4" i="110" s="1"/>
  <c r="CN23" i="142" l="1"/>
  <c r="CN23" i="137"/>
  <c r="BP25" i="148"/>
  <c r="BQ2" i="148"/>
  <c r="BP25" i="141"/>
  <c r="BQ2" i="141"/>
  <c r="BQ2" i="145"/>
  <c r="BP25" i="145"/>
  <c r="BP2" i="139"/>
  <c r="BO25" i="139"/>
  <c r="BQ2" i="147"/>
  <c r="BP25" i="147"/>
  <c r="BQ2" i="144"/>
  <c r="BP25" i="144"/>
  <c r="BQ2" i="142"/>
  <c r="BP25" i="142"/>
  <c r="BQ2" i="138"/>
  <c r="BP25" i="138"/>
  <c r="BP25" i="146"/>
  <c r="BQ2" i="146"/>
  <c r="BP2" i="140"/>
  <c r="BO25" i="140"/>
  <c r="CN23" i="138"/>
  <c r="CN23" i="148"/>
  <c r="CN23" i="144"/>
  <c r="CO105" i="147"/>
  <c r="CN27" i="147"/>
  <c r="CN29" i="138"/>
  <c r="CO113" i="138"/>
  <c r="CN27" i="145"/>
  <c r="CO103" i="145"/>
  <c r="CO4" i="138"/>
  <c r="CP103" i="138"/>
  <c r="CP104" i="138"/>
  <c r="CO5" i="138"/>
  <c r="CO7" i="148"/>
  <c r="CP100" i="148"/>
  <c r="CN26" i="148"/>
  <c r="CO102" i="148"/>
  <c r="CO9" i="141"/>
  <c r="CP105" i="141"/>
  <c r="CO106" i="148"/>
  <c r="CN30" i="148"/>
  <c r="CN28" i="138"/>
  <c r="CO112" i="138"/>
  <c r="CN29" i="148"/>
  <c r="CO105" i="148"/>
  <c r="CN28" i="142"/>
  <c r="CO100" i="142"/>
  <c r="CO112" i="140"/>
  <c r="CN30" i="140"/>
  <c r="BU102" i="113"/>
  <c r="BT27" i="113"/>
  <c r="CO108" i="147"/>
  <c r="CN30" i="147"/>
  <c r="CO27" i="139"/>
  <c r="CP101" i="139"/>
  <c r="CO5" i="148"/>
  <c r="CP98" i="148"/>
  <c r="CQ106" i="140"/>
  <c r="CP8" i="140"/>
  <c r="BT5" i="113"/>
  <c r="BU97" i="113"/>
  <c r="CO104" i="147"/>
  <c r="CN26" i="147"/>
  <c r="CP27" i="142"/>
  <c r="CQ99" i="142"/>
  <c r="BU101" i="118"/>
  <c r="BT3" i="118"/>
  <c r="CN26" i="140"/>
  <c r="CO108" i="140"/>
  <c r="CO6" i="141"/>
  <c r="CP102" i="141"/>
  <c r="BU96" i="113"/>
  <c r="BT4" i="113"/>
  <c r="CN30" i="138"/>
  <c r="CO114" i="138"/>
  <c r="CN30" i="141"/>
  <c r="CO111" i="141"/>
  <c r="CO7" i="138"/>
  <c r="CP106" i="138"/>
  <c r="CN28" i="141"/>
  <c r="CO109" i="141"/>
  <c r="CM46" i="147"/>
  <c r="CN27" i="141"/>
  <c r="CO108" i="141"/>
  <c r="CN29" i="141"/>
  <c r="CO110" i="141"/>
  <c r="CO3" i="148"/>
  <c r="CP96" i="148"/>
  <c r="CO113" i="141"/>
  <c r="CN32" i="141"/>
  <c r="CM46" i="140"/>
  <c r="CP4" i="139"/>
  <c r="CQ98" i="139"/>
  <c r="CN27" i="148"/>
  <c r="CO103" i="148"/>
  <c r="CO5" i="141"/>
  <c r="CP101" i="141"/>
  <c r="CO4" i="147"/>
  <c r="CP99" i="147"/>
  <c r="CO3" i="147"/>
  <c r="CP98" i="147"/>
  <c r="CN29" i="145"/>
  <c r="CO105" i="145"/>
  <c r="CO4" i="148"/>
  <c r="CP97" i="148"/>
  <c r="CM46" i="141"/>
  <c r="CO8" i="141"/>
  <c r="CP104" i="141"/>
  <c r="CP96" i="144"/>
  <c r="CO5" i="144"/>
  <c r="CO116" i="138"/>
  <c r="CN32" i="138"/>
  <c r="CP113" i="140"/>
  <c r="CO31" i="140"/>
  <c r="CO6" i="148"/>
  <c r="CP99" i="148"/>
  <c r="CN29" i="147"/>
  <c r="CO107" i="147"/>
  <c r="CO9" i="138"/>
  <c r="CP108" i="138"/>
  <c r="CP94" i="142"/>
  <c r="CO3" i="142"/>
  <c r="CO4" i="145"/>
  <c r="CP98" i="145"/>
  <c r="CM46" i="148"/>
  <c r="CO7" i="141"/>
  <c r="CP103" i="141"/>
  <c r="CN27" i="140"/>
  <c r="CO109" i="140"/>
  <c r="BV3" i="131"/>
  <c r="BW99" i="131"/>
  <c r="CO100" i="144"/>
  <c r="CN28" i="144"/>
  <c r="CN23" i="147"/>
  <c r="CO5" i="147"/>
  <c r="CP100" i="147"/>
  <c r="CO111" i="138"/>
  <c r="CN27" i="138"/>
  <c r="CM46" i="145"/>
  <c r="CN23" i="141"/>
  <c r="CM46" i="142"/>
  <c r="CN28" i="145"/>
  <c r="CO104" i="145"/>
  <c r="CN26" i="145"/>
  <c r="CO102" i="145"/>
  <c r="CO3" i="140"/>
  <c r="CP101" i="140"/>
  <c r="CP5" i="140"/>
  <c r="CQ103" i="140"/>
  <c r="CO6" i="145"/>
  <c r="CP100" i="145"/>
  <c r="CO28" i="140"/>
  <c r="CP110" i="140"/>
  <c r="CO98" i="144"/>
  <c r="CN26" i="144"/>
  <c r="CN23" i="145"/>
  <c r="CO4" i="144"/>
  <c r="CP95" i="144"/>
  <c r="CN28" i="147"/>
  <c r="CO106" i="147"/>
  <c r="CN31" i="141"/>
  <c r="CO112" i="141"/>
  <c r="CO98" i="142"/>
  <c r="CN26" i="142"/>
  <c r="CO115" i="138"/>
  <c r="CN31" i="138"/>
  <c r="CN29" i="140"/>
  <c r="CO111" i="140"/>
  <c r="CO8" i="138"/>
  <c r="CP107" i="138"/>
  <c r="CN23" i="140"/>
  <c r="CO6" i="138"/>
  <c r="CP105" i="138"/>
  <c r="CP97" i="139"/>
  <c r="CO3" i="139"/>
  <c r="CO23" i="139" s="1"/>
  <c r="BT26" i="118"/>
  <c r="BU111" i="118"/>
  <c r="CM46" i="144"/>
  <c r="CM46" i="138"/>
  <c r="CO3" i="145"/>
  <c r="CP97" i="145"/>
  <c r="CP96" i="142"/>
  <c r="CO5" i="142"/>
  <c r="CO4" i="141"/>
  <c r="CP100" i="141"/>
  <c r="CO6" i="140"/>
  <c r="CP104" i="140"/>
  <c r="CO104" i="148"/>
  <c r="CN28" i="148"/>
  <c r="CO6" i="147"/>
  <c r="CP101" i="147"/>
  <c r="BT28" i="113"/>
  <c r="BU103" i="113"/>
  <c r="CO5" i="145"/>
  <c r="CP99" i="145"/>
  <c r="CR95" i="142"/>
  <c r="CQ4" i="142"/>
  <c r="CN26" i="139"/>
  <c r="CN46" i="139" s="1"/>
  <c r="CO100" i="139"/>
  <c r="CP94" i="144"/>
  <c r="CO3" i="144"/>
  <c r="CP105" i="140"/>
  <c r="CO7" i="140"/>
  <c r="CN26" i="138"/>
  <c r="CO110" i="138"/>
  <c r="CP102" i="147"/>
  <c r="CO7" i="147"/>
  <c r="CN27" i="144"/>
  <c r="CO99" i="144"/>
  <c r="CP102" i="138"/>
  <c r="CO3" i="138"/>
  <c r="CP102" i="140"/>
  <c r="CO4" i="140"/>
  <c r="CN27" i="137"/>
  <c r="CO101" i="137"/>
  <c r="CP95" i="137"/>
  <c r="CO3" i="137"/>
  <c r="CO5" i="137"/>
  <c r="CP97" i="137"/>
  <c r="CO4" i="137"/>
  <c r="CP96" i="137"/>
  <c r="CM46" i="137"/>
  <c r="CO6" i="137"/>
  <c r="CP98" i="137"/>
  <c r="BP25" i="137"/>
  <c r="BQ2" i="137"/>
  <c r="CN29" i="137"/>
  <c r="CO103" i="137"/>
  <c r="CN26" i="137"/>
  <c r="CO100" i="137"/>
  <c r="CN28" i="137"/>
  <c r="CO102" i="137"/>
  <c r="AN109" i="121"/>
  <c r="AM30" i="121"/>
  <c r="AO102" i="121"/>
  <c r="AN7" i="121"/>
  <c r="AQ98" i="113"/>
  <c r="AP6" i="113"/>
  <c r="AP104" i="113"/>
  <c r="AO29" i="113"/>
  <c r="Q79" i="115"/>
  <c r="R80" i="115"/>
  <c r="R82" i="115" s="1"/>
  <c r="R84" i="115" s="1"/>
  <c r="T96" i="113"/>
  <c r="T4" i="113" s="1"/>
  <c r="T102" i="113"/>
  <c r="T98" i="113"/>
  <c r="T6" i="113" s="1"/>
  <c r="T29" i="113" s="1"/>
  <c r="T104" i="113"/>
  <c r="T97" i="113"/>
  <c r="T5" i="113" s="1"/>
  <c r="T103" i="113"/>
  <c r="S107" i="113"/>
  <c r="AO104" i="110"/>
  <c r="AN28" i="110"/>
  <c r="AP100" i="110"/>
  <c r="AO6" i="110"/>
  <c r="V104" i="110"/>
  <c r="V100" i="110"/>
  <c r="V6" i="110" s="1"/>
  <c r="V29" i="110" s="1"/>
  <c r="V99" i="110"/>
  <c r="V5" i="110" s="1"/>
  <c r="V28" i="110" s="1"/>
  <c r="V105" i="110"/>
  <c r="AO105" i="110"/>
  <c r="AN29" i="110"/>
  <c r="AP99" i="110"/>
  <c r="AO5" i="110"/>
  <c r="S99" i="131"/>
  <c r="S3" i="131" s="1"/>
  <c r="S108" i="131"/>
  <c r="U108" i="110"/>
  <c r="AP111" i="117"/>
  <c r="AO28" i="117"/>
  <c r="AP111" i="114"/>
  <c r="AO31" i="114"/>
  <c r="AP108" i="131"/>
  <c r="AO26" i="131"/>
  <c r="AP116" i="118"/>
  <c r="AO31" i="118"/>
  <c r="AP115" i="118"/>
  <c r="AO30" i="118"/>
  <c r="AP113" i="117"/>
  <c r="AO30" i="117"/>
  <c r="AP112" i="117"/>
  <c r="AO29" i="117"/>
  <c r="AP106" i="121"/>
  <c r="AO27" i="121"/>
  <c r="R101" i="119"/>
  <c r="AP104" i="115"/>
  <c r="AO27" i="115"/>
  <c r="AP109" i="117"/>
  <c r="AO26" i="117"/>
  <c r="AO32" i="114"/>
  <c r="AP112" i="114"/>
  <c r="AO108" i="121"/>
  <c r="AN29" i="121"/>
  <c r="AP100" i="117"/>
  <c r="AO3" i="117"/>
  <c r="AO3" i="118"/>
  <c r="AQ121" i="122"/>
  <c r="AP34" i="122"/>
  <c r="AP104" i="114"/>
  <c r="AO9" i="114"/>
  <c r="AQ101" i="113"/>
  <c r="AP26" i="113"/>
  <c r="AQ114" i="117"/>
  <c r="AP31" i="117"/>
  <c r="U79" i="113"/>
  <c r="U81" i="113" s="1"/>
  <c r="AQ4" i="113"/>
  <c r="AO107" i="117"/>
  <c r="AN10" i="117"/>
  <c r="AO114" i="122"/>
  <c r="AN27" i="122"/>
  <c r="AO118" i="122"/>
  <c r="AN31" i="122"/>
  <c r="AQ108" i="118"/>
  <c r="AP10" i="118"/>
  <c r="AP108" i="114"/>
  <c r="AO28" i="114"/>
  <c r="AQ114" i="118"/>
  <c r="AP29" i="118"/>
  <c r="AN101" i="117"/>
  <c r="AM4" i="117"/>
  <c r="AP98" i="115"/>
  <c r="AO3" i="115"/>
  <c r="AR118" i="118"/>
  <c r="AQ33" i="118"/>
  <c r="AP98" i="110"/>
  <c r="AO4" i="110"/>
  <c r="AQ106" i="115"/>
  <c r="AP29" i="115"/>
  <c r="AQ112" i="118"/>
  <c r="AP27" i="118"/>
  <c r="AP104" i="118"/>
  <c r="AO6" i="118"/>
  <c r="AQ110" i="114"/>
  <c r="AP30" i="114"/>
  <c r="AP109" i="118"/>
  <c r="AO11" i="118"/>
  <c r="AQ103" i="115"/>
  <c r="AP26" i="115"/>
  <c r="AP106" i="114"/>
  <c r="AO26" i="114"/>
  <c r="AP100" i="115"/>
  <c r="AO5" i="115"/>
  <c r="AP27" i="113"/>
  <c r="AP28" i="113"/>
  <c r="AQ119" i="122"/>
  <c r="AP32" i="122"/>
  <c r="AQ105" i="115"/>
  <c r="AP28" i="115"/>
  <c r="AM26" i="121"/>
  <c r="AN105" i="121"/>
  <c r="AN110" i="117"/>
  <c r="AM27" i="117"/>
  <c r="AQ101" i="114"/>
  <c r="AP6" i="114"/>
  <c r="AP99" i="115"/>
  <c r="AO4" i="115"/>
  <c r="AP97" i="119"/>
  <c r="AO26" i="119"/>
  <c r="AR109" i="114"/>
  <c r="AQ29" i="114"/>
  <c r="AP103" i="114"/>
  <c r="AO8" i="114"/>
  <c r="AQ102" i="114"/>
  <c r="AP7" i="114"/>
  <c r="AP117" i="118"/>
  <c r="AO32" i="118"/>
  <c r="AP106" i="118"/>
  <c r="AO8" i="118"/>
  <c r="AN113" i="122"/>
  <c r="AM26" i="122"/>
  <c r="AQ101" i="115"/>
  <c r="AP6" i="115"/>
  <c r="AN106" i="117"/>
  <c r="AM9" i="117"/>
  <c r="AQ107" i="114"/>
  <c r="AP27" i="114"/>
  <c r="AQ116" i="122"/>
  <c r="AP29" i="122"/>
  <c r="AO98" i="114"/>
  <c r="AN3" i="114"/>
  <c r="AP95" i="113"/>
  <c r="AO3" i="113"/>
  <c r="AP5" i="113"/>
  <c r="AQ115" i="122"/>
  <c r="AP28" i="122"/>
  <c r="AO103" i="118"/>
  <c r="AN5" i="118"/>
  <c r="AO113" i="118"/>
  <c r="AN28" i="118"/>
  <c r="AQ98" i="119"/>
  <c r="AP27" i="119"/>
  <c r="AQ99" i="114"/>
  <c r="AP4" i="114"/>
  <c r="AP102" i="118"/>
  <c r="AO4" i="118"/>
  <c r="AP105" i="117"/>
  <c r="AO8" i="117"/>
  <c r="AP102" i="117"/>
  <c r="AO5" i="117"/>
  <c r="AP105" i="118"/>
  <c r="AO7" i="118"/>
  <c r="AP116" i="117"/>
  <c r="AO33" i="117"/>
  <c r="AP103" i="117"/>
  <c r="AO6" i="117"/>
  <c r="AO107" i="118"/>
  <c r="AN9" i="118"/>
  <c r="AQ117" i="122"/>
  <c r="AP30" i="122"/>
  <c r="AO115" i="117"/>
  <c r="AN32" i="117"/>
  <c r="AN98" i="121"/>
  <c r="AM3" i="121"/>
  <c r="AP104" i="117"/>
  <c r="AO7" i="117"/>
  <c r="T101" i="113"/>
  <c r="T95" i="113"/>
  <c r="T3" i="113" s="1"/>
  <c r="AQ122" i="122"/>
  <c r="AP35" i="122"/>
  <c r="AO100" i="114"/>
  <c r="AN5" i="114"/>
  <c r="AQ120" i="122"/>
  <c r="AP33" i="122"/>
  <c r="AP26" i="118"/>
  <c r="AQ119" i="118"/>
  <c r="AP34" i="118"/>
  <c r="AQ103" i="121"/>
  <c r="AP8" i="121"/>
  <c r="AQ101" i="121"/>
  <c r="AP6" i="121"/>
  <c r="AR107" i="121"/>
  <c r="AQ28" i="121"/>
  <c r="AP100" i="121"/>
  <c r="AO5" i="121"/>
  <c r="AP99" i="121"/>
  <c r="AO4" i="121"/>
  <c r="AQ110" i="121"/>
  <c r="AP31" i="121"/>
  <c r="AP92" i="120"/>
  <c r="AO3" i="120"/>
  <c r="AP94" i="120"/>
  <c r="AO26" i="120"/>
  <c r="AN104" i="131"/>
  <c r="AM8" i="131"/>
  <c r="AO115" i="131"/>
  <c r="AN33" i="131"/>
  <c r="AO3" i="131"/>
  <c r="AN102" i="131"/>
  <c r="AM6" i="131"/>
  <c r="AO112" i="131"/>
  <c r="AN30" i="131"/>
  <c r="AN109" i="131"/>
  <c r="AM27" i="131"/>
  <c r="AO113" i="131"/>
  <c r="AN31" i="131"/>
  <c r="AN103" i="131"/>
  <c r="AM7" i="131"/>
  <c r="AN100" i="131"/>
  <c r="AM4" i="131"/>
  <c r="AN105" i="131"/>
  <c r="AM9" i="131"/>
  <c r="AO110" i="131"/>
  <c r="AN28" i="131"/>
  <c r="AO114" i="131"/>
  <c r="AN32" i="131"/>
  <c r="AN101" i="131"/>
  <c r="AM5" i="131"/>
  <c r="AN106" i="131"/>
  <c r="AM10" i="131"/>
  <c r="AO111" i="131"/>
  <c r="AN29" i="131"/>
  <c r="M103" i="131"/>
  <c r="M7" i="131" s="1"/>
  <c r="M112" i="131"/>
  <c r="M111" i="131"/>
  <c r="M102" i="131"/>
  <c r="M6" i="131" s="1"/>
  <c r="S100" i="131"/>
  <c r="S4" i="131" s="1"/>
  <c r="S103" i="131"/>
  <c r="S7" i="131" s="1"/>
  <c r="S102" i="131"/>
  <c r="S6" i="131" s="1"/>
  <c r="S106" i="131"/>
  <c r="S10" i="131" s="1"/>
  <c r="S115" i="131"/>
  <c r="S104" i="131"/>
  <c r="S8" i="131" s="1"/>
  <c r="S105" i="131"/>
  <c r="S9" i="131" s="1"/>
  <c r="S109" i="131"/>
  <c r="S113" i="131"/>
  <c r="S111" i="131"/>
  <c r="S112" i="131"/>
  <c r="S101" i="131"/>
  <c r="S5" i="131" s="1"/>
  <c r="S110" i="131"/>
  <c r="S114" i="131"/>
  <c r="R118" i="131"/>
  <c r="M100" i="131"/>
  <c r="M4" i="131" s="1"/>
  <c r="M109" i="131"/>
  <c r="M105" i="131"/>
  <c r="M9" i="131" s="1"/>
  <c r="M114" i="131"/>
  <c r="N118" i="131"/>
  <c r="K110" i="131"/>
  <c r="K101" i="131"/>
  <c r="K5" i="131" s="1"/>
  <c r="T80" i="131"/>
  <c r="T82" i="131" s="1"/>
  <c r="M104" i="131"/>
  <c r="M8" i="131" s="1"/>
  <c r="M113" i="131"/>
  <c r="M115" i="131"/>
  <c r="M106" i="131"/>
  <c r="M10" i="131" s="1"/>
  <c r="AQ95" i="119"/>
  <c r="AP4" i="119"/>
  <c r="AQ94" i="119"/>
  <c r="AP3" i="119"/>
  <c r="AN102" i="122"/>
  <c r="AM3" i="122"/>
  <c r="AP105" i="122"/>
  <c r="AO6" i="122"/>
  <c r="AN107" i="122"/>
  <c r="AM8" i="122"/>
  <c r="AN103" i="122"/>
  <c r="AM4" i="122"/>
  <c r="AP110" i="122"/>
  <c r="AO11" i="122"/>
  <c r="AP104" i="122"/>
  <c r="AO5" i="122"/>
  <c r="AP109" i="122"/>
  <c r="AO10" i="122"/>
  <c r="AP106" i="122"/>
  <c r="AO7" i="122"/>
  <c r="AP108" i="122"/>
  <c r="AO9" i="122"/>
  <c r="AP111" i="122"/>
  <c r="AO12" i="122"/>
  <c r="T102" i="122"/>
  <c r="T3" i="122" s="1"/>
  <c r="T103" i="122"/>
  <c r="T4" i="122" s="1"/>
  <c r="T105" i="122"/>
  <c r="T6" i="122" s="1"/>
  <c r="T109" i="122"/>
  <c r="T10" i="122" s="1"/>
  <c r="T114" i="122"/>
  <c r="T104" i="122"/>
  <c r="T5" i="122" s="1"/>
  <c r="T106" i="122"/>
  <c r="T7" i="122" s="1"/>
  <c r="T111" i="122"/>
  <c r="T12" i="122" s="1"/>
  <c r="T115" i="122"/>
  <c r="T119" i="122"/>
  <c r="T107" i="122"/>
  <c r="T8" i="122" s="1"/>
  <c r="T108" i="122"/>
  <c r="T9" i="122" s="1"/>
  <c r="T116" i="122"/>
  <c r="T113" i="122"/>
  <c r="T110" i="122"/>
  <c r="T11" i="122" s="1"/>
  <c r="T120" i="122"/>
  <c r="T118" i="122"/>
  <c r="T121" i="122"/>
  <c r="T122" i="122"/>
  <c r="T117" i="122"/>
  <c r="U80" i="122"/>
  <c r="U82" i="122" s="1"/>
  <c r="S125" i="122"/>
  <c r="T80" i="121"/>
  <c r="T82" i="121" s="1"/>
  <c r="R113" i="121"/>
  <c r="S98" i="121"/>
  <c r="S3" i="121" s="1"/>
  <c r="S99" i="121"/>
  <c r="S4" i="121" s="1"/>
  <c r="S101" i="121"/>
  <c r="S6" i="121" s="1"/>
  <c r="S103" i="121"/>
  <c r="S8" i="121" s="1"/>
  <c r="S106" i="121"/>
  <c r="S102" i="121"/>
  <c r="S7" i="121" s="1"/>
  <c r="S100" i="121"/>
  <c r="S5" i="121" s="1"/>
  <c r="S108" i="121"/>
  <c r="S107" i="121"/>
  <c r="S110" i="121"/>
  <c r="S105" i="121"/>
  <c r="S109" i="121"/>
  <c r="T79" i="120"/>
  <c r="T81" i="120" s="1"/>
  <c r="S92" i="120"/>
  <c r="S3" i="120" s="1"/>
  <c r="S94" i="120"/>
  <c r="R97" i="120"/>
  <c r="T80" i="119"/>
  <c r="T82" i="119" s="1"/>
  <c r="S97" i="119"/>
  <c r="S94" i="119"/>
  <c r="S3" i="119" s="1"/>
  <c r="S98" i="119"/>
  <c r="S95" i="119"/>
  <c r="S4" i="119" s="1"/>
  <c r="S101" i="118"/>
  <c r="S3" i="118" s="1"/>
  <c r="S103" i="118"/>
  <c r="S5" i="118" s="1"/>
  <c r="S104" i="118"/>
  <c r="S6" i="118" s="1"/>
  <c r="S105" i="118"/>
  <c r="S7" i="118" s="1"/>
  <c r="S108" i="118"/>
  <c r="S10" i="118" s="1"/>
  <c r="S111" i="118"/>
  <c r="S102" i="118"/>
  <c r="S4" i="118" s="1"/>
  <c r="S107" i="118"/>
  <c r="S9" i="118" s="1"/>
  <c r="S112" i="118"/>
  <c r="S116" i="118"/>
  <c r="S106" i="118"/>
  <c r="S8" i="118" s="1"/>
  <c r="S113" i="118"/>
  <c r="S117" i="118"/>
  <c r="S118" i="118"/>
  <c r="S115" i="118"/>
  <c r="S114" i="118"/>
  <c r="S109" i="118"/>
  <c r="S11" i="118" s="1"/>
  <c r="S119" i="118"/>
  <c r="R122" i="118"/>
  <c r="T80" i="118"/>
  <c r="T82" i="118" s="1"/>
  <c r="T80" i="117"/>
  <c r="T82" i="117" s="1"/>
  <c r="S103" i="117"/>
  <c r="S6" i="117" s="1"/>
  <c r="S100" i="117"/>
  <c r="S3" i="117" s="1"/>
  <c r="S101" i="117"/>
  <c r="S4" i="117" s="1"/>
  <c r="S102" i="117"/>
  <c r="S5" i="117" s="1"/>
  <c r="S106" i="117"/>
  <c r="S9" i="117" s="1"/>
  <c r="S107" i="117"/>
  <c r="S10" i="117" s="1"/>
  <c r="S104" i="117"/>
  <c r="S7" i="117" s="1"/>
  <c r="S109" i="117"/>
  <c r="S114" i="117"/>
  <c r="S105" i="117"/>
  <c r="S8" i="117" s="1"/>
  <c r="S110" i="117"/>
  <c r="S115" i="117"/>
  <c r="S112" i="117"/>
  <c r="S111" i="117"/>
  <c r="S113" i="117"/>
  <c r="S116" i="117"/>
  <c r="R119" i="117"/>
  <c r="T80" i="115"/>
  <c r="T79" i="115" s="1"/>
  <c r="T79" i="114"/>
  <c r="T81" i="114" s="1"/>
  <c r="S99" i="114"/>
  <c r="S4" i="114" s="1"/>
  <c r="S98" i="114"/>
  <c r="S3" i="114" s="1"/>
  <c r="S100" i="114"/>
  <c r="S5" i="114" s="1"/>
  <c r="S101" i="114"/>
  <c r="S6" i="114" s="1"/>
  <c r="S103" i="114"/>
  <c r="S8" i="114" s="1"/>
  <c r="S107" i="114"/>
  <c r="S111" i="114"/>
  <c r="S106" i="114"/>
  <c r="S102" i="114"/>
  <c r="S7" i="114" s="1"/>
  <c r="S104" i="114"/>
  <c r="S9" i="114" s="1"/>
  <c r="S109" i="114"/>
  <c r="S110" i="114"/>
  <c r="S112" i="114"/>
  <c r="S108" i="114"/>
  <c r="R115" i="114"/>
  <c r="D5" i="113"/>
  <c r="AQ103" i="110"/>
  <c r="AP27" i="110"/>
  <c r="AP97" i="110"/>
  <c r="AO3" i="110"/>
  <c r="AP102" i="110"/>
  <c r="AO26" i="110"/>
  <c r="X80" i="110"/>
  <c r="X82" i="110" s="1"/>
  <c r="W80" i="110"/>
  <c r="W82" i="110" s="1"/>
  <c r="V102" i="110"/>
  <c r="V98" i="110"/>
  <c r="V4" i="110" s="1"/>
  <c r="V103" i="110"/>
  <c r="V97" i="110"/>
  <c r="V3" i="110" s="1"/>
  <c r="CN46" i="142" l="1"/>
  <c r="BR2" i="141"/>
  <c r="BQ25" i="141"/>
  <c r="BP25" i="140"/>
  <c r="BQ2" i="140"/>
  <c r="BR2" i="138"/>
  <c r="BQ25" i="138"/>
  <c r="BR2" i="144"/>
  <c r="BQ25" i="144"/>
  <c r="BQ25" i="146"/>
  <c r="BR2" i="146"/>
  <c r="BQ25" i="148"/>
  <c r="BR2" i="148"/>
  <c r="BR2" i="142"/>
  <c r="BQ25" i="142"/>
  <c r="BR2" i="147"/>
  <c r="BQ25" i="147"/>
  <c r="BP25" i="139"/>
  <c r="BQ2" i="139"/>
  <c r="BQ25" i="145"/>
  <c r="BR2" i="145"/>
  <c r="CN46" i="137"/>
  <c r="CN46" i="145"/>
  <c r="CN46" i="141"/>
  <c r="CQ96" i="142"/>
  <c r="CP5" i="142"/>
  <c r="CP115" i="138"/>
  <c r="CO31" i="138"/>
  <c r="CO23" i="140"/>
  <c r="CP5" i="147"/>
  <c r="CQ100" i="147"/>
  <c r="CP9" i="138"/>
  <c r="CQ108" i="138"/>
  <c r="CO27" i="141"/>
  <c r="CP108" i="141"/>
  <c r="CP109" i="141"/>
  <c r="CO28" i="141"/>
  <c r="CQ27" i="142"/>
  <c r="CR99" i="142"/>
  <c r="CO26" i="148"/>
  <c r="CP102" i="148"/>
  <c r="CP4" i="138"/>
  <c r="CQ103" i="138"/>
  <c r="CP4" i="140"/>
  <c r="CQ102" i="140"/>
  <c r="CP7" i="147"/>
  <c r="CQ102" i="147"/>
  <c r="BV111" i="118"/>
  <c r="BU26" i="118"/>
  <c r="CQ95" i="144"/>
  <c r="CP4" i="144"/>
  <c r="CP28" i="140"/>
  <c r="CQ110" i="140"/>
  <c r="CP102" i="145"/>
  <c r="CO26" i="145"/>
  <c r="CQ103" i="141"/>
  <c r="CP7" i="141"/>
  <c r="CP116" i="138"/>
  <c r="CO32" i="138"/>
  <c r="CO29" i="145"/>
  <c r="CP105" i="145"/>
  <c r="CP103" i="148"/>
  <c r="CO27" i="148"/>
  <c r="BU4" i="113"/>
  <c r="BV96" i="113"/>
  <c r="BV97" i="113"/>
  <c r="BU5" i="113"/>
  <c r="CO30" i="140"/>
  <c r="CP112" i="140"/>
  <c r="CP106" i="148"/>
  <c r="CO30" i="148"/>
  <c r="CO23" i="138"/>
  <c r="CS95" i="142"/>
  <c r="CR4" i="142"/>
  <c r="CO28" i="148"/>
  <c r="CP104" i="148"/>
  <c r="CO26" i="142"/>
  <c r="CP98" i="142"/>
  <c r="CP107" i="147"/>
  <c r="CO29" i="147"/>
  <c r="CN46" i="148"/>
  <c r="CP7" i="138"/>
  <c r="CQ106" i="138"/>
  <c r="CP6" i="141"/>
  <c r="CQ102" i="141"/>
  <c r="CN46" i="147"/>
  <c r="CP100" i="142"/>
  <c r="CO28" i="142"/>
  <c r="CP7" i="148"/>
  <c r="CQ100" i="148"/>
  <c r="CP103" i="145"/>
  <c r="CO27" i="145"/>
  <c r="CP3" i="138"/>
  <c r="CQ102" i="138"/>
  <c r="CP5" i="145"/>
  <c r="CQ99" i="145"/>
  <c r="CP6" i="140"/>
  <c r="CQ104" i="140"/>
  <c r="CQ97" i="145"/>
  <c r="CP3" i="145"/>
  <c r="CP8" i="138"/>
  <c r="CQ107" i="138"/>
  <c r="CO31" i="141"/>
  <c r="CP112" i="141"/>
  <c r="CQ100" i="145"/>
  <c r="CP6" i="145"/>
  <c r="CO28" i="145"/>
  <c r="CP104" i="145"/>
  <c r="CQ96" i="144"/>
  <c r="CP5" i="144"/>
  <c r="CP3" i="147"/>
  <c r="CQ98" i="147"/>
  <c r="CO32" i="141"/>
  <c r="CP113" i="141"/>
  <c r="CP104" i="147"/>
  <c r="CO26" i="147"/>
  <c r="CP108" i="147"/>
  <c r="CO30" i="147"/>
  <c r="CO26" i="138"/>
  <c r="CP110" i="138"/>
  <c r="CO23" i="144"/>
  <c r="CO23" i="145"/>
  <c r="CO28" i="144"/>
  <c r="CP100" i="144"/>
  <c r="CP4" i="145"/>
  <c r="CQ98" i="145"/>
  <c r="CP6" i="148"/>
  <c r="CQ99" i="148"/>
  <c r="CP8" i="141"/>
  <c r="CQ104" i="141"/>
  <c r="CO23" i="147"/>
  <c r="CQ96" i="148"/>
  <c r="CP3" i="148"/>
  <c r="CO30" i="141"/>
  <c r="CP111" i="141"/>
  <c r="CP108" i="140"/>
  <c r="CO26" i="140"/>
  <c r="CQ8" i="140"/>
  <c r="CR106" i="140"/>
  <c r="CO29" i="148"/>
  <c r="CP105" i="148"/>
  <c r="CO29" i="138"/>
  <c r="CP113" i="138"/>
  <c r="CN46" i="138"/>
  <c r="CP3" i="144"/>
  <c r="CQ94" i="144"/>
  <c r="BU28" i="113"/>
  <c r="BV103" i="113"/>
  <c r="CP4" i="141"/>
  <c r="CQ100" i="141"/>
  <c r="CO29" i="140"/>
  <c r="CP111" i="140"/>
  <c r="CQ5" i="140"/>
  <c r="CR103" i="140"/>
  <c r="BW3" i="131"/>
  <c r="BX99" i="131"/>
  <c r="CO23" i="141"/>
  <c r="CP4" i="147"/>
  <c r="CQ99" i="147"/>
  <c r="CO23" i="148"/>
  <c r="CN46" i="140"/>
  <c r="CP5" i="148"/>
  <c r="CQ98" i="148"/>
  <c r="BV102" i="113"/>
  <c r="BU27" i="113"/>
  <c r="CP5" i="138"/>
  <c r="CQ104" i="138"/>
  <c r="CP99" i="144"/>
  <c r="CO27" i="144"/>
  <c r="CP100" i="139"/>
  <c r="CO26" i="139"/>
  <c r="CO46" i="139" s="1"/>
  <c r="CP3" i="139"/>
  <c r="CP23" i="139" s="1"/>
  <c r="CQ97" i="139"/>
  <c r="CO23" i="142"/>
  <c r="CO29" i="141"/>
  <c r="CP110" i="141"/>
  <c r="CP114" i="138"/>
  <c r="CO30" i="138"/>
  <c r="CP112" i="138"/>
  <c r="CO28" i="138"/>
  <c r="CP9" i="141"/>
  <c r="CQ105" i="141"/>
  <c r="CN46" i="144"/>
  <c r="CQ105" i="140"/>
  <c r="CP7" i="140"/>
  <c r="CP6" i="147"/>
  <c r="CQ101" i="147"/>
  <c r="CQ105" i="138"/>
  <c r="CP6" i="138"/>
  <c r="CP106" i="147"/>
  <c r="CO28" i="147"/>
  <c r="CO26" i="144"/>
  <c r="CP98" i="144"/>
  <c r="CQ101" i="140"/>
  <c r="CP3" i="140"/>
  <c r="CP111" i="138"/>
  <c r="CO27" i="138"/>
  <c r="CO27" i="140"/>
  <c r="CP109" i="140"/>
  <c r="CP3" i="142"/>
  <c r="CQ94" i="142"/>
  <c r="CP31" i="140"/>
  <c r="CQ113" i="140"/>
  <c r="CP4" i="148"/>
  <c r="CQ97" i="148"/>
  <c r="CP5" i="141"/>
  <c r="CQ101" i="141"/>
  <c r="CQ4" i="139"/>
  <c r="CR98" i="139"/>
  <c r="BU3" i="118"/>
  <c r="BV101" i="118"/>
  <c r="CQ101" i="139"/>
  <c r="CP27" i="139"/>
  <c r="CO27" i="147"/>
  <c r="CP105" i="147"/>
  <c r="CP4" i="137"/>
  <c r="CQ96" i="137"/>
  <c r="CO29" i="137"/>
  <c r="CP103" i="137"/>
  <c r="CQ97" i="137"/>
  <c r="CP5" i="137"/>
  <c r="CO28" i="137"/>
  <c r="CP102" i="137"/>
  <c r="CQ98" i="137"/>
  <c r="CP6" i="137"/>
  <c r="CP3" i="137"/>
  <c r="CQ95" i="137"/>
  <c r="CO23" i="137"/>
  <c r="CP101" i="137"/>
  <c r="CO27" i="137"/>
  <c r="BR2" i="137"/>
  <c r="BQ25" i="137"/>
  <c r="CP100" i="137"/>
  <c r="CO26" i="137"/>
  <c r="AP102" i="121"/>
  <c r="AO7" i="121"/>
  <c r="AO109" i="121"/>
  <c r="AN30" i="121"/>
  <c r="AR98" i="113"/>
  <c r="AQ6" i="113"/>
  <c r="AQ104" i="113"/>
  <c r="AP29" i="113"/>
  <c r="V108" i="110"/>
  <c r="R105" i="115"/>
  <c r="R100" i="115"/>
  <c r="R5" i="115" s="1"/>
  <c r="R99" i="115"/>
  <c r="R4" i="115" s="1"/>
  <c r="R98" i="115"/>
  <c r="R3" i="115" s="1"/>
  <c r="R106" i="115"/>
  <c r="R103" i="115"/>
  <c r="R104" i="115"/>
  <c r="R101" i="115"/>
  <c r="R6" i="115" s="1"/>
  <c r="P79" i="115"/>
  <c r="Q80" i="115"/>
  <c r="Q82" i="115" s="1"/>
  <c r="Q84" i="115" s="1"/>
  <c r="T107" i="113"/>
  <c r="U102" i="113"/>
  <c r="U96" i="113"/>
  <c r="U4" i="113" s="1"/>
  <c r="U103" i="113"/>
  <c r="U97" i="113"/>
  <c r="U5" i="113" s="1"/>
  <c r="U104" i="113"/>
  <c r="U98" i="113"/>
  <c r="U6" i="113" s="1"/>
  <c r="U29" i="113" s="1"/>
  <c r="W105" i="110"/>
  <c r="W104" i="110"/>
  <c r="W99" i="110"/>
  <c r="W5" i="110" s="1"/>
  <c r="W28" i="110" s="1"/>
  <c r="W100" i="110"/>
  <c r="W6" i="110" s="1"/>
  <c r="W29" i="110" s="1"/>
  <c r="AQ99" i="110"/>
  <c r="AP5" i="110"/>
  <c r="AQ100" i="110"/>
  <c r="AP6" i="110"/>
  <c r="X105" i="110"/>
  <c r="X104" i="110"/>
  <c r="X100" i="110"/>
  <c r="X6" i="110" s="1"/>
  <c r="X29" i="110" s="1"/>
  <c r="X99" i="110"/>
  <c r="X5" i="110" s="1"/>
  <c r="X28" i="110" s="1"/>
  <c r="AP105" i="110"/>
  <c r="AO29" i="110"/>
  <c r="AP104" i="110"/>
  <c r="AO28" i="110"/>
  <c r="T108" i="131"/>
  <c r="T99" i="131"/>
  <c r="T3" i="131" s="1"/>
  <c r="AP108" i="121"/>
  <c r="AO29" i="121"/>
  <c r="AQ104" i="115"/>
  <c r="AP27" i="115"/>
  <c r="AP32" i="114"/>
  <c r="AQ112" i="114"/>
  <c r="AQ113" i="117"/>
  <c r="AP30" i="117"/>
  <c r="AQ108" i="131"/>
  <c r="AP26" i="131"/>
  <c r="AQ106" i="121"/>
  <c r="AP27" i="121"/>
  <c r="AQ115" i="118"/>
  <c r="AP30" i="118"/>
  <c r="AQ111" i="114"/>
  <c r="AP31" i="114"/>
  <c r="AQ109" i="117"/>
  <c r="AP26" i="117"/>
  <c r="AQ112" i="117"/>
  <c r="AP29" i="117"/>
  <c r="AQ116" i="118"/>
  <c r="AP31" i="118"/>
  <c r="AQ111" i="117"/>
  <c r="AP28" i="117"/>
  <c r="S101" i="119"/>
  <c r="AO105" i="121"/>
  <c r="AN26" i="121"/>
  <c r="AQ26" i="118"/>
  <c r="AP100" i="114"/>
  <c r="AO5" i="114"/>
  <c r="AP115" i="117"/>
  <c r="AO32" i="117"/>
  <c r="AP107" i="118"/>
  <c r="AO9" i="118"/>
  <c r="AQ116" i="117"/>
  <c r="AP33" i="117"/>
  <c r="AQ102" i="117"/>
  <c r="AP5" i="117"/>
  <c r="AQ102" i="118"/>
  <c r="AP4" i="118"/>
  <c r="AR98" i="119"/>
  <c r="AQ27" i="119"/>
  <c r="AP103" i="118"/>
  <c r="AO5" i="118"/>
  <c r="AR115" i="122"/>
  <c r="AQ28" i="122"/>
  <c r="AQ95" i="113"/>
  <c r="AP3" i="113"/>
  <c r="AR116" i="122"/>
  <c r="AQ29" i="122"/>
  <c r="AO106" i="117"/>
  <c r="AN9" i="117"/>
  <c r="AO113" i="122"/>
  <c r="AN26" i="122"/>
  <c r="AR102" i="114"/>
  <c r="AQ7" i="114"/>
  <c r="AQ97" i="119"/>
  <c r="AP26" i="119"/>
  <c r="AR101" i="114"/>
  <c r="AQ6" i="114"/>
  <c r="AR119" i="122"/>
  <c r="AQ32" i="122"/>
  <c r="AQ27" i="113"/>
  <c r="AQ106" i="114"/>
  <c r="AP26" i="114"/>
  <c r="AQ109" i="118"/>
  <c r="AP11" i="118"/>
  <c r="AR112" i="118"/>
  <c r="AQ27" i="118"/>
  <c r="AQ98" i="115"/>
  <c r="AP3" i="115"/>
  <c r="AR114" i="118"/>
  <c r="AQ29" i="118"/>
  <c r="AR108" i="118"/>
  <c r="AQ10" i="118"/>
  <c r="AP114" i="122"/>
  <c r="AO27" i="122"/>
  <c r="AR4" i="113"/>
  <c r="AR114" i="117"/>
  <c r="AQ31" i="117"/>
  <c r="AQ104" i="114"/>
  <c r="AP9" i="114"/>
  <c r="AP3" i="118"/>
  <c r="AQ104" i="117"/>
  <c r="AP7" i="117"/>
  <c r="U101" i="113"/>
  <c r="U95" i="113"/>
  <c r="U3" i="113" s="1"/>
  <c r="AR119" i="118"/>
  <c r="AQ34" i="118"/>
  <c r="AR120" i="122"/>
  <c r="AQ33" i="122"/>
  <c r="AR122" i="122"/>
  <c r="AQ35" i="122"/>
  <c r="AO98" i="121"/>
  <c r="AN3" i="121"/>
  <c r="AR117" i="122"/>
  <c r="AQ30" i="122"/>
  <c r="AQ103" i="117"/>
  <c r="AP6" i="117"/>
  <c r="AQ105" i="118"/>
  <c r="AP7" i="118"/>
  <c r="AQ105" i="117"/>
  <c r="AP8" i="117"/>
  <c r="AR99" i="114"/>
  <c r="AQ4" i="114"/>
  <c r="AP113" i="118"/>
  <c r="AO28" i="118"/>
  <c r="AQ5" i="113"/>
  <c r="AP98" i="114"/>
  <c r="AO3" i="114"/>
  <c r="AR107" i="114"/>
  <c r="AQ27" i="114"/>
  <c r="AR101" i="115"/>
  <c r="AQ6" i="115"/>
  <c r="AQ106" i="118"/>
  <c r="AP8" i="118"/>
  <c r="AQ117" i="118"/>
  <c r="AP32" i="118"/>
  <c r="AQ103" i="114"/>
  <c r="AP8" i="114"/>
  <c r="AS109" i="114"/>
  <c r="AR29" i="114"/>
  <c r="AQ99" i="115"/>
  <c r="AP4" i="115"/>
  <c r="AO110" i="117"/>
  <c r="AN27" i="117"/>
  <c r="AR105" i="115"/>
  <c r="AQ28" i="115"/>
  <c r="AQ28" i="113"/>
  <c r="AQ100" i="115"/>
  <c r="AP5" i="115"/>
  <c r="AR103" i="115"/>
  <c r="AQ26" i="115"/>
  <c r="AR110" i="114"/>
  <c r="AQ30" i="114"/>
  <c r="AQ104" i="118"/>
  <c r="AP6" i="118"/>
  <c r="AR106" i="115"/>
  <c r="AQ29" i="115"/>
  <c r="AQ98" i="110"/>
  <c r="AP4" i="110"/>
  <c r="AS118" i="118"/>
  <c r="AR33" i="118"/>
  <c r="AO101" i="117"/>
  <c r="AN4" i="117"/>
  <c r="AQ108" i="114"/>
  <c r="AP28" i="114"/>
  <c r="AP118" i="122"/>
  <c r="AO31" i="122"/>
  <c r="AP107" i="117"/>
  <c r="AO10" i="117"/>
  <c r="V79" i="113"/>
  <c r="V81" i="113" s="1"/>
  <c r="AR101" i="113"/>
  <c r="AQ26" i="113"/>
  <c r="AR121" i="122"/>
  <c r="AQ34" i="122"/>
  <c r="AQ100" i="117"/>
  <c r="AP3" i="117"/>
  <c r="AR110" i="121"/>
  <c r="AQ31" i="121"/>
  <c r="AQ100" i="121"/>
  <c r="AP5" i="121"/>
  <c r="AR101" i="121"/>
  <c r="AQ6" i="121"/>
  <c r="AR103" i="121"/>
  <c r="AQ8" i="121"/>
  <c r="S113" i="121"/>
  <c r="AQ99" i="121"/>
  <c r="AP4" i="121"/>
  <c r="AS107" i="121"/>
  <c r="AR28" i="121"/>
  <c r="AQ94" i="120"/>
  <c r="AP26" i="120"/>
  <c r="AQ92" i="120"/>
  <c r="AP3" i="120"/>
  <c r="AP111" i="131"/>
  <c r="AO29" i="131"/>
  <c r="AO105" i="131"/>
  <c r="AN9" i="131"/>
  <c r="AO102" i="131"/>
  <c r="AN6" i="131"/>
  <c r="AO101" i="131"/>
  <c r="AN5" i="131"/>
  <c r="AP110" i="131"/>
  <c r="AO28" i="131"/>
  <c r="AO103" i="131"/>
  <c r="AN7" i="131"/>
  <c r="AO109" i="131"/>
  <c r="AN27" i="131"/>
  <c r="AP115" i="131"/>
  <c r="AO33" i="131"/>
  <c r="AO106" i="131"/>
  <c r="AN10" i="131"/>
  <c r="AP114" i="131"/>
  <c r="AO32" i="131"/>
  <c r="AO100" i="131"/>
  <c r="AN4" i="131"/>
  <c r="AP113" i="131"/>
  <c r="AO31" i="131"/>
  <c r="AP112" i="131"/>
  <c r="AO30" i="131"/>
  <c r="AP3" i="131"/>
  <c r="AO104" i="131"/>
  <c r="AN8" i="131"/>
  <c r="L103" i="131"/>
  <c r="L7" i="131" s="1"/>
  <c r="L112" i="131"/>
  <c r="L104" i="131"/>
  <c r="L8" i="131" s="1"/>
  <c r="L113" i="131"/>
  <c r="L115" i="131"/>
  <c r="L106" i="131"/>
  <c r="L10" i="131" s="1"/>
  <c r="T102" i="131"/>
  <c r="T6" i="131" s="1"/>
  <c r="T106" i="131"/>
  <c r="T10" i="131" s="1"/>
  <c r="T111" i="131"/>
  <c r="T104" i="131"/>
  <c r="T8" i="131" s="1"/>
  <c r="T109" i="131"/>
  <c r="T114" i="131"/>
  <c r="T115" i="131"/>
  <c r="T101" i="131"/>
  <c r="T5" i="131" s="1"/>
  <c r="T100" i="131"/>
  <c r="T4" i="131" s="1"/>
  <c r="T103" i="131"/>
  <c r="T7" i="131" s="1"/>
  <c r="T105" i="131"/>
  <c r="T9" i="131" s="1"/>
  <c r="T113" i="131"/>
  <c r="T110" i="131"/>
  <c r="T112" i="131"/>
  <c r="J101" i="131"/>
  <c r="J5" i="131" s="1"/>
  <c r="J110" i="131"/>
  <c r="L114" i="131"/>
  <c r="L105" i="131"/>
  <c r="L9" i="131" s="1"/>
  <c r="L109" i="131"/>
  <c r="L100" i="131"/>
  <c r="L4" i="131" s="1"/>
  <c r="L102" i="131"/>
  <c r="L6" i="131" s="1"/>
  <c r="L111" i="131"/>
  <c r="U80" i="131"/>
  <c r="U82" i="131" s="1"/>
  <c r="M118" i="131"/>
  <c r="S118" i="131"/>
  <c r="AR94" i="119"/>
  <c r="AQ3" i="119"/>
  <c r="AR95" i="119"/>
  <c r="AQ4" i="119"/>
  <c r="AQ111" i="122"/>
  <c r="AP12" i="122"/>
  <c r="AQ106" i="122"/>
  <c r="AP7" i="122"/>
  <c r="AQ104" i="122"/>
  <c r="AP5" i="122"/>
  <c r="AO103" i="122"/>
  <c r="AN4" i="122"/>
  <c r="AQ105" i="122"/>
  <c r="AP6" i="122"/>
  <c r="AQ108" i="122"/>
  <c r="AP9" i="122"/>
  <c r="AQ109" i="122"/>
  <c r="AP10" i="122"/>
  <c r="AQ110" i="122"/>
  <c r="AP11" i="122"/>
  <c r="AO107" i="122"/>
  <c r="AN8" i="122"/>
  <c r="AO102" i="122"/>
  <c r="AN3" i="122"/>
  <c r="V80" i="122"/>
  <c r="V82" i="122" s="1"/>
  <c r="T125" i="122"/>
  <c r="U102" i="122"/>
  <c r="U3" i="122" s="1"/>
  <c r="U108" i="122"/>
  <c r="U9" i="122" s="1"/>
  <c r="U113" i="122"/>
  <c r="U105" i="122"/>
  <c r="U6" i="122" s="1"/>
  <c r="U109" i="122"/>
  <c r="U10" i="122" s="1"/>
  <c r="U118" i="122"/>
  <c r="U122" i="122"/>
  <c r="U111" i="122"/>
  <c r="U12" i="122" s="1"/>
  <c r="U115" i="122"/>
  <c r="U119" i="122"/>
  <c r="U116" i="122"/>
  <c r="U117" i="122"/>
  <c r="U106" i="122"/>
  <c r="U7" i="122" s="1"/>
  <c r="U120" i="122"/>
  <c r="U114" i="122"/>
  <c r="U103" i="122"/>
  <c r="U4" i="122" s="1"/>
  <c r="U121" i="122"/>
  <c r="U104" i="122"/>
  <c r="U5" i="122" s="1"/>
  <c r="U107" i="122"/>
  <c r="U8" i="122" s="1"/>
  <c r="U110" i="122"/>
  <c r="U11" i="122" s="1"/>
  <c r="T98" i="121"/>
  <c r="T3" i="121" s="1"/>
  <c r="T99" i="121"/>
  <c r="T4" i="121" s="1"/>
  <c r="T100" i="121"/>
  <c r="T5" i="121" s="1"/>
  <c r="T101" i="121"/>
  <c r="T6" i="121" s="1"/>
  <c r="T105" i="121"/>
  <c r="T103" i="121"/>
  <c r="T8" i="121" s="1"/>
  <c r="T106" i="121"/>
  <c r="T102" i="121"/>
  <c r="T7" i="121" s="1"/>
  <c r="T107" i="121"/>
  <c r="T109" i="121"/>
  <c r="T108" i="121"/>
  <c r="T110" i="121"/>
  <c r="U80" i="121"/>
  <c r="U82" i="121" s="1"/>
  <c r="T92" i="120"/>
  <c r="T3" i="120" s="1"/>
  <c r="T94" i="120"/>
  <c r="S97" i="120"/>
  <c r="U79" i="120"/>
  <c r="U81" i="120" s="1"/>
  <c r="U80" i="119"/>
  <c r="U82" i="119" s="1"/>
  <c r="T95" i="119"/>
  <c r="T4" i="119" s="1"/>
  <c r="T97" i="119"/>
  <c r="T94" i="119"/>
  <c r="T3" i="119" s="1"/>
  <c r="T98" i="119"/>
  <c r="T101" i="118"/>
  <c r="T3" i="118" s="1"/>
  <c r="T102" i="118"/>
  <c r="T4" i="118" s="1"/>
  <c r="T103" i="118"/>
  <c r="T5" i="118" s="1"/>
  <c r="T104" i="118"/>
  <c r="T6" i="118" s="1"/>
  <c r="T107" i="118"/>
  <c r="T9" i="118" s="1"/>
  <c r="T105" i="118"/>
  <c r="T7" i="118" s="1"/>
  <c r="T109" i="118"/>
  <c r="T11" i="118" s="1"/>
  <c r="T111" i="118"/>
  <c r="T115" i="118"/>
  <c r="T112" i="118"/>
  <c r="T116" i="118"/>
  <c r="T114" i="118"/>
  <c r="T117" i="118"/>
  <c r="T119" i="118"/>
  <c r="T108" i="118"/>
  <c r="T10" i="118" s="1"/>
  <c r="T118" i="118"/>
  <c r="T113" i="118"/>
  <c r="T106" i="118"/>
  <c r="T8" i="118" s="1"/>
  <c r="S122" i="118"/>
  <c r="U80" i="118"/>
  <c r="U82" i="118" s="1"/>
  <c r="S119" i="117"/>
  <c r="T100" i="117"/>
  <c r="T3" i="117" s="1"/>
  <c r="T102" i="117"/>
  <c r="T5" i="117" s="1"/>
  <c r="T103" i="117"/>
  <c r="T6" i="117" s="1"/>
  <c r="T105" i="117"/>
  <c r="T8" i="117" s="1"/>
  <c r="T101" i="117"/>
  <c r="T4" i="117" s="1"/>
  <c r="T106" i="117"/>
  <c r="T9" i="117" s="1"/>
  <c r="T111" i="117"/>
  <c r="T107" i="117"/>
  <c r="T10" i="117" s="1"/>
  <c r="T113" i="117"/>
  <c r="T104" i="117"/>
  <c r="T7" i="117" s="1"/>
  <c r="T110" i="117"/>
  <c r="T109" i="117"/>
  <c r="T114" i="117"/>
  <c r="T115" i="117"/>
  <c r="T112" i="117"/>
  <c r="T116" i="117"/>
  <c r="U80" i="117"/>
  <c r="U82" i="117" s="1"/>
  <c r="U80" i="115"/>
  <c r="U79" i="115" s="1"/>
  <c r="S115" i="114"/>
  <c r="T98" i="114"/>
  <c r="T3" i="114" s="1"/>
  <c r="T102" i="114"/>
  <c r="T7" i="114" s="1"/>
  <c r="T99" i="114"/>
  <c r="T4" i="114" s="1"/>
  <c r="T107" i="114"/>
  <c r="T100" i="114"/>
  <c r="T5" i="114" s="1"/>
  <c r="T101" i="114"/>
  <c r="T6" i="114" s="1"/>
  <c r="T106" i="114"/>
  <c r="T110" i="114"/>
  <c r="T108" i="114"/>
  <c r="T111" i="114"/>
  <c r="T103" i="114"/>
  <c r="T8" i="114" s="1"/>
  <c r="T112" i="114"/>
  <c r="T109" i="114"/>
  <c r="T104" i="114"/>
  <c r="T9" i="114" s="1"/>
  <c r="U79" i="114"/>
  <c r="U81" i="114" s="1"/>
  <c r="AQ97" i="110"/>
  <c r="AP3" i="110"/>
  <c r="AQ102" i="110"/>
  <c r="AP26" i="110"/>
  <c r="AR103" i="110"/>
  <c r="AQ27" i="110"/>
  <c r="W98" i="110"/>
  <c r="W4" i="110" s="1"/>
  <c r="W103" i="110"/>
  <c r="W97" i="110"/>
  <c r="W3" i="110" s="1"/>
  <c r="W102" i="110"/>
  <c r="X97" i="110"/>
  <c r="X3" i="110" s="1"/>
  <c r="X98" i="110"/>
  <c r="X4" i="110" s="1"/>
  <c r="X103" i="110"/>
  <c r="X102" i="110"/>
  <c r="CO46" i="144" l="1"/>
  <c r="CP23" i="142"/>
  <c r="BR2" i="140"/>
  <c r="BQ25" i="140"/>
  <c r="BR25" i="147"/>
  <c r="BS2" i="147"/>
  <c r="BR25" i="144"/>
  <c r="BS2" i="144"/>
  <c r="BR2" i="139"/>
  <c r="BQ25" i="139"/>
  <c r="BR25" i="148"/>
  <c r="BS2" i="148"/>
  <c r="BS2" i="145"/>
  <c r="BR25" i="145"/>
  <c r="BS2" i="146"/>
  <c r="BR25" i="146"/>
  <c r="BS2" i="142"/>
  <c r="BR25" i="142"/>
  <c r="BS2" i="138"/>
  <c r="BR25" i="138"/>
  <c r="BR25" i="141"/>
  <c r="BS2" i="141"/>
  <c r="CP23" i="144"/>
  <c r="CO46" i="145"/>
  <c r="CQ3" i="140"/>
  <c r="CR101" i="140"/>
  <c r="CQ100" i="139"/>
  <c r="CP26" i="139"/>
  <c r="CP46" i="139" s="1"/>
  <c r="CR8" i="140"/>
  <c r="CS106" i="140"/>
  <c r="CP23" i="148"/>
  <c r="CO46" i="138"/>
  <c r="BW96" i="113"/>
  <c r="BV4" i="113"/>
  <c r="CQ5" i="141"/>
  <c r="CR101" i="141"/>
  <c r="CP27" i="140"/>
  <c r="CQ109" i="140"/>
  <c r="CP26" i="144"/>
  <c r="CQ98" i="144"/>
  <c r="CP28" i="138"/>
  <c r="CQ112" i="138"/>
  <c r="BX3" i="131"/>
  <c r="BY99" i="131"/>
  <c r="CQ3" i="148"/>
  <c r="CR96" i="148"/>
  <c r="CP28" i="144"/>
  <c r="CQ100" i="144"/>
  <c r="CP28" i="145"/>
  <c r="CQ104" i="145"/>
  <c r="CP28" i="148"/>
  <c r="CQ104" i="148"/>
  <c r="CQ7" i="141"/>
  <c r="CR103" i="141"/>
  <c r="CR95" i="144"/>
  <c r="CQ4" i="144"/>
  <c r="CQ4" i="140"/>
  <c r="CR102" i="140"/>
  <c r="CR101" i="139"/>
  <c r="CQ27" i="139"/>
  <c r="CQ7" i="140"/>
  <c r="CR105" i="140"/>
  <c r="CP27" i="144"/>
  <c r="CQ99" i="144"/>
  <c r="CP29" i="138"/>
  <c r="CQ113" i="138"/>
  <c r="CQ3" i="138"/>
  <c r="CR102" i="138"/>
  <c r="CO46" i="148"/>
  <c r="CP28" i="141"/>
  <c r="CQ109" i="141"/>
  <c r="CQ4" i="148"/>
  <c r="CR97" i="148"/>
  <c r="CR104" i="138"/>
  <c r="CQ5" i="138"/>
  <c r="CS103" i="140"/>
  <c r="CR5" i="140"/>
  <c r="CQ4" i="141"/>
  <c r="CR100" i="141"/>
  <c r="CQ8" i="141"/>
  <c r="CR104" i="141"/>
  <c r="CQ3" i="147"/>
  <c r="CR98" i="147"/>
  <c r="CP23" i="145"/>
  <c r="CP28" i="142"/>
  <c r="CQ100" i="142"/>
  <c r="CQ106" i="148"/>
  <c r="CP30" i="148"/>
  <c r="CQ103" i="148"/>
  <c r="CP27" i="148"/>
  <c r="BV26" i="118"/>
  <c r="BW111" i="118"/>
  <c r="CQ4" i="138"/>
  <c r="CR103" i="138"/>
  <c r="CP27" i="141"/>
  <c r="CQ108" i="141"/>
  <c r="CP31" i="138"/>
  <c r="CQ115" i="138"/>
  <c r="CP27" i="138"/>
  <c r="CQ111" i="138"/>
  <c r="CP28" i="147"/>
  <c r="CQ106" i="147"/>
  <c r="CP30" i="138"/>
  <c r="CQ114" i="138"/>
  <c r="CQ3" i="139"/>
  <c r="CQ23" i="139" s="1"/>
  <c r="CR97" i="139"/>
  <c r="CO46" i="140"/>
  <c r="CP23" i="141"/>
  <c r="CP30" i="147"/>
  <c r="CQ108" i="147"/>
  <c r="CP23" i="147"/>
  <c r="CR100" i="145"/>
  <c r="CQ6" i="145"/>
  <c r="CQ3" i="145"/>
  <c r="CR97" i="145"/>
  <c r="CS4" i="142"/>
  <c r="CT95" i="142"/>
  <c r="CP30" i="140"/>
  <c r="CQ112" i="140"/>
  <c r="CP29" i="145"/>
  <c r="CQ105" i="145"/>
  <c r="CP23" i="138"/>
  <c r="CO46" i="141"/>
  <c r="CQ105" i="147"/>
  <c r="CP27" i="147"/>
  <c r="BV3" i="118"/>
  <c r="BW101" i="118"/>
  <c r="CR113" i="140"/>
  <c r="CQ31" i="140"/>
  <c r="BV28" i="113"/>
  <c r="BW103" i="113"/>
  <c r="CP26" i="140"/>
  <c r="CQ108" i="140"/>
  <c r="CQ6" i="148"/>
  <c r="CR99" i="148"/>
  <c r="CO46" i="147"/>
  <c r="CQ112" i="141"/>
  <c r="CP31" i="141"/>
  <c r="CR104" i="140"/>
  <c r="CQ6" i="140"/>
  <c r="CP27" i="145"/>
  <c r="CQ103" i="145"/>
  <c r="CQ6" i="141"/>
  <c r="CR102" i="141"/>
  <c r="CQ107" i="147"/>
  <c r="CP29" i="147"/>
  <c r="CQ102" i="145"/>
  <c r="CP26" i="145"/>
  <c r="CP26" i="148"/>
  <c r="CQ102" i="148"/>
  <c r="CR108" i="138"/>
  <c r="CQ9" i="138"/>
  <c r="CQ5" i="142"/>
  <c r="CR96" i="142"/>
  <c r="CQ6" i="138"/>
  <c r="CR105" i="138"/>
  <c r="CQ9" i="141"/>
  <c r="CR105" i="141"/>
  <c r="BW102" i="113"/>
  <c r="BV27" i="113"/>
  <c r="CQ4" i="147"/>
  <c r="CR99" i="147"/>
  <c r="CP29" i="148"/>
  <c r="CQ105" i="148"/>
  <c r="CQ111" i="141"/>
  <c r="CP30" i="141"/>
  <c r="CP26" i="147"/>
  <c r="CQ104" i="147"/>
  <c r="CQ5" i="144"/>
  <c r="CR96" i="144"/>
  <c r="CQ7" i="148"/>
  <c r="CR100" i="148"/>
  <c r="CP26" i="142"/>
  <c r="CQ98" i="142"/>
  <c r="CR110" i="140"/>
  <c r="CQ28" i="140"/>
  <c r="CR4" i="139"/>
  <c r="CS98" i="139"/>
  <c r="CQ3" i="142"/>
  <c r="CR94" i="142"/>
  <c r="CP23" i="140"/>
  <c r="CQ6" i="147"/>
  <c r="CR101" i="147"/>
  <c r="CQ110" i="141"/>
  <c r="CP29" i="141"/>
  <c r="CQ5" i="148"/>
  <c r="CR98" i="148"/>
  <c r="CP29" i="140"/>
  <c r="CQ111" i="140"/>
  <c r="CQ3" i="144"/>
  <c r="CR94" i="144"/>
  <c r="CQ4" i="145"/>
  <c r="CR98" i="145"/>
  <c r="CP26" i="138"/>
  <c r="CQ110" i="138"/>
  <c r="CP32" i="141"/>
  <c r="CQ113" i="141"/>
  <c r="CQ8" i="138"/>
  <c r="CR107" i="138"/>
  <c r="CQ5" i="145"/>
  <c r="CR99" i="145"/>
  <c r="CQ7" i="138"/>
  <c r="CR106" i="138"/>
  <c r="CO46" i="142"/>
  <c r="BW97" i="113"/>
  <c r="BV5" i="113"/>
  <c r="CP32" i="138"/>
  <c r="CQ116" i="138"/>
  <c r="CQ7" i="147"/>
  <c r="CR102" i="147"/>
  <c r="CS99" i="142"/>
  <c r="CR27" i="142"/>
  <c r="CR100" i="147"/>
  <c r="CQ5" i="147"/>
  <c r="BS2" i="137"/>
  <c r="BR25" i="137"/>
  <c r="CQ102" i="137"/>
  <c r="CP28" i="137"/>
  <c r="CR97" i="137"/>
  <c r="CQ5" i="137"/>
  <c r="CQ3" i="137"/>
  <c r="CR95" i="137"/>
  <c r="CQ103" i="137"/>
  <c r="CP29" i="137"/>
  <c r="CO46" i="137"/>
  <c r="CP23" i="137"/>
  <c r="CQ101" i="137"/>
  <c r="CP27" i="137"/>
  <c r="CQ100" i="137"/>
  <c r="CP26" i="137"/>
  <c r="CR96" i="137"/>
  <c r="CQ4" i="137"/>
  <c r="CQ6" i="137"/>
  <c r="CR98" i="137"/>
  <c r="AP109" i="121"/>
  <c r="AO30" i="121"/>
  <c r="AP7" i="121"/>
  <c r="AQ102" i="121"/>
  <c r="AS98" i="113"/>
  <c r="AR6" i="113"/>
  <c r="AR104" i="113"/>
  <c r="AQ29" i="113"/>
  <c r="R109" i="115"/>
  <c r="Q106" i="115"/>
  <c r="Q105" i="115"/>
  <c r="Q103" i="115"/>
  <c r="Q100" i="115"/>
  <c r="Q5" i="115" s="1"/>
  <c r="Q104" i="115"/>
  <c r="Q99" i="115"/>
  <c r="Q4" i="115" s="1"/>
  <c r="Q101" i="115"/>
  <c r="Q6" i="115" s="1"/>
  <c r="Q98" i="115"/>
  <c r="Q3" i="115" s="1"/>
  <c r="O79" i="115"/>
  <c r="P80" i="115"/>
  <c r="P82" i="115" s="1"/>
  <c r="P84" i="115" s="1"/>
  <c r="X108" i="110"/>
  <c r="U107" i="113"/>
  <c r="V102" i="113"/>
  <c r="V96" i="113"/>
  <c r="V4" i="113" s="1"/>
  <c r="V104" i="113"/>
  <c r="V103" i="113"/>
  <c r="V97" i="113"/>
  <c r="V5" i="113" s="1"/>
  <c r="V98" i="113"/>
  <c r="V6" i="113" s="1"/>
  <c r="V29" i="113" s="1"/>
  <c r="AQ104" i="110"/>
  <c r="AP28" i="110"/>
  <c r="AP29" i="110"/>
  <c r="AQ105" i="110"/>
  <c r="AR100" i="110"/>
  <c r="AQ6" i="110"/>
  <c r="AR99" i="110"/>
  <c r="AQ5" i="110"/>
  <c r="U108" i="131"/>
  <c r="U99" i="131"/>
  <c r="U3" i="131" s="1"/>
  <c r="W108" i="110"/>
  <c r="AR111" i="117"/>
  <c r="AQ28" i="117"/>
  <c r="AR109" i="117"/>
  <c r="AQ26" i="117"/>
  <c r="AR112" i="114"/>
  <c r="AQ32" i="114"/>
  <c r="AR106" i="121"/>
  <c r="AQ27" i="121"/>
  <c r="AR116" i="118"/>
  <c r="AQ31" i="118"/>
  <c r="AR111" i="114"/>
  <c r="AQ31" i="114"/>
  <c r="AQ26" i="131"/>
  <c r="AR108" i="131"/>
  <c r="AR104" i="115"/>
  <c r="AQ27" i="115"/>
  <c r="AR112" i="117"/>
  <c r="AQ29" i="117"/>
  <c r="AR115" i="118"/>
  <c r="AQ30" i="118"/>
  <c r="AR113" i="117"/>
  <c r="AQ30" i="117"/>
  <c r="AQ108" i="121"/>
  <c r="AP29" i="121"/>
  <c r="AR104" i="114"/>
  <c r="AQ9" i="114"/>
  <c r="AR98" i="115"/>
  <c r="AQ3" i="115"/>
  <c r="AR97" i="119"/>
  <c r="AQ26" i="119"/>
  <c r="AS102" i="114"/>
  <c r="AR7" i="114"/>
  <c r="AR95" i="113"/>
  <c r="AQ3" i="113"/>
  <c r="AQ103" i="118"/>
  <c r="AP5" i="118"/>
  <c r="AR102" i="118"/>
  <c r="AQ4" i="118"/>
  <c r="AR102" i="117"/>
  <c r="AQ5" i="117"/>
  <c r="AS121" i="122"/>
  <c r="AR34" i="122"/>
  <c r="V95" i="113"/>
  <c r="V3" i="113" s="1"/>
  <c r="V101" i="113"/>
  <c r="AQ118" i="122"/>
  <c r="AP31" i="122"/>
  <c r="AP101" i="117"/>
  <c r="AO4" i="117"/>
  <c r="AR98" i="110"/>
  <c r="AQ4" i="110"/>
  <c r="AR104" i="118"/>
  <c r="AQ6" i="118"/>
  <c r="AS103" i="115"/>
  <c r="AR26" i="115"/>
  <c r="AR28" i="113"/>
  <c r="AP110" i="117"/>
  <c r="AO27" i="117"/>
  <c r="AT109" i="114"/>
  <c r="AS29" i="114"/>
  <c r="AR117" i="118"/>
  <c r="AQ32" i="118"/>
  <c r="AS101" i="115"/>
  <c r="AR6" i="115"/>
  <c r="AS107" i="114"/>
  <c r="AR27" i="114"/>
  <c r="AR5" i="113"/>
  <c r="AQ113" i="118"/>
  <c r="AP28" i="118"/>
  <c r="AR105" i="118"/>
  <c r="AQ7" i="118"/>
  <c r="AS117" i="122"/>
  <c r="AR30" i="122"/>
  <c r="AS122" i="122"/>
  <c r="AR35" i="122"/>
  <c r="AS119" i="118"/>
  <c r="AR34" i="118"/>
  <c r="AR104" i="117"/>
  <c r="AQ7" i="117"/>
  <c r="AR26" i="118"/>
  <c r="AS4" i="113"/>
  <c r="AS119" i="122"/>
  <c r="AR32" i="122"/>
  <c r="AP113" i="122"/>
  <c r="AO26" i="122"/>
  <c r="T122" i="118"/>
  <c r="AQ3" i="118"/>
  <c r="AS114" i="117"/>
  <c r="AR31" i="117"/>
  <c r="AQ114" i="122"/>
  <c r="AP27" i="122"/>
  <c r="AS114" i="118"/>
  <c r="AR29" i="118"/>
  <c r="AS112" i="118"/>
  <c r="AR27" i="118"/>
  <c r="AR109" i="118"/>
  <c r="AQ11" i="118"/>
  <c r="AR27" i="113"/>
  <c r="AS101" i="114"/>
  <c r="AR6" i="114"/>
  <c r="AP106" i="117"/>
  <c r="AO9" i="117"/>
  <c r="AS116" i="122"/>
  <c r="AR29" i="122"/>
  <c r="AS115" i="122"/>
  <c r="AR28" i="122"/>
  <c r="AS98" i="119"/>
  <c r="AR27" i="119"/>
  <c r="AR116" i="117"/>
  <c r="AQ33" i="117"/>
  <c r="AQ115" i="117"/>
  <c r="AP32" i="117"/>
  <c r="X79" i="113"/>
  <c r="X81" i="113" s="1"/>
  <c r="W79" i="113"/>
  <c r="W81" i="113" s="1"/>
  <c r="AS108" i="118"/>
  <c r="AR10" i="118"/>
  <c r="AR106" i="114"/>
  <c r="AQ26" i="114"/>
  <c r="AQ107" i="118"/>
  <c r="AP9" i="118"/>
  <c r="T115" i="114"/>
  <c r="AR100" i="117"/>
  <c r="AQ3" i="117"/>
  <c r="AS101" i="113"/>
  <c r="AR26" i="113"/>
  <c r="AQ107" i="117"/>
  <c r="AP10" i="117"/>
  <c r="AR108" i="114"/>
  <c r="AQ28" i="114"/>
  <c r="AT118" i="118"/>
  <c r="AS33" i="118"/>
  <c r="AS106" i="115"/>
  <c r="AR29" i="115"/>
  <c r="AS110" i="114"/>
  <c r="AR30" i="114"/>
  <c r="AR100" i="115"/>
  <c r="AQ5" i="115"/>
  <c r="AS105" i="115"/>
  <c r="AR28" i="115"/>
  <c r="AR99" i="115"/>
  <c r="AQ4" i="115"/>
  <c r="AR103" i="114"/>
  <c r="AQ8" i="114"/>
  <c r="AR106" i="118"/>
  <c r="AQ8" i="118"/>
  <c r="AQ98" i="114"/>
  <c r="AP3" i="114"/>
  <c r="AS99" i="114"/>
  <c r="AR4" i="114"/>
  <c r="AR105" i="117"/>
  <c r="AQ8" i="117"/>
  <c r="AR103" i="117"/>
  <c r="AQ6" i="117"/>
  <c r="AP98" i="121"/>
  <c r="AO3" i="121"/>
  <c r="AS120" i="122"/>
  <c r="AR33" i="122"/>
  <c r="AQ100" i="114"/>
  <c r="AP5" i="114"/>
  <c r="AP105" i="121"/>
  <c r="AO26" i="121"/>
  <c r="AS103" i="121"/>
  <c r="AR8" i="121"/>
  <c r="AR100" i="121"/>
  <c r="AQ5" i="121"/>
  <c r="AT107" i="121"/>
  <c r="AS28" i="121"/>
  <c r="AR99" i="121"/>
  <c r="AQ4" i="121"/>
  <c r="AS101" i="121"/>
  <c r="AR6" i="121"/>
  <c r="AS110" i="121"/>
  <c r="AR31" i="121"/>
  <c r="AR92" i="120"/>
  <c r="AQ3" i="120"/>
  <c r="T97" i="120"/>
  <c r="AR94" i="120"/>
  <c r="AQ26" i="120"/>
  <c r="AP104" i="131"/>
  <c r="AO8" i="131"/>
  <c r="AQ114" i="131"/>
  <c r="AP32" i="131"/>
  <c r="AP101" i="131"/>
  <c r="AO5" i="131"/>
  <c r="AQ112" i="131"/>
  <c r="AP30" i="131"/>
  <c r="AP100" i="131"/>
  <c r="AO4" i="131"/>
  <c r="AQ115" i="131"/>
  <c r="AP33" i="131"/>
  <c r="AP103" i="131"/>
  <c r="AO7" i="131"/>
  <c r="AP105" i="131"/>
  <c r="AO9" i="131"/>
  <c r="AQ3" i="131"/>
  <c r="AQ113" i="131"/>
  <c r="AP31" i="131"/>
  <c r="AP106" i="131"/>
  <c r="AO10" i="131"/>
  <c r="AP109" i="131"/>
  <c r="AO27" i="131"/>
  <c r="AQ110" i="131"/>
  <c r="AP28" i="131"/>
  <c r="AP102" i="131"/>
  <c r="AO6" i="131"/>
  <c r="AQ111" i="131"/>
  <c r="AP29" i="131"/>
  <c r="V80" i="131"/>
  <c r="V82" i="131" s="1"/>
  <c r="I110" i="131"/>
  <c r="I101" i="131"/>
  <c r="I5" i="131" s="1"/>
  <c r="L118" i="131"/>
  <c r="K105" i="131"/>
  <c r="K9" i="131" s="1"/>
  <c r="K114" i="131"/>
  <c r="T118" i="131"/>
  <c r="K103" i="131"/>
  <c r="K7" i="131" s="1"/>
  <c r="K112" i="131"/>
  <c r="K100" i="131"/>
  <c r="K4" i="131" s="1"/>
  <c r="K109" i="131"/>
  <c r="K104" i="131"/>
  <c r="K8" i="131" s="1"/>
  <c r="K113" i="131"/>
  <c r="U100" i="131"/>
  <c r="U4" i="131" s="1"/>
  <c r="U101" i="131"/>
  <c r="U5" i="131" s="1"/>
  <c r="U105" i="131"/>
  <c r="U9" i="131" s="1"/>
  <c r="U110" i="131"/>
  <c r="U102" i="131"/>
  <c r="U6" i="131" s="1"/>
  <c r="U104" i="131"/>
  <c r="U8" i="131" s="1"/>
  <c r="U106" i="131"/>
  <c r="U10" i="131" s="1"/>
  <c r="U111" i="131"/>
  <c r="U113" i="131"/>
  <c r="U112" i="131"/>
  <c r="U114" i="131"/>
  <c r="U109" i="131"/>
  <c r="U115" i="131"/>
  <c r="U103" i="131"/>
  <c r="U7" i="131" s="1"/>
  <c r="K111" i="131"/>
  <c r="K102" i="131"/>
  <c r="K6" i="131" s="1"/>
  <c r="K106" i="131"/>
  <c r="K10" i="131" s="1"/>
  <c r="K115" i="131"/>
  <c r="AS95" i="119"/>
  <c r="AR4" i="119"/>
  <c r="AS94" i="119"/>
  <c r="AR3" i="119"/>
  <c r="AP107" i="122"/>
  <c r="AO8" i="122"/>
  <c r="AR109" i="122"/>
  <c r="AQ10" i="122"/>
  <c r="AR104" i="122"/>
  <c r="AQ5" i="122"/>
  <c r="AR111" i="122"/>
  <c r="AQ12" i="122"/>
  <c r="AR105" i="122"/>
  <c r="AQ6" i="122"/>
  <c r="AP102" i="122"/>
  <c r="AO3" i="122"/>
  <c r="AR110" i="122"/>
  <c r="AQ11" i="122"/>
  <c r="AR108" i="122"/>
  <c r="AQ9" i="122"/>
  <c r="AP103" i="122"/>
  <c r="AO4" i="122"/>
  <c r="AR106" i="122"/>
  <c r="AQ7" i="122"/>
  <c r="U125" i="122"/>
  <c r="X80" i="122"/>
  <c r="X82" i="122" s="1"/>
  <c r="W80" i="122"/>
  <c r="W82" i="122" s="1"/>
  <c r="V104" i="122"/>
  <c r="V5" i="122" s="1"/>
  <c r="V102" i="122"/>
  <c r="V3" i="122" s="1"/>
  <c r="V103" i="122"/>
  <c r="V4" i="122" s="1"/>
  <c r="V107" i="122"/>
  <c r="V8" i="122" s="1"/>
  <c r="V111" i="122"/>
  <c r="V12" i="122" s="1"/>
  <c r="V106" i="122"/>
  <c r="V7" i="122" s="1"/>
  <c r="V110" i="122"/>
  <c r="V11" i="122" s="1"/>
  <c r="V113" i="122"/>
  <c r="V117" i="122"/>
  <c r="V121" i="122"/>
  <c r="V109" i="122"/>
  <c r="V10" i="122" s="1"/>
  <c r="V118" i="122"/>
  <c r="V105" i="122"/>
  <c r="V6" i="122" s="1"/>
  <c r="V114" i="122"/>
  <c r="V119" i="122"/>
  <c r="V115" i="122"/>
  <c r="V116" i="122"/>
  <c r="V120" i="122"/>
  <c r="V108" i="122"/>
  <c r="V9" i="122" s="1"/>
  <c r="V122" i="122"/>
  <c r="V80" i="121"/>
  <c r="V82" i="121" s="1"/>
  <c r="U98" i="121"/>
  <c r="U3" i="121" s="1"/>
  <c r="U103" i="121"/>
  <c r="U8" i="121" s="1"/>
  <c r="U108" i="121"/>
  <c r="U99" i="121"/>
  <c r="U4" i="121" s="1"/>
  <c r="U101" i="121"/>
  <c r="U6" i="121" s="1"/>
  <c r="U105" i="121"/>
  <c r="U106" i="121"/>
  <c r="U110" i="121"/>
  <c r="U102" i="121"/>
  <c r="U7" i="121" s="1"/>
  <c r="U109" i="121"/>
  <c r="U100" i="121"/>
  <c r="U5" i="121" s="1"/>
  <c r="U107" i="121"/>
  <c r="T113" i="121"/>
  <c r="V79" i="120"/>
  <c r="V81" i="120" s="1"/>
  <c r="U94" i="120"/>
  <c r="U92" i="120"/>
  <c r="U3" i="120" s="1"/>
  <c r="T101" i="119"/>
  <c r="U94" i="119"/>
  <c r="U3" i="119" s="1"/>
  <c r="U97" i="119"/>
  <c r="U95" i="119"/>
  <c r="U4" i="119" s="1"/>
  <c r="U98" i="119"/>
  <c r="V80" i="119"/>
  <c r="V82" i="119" s="1"/>
  <c r="U101" i="118"/>
  <c r="U3" i="118" s="1"/>
  <c r="U105" i="118"/>
  <c r="U7" i="118" s="1"/>
  <c r="U102" i="118"/>
  <c r="U4" i="118" s="1"/>
  <c r="U106" i="118"/>
  <c r="U8" i="118" s="1"/>
  <c r="U104" i="118"/>
  <c r="U6" i="118" s="1"/>
  <c r="U108" i="118"/>
  <c r="U10" i="118" s="1"/>
  <c r="U109" i="118"/>
  <c r="U11" i="118" s="1"/>
  <c r="U114" i="118"/>
  <c r="U118" i="118"/>
  <c r="U107" i="118"/>
  <c r="U9" i="118" s="1"/>
  <c r="U111" i="118"/>
  <c r="U115" i="118"/>
  <c r="U116" i="118"/>
  <c r="U112" i="118"/>
  <c r="U117" i="118"/>
  <c r="U119" i="118"/>
  <c r="U103" i="118"/>
  <c r="U5" i="118" s="1"/>
  <c r="U113" i="118"/>
  <c r="V80" i="118"/>
  <c r="V82" i="118" s="1"/>
  <c r="U100" i="117"/>
  <c r="U3" i="117" s="1"/>
  <c r="U101" i="117"/>
  <c r="U4" i="117" s="1"/>
  <c r="U102" i="117"/>
  <c r="U5" i="117" s="1"/>
  <c r="U104" i="117"/>
  <c r="U7" i="117" s="1"/>
  <c r="U105" i="117"/>
  <c r="U8" i="117" s="1"/>
  <c r="U110" i="117"/>
  <c r="U106" i="117"/>
  <c r="U9" i="117" s="1"/>
  <c r="U111" i="117"/>
  <c r="U103" i="117"/>
  <c r="U6" i="117" s="1"/>
  <c r="U107" i="117"/>
  <c r="U10" i="117" s="1"/>
  <c r="U112" i="117"/>
  <c r="U116" i="117"/>
  <c r="U109" i="117"/>
  <c r="U113" i="117"/>
  <c r="U114" i="117"/>
  <c r="U115" i="117"/>
  <c r="V80" i="117"/>
  <c r="V82" i="117" s="1"/>
  <c r="T119" i="117"/>
  <c r="V80" i="115"/>
  <c r="V79" i="115" s="1"/>
  <c r="U98" i="114"/>
  <c r="U3" i="114" s="1"/>
  <c r="U101" i="114"/>
  <c r="U6" i="114" s="1"/>
  <c r="U102" i="114"/>
  <c r="U7" i="114" s="1"/>
  <c r="U106" i="114"/>
  <c r="U99" i="114"/>
  <c r="U4" i="114" s="1"/>
  <c r="U104" i="114"/>
  <c r="U9" i="114" s="1"/>
  <c r="U109" i="114"/>
  <c r="U112" i="114"/>
  <c r="U107" i="114"/>
  <c r="U108" i="114"/>
  <c r="U111" i="114"/>
  <c r="U100" i="114"/>
  <c r="U5" i="114" s="1"/>
  <c r="U103" i="114"/>
  <c r="U8" i="114" s="1"/>
  <c r="U110" i="114"/>
  <c r="V79" i="114"/>
  <c r="V81" i="114" s="1"/>
  <c r="AS103" i="110"/>
  <c r="AR27" i="110"/>
  <c r="AR97" i="110"/>
  <c r="AQ3" i="110"/>
  <c r="AR102" i="110"/>
  <c r="AQ26" i="110"/>
  <c r="CQ23" i="142" l="1"/>
  <c r="BS25" i="141"/>
  <c r="BT2" i="141"/>
  <c r="BS25" i="148"/>
  <c r="BT2" i="148"/>
  <c r="BS25" i="147"/>
  <c r="BT2" i="147"/>
  <c r="BS25" i="142"/>
  <c r="BT2" i="142"/>
  <c r="BS25" i="145"/>
  <c r="BT2" i="145"/>
  <c r="BS25" i="144"/>
  <c r="BT2" i="144"/>
  <c r="BT2" i="138"/>
  <c r="BS25" i="138"/>
  <c r="BS25" i="146"/>
  <c r="BT2" i="146"/>
  <c r="BS2" i="139"/>
  <c r="BR25" i="139"/>
  <c r="BS2" i="140"/>
  <c r="BR25" i="140"/>
  <c r="CQ23" i="144"/>
  <c r="CQ29" i="141"/>
  <c r="CR110" i="141"/>
  <c r="CR7" i="148"/>
  <c r="CS100" i="148"/>
  <c r="CR105" i="148"/>
  <c r="CQ29" i="148"/>
  <c r="CS102" i="141"/>
  <c r="CR6" i="141"/>
  <c r="BW3" i="118"/>
  <c r="BX101" i="118"/>
  <c r="CQ29" i="145"/>
  <c r="CR105" i="145"/>
  <c r="CQ28" i="147"/>
  <c r="CR106" i="147"/>
  <c r="CR4" i="138"/>
  <c r="CS103" i="138"/>
  <c r="CQ28" i="141"/>
  <c r="CR109" i="141"/>
  <c r="CQ28" i="148"/>
  <c r="CR104" i="148"/>
  <c r="BY3" i="131"/>
  <c r="BZ99" i="131"/>
  <c r="CR5" i="141"/>
  <c r="CS101" i="141"/>
  <c r="CT106" i="140"/>
  <c r="CS8" i="140"/>
  <c r="CT99" i="142"/>
  <c r="CS27" i="142"/>
  <c r="CS94" i="144"/>
  <c r="CR3" i="144"/>
  <c r="CS101" i="147"/>
  <c r="CR6" i="147"/>
  <c r="CR9" i="141"/>
  <c r="CS105" i="141"/>
  <c r="CS108" i="138"/>
  <c r="CR9" i="138"/>
  <c r="CR6" i="148"/>
  <c r="CS99" i="148"/>
  <c r="CS100" i="145"/>
  <c r="CR6" i="145"/>
  <c r="CQ23" i="138"/>
  <c r="CQ30" i="148"/>
  <c r="CR106" i="148"/>
  <c r="CS5" i="140"/>
  <c r="CT103" i="140"/>
  <c r="CS101" i="139"/>
  <c r="CR27" i="139"/>
  <c r="CS102" i="147"/>
  <c r="CR7" i="147"/>
  <c r="CR5" i="144"/>
  <c r="CS96" i="144"/>
  <c r="CR102" i="148"/>
  <c r="CQ26" i="148"/>
  <c r="CQ27" i="145"/>
  <c r="CR103" i="145"/>
  <c r="CR112" i="140"/>
  <c r="CQ30" i="140"/>
  <c r="CR3" i="139"/>
  <c r="CR23" i="139" s="1"/>
  <c r="CS97" i="139"/>
  <c r="CR111" i="138"/>
  <c r="CQ27" i="138"/>
  <c r="BW26" i="118"/>
  <c r="BX111" i="118"/>
  <c r="CR8" i="141"/>
  <c r="CS104" i="141"/>
  <c r="CR4" i="140"/>
  <c r="CS102" i="140"/>
  <c r="CR112" i="138"/>
  <c r="CQ28" i="138"/>
  <c r="CS106" i="138"/>
  <c r="CR7" i="138"/>
  <c r="CQ32" i="141"/>
  <c r="CR113" i="141"/>
  <c r="CQ29" i="140"/>
  <c r="CR111" i="140"/>
  <c r="CR28" i="140"/>
  <c r="CS110" i="140"/>
  <c r="CS99" i="147"/>
  <c r="CR4" i="147"/>
  <c r="CR6" i="138"/>
  <c r="CS105" i="138"/>
  <c r="CQ26" i="140"/>
  <c r="CR108" i="140"/>
  <c r="CQ27" i="147"/>
  <c r="CR105" i="147"/>
  <c r="CQ30" i="147"/>
  <c r="CR108" i="147"/>
  <c r="CQ28" i="142"/>
  <c r="CR100" i="142"/>
  <c r="CQ23" i="141"/>
  <c r="CR5" i="138"/>
  <c r="CS104" i="138"/>
  <c r="BW4" i="113"/>
  <c r="BX96" i="113"/>
  <c r="CQ26" i="139"/>
  <c r="CQ46" i="139" s="1"/>
  <c r="CR100" i="139"/>
  <c r="CQ32" i="138"/>
  <c r="CR116" i="138"/>
  <c r="CS94" i="142"/>
  <c r="CR3" i="142"/>
  <c r="CQ26" i="147"/>
  <c r="CR104" i="147"/>
  <c r="CP46" i="145"/>
  <c r="CP46" i="140"/>
  <c r="CT4" i="142"/>
  <c r="CU95" i="142"/>
  <c r="CQ30" i="138"/>
  <c r="CR114" i="138"/>
  <c r="CQ31" i="138"/>
  <c r="CR115" i="138"/>
  <c r="CR4" i="148"/>
  <c r="CS97" i="148"/>
  <c r="CR3" i="138"/>
  <c r="CS102" i="138"/>
  <c r="CQ27" i="144"/>
  <c r="CR99" i="144"/>
  <c r="CR100" i="144"/>
  <c r="CQ28" i="144"/>
  <c r="CQ26" i="144"/>
  <c r="CR98" i="144"/>
  <c r="CR3" i="140"/>
  <c r="CS101" i="140"/>
  <c r="CS99" i="145"/>
  <c r="CR5" i="145"/>
  <c r="CQ26" i="138"/>
  <c r="CR110" i="138"/>
  <c r="CS98" i="148"/>
  <c r="CR5" i="148"/>
  <c r="CP46" i="147"/>
  <c r="CR102" i="145"/>
  <c r="CQ26" i="145"/>
  <c r="CS104" i="140"/>
  <c r="CR6" i="140"/>
  <c r="BX103" i="113"/>
  <c r="BW28" i="113"/>
  <c r="CS95" i="144"/>
  <c r="CR4" i="144"/>
  <c r="CP46" i="144"/>
  <c r="CQ23" i="140"/>
  <c r="CP46" i="137"/>
  <c r="CP46" i="138"/>
  <c r="CT98" i="139"/>
  <c r="CS4" i="139"/>
  <c r="CQ26" i="142"/>
  <c r="CR98" i="142"/>
  <c r="BX102" i="113"/>
  <c r="BW27" i="113"/>
  <c r="CR5" i="142"/>
  <c r="CS96" i="142"/>
  <c r="CR3" i="145"/>
  <c r="CS97" i="145"/>
  <c r="CQ27" i="141"/>
  <c r="CR108" i="141"/>
  <c r="CP46" i="148"/>
  <c r="CR3" i="147"/>
  <c r="CS98" i="147"/>
  <c r="CR4" i="141"/>
  <c r="CS100" i="141"/>
  <c r="CR7" i="140"/>
  <c r="CS105" i="140"/>
  <c r="CS103" i="141"/>
  <c r="CR7" i="141"/>
  <c r="CQ28" i="145"/>
  <c r="CR104" i="145"/>
  <c r="CR3" i="148"/>
  <c r="CS96" i="148"/>
  <c r="CQ27" i="140"/>
  <c r="CR109" i="140"/>
  <c r="CQ23" i="137"/>
  <c r="CR5" i="147"/>
  <c r="CS100" i="147"/>
  <c r="BW5" i="113"/>
  <c r="BX97" i="113"/>
  <c r="CS107" i="138"/>
  <c r="CR8" i="138"/>
  <c r="CR4" i="145"/>
  <c r="CS98" i="145"/>
  <c r="CP46" i="142"/>
  <c r="CR111" i="141"/>
  <c r="CQ30" i="141"/>
  <c r="CR107" i="147"/>
  <c r="CQ29" i="147"/>
  <c r="CQ31" i="141"/>
  <c r="CR112" i="141"/>
  <c r="CR31" i="140"/>
  <c r="CS113" i="140"/>
  <c r="CQ23" i="145"/>
  <c r="CP46" i="141"/>
  <c r="CQ27" i="148"/>
  <c r="CR103" i="148"/>
  <c r="CQ23" i="147"/>
  <c r="CQ29" i="138"/>
  <c r="CR113" i="138"/>
  <c r="CQ23" i="148"/>
  <c r="CQ26" i="137"/>
  <c r="CR100" i="137"/>
  <c r="CR101" i="137"/>
  <c r="CQ27" i="137"/>
  <c r="CR102" i="137"/>
  <c r="CQ28" i="137"/>
  <c r="CS95" i="137"/>
  <c r="CR3" i="137"/>
  <c r="CR5" i="137"/>
  <c r="CS97" i="137"/>
  <c r="CS98" i="137"/>
  <c r="CR6" i="137"/>
  <c r="CR4" i="137"/>
  <c r="CS96" i="137"/>
  <c r="CR103" i="137"/>
  <c r="CQ29" i="137"/>
  <c r="BT2" i="137"/>
  <c r="BS25" i="137"/>
  <c r="AR102" i="121"/>
  <c r="AQ7" i="121"/>
  <c r="AP30" i="121"/>
  <c r="AQ109" i="121"/>
  <c r="C109" i="110"/>
  <c r="AT98" i="113"/>
  <c r="AS6" i="113"/>
  <c r="AS104" i="113"/>
  <c r="AR29" i="113"/>
  <c r="V107" i="113"/>
  <c r="Q109" i="115"/>
  <c r="P101" i="115"/>
  <c r="P6" i="115" s="1"/>
  <c r="P104" i="115"/>
  <c r="P106" i="115"/>
  <c r="P98" i="115"/>
  <c r="P3" i="115" s="1"/>
  <c r="P99" i="115"/>
  <c r="P4" i="115" s="1"/>
  <c r="P100" i="115"/>
  <c r="P5" i="115" s="1"/>
  <c r="P103" i="115"/>
  <c r="P105" i="115"/>
  <c r="N79" i="115"/>
  <c r="O80" i="115"/>
  <c r="O82" i="115" s="1"/>
  <c r="O84" i="115" s="1"/>
  <c r="X102" i="113"/>
  <c r="X96" i="113"/>
  <c r="X4" i="113" s="1"/>
  <c r="X104" i="113"/>
  <c r="X103" i="113"/>
  <c r="X97" i="113"/>
  <c r="X5" i="113" s="1"/>
  <c r="X98" i="113"/>
  <c r="X6" i="113" s="1"/>
  <c r="X29" i="113" s="1"/>
  <c r="W102" i="113"/>
  <c r="W96" i="113"/>
  <c r="W4" i="113" s="1"/>
  <c r="W97" i="113"/>
  <c r="W5" i="113" s="1"/>
  <c r="W98" i="113"/>
  <c r="W6" i="113" s="1"/>
  <c r="W29" i="113" s="1"/>
  <c r="W104" i="113"/>
  <c r="W103" i="113"/>
  <c r="AS99" i="110"/>
  <c r="AR5" i="110"/>
  <c r="AS100" i="110"/>
  <c r="AR6" i="110"/>
  <c r="AR105" i="110"/>
  <c r="AQ29" i="110"/>
  <c r="AR104" i="110"/>
  <c r="AQ28" i="110"/>
  <c r="V108" i="131"/>
  <c r="V99" i="131"/>
  <c r="V3" i="131" s="1"/>
  <c r="AR108" i="121"/>
  <c r="AQ29" i="121"/>
  <c r="AS112" i="117"/>
  <c r="AR29" i="117"/>
  <c r="AS111" i="114"/>
  <c r="AR31" i="114"/>
  <c r="AS112" i="114"/>
  <c r="AR32" i="114"/>
  <c r="AS113" i="117"/>
  <c r="AR30" i="117"/>
  <c r="AS104" i="115"/>
  <c r="AR27" i="115"/>
  <c r="AS116" i="118"/>
  <c r="AR31" i="118"/>
  <c r="AS109" i="117"/>
  <c r="AR26" i="117"/>
  <c r="AS108" i="131"/>
  <c r="AR26" i="131"/>
  <c r="AS115" i="118"/>
  <c r="AR30" i="118"/>
  <c r="AS106" i="121"/>
  <c r="AR27" i="121"/>
  <c r="AS111" i="117"/>
  <c r="AR28" i="117"/>
  <c r="AT105" i="115"/>
  <c r="AS28" i="115"/>
  <c r="AT114" i="118"/>
  <c r="AS29" i="118"/>
  <c r="AS105" i="117"/>
  <c r="AR8" i="117"/>
  <c r="AT110" i="114"/>
  <c r="AS30" i="114"/>
  <c r="AR107" i="117"/>
  <c r="AQ10" i="117"/>
  <c r="AR115" i="117"/>
  <c r="AQ32" i="117"/>
  <c r="AT115" i="122"/>
  <c r="AS28" i="122"/>
  <c r="AT112" i="118"/>
  <c r="AS27" i="118"/>
  <c r="AR107" i="118"/>
  <c r="AQ9" i="118"/>
  <c r="AT108" i="118"/>
  <c r="AS10" i="118"/>
  <c r="W95" i="113"/>
  <c r="W3" i="113" s="1"/>
  <c r="W101" i="113"/>
  <c r="AQ113" i="122"/>
  <c r="AP26" i="122"/>
  <c r="AS26" i="118"/>
  <c r="AT119" i="118"/>
  <c r="AS34" i="118"/>
  <c r="AT117" i="122"/>
  <c r="AS30" i="122"/>
  <c r="AS5" i="113"/>
  <c r="AT101" i="115"/>
  <c r="AS6" i="115"/>
  <c r="AU109" i="114"/>
  <c r="AT29" i="114"/>
  <c r="AS28" i="113"/>
  <c r="AS104" i="118"/>
  <c r="AR6" i="118"/>
  <c r="AQ101" i="117"/>
  <c r="AP4" i="117"/>
  <c r="AS102" i="117"/>
  <c r="AR5" i="117"/>
  <c r="AR103" i="118"/>
  <c r="AQ5" i="118"/>
  <c r="AS97" i="119"/>
  <c r="AR26" i="119"/>
  <c r="AS98" i="115"/>
  <c r="AR3" i="115"/>
  <c r="AR100" i="114"/>
  <c r="AQ5" i="114"/>
  <c r="AS103" i="114"/>
  <c r="AR8" i="114"/>
  <c r="AU118" i="118"/>
  <c r="AT33" i="118"/>
  <c r="AS100" i="117"/>
  <c r="AR3" i="117"/>
  <c r="AQ106" i="117"/>
  <c r="AP9" i="117"/>
  <c r="AS27" i="113"/>
  <c r="AT114" i="117"/>
  <c r="AS31" i="117"/>
  <c r="U115" i="114"/>
  <c r="AQ105" i="121"/>
  <c r="AP26" i="121"/>
  <c r="AT120" i="122"/>
  <c r="AS33" i="122"/>
  <c r="AS103" i="117"/>
  <c r="AR6" i="117"/>
  <c r="AT99" i="114"/>
  <c r="AS4" i="114"/>
  <c r="AR98" i="114"/>
  <c r="AQ3" i="114"/>
  <c r="AS106" i="118"/>
  <c r="AR8" i="118"/>
  <c r="AS99" i="115"/>
  <c r="AR4" i="115"/>
  <c r="AS100" i="115"/>
  <c r="AR5" i="115"/>
  <c r="AT106" i="115"/>
  <c r="AS29" i="115"/>
  <c r="AS108" i="114"/>
  <c r="AR28" i="114"/>
  <c r="AT101" i="113"/>
  <c r="AS26" i="113"/>
  <c r="X101" i="113"/>
  <c r="X95" i="113"/>
  <c r="X3" i="113" s="1"/>
  <c r="AS116" i="117"/>
  <c r="AR33" i="117"/>
  <c r="AT98" i="119"/>
  <c r="AS27" i="119"/>
  <c r="AT116" i="122"/>
  <c r="AS29" i="122"/>
  <c r="AT101" i="114"/>
  <c r="AS6" i="114"/>
  <c r="AS109" i="118"/>
  <c r="AR11" i="118"/>
  <c r="AR114" i="122"/>
  <c r="AQ27" i="122"/>
  <c r="AR3" i="118"/>
  <c r="AP3" i="121"/>
  <c r="AQ98" i="121"/>
  <c r="U119" i="117"/>
  <c r="AS106" i="114"/>
  <c r="AR26" i="114"/>
  <c r="AT119" i="122"/>
  <c r="AS32" i="122"/>
  <c r="AT4" i="113"/>
  <c r="AS104" i="117"/>
  <c r="AR7" i="117"/>
  <c r="AT122" i="122"/>
  <c r="AS35" i="122"/>
  <c r="AS105" i="118"/>
  <c r="AR7" i="118"/>
  <c r="AR113" i="118"/>
  <c r="AQ28" i="118"/>
  <c r="AT107" i="114"/>
  <c r="AS27" i="114"/>
  <c r="AS117" i="118"/>
  <c r="AR32" i="118"/>
  <c r="AQ110" i="117"/>
  <c r="AP27" i="117"/>
  <c r="AT103" i="115"/>
  <c r="AS26" i="115"/>
  <c r="AS98" i="110"/>
  <c r="AR4" i="110"/>
  <c r="AR118" i="122"/>
  <c r="AQ31" i="122"/>
  <c r="AT121" i="122"/>
  <c r="AS34" i="122"/>
  <c r="AS102" i="118"/>
  <c r="AR4" i="118"/>
  <c r="AS95" i="113"/>
  <c r="AR3" i="113"/>
  <c r="AT102" i="114"/>
  <c r="AS7" i="114"/>
  <c r="AS104" i="114"/>
  <c r="AR9" i="114"/>
  <c r="AT110" i="121"/>
  <c r="AS31" i="121"/>
  <c r="AS99" i="121"/>
  <c r="AR4" i="121"/>
  <c r="AT101" i="121"/>
  <c r="AS6" i="121"/>
  <c r="AU107" i="121"/>
  <c r="AT28" i="121"/>
  <c r="AS100" i="121"/>
  <c r="AR5" i="121"/>
  <c r="AT103" i="121"/>
  <c r="AS8" i="121"/>
  <c r="AS94" i="120"/>
  <c r="AR26" i="120"/>
  <c r="AS92" i="120"/>
  <c r="AR3" i="120"/>
  <c r="AR110" i="131"/>
  <c r="AQ28" i="131"/>
  <c r="AR112" i="131"/>
  <c r="AQ30" i="131"/>
  <c r="AR111" i="131"/>
  <c r="AQ29" i="131"/>
  <c r="AQ106" i="131"/>
  <c r="AP10" i="131"/>
  <c r="AR113" i="131"/>
  <c r="AQ31" i="131"/>
  <c r="AQ105" i="131"/>
  <c r="AP9" i="131"/>
  <c r="AR115" i="131"/>
  <c r="AQ33" i="131"/>
  <c r="AR114" i="131"/>
  <c r="AQ32" i="131"/>
  <c r="AQ102" i="131"/>
  <c r="AP6" i="131"/>
  <c r="AQ109" i="131"/>
  <c r="AP27" i="131"/>
  <c r="AR3" i="131"/>
  <c r="AQ103" i="131"/>
  <c r="AP7" i="131"/>
  <c r="AQ100" i="131"/>
  <c r="AP4" i="131"/>
  <c r="AQ101" i="131"/>
  <c r="AP5" i="131"/>
  <c r="AQ104" i="131"/>
  <c r="AP8" i="131"/>
  <c r="J113" i="131"/>
  <c r="J104" i="131"/>
  <c r="J8" i="131" s="1"/>
  <c r="W80" i="131"/>
  <c r="W82" i="131" s="1"/>
  <c r="X80" i="131"/>
  <c r="X82" i="131" s="1"/>
  <c r="J102" i="131"/>
  <c r="J6" i="131" s="1"/>
  <c r="J111" i="131"/>
  <c r="K118" i="131"/>
  <c r="J115" i="131"/>
  <c r="J106" i="131"/>
  <c r="J10" i="131" s="1"/>
  <c r="J112" i="131"/>
  <c r="J103" i="131"/>
  <c r="J7" i="131" s="1"/>
  <c r="J105" i="131"/>
  <c r="J9" i="131" s="1"/>
  <c r="J114" i="131"/>
  <c r="H110" i="131"/>
  <c r="H101" i="131"/>
  <c r="H5" i="131" s="1"/>
  <c r="U118" i="131"/>
  <c r="J109" i="131"/>
  <c r="J100" i="131"/>
  <c r="J4" i="131" s="1"/>
  <c r="V104" i="131"/>
  <c r="V8" i="131" s="1"/>
  <c r="V109" i="131"/>
  <c r="V100" i="131"/>
  <c r="V4" i="131" s="1"/>
  <c r="V101" i="131"/>
  <c r="V5" i="131" s="1"/>
  <c r="V103" i="131"/>
  <c r="V7" i="131" s="1"/>
  <c r="V105" i="131"/>
  <c r="V9" i="131" s="1"/>
  <c r="V112" i="131"/>
  <c r="V106" i="131"/>
  <c r="V10" i="131" s="1"/>
  <c r="V110" i="131"/>
  <c r="V114" i="131"/>
  <c r="V102" i="131"/>
  <c r="V6" i="131" s="1"/>
  <c r="V111" i="131"/>
  <c r="V113" i="131"/>
  <c r="V115" i="131"/>
  <c r="AT94" i="119"/>
  <c r="AS3" i="119"/>
  <c r="AT95" i="119"/>
  <c r="AS4" i="119"/>
  <c r="AS104" i="122"/>
  <c r="AR5" i="122"/>
  <c r="AQ103" i="122"/>
  <c r="AP4" i="122"/>
  <c r="AS110" i="122"/>
  <c r="AR11" i="122"/>
  <c r="AS105" i="122"/>
  <c r="AR6" i="122"/>
  <c r="AQ107" i="122"/>
  <c r="AP8" i="122"/>
  <c r="AS106" i="122"/>
  <c r="AR7" i="122"/>
  <c r="AS108" i="122"/>
  <c r="AR9" i="122"/>
  <c r="AQ102" i="122"/>
  <c r="AP3" i="122"/>
  <c r="AS111" i="122"/>
  <c r="AR12" i="122"/>
  <c r="AS109" i="122"/>
  <c r="AR10" i="122"/>
  <c r="X102" i="122"/>
  <c r="X3" i="122" s="1"/>
  <c r="X103" i="122"/>
  <c r="X4" i="122" s="1"/>
  <c r="X105" i="122"/>
  <c r="X6" i="122" s="1"/>
  <c r="X109" i="122"/>
  <c r="X10" i="122" s="1"/>
  <c r="X114" i="122"/>
  <c r="X106" i="122"/>
  <c r="X7" i="122" s="1"/>
  <c r="X108" i="122"/>
  <c r="X9" i="122" s="1"/>
  <c r="X115" i="122"/>
  <c r="X119" i="122"/>
  <c r="X110" i="122"/>
  <c r="X11" i="122" s="1"/>
  <c r="X116" i="122"/>
  <c r="X104" i="122"/>
  <c r="X5" i="122" s="1"/>
  <c r="X107" i="122"/>
  <c r="X8" i="122" s="1"/>
  <c r="X111" i="122"/>
  <c r="X12" i="122" s="1"/>
  <c r="X113" i="122"/>
  <c r="X117" i="122"/>
  <c r="X121" i="122"/>
  <c r="X122" i="122"/>
  <c r="X118" i="122"/>
  <c r="X120" i="122"/>
  <c r="V125" i="122"/>
  <c r="W103" i="122"/>
  <c r="W4" i="122" s="1"/>
  <c r="W104" i="122"/>
  <c r="W5" i="122" s="1"/>
  <c r="W106" i="122"/>
  <c r="W7" i="122" s="1"/>
  <c r="W110" i="122"/>
  <c r="W11" i="122" s="1"/>
  <c r="W102" i="122"/>
  <c r="W3" i="122" s="1"/>
  <c r="W107" i="122"/>
  <c r="W8" i="122" s="1"/>
  <c r="W105" i="122"/>
  <c r="W6" i="122" s="1"/>
  <c r="W114" i="122"/>
  <c r="W116" i="122"/>
  <c r="W120" i="122"/>
  <c r="W113" i="122"/>
  <c r="W117" i="122"/>
  <c r="W115" i="122"/>
  <c r="W118" i="122"/>
  <c r="W108" i="122"/>
  <c r="W9" i="122" s="1"/>
  <c r="W121" i="122"/>
  <c r="W109" i="122"/>
  <c r="W10" i="122" s="1"/>
  <c r="W119" i="122"/>
  <c r="W111" i="122"/>
  <c r="W12" i="122" s="1"/>
  <c r="W122" i="122"/>
  <c r="W80" i="121"/>
  <c r="W82" i="121" s="1"/>
  <c r="X80" i="121"/>
  <c r="X82" i="121" s="1"/>
  <c r="V99" i="121"/>
  <c r="V4" i="121" s="1"/>
  <c r="V102" i="121"/>
  <c r="V7" i="121" s="1"/>
  <c r="V98" i="121"/>
  <c r="V3" i="121" s="1"/>
  <c r="V100" i="121"/>
  <c r="V5" i="121" s="1"/>
  <c r="V107" i="121"/>
  <c r="V101" i="121"/>
  <c r="V6" i="121" s="1"/>
  <c r="V103" i="121"/>
  <c r="V8" i="121" s="1"/>
  <c r="V105" i="121"/>
  <c r="V109" i="121"/>
  <c r="V106" i="121"/>
  <c r="V108" i="121"/>
  <c r="V110" i="121"/>
  <c r="U113" i="121"/>
  <c r="U97" i="120"/>
  <c r="W79" i="120"/>
  <c r="W81" i="120" s="1"/>
  <c r="X79" i="120"/>
  <c r="X81" i="120" s="1"/>
  <c r="V94" i="120"/>
  <c r="V92" i="120"/>
  <c r="V3" i="120" s="1"/>
  <c r="W80" i="119"/>
  <c r="W82" i="119" s="1"/>
  <c r="X80" i="119"/>
  <c r="X82" i="119" s="1"/>
  <c r="V98" i="119"/>
  <c r="V95" i="119"/>
  <c r="V4" i="119" s="1"/>
  <c r="V94" i="119"/>
  <c r="V3" i="119" s="1"/>
  <c r="V97" i="119"/>
  <c r="U101" i="119"/>
  <c r="U122" i="118"/>
  <c r="V104" i="118"/>
  <c r="V6" i="118" s="1"/>
  <c r="V105" i="118"/>
  <c r="V7" i="118" s="1"/>
  <c r="V101" i="118"/>
  <c r="V3" i="118" s="1"/>
  <c r="V106" i="118"/>
  <c r="V8" i="118" s="1"/>
  <c r="V103" i="118"/>
  <c r="V5" i="118" s="1"/>
  <c r="V112" i="118"/>
  <c r="V108" i="118"/>
  <c r="V10" i="118" s="1"/>
  <c r="V113" i="118"/>
  <c r="V117" i="118"/>
  <c r="V102" i="118"/>
  <c r="V4" i="118" s="1"/>
  <c r="V109" i="118"/>
  <c r="V11" i="118" s="1"/>
  <c r="V114" i="118"/>
  <c r="V118" i="118"/>
  <c r="V111" i="118"/>
  <c r="V116" i="118"/>
  <c r="V107" i="118"/>
  <c r="V9" i="118" s="1"/>
  <c r="V115" i="118"/>
  <c r="V119" i="118"/>
  <c r="W80" i="118"/>
  <c r="W82" i="118" s="1"/>
  <c r="X80" i="118"/>
  <c r="X82" i="118" s="1"/>
  <c r="V104" i="117"/>
  <c r="V7" i="117" s="1"/>
  <c r="V101" i="117"/>
  <c r="V4" i="117" s="1"/>
  <c r="V103" i="117"/>
  <c r="V6" i="117" s="1"/>
  <c r="V107" i="117"/>
  <c r="V10" i="117" s="1"/>
  <c r="V100" i="117"/>
  <c r="V3" i="117" s="1"/>
  <c r="V102" i="117"/>
  <c r="V5" i="117" s="1"/>
  <c r="V109" i="117"/>
  <c r="V105" i="117"/>
  <c r="V8" i="117" s="1"/>
  <c r="V110" i="117"/>
  <c r="V106" i="117"/>
  <c r="V9" i="117" s="1"/>
  <c r="V111" i="117"/>
  <c r="V115" i="117"/>
  <c r="V112" i="117"/>
  <c r="V116" i="117"/>
  <c r="V113" i="117"/>
  <c r="V114" i="117"/>
  <c r="W80" i="117"/>
  <c r="W82" i="117" s="1"/>
  <c r="X80" i="117"/>
  <c r="X82" i="117" s="1"/>
  <c r="W80" i="115"/>
  <c r="W79" i="115" s="1"/>
  <c r="X80" i="115"/>
  <c r="X79" i="115" s="1"/>
  <c r="V100" i="114"/>
  <c r="V5" i="114" s="1"/>
  <c r="V101" i="114"/>
  <c r="V6" i="114" s="1"/>
  <c r="V99" i="114"/>
  <c r="V4" i="114" s="1"/>
  <c r="V104" i="114"/>
  <c r="V9" i="114" s="1"/>
  <c r="V98" i="114"/>
  <c r="V3" i="114" s="1"/>
  <c r="V103" i="114"/>
  <c r="V8" i="114" s="1"/>
  <c r="V108" i="114"/>
  <c r="V112" i="114"/>
  <c r="V109" i="114"/>
  <c r="V110" i="114"/>
  <c r="V106" i="114"/>
  <c r="V102" i="114"/>
  <c r="V7" i="114" s="1"/>
  <c r="V107" i="114"/>
  <c r="V111" i="114"/>
  <c r="W79" i="114"/>
  <c r="W81" i="114" s="1"/>
  <c r="X79" i="114"/>
  <c r="X81" i="114" s="1"/>
  <c r="AS102" i="110"/>
  <c r="AR26" i="110"/>
  <c r="AS97" i="110"/>
  <c r="AR3" i="110"/>
  <c r="AT103" i="110"/>
  <c r="AS27" i="110"/>
  <c r="BU2" i="148" l="1"/>
  <c r="BT25" i="148"/>
  <c r="BT2" i="139"/>
  <c r="BS25" i="139"/>
  <c r="BU2" i="146"/>
  <c r="BT25" i="146"/>
  <c r="BU2" i="144"/>
  <c r="BT25" i="144"/>
  <c r="BT25" i="145"/>
  <c r="BU2" i="145"/>
  <c r="BT25" i="147"/>
  <c r="BU2" i="147"/>
  <c r="BT25" i="141"/>
  <c r="BU2" i="141"/>
  <c r="BU2" i="142"/>
  <c r="BT25" i="142"/>
  <c r="BS25" i="140"/>
  <c r="BT2" i="140"/>
  <c r="BT25" i="138"/>
  <c r="BU2" i="138"/>
  <c r="CR23" i="138"/>
  <c r="CR23" i="144"/>
  <c r="CR23" i="141"/>
  <c r="CQ46" i="141"/>
  <c r="CR29" i="147"/>
  <c r="CS107" i="147"/>
  <c r="CS7" i="141"/>
  <c r="CT103" i="141"/>
  <c r="CR27" i="141"/>
  <c r="CS108" i="141"/>
  <c r="CT4" i="139"/>
  <c r="CU98" i="139"/>
  <c r="CS102" i="145"/>
  <c r="CR26" i="145"/>
  <c r="CT99" i="145"/>
  <c r="CS5" i="145"/>
  <c r="CS100" i="144"/>
  <c r="CR28" i="144"/>
  <c r="CS3" i="142"/>
  <c r="CT94" i="142"/>
  <c r="CS112" i="138"/>
  <c r="CR28" i="138"/>
  <c r="CS112" i="140"/>
  <c r="CR30" i="140"/>
  <c r="CS6" i="147"/>
  <c r="CT101" i="147"/>
  <c r="CT8" i="140"/>
  <c r="CU106" i="140"/>
  <c r="CS31" i="140"/>
  <c r="CT113" i="140"/>
  <c r="CS8" i="138"/>
  <c r="CT107" i="138"/>
  <c r="CR27" i="140"/>
  <c r="CS109" i="140"/>
  <c r="CT105" i="140"/>
  <c r="CS7" i="140"/>
  <c r="CT96" i="142"/>
  <c r="CS5" i="142"/>
  <c r="CS3" i="140"/>
  <c r="CT101" i="140"/>
  <c r="CR32" i="138"/>
  <c r="CS116" i="138"/>
  <c r="CR26" i="140"/>
  <c r="CS108" i="140"/>
  <c r="CR29" i="140"/>
  <c r="CS111" i="140"/>
  <c r="BX26" i="118"/>
  <c r="BY111" i="118"/>
  <c r="CR27" i="145"/>
  <c r="CS103" i="145"/>
  <c r="CR30" i="148"/>
  <c r="CS106" i="148"/>
  <c r="CS6" i="148"/>
  <c r="CT99" i="148"/>
  <c r="CT101" i="141"/>
  <c r="CS5" i="141"/>
  <c r="CR28" i="141"/>
  <c r="CS109" i="141"/>
  <c r="CS105" i="145"/>
  <c r="CR29" i="145"/>
  <c r="CS105" i="148"/>
  <c r="CR29" i="148"/>
  <c r="CR27" i="148"/>
  <c r="CS103" i="148"/>
  <c r="BX5" i="113"/>
  <c r="BY97" i="113"/>
  <c r="CR23" i="140"/>
  <c r="CR28" i="142"/>
  <c r="CS100" i="142"/>
  <c r="CQ46" i="140"/>
  <c r="CS7" i="147"/>
  <c r="CT102" i="147"/>
  <c r="CT94" i="144"/>
  <c r="CS3" i="144"/>
  <c r="CS7" i="148"/>
  <c r="CT100" i="148"/>
  <c r="CS3" i="148"/>
  <c r="CT96" i="148"/>
  <c r="CS4" i="141"/>
  <c r="CT100" i="141"/>
  <c r="CR27" i="144"/>
  <c r="CS99" i="144"/>
  <c r="CR31" i="138"/>
  <c r="CS115" i="138"/>
  <c r="CR26" i="147"/>
  <c r="CS104" i="147"/>
  <c r="CS100" i="139"/>
  <c r="CR26" i="139"/>
  <c r="CR46" i="139" s="1"/>
  <c r="CT105" i="138"/>
  <c r="CS6" i="138"/>
  <c r="CS113" i="141"/>
  <c r="CR32" i="141"/>
  <c r="CQ46" i="148"/>
  <c r="CA99" i="131"/>
  <c r="BZ3" i="131"/>
  <c r="BX3" i="118"/>
  <c r="BY101" i="118"/>
  <c r="CR23" i="137"/>
  <c r="CS111" i="141"/>
  <c r="CR30" i="141"/>
  <c r="CS5" i="147"/>
  <c r="CT100" i="147"/>
  <c r="CR23" i="148"/>
  <c r="CS3" i="145"/>
  <c r="CT97" i="145"/>
  <c r="BX27" i="113"/>
  <c r="BY102" i="113"/>
  <c r="BX28" i="113"/>
  <c r="BY103" i="113"/>
  <c r="CS5" i="148"/>
  <c r="CT98" i="148"/>
  <c r="CQ46" i="147"/>
  <c r="CR27" i="138"/>
  <c r="CS111" i="138"/>
  <c r="CS102" i="148"/>
  <c r="CR26" i="148"/>
  <c r="CT101" i="139"/>
  <c r="CS27" i="139"/>
  <c r="CS9" i="138"/>
  <c r="CT108" i="138"/>
  <c r="CR29" i="138"/>
  <c r="CS113" i="138"/>
  <c r="CR31" i="141"/>
  <c r="CS112" i="141"/>
  <c r="CS104" i="145"/>
  <c r="CR28" i="145"/>
  <c r="CS3" i="147"/>
  <c r="CT98" i="147"/>
  <c r="CR23" i="145"/>
  <c r="CR26" i="142"/>
  <c r="CS98" i="142"/>
  <c r="CS110" i="138"/>
  <c r="CR26" i="138"/>
  <c r="CR26" i="144"/>
  <c r="CS98" i="144"/>
  <c r="CS3" i="138"/>
  <c r="CT102" i="138"/>
  <c r="CR30" i="138"/>
  <c r="CS114" i="138"/>
  <c r="BY96" i="113"/>
  <c r="BX4" i="113"/>
  <c r="CR30" i="147"/>
  <c r="CS108" i="147"/>
  <c r="CS4" i="140"/>
  <c r="CT102" i="140"/>
  <c r="CS3" i="139"/>
  <c r="CS23" i="139" s="1"/>
  <c r="CT97" i="139"/>
  <c r="CT96" i="144"/>
  <c r="CS5" i="144"/>
  <c r="CT100" i="145"/>
  <c r="CS6" i="145"/>
  <c r="CS9" i="141"/>
  <c r="CT105" i="141"/>
  <c r="CT103" i="138"/>
  <c r="CS4" i="138"/>
  <c r="CS4" i="145"/>
  <c r="CT98" i="145"/>
  <c r="CR23" i="147"/>
  <c r="CQ46" i="142"/>
  <c r="CS4" i="144"/>
  <c r="CT95" i="144"/>
  <c r="CS6" i="140"/>
  <c r="CT104" i="140"/>
  <c r="CQ46" i="138"/>
  <c r="CQ46" i="144"/>
  <c r="CS4" i="147"/>
  <c r="CT99" i="147"/>
  <c r="CT106" i="138"/>
  <c r="CS7" i="138"/>
  <c r="CT27" i="142"/>
  <c r="CU99" i="142"/>
  <c r="CS6" i="141"/>
  <c r="CT102" i="141"/>
  <c r="CR29" i="141"/>
  <c r="CS110" i="141"/>
  <c r="CQ46" i="145"/>
  <c r="CS4" i="148"/>
  <c r="CT97" i="148"/>
  <c r="CU4" i="142"/>
  <c r="CV95" i="142"/>
  <c r="CR23" i="142"/>
  <c r="CS5" i="138"/>
  <c r="CT104" i="138"/>
  <c r="CS105" i="147"/>
  <c r="CR27" i="147"/>
  <c r="CS28" i="140"/>
  <c r="CT110" i="140"/>
  <c r="CS8" i="141"/>
  <c r="CT104" i="141"/>
  <c r="CU103" i="140"/>
  <c r="CT5" i="140"/>
  <c r="CR28" i="148"/>
  <c r="CS104" i="148"/>
  <c r="CS106" i="147"/>
  <c r="CR28" i="147"/>
  <c r="CS103" i="137"/>
  <c r="CR29" i="137"/>
  <c r="CS4" i="137"/>
  <c r="CT96" i="137"/>
  <c r="CS6" i="137"/>
  <c r="CT98" i="137"/>
  <c r="CR27" i="137"/>
  <c r="CS101" i="137"/>
  <c r="CS3" i="137"/>
  <c r="CT95" i="137"/>
  <c r="CR28" i="137"/>
  <c r="CS102" i="137"/>
  <c r="CS5" i="137"/>
  <c r="CT97" i="137"/>
  <c r="CS100" i="137"/>
  <c r="CR26" i="137"/>
  <c r="BU2" i="137"/>
  <c r="BT25" i="137"/>
  <c r="CQ46" i="137"/>
  <c r="AQ30" i="121"/>
  <c r="AR109" i="121"/>
  <c r="AS102" i="121"/>
  <c r="AR7" i="121"/>
  <c r="AU98" i="113"/>
  <c r="AT6" i="113"/>
  <c r="AT104" i="113"/>
  <c r="AS29" i="113"/>
  <c r="P109" i="115"/>
  <c r="O100" i="115"/>
  <c r="O5" i="115" s="1"/>
  <c r="O105" i="115"/>
  <c r="O98" i="115"/>
  <c r="O3" i="115" s="1"/>
  <c r="O104" i="115"/>
  <c r="O101" i="115"/>
  <c r="O6" i="115" s="1"/>
  <c r="O103" i="115"/>
  <c r="O99" i="115"/>
  <c r="O4" i="115" s="1"/>
  <c r="O106" i="115"/>
  <c r="M79" i="115"/>
  <c r="N80" i="115"/>
  <c r="N82" i="115" s="1"/>
  <c r="N84" i="115" s="1"/>
  <c r="X107" i="113"/>
  <c r="W107" i="113"/>
  <c r="AS105" i="110"/>
  <c r="AR29" i="110"/>
  <c r="AT100" i="110"/>
  <c r="AS6" i="110"/>
  <c r="AS104" i="110"/>
  <c r="AR28" i="110"/>
  <c r="AS5" i="110"/>
  <c r="AT99" i="110"/>
  <c r="X99" i="131"/>
  <c r="X3" i="131" s="1"/>
  <c r="X108" i="131"/>
  <c r="W99" i="131"/>
  <c r="W3" i="131" s="1"/>
  <c r="W108" i="131"/>
  <c r="AT111" i="117"/>
  <c r="AS28" i="117"/>
  <c r="AS26" i="131"/>
  <c r="AT108" i="131"/>
  <c r="AT104" i="115"/>
  <c r="AS27" i="115"/>
  <c r="AS31" i="114"/>
  <c r="AT111" i="114"/>
  <c r="AT106" i="121"/>
  <c r="AS27" i="121"/>
  <c r="AT109" i="117"/>
  <c r="AS26" i="117"/>
  <c r="AT113" i="117"/>
  <c r="AS30" i="117"/>
  <c r="AT112" i="117"/>
  <c r="AS29" i="117"/>
  <c r="AT115" i="118"/>
  <c r="AS30" i="118"/>
  <c r="AS31" i="118"/>
  <c r="AT116" i="118"/>
  <c r="AT112" i="114"/>
  <c r="AS32" i="114"/>
  <c r="AS108" i="121"/>
  <c r="AR29" i="121"/>
  <c r="V101" i="119"/>
  <c r="AS3" i="118"/>
  <c r="AU101" i="114"/>
  <c r="AT6" i="114"/>
  <c r="AU116" i="122"/>
  <c r="AT29" i="122"/>
  <c r="AT116" i="117"/>
  <c r="AS33" i="117"/>
  <c r="AU101" i="113"/>
  <c r="AT26" i="113"/>
  <c r="AU106" i="115"/>
  <c r="AT29" i="115"/>
  <c r="AT99" i="115"/>
  <c r="AS4" i="115"/>
  <c r="AS98" i="114"/>
  <c r="AR3" i="114"/>
  <c r="AT103" i="117"/>
  <c r="AS6" i="117"/>
  <c r="AU114" i="117"/>
  <c r="AT31" i="117"/>
  <c r="AR106" i="117"/>
  <c r="AQ9" i="117"/>
  <c r="AT100" i="117"/>
  <c r="AS3" i="117"/>
  <c r="AT103" i="114"/>
  <c r="AS8" i="114"/>
  <c r="AS100" i="114"/>
  <c r="AR5" i="114"/>
  <c r="AT97" i="119"/>
  <c r="AS26" i="119"/>
  <c r="AS103" i="118"/>
  <c r="AR5" i="118"/>
  <c r="AR101" i="117"/>
  <c r="AQ4" i="117"/>
  <c r="AT28" i="113"/>
  <c r="AU101" i="115"/>
  <c r="AT6" i="115"/>
  <c r="AU119" i="118"/>
  <c r="AT34" i="118"/>
  <c r="AS107" i="118"/>
  <c r="AR9" i="118"/>
  <c r="AS115" i="117"/>
  <c r="AR32" i="117"/>
  <c r="AU110" i="114"/>
  <c r="AT30" i="114"/>
  <c r="AT105" i="117"/>
  <c r="AS8" i="117"/>
  <c r="AT95" i="113"/>
  <c r="AS3" i="113"/>
  <c r="AU121" i="122"/>
  <c r="AT34" i="122"/>
  <c r="AT98" i="110"/>
  <c r="AS4" i="110"/>
  <c r="AR110" i="117"/>
  <c r="AQ27" i="117"/>
  <c r="AU107" i="114"/>
  <c r="AT27" i="114"/>
  <c r="AT105" i="118"/>
  <c r="AS7" i="118"/>
  <c r="AT104" i="117"/>
  <c r="AS7" i="117"/>
  <c r="AU119" i="122"/>
  <c r="AT32" i="122"/>
  <c r="AR98" i="121"/>
  <c r="AQ3" i="121"/>
  <c r="J118" i="131"/>
  <c r="AS114" i="122"/>
  <c r="AR27" i="122"/>
  <c r="AT109" i="118"/>
  <c r="AS11" i="118"/>
  <c r="AU98" i="119"/>
  <c r="AT27" i="119"/>
  <c r="AT108" i="114"/>
  <c r="AS28" i="114"/>
  <c r="AT100" i="115"/>
  <c r="AS5" i="115"/>
  <c r="AT106" i="118"/>
  <c r="AS8" i="118"/>
  <c r="AU99" i="114"/>
  <c r="AT4" i="114"/>
  <c r="AU120" i="122"/>
  <c r="AT33" i="122"/>
  <c r="AT27" i="113"/>
  <c r="AV118" i="118"/>
  <c r="AU33" i="118"/>
  <c r="AT98" i="115"/>
  <c r="AS3" i="115"/>
  <c r="AT102" i="117"/>
  <c r="AS5" i="117"/>
  <c r="AT104" i="118"/>
  <c r="AS6" i="118"/>
  <c r="AV109" i="114"/>
  <c r="AU29" i="114"/>
  <c r="AT5" i="113"/>
  <c r="AU117" i="122"/>
  <c r="AT30" i="122"/>
  <c r="AT26" i="118"/>
  <c r="AR113" i="122"/>
  <c r="AQ26" i="122"/>
  <c r="AU108" i="118"/>
  <c r="AT10" i="118"/>
  <c r="AU112" i="118"/>
  <c r="AT27" i="118"/>
  <c r="AU115" i="122"/>
  <c r="AT28" i="122"/>
  <c r="AS107" i="117"/>
  <c r="AR10" i="117"/>
  <c r="AU114" i="118"/>
  <c r="AT29" i="118"/>
  <c r="AT104" i="114"/>
  <c r="AS9" i="114"/>
  <c r="AU102" i="114"/>
  <c r="AT7" i="114"/>
  <c r="AT102" i="118"/>
  <c r="AS4" i="118"/>
  <c r="AS118" i="122"/>
  <c r="AR31" i="122"/>
  <c r="AU103" i="115"/>
  <c r="AT26" i="115"/>
  <c r="AT117" i="118"/>
  <c r="AS32" i="118"/>
  <c r="AS113" i="118"/>
  <c r="AR28" i="118"/>
  <c r="AU122" i="122"/>
  <c r="AT35" i="122"/>
  <c r="AU4" i="113"/>
  <c r="AT106" i="114"/>
  <c r="AS26" i="114"/>
  <c r="AR105" i="121"/>
  <c r="AQ26" i="121"/>
  <c r="AU105" i="115"/>
  <c r="AT28" i="115"/>
  <c r="AU103" i="121"/>
  <c r="AT8" i="121"/>
  <c r="AV107" i="121"/>
  <c r="AU28" i="121"/>
  <c r="AT100" i="121"/>
  <c r="AS5" i="121"/>
  <c r="AU101" i="121"/>
  <c r="AT6" i="121"/>
  <c r="AT99" i="121"/>
  <c r="AS4" i="121"/>
  <c r="AU110" i="121"/>
  <c r="AT31" i="121"/>
  <c r="AT92" i="120"/>
  <c r="AS3" i="120"/>
  <c r="AT94" i="120"/>
  <c r="AS26" i="120"/>
  <c r="AS3" i="131"/>
  <c r="AR106" i="131"/>
  <c r="AQ10" i="131"/>
  <c r="AR104" i="131"/>
  <c r="AQ8" i="131"/>
  <c r="AR100" i="131"/>
  <c r="AQ4" i="131"/>
  <c r="AR109" i="131"/>
  <c r="AQ27" i="131"/>
  <c r="AS114" i="131"/>
  <c r="AR32" i="131"/>
  <c r="AR105" i="131"/>
  <c r="AQ9" i="131"/>
  <c r="AS112" i="131"/>
  <c r="AR30" i="131"/>
  <c r="AR101" i="131"/>
  <c r="AQ5" i="131"/>
  <c r="AR103" i="131"/>
  <c r="AQ7" i="131"/>
  <c r="AR102" i="131"/>
  <c r="AQ6" i="131"/>
  <c r="AS115" i="131"/>
  <c r="AR33" i="131"/>
  <c r="AS113" i="131"/>
  <c r="AR31" i="131"/>
  <c r="AS111" i="131"/>
  <c r="AR29" i="131"/>
  <c r="AS110" i="131"/>
  <c r="AR28" i="131"/>
  <c r="V118" i="131"/>
  <c r="I112" i="131"/>
  <c r="I103" i="131"/>
  <c r="I7" i="131" s="1"/>
  <c r="I114" i="131"/>
  <c r="I105" i="131"/>
  <c r="I9" i="131" s="1"/>
  <c r="W100" i="131"/>
  <c r="W4" i="131" s="1"/>
  <c r="W103" i="131"/>
  <c r="W7" i="131" s="1"/>
  <c r="W101" i="131"/>
  <c r="W5" i="131" s="1"/>
  <c r="W105" i="131"/>
  <c r="W9" i="131" s="1"/>
  <c r="W110" i="131"/>
  <c r="W115" i="131"/>
  <c r="W112" i="131"/>
  <c r="W113" i="131"/>
  <c r="W104" i="131"/>
  <c r="W8" i="131" s="1"/>
  <c r="W106" i="131"/>
  <c r="W10" i="131" s="1"/>
  <c r="W114" i="131"/>
  <c r="W111" i="131"/>
  <c r="W109" i="131"/>
  <c r="W102" i="131"/>
  <c r="W6" i="131" s="1"/>
  <c r="H100" i="131"/>
  <c r="I109" i="131"/>
  <c r="I100" i="131"/>
  <c r="I4" i="131" s="1"/>
  <c r="G110" i="131"/>
  <c r="G101" i="131"/>
  <c r="G5" i="131" s="1"/>
  <c r="I115" i="131"/>
  <c r="I106" i="131"/>
  <c r="I10" i="131" s="1"/>
  <c r="I111" i="131"/>
  <c r="I102" i="131"/>
  <c r="I6" i="131" s="1"/>
  <c r="X100" i="131"/>
  <c r="X4" i="131" s="1"/>
  <c r="X102" i="131"/>
  <c r="X6" i="131" s="1"/>
  <c r="X106" i="131"/>
  <c r="X10" i="131" s="1"/>
  <c r="X111" i="131"/>
  <c r="X103" i="131"/>
  <c r="X7" i="131" s="1"/>
  <c r="X114" i="131"/>
  <c r="X101" i="131"/>
  <c r="X5" i="131" s="1"/>
  <c r="X113" i="131"/>
  <c r="X109" i="131"/>
  <c r="X110" i="131"/>
  <c r="X112" i="131"/>
  <c r="X115" i="131"/>
  <c r="X104" i="131"/>
  <c r="X8" i="131" s="1"/>
  <c r="X105" i="131"/>
  <c r="X9" i="131" s="1"/>
  <c r="I113" i="131"/>
  <c r="I104" i="131"/>
  <c r="I8" i="131" s="1"/>
  <c r="AU95" i="119"/>
  <c r="AT4" i="119"/>
  <c r="AU94" i="119"/>
  <c r="AT3" i="119"/>
  <c r="W125" i="122"/>
  <c r="AT111" i="122"/>
  <c r="AS12" i="122"/>
  <c r="AT108" i="122"/>
  <c r="AS9" i="122"/>
  <c r="AR107" i="122"/>
  <c r="AQ8" i="122"/>
  <c r="AT110" i="122"/>
  <c r="AS11" i="122"/>
  <c r="AT104" i="122"/>
  <c r="AS5" i="122"/>
  <c r="AT109" i="122"/>
  <c r="AS10" i="122"/>
  <c r="AR102" i="122"/>
  <c r="AQ3" i="122"/>
  <c r="AT106" i="122"/>
  <c r="AS7" i="122"/>
  <c r="AT105" i="122"/>
  <c r="AS6" i="122"/>
  <c r="AR103" i="122"/>
  <c r="AQ4" i="122"/>
  <c r="X125" i="122"/>
  <c r="W98" i="121"/>
  <c r="W3" i="121" s="1"/>
  <c r="W99" i="121"/>
  <c r="W4" i="121" s="1"/>
  <c r="W101" i="121"/>
  <c r="W6" i="121" s="1"/>
  <c r="W102" i="121"/>
  <c r="W7" i="121" s="1"/>
  <c r="W106" i="121"/>
  <c r="W100" i="121"/>
  <c r="W5" i="121" s="1"/>
  <c r="W108" i="121"/>
  <c r="W109" i="121"/>
  <c r="W105" i="121"/>
  <c r="W103" i="121"/>
  <c r="W8" i="121" s="1"/>
  <c r="W107" i="121"/>
  <c r="W110" i="121"/>
  <c r="V113" i="121"/>
  <c r="X98" i="121"/>
  <c r="X3" i="121" s="1"/>
  <c r="X99" i="121"/>
  <c r="X4" i="121" s="1"/>
  <c r="X100" i="121"/>
  <c r="X5" i="121" s="1"/>
  <c r="X103" i="121"/>
  <c r="X8" i="121" s="1"/>
  <c r="X105" i="121"/>
  <c r="X102" i="121"/>
  <c r="X7" i="121" s="1"/>
  <c r="X106" i="121"/>
  <c r="X107" i="121"/>
  <c r="X110" i="121"/>
  <c r="X101" i="121"/>
  <c r="X6" i="121" s="1"/>
  <c r="X109" i="121"/>
  <c r="X108" i="121"/>
  <c r="W92" i="120"/>
  <c r="W3" i="120" s="1"/>
  <c r="W94" i="120"/>
  <c r="X92" i="120"/>
  <c r="X3" i="120" s="1"/>
  <c r="X94" i="120"/>
  <c r="V97" i="120"/>
  <c r="X95" i="119"/>
  <c r="X4" i="119" s="1"/>
  <c r="X94" i="119"/>
  <c r="X3" i="119" s="1"/>
  <c r="X98" i="119"/>
  <c r="X97" i="119"/>
  <c r="W97" i="119"/>
  <c r="W98" i="119"/>
  <c r="W95" i="119"/>
  <c r="W4" i="119" s="1"/>
  <c r="W94" i="119"/>
  <c r="W3" i="119" s="1"/>
  <c r="W101" i="118"/>
  <c r="W3" i="118" s="1"/>
  <c r="W103" i="118"/>
  <c r="W5" i="118" s="1"/>
  <c r="W104" i="118"/>
  <c r="W6" i="118" s="1"/>
  <c r="W102" i="118"/>
  <c r="W4" i="118" s="1"/>
  <c r="W108" i="118"/>
  <c r="W10" i="118" s="1"/>
  <c r="W106" i="118"/>
  <c r="W8" i="118" s="1"/>
  <c r="W107" i="118"/>
  <c r="W9" i="118" s="1"/>
  <c r="W111" i="118"/>
  <c r="W112" i="118"/>
  <c r="W116" i="118"/>
  <c r="W105" i="118"/>
  <c r="W7" i="118" s="1"/>
  <c r="W113" i="118"/>
  <c r="W117" i="118"/>
  <c r="W114" i="118"/>
  <c r="W119" i="118"/>
  <c r="W118" i="118"/>
  <c r="W109" i="118"/>
  <c r="W11" i="118" s="1"/>
  <c r="W115" i="118"/>
  <c r="V122" i="118"/>
  <c r="X101" i="118"/>
  <c r="X3" i="118" s="1"/>
  <c r="X102" i="118"/>
  <c r="X4" i="118" s="1"/>
  <c r="X103" i="118"/>
  <c r="X5" i="118" s="1"/>
  <c r="X107" i="118"/>
  <c r="X9" i="118" s="1"/>
  <c r="X109" i="118"/>
  <c r="X11" i="118" s="1"/>
  <c r="X106" i="118"/>
  <c r="X8" i="118" s="1"/>
  <c r="X111" i="118"/>
  <c r="X115" i="118"/>
  <c r="X108" i="118"/>
  <c r="X10" i="118" s="1"/>
  <c r="X112" i="118"/>
  <c r="X116" i="118"/>
  <c r="X113" i="118"/>
  <c r="X119" i="118"/>
  <c r="X105" i="118"/>
  <c r="X7" i="118" s="1"/>
  <c r="X104" i="118"/>
  <c r="X6" i="118" s="1"/>
  <c r="X114" i="118"/>
  <c r="X117" i="118"/>
  <c r="X118" i="118"/>
  <c r="X100" i="117"/>
  <c r="X3" i="117" s="1"/>
  <c r="X102" i="117"/>
  <c r="X5" i="117" s="1"/>
  <c r="X103" i="117"/>
  <c r="X6" i="117" s="1"/>
  <c r="X105" i="117"/>
  <c r="X8" i="117" s="1"/>
  <c r="X106" i="117"/>
  <c r="X9" i="117" s="1"/>
  <c r="X111" i="117"/>
  <c r="X104" i="117"/>
  <c r="X7" i="117" s="1"/>
  <c r="X107" i="117"/>
  <c r="X10" i="117" s="1"/>
  <c r="X110" i="117"/>
  <c r="X113" i="117"/>
  <c r="X115" i="117"/>
  <c r="X101" i="117"/>
  <c r="X4" i="117" s="1"/>
  <c r="X114" i="117"/>
  <c r="X116" i="117"/>
  <c r="X109" i="117"/>
  <c r="X112" i="117"/>
  <c r="V119" i="117"/>
  <c r="W100" i="117"/>
  <c r="W3" i="117" s="1"/>
  <c r="W103" i="117"/>
  <c r="W6" i="117" s="1"/>
  <c r="W106" i="117"/>
  <c r="W9" i="117" s="1"/>
  <c r="W104" i="117"/>
  <c r="W7" i="117" s="1"/>
  <c r="W107" i="117"/>
  <c r="W10" i="117" s="1"/>
  <c r="W101" i="117"/>
  <c r="W4" i="117" s="1"/>
  <c r="W102" i="117"/>
  <c r="W5" i="117" s="1"/>
  <c r="W109" i="117"/>
  <c r="W114" i="117"/>
  <c r="W112" i="117"/>
  <c r="W111" i="117"/>
  <c r="W115" i="117"/>
  <c r="W105" i="117"/>
  <c r="W8" i="117" s="1"/>
  <c r="W110" i="117"/>
  <c r="W113" i="117"/>
  <c r="W116" i="117"/>
  <c r="X98" i="114"/>
  <c r="X3" i="114" s="1"/>
  <c r="X99" i="114"/>
  <c r="X4" i="114" s="1"/>
  <c r="X102" i="114"/>
  <c r="X7" i="114" s="1"/>
  <c r="X107" i="114"/>
  <c r="X100" i="114"/>
  <c r="X5" i="114" s="1"/>
  <c r="X101" i="114"/>
  <c r="X6" i="114" s="1"/>
  <c r="X106" i="114"/>
  <c r="X110" i="114"/>
  <c r="X103" i="114"/>
  <c r="X8" i="114" s="1"/>
  <c r="X104" i="114"/>
  <c r="X9" i="114" s="1"/>
  <c r="X109" i="114"/>
  <c r="X112" i="114"/>
  <c r="X111" i="114"/>
  <c r="X108" i="114"/>
  <c r="W99" i="114"/>
  <c r="W4" i="114" s="1"/>
  <c r="W100" i="114"/>
  <c r="W5" i="114" s="1"/>
  <c r="W103" i="114"/>
  <c r="W8" i="114" s="1"/>
  <c r="W102" i="114"/>
  <c r="W7" i="114" s="1"/>
  <c r="W107" i="114"/>
  <c r="W111" i="114"/>
  <c r="W98" i="114"/>
  <c r="W3" i="114" s="1"/>
  <c r="W101" i="114"/>
  <c r="W6" i="114" s="1"/>
  <c r="W104" i="114"/>
  <c r="W9" i="114" s="1"/>
  <c r="W109" i="114"/>
  <c r="W110" i="114"/>
  <c r="W112" i="114"/>
  <c r="W106" i="114"/>
  <c r="W108" i="114"/>
  <c r="V115" i="114"/>
  <c r="AU103" i="110"/>
  <c r="AT27" i="110"/>
  <c r="AT102" i="110"/>
  <c r="AS26" i="110"/>
  <c r="AT97" i="110"/>
  <c r="AS3" i="110"/>
  <c r="BU2" i="140" l="1"/>
  <c r="BT25" i="140"/>
  <c r="BV2" i="141"/>
  <c r="BU25" i="141"/>
  <c r="BV2" i="145"/>
  <c r="BU25" i="145"/>
  <c r="BU25" i="146"/>
  <c r="BV2" i="146"/>
  <c r="BU2" i="139"/>
  <c r="BT25" i="139"/>
  <c r="BV2" i="138"/>
  <c r="BU25" i="138"/>
  <c r="BV2" i="147"/>
  <c r="BU25" i="147"/>
  <c r="BV2" i="142"/>
  <c r="BU25" i="142"/>
  <c r="BV2" i="144"/>
  <c r="BU25" i="144"/>
  <c r="BV2" i="148"/>
  <c r="BU25" i="148"/>
  <c r="CR46" i="145"/>
  <c r="CS23" i="141"/>
  <c r="CR46" i="138"/>
  <c r="CR46" i="142"/>
  <c r="CS23" i="142"/>
  <c r="CS28" i="148"/>
  <c r="CT104" i="148"/>
  <c r="CT8" i="141"/>
  <c r="CU104" i="141"/>
  <c r="CV99" i="142"/>
  <c r="CU27" i="142"/>
  <c r="CT5" i="144"/>
  <c r="CU96" i="144"/>
  <c r="BY4" i="113"/>
  <c r="BZ96" i="113"/>
  <c r="CS27" i="138"/>
  <c r="CT111" i="138"/>
  <c r="BZ102" i="113"/>
  <c r="BY27" i="113"/>
  <c r="CS30" i="141"/>
  <c r="CT111" i="141"/>
  <c r="CU105" i="138"/>
  <c r="CT6" i="138"/>
  <c r="CS29" i="145"/>
  <c r="CT105" i="145"/>
  <c r="CS23" i="140"/>
  <c r="CV98" i="139"/>
  <c r="CU4" i="139"/>
  <c r="CV4" i="142"/>
  <c r="CW95" i="142"/>
  <c r="CT6" i="140"/>
  <c r="CU104" i="140"/>
  <c r="CU98" i="145"/>
  <c r="CT4" i="145"/>
  <c r="CU105" i="141"/>
  <c r="CT9" i="141"/>
  <c r="CT3" i="139"/>
  <c r="CT23" i="139" s="1"/>
  <c r="CU97" i="139"/>
  <c r="CS28" i="145"/>
  <c r="CT104" i="145"/>
  <c r="BY5" i="113"/>
  <c r="BZ97" i="113"/>
  <c r="CS28" i="141"/>
  <c r="CT109" i="141"/>
  <c r="CS27" i="145"/>
  <c r="CT103" i="145"/>
  <c r="CS26" i="140"/>
  <c r="CT108" i="140"/>
  <c r="CU107" i="138"/>
  <c r="CT8" i="138"/>
  <c r="CT6" i="147"/>
  <c r="CU101" i="147"/>
  <c r="CT28" i="140"/>
  <c r="CU110" i="140"/>
  <c r="CT110" i="138"/>
  <c r="CS26" i="138"/>
  <c r="CS31" i="141"/>
  <c r="CT112" i="141"/>
  <c r="CT9" i="138"/>
  <c r="CU108" i="138"/>
  <c r="CT3" i="145"/>
  <c r="CU97" i="145"/>
  <c r="BY3" i="118"/>
  <c r="BZ101" i="118"/>
  <c r="CS26" i="139"/>
  <c r="CS46" i="139" s="1"/>
  <c r="CT100" i="139"/>
  <c r="CT7" i="148"/>
  <c r="CU100" i="148"/>
  <c r="CS28" i="142"/>
  <c r="CT100" i="142"/>
  <c r="CR46" i="140"/>
  <c r="CR46" i="144"/>
  <c r="CS27" i="141"/>
  <c r="CT108" i="141"/>
  <c r="CT4" i="148"/>
  <c r="CU97" i="148"/>
  <c r="CT4" i="144"/>
  <c r="CU95" i="144"/>
  <c r="CT4" i="140"/>
  <c r="CU102" i="140"/>
  <c r="CT114" i="138"/>
  <c r="CS30" i="138"/>
  <c r="CS26" i="142"/>
  <c r="CT98" i="142"/>
  <c r="CS23" i="145"/>
  <c r="CS26" i="147"/>
  <c r="CT104" i="147"/>
  <c r="CS27" i="148"/>
  <c r="CT103" i="148"/>
  <c r="BZ111" i="118"/>
  <c r="BY26" i="118"/>
  <c r="CS32" i="138"/>
  <c r="CT116" i="138"/>
  <c r="CS28" i="144"/>
  <c r="CT100" i="144"/>
  <c r="CR46" i="141"/>
  <c r="CS29" i="141"/>
  <c r="CT110" i="141"/>
  <c r="CT7" i="138"/>
  <c r="CU106" i="138"/>
  <c r="CU100" i="145"/>
  <c r="CT6" i="145"/>
  <c r="CS29" i="138"/>
  <c r="CT113" i="138"/>
  <c r="CU98" i="148"/>
  <c r="CT5" i="148"/>
  <c r="CR46" i="147"/>
  <c r="CT4" i="141"/>
  <c r="CU100" i="141"/>
  <c r="CS23" i="144"/>
  <c r="CR46" i="148"/>
  <c r="CT5" i="141"/>
  <c r="CU101" i="141"/>
  <c r="CT5" i="142"/>
  <c r="CU96" i="142"/>
  <c r="CS30" i="140"/>
  <c r="CT112" i="140"/>
  <c r="CT7" i="141"/>
  <c r="CU103" i="141"/>
  <c r="CU5" i="140"/>
  <c r="CV103" i="140"/>
  <c r="CT105" i="147"/>
  <c r="CS27" i="147"/>
  <c r="CT4" i="147"/>
  <c r="CU99" i="147"/>
  <c r="CS30" i="147"/>
  <c r="CT108" i="147"/>
  <c r="CU102" i="138"/>
  <c r="CT3" i="138"/>
  <c r="CT27" i="139"/>
  <c r="CU101" i="139"/>
  <c r="CT5" i="147"/>
  <c r="CU100" i="147"/>
  <c r="CS31" i="138"/>
  <c r="CT115" i="138"/>
  <c r="CT3" i="144"/>
  <c r="CU94" i="144"/>
  <c r="CT6" i="148"/>
  <c r="CU99" i="148"/>
  <c r="CU113" i="140"/>
  <c r="CT31" i="140"/>
  <c r="CT5" i="145"/>
  <c r="CU99" i="145"/>
  <c r="CR46" i="137"/>
  <c r="CT5" i="138"/>
  <c r="CU104" i="138"/>
  <c r="CT6" i="141"/>
  <c r="CU102" i="141"/>
  <c r="CT4" i="138"/>
  <c r="CU103" i="138"/>
  <c r="CS23" i="138"/>
  <c r="CU98" i="147"/>
  <c r="CT3" i="147"/>
  <c r="BZ103" i="113"/>
  <c r="BY28" i="113"/>
  <c r="CS32" i="141"/>
  <c r="CT113" i="141"/>
  <c r="CT3" i="148"/>
  <c r="CU96" i="148"/>
  <c r="CT7" i="147"/>
  <c r="CU102" i="147"/>
  <c r="CS29" i="148"/>
  <c r="CT105" i="148"/>
  <c r="CT7" i="140"/>
  <c r="CU105" i="140"/>
  <c r="CS28" i="138"/>
  <c r="CT112" i="138"/>
  <c r="CT107" i="147"/>
  <c r="CS29" i="147"/>
  <c r="CS28" i="147"/>
  <c r="CT106" i="147"/>
  <c r="CT98" i="144"/>
  <c r="CS26" i="144"/>
  <c r="CS23" i="147"/>
  <c r="CS26" i="148"/>
  <c r="CT102" i="148"/>
  <c r="CB99" i="131"/>
  <c r="CA3" i="131"/>
  <c r="CS27" i="144"/>
  <c r="CT99" i="144"/>
  <c r="CS23" i="148"/>
  <c r="CS30" i="148"/>
  <c r="CT106" i="148"/>
  <c r="CS29" i="140"/>
  <c r="CT111" i="140"/>
  <c r="CU101" i="140"/>
  <c r="CT3" i="140"/>
  <c r="CT109" i="140"/>
  <c r="CS27" i="140"/>
  <c r="CU8" i="140"/>
  <c r="CV106" i="140"/>
  <c r="CU94" i="142"/>
  <c r="CT3" i="142"/>
  <c r="CS26" i="145"/>
  <c r="CT102" i="145"/>
  <c r="CS28" i="137"/>
  <c r="CT102" i="137"/>
  <c r="CT4" i="137"/>
  <c r="CU96" i="137"/>
  <c r="CS27" i="137"/>
  <c r="CT101" i="137"/>
  <c r="CT6" i="137"/>
  <c r="CU98" i="137"/>
  <c r="CS26" i="137"/>
  <c r="CT100" i="137"/>
  <c r="CT5" i="137"/>
  <c r="CU97" i="137"/>
  <c r="CT3" i="137"/>
  <c r="CU95" i="137"/>
  <c r="BU25" i="137"/>
  <c r="BV2" i="137"/>
  <c r="CS23" i="137"/>
  <c r="CS29" i="137"/>
  <c r="CT103" i="137"/>
  <c r="AT102" i="121"/>
  <c r="AS7" i="121"/>
  <c r="AS109" i="121"/>
  <c r="AR30" i="121"/>
  <c r="C126" i="122"/>
  <c r="C108" i="113"/>
  <c r="AV98" i="113"/>
  <c r="AU6" i="113"/>
  <c r="AU104" i="113"/>
  <c r="AT29" i="113"/>
  <c r="O109" i="115"/>
  <c r="N105" i="115"/>
  <c r="N100" i="115"/>
  <c r="N5" i="115" s="1"/>
  <c r="N98" i="115"/>
  <c r="N3" i="115" s="1"/>
  <c r="N99" i="115"/>
  <c r="N4" i="115" s="1"/>
  <c r="N103" i="115"/>
  <c r="N104" i="115"/>
  <c r="N106" i="115"/>
  <c r="N101" i="115"/>
  <c r="N6" i="115" s="1"/>
  <c r="L79" i="115"/>
  <c r="M80" i="115"/>
  <c r="M82" i="115" s="1"/>
  <c r="M84" i="115" s="1"/>
  <c r="AU99" i="110"/>
  <c r="AT5" i="110"/>
  <c r="AT104" i="110"/>
  <c r="AS28" i="110"/>
  <c r="AT6" i="110"/>
  <c r="AU100" i="110"/>
  <c r="AT105" i="110"/>
  <c r="AS29" i="110"/>
  <c r="AT108" i="121"/>
  <c r="AS29" i="121"/>
  <c r="AU115" i="118"/>
  <c r="AT30" i="118"/>
  <c r="AU109" i="117"/>
  <c r="AT26" i="117"/>
  <c r="AT27" i="115"/>
  <c r="AU104" i="115"/>
  <c r="AT32" i="114"/>
  <c r="AU112" i="114"/>
  <c r="AU108" i="131"/>
  <c r="AT26" i="131"/>
  <c r="AT31" i="118"/>
  <c r="AU116" i="118"/>
  <c r="AT29" i="117"/>
  <c r="AU112" i="117"/>
  <c r="AU106" i="121"/>
  <c r="AT27" i="121"/>
  <c r="AU111" i="114"/>
  <c r="AT31" i="114"/>
  <c r="AU113" i="117"/>
  <c r="AT30" i="117"/>
  <c r="AU111" i="117"/>
  <c r="AT28" i="117"/>
  <c r="X101" i="119"/>
  <c r="AR26" i="121"/>
  <c r="AS105" i="121"/>
  <c r="AV4" i="113"/>
  <c r="AT113" i="118"/>
  <c r="AS28" i="118"/>
  <c r="AV103" i="115"/>
  <c r="AU26" i="115"/>
  <c r="AU102" i="118"/>
  <c r="AT4" i="118"/>
  <c r="AU104" i="114"/>
  <c r="AT9" i="114"/>
  <c r="AV115" i="122"/>
  <c r="AU28" i="122"/>
  <c r="AV108" i="118"/>
  <c r="AU10" i="118"/>
  <c r="AU26" i="118"/>
  <c r="AU5" i="113"/>
  <c r="AU104" i="118"/>
  <c r="AT6" i="118"/>
  <c r="AV120" i="122"/>
  <c r="AU33" i="122"/>
  <c r="AU106" i="118"/>
  <c r="AT8" i="118"/>
  <c r="AU108" i="114"/>
  <c r="AT28" i="114"/>
  <c r="AT114" i="122"/>
  <c r="AS27" i="122"/>
  <c r="AV119" i="122"/>
  <c r="AU32" i="122"/>
  <c r="AU105" i="118"/>
  <c r="AT7" i="118"/>
  <c r="AS110" i="117"/>
  <c r="AR27" i="117"/>
  <c r="AV121" i="122"/>
  <c r="AU34" i="122"/>
  <c r="AV110" i="114"/>
  <c r="AU30" i="114"/>
  <c r="AU28" i="113"/>
  <c r="AT103" i="118"/>
  <c r="AS5" i="118"/>
  <c r="AT100" i="114"/>
  <c r="AS5" i="114"/>
  <c r="AU100" i="117"/>
  <c r="AT3" i="117"/>
  <c r="AV114" i="117"/>
  <c r="AU31" i="117"/>
  <c r="AV105" i="115"/>
  <c r="AU28" i="115"/>
  <c r="AU103" i="117"/>
  <c r="AT6" i="117"/>
  <c r="AU99" i="115"/>
  <c r="AT4" i="115"/>
  <c r="AV101" i="113"/>
  <c r="AU26" i="113"/>
  <c r="AV116" i="122"/>
  <c r="AU29" i="122"/>
  <c r="AU106" i="114"/>
  <c r="AT26" i="114"/>
  <c r="AV122" i="122"/>
  <c r="AU35" i="122"/>
  <c r="AU117" i="118"/>
  <c r="AT32" i="118"/>
  <c r="AT118" i="122"/>
  <c r="AS31" i="122"/>
  <c r="AV102" i="114"/>
  <c r="AU7" i="114"/>
  <c r="AV114" i="118"/>
  <c r="AU29" i="118"/>
  <c r="AT107" i="117"/>
  <c r="AS10" i="117"/>
  <c r="AV112" i="118"/>
  <c r="AU27" i="118"/>
  <c r="AS113" i="122"/>
  <c r="AR26" i="122"/>
  <c r="AV117" i="122"/>
  <c r="AU30" i="122"/>
  <c r="AW109" i="114"/>
  <c r="AV29" i="114"/>
  <c r="AU102" i="117"/>
  <c r="AT5" i="117"/>
  <c r="AU98" i="115"/>
  <c r="AT3" i="115"/>
  <c r="AW118" i="118"/>
  <c r="AV33" i="118"/>
  <c r="AU27" i="113"/>
  <c r="AV99" i="114"/>
  <c r="AU4" i="114"/>
  <c r="AU100" i="115"/>
  <c r="AT5" i="115"/>
  <c r="AV98" i="119"/>
  <c r="AU27" i="119"/>
  <c r="AU109" i="118"/>
  <c r="AT11" i="118"/>
  <c r="AS98" i="121"/>
  <c r="AR3" i="121"/>
  <c r="AU104" i="117"/>
  <c r="AT7" i="117"/>
  <c r="AV107" i="114"/>
  <c r="AU27" i="114"/>
  <c r="AU98" i="110"/>
  <c r="AT4" i="110"/>
  <c r="AU95" i="113"/>
  <c r="AT3" i="113"/>
  <c r="AU105" i="117"/>
  <c r="AT8" i="117"/>
  <c r="AT115" i="117"/>
  <c r="AS32" i="117"/>
  <c r="AT107" i="118"/>
  <c r="AS9" i="118"/>
  <c r="AV119" i="118"/>
  <c r="AU34" i="118"/>
  <c r="AV101" i="115"/>
  <c r="AU6" i="115"/>
  <c r="AS101" i="117"/>
  <c r="AR4" i="117"/>
  <c r="AU97" i="119"/>
  <c r="AT26" i="119"/>
  <c r="AU103" i="114"/>
  <c r="AT8" i="114"/>
  <c r="AS106" i="117"/>
  <c r="AR9" i="117"/>
  <c r="AT98" i="114"/>
  <c r="AS3" i="114"/>
  <c r="AV106" i="115"/>
  <c r="AU29" i="115"/>
  <c r="AU116" i="117"/>
  <c r="AT33" i="117"/>
  <c r="AV101" i="114"/>
  <c r="AU6" i="114"/>
  <c r="AT3" i="118"/>
  <c r="AV110" i="121"/>
  <c r="AU31" i="121"/>
  <c r="AW107" i="121"/>
  <c r="AV28" i="121"/>
  <c r="AU99" i="121"/>
  <c r="AT4" i="121"/>
  <c r="AV101" i="121"/>
  <c r="AU6" i="121"/>
  <c r="AU100" i="121"/>
  <c r="AT5" i="121"/>
  <c r="AV103" i="121"/>
  <c r="AU8" i="121"/>
  <c r="AU94" i="120"/>
  <c r="AT26" i="120"/>
  <c r="X97" i="120"/>
  <c r="AU92" i="120"/>
  <c r="AT3" i="120"/>
  <c r="AT110" i="131"/>
  <c r="AS28" i="131"/>
  <c r="AS103" i="131"/>
  <c r="AR7" i="131"/>
  <c r="AS100" i="131"/>
  <c r="AR4" i="131"/>
  <c r="AT113" i="131"/>
  <c r="AS31" i="131"/>
  <c r="AS102" i="131"/>
  <c r="AR6" i="131"/>
  <c r="AT112" i="131"/>
  <c r="AS30" i="131"/>
  <c r="AT114" i="131"/>
  <c r="AS32" i="131"/>
  <c r="AS106" i="131"/>
  <c r="AR10" i="131"/>
  <c r="AT111" i="131"/>
  <c r="AS29" i="131"/>
  <c r="AT115" i="131"/>
  <c r="AS33" i="131"/>
  <c r="AS101" i="131"/>
  <c r="AR5" i="131"/>
  <c r="AS105" i="131"/>
  <c r="AR9" i="131"/>
  <c r="AS109" i="131"/>
  <c r="AR27" i="131"/>
  <c r="AS104" i="131"/>
  <c r="AR8" i="131"/>
  <c r="AT3" i="131"/>
  <c r="W118" i="131"/>
  <c r="F101" i="131"/>
  <c r="F5" i="131" s="1"/>
  <c r="F110" i="131"/>
  <c r="X118" i="131"/>
  <c r="H115" i="131"/>
  <c r="H106" i="131"/>
  <c r="H10" i="131" s="1"/>
  <c r="H103" i="131"/>
  <c r="H7" i="131" s="1"/>
  <c r="H112" i="131"/>
  <c r="H104" i="131"/>
  <c r="H8" i="131" s="1"/>
  <c r="H113" i="131"/>
  <c r="H109" i="131"/>
  <c r="H4" i="131"/>
  <c r="H102" i="131"/>
  <c r="H6" i="131" s="1"/>
  <c r="H111" i="131"/>
  <c r="I118" i="131"/>
  <c r="H114" i="131"/>
  <c r="H105" i="131"/>
  <c r="H9" i="131" s="1"/>
  <c r="AV94" i="119"/>
  <c r="AU3" i="119"/>
  <c r="AV95" i="119"/>
  <c r="AU4" i="119"/>
  <c r="AS103" i="122"/>
  <c r="AR4" i="122"/>
  <c r="AU106" i="122"/>
  <c r="AT7" i="122"/>
  <c r="AU109" i="122"/>
  <c r="AT10" i="122"/>
  <c r="AU110" i="122"/>
  <c r="AT11" i="122"/>
  <c r="AU108" i="122"/>
  <c r="AT9" i="122"/>
  <c r="AU105" i="122"/>
  <c r="AT6" i="122"/>
  <c r="AS102" i="122"/>
  <c r="AR3" i="122"/>
  <c r="AU104" i="122"/>
  <c r="AT5" i="122"/>
  <c r="AS107" i="122"/>
  <c r="AR8" i="122"/>
  <c r="AU111" i="122"/>
  <c r="AT12" i="122"/>
  <c r="X113" i="121"/>
  <c r="W113" i="121"/>
  <c r="W97" i="120"/>
  <c r="W101" i="119"/>
  <c r="W122" i="118"/>
  <c r="X122" i="118"/>
  <c r="X119" i="117"/>
  <c r="W119" i="117"/>
  <c r="W115" i="114"/>
  <c r="X115" i="114"/>
  <c r="AU97" i="110"/>
  <c r="AT3" i="110"/>
  <c r="AV103" i="110"/>
  <c r="AU27" i="110"/>
  <c r="AU102" i="110"/>
  <c r="AT26" i="110"/>
  <c r="CS46" i="142" l="1"/>
  <c r="BW2" i="148"/>
  <c r="BV25" i="148"/>
  <c r="BW2" i="142"/>
  <c r="BV25" i="142"/>
  <c r="BV25" i="147"/>
  <c r="BW2" i="147"/>
  <c r="BV2" i="139"/>
  <c r="BU25" i="139"/>
  <c r="BW2" i="141"/>
  <c r="BV25" i="141"/>
  <c r="BV25" i="146"/>
  <c r="BW2" i="146"/>
  <c r="BW2" i="144"/>
  <c r="BV25" i="144"/>
  <c r="BV25" i="138"/>
  <c r="BW2" i="138"/>
  <c r="BW2" i="145"/>
  <c r="BV25" i="145"/>
  <c r="BU25" i="140"/>
  <c r="BV2" i="140"/>
  <c r="CT23" i="142"/>
  <c r="CU3" i="142"/>
  <c r="CV94" i="142"/>
  <c r="CT28" i="138"/>
  <c r="CU112" i="138"/>
  <c r="CU7" i="147"/>
  <c r="CV102" i="147"/>
  <c r="BZ28" i="113"/>
  <c r="CA103" i="113"/>
  <c r="CV101" i="139"/>
  <c r="CU27" i="139"/>
  <c r="CV99" i="147"/>
  <c r="CU4" i="147"/>
  <c r="CT30" i="140"/>
  <c r="CU112" i="140"/>
  <c r="CU7" i="138"/>
  <c r="CV106" i="138"/>
  <c r="CT32" i="138"/>
  <c r="CU116" i="138"/>
  <c r="CU4" i="140"/>
  <c r="CV102" i="140"/>
  <c r="CU7" i="148"/>
  <c r="CV100" i="148"/>
  <c r="CU3" i="145"/>
  <c r="CV97" i="145"/>
  <c r="CT23" i="138"/>
  <c r="CT28" i="141"/>
  <c r="CU109" i="141"/>
  <c r="CU6" i="140"/>
  <c r="CV104" i="140"/>
  <c r="CT30" i="141"/>
  <c r="CU111" i="141"/>
  <c r="CU5" i="144"/>
  <c r="CV96" i="144"/>
  <c r="CV8" i="140"/>
  <c r="CW106" i="140"/>
  <c r="CT30" i="148"/>
  <c r="CU106" i="148"/>
  <c r="CC99" i="131"/>
  <c r="CB3" i="131"/>
  <c r="CU5" i="145"/>
  <c r="CV99" i="145"/>
  <c r="CT23" i="145"/>
  <c r="CV107" i="138"/>
  <c r="CU8" i="138"/>
  <c r="CT29" i="145"/>
  <c r="CU105" i="145"/>
  <c r="CU7" i="140"/>
  <c r="CV105" i="140"/>
  <c r="CU3" i="148"/>
  <c r="CV96" i="148"/>
  <c r="CU6" i="141"/>
  <c r="CV102" i="141"/>
  <c r="CV94" i="144"/>
  <c r="CU3" i="144"/>
  <c r="CT29" i="141"/>
  <c r="CU110" i="141"/>
  <c r="CT27" i="141"/>
  <c r="CU108" i="141"/>
  <c r="CU9" i="138"/>
  <c r="CV108" i="138"/>
  <c r="BZ5" i="113"/>
  <c r="CA97" i="113"/>
  <c r="CU3" i="139"/>
  <c r="CU23" i="139" s="1"/>
  <c r="CV97" i="139"/>
  <c r="CU102" i="148"/>
  <c r="CT26" i="148"/>
  <c r="CT23" i="148"/>
  <c r="CT23" i="147"/>
  <c r="CT23" i="144"/>
  <c r="CV102" i="138"/>
  <c r="CU3" i="138"/>
  <c r="CU105" i="147"/>
  <c r="CT27" i="147"/>
  <c r="CU5" i="148"/>
  <c r="CV98" i="148"/>
  <c r="BZ26" i="118"/>
  <c r="CA111" i="118"/>
  <c r="CS46" i="141"/>
  <c r="CA102" i="113"/>
  <c r="BZ27" i="113"/>
  <c r="CV27" i="142"/>
  <c r="CW99" i="142"/>
  <c r="CT27" i="140"/>
  <c r="CU109" i="140"/>
  <c r="CT28" i="147"/>
  <c r="CU106" i="147"/>
  <c r="CT32" i="141"/>
  <c r="CU113" i="141"/>
  <c r="CU3" i="147"/>
  <c r="CV98" i="147"/>
  <c r="CV113" i="140"/>
  <c r="CU31" i="140"/>
  <c r="CU115" i="138"/>
  <c r="CT31" i="138"/>
  <c r="CT30" i="147"/>
  <c r="CU108" i="147"/>
  <c r="CV5" i="140"/>
  <c r="CW103" i="140"/>
  <c r="CU5" i="142"/>
  <c r="CV96" i="142"/>
  <c r="CT29" i="138"/>
  <c r="CU113" i="138"/>
  <c r="CT27" i="148"/>
  <c r="CU103" i="148"/>
  <c r="CT26" i="142"/>
  <c r="CU98" i="142"/>
  <c r="CV95" i="144"/>
  <c r="CU4" i="144"/>
  <c r="CU100" i="139"/>
  <c r="CT26" i="139"/>
  <c r="CT46" i="139" s="1"/>
  <c r="CT31" i="141"/>
  <c r="CU112" i="141"/>
  <c r="CU28" i="140"/>
  <c r="CV110" i="140"/>
  <c r="CT26" i="140"/>
  <c r="CU108" i="140"/>
  <c r="CW4" i="142"/>
  <c r="CX95" i="142"/>
  <c r="CT27" i="138"/>
  <c r="CU111" i="138"/>
  <c r="CU8" i="141"/>
  <c r="CV104" i="141"/>
  <c r="CT26" i="145"/>
  <c r="CU102" i="145"/>
  <c r="CT23" i="140"/>
  <c r="CU4" i="141"/>
  <c r="CV100" i="141"/>
  <c r="CT28" i="144"/>
  <c r="CU100" i="144"/>
  <c r="CS46" i="148"/>
  <c r="CS46" i="140"/>
  <c r="CU9" i="141"/>
  <c r="CV105" i="141"/>
  <c r="CU6" i="138"/>
  <c r="CV105" i="138"/>
  <c r="CT23" i="141"/>
  <c r="CU3" i="140"/>
  <c r="CV101" i="140"/>
  <c r="CT27" i="144"/>
  <c r="CU99" i="144"/>
  <c r="CS46" i="144"/>
  <c r="CT29" i="148"/>
  <c r="CU105" i="148"/>
  <c r="CV103" i="138"/>
  <c r="CU4" i="138"/>
  <c r="CV104" i="138"/>
  <c r="CU5" i="138"/>
  <c r="CU5" i="147"/>
  <c r="CV100" i="147"/>
  <c r="CV103" i="141"/>
  <c r="CU7" i="141"/>
  <c r="CT26" i="147"/>
  <c r="CU104" i="147"/>
  <c r="CU4" i="148"/>
  <c r="CV97" i="148"/>
  <c r="CU100" i="142"/>
  <c r="CT28" i="142"/>
  <c r="BZ3" i="118"/>
  <c r="CA101" i="118"/>
  <c r="CS46" i="138"/>
  <c r="CV101" i="147"/>
  <c r="CU6" i="147"/>
  <c r="CT27" i="145"/>
  <c r="CU103" i="145"/>
  <c r="CT28" i="145"/>
  <c r="CU104" i="145"/>
  <c r="BZ4" i="113"/>
  <c r="CA96" i="113"/>
  <c r="CT28" i="148"/>
  <c r="CU104" i="148"/>
  <c r="CT29" i="140"/>
  <c r="CU111" i="140"/>
  <c r="CT26" i="144"/>
  <c r="CU98" i="144"/>
  <c r="CT29" i="147"/>
  <c r="CU107" i="147"/>
  <c r="CU6" i="148"/>
  <c r="CV99" i="148"/>
  <c r="CU5" i="141"/>
  <c r="CV101" i="141"/>
  <c r="CU6" i="145"/>
  <c r="CV100" i="145"/>
  <c r="CS46" i="147"/>
  <c r="CT30" i="138"/>
  <c r="CU114" i="138"/>
  <c r="CU110" i="138"/>
  <c r="CT26" i="138"/>
  <c r="CS46" i="145"/>
  <c r="CV98" i="145"/>
  <c r="CU4" i="145"/>
  <c r="CW98" i="139"/>
  <c r="CV4" i="139"/>
  <c r="CU6" i="137"/>
  <c r="CV98" i="137"/>
  <c r="CU3" i="137"/>
  <c r="CV95" i="137"/>
  <c r="CT29" i="137"/>
  <c r="CU103" i="137"/>
  <c r="BW2" i="137"/>
  <c r="BV25" i="137"/>
  <c r="CV97" i="137"/>
  <c r="CU5" i="137"/>
  <c r="CT26" i="137"/>
  <c r="CU100" i="137"/>
  <c r="CT28" i="137"/>
  <c r="CU102" i="137"/>
  <c r="CT27" i="137"/>
  <c r="CU101" i="137"/>
  <c r="CT23" i="137"/>
  <c r="CU4" i="137"/>
  <c r="CV96" i="137"/>
  <c r="CS46" i="137"/>
  <c r="AS30" i="121"/>
  <c r="AT109" i="121"/>
  <c r="AU102" i="121"/>
  <c r="AT7" i="121"/>
  <c r="AW98" i="113"/>
  <c r="AV6" i="113"/>
  <c r="C114" i="121"/>
  <c r="C98" i="120"/>
  <c r="C102" i="119"/>
  <c r="C116" i="114"/>
  <c r="C123" i="118"/>
  <c r="C120" i="117"/>
  <c r="AV104" i="113"/>
  <c r="AU29" i="113"/>
  <c r="M105" i="115"/>
  <c r="M104" i="115"/>
  <c r="M101" i="115"/>
  <c r="M6" i="115" s="1"/>
  <c r="M103" i="115"/>
  <c r="M106" i="115"/>
  <c r="M100" i="115"/>
  <c r="M5" i="115" s="1"/>
  <c r="M98" i="115"/>
  <c r="M3" i="115" s="1"/>
  <c r="M99" i="115"/>
  <c r="M4" i="115" s="1"/>
  <c r="K79" i="115"/>
  <c r="L80" i="115"/>
  <c r="L82" i="115" s="1"/>
  <c r="L84" i="115" s="1"/>
  <c r="N109" i="115"/>
  <c r="AU104" i="110"/>
  <c r="AT28" i="110"/>
  <c r="AT29" i="110"/>
  <c r="AU105" i="110"/>
  <c r="AV100" i="110"/>
  <c r="AU6" i="110"/>
  <c r="AV99" i="110"/>
  <c r="AU5" i="110"/>
  <c r="AV111" i="117"/>
  <c r="AU28" i="117"/>
  <c r="AV106" i="121"/>
  <c r="AU27" i="121"/>
  <c r="AV108" i="131"/>
  <c r="AU26" i="131"/>
  <c r="AU26" i="117"/>
  <c r="AV109" i="117"/>
  <c r="AV112" i="117"/>
  <c r="AU29" i="117"/>
  <c r="AU32" i="114"/>
  <c r="AV112" i="114"/>
  <c r="AV113" i="117"/>
  <c r="AU30" i="117"/>
  <c r="AV115" i="118"/>
  <c r="AU30" i="118"/>
  <c r="AV116" i="118"/>
  <c r="AU31" i="118"/>
  <c r="AV104" i="115"/>
  <c r="AU27" i="115"/>
  <c r="AU31" i="114"/>
  <c r="AV111" i="114"/>
  <c r="AU108" i="121"/>
  <c r="AT29" i="121"/>
  <c r="AU3" i="118"/>
  <c r="AV116" i="117"/>
  <c r="AU33" i="117"/>
  <c r="AU98" i="114"/>
  <c r="AT3" i="114"/>
  <c r="AW116" i="122"/>
  <c r="AV29" i="122"/>
  <c r="AV99" i="115"/>
  <c r="AU4" i="115"/>
  <c r="AW105" i="115"/>
  <c r="AV28" i="115"/>
  <c r="AV100" i="117"/>
  <c r="AU3" i="117"/>
  <c r="AU103" i="118"/>
  <c r="AT5" i="118"/>
  <c r="AT110" i="117"/>
  <c r="AS27" i="117"/>
  <c r="AW119" i="122"/>
  <c r="AV32" i="122"/>
  <c r="AT106" i="117"/>
  <c r="AS9" i="117"/>
  <c r="AV97" i="119"/>
  <c r="AU26" i="119"/>
  <c r="AW101" i="115"/>
  <c r="AV6" i="115"/>
  <c r="AU107" i="118"/>
  <c r="AT9" i="118"/>
  <c r="AV105" i="117"/>
  <c r="AU8" i="117"/>
  <c r="AV98" i="110"/>
  <c r="AU4" i="110"/>
  <c r="AV104" i="117"/>
  <c r="AU7" i="117"/>
  <c r="AV109" i="118"/>
  <c r="AU11" i="118"/>
  <c r="AV100" i="115"/>
  <c r="AU5" i="115"/>
  <c r="AV27" i="113"/>
  <c r="AV98" i="115"/>
  <c r="AU3" i="115"/>
  <c r="AX109" i="114"/>
  <c r="AW29" i="114"/>
  <c r="AT113" i="122"/>
  <c r="AS26" i="122"/>
  <c r="AU107" i="117"/>
  <c r="AT10" i="117"/>
  <c r="AW102" i="114"/>
  <c r="AV7" i="114"/>
  <c r="AV117" i="118"/>
  <c r="AU32" i="118"/>
  <c r="AV106" i="114"/>
  <c r="AU26" i="114"/>
  <c r="AU114" i="122"/>
  <c r="AT27" i="122"/>
  <c r="AV108" i="114"/>
  <c r="AU28" i="114"/>
  <c r="AW120" i="122"/>
  <c r="AV33" i="122"/>
  <c r="AV104" i="118"/>
  <c r="AU6" i="118"/>
  <c r="AV26" i="118"/>
  <c r="AW115" i="122"/>
  <c r="AV28" i="122"/>
  <c r="AV104" i="114"/>
  <c r="AU9" i="114"/>
  <c r="AW103" i="115"/>
  <c r="AV26" i="115"/>
  <c r="AW4" i="113"/>
  <c r="AW101" i="114"/>
  <c r="AV6" i="114"/>
  <c r="AW106" i="115"/>
  <c r="AV29" i="115"/>
  <c r="AW101" i="113"/>
  <c r="AV26" i="113"/>
  <c r="AV103" i="117"/>
  <c r="AU6" i="117"/>
  <c r="AW114" i="117"/>
  <c r="AV31" i="117"/>
  <c r="AU100" i="114"/>
  <c r="AT5" i="114"/>
  <c r="AV28" i="113"/>
  <c r="AW110" i="114"/>
  <c r="AV30" i="114"/>
  <c r="AW121" i="122"/>
  <c r="AV34" i="122"/>
  <c r="AV105" i="118"/>
  <c r="AU7" i="118"/>
  <c r="AT105" i="121"/>
  <c r="AS26" i="121"/>
  <c r="AV103" i="114"/>
  <c r="AU8" i="114"/>
  <c r="AT101" i="117"/>
  <c r="AS4" i="117"/>
  <c r="AW119" i="118"/>
  <c r="AV34" i="118"/>
  <c r="AU115" i="117"/>
  <c r="AT32" i="117"/>
  <c r="AV95" i="113"/>
  <c r="AU3" i="113"/>
  <c r="AW107" i="114"/>
  <c r="AV27" i="114"/>
  <c r="AT98" i="121"/>
  <c r="AS3" i="121"/>
  <c r="AW98" i="119"/>
  <c r="AV27" i="119"/>
  <c r="AW99" i="114"/>
  <c r="AV4" i="114"/>
  <c r="AX118" i="118"/>
  <c r="AW33" i="118"/>
  <c r="AV102" i="117"/>
  <c r="AU5" i="117"/>
  <c r="AW117" i="122"/>
  <c r="AV30" i="122"/>
  <c r="AW112" i="118"/>
  <c r="AV27" i="118"/>
  <c r="AW114" i="118"/>
  <c r="AV29" i="118"/>
  <c r="AU118" i="122"/>
  <c r="AT31" i="122"/>
  <c r="AW122" i="122"/>
  <c r="AV35" i="122"/>
  <c r="AV106" i="118"/>
  <c r="AU8" i="118"/>
  <c r="AV5" i="113"/>
  <c r="AW108" i="118"/>
  <c r="AV10" i="118"/>
  <c r="AV102" i="118"/>
  <c r="AU4" i="118"/>
  <c r="AU113" i="118"/>
  <c r="AT28" i="118"/>
  <c r="AW103" i="121"/>
  <c r="AV8" i="121"/>
  <c r="AW101" i="121"/>
  <c r="AV6" i="121"/>
  <c r="AX107" i="121"/>
  <c r="AW28" i="121"/>
  <c r="AV100" i="121"/>
  <c r="AU5" i="121"/>
  <c r="AV99" i="121"/>
  <c r="AU4" i="121"/>
  <c r="AW110" i="121"/>
  <c r="AV31" i="121"/>
  <c r="AV92" i="120"/>
  <c r="AU3" i="120"/>
  <c r="AV94" i="120"/>
  <c r="AU26" i="120"/>
  <c r="AU3" i="131"/>
  <c r="AU115" i="131"/>
  <c r="AT33" i="131"/>
  <c r="AU113" i="131"/>
  <c r="AT31" i="131"/>
  <c r="AT109" i="131"/>
  <c r="AS27" i="131"/>
  <c r="AT101" i="131"/>
  <c r="AS5" i="131"/>
  <c r="AT106" i="131"/>
  <c r="AS10" i="131"/>
  <c r="AU112" i="131"/>
  <c r="AT30" i="131"/>
  <c r="AT103" i="131"/>
  <c r="AS7" i="131"/>
  <c r="AT104" i="131"/>
  <c r="AS8" i="131"/>
  <c r="AT105" i="131"/>
  <c r="AS9" i="131"/>
  <c r="AU111" i="131"/>
  <c r="AT29" i="131"/>
  <c r="AU114" i="131"/>
  <c r="AT32" i="131"/>
  <c r="AT102" i="131"/>
  <c r="AS6" i="131"/>
  <c r="AT100" i="131"/>
  <c r="AS4" i="131"/>
  <c r="AU110" i="131"/>
  <c r="AT28" i="131"/>
  <c r="G103" i="131"/>
  <c r="G7" i="131" s="1"/>
  <c r="G112" i="131"/>
  <c r="H118" i="131"/>
  <c r="G113" i="131"/>
  <c r="G104" i="131"/>
  <c r="G8" i="131" s="1"/>
  <c r="G109" i="131"/>
  <c r="G100" i="131"/>
  <c r="G4" i="131" s="1"/>
  <c r="G105" i="131"/>
  <c r="G9" i="131" s="1"/>
  <c r="G114" i="131"/>
  <c r="G111" i="131"/>
  <c r="G102" i="131"/>
  <c r="G6" i="131" s="1"/>
  <c r="G115" i="131"/>
  <c r="G106" i="131"/>
  <c r="G10" i="131" s="1"/>
  <c r="E110" i="131"/>
  <c r="E101" i="131"/>
  <c r="E5" i="131" s="1"/>
  <c r="AW95" i="119"/>
  <c r="AV4" i="119"/>
  <c r="AW94" i="119"/>
  <c r="AV3" i="119"/>
  <c r="AV111" i="122"/>
  <c r="AU12" i="122"/>
  <c r="AV104" i="122"/>
  <c r="AU5" i="122"/>
  <c r="AV105" i="122"/>
  <c r="AU6" i="122"/>
  <c r="AV110" i="122"/>
  <c r="AU11" i="122"/>
  <c r="AV106" i="122"/>
  <c r="AU7" i="122"/>
  <c r="AT107" i="122"/>
  <c r="AS8" i="122"/>
  <c r="AT102" i="122"/>
  <c r="AS3" i="122"/>
  <c r="AV108" i="122"/>
  <c r="AU9" i="122"/>
  <c r="AV109" i="122"/>
  <c r="AU10" i="122"/>
  <c r="AT103" i="122"/>
  <c r="AS4" i="122"/>
  <c r="AV102" i="110"/>
  <c r="AU26" i="110"/>
  <c r="AV97" i="110"/>
  <c r="AU3" i="110"/>
  <c r="AW103" i="110"/>
  <c r="AV27" i="110"/>
  <c r="CT46" i="142" l="1"/>
  <c r="CU23" i="137"/>
  <c r="BV25" i="140"/>
  <c r="BW2" i="140"/>
  <c r="BX2" i="138"/>
  <c r="BW25" i="138"/>
  <c r="BX2" i="144"/>
  <c r="BW25" i="144"/>
  <c r="BW25" i="141"/>
  <c r="BX2" i="141"/>
  <c r="BV25" i="139"/>
  <c r="BW2" i="139"/>
  <c r="BX2" i="142"/>
  <c r="BW25" i="142"/>
  <c r="BW25" i="146"/>
  <c r="BX2" i="146"/>
  <c r="BW25" i="147"/>
  <c r="BX2" i="147"/>
  <c r="BX2" i="145"/>
  <c r="BW25" i="145"/>
  <c r="BW25" i="148"/>
  <c r="BX2" i="148"/>
  <c r="CU23" i="144"/>
  <c r="CT46" i="144"/>
  <c r="CT46" i="148"/>
  <c r="CU23" i="140"/>
  <c r="CU29" i="147"/>
  <c r="CV107" i="147"/>
  <c r="CB96" i="113"/>
  <c r="CA4" i="113"/>
  <c r="CU27" i="144"/>
  <c r="CV99" i="144"/>
  <c r="CV9" i="141"/>
  <c r="CW105" i="141"/>
  <c r="CU26" i="148"/>
  <c r="CV102" i="148"/>
  <c r="CD99" i="131"/>
  <c r="CC3" i="131"/>
  <c r="CW97" i="145"/>
  <c r="CV3" i="145"/>
  <c r="CU30" i="140"/>
  <c r="CV112" i="140"/>
  <c r="CB103" i="113"/>
  <c r="CA28" i="113"/>
  <c r="CW98" i="145"/>
  <c r="CV4" i="145"/>
  <c r="CV6" i="145"/>
  <c r="CW100" i="145"/>
  <c r="CV6" i="147"/>
  <c r="CW101" i="147"/>
  <c r="CU26" i="147"/>
  <c r="CV104" i="147"/>
  <c r="CY95" i="142"/>
  <c r="CX4" i="142"/>
  <c r="CU31" i="141"/>
  <c r="CV112" i="141"/>
  <c r="CU27" i="148"/>
  <c r="CV103" i="148"/>
  <c r="CU30" i="147"/>
  <c r="CV108" i="147"/>
  <c r="CV3" i="147"/>
  <c r="CW98" i="147"/>
  <c r="CU27" i="140"/>
  <c r="CV109" i="140"/>
  <c r="CU27" i="147"/>
  <c r="CV105" i="147"/>
  <c r="CV9" i="138"/>
  <c r="CW108" i="138"/>
  <c r="CV3" i="144"/>
  <c r="CW94" i="144"/>
  <c r="CV5" i="145"/>
  <c r="CW99" i="145"/>
  <c r="CU30" i="148"/>
  <c r="CV106" i="148"/>
  <c r="CV6" i="140"/>
  <c r="CW104" i="140"/>
  <c r="CU23" i="145"/>
  <c r="CV98" i="144"/>
  <c r="CU26" i="144"/>
  <c r="CT46" i="147"/>
  <c r="CV5" i="138"/>
  <c r="CW104" i="138"/>
  <c r="CV3" i="140"/>
  <c r="CW101" i="140"/>
  <c r="CU23" i="147"/>
  <c r="CU29" i="141"/>
  <c r="CV110" i="141"/>
  <c r="CV6" i="141"/>
  <c r="CW102" i="141"/>
  <c r="CU29" i="145"/>
  <c r="CV105" i="145"/>
  <c r="CV7" i="148"/>
  <c r="CW100" i="148"/>
  <c r="CU32" i="138"/>
  <c r="CV116" i="138"/>
  <c r="CW102" i="147"/>
  <c r="CV7" i="147"/>
  <c r="CT46" i="138"/>
  <c r="CV5" i="141"/>
  <c r="CW101" i="141"/>
  <c r="CA3" i="118"/>
  <c r="CB101" i="118"/>
  <c r="CU23" i="138"/>
  <c r="CU26" i="145"/>
  <c r="CV102" i="145"/>
  <c r="CV113" i="138"/>
  <c r="CU29" i="138"/>
  <c r="CU32" i="141"/>
  <c r="CV113" i="141"/>
  <c r="CW27" i="142"/>
  <c r="CX99" i="142"/>
  <c r="CB111" i="118"/>
  <c r="CA26" i="118"/>
  <c r="CV3" i="138"/>
  <c r="CW102" i="138"/>
  <c r="CW8" i="140"/>
  <c r="CX106" i="140"/>
  <c r="CW99" i="147"/>
  <c r="CV4" i="147"/>
  <c r="CV110" i="138"/>
  <c r="CU26" i="138"/>
  <c r="CU29" i="140"/>
  <c r="CV111" i="140"/>
  <c r="CU28" i="145"/>
  <c r="CV104" i="145"/>
  <c r="CV7" i="141"/>
  <c r="CW103" i="141"/>
  <c r="CW103" i="138"/>
  <c r="CV4" i="138"/>
  <c r="CV100" i="144"/>
  <c r="CU28" i="144"/>
  <c r="CV100" i="139"/>
  <c r="CU26" i="139"/>
  <c r="CU46" i="139" s="1"/>
  <c r="CV115" i="138"/>
  <c r="CU31" i="138"/>
  <c r="CW96" i="148"/>
  <c r="CV3" i="148"/>
  <c r="CV7" i="138"/>
  <c r="CW106" i="138"/>
  <c r="CV112" i="138"/>
  <c r="CU28" i="138"/>
  <c r="CT46" i="145"/>
  <c r="CU29" i="148"/>
  <c r="CV105" i="148"/>
  <c r="CV6" i="138"/>
  <c r="CW105" i="138"/>
  <c r="CV8" i="141"/>
  <c r="CW104" i="141"/>
  <c r="CU26" i="140"/>
  <c r="CV108" i="140"/>
  <c r="CW96" i="142"/>
  <c r="CV5" i="142"/>
  <c r="CV5" i="148"/>
  <c r="CW98" i="148"/>
  <c r="CV3" i="139"/>
  <c r="CV23" i="139" s="1"/>
  <c r="CW97" i="139"/>
  <c r="CU27" i="141"/>
  <c r="CV108" i="141"/>
  <c r="CU23" i="148"/>
  <c r="CW107" i="138"/>
  <c r="CV8" i="138"/>
  <c r="CV5" i="144"/>
  <c r="CW96" i="144"/>
  <c r="CU28" i="141"/>
  <c r="CV109" i="141"/>
  <c r="CW101" i="139"/>
  <c r="CV27" i="139"/>
  <c r="CV114" i="138"/>
  <c r="CU30" i="138"/>
  <c r="CV6" i="148"/>
  <c r="CW99" i="148"/>
  <c r="CU28" i="148"/>
  <c r="CV104" i="148"/>
  <c r="CU27" i="145"/>
  <c r="CV103" i="145"/>
  <c r="CU28" i="142"/>
  <c r="CV100" i="142"/>
  <c r="CW100" i="141"/>
  <c r="CV4" i="141"/>
  <c r="CU23" i="141"/>
  <c r="CT46" i="140"/>
  <c r="CW95" i="144"/>
  <c r="CV4" i="144"/>
  <c r="CV31" i="140"/>
  <c r="CW113" i="140"/>
  <c r="CB102" i="113"/>
  <c r="CA27" i="113"/>
  <c r="CT46" i="141"/>
  <c r="CV7" i="140"/>
  <c r="CW105" i="140"/>
  <c r="CW102" i="140"/>
  <c r="CV4" i="140"/>
  <c r="CW94" i="142"/>
  <c r="CV3" i="142"/>
  <c r="CW4" i="139"/>
  <c r="CX98" i="139"/>
  <c r="CV4" i="148"/>
  <c r="CW97" i="148"/>
  <c r="CV5" i="147"/>
  <c r="CW100" i="147"/>
  <c r="CU27" i="138"/>
  <c r="CV111" i="138"/>
  <c r="CV28" i="140"/>
  <c r="CW110" i="140"/>
  <c r="CU26" i="142"/>
  <c r="CV98" i="142"/>
  <c r="CW5" i="140"/>
  <c r="CX103" i="140"/>
  <c r="CV106" i="147"/>
  <c r="CU28" i="147"/>
  <c r="CB97" i="113"/>
  <c r="CA5" i="113"/>
  <c r="CU30" i="141"/>
  <c r="CV111" i="141"/>
  <c r="CU23" i="142"/>
  <c r="CU27" i="137"/>
  <c r="CV101" i="137"/>
  <c r="CU29" i="137"/>
  <c r="CV103" i="137"/>
  <c r="CV3" i="137"/>
  <c r="CW95" i="137"/>
  <c r="BW25" i="137"/>
  <c r="BX2" i="137"/>
  <c r="CW96" i="137"/>
  <c r="CV4" i="137"/>
  <c r="CT46" i="137"/>
  <c r="CV6" i="137"/>
  <c r="CW98" i="137"/>
  <c r="CV102" i="137"/>
  <c r="CU28" i="137"/>
  <c r="CV100" i="137"/>
  <c r="CU26" i="137"/>
  <c r="CW97" i="137"/>
  <c r="CV5" i="137"/>
  <c r="AV102" i="121"/>
  <c r="AU7" i="121"/>
  <c r="AU109" i="121"/>
  <c r="AT30" i="121"/>
  <c r="AX98" i="113"/>
  <c r="AW6" i="113"/>
  <c r="C119" i="131"/>
  <c r="AW104" i="113"/>
  <c r="AV29" i="113"/>
  <c r="M109" i="115"/>
  <c r="L100" i="115"/>
  <c r="L5" i="115" s="1"/>
  <c r="L104" i="115"/>
  <c r="L105" i="115"/>
  <c r="L106" i="115"/>
  <c r="L99" i="115"/>
  <c r="L4" i="115" s="1"/>
  <c r="L101" i="115"/>
  <c r="L6" i="115" s="1"/>
  <c r="L103" i="115"/>
  <c r="L98" i="115"/>
  <c r="L3" i="115" s="1"/>
  <c r="J79" i="115"/>
  <c r="K80" i="115"/>
  <c r="K82" i="115" s="1"/>
  <c r="K84" i="115" s="1"/>
  <c r="AW99" i="110"/>
  <c r="AV5" i="110"/>
  <c r="AW100" i="110"/>
  <c r="AV6" i="110"/>
  <c r="AV105" i="110"/>
  <c r="AU29" i="110"/>
  <c r="AV104" i="110"/>
  <c r="AU28" i="110"/>
  <c r="AW112" i="114"/>
  <c r="AV32" i="114"/>
  <c r="AU29" i="121"/>
  <c r="AV108" i="121"/>
  <c r="AW116" i="118"/>
  <c r="AV31" i="118"/>
  <c r="AW108" i="131"/>
  <c r="AV26" i="131"/>
  <c r="AW111" i="114"/>
  <c r="AV31" i="114"/>
  <c r="AW115" i="118"/>
  <c r="AV30" i="118"/>
  <c r="AW112" i="117"/>
  <c r="AV29" i="117"/>
  <c r="AW106" i="121"/>
  <c r="AV27" i="121"/>
  <c r="AW109" i="117"/>
  <c r="AV26" i="117"/>
  <c r="AW104" i="115"/>
  <c r="AV27" i="115"/>
  <c r="AW113" i="117"/>
  <c r="AV30" i="117"/>
  <c r="AV28" i="117"/>
  <c r="AW111" i="117"/>
  <c r="AX114" i="118"/>
  <c r="AW29" i="118"/>
  <c r="AX98" i="119"/>
  <c r="AW27" i="119"/>
  <c r="AU101" i="117"/>
  <c r="AT4" i="117"/>
  <c r="AX115" i="122"/>
  <c r="AW28" i="122"/>
  <c r="AV114" i="122"/>
  <c r="AU27" i="122"/>
  <c r="AY109" i="114"/>
  <c r="AX29" i="114"/>
  <c r="AW98" i="110"/>
  <c r="AV4" i="110"/>
  <c r="AW102" i="118"/>
  <c r="AV4" i="118"/>
  <c r="AX108" i="118"/>
  <c r="AW10" i="118"/>
  <c r="AW106" i="118"/>
  <c r="AV8" i="118"/>
  <c r="AU110" i="117"/>
  <c r="AT27" i="117"/>
  <c r="AV103" i="118"/>
  <c r="AU5" i="118"/>
  <c r="AX105" i="115"/>
  <c r="AW28" i="115"/>
  <c r="AX116" i="122"/>
  <c r="AW29" i="122"/>
  <c r="AW116" i="117"/>
  <c r="AV33" i="117"/>
  <c r="AX117" i="122"/>
  <c r="AW30" i="122"/>
  <c r="AX107" i="114"/>
  <c r="AW27" i="114"/>
  <c r="AU105" i="121"/>
  <c r="AT26" i="121"/>
  <c r="AW103" i="117"/>
  <c r="AV6" i="117"/>
  <c r="AX103" i="115"/>
  <c r="AW26" i="115"/>
  <c r="AX120" i="122"/>
  <c r="AW33" i="122"/>
  <c r="AW117" i="118"/>
  <c r="AV32" i="118"/>
  <c r="AW27" i="113"/>
  <c r="AV107" i="118"/>
  <c r="AU9" i="118"/>
  <c r="AW97" i="119"/>
  <c r="AV26" i="119"/>
  <c r="AV118" i="122"/>
  <c r="AU31" i="122"/>
  <c r="AX112" i="118"/>
  <c r="AW27" i="118"/>
  <c r="AW102" i="117"/>
  <c r="AV5" i="117"/>
  <c r="AX99" i="114"/>
  <c r="AW4" i="114"/>
  <c r="AT3" i="121"/>
  <c r="AU98" i="121"/>
  <c r="AW95" i="113"/>
  <c r="AV3" i="113"/>
  <c r="AX119" i="118"/>
  <c r="AW34" i="118"/>
  <c r="AW103" i="114"/>
  <c r="AV8" i="114"/>
  <c r="AW105" i="118"/>
  <c r="AV7" i="118"/>
  <c r="AX110" i="114"/>
  <c r="AW30" i="114"/>
  <c r="AW28" i="113"/>
  <c r="AX114" i="117"/>
  <c r="AW31" i="117"/>
  <c r="AX101" i="113"/>
  <c r="AW26" i="113"/>
  <c r="AX106" i="115"/>
  <c r="AW29" i="115"/>
  <c r="AX4" i="113"/>
  <c r="AW104" i="114"/>
  <c r="AV9" i="114"/>
  <c r="AW26" i="118"/>
  <c r="AW108" i="114"/>
  <c r="AV28" i="114"/>
  <c r="AW106" i="114"/>
  <c r="AV26" i="114"/>
  <c r="AX102" i="114"/>
  <c r="AW7" i="114"/>
  <c r="AU113" i="122"/>
  <c r="AT26" i="122"/>
  <c r="AW98" i="115"/>
  <c r="AV3" i="115"/>
  <c r="AW100" i="115"/>
  <c r="AV5" i="115"/>
  <c r="AW104" i="117"/>
  <c r="AV7" i="117"/>
  <c r="AW105" i="117"/>
  <c r="AV8" i="117"/>
  <c r="AX101" i="115"/>
  <c r="AW6" i="115"/>
  <c r="AU106" i="117"/>
  <c r="AT9" i="117"/>
  <c r="AX122" i="122"/>
  <c r="AW35" i="122"/>
  <c r="AY118" i="118"/>
  <c r="AX33" i="118"/>
  <c r="AV115" i="117"/>
  <c r="AU32" i="117"/>
  <c r="AX121" i="122"/>
  <c r="AW34" i="122"/>
  <c r="AV100" i="114"/>
  <c r="AU5" i="114"/>
  <c r="AX101" i="114"/>
  <c r="AW6" i="114"/>
  <c r="AW104" i="118"/>
  <c r="AV6" i="118"/>
  <c r="AV107" i="117"/>
  <c r="AU10" i="117"/>
  <c r="AW109" i="118"/>
  <c r="AV11" i="118"/>
  <c r="AV113" i="118"/>
  <c r="AU28" i="118"/>
  <c r="AW5" i="113"/>
  <c r="AX119" i="122"/>
  <c r="AW32" i="122"/>
  <c r="AW100" i="117"/>
  <c r="AV3" i="117"/>
  <c r="AW99" i="115"/>
  <c r="AV4" i="115"/>
  <c r="AV98" i="114"/>
  <c r="AU3" i="114"/>
  <c r="AV3" i="118"/>
  <c r="AX110" i="121"/>
  <c r="AW31" i="121"/>
  <c r="AW100" i="121"/>
  <c r="AV5" i="121"/>
  <c r="AY107" i="121"/>
  <c r="AX28" i="121"/>
  <c r="AW99" i="121"/>
  <c r="AV4" i="121"/>
  <c r="AX101" i="121"/>
  <c r="AW6" i="121"/>
  <c r="AX103" i="121"/>
  <c r="AW8" i="121"/>
  <c r="AW92" i="120"/>
  <c r="AV3" i="120"/>
  <c r="AW94" i="120"/>
  <c r="AV26" i="120"/>
  <c r="AV111" i="131"/>
  <c r="AU29" i="131"/>
  <c r="AU109" i="131"/>
  <c r="AT27" i="131"/>
  <c r="AV110" i="131"/>
  <c r="AU28" i="131"/>
  <c r="AU102" i="131"/>
  <c r="AT6" i="131"/>
  <c r="AU105" i="131"/>
  <c r="AT9" i="131"/>
  <c r="AU103" i="131"/>
  <c r="AT7" i="131"/>
  <c r="AU106" i="131"/>
  <c r="AT10" i="131"/>
  <c r="AV115" i="131"/>
  <c r="AU33" i="131"/>
  <c r="AU100" i="131"/>
  <c r="AT4" i="131"/>
  <c r="AV114" i="131"/>
  <c r="AU32" i="131"/>
  <c r="AU104" i="131"/>
  <c r="AT8" i="131"/>
  <c r="AV112" i="131"/>
  <c r="AU30" i="131"/>
  <c r="AU101" i="131"/>
  <c r="AT5" i="131"/>
  <c r="AV113" i="131"/>
  <c r="AU31" i="131"/>
  <c r="AV3" i="131"/>
  <c r="F102" i="131"/>
  <c r="F6" i="131" s="1"/>
  <c r="F111" i="131"/>
  <c r="F106" i="131"/>
  <c r="F10" i="131" s="1"/>
  <c r="F115" i="131"/>
  <c r="F104" i="131"/>
  <c r="F8" i="131" s="1"/>
  <c r="F113" i="131"/>
  <c r="F103" i="131"/>
  <c r="F7" i="131" s="1"/>
  <c r="F112" i="131"/>
  <c r="D101" i="131"/>
  <c r="D5" i="131" s="1"/>
  <c r="D110" i="131"/>
  <c r="F100" i="131"/>
  <c r="F4" i="131" s="1"/>
  <c r="F109" i="131"/>
  <c r="F105" i="131"/>
  <c r="F9" i="131" s="1"/>
  <c r="F114" i="131"/>
  <c r="AX94" i="119"/>
  <c r="AW3" i="119"/>
  <c r="AX95" i="119"/>
  <c r="AW4" i="119"/>
  <c r="AU102" i="122"/>
  <c r="AT3" i="122"/>
  <c r="AW106" i="122"/>
  <c r="AV7" i="122"/>
  <c r="AU103" i="122"/>
  <c r="AT4" i="122"/>
  <c r="AW108" i="122"/>
  <c r="AV9" i="122"/>
  <c r="AU107" i="122"/>
  <c r="AT8" i="122"/>
  <c r="AW110" i="122"/>
  <c r="AV11" i="122"/>
  <c r="AW104" i="122"/>
  <c r="AV5" i="122"/>
  <c r="AW105" i="122"/>
  <c r="AV6" i="122"/>
  <c r="AW109" i="122"/>
  <c r="AV10" i="122"/>
  <c r="AW111" i="122"/>
  <c r="AV12" i="122"/>
  <c r="AX103" i="110"/>
  <c r="AW27" i="110"/>
  <c r="AW102" i="110"/>
  <c r="AV26" i="110"/>
  <c r="AW97" i="110"/>
  <c r="AV3" i="110"/>
  <c r="CU46" i="138" l="1"/>
  <c r="BX25" i="148"/>
  <c r="BY2" i="148"/>
  <c r="BY2" i="142"/>
  <c r="BX25" i="142"/>
  <c r="BY2" i="138"/>
  <c r="BX25" i="138"/>
  <c r="BY2" i="147"/>
  <c r="BX25" i="147"/>
  <c r="BY2" i="141"/>
  <c r="BX25" i="141"/>
  <c r="CV23" i="137"/>
  <c r="BX25" i="146"/>
  <c r="BY2" i="146"/>
  <c r="BW25" i="139"/>
  <c r="BX2" i="139"/>
  <c r="BW25" i="140"/>
  <c r="BX2" i="140"/>
  <c r="BY2" i="145"/>
  <c r="BX25" i="145"/>
  <c r="BY2" i="144"/>
  <c r="BX25" i="144"/>
  <c r="CU46" i="144"/>
  <c r="CW28" i="140"/>
  <c r="CX110" i="140"/>
  <c r="CX4" i="139"/>
  <c r="CY98" i="139"/>
  <c r="CV27" i="141"/>
  <c r="CW108" i="141"/>
  <c r="CV29" i="148"/>
  <c r="CW105" i="148"/>
  <c r="CV28" i="144"/>
  <c r="CW100" i="144"/>
  <c r="CW111" i="140"/>
  <c r="CV29" i="140"/>
  <c r="CV29" i="145"/>
  <c r="CW105" i="145"/>
  <c r="CW5" i="145"/>
  <c r="CX99" i="145"/>
  <c r="CV27" i="147"/>
  <c r="CW105" i="147"/>
  <c r="CV27" i="148"/>
  <c r="CW103" i="148"/>
  <c r="CW6" i="147"/>
  <c r="CX101" i="147"/>
  <c r="CV30" i="140"/>
  <c r="CW112" i="140"/>
  <c r="CW9" i="141"/>
  <c r="CX105" i="141"/>
  <c r="CW106" i="147"/>
  <c r="CV28" i="147"/>
  <c r="CW4" i="140"/>
  <c r="CX102" i="140"/>
  <c r="CW6" i="148"/>
  <c r="CX99" i="148"/>
  <c r="CX96" i="144"/>
  <c r="CW5" i="144"/>
  <c r="CU46" i="141"/>
  <c r="CX96" i="142"/>
  <c r="CW5" i="142"/>
  <c r="CV23" i="138"/>
  <c r="CB26" i="118"/>
  <c r="CC111" i="118"/>
  <c r="CW3" i="140"/>
  <c r="CX101" i="140"/>
  <c r="CV26" i="144"/>
  <c r="CW98" i="144"/>
  <c r="CU46" i="148"/>
  <c r="CV27" i="138"/>
  <c r="CW111" i="138"/>
  <c r="CV23" i="142"/>
  <c r="CB27" i="113"/>
  <c r="CC102" i="113"/>
  <c r="CW4" i="141"/>
  <c r="CX100" i="141"/>
  <c r="CX97" i="139"/>
  <c r="CW3" i="139"/>
  <c r="CW23" i="139" s="1"/>
  <c r="CW108" i="140"/>
  <c r="CV26" i="140"/>
  <c r="CX103" i="138"/>
  <c r="CW4" i="138"/>
  <c r="CX27" i="142"/>
  <c r="CY99" i="142"/>
  <c r="CV26" i="145"/>
  <c r="CW102" i="145"/>
  <c r="CX102" i="141"/>
  <c r="CW6" i="141"/>
  <c r="CV23" i="140"/>
  <c r="CX94" i="144"/>
  <c r="CW3" i="144"/>
  <c r="CV27" i="140"/>
  <c r="CW109" i="140"/>
  <c r="CV31" i="141"/>
  <c r="CW112" i="141"/>
  <c r="CW6" i="145"/>
  <c r="CX100" i="145"/>
  <c r="CV27" i="144"/>
  <c r="CW99" i="144"/>
  <c r="CW3" i="142"/>
  <c r="CX94" i="142"/>
  <c r="CW31" i="140"/>
  <c r="CX113" i="140"/>
  <c r="CV28" i="142"/>
  <c r="CW100" i="142"/>
  <c r="CU46" i="140"/>
  <c r="CW7" i="141"/>
  <c r="CX103" i="141"/>
  <c r="CV26" i="138"/>
  <c r="CW110" i="138"/>
  <c r="CU46" i="145"/>
  <c r="CW7" i="147"/>
  <c r="CX102" i="147"/>
  <c r="CW5" i="138"/>
  <c r="CX104" i="138"/>
  <c r="CV23" i="144"/>
  <c r="CX5" i="140"/>
  <c r="CY103" i="140"/>
  <c r="CW5" i="147"/>
  <c r="CX100" i="147"/>
  <c r="CX105" i="140"/>
  <c r="CW7" i="140"/>
  <c r="CW114" i="138"/>
  <c r="CV30" i="138"/>
  <c r="CW5" i="148"/>
  <c r="CX98" i="148"/>
  <c r="CW8" i="141"/>
  <c r="CX104" i="141"/>
  <c r="CW115" i="138"/>
  <c r="CV31" i="138"/>
  <c r="CV32" i="141"/>
  <c r="CW113" i="141"/>
  <c r="CW116" i="138"/>
  <c r="CV32" i="138"/>
  <c r="CW110" i="141"/>
  <c r="CV29" i="141"/>
  <c r="CW6" i="140"/>
  <c r="CX104" i="140"/>
  <c r="CW9" i="138"/>
  <c r="CX108" i="138"/>
  <c r="CW3" i="147"/>
  <c r="CX98" i="147"/>
  <c r="CV23" i="145"/>
  <c r="CV26" i="148"/>
  <c r="CW102" i="148"/>
  <c r="CB5" i="113"/>
  <c r="CC97" i="113"/>
  <c r="CV27" i="145"/>
  <c r="CW103" i="145"/>
  <c r="CV23" i="141"/>
  <c r="CV23" i="148"/>
  <c r="CW4" i="147"/>
  <c r="CX99" i="147"/>
  <c r="CB3" i="118"/>
  <c r="CC101" i="118"/>
  <c r="CV23" i="147"/>
  <c r="CZ95" i="142"/>
  <c r="CY4" i="142"/>
  <c r="CW4" i="145"/>
  <c r="CX98" i="145"/>
  <c r="CW3" i="145"/>
  <c r="CX97" i="145"/>
  <c r="CC96" i="113"/>
  <c r="CB4" i="113"/>
  <c r="CW98" i="142"/>
  <c r="CV26" i="142"/>
  <c r="CW4" i="148"/>
  <c r="CX97" i="148"/>
  <c r="CW4" i="144"/>
  <c r="CX95" i="144"/>
  <c r="CW27" i="139"/>
  <c r="CX101" i="139"/>
  <c r="CW8" i="138"/>
  <c r="CX107" i="138"/>
  <c r="CX105" i="138"/>
  <c r="CW6" i="138"/>
  <c r="CV28" i="138"/>
  <c r="CW112" i="138"/>
  <c r="CW3" i="148"/>
  <c r="CX96" i="148"/>
  <c r="CV26" i="139"/>
  <c r="CV46" i="139" s="1"/>
  <c r="CW100" i="139"/>
  <c r="CV28" i="145"/>
  <c r="CW104" i="145"/>
  <c r="CX8" i="140"/>
  <c r="CY106" i="140"/>
  <c r="CX102" i="138"/>
  <c r="CW3" i="138"/>
  <c r="CW7" i="148"/>
  <c r="CX100" i="148"/>
  <c r="CV30" i="148"/>
  <c r="CW106" i="148"/>
  <c r="CW108" i="147"/>
  <c r="CV30" i="147"/>
  <c r="CW104" i="147"/>
  <c r="CV26" i="147"/>
  <c r="CV29" i="147"/>
  <c r="CW107" i="147"/>
  <c r="CV30" i="141"/>
  <c r="CW111" i="141"/>
  <c r="CU46" i="142"/>
  <c r="CV28" i="148"/>
  <c r="CW104" i="148"/>
  <c r="CV28" i="141"/>
  <c r="CW109" i="141"/>
  <c r="CW7" i="138"/>
  <c r="CX106" i="138"/>
  <c r="CV29" i="138"/>
  <c r="CW113" i="138"/>
  <c r="CW5" i="141"/>
  <c r="CX101" i="141"/>
  <c r="CU46" i="147"/>
  <c r="CC103" i="113"/>
  <c r="CB28" i="113"/>
  <c r="CE99" i="131"/>
  <c r="CD3" i="131"/>
  <c r="BX25" i="137"/>
  <c r="BY2" i="137"/>
  <c r="CW102" i="137"/>
  <c r="CV28" i="137"/>
  <c r="CV26" i="137"/>
  <c r="CW100" i="137"/>
  <c r="CW6" i="137"/>
  <c r="CX98" i="137"/>
  <c r="CW5" i="137"/>
  <c r="CX97" i="137"/>
  <c r="CW101" i="137"/>
  <c r="CV27" i="137"/>
  <c r="CW3" i="137"/>
  <c r="CX95" i="137"/>
  <c r="CW103" i="137"/>
  <c r="CV29" i="137"/>
  <c r="CU46" i="137"/>
  <c r="CX96" i="137"/>
  <c r="CW4" i="137"/>
  <c r="AU30" i="121"/>
  <c r="AV109" i="121"/>
  <c r="AV7" i="121"/>
  <c r="AW102" i="121"/>
  <c r="AY98" i="113"/>
  <c r="AX6" i="113"/>
  <c r="L109" i="115"/>
  <c r="AX104" i="113"/>
  <c r="AW29" i="113"/>
  <c r="K101" i="115"/>
  <c r="K6" i="115" s="1"/>
  <c r="K98" i="115"/>
  <c r="K3" i="115" s="1"/>
  <c r="K103" i="115"/>
  <c r="K100" i="115"/>
  <c r="K5" i="115" s="1"/>
  <c r="K106" i="115"/>
  <c r="K104" i="115"/>
  <c r="K99" i="115"/>
  <c r="K4" i="115" s="1"/>
  <c r="K105" i="115"/>
  <c r="I79" i="115"/>
  <c r="J80" i="115"/>
  <c r="J82" i="115" s="1"/>
  <c r="J84" i="115" s="1"/>
  <c r="AW105" i="110"/>
  <c r="AV29" i="110"/>
  <c r="AX100" i="110"/>
  <c r="AW6" i="110"/>
  <c r="AW104" i="110"/>
  <c r="AV28" i="110"/>
  <c r="AX99" i="110"/>
  <c r="AW5" i="110"/>
  <c r="AX111" i="117"/>
  <c r="AW28" i="117"/>
  <c r="AX116" i="118"/>
  <c r="AW31" i="118"/>
  <c r="AW108" i="121"/>
  <c r="AV29" i="121"/>
  <c r="AW26" i="117"/>
  <c r="AX109" i="117"/>
  <c r="AX113" i="117"/>
  <c r="AW30" i="117"/>
  <c r="AX106" i="121"/>
  <c r="AW27" i="121"/>
  <c r="AX111" i="114"/>
  <c r="AW31" i="114"/>
  <c r="AX115" i="118"/>
  <c r="AW30" i="118"/>
  <c r="AX104" i="115"/>
  <c r="AW27" i="115"/>
  <c r="AX112" i="117"/>
  <c r="AW29" i="117"/>
  <c r="AX108" i="131"/>
  <c r="AW26" i="131"/>
  <c r="AX112" i="114"/>
  <c r="AW32" i="114"/>
  <c r="AX97" i="119"/>
  <c r="AW26" i="119"/>
  <c r="AX27" i="113"/>
  <c r="AY120" i="122"/>
  <c r="AX33" i="122"/>
  <c r="AX103" i="117"/>
  <c r="AW6" i="117"/>
  <c r="AY107" i="114"/>
  <c r="AX27" i="114"/>
  <c r="AX116" i="117"/>
  <c r="AW33" i="117"/>
  <c r="AY105" i="115"/>
  <c r="AX28" i="115"/>
  <c r="AW98" i="114"/>
  <c r="AV3" i="114"/>
  <c r="AX100" i="117"/>
  <c r="AW3" i="117"/>
  <c r="AX5" i="113"/>
  <c r="AW113" i="118"/>
  <c r="AV28" i="118"/>
  <c r="AW107" i="117"/>
  <c r="AV10" i="117"/>
  <c r="AY101" i="114"/>
  <c r="AX6" i="114"/>
  <c r="AY121" i="122"/>
  <c r="AX34" i="122"/>
  <c r="AZ118" i="118"/>
  <c r="AY33" i="118"/>
  <c r="AV106" i="117"/>
  <c r="AU9" i="117"/>
  <c r="AX105" i="117"/>
  <c r="AW8" i="117"/>
  <c r="AX100" i="115"/>
  <c r="AW5" i="115"/>
  <c r="AV113" i="122"/>
  <c r="AU26" i="122"/>
  <c r="AX106" i="114"/>
  <c r="AW26" i="114"/>
  <c r="AX104" i="114"/>
  <c r="AW9" i="114"/>
  <c r="AY106" i="115"/>
  <c r="AX29" i="115"/>
  <c r="AY114" i="117"/>
  <c r="AX31" i="117"/>
  <c r="AY110" i="114"/>
  <c r="AX30" i="114"/>
  <c r="AX103" i="114"/>
  <c r="AW8" i="114"/>
  <c r="AX95" i="113"/>
  <c r="AW3" i="113"/>
  <c r="AY99" i="114"/>
  <c r="AX4" i="114"/>
  <c r="AY112" i="118"/>
  <c r="AX27" i="118"/>
  <c r="AX102" i="118"/>
  <c r="AW4" i="118"/>
  <c r="AZ109" i="114"/>
  <c r="AY29" i="114"/>
  <c r="AY115" i="122"/>
  <c r="AX28" i="122"/>
  <c r="AY98" i="119"/>
  <c r="AX27" i="119"/>
  <c r="AU3" i="121"/>
  <c r="AV98" i="121"/>
  <c r="AW107" i="118"/>
  <c r="AV9" i="118"/>
  <c r="AX117" i="118"/>
  <c r="AW32" i="118"/>
  <c r="AY103" i="115"/>
  <c r="AX26" i="115"/>
  <c r="AV105" i="121"/>
  <c r="AU26" i="121"/>
  <c r="AY117" i="122"/>
  <c r="AX30" i="122"/>
  <c r="AY116" i="122"/>
  <c r="AX29" i="122"/>
  <c r="AW103" i="118"/>
  <c r="AV5" i="118"/>
  <c r="AV110" i="117"/>
  <c r="AU27" i="117"/>
  <c r="AW3" i="118"/>
  <c r="AX99" i="115"/>
  <c r="AW4" i="115"/>
  <c r="AY119" i="122"/>
  <c r="AX32" i="122"/>
  <c r="AX109" i="118"/>
  <c r="AW11" i="118"/>
  <c r="AX104" i="118"/>
  <c r="AW6" i="118"/>
  <c r="AW100" i="114"/>
  <c r="AV5" i="114"/>
  <c r="AW115" i="117"/>
  <c r="AV32" i="117"/>
  <c r="AY122" i="122"/>
  <c r="AX35" i="122"/>
  <c r="AY101" i="115"/>
  <c r="AX6" i="115"/>
  <c r="AX104" i="117"/>
  <c r="AW7" i="117"/>
  <c r="AX98" i="115"/>
  <c r="AW3" i="115"/>
  <c r="AY102" i="114"/>
  <c r="AX7" i="114"/>
  <c r="AX108" i="114"/>
  <c r="AW28" i="114"/>
  <c r="AX26" i="118"/>
  <c r="AY4" i="113"/>
  <c r="AY101" i="113"/>
  <c r="AX26" i="113"/>
  <c r="AX28" i="113"/>
  <c r="AX105" i="118"/>
  <c r="AW7" i="118"/>
  <c r="AY119" i="118"/>
  <c r="AX34" i="118"/>
  <c r="AX102" i="117"/>
  <c r="AW5" i="117"/>
  <c r="AW118" i="122"/>
  <c r="AV31" i="122"/>
  <c r="AX106" i="118"/>
  <c r="AW8" i="118"/>
  <c r="AY108" i="118"/>
  <c r="AX10" i="118"/>
  <c r="AX98" i="110"/>
  <c r="AW4" i="110"/>
  <c r="AW114" i="122"/>
  <c r="AV27" i="122"/>
  <c r="AV101" i="117"/>
  <c r="AU4" i="117"/>
  <c r="AY114" i="118"/>
  <c r="AX29" i="118"/>
  <c r="AY103" i="121"/>
  <c r="AX8" i="121"/>
  <c r="AX99" i="121"/>
  <c r="AW4" i="121"/>
  <c r="AY101" i="121"/>
  <c r="AX6" i="121"/>
  <c r="AZ107" i="121"/>
  <c r="AY28" i="121"/>
  <c r="AX100" i="121"/>
  <c r="AW5" i="121"/>
  <c r="AY110" i="121"/>
  <c r="AX31" i="121"/>
  <c r="AX92" i="120"/>
  <c r="AW3" i="120"/>
  <c r="AX94" i="120"/>
  <c r="AW26" i="120"/>
  <c r="AW3" i="131"/>
  <c r="AV101" i="131"/>
  <c r="AU5" i="131"/>
  <c r="AV104" i="131"/>
  <c r="AU8" i="131"/>
  <c r="AW114" i="131"/>
  <c r="AV32" i="131"/>
  <c r="AW115" i="131"/>
  <c r="AV33" i="131"/>
  <c r="AV103" i="131"/>
  <c r="AU7" i="131"/>
  <c r="AV102" i="131"/>
  <c r="AU6" i="131"/>
  <c r="AV109" i="131"/>
  <c r="AU27" i="131"/>
  <c r="AW113" i="131"/>
  <c r="AV31" i="131"/>
  <c r="AW112" i="131"/>
  <c r="AV30" i="131"/>
  <c r="AV100" i="131"/>
  <c r="AU4" i="131"/>
  <c r="AV106" i="131"/>
  <c r="AU10" i="131"/>
  <c r="AV105" i="131"/>
  <c r="AU9" i="131"/>
  <c r="AW110" i="131"/>
  <c r="AV28" i="131"/>
  <c r="AW111" i="131"/>
  <c r="AV29" i="131"/>
  <c r="E103" i="131"/>
  <c r="E7" i="131" s="1"/>
  <c r="E112" i="131"/>
  <c r="E105" i="131"/>
  <c r="E9" i="131" s="1"/>
  <c r="E114" i="131"/>
  <c r="E102" i="131"/>
  <c r="E6" i="131" s="1"/>
  <c r="E111" i="131"/>
  <c r="E115" i="131"/>
  <c r="E106" i="131"/>
  <c r="E10" i="131" s="1"/>
  <c r="E100" i="131"/>
  <c r="E4" i="131" s="1"/>
  <c r="E109" i="131"/>
  <c r="E113" i="131"/>
  <c r="E104" i="131"/>
  <c r="E8" i="131" s="1"/>
  <c r="AY94" i="119"/>
  <c r="AX3" i="119"/>
  <c r="AY95" i="119"/>
  <c r="AX4" i="119"/>
  <c r="AX105" i="122"/>
  <c r="AW6" i="122"/>
  <c r="AX110" i="122"/>
  <c r="AW11" i="122"/>
  <c r="AX108" i="122"/>
  <c r="AW9" i="122"/>
  <c r="AX106" i="122"/>
  <c r="AW7" i="122"/>
  <c r="AX111" i="122"/>
  <c r="AW12" i="122"/>
  <c r="AX109" i="122"/>
  <c r="AW10" i="122"/>
  <c r="AX104" i="122"/>
  <c r="AW5" i="122"/>
  <c r="AV107" i="122"/>
  <c r="AU8" i="122"/>
  <c r="AV103" i="122"/>
  <c r="AU4" i="122"/>
  <c r="AV102" i="122"/>
  <c r="AU3" i="122"/>
  <c r="AX97" i="110"/>
  <c r="AW3" i="110"/>
  <c r="AY103" i="110"/>
  <c r="AX27" i="110"/>
  <c r="AX102" i="110"/>
  <c r="AW26" i="110"/>
  <c r="CV46" i="142" l="1"/>
  <c r="CV46" i="144"/>
  <c r="BX25" i="139"/>
  <c r="BY2" i="139"/>
  <c r="BZ2" i="141"/>
  <c r="BY25" i="141"/>
  <c r="BZ2" i="138"/>
  <c r="BY25" i="138"/>
  <c r="BZ2" i="144"/>
  <c r="BY25" i="144"/>
  <c r="CW23" i="141"/>
  <c r="BY25" i="145"/>
  <c r="BZ2" i="145"/>
  <c r="BY25" i="148"/>
  <c r="BZ2" i="148"/>
  <c r="BX25" i="140"/>
  <c r="BY2" i="140"/>
  <c r="BY25" i="146"/>
  <c r="BZ2" i="146"/>
  <c r="BZ2" i="147"/>
  <c r="BY25" i="147"/>
  <c r="BZ2" i="142"/>
  <c r="BY25" i="142"/>
  <c r="CV46" i="147"/>
  <c r="CC28" i="113"/>
  <c r="CD103" i="113"/>
  <c r="CX7" i="138"/>
  <c r="CY106" i="138"/>
  <c r="CX4" i="145"/>
  <c r="CY98" i="145"/>
  <c r="CX99" i="144"/>
  <c r="CW27" i="144"/>
  <c r="CW27" i="140"/>
  <c r="CX109" i="140"/>
  <c r="CV46" i="145"/>
  <c r="CW29" i="148"/>
  <c r="CX105" i="148"/>
  <c r="CW30" i="141"/>
  <c r="CX111" i="141"/>
  <c r="CW26" i="147"/>
  <c r="CX104" i="147"/>
  <c r="CW28" i="145"/>
  <c r="CX104" i="145"/>
  <c r="CX4" i="144"/>
  <c r="CY95" i="144"/>
  <c r="CW26" i="142"/>
  <c r="CX98" i="142"/>
  <c r="CW29" i="141"/>
  <c r="CX110" i="141"/>
  <c r="CW31" i="138"/>
  <c r="CX115" i="138"/>
  <c r="CY105" i="140"/>
  <c r="CX7" i="140"/>
  <c r="CW26" i="138"/>
  <c r="CX110" i="138"/>
  <c r="CY27" i="142"/>
  <c r="CZ99" i="142"/>
  <c r="CV46" i="140"/>
  <c r="CW26" i="144"/>
  <c r="CX98" i="144"/>
  <c r="CX4" i="140"/>
  <c r="CY102" i="140"/>
  <c r="CW30" i="140"/>
  <c r="CX112" i="140"/>
  <c r="CX5" i="145"/>
  <c r="CY99" i="145"/>
  <c r="CW28" i="141"/>
  <c r="CX109" i="141"/>
  <c r="CX7" i="148"/>
  <c r="CY100" i="148"/>
  <c r="CX6" i="138"/>
  <c r="CY105" i="138"/>
  <c r="CY98" i="147"/>
  <c r="CX3" i="147"/>
  <c r="CX8" i="141"/>
  <c r="CY104" i="141"/>
  <c r="CV46" i="138"/>
  <c r="CW28" i="142"/>
  <c r="CX100" i="142"/>
  <c r="CW23" i="144"/>
  <c r="CW26" i="140"/>
  <c r="CX108" i="140"/>
  <c r="CW27" i="141"/>
  <c r="CX108" i="141"/>
  <c r="CW29" i="147"/>
  <c r="CX107" i="147"/>
  <c r="CW30" i="147"/>
  <c r="CX108" i="147"/>
  <c r="CW26" i="139"/>
  <c r="CW46" i="139" s="1"/>
  <c r="CX100" i="139"/>
  <c r="DA95" i="142"/>
  <c r="CZ4" i="142"/>
  <c r="CW27" i="145"/>
  <c r="CX103" i="145"/>
  <c r="CW23" i="147"/>
  <c r="CX116" i="138"/>
  <c r="CW32" i="138"/>
  <c r="CY104" i="138"/>
  <c r="CX5" i="138"/>
  <c r="CX7" i="141"/>
  <c r="CY103" i="141"/>
  <c r="CX3" i="144"/>
  <c r="CY94" i="144"/>
  <c r="CX3" i="140"/>
  <c r="CY101" i="140"/>
  <c r="CY96" i="142"/>
  <c r="CX5" i="142"/>
  <c r="CX6" i="147"/>
  <c r="CY101" i="147"/>
  <c r="CW29" i="145"/>
  <c r="CX105" i="145"/>
  <c r="CW29" i="140"/>
  <c r="CX111" i="140"/>
  <c r="CV46" i="141"/>
  <c r="CX5" i="141"/>
  <c r="CY101" i="141"/>
  <c r="CW28" i="148"/>
  <c r="CX104" i="148"/>
  <c r="CX9" i="138"/>
  <c r="CY108" i="138"/>
  <c r="CX113" i="141"/>
  <c r="CW32" i="141"/>
  <c r="CX5" i="148"/>
  <c r="CY98" i="148"/>
  <c r="CX5" i="147"/>
  <c r="CY100" i="147"/>
  <c r="CX31" i="140"/>
  <c r="CY113" i="140"/>
  <c r="CY100" i="145"/>
  <c r="CX6" i="145"/>
  <c r="CX3" i="139"/>
  <c r="CX23" i="139" s="1"/>
  <c r="CY97" i="139"/>
  <c r="CX111" i="138"/>
  <c r="CW27" i="138"/>
  <c r="CW23" i="140"/>
  <c r="CW28" i="147"/>
  <c r="CX106" i="147"/>
  <c r="CX100" i="144"/>
  <c r="CW28" i="144"/>
  <c r="CY4" i="139"/>
  <c r="CZ98" i="139"/>
  <c r="CX3" i="148"/>
  <c r="CY96" i="148"/>
  <c r="CY107" i="138"/>
  <c r="CX8" i="138"/>
  <c r="CD96" i="113"/>
  <c r="CC4" i="113"/>
  <c r="CD101" i="118"/>
  <c r="CC3" i="118"/>
  <c r="CC5" i="113"/>
  <c r="CD97" i="113"/>
  <c r="CY102" i="147"/>
  <c r="CX7" i="147"/>
  <c r="CW23" i="138"/>
  <c r="CX4" i="141"/>
  <c r="CY100" i="141"/>
  <c r="CC26" i="118"/>
  <c r="CD111" i="118"/>
  <c r="CX9" i="141"/>
  <c r="CY105" i="141"/>
  <c r="CW27" i="148"/>
  <c r="CX103" i="148"/>
  <c r="CE3" i="131"/>
  <c r="CF99" i="131"/>
  <c r="CW29" i="138"/>
  <c r="CX113" i="138"/>
  <c r="CW30" i="148"/>
  <c r="CX106" i="148"/>
  <c r="CX3" i="138"/>
  <c r="CY102" i="138"/>
  <c r="CW23" i="148"/>
  <c r="CX4" i="148"/>
  <c r="CY97" i="148"/>
  <c r="CY97" i="145"/>
  <c r="CX3" i="145"/>
  <c r="CX6" i="140"/>
  <c r="CY104" i="140"/>
  <c r="CY5" i="140"/>
  <c r="CZ103" i="140"/>
  <c r="CX3" i="142"/>
  <c r="CY94" i="142"/>
  <c r="CW31" i="141"/>
  <c r="CX112" i="141"/>
  <c r="CY102" i="141"/>
  <c r="CX6" i="141"/>
  <c r="CX4" i="138"/>
  <c r="CY103" i="138"/>
  <c r="CY96" i="144"/>
  <c r="CX5" i="144"/>
  <c r="CV46" i="148"/>
  <c r="CY110" i="140"/>
  <c r="CX28" i="140"/>
  <c r="CY8" i="140"/>
  <c r="CZ106" i="140"/>
  <c r="CW28" i="138"/>
  <c r="CX112" i="138"/>
  <c r="CY101" i="139"/>
  <c r="CX27" i="139"/>
  <c r="CW23" i="145"/>
  <c r="CX4" i="147"/>
  <c r="CY99" i="147"/>
  <c r="CX102" i="148"/>
  <c r="CW26" i="148"/>
  <c r="CW30" i="138"/>
  <c r="CX114" i="138"/>
  <c r="CW23" i="142"/>
  <c r="CW26" i="145"/>
  <c r="CX102" i="145"/>
  <c r="CC27" i="113"/>
  <c r="CD102" i="113"/>
  <c r="CX6" i="148"/>
  <c r="CY99" i="148"/>
  <c r="CW27" i="147"/>
  <c r="CX105" i="147"/>
  <c r="CX6" i="137"/>
  <c r="CY98" i="137"/>
  <c r="CX103" i="137"/>
  <c r="CW29" i="137"/>
  <c r="CW26" i="137"/>
  <c r="CX100" i="137"/>
  <c r="CV46" i="137"/>
  <c r="CX101" i="137"/>
  <c r="CW27" i="137"/>
  <c r="CW28" i="137"/>
  <c r="CX102" i="137"/>
  <c r="CY96" i="137"/>
  <c r="CX4" i="137"/>
  <c r="CY97" i="137"/>
  <c r="CX5" i="137"/>
  <c r="BY25" i="137"/>
  <c r="BZ2" i="137"/>
  <c r="CX3" i="137"/>
  <c r="CY95" i="137"/>
  <c r="CW23" i="137"/>
  <c r="AW7" i="121"/>
  <c r="AX102" i="121"/>
  <c r="AW109" i="121"/>
  <c r="AV30" i="121"/>
  <c r="AZ98" i="113"/>
  <c r="AY6" i="113"/>
  <c r="AY104" i="113"/>
  <c r="AX29" i="113"/>
  <c r="K109" i="115"/>
  <c r="J104" i="115"/>
  <c r="J103" i="115"/>
  <c r="J100" i="115"/>
  <c r="J5" i="115" s="1"/>
  <c r="J99" i="115"/>
  <c r="J4" i="115" s="1"/>
  <c r="J98" i="115"/>
  <c r="J3" i="115" s="1"/>
  <c r="J105" i="115"/>
  <c r="J106" i="115"/>
  <c r="J101" i="115"/>
  <c r="J6" i="115" s="1"/>
  <c r="H79" i="115"/>
  <c r="H80" i="115" s="1"/>
  <c r="I80" i="115"/>
  <c r="I82" i="115" s="1"/>
  <c r="I84" i="115" s="1"/>
  <c r="AX104" i="110"/>
  <c r="AW28" i="110"/>
  <c r="AY100" i="110"/>
  <c r="AX6" i="110"/>
  <c r="AY99" i="110"/>
  <c r="AX5" i="110"/>
  <c r="AW29" i="110"/>
  <c r="AX105" i="110"/>
  <c r="AY112" i="114"/>
  <c r="AX32" i="114"/>
  <c r="AX27" i="115"/>
  <c r="AY104" i="115"/>
  <c r="AY106" i="121"/>
  <c r="AX27" i="121"/>
  <c r="AX108" i="121"/>
  <c r="AW29" i="121"/>
  <c r="AY108" i="131"/>
  <c r="AX26" i="131"/>
  <c r="AY115" i="118"/>
  <c r="AX30" i="118"/>
  <c r="AY113" i="117"/>
  <c r="AX30" i="117"/>
  <c r="AX31" i="118"/>
  <c r="AY116" i="118"/>
  <c r="AY109" i="117"/>
  <c r="AX26" i="117"/>
  <c r="AY112" i="117"/>
  <c r="AX29" i="117"/>
  <c r="AY111" i="114"/>
  <c r="AX31" i="114"/>
  <c r="AY111" i="117"/>
  <c r="AX28" i="117"/>
  <c r="AX118" i="122"/>
  <c r="AW31" i="122"/>
  <c r="AZ119" i="118"/>
  <c r="AY34" i="118"/>
  <c r="AY28" i="113"/>
  <c r="AZ4" i="113"/>
  <c r="AY108" i="114"/>
  <c r="AX28" i="114"/>
  <c r="AY98" i="115"/>
  <c r="AX3" i="115"/>
  <c r="AZ101" i="115"/>
  <c r="AY6" i="115"/>
  <c r="AX115" i="117"/>
  <c r="AW32" i="117"/>
  <c r="AY104" i="118"/>
  <c r="AX6" i="118"/>
  <c r="AZ119" i="122"/>
  <c r="AY32" i="122"/>
  <c r="AY99" i="115"/>
  <c r="AX4" i="115"/>
  <c r="AW110" i="117"/>
  <c r="AV27" i="117"/>
  <c r="AZ116" i="122"/>
  <c r="AY29" i="122"/>
  <c r="AW105" i="121"/>
  <c r="AV26" i="121"/>
  <c r="AY117" i="118"/>
  <c r="AX32" i="118"/>
  <c r="AW101" i="117"/>
  <c r="AV4" i="117"/>
  <c r="AX114" i="122"/>
  <c r="AW27" i="122"/>
  <c r="AZ108" i="118"/>
  <c r="AY10" i="118"/>
  <c r="AZ98" i="119"/>
  <c r="AY27" i="119"/>
  <c r="AZ115" i="122"/>
  <c r="AY28" i="122"/>
  <c r="AY102" i="118"/>
  <c r="AX4" i="118"/>
  <c r="AZ112" i="118"/>
  <c r="AY27" i="118"/>
  <c r="AY95" i="113"/>
  <c r="AX3" i="113"/>
  <c r="AZ110" i="114"/>
  <c r="AY30" i="114"/>
  <c r="AZ106" i="115"/>
  <c r="AY29" i="115"/>
  <c r="AW113" i="122"/>
  <c r="AV26" i="122"/>
  <c r="AY105" i="117"/>
  <c r="AX8" i="117"/>
  <c r="BA118" i="118"/>
  <c r="AZ33" i="118"/>
  <c r="AZ101" i="114"/>
  <c r="AY6" i="114"/>
  <c r="AX113" i="118"/>
  <c r="AW28" i="118"/>
  <c r="AY100" i="117"/>
  <c r="AX3" i="117"/>
  <c r="AY116" i="117"/>
  <c r="AX33" i="117"/>
  <c r="AY103" i="117"/>
  <c r="AX6" i="117"/>
  <c r="AY27" i="113"/>
  <c r="AY102" i="117"/>
  <c r="AX5" i="117"/>
  <c r="AY105" i="118"/>
  <c r="AX7" i="118"/>
  <c r="AZ101" i="113"/>
  <c r="AY26" i="113"/>
  <c r="AY26" i="118"/>
  <c r="AZ102" i="114"/>
  <c r="AY7" i="114"/>
  <c r="AY104" i="117"/>
  <c r="AX7" i="117"/>
  <c r="AZ122" i="122"/>
  <c r="AY35" i="122"/>
  <c r="AX100" i="114"/>
  <c r="AW5" i="114"/>
  <c r="AY109" i="118"/>
  <c r="AX11" i="118"/>
  <c r="AX3" i="118"/>
  <c r="AX103" i="118"/>
  <c r="AW5" i="118"/>
  <c r="AZ117" i="122"/>
  <c r="AY30" i="122"/>
  <c r="AZ103" i="115"/>
  <c r="AY26" i="115"/>
  <c r="AX107" i="118"/>
  <c r="AW9" i="118"/>
  <c r="AW98" i="121"/>
  <c r="AV3" i="121"/>
  <c r="AZ114" i="118"/>
  <c r="AY29" i="118"/>
  <c r="AY98" i="110"/>
  <c r="AX4" i="110"/>
  <c r="AY106" i="118"/>
  <c r="AX8" i="118"/>
  <c r="BA109" i="114"/>
  <c r="AZ29" i="114"/>
  <c r="AZ99" i="114"/>
  <c r="AY4" i="114"/>
  <c r="AY103" i="114"/>
  <c r="AX8" i="114"/>
  <c r="AZ114" i="117"/>
  <c r="AY31" i="117"/>
  <c r="AY104" i="114"/>
  <c r="AX9" i="114"/>
  <c r="AY106" i="114"/>
  <c r="AX26" i="114"/>
  <c r="AY100" i="115"/>
  <c r="AX5" i="115"/>
  <c r="AW106" i="117"/>
  <c r="AV9" i="117"/>
  <c r="AZ121" i="122"/>
  <c r="AY34" i="122"/>
  <c r="AX107" i="117"/>
  <c r="AW10" i="117"/>
  <c r="AY5" i="113"/>
  <c r="AX98" i="114"/>
  <c r="AW3" i="114"/>
  <c r="AZ105" i="115"/>
  <c r="AY28" i="115"/>
  <c r="AZ107" i="114"/>
  <c r="AY27" i="114"/>
  <c r="AZ120" i="122"/>
  <c r="AY33" i="122"/>
  <c r="AY97" i="119"/>
  <c r="AX26" i="119"/>
  <c r="AZ110" i="121"/>
  <c r="AY31" i="121"/>
  <c r="BA107" i="121"/>
  <c r="AZ28" i="121"/>
  <c r="AY100" i="121"/>
  <c r="AX5" i="121"/>
  <c r="AZ101" i="121"/>
  <c r="AY6" i="121"/>
  <c r="AY99" i="121"/>
  <c r="AX4" i="121"/>
  <c r="AZ103" i="121"/>
  <c r="AY8" i="121"/>
  <c r="AY92" i="120"/>
  <c r="AX3" i="120"/>
  <c r="AY94" i="120"/>
  <c r="AX26" i="120"/>
  <c r="AX111" i="131"/>
  <c r="AW29" i="131"/>
  <c r="AW103" i="131"/>
  <c r="AV7" i="131"/>
  <c r="AW105" i="131"/>
  <c r="AV9" i="131"/>
  <c r="AW100" i="131"/>
  <c r="AV4" i="131"/>
  <c r="AX112" i="131"/>
  <c r="AW30" i="131"/>
  <c r="AW109" i="131"/>
  <c r="AV27" i="131"/>
  <c r="AX114" i="131"/>
  <c r="AW32" i="131"/>
  <c r="AW101" i="131"/>
  <c r="AV5" i="131"/>
  <c r="AX110" i="131"/>
  <c r="AW28" i="131"/>
  <c r="AW106" i="131"/>
  <c r="AV10" i="131"/>
  <c r="AX113" i="131"/>
  <c r="AW31" i="131"/>
  <c r="AW102" i="131"/>
  <c r="AV6" i="131"/>
  <c r="AX115" i="131"/>
  <c r="AW33" i="131"/>
  <c r="AW104" i="131"/>
  <c r="AV8" i="131"/>
  <c r="AX3" i="131"/>
  <c r="D104" i="131"/>
  <c r="D8" i="131" s="1"/>
  <c r="D113" i="131"/>
  <c r="D102" i="131"/>
  <c r="D6" i="131" s="1"/>
  <c r="D111" i="131"/>
  <c r="D115" i="131"/>
  <c r="D106" i="131"/>
  <c r="D10" i="131" s="1"/>
  <c r="D114" i="131"/>
  <c r="D105" i="131"/>
  <c r="D9" i="131" s="1"/>
  <c r="D100" i="131"/>
  <c r="D4" i="131" s="1"/>
  <c r="D109" i="131"/>
  <c r="D103" i="131"/>
  <c r="D7" i="131" s="1"/>
  <c r="D112" i="131"/>
  <c r="AZ95" i="119"/>
  <c r="AY4" i="119"/>
  <c r="AZ94" i="119"/>
  <c r="AY3" i="119"/>
  <c r="AW102" i="122"/>
  <c r="AV3" i="122"/>
  <c r="AW107" i="122"/>
  <c r="AV8" i="122"/>
  <c r="AY109" i="122"/>
  <c r="AX10" i="122"/>
  <c r="AY106" i="122"/>
  <c r="AX7" i="122"/>
  <c r="AY110" i="122"/>
  <c r="AX11" i="122"/>
  <c r="AW103" i="122"/>
  <c r="AV4" i="122"/>
  <c r="AY104" i="122"/>
  <c r="AX5" i="122"/>
  <c r="AY111" i="122"/>
  <c r="AX12" i="122"/>
  <c r="AY108" i="122"/>
  <c r="AX9" i="122"/>
  <c r="AY105" i="122"/>
  <c r="AX6" i="122"/>
  <c r="AY102" i="110"/>
  <c r="AX26" i="110"/>
  <c r="AY97" i="110"/>
  <c r="AX3" i="110"/>
  <c r="AZ103" i="110"/>
  <c r="AY27" i="110"/>
  <c r="BZ25" i="142" l="1"/>
  <c r="CA2" i="142"/>
  <c r="BZ2" i="140"/>
  <c r="BY25" i="140"/>
  <c r="BZ25" i="141"/>
  <c r="CA2" i="141"/>
  <c r="CA2" i="147"/>
  <c r="BZ25" i="147"/>
  <c r="BY25" i="139"/>
  <c r="BZ2" i="139"/>
  <c r="CA2" i="146"/>
  <c r="BZ25" i="146"/>
  <c r="BZ25" i="148"/>
  <c r="CA2" i="148"/>
  <c r="CA2" i="145"/>
  <c r="BZ25" i="145"/>
  <c r="CA2" i="144"/>
  <c r="BZ25" i="144"/>
  <c r="BZ25" i="138"/>
  <c r="CA2" i="138"/>
  <c r="CW46" i="148"/>
  <c r="CD27" i="113"/>
  <c r="CE102" i="113"/>
  <c r="CY28" i="140"/>
  <c r="CZ110" i="140"/>
  <c r="CY4" i="148"/>
  <c r="CZ97" i="148"/>
  <c r="CZ4" i="139"/>
  <c r="DA98" i="139"/>
  <c r="CX27" i="138"/>
  <c r="CY111" i="138"/>
  <c r="CY7" i="141"/>
  <c r="CZ103" i="141"/>
  <c r="CX28" i="142"/>
  <c r="CY100" i="142"/>
  <c r="CY3" i="147"/>
  <c r="CZ98" i="147"/>
  <c r="CY5" i="145"/>
  <c r="CZ99" i="145"/>
  <c r="CY4" i="144"/>
  <c r="CZ95" i="144"/>
  <c r="CX30" i="141"/>
  <c r="CY111" i="141"/>
  <c r="CZ101" i="139"/>
  <c r="CY27" i="139"/>
  <c r="CZ5" i="140"/>
  <c r="DA103" i="140"/>
  <c r="CX27" i="148"/>
  <c r="CY103" i="148"/>
  <c r="CE96" i="113"/>
  <c r="CD4" i="113"/>
  <c r="CY3" i="139"/>
  <c r="CY23" i="139" s="1"/>
  <c r="CZ97" i="139"/>
  <c r="CY5" i="147"/>
  <c r="CZ100" i="147"/>
  <c r="CY5" i="142"/>
  <c r="CZ96" i="142"/>
  <c r="CY107" i="147"/>
  <c r="CX29" i="147"/>
  <c r="CY7" i="140"/>
  <c r="CZ105" i="140"/>
  <c r="CX27" i="147"/>
  <c r="CY105" i="147"/>
  <c r="CY112" i="138"/>
  <c r="CX28" i="138"/>
  <c r="CY6" i="141"/>
  <c r="CZ102" i="141"/>
  <c r="CX29" i="140"/>
  <c r="CY111" i="140"/>
  <c r="CY3" i="140"/>
  <c r="CZ101" i="140"/>
  <c r="DA4" i="142"/>
  <c r="DB95" i="142"/>
  <c r="CZ105" i="138"/>
  <c r="CY6" i="138"/>
  <c r="CX30" i="140"/>
  <c r="CY112" i="140"/>
  <c r="CX31" i="138"/>
  <c r="CY115" i="138"/>
  <c r="CX28" i="145"/>
  <c r="CY104" i="145"/>
  <c r="CX29" i="148"/>
  <c r="CY105" i="148"/>
  <c r="CY109" i="140"/>
  <c r="CX27" i="140"/>
  <c r="CY4" i="145"/>
  <c r="CZ98" i="145"/>
  <c r="CY5" i="144"/>
  <c r="CZ96" i="144"/>
  <c r="CX31" i="141"/>
  <c r="CY112" i="141"/>
  <c r="CY6" i="140"/>
  <c r="CZ104" i="140"/>
  <c r="CY3" i="138"/>
  <c r="CZ102" i="138"/>
  <c r="CY113" i="138"/>
  <c r="CX29" i="138"/>
  <c r="CY9" i="141"/>
  <c r="CZ105" i="141"/>
  <c r="CY7" i="147"/>
  <c r="CZ102" i="147"/>
  <c r="CX28" i="144"/>
  <c r="CY100" i="144"/>
  <c r="CY5" i="148"/>
  <c r="CZ98" i="148"/>
  <c r="CX23" i="140"/>
  <c r="CY5" i="138"/>
  <c r="CZ104" i="138"/>
  <c r="CX27" i="141"/>
  <c r="CY108" i="141"/>
  <c r="CW46" i="145"/>
  <c r="CX26" i="145"/>
  <c r="CY102" i="145"/>
  <c r="CX26" i="148"/>
  <c r="CY102" i="148"/>
  <c r="CZ8" i="140"/>
  <c r="DA106" i="140"/>
  <c r="CX23" i="138"/>
  <c r="CD5" i="113"/>
  <c r="CE97" i="113"/>
  <c r="CY106" i="147"/>
  <c r="CX28" i="147"/>
  <c r="CX29" i="145"/>
  <c r="CY105" i="145"/>
  <c r="CY3" i="144"/>
  <c r="CZ94" i="144"/>
  <c r="CW46" i="141"/>
  <c r="CY7" i="148"/>
  <c r="CZ100" i="148"/>
  <c r="CY4" i="140"/>
  <c r="CZ102" i="140"/>
  <c r="CZ27" i="142"/>
  <c r="DA99" i="142"/>
  <c r="CY110" i="141"/>
  <c r="CX29" i="141"/>
  <c r="CW46" i="144"/>
  <c r="CZ106" i="138"/>
  <c r="CY7" i="138"/>
  <c r="CY4" i="147"/>
  <c r="CZ99" i="147"/>
  <c r="CY3" i="142"/>
  <c r="CZ94" i="142"/>
  <c r="CY106" i="148"/>
  <c r="CX30" i="148"/>
  <c r="CF3" i="131"/>
  <c r="CG99" i="131"/>
  <c r="CD26" i="118"/>
  <c r="CE111" i="118"/>
  <c r="CY8" i="138"/>
  <c r="CZ107" i="138"/>
  <c r="CX28" i="148"/>
  <c r="CY104" i="148"/>
  <c r="CX23" i="144"/>
  <c r="CX32" i="138"/>
  <c r="CY116" i="138"/>
  <c r="CY100" i="139"/>
  <c r="CX26" i="139"/>
  <c r="CX46" i="139" s="1"/>
  <c r="CX26" i="140"/>
  <c r="CY108" i="140"/>
  <c r="CY8" i="141"/>
  <c r="CZ104" i="141"/>
  <c r="CX27" i="144"/>
  <c r="CY99" i="144"/>
  <c r="CY6" i="148"/>
  <c r="CZ99" i="148"/>
  <c r="CX23" i="142"/>
  <c r="CX23" i="145"/>
  <c r="CY3" i="148"/>
  <c r="CZ96" i="148"/>
  <c r="CY6" i="145"/>
  <c r="CZ100" i="145"/>
  <c r="CY113" i="141"/>
  <c r="CX32" i="141"/>
  <c r="CY6" i="147"/>
  <c r="CZ101" i="147"/>
  <c r="CW46" i="140"/>
  <c r="CX23" i="141"/>
  <c r="CX28" i="141"/>
  <c r="CY109" i="141"/>
  <c r="CY110" i="138"/>
  <c r="CX26" i="138"/>
  <c r="CX26" i="142"/>
  <c r="CY98" i="142"/>
  <c r="CY104" i="147"/>
  <c r="CX26" i="147"/>
  <c r="CE103" i="113"/>
  <c r="CD28" i="113"/>
  <c r="CY114" i="138"/>
  <c r="CX30" i="138"/>
  <c r="CY4" i="138"/>
  <c r="CZ103" i="138"/>
  <c r="CY3" i="145"/>
  <c r="CZ97" i="145"/>
  <c r="CY4" i="141"/>
  <c r="CZ100" i="141"/>
  <c r="CE101" i="118"/>
  <c r="CD3" i="118"/>
  <c r="CX23" i="148"/>
  <c r="CZ113" i="140"/>
  <c r="CY31" i="140"/>
  <c r="CZ108" i="138"/>
  <c r="CY9" i="138"/>
  <c r="CY5" i="141"/>
  <c r="CZ101" i="141"/>
  <c r="CX27" i="145"/>
  <c r="CY103" i="145"/>
  <c r="CX30" i="147"/>
  <c r="CY108" i="147"/>
  <c r="CX23" i="147"/>
  <c r="CX26" i="144"/>
  <c r="CY98" i="144"/>
  <c r="CW46" i="138"/>
  <c r="CW46" i="142"/>
  <c r="CW46" i="147"/>
  <c r="CZ96" i="137"/>
  <c r="CY4" i="137"/>
  <c r="CZ95" i="137"/>
  <c r="CY3" i="137"/>
  <c r="CX28" i="137"/>
  <c r="CY102" i="137"/>
  <c r="CX29" i="137"/>
  <c r="CY103" i="137"/>
  <c r="CY100" i="137"/>
  <c r="CX26" i="137"/>
  <c r="CX23" i="137"/>
  <c r="CW46" i="137"/>
  <c r="CY6" i="137"/>
  <c r="CZ98" i="137"/>
  <c r="CY101" i="137"/>
  <c r="CX27" i="137"/>
  <c r="CY5" i="137"/>
  <c r="CZ97" i="137"/>
  <c r="BZ25" i="137"/>
  <c r="CA2" i="137"/>
  <c r="AX109" i="121"/>
  <c r="AW30" i="121"/>
  <c r="AY102" i="121"/>
  <c r="AX7" i="121"/>
  <c r="BA98" i="113"/>
  <c r="AZ6" i="113"/>
  <c r="AZ104" i="113"/>
  <c r="AY29" i="113"/>
  <c r="I105" i="115"/>
  <c r="I100" i="115"/>
  <c r="I5" i="115" s="1"/>
  <c r="I104" i="115"/>
  <c r="I106" i="115"/>
  <c r="I101" i="115"/>
  <c r="I6" i="115" s="1"/>
  <c r="I99" i="115"/>
  <c r="I4" i="115" s="1"/>
  <c r="I103" i="115"/>
  <c r="I98" i="115"/>
  <c r="I3" i="115" s="1"/>
  <c r="J109" i="115"/>
  <c r="G80" i="115"/>
  <c r="H82" i="115"/>
  <c r="H84" i="115" s="1"/>
  <c r="AY105" i="110"/>
  <c r="AX29" i="110"/>
  <c r="AZ100" i="110"/>
  <c r="AY6" i="110"/>
  <c r="AZ99" i="110"/>
  <c r="AY5" i="110"/>
  <c r="AY104" i="110"/>
  <c r="AX28" i="110"/>
  <c r="AZ111" i="117"/>
  <c r="AY28" i="117"/>
  <c r="AZ109" i="117"/>
  <c r="AY26" i="117"/>
  <c r="AZ115" i="118"/>
  <c r="AY30" i="118"/>
  <c r="AZ106" i="121"/>
  <c r="AY27" i="121"/>
  <c r="AZ116" i="118"/>
  <c r="AY31" i="118"/>
  <c r="AZ104" i="115"/>
  <c r="AY27" i="115"/>
  <c r="AZ111" i="114"/>
  <c r="AY31" i="114"/>
  <c r="AZ108" i="131"/>
  <c r="AY26" i="131"/>
  <c r="AZ112" i="117"/>
  <c r="AY29" i="117"/>
  <c r="AZ113" i="117"/>
  <c r="AY30" i="117"/>
  <c r="AY108" i="121"/>
  <c r="AX29" i="121"/>
  <c r="AZ112" i="114"/>
  <c r="AY32" i="114"/>
  <c r="BA107" i="114"/>
  <c r="AZ27" i="114"/>
  <c r="AY98" i="114"/>
  <c r="AX3" i="114"/>
  <c r="AZ5" i="113"/>
  <c r="BA121" i="122"/>
  <c r="AZ34" i="122"/>
  <c r="AZ100" i="115"/>
  <c r="AY5" i="115"/>
  <c r="AZ104" i="114"/>
  <c r="AY9" i="114"/>
  <c r="AZ103" i="114"/>
  <c r="AY8" i="114"/>
  <c r="AZ98" i="110"/>
  <c r="AY4" i="110"/>
  <c r="BA114" i="118"/>
  <c r="AZ29" i="118"/>
  <c r="AY107" i="118"/>
  <c r="AX9" i="118"/>
  <c r="BA117" i="122"/>
  <c r="AZ30" i="122"/>
  <c r="AY3" i="118"/>
  <c r="AY100" i="114"/>
  <c r="AX5" i="114"/>
  <c r="AZ104" i="117"/>
  <c r="AY7" i="117"/>
  <c r="AZ26" i="118"/>
  <c r="AZ105" i="118"/>
  <c r="AY7" i="118"/>
  <c r="AZ27" i="113"/>
  <c r="AZ116" i="117"/>
  <c r="AY33" i="117"/>
  <c r="AZ100" i="117"/>
  <c r="AY3" i="117"/>
  <c r="AY113" i="118"/>
  <c r="AX28" i="118"/>
  <c r="BB118" i="118"/>
  <c r="BA33" i="118"/>
  <c r="AX113" i="122"/>
  <c r="AW26" i="122"/>
  <c r="BA106" i="115"/>
  <c r="AZ29" i="115"/>
  <c r="AZ95" i="113"/>
  <c r="AY3" i="113"/>
  <c r="AZ102" i="118"/>
  <c r="AY4" i="118"/>
  <c r="BA98" i="119"/>
  <c r="AZ27" i="119"/>
  <c r="AY114" i="122"/>
  <c r="AX27" i="122"/>
  <c r="AZ117" i="118"/>
  <c r="AY32" i="118"/>
  <c r="BA116" i="122"/>
  <c r="AZ29" i="122"/>
  <c r="AZ99" i="115"/>
  <c r="AY4" i="115"/>
  <c r="AY115" i="117"/>
  <c r="AX32" i="117"/>
  <c r="AZ98" i="115"/>
  <c r="AY3" i="115"/>
  <c r="BA4" i="113"/>
  <c r="BA119" i="118"/>
  <c r="AZ34" i="118"/>
  <c r="AZ97" i="119"/>
  <c r="AY26" i="119"/>
  <c r="BA120" i="122"/>
  <c r="AZ33" i="122"/>
  <c r="BA105" i="115"/>
  <c r="AZ28" i="115"/>
  <c r="AY107" i="117"/>
  <c r="AX10" i="117"/>
  <c r="AX106" i="117"/>
  <c r="AW9" i="117"/>
  <c r="AZ106" i="114"/>
  <c r="AY26" i="114"/>
  <c r="BA114" i="117"/>
  <c r="AZ31" i="117"/>
  <c r="BA99" i="114"/>
  <c r="AZ4" i="114"/>
  <c r="BB109" i="114"/>
  <c r="BA29" i="114"/>
  <c r="AZ106" i="118"/>
  <c r="AY8" i="118"/>
  <c r="AX98" i="121"/>
  <c r="AW3" i="121"/>
  <c r="BA103" i="115"/>
  <c r="AZ26" i="115"/>
  <c r="AY103" i="118"/>
  <c r="AX5" i="118"/>
  <c r="AZ109" i="118"/>
  <c r="AY11" i="118"/>
  <c r="BA122" i="122"/>
  <c r="AZ35" i="122"/>
  <c r="BA102" i="114"/>
  <c r="AZ7" i="114"/>
  <c r="BA101" i="113"/>
  <c r="AZ26" i="113"/>
  <c r="AZ102" i="117"/>
  <c r="AY5" i="117"/>
  <c r="AZ103" i="117"/>
  <c r="AY6" i="117"/>
  <c r="BA101" i="114"/>
  <c r="AZ6" i="114"/>
  <c r="AZ105" i="117"/>
  <c r="AY8" i="117"/>
  <c r="BA110" i="114"/>
  <c r="AZ30" i="114"/>
  <c r="BA112" i="118"/>
  <c r="AZ27" i="118"/>
  <c r="BA115" i="122"/>
  <c r="AZ28" i="122"/>
  <c r="BA108" i="118"/>
  <c r="AZ10" i="118"/>
  <c r="AX101" i="117"/>
  <c r="AW4" i="117"/>
  <c r="AX105" i="121"/>
  <c r="AW26" i="121"/>
  <c r="AX110" i="117"/>
  <c r="AW27" i="117"/>
  <c r="BA119" i="122"/>
  <c r="AZ32" i="122"/>
  <c r="AZ104" i="118"/>
  <c r="AY6" i="118"/>
  <c r="BA101" i="115"/>
  <c r="AZ6" i="115"/>
  <c r="AZ108" i="114"/>
  <c r="AY28" i="114"/>
  <c r="AZ28" i="113"/>
  <c r="AY118" i="122"/>
  <c r="AX31" i="122"/>
  <c r="BA103" i="121"/>
  <c r="AZ8" i="121"/>
  <c r="BB107" i="121"/>
  <c r="BA28" i="121"/>
  <c r="AZ99" i="121"/>
  <c r="AY4" i="121"/>
  <c r="BA101" i="121"/>
  <c r="AZ6" i="121"/>
  <c r="AZ100" i="121"/>
  <c r="AY5" i="121"/>
  <c r="BA110" i="121"/>
  <c r="AZ31" i="121"/>
  <c r="AZ94" i="120"/>
  <c r="AY26" i="120"/>
  <c r="AZ92" i="120"/>
  <c r="AY3" i="120"/>
  <c r="AY3" i="131"/>
  <c r="AX106" i="131"/>
  <c r="AW10" i="131"/>
  <c r="AX100" i="131"/>
  <c r="AW4" i="131"/>
  <c r="AY115" i="131"/>
  <c r="AX33" i="131"/>
  <c r="AY113" i="131"/>
  <c r="AX31" i="131"/>
  <c r="AX101" i="131"/>
  <c r="AW5" i="131"/>
  <c r="AX109" i="131"/>
  <c r="AW27" i="131"/>
  <c r="AX103" i="131"/>
  <c r="AW7" i="131"/>
  <c r="AX104" i="131"/>
  <c r="AW8" i="131"/>
  <c r="AX102" i="131"/>
  <c r="AW6" i="131"/>
  <c r="AY110" i="131"/>
  <c r="AX28" i="131"/>
  <c r="AY114" i="131"/>
  <c r="AX32" i="131"/>
  <c r="AY112" i="131"/>
  <c r="AX30" i="131"/>
  <c r="AX105" i="131"/>
  <c r="AW9" i="131"/>
  <c r="AY111" i="131"/>
  <c r="AX29" i="131"/>
  <c r="BA94" i="119"/>
  <c r="AZ3" i="119"/>
  <c r="BA95" i="119"/>
  <c r="AZ4" i="119"/>
  <c r="AZ105" i="122"/>
  <c r="AY6" i="122"/>
  <c r="AZ111" i="122"/>
  <c r="AY12" i="122"/>
  <c r="AX103" i="122"/>
  <c r="AW4" i="122"/>
  <c r="AZ106" i="122"/>
  <c r="AY7" i="122"/>
  <c r="AX107" i="122"/>
  <c r="AW8" i="122"/>
  <c r="AZ108" i="122"/>
  <c r="AY9" i="122"/>
  <c r="AZ104" i="122"/>
  <c r="AY5" i="122"/>
  <c r="AZ110" i="122"/>
  <c r="AY11" i="122"/>
  <c r="AZ109" i="122"/>
  <c r="AY10" i="122"/>
  <c r="AX102" i="122"/>
  <c r="AW3" i="122"/>
  <c r="BA103" i="110"/>
  <c r="AZ27" i="110"/>
  <c r="AZ102" i="110"/>
  <c r="AY26" i="110"/>
  <c r="AZ97" i="110"/>
  <c r="AY3" i="110"/>
  <c r="CX46" i="142" l="1"/>
  <c r="CY23" i="145"/>
  <c r="CA25" i="138"/>
  <c r="CB2" i="138"/>
  <c r="BZ25" i="139"/>
  <c r="CA2" i="139"/>
  <c r="CX46" i="138"/>
  <c r="CB2" i="145"/>
  <c r="CA25" i="145"/>
  <c r="CB2" i="146"/>
  <c r="CA25" i="146"/>
  <c r="CB2" i="147"/>
  <c r="CA25" i="147"/>
  <c r="CA2" i="140"/>
  <c r="BZ25" i="140"/>
  <c r="CA25" i="148"/>
  <c r="CB2" i="148"/>
  <c r="CA25" i="141"/>
  <c r="CB2" i="141"/>
  <c r="CA25" i="142"/>
  <c r="CB2" i="142"/>
  <c r="CA25" i="144"/>
  <c r="CB2" i="144"/>
  <c r="CY23" i="142"/>
  <c r="CY26" i="144"/>
  <c r="CZ98" i="144"/>
  <c r="CZ4" i="141"/>
  <c r="DA100" i="141"/>
  <c r="DA101" i="147"/>
  <c r="CZ6" i="147"/>
  <c r="CZ7" i="138"/>
  <c r="DA106" i="138"/>
  <c r="CY29" i="145"/>
  <c r="CZ105" i="145"/>
  <c r="CY27" i="140"/>
  <c r="CZ109" i="140"/>
  <c r="CY29" i="147"/>
  <c r="CZ107" i="147"/>
  <c r="CZ3" i="139"/>
  <c r="CZ23" i="139" s="1"/>
  <c r="DA97" i="139"/>
  <c r="DB103" i="140"/>
  <c r="DA5" i="140"/>
  <c r="CZ3" i="147"/>
  <c r="DA98" i="147"/>
  <c r="DA4" i="139"/>
  <c r="DB98" i="139"/>
  <c r="CZ110" i="138"/>
  <c r="CY26" i="138"/>
  <c r="CY26" i="139"/>
  <c r="CY46" i="139" s="1"/>
  <c r="CZ100" i="139"/>
  <c r="CF111" i="118"/>
  <c r="CE26" i="118"/>
  <c r="CZ7" i="148"/>
  <c r="DA100" i="148"/>
  <c r="CZ5" i="148"/>
  <c r="DA98" i="148"/>
  <c r="CZ9" i="141"/>
  <c r="DA105" i="141"/>
  <c r="CZ112" i="141"/>
  <c r="CY31" i="141"/>
  <c r="CY29" i="148"/>
  <c r="CZ105" i="148"/>
  <c r="CY27" i="147"/>
  <c r="CZ105" i="147"/>
  <c r="CY23" i="147"/>
  <c r="CZ9" i="138"/>
  <c r="DA108" i="138"/>
  <c r="DA103" i="138"/>
  <c r="CZ4" i="138"/>
  <c r="CY28" i="141"/>
  <c r="CZ109" i="141"/>
  <c r="CY32" i="138"/>
  <c r="CZ116" i="138"/>
  <c r="DB106" i="140"/>
  <c r="DA8" i="140"/>
  <c r="DA105" i="138"/>
  <c r="CZ6" i="138"/>
  <c r="DA96" i="142"/>
  <c r="CZ5" i="142"/>
  <c r="CY30" i="141"/>
  <c r="CZ111" i="141"/>
  <c r="CY28" i="142"/>
  <c r="CZ100" i="142"/>
  <c r="CZ4" i="148"/>
  <c r="DA97" i="148"/>
  <c r="CY30" i="147"/>
  <c r="CZ108" i="147"/>
  <c r="CY32" i="141"/>
  <c r="CZ113" i="141"/>
  <c r="CG3" i="131"/>
  <c r="CH99" i="131"/>
  <c r="CZ4" i="147"/>
  <c r="DA99" i="147"/>
  <c r="CZ108" i="141"/>
  <c r="CY27" i="141"/>
  <c r="CZ5" i="144"/>
  <c r="DA96" i="144"/>
  <c r="CY28" i="145"/>
  <c r="CZ104" i="145"/>
  <c r="DC95" i="142"/>
  <c r="DB4" i="142"/>
  <c r="CZ6" i="141"/>
  <c r="DA102" i="141"/>
  <c r="CZ7" i="140"/>
  <c r="DA105" i="140"/>
  <c r="CF96" i="113"/>
  <c r="CE4" i="113"/>
  <c r="CZ27" i="139"/>
  <c r="DA101" i="139"/>
  <c r="CZ31" i="140"/>
  <c r="DA113" i="140"/>
  <c r="CX46" i="147"/>
  <c r="CZ6" i="145"/>
  <c r="DA100" i="145"/>
  <c r="CZ6" i="148"/>
  <c r="DA99" i="148"/>
  <c r="DA104" i="141"/>
  <c r="CZ8" i="141"/>
  <c r="CY29" i="141"/>
  <c r="CZ110" i="141"/>
  <c r="CY26" i="148"/>
  <c r="CZ102" i="148"/>
  <c r="CX46" i="141"/>
  <c r="CZ113" i="138"/>
  <c r="CY29" i="138"/>
  <c r="CX46" i="145"/>
  <c r="CY27" i="148"/>
  <c r="CZ103" i="148"/>
  <c r="DA95" i="144"/>
  <c r="CZ4" i="144"/>
  <c r="CZ7" i="141"/>
  <c r="DA103" i="141"/>
  <c r="DA110" i="140"/>
  <c r="CZ28" i="140"/>
  <c r="CY27" i="145"/>
  <c r="CZ103" i="145"/>
  <c r="CZ114" i="138"/>
  <c r="CY30" i="138"/>
  <c r="CY26" i="147"/>
  <c r="CZ104" i="147"/>
  <c r="CY23" i="141"/>
  <c r="CY28" i="148"/>
  <c r="CZ104" i="148"/>
  <c r="DB99" i="142"/>
  <c r="DA27" i="142"/>
  <c r="CZ5" i="138"/>
  <c r="DA104" i="138"/>
  <c r="CY28" i="144"/>
  <c r="CZ100" i="144"/>
  <c r="DA102" i="138"/>
  <c r="CZ3" i="138"/>
  <c r="CZ4" i="145"/>
  <c r="DA98" i="145"/>
  <c r="CY31" i="138"/>
  <c r="CZ115" i="138"/>
  <c r="CZ3" i="140"/>
  <c r="DA101" i="140"/>
  <c r="CX46" i="148"/>
  <c r="CZ3" i="145"/>
  <c r="DA97" i="145"/>
  <c r="CY26" i="142"/>
  <c r="CZ98" i="142"/>
  <c r="CZ3" i="148"/>
  <c r="DA96" i="148"/>
  <c r="CZ99" i="144"/>
  <c r="CY27" i="144"/>
  <c r="CY26" i="140"/>
  <c r="CZ108" i="140"/>
  <c r="CZ106" i="148"/>
  <c r="CY30" i="148"/>
  <c r="CZ3" i="144"/>
  <c r="DA94" i="144"/>
  <c r="CZ106" i="147"/>
  <c r="CY28" i="147"/>
  <c r="CY26" i="145"/>
  <c r="CZ102" i="145"/>
  <c r="CY23" i="138"/>
  <c r="CX46" i="144"/>
  <c r="CY23" i="140"/>
  <c r="CY28" i="138"/>
  <c r="CZ112" i="138"/>
  <c r="CZ5" i="147"/>
  <c r="DA100" i="147"/>
  <c r="CZ5" i="145"/>
  <c r="DA99" i="145"/>
  <c r="CZ111" i="138"/>
  <c r="CY27" i="138"/>
  <c r="CF102" i="113"/>
  <c r="CE27" i="113"/>
  <c r="CZ5" i="141"/>
  <c r="DA101" i="141"/>
  <c r="CE3" i="118"/>
  <c r="CF101" i="118"/>
  <c r="CE28" i="113"/>
  <c r="CF103" i="113"/>
  <c r="CY23" i="148"/>
  <c r="CX46" i="140"/>
  <c r="CZ8" i="138"/>
  <c r="DA107" i="138"/>
  <c r="DA94" i="142"/>
  <c r="CZ3" i="142"/>
  <c r="DA102" i="140"/>
  <c r="CZ4" i="140"/>
  <c r="CY23" i="144"/>
  <c r="CE5" i="113"/>
  <c r="CF97" i="113"/>
  <c r="CZ7" i="147"/>
  <c r="DA102" i="147"/>
  <c r="DA104" i="140"/>
  <c r="CZ6" i="140"/>
  <c r="CY30" i="140"/>
  <c r="CZ112" i="140"/>
  <c r="CY29" i="140"/>
  <c r="CZ111" i="140"/>
  <c r="CY29" i="137"/>
  <c r="CZ103" i="137"/>
  <c r="DA98" i="137"/>
  <c r="CZ6" i="137"/>
  <c r="CA25" i="137"/>
  <c r="CB2" i="137"/>
  <c r="CZ3" i="137"/>
  <c r="DA95" i="137"/>
  <c r="CZ102" i="137"/>
  <c r="CY28" i="137"/>
  <c r="CY23" i="137"/>
  <c r="CZ5" i="137"/>
  <c r="DA97" i="137"/>
  <c r="CX46" i="137"/>
  <c r="CZ101" i="137"/>
  <c r="CY27" i="137"/>
  <c r="CZ100" i="137"/>
  <c r="CY26" i="137"/>
  <c r="DA96" i="137"/>
  <c r="CZ4" i="137"/>
  <c r="AZ102" i="121"/>
  <c r="AY7" i="121"/>
  <c r="AY109" i="121"/>
  <c r="AX30" i="121"/>
  <c r="BB98" i="113"/>
  <c r="BA6" i="113"/>
  <c r="I109" i="115"/>
  <c r="BA104" i="113"/>
  <c r="AZ29" i="113"/>
  <c r="H99" i="115"/>
  <c r="H4" i="115" s="1"/>
  <c r="H104" i="115"/>
  <c r="H100" i="115"/>
  <c r="H5" i="115" s="1"/>
  <c r="H101" i="115"/>
  <c r="H6" i="115" s="1"/>
  <c r="H106" i="115"/>
  <c r="H105" i="115"/>
  <c r="H98" i="115"/>
  <c r="H3" i="115" s="1"/>
  <c r="H103" i="115"/>
  <c r="G82" i="115"/>
  <c r="G84" i="115" s="1"/>
  <c r="F80" i="115"/>
  <c r="BA100" i="110"/>
  <c r="AZ6" i="110"/>
  <c r="BA99" i="110"/>
  <c r="AZ5" i="110"/>
  <c r="AZ104" i="110"/>
  <c r="AY28" i="110"/>
  <c r="AZ105" i="110"/>
  <c r="AY29" i="110"/>
  <c r="BA112" i="114"/>
  <c r="AZ32" i="114"/>
  <c r="BA112" i="117"/>
  <c r="AZ29" i="117"/>
  <c r="BA104" i="115"/>
  <c r="AZ27" i="115"/>
  <c r="BA115" i="118"/>
  <c r="AZ30" i="118"/>
  <c r="AZ108" i="121"/>
  <c r="AY29" i="121"/>
  <c r="BA108" i="131"/>
  <c r="AZ26" i="131"/>
  <c r="BA116" i="118"/>
  <c r="AZ31" i="118"/>
  <c r="BA109" i="117"/>
  <c r="AZ26" i="117"/>
  <c r="BA113" i="117"/>
  <c r="AZ30" i="117"/>
  <c r="BA111" i="114"/>
  <c r="AZ31" i="114"/>
  <c r="BA106" i="121"/>
  <c r="AZ27" i="121"/>
  <c r="BA111" i="117"/>
  <c r="AZ28" i="117"/>
  <c r="AZ118" i="122"/>
  <c r="AY31" i="122"/>
  <c r="BA108" i="114"/>
  <c r="AZ28" i="114"/>
  <c r="BA104" i="118"/>
  <c r="AZ6" i="118"/>
  <c r="AY110" i="117"/>
  <c r="AX27" i="117"/>
  <c r="AY101" i="117"/>
  <c r="AX4" i="117"/>
  <c r="BB115" i="122"/>
  <c r="BA28" i="122"/>
  <c r="BB110" i="114"/>
  <c r="BA30" i="114"/>
  <c r="BA105" i="117"/>
  <c r="AZ8" i="117"/>
  <c r="BA103" i="117"/>
  <c r="AZ6" i="117"/>
  <c r="BB101" i="113"/>
  <c r="BA26" i="113"/>
  <c r="BB122" i="122"/>
  <c r="BA35" i="122"/>
  <c r="BB103" i="115"/>
  <c r="BA26" i="115"/>
  <c r="BC109" i="114"/>
  <c r="BB29" i="114"/>
  <c r="BB114" i="117"/>
  <c r="BA31" i="117"/>
  <c r="AY106" i="117"/>
  <c r="AX9" i="117"/>
  <c r="BB120" i="122"/>
  <c r="BA33" i="122"/>
  <c r="BB119" i="118"/>
  <c r="BA34" i="118"/>
  <c r="BA98" i="115"/>
  <c r="AZ3" i="115"/>
  <c r="BB116" i="122"/>
  <c r="BA29" i="122"/>
  <c r="AZ114" i="122"/>
  <c r="AY27" i="122"/>
  <c r="BA102" i="118"/>
  <c r="AZ4" i="118"/>
  <c r="BB106" i="115"/>
  <c r="BA29" i="115"/>
  <c r="BC118" i="118"/>
  <c r="BB33" i="118"/>
  <c r="BA100" i="117"/>
  <c r="AZ3" i="117"/>
  <c r="BA27" i="113"/>
  <c r="BA26" i="118"/>
  <c r="AZ100" i="114"/>
  <c r="AY5" i="114"/>
  <c r="AZ3" i="118"/>
  <c r="AZ107" i="118"/>
  <c r="AY9" i="118"/>
  <c r="BA98" i="110"/>
  <c r="AZ4" i="110"/>
  <c r="BA104" i="114"/>
  <c r="AZ9" i="114"/>
  <c r="BB121" i="122"/>
  <c r="BA34" i="122"/>
  <c r="AZ98" i="114"/>
  <c r="AY3" i="114"/>
  <c r="BA28" i="113"/>
  <c r="BB101" i="115"/>
  <c r="BA6" i="115"/>
  <c r="BB119" i="122"/>
  <c r="BA32" i="122"/>
  <c r="AY105" i="121"/>
  <c r="AX26" i="121"/>
  <c r="BB108" i="118"/>
  <c r="BA10" i="118"/>
  <c r="BB112" i="118"/>
  <c r="BA27" i="118"/>
  <c r="BB101" i="114"/>
  <c r="BA6" i="114"/>
  <c r="BA102" i="117"/>
  <c r="AZ5" i="117"/>
  <c r="BB102" i="114"/>
  <c r="BA7" i="114"/>
  <c r="BA109" i="118"/>
  <c r="AZ11" i="118"/>
  <c r="AZ103" i="118"/>
  <c r="AY5" i="118"/>
  <c r="AY98" i="121"/>
  <c r="AX3" i="121"/>
  <c r="BA106" i="118"/>
  <c r="AZ8" i="118"/>
  <c r="BB99" i="114"/>
  <c r="BA4" i="114"/>
  <c r="BA106" i="114"/>
  <c r="AZ26" i="114"/>
  <c r="AZ107" i="117"/>
  <c r="AY10" i="117"/>
  <c r="BB105" i="115"/>
  <c r="BA28" i="115"/>
  <c r="BA97" i="119"/>
  <c r="AZ26" i="119"/>
  <c r="BB4" i="113"/>
  <c r="AZ115" i="117"/>
  <c r="AY32" i="117"/>
  <c r="BA99" i="115"/>
  <c r="AZ4" i="115"/>
  <c r="BA117" i="118"/>
  <c r="AZ32" i="118"/>
  <c r="BB98" i="119"/>
  <c r="BA27" i="119"/>
  <c r="BA95" i="113"/>
  <c r="AZ3" i="113"/>
  <c r="AY113" i="122"/>
  <c r="AX26" i="122"/>
  <c r="AZ113" i="118"/>
  <c r="AY28" i="118"/>
  <c r="BA116" i="117"/>
  <c r="AZ33" i="117"/>
  <c r="BA105" i="118"/>
  <c r="AZ7" i="118"/>
  <c r="BA104" i="117"/>
  <c r="AZ7" i="117"/>
  <c r="BB117" i="122"/>
  <c r="BA30" i="122"/>
  <c r="BB114" i="118"/>
  <c r="BA29" i="118"/>
  <c r="BA103" i="114"/>
  <c r="AZ8" i="114"/>
  <c r="BA100" i="115"/>
  <c r="AZ5" i="115"/>
  <c r="BA5" i="113"/>
  <c r="BB107" i="114"/>
  <c r="BA27" i="114"/>
  <c r="BB101" i="121"/>
  <c r="BA6" i="121"/>
  <c r="BC107" i="121"/>
  <c r="BB28" i="121"/>
  <c r="BB110" i="121"/>
  <c r="BA31" i="121"/>
  <c r="BA100" i="121"/>
  <c r="AZ5" i="121"/>
  <c r="BA99" i="121"/>
  <c r="AZ4" i="121"/>
  <c r="BB103" i="121"/>
  <c r="BA8" i="121"/>
  <c r="BA92" i="120"/>
  <c r="AZ3" i="120"/>
  <c r="BA94" i="120"/>
  <c r="AZ26" i="120"/>
  <c r="AZ111" i="131"/>
  <c r="AY29" i="131"/>
  <c r="AY102" i="131"/>
  <c r="AX6" i="131"/>
  <c r="AZ115" i="131"/>
  <c r="AY33" i="131"/>
  <c r="AZ112" i="131"/>
  <c r="AY30" i="131"/>
  <c r="AZ110" i="131"/>
  <c r="AY28" i="131"/>
  <c r="AY103" i="131"/>
  <c r="AX7" i="131"/>
  <c r="AY101" i="131"/>
  <c r="AX5" i="131"/>
  <c r="AY106" i="131"/>
  <c r="AX10" i="131"/>
  <c r="AY105" i="131"/>
  <c r="AX9" i="131"/>
  <c r="AZ114" i="131"/>
  <c r="AY32" i="131"/>
  <c r="AY104" i="131"/>
  <c r="AX8" i="131"/>
  <c r="AY109" i="131"/>
  <c r="AX27" i="131"/>
  <c r="AZ113" i="131"/>
  <c r="AY31" i="131"/>
  <c r="AY100" i="131"/>
  <c r="AX4" i="131"/>
  <c r="AZ3" i="131"/>
  <c r="BB95" i="119"/>
  <c r="BA4" i="119"/>
  <c r="BB94" i="119"/>
  <c r="BA3" i="119"/>
  <c r="AY102" i="122"/>
  <c r="AX3" i="122"/>
  <c r="BA110" i="122"/>
  <c r="AZ11" i="122"/>
  <c r="BA108" i="122"/>
  <c r="AZ9" i="122"/>
  <c r="BA106" i="122"/>
  <c r="AZ7" i="122"/>
  <c r="BA111" i="122"/>
  <c r="AZ12" i="122"/>
  <c r="BA109" i="122"/>
  <c r="AZ10" i="122"/>
  <c r="BA104" i="122"/>
  <c r="AZ5" i="122"/>
  <c r="AY107" i="122"/>
  <c r="AX8" i="122"/>
  <c r="AY103" i="122"/>
  <c r="AX4" i="122"/>
  <c r="BA105" i="122"/>
  <c r="AZ6" i="122"/>
  <c r="BA97" i="110"/>
  <c r="AZ3" i="110"/>
  <c r="BA102" i="110"/>
  <c r="AZ26" i="110"/>
  <c r="BB103" i="110"/>
  <c r="BA27" i="110"/>
  <c r="CY46" i="142" l="1"/>
  <c r="CZ23" i="137"/>
  <c r="CC2" i="144"/>
  <c r="CB25" i="144"/>
  <c r="CC2" i="141"/>
  <c r="CB25" i="141"/>
  <c r="CC2" i="148"/>
  <c r="CB25" i="148"/>
  <c r="CB25" i="147"/>
  <c r="CC2" i="147"/>
  <c r="CB25" i="145"/>
  <c r="CC2" i="145"/>
  <c r="CB25" i="138"/>
  <c r="CC2" i="138"/>
  <c r="CZ23" i="144"/>
  <c r="CC2" i="142"/>
  <c r="CB25" i="142"/>
  <c r="CY46" i="141"/>
  <c r="CB2" i="140"/>
  <c r="CA25" i="140"/>
  <c r="CC2" i="146"/>
  <c r="CB25" i="146"/>
  <c r="CA25" i="139"/>
  <c r="CB2" i="139"/>
  <c r="CZ23" i="142"/>
  <c r="CY46" i="140"/>
  <c r="CY46" i="144"/>
  <c r="CY46" i="147"/>
  <c r="DA4" i="140"/>
  <c r="DB102" i="140"/>
  <c r="CZ27" i="138"/>
  <c r="DA111" i="138"/>
  <c r="CZ28" i="138"/>
  <c r="DA112" i="138"/>
  <c r="DA106" i="147"/>
  <c r="CZ28" i="147"/>
  <c r="DA3" i="140"/>
  <c r="DB101" i="140"/>
  <c r="CZ28" i="144"/>
  <c r="DA100" i="144"/>
  <c r="CZ28" i="148"/>
  <c r="DA104" i="148"/>
  <c r="DA6" i="148"/>
  <c r="DB99" i="148"/>
  <c r="CZ32" i="141"/>
  <c r="DA113" i="141"/>
  <c r="DA111" i="141"/>
  <c r="CZ30" i="141"/>
  <c r="DB103" i="138"/>
  <c r="DA4" i="138"/>
  <c r="CZ29" i="148"/>
  <c r="DA105" i="148"/>
  <c r="CZ27" i="140"/>
  <c r="DA109" i="140"/>
  <c r="DA6" i="140"/>
  <c r="DB104" i="140"/>
  <c r="CF3" i="118"/>
  <c r="CG101" i="118"/>
  <c r="DA5" i="145"/>
  <c r="DB99" i="145"/>
  <c r="DB94" i="144"/>
  <c r="DA3" i="144"/>
  <c r="CZ23" i="140"/>
  <c r="CZ27" i="148"/>
  <c r="DA103" i="148"/>
  <c r="DB101" i="139"/>
  <c r="DA27" i="139"/>
  <c r="DB8" i="140"/>
  <c r="DC106" i="140"/>
  <c r="DA7" i="147"/>
  <c r="DB102" i="147"/>
  <c r="DA3" i="142"/>
  <c r="DB94" i="142"/>
  <c r="CZ27" i="144"/>
  <c r="DA99" i="144"/>
  <c r="DA3" i="145"/>
  <c r="DB97" i="145"/>
  <c r="CZ31" i="138"/>
  <c r="DA115" i="138"/>
  <c r="DB104" i="138"/>
  <c r="DA5" i="138"/>
  <c r="DA28" i="140"/>
  <c r="DB110" i="140"/>
  <c r="CY46" i="148"/>
  <c r="CZ26" i="148"/>
  <c r="DA102" i="148"/>
  <c r="DA6" i="145"/>
  <c r="DB100" i="145"/>
  <c r="DD95" i="142"/>
  <c r="DC4" i="142"/>
  <c r="CZ27" i="141"/>
  <c r="DA108" i="141"/>
  <c r="DA108" i="147"/>
  <c r="CZ30" i="147"/>
  <c r="DA7" i="148"/>
  <c r="DB100" i="148"/>
  <c r="CY46" i="138"/>
  <c r="DA105" i="145"/>
  <c r="CZ29" i="145"/>
  <c r="DB107" i="138"/>
  <c r="DA8" i="138"/>
  <c r="DA5" i="141"/>
  <c r="DB101" i="141"/>
  <c r="DA3" i="148"/>
  <c r="DB96" i="148"/>
  <c r="CZ23" i="145"/>
  <c r="CZ26" i="147"/>
  <c r="DA104" i="147"/>
  <c r="DA7" i="141"/>
  <c r="DB103" i="141"/>
  <c r="DA104" i="145"/>
  <c r="CZ28" i="145"/>
  <c r="DA5" i="142"/>
  <c r="DB96" i="142"/>
  <c r="DA109" i="141"/>
  <c r="CZ28" i="141"/>
  <c r="DA9" i="138"/>
  <c r="DB108" i="138"/>
  <c r="CZ31" i="141"/>
  <c r="DA112" i="141"/>
  <c r="CZ26" i="138"/>
  <c r="DA110" i="138"/>
  <c r="DC103" i="140"/>
  <c r="DB5" i="140"/>
  <c r="CZ29" i="140"/>
  <c r="DA111" i="140"/>
  <c r="CG97" i="113"/>
  <c r="CF5" i="113"/>
  <c r="CZ23" i="148"/>
  <c r="DA4" i="145"/>
  <c r="DB98" i="145"/>
  <c r="CZ29" i="141"/>
  <c r="DA110" i="141"/>
  <c r="CF4" i="113"/>
  <c r="CG96" i="113"/>
  <c r="DA4" i="147"/>
  <c r="DB99" i="147"/>
  <c r="DA4" i="148"/>
  <c r="DB97" i="148"/>
  <c r="DA9" i="141"/>
  <c r="DB105" i="141"/>
  <c r="DC98" i="139"/>
  <c r="DB4" i="139"/>
  <c r="DA3" i="139"/>
  <c r="DA23" i="139" s="1"/>
  <c r="DB97" i="139"/>
  <c r="DA7" i="138"/>
  <c r="DB106" i="138"/>
  <c r="DA4" i="141"/>
  <c r="DB100" i="141"/>
  <c r="DB100" i="147"/>
  <c r="DA5" i="147"/>
  <c r="CZ26" i="145"/>
  <c r="DA102" i="145"/>
  <c r="DA7" i="140"/>
  <c r="DB105" i="140"/>
  <c r="DB96" i="144"/>
  <c r="DA5" i="144"/>
  <c r="CG111" i="118"/>
  <c r="CF26" i="118"/>
  <c r="CZ30" i="140"/>
  <c r="DA112" i="140"/>
  <c r="CF27" i="113"/>
  <c r="CG102" i="113"/>
  <c r="CY46" i="145"/>
  <c r="DA106" i="148"/>
  <c r="CZ30" i="148"/>
  <c r="DA114" i="138"/>
  <c r="CZ30" i="138"/>
  <c r="DB95" i="144"/>
  <c r="DA4" i="144"/>
  <c r="CZ23" i="141"/>
  <c r="CH3" i="131"/>
  <c r="CI99" i="131"/>
  <c r="CZ28" i="142"/>
  <c r="DA100" i="142"/>
  <c r="CZ27" i="147"/>
  <c r="DA105" i="147"/>
  <c r="DA5" i="148"/>
  <c r="DB98" i="148"/>
  <c r="CZ26" i="139"/>
  <c r="CZ46" i="139" s="1"/>
  <c r="DA100" i="139"/>
  <c r="DA3" i="147"/>
  <c r="DB98" i="147"/>
  <c r="CZ29" i="147"/>
  <c r="DA107" i="147"/>
  <c r="CZ26" i="144"/>
  <c r="DA98" i="144"/>
  <c r="CF28" i="113"/>
  <c r="CG103" i="113"/>
  <c r="CZ26" i="140"/>
  <c r="DA108" i="140"/>
  <c r="CZ26" i="142"/>
  <c r="DA98" i="142"/>
  <c r="DA3" i="138"/>
  <c r="DB102" i="138"/>
  <c r="DB27" i="142"/>
  <c r="DC99" i="142"/>
  <c r="CZ27" i="145"/>
  <c r="DA103" i="145"/>
  <c r="DA113" i="138"/>
  <c r="CZ29" i="138"/>
  <c r="DA8" i="141"/>
  <c r="DB104" i="141"/>
  <c r="DA31" i="140"/>
  <c r="DB113" i="140"/>
  <c r="DA6" i="141"/>
  <c r="DB102" i="141"/>
  <c r="DA6" i="138"/>
  <c r="DB105" i="138"/>
  <c r="DA116" i="138"/>
  <c r="CZ32" i="138"/>
  <c r="CZ23" i="138"/>
  <c r="CZ23" i="147"/>
  <c r="DA6" i="147"/>
  <c r="DB101" i="147"/>
  <c r="DA101" i="137"/>
  <c r="CZ27" i="137"/>
  <c r="DB96" i="137"/>
  <c r="DA4" i="137"/>
  <c r="DA6" i="137"/>
  <c r="DB98" i="137"/>
  <c r="CY46" i="137"/>
  <c r="DA103" i="137"/>
  <c r="CZ29" i="137"/>
  <c r="DA3" i="137"/>
  <c r="DB95" i="137"/>
  <c r="CC2" i="137"/>
  <c r="CB25" i="137"/>
  <c r="DA5" i="137"/>
  <c r="DB97" i="137"/>
  <c r="CZ26" i="137"/>
  <c r="DA100" i="137"/>
  <c r="CZ28" i="137"/>
  <c r="DA102" i="137"/>
  <c r="AZ109" i="121"/>
  <c r="AY30" i="121"/>
  <c r="BA102" i="121"/>
  <c r="AZ7" i="121"/>
  <c r="BC98" i="113"/>
  <c r="BB6" i="113"/>
  <c r="BB104" i="113"/>
  <c r="BA29" i="113"/>
  <c r="H109" i="115"/>
  <c r="E80" i="115"/>
  <c r="F82" i="115"/>
  <c r="F84" i="115" s="1"/>
  <c r="G99" i="115"/>
  <c r="G4" i="115" s="1"/>
  <c r="G106" i="115"/>
  <c r="G105" i="115"/>
  <c r="G98" i="115"/>
  <c r="G3" i="115" s="1"/>
  <c r="G103" i="115"/>
  <c r="G104" i="115"/>
  <c r="G101" i="115"/>
  <c r="G6" i="115" s="1"/>
  <c r="G100" i="115"/>
  <c r="G5" i="115" s="1"/>
  <c r="BA5" i="110"/>
  <c r="BB99" i="110"/>
  <c r="BA105" i="110"/>
  <c r="AZ29" i="110"/>
  <c r="BA104" i="110"/>
  <c r="AZ28" i="110"/>
  <c r="BB100" i="110"/>
  <c r="BA6" i="110"/>
  <c r="BB111" i="117"/>
  <c r="BA28" i="117"/>
  <c r="BB113" i="117"/>
  <c r="BA30" i="117"/>
  <c r="BB108" i="131"/>
  <c r="BA26" i="131"/>
  <c r="BB104" i="115"/>
  <c r="BA27" i="115"/>
  <c r="BB106" i="121"/>
  <c r="BA27" i="121"/>
  <c r="BB109" i="117"/>
  <c r="BA26" i="117"/>
  <c r="BA108" i="121"/>
  <c r="AZ29" i="121"/>
  <c r="BB112" i="117"/>
  <c r="BA29" i="117"/>
  <c r="BB111" i="114"/>
  <c r="BA31" i="114"/>
  <c r="BB116" i="118"/>
  <c r="BA31" i="118"/>
  <c r="BB115" i="118"/>
  <c r="BA30" i="118"/>
  <c r="BB112" i="114"/>
  <c r="BA32" i="114"/>
  <c r="BC107" i="114"/>
  <c r="BB27" i="114"/>
  <c r="BB100" i="115"/>
  <c r="BA5" i="115"/>
  <c r="BB104" i="117"/>
  <c r="BA7" i="117"/>
  <c r="BB116" i="117"/>
  <c r="BA33" i="117"/>
  <c r="AZ113" i="122"/>
  <c r="AY26" i="122"/>
  <c r="BC98" i="119"/>
  <c r="BB27" i="119"/>
  <c r="BB99" i="115"/>
  <c r="BA4" i="115"/>
  <c r="BC4" i="113"/>
  <c r="BC105" i="115"/>
  <c r="BB28" i="115"/>
  <c r="BB106" i="114"/>
  <c r="BA26" i="114"/>
  <c r="BB106" i="118"/>
  <c r="BA8" i="118"/>
  <c r="BA103" i="118"/>
  <c r="AZ5" i="118"/>
  <c r="BC102" i="114"/>
  <c r="BB7" i="114"/>
  <c r="BC108" i="118"/>
  <c r="BB10" i="118"/>
  <c r="BC119" i="122"/>
  <c r="BB32" i="122"/>
  <c r="BB28" i="113"/>
  <c r="BC121" i="122"/>
  <c r="BB34" i="122"/>
  <c r="BA107" i="118"/>
  <c r="AZ9" i="118"/>
  <c r="BA100" i="114"/>
  <c r="AZ5" i="114"/>
  <c r="BB27" i="113"/>
  <c r="BD118" i="118"/>
  <c r="BC33" i="118"/>
  <c r="BB102" i="118"/>
  <c r="BA4" i="118"/>
  <c r="BC116" i="122"/>
  <c r="BB29" i="122"/>
  <c r="BB98" i="115"/>
  <c r="BA3" i="115"/>
  <c r="BC120" i="122"/>
  <c r="BB33" i="122"/>
  <c r="AZ106" i="117"/>
  <c r="AY9" i="117"/>
  <c r="BD109" i="114"/>
  <c r="BC29" i="114"/>
  <c r="BC103" i="115"/>
  <c r="BB26" i="115"/>
  <c r="BC122" i="122"/>
  <c r="BB35" i="122"/>
  <c r="BB103" i="117"/>
  <c r="BA6" i="117"/>
  <c r="BB105" i="117"/>
  <c r="BA8" i="117"/>
  <c r="BC115" i="122"/>
  <c r="BB28" i="122"/>
  <c r="AZ110" i="117"/>
  <c r="AY27" i="117"/>
  <c r="BB108" i="114"/>
  <c r="BA28" i="114"/>
  <c r="BC117" i="122"/>
  <c r="BB30" i="122"/>
  <c r="BB5" i="113"/>
  <c r="BB103" i="114"/>
  <c r="BA8" i="114"/>
  <c r="BC114" i="118"/>
  <c r="BB29" i="118"/>
  <c r="BB105" i="118"/>
  <c r="BA7" i="118"/>
  <c r="BA113" i="118"/>
  <c r="AZ28" i="118"/>
  <c r="BB95" i="113"/>
  <c r="BA3" i="113"/>
  <c r="BB117" i="118"/>
  <c r="BA32" i="118"/>
  <c r="BA115" i="117"/>
  <c r="AZ32" i="117"/>
  <c r="BB97" i="119"/>
  <c r="BA26" i="119"/>
  <c r="BA107" i="117"/>
  <c r="AZ10" i="117"/>
  <c r="BC99" i="114"/>
  <c r="BB4" i="114"/>
  <c r="AZ98" i="121"/>
  <c r="AY3" i="121"/>
  <c r="BB109" i="118"/>
  <c r="BA11" i="118"/>
  <c r="BB102" i="117"/>
  <c r="BA5" i="117"/>
  <c r="BC101" i="114"/>
  <c r="BB6" i="114"/>
  <c r="BC112" i="118"/>
  <c r="BB27" i="118"/>
  <c r="AZ105" i="121"/>
  <c r="AY26" i="121"/>
  <c r="BC101" i="115"/>
  <c r="BB6" i="115"/>
  <c r="BA98" i="114"/>
  <c r="AZ3" i="114"/>
  <c r="BB104" i="114"/>
  <c r="BA9" i="114"/>
  <c r="BB98" i="110"/>
  <c r="BA4" i="110"/>
  <c r="BA3" i="118"/>
  <c r="BB26" i="118"/>
  <c r="BB100" i="117"/>
  <c r="BA3" i="117"/>
  <c r="BC106" i="115"/>
  <c r="BB29" i="115"/>
  <c r="BA114" i="122"/>
  <c r="AZ27" i="122"/>
  <c r="BC119" i="118"/>
  <c r="BB34" i="118"/>
  <c r="BC114" i="117"/>
  <c r="BB31" i="117"/>
  <c r="BC101" i="113"/>
  <c r="BB26" i="113"/>
  <c r="BC110" i="114"/>
  <c r="BB30" i="114"/>
  <c r="AZ101" i="117"/>
  <c r="AY4" i="117"/>
  <c r="BB104" i="118"/>
  <c r="BA6" i="118"/>
  <c r="BA118" i="122"/>
  <c r="AZ31" i="122"/>
  <c r="BB100" i="121"/>
  <c r="BA5" i="121"/>
  <c r="BC110" i="121"/>
  <c r="BB31" i="121"/>
  <c r="BC101" i="121"/>
  <c r="BB6" i="121"/>
  <c r="BC103" i="121"/>
  <c r="BB8" i="121"/>
  <c r="BB99" i="121"/>
  <c r="BA4" i="121"/>
  <c r="BD107" i="121"/>
  <c r="BC28" i="121"/>
  <c r="BB94" i="120"/>
  <c r="BA26" i="120"/>
  <c r="BB92" i="120"/>
  <c r="BA3" i="120"/>
  <c r="BA113" i="131"/>
  <c r="AZ31" i="131"/>
  <c r="BA114" i="131"/>
  <c r="AZ32" i="131"/>
  <c r="BA112" i="131"/>
  <c r="AZ30" i="131"/>
  <c r="BA3" i="131"/>
  <c r="AZ104" i="131"/>
  <c r="AY8" i="131"/>
  <c r="AZ106" i="131"/>
  <c r="AY10" i="131"/>
  <c r="AZ103" i="131"/>
  <c r="AY7" i="131"/>
  <c r="AZ102" i="131"/>
  <c r="AY6" i="131"/>
  <c r="AZ100" i="131"/>
  <c r="AY4" i="131"/>
  <c r="AZ109" i="131"/>
  <c r="AY27" i="131"/>
  <c r="AZ105" i="131"/>
  <c r="AY9" i="131"/>
  <c r="AZ101" i="131"/>
  <c r="AY5" i="131"/>
  <c r="BA110" i="131"/>
  <c r="AZ28" i="131"/>
  <c r="BA115" i="131"/>
  <c r="AZ33" i="131"/>
  <c r="BA111" i="131"/>
  <c r="AZ29" i="131"/>
  <c r="BC94" i="119"/>
  <c r="BB3" i="119"/>
  <c r="BC95" i="119"/>
  <c r="BB4" i="119"/>
  <c r="BB105" i="122"/>
  <c r="BA6" i="122"/>
  <c r="AZ107" i="122"/>
  <c r="AY8" i="122"/>
  <c r="BB109" i="122"/>
  <c r="BA10" i="122"/>
  <c r="BB106" i="122"/>
  <c r="BA7" i="122"/>
  <c r="BB110" i="122"/>
  <c r="BA11" i="122"/>
  <c r="AZ103" i="122"/>
  <c r="AY4" i="122"/>
  <c r="BB104" i="122"/>
  <c r="BA5" i="122"/>
  <c r="BB111" i="122"/>
  <c r="BA12" i="122"/>
  <c r="BB108" i="122"/>
  <c r="BA9" i="122"/>
  <c r="AZ102" i="122"/>
  <c r="AY3" i="122"/>
  <c r="BB102" i="110"/>
  <c r="BA26" i="110"/>
  <c r="BC103" i="110"/>
  <c r="BB27" i="110"/>
  <c r="BB97" i="110"/>
  <c r="BA3" i="110"/>
  <c r="DA23" i="142" l="1"/>
  <c r="DA23" i="147"/>
  <c r="CC2" i="140"/>
  <c r="CB25" i="140"/>
  <c r="CD2" i="144"/>
  <c r="CC25" i="144"/>
  <c r="CC25" i="146"/>
  <c r="CD2" i="146"/>
  <c r="CC25" i="141"/>
  <c r="CD2" i="141"/>
  <c r="DA23" i="141"/>
  <c r="CB25" i="139"/>
  <c r="CC2" i="139"/>
  <c r="CD2" i="145"/>
  <c r="CC25" i="145"/>
  <c r="CD2" i="148"/>
  <c r="CC25" i="148"/>
  <c r="CD2" i="142"/>
  <c r="CC25" i="142"/>
  <c r="CC25" i="138"/>
  <c r="CD2" i="138"/>
  <c r="CC25" i="147"/>
  <c r="CD2" i="147"/>
  <c r="CZ46" i="144"/>
  <c r="DA23" i="144"/>
  <c r="DB5" i="144"/>
  <c r="DC96" i="144"/>
  <c r="DB4" i="148"/>
  <c r="DC97" i="148"/>
  <c r="DA31" i="141"/>
  <c r="DB112" i="141"/>
  <c r="CZ46" i="145"/>
  <c r="DC107" i="138"/>
  <c r="DB8" i="138"/>
  <c r="DC101" i="139"/>
  <c r="DB27" i="139"/>
  <c r="CG3" i="118"/>
  <c r="CH101" i="118"/>
  <c r="DA28" i="147"/>
  <c r="DB106" i="147"/>
  <c r="DB6" i="147"/>
  <c r="DC101" i="147"/>
  <c r="DB3" i="138"/>
  <c r="DC102" i="138"/>
  <c r="DA26" i="139"/>
  <c r="DA46" i="139" s="1"/>
  <c r="DB100" i="139"/>
  <c r="DA28" i="142"/>
  <c r="DB100" i="142"/>
  <c r="DB114" i="138"/>
  <c r="DA30" i="138"/>
  <c r="DA30" i="140"/>
  <c r="DB112" i="140"/>
  <c r="DB7" i="140"/>
  <c r="DC105" i="140"/>
  <c r="CG5" i="113"/>
  <c r="CH97" i="113"/>
  <c r="DA28" i="145"/>
  <c r="DB104" i="145"/>
  <c r="DB3" i="148"/>
  <c r="DC96" i="148"/>
  <c r="DD4" i="142"/>
  <c r="DE95" i="142"/>
  <c r="DA27" i="148"/>
  <c r="DB103" i="148"/>
  <c r="DB4" i="138"/>
  <c r="DC103" i="138"/>
  <c r="DA28" i="148"/>
  <c r="DB104" i="148"/>
  <c r="DA28" i="138"/>
  <c r="DB112" i="138"/>
  <c r="DA29" i="138"/>
  <c r="DB113" i="138"/>
  <c r="DA23" i="138"/>
  <c r="DC100" i="147"/>
  <c r="DB5" i="147"/>
  <c r="DD98" i="139"/>
  <c r="DC4" i="139"/>
  <c r="DB4" i="147"/>
  <c r="DC99" i="147"/>
  <c r="DC98" i="145"/>
  <c r="DB4" i="145"/>
  <c r="DA29" i="140"/>
  <c r="DB111" i="140"/>
  <c r="DB9" i="138"/>
  <c r="DC108" i="138"/>
  <c r="DA23" i="148"/>
  <c r="DB6" i="145"/>
  <c r="DC100" i="145"/>
  <c r="DB5" i="138"/>
  <c r="DC104" i="138"/>
  <c r="DC94" i="142"/>
  <c r="DB3" i="142"/>
  <c r="DC104" i="140"/>
  <c r="DB6" i="140"/>
  <c r="DB6" i="141"/>
  <c r="DC102" i="141"/>
  <c r="DA26" i="142"/>
  <c r="DB98" i="142"/>
  <c r="DA26" i="144"/>
  <c r="DB98" i="144"/>
  <c r="DB5" i="148"/>
  <c r="DC98" i="148"/>
  <c r="CI3" i="131"/>
  <c r="CJ99" i="131"/>
  <c r="DB4" i="141"/>
  <c r="DC100" i="141"/>
  <c r="DB115" i="138"/>
  <c r="DA31" i="138"/>
  <c r="DA30" i="141"/>
  <c r="DB111" i="141"/>
  <c r="DA28" i="144"/>
  <c r="DB100" i="144"/>
  <c r="DB111" i="138"/>
  <c r="DA27" i="138"/>
  <c r="CZ46" i="142"/>
  <c r="CH111" i="118"/>
  <c r="CG26" i="118"/>
  <c r="DB9" i="141"/>
  <c r="DC105" i="141"/>
  <c r="CG4" i="113"/>
  <c r="CH96" i="113"/>
  <c r="DB7" i="141"/>
  <c r="DC103" i="141"/>
  <c r="DA26" i="148"/>
  <c r="DB102" i="148"/>
  <c r="DB7" i="147"/>
  <c r="DC102" i="147"/>
  <c r="DD106" i="140"/>
  <c r="DC8" i="140"/>
  <c r="DA32" i="141"/>
  <c r="DB113" i="141"/>
  <c r="DB31" i="140"/>
  <c r="DC113" i="140"/>
  <c r="DA27" i="145"/>
  <c r="DB103" i="145"/>
  <c r="DA26" i="140"/>
  <c r="DB108" i="140"/>
  <c r="DA29" i="147"/>
  <c r="DB107" i="147"/>
  <c r="DA27" i="147"/>
  <c r="DB105" i="147"/>
  <c r="DA30" i="148"/>
  <c r="DB106" i="148"/>
  <c r="DC106" i="138"/>
  <c r="DB7" i="138"/>
  <c r="DC5" i="140"/>
  <c r="DD103" i="140"/>
  <c r="DA28" i="141"/>
  <c r="DB109" i="141"/>
  <c r="DB5" i="141"/>
  <c r="DC101" i="141"/>
  <c r="DB105" i="145"/>
  <c r="DA29" i="145"/>
  <c r="DA30" i="147"/>
  <c r="DB108" i="147"/>
  <c r="CZ46" i="148"/>
  <c r="DB3" i="145"/>
  <c r="DC97" i="145"/>
  <c r="DC94" i="144"/>
  <c r="DB3" i="144"/>
  <c r="DB3" i="140"/>
  <c r="DC101" i="140"/>
  <c r="DA32" i="138"/>
  <c r="DB116" i="138"/>
  <c r="CZ46" i="140"/>
  <c r="DA29" i="141"/>
  <c r="DB110" i="141"/>
  <c r="DA26" i="138"/>
  <c r="DB110" i="138"/>
  <c r="DB5" i="142"/>
  <c r="DC96" i="142"/>
  <c r="DA26" i="147"/>
  <c r="DB104" i="147"/>
  <c r="DA27" i="141"/>
  <c r="DB108" i="141"/>
  <c r="DA23" i="145"/>
  <c r="DB5" i="145"/>
  <c r="DC99" i="145"/>
  <c r="DA27" i="140"/>
  <c r="DB109" i="140"/>
  <c r="DB105" i="148"/>
  <c r="DA29" i="148"/>
  <c r="DA23" i="140"/>
  <c r="DB4" i="140"/>
  <c r="DC102" i="140"/>
  <c r="DC105" i="138"/>
  <c r="DB6" i="138"/>
  <c r="DB8" i="141"/>
  <c r="DC104" i="141"/>
  <c r="DC27" i="142"/>
  <c r="DD99" i="142"/>
  <c r="CH103" i="113"/>
  <c r="CG28" i="113"/>
  <c r="DB3" i="147"/>
  <c r="DC98" i="147"/>
  <c r="DB4" i="144"/>
  <c r="DC95" i="144"/>
  <c r="CG27" i="113"/>
  <c r="CH102" i="113"/>
  <c r="DB102" i="145"/>
  <c r="DA26" i="145"/>
  <c r="DB3" i="139"/>
  <c r="DB23" i="139" s="1"/>
  <c r="DC97" i="139"/>
  <c r="CZ46" i="138"/>
  <c r="CZ46" i="147"/>
  <c r="DB7" i="148"/>
  <c r="DC100" i="148"/>
  <c r="CZ46" i="141"/>
  <c r="DB28" i="140"/>
  <c r="DC110" i="140"/>
  <c r="DA27" i="144"/>
  <c r="DB99" i="144"/>
  <c r="DB6" i="148"/>
  <c r="DC99" i="148"/>
  <c r="DC97" i="137"/>
  <c r="DB5" i="137"/>
  <c r="DB103" i="137"/>
  <c r="DA29" i="137"/>
  <c r="DB3" i="137"/>
  <c r="DC95" i="137"/>
  <c r="DB4" i="137"/>
  <c r="DC96" i="137"/>
  <c r="CZ46" i="137"/>
  <c r="DA23" i="137"/>
  <c r="DC98" i="137"/>
  <c r="DB6" i="137"/>
  <c r="CC25" i="137"/>
  <c r="CD2" i="137"/>
  <c r="DA28" i="137"/>
  <c r="DB102" i="137"/>
  <c r="DB100" i="137"/>
  <c r="DA26" i="137"/>
  <c r="DB101" i="137"/>
  <c r="DA27" i="137"/>
  <c r="BB102" i="121"/>
  <c r="BA7" i="121"/>
  <c r="AZ30" i="121"/>
  <c r="BA109" i="121"/>
  <c r="C110" i="115"/>
  <c r="BD98" i="113"/>
  <c r="BC6" i="113"/>
  <c r="BC104" i="113"/>
  <c r="BB29" i="113"/>
  <c r="F104" i="115"/>
  <c r="F105" i="115"/>
  <c r="F99" i="115"/>
  <c r="F4" i="115" s="1"/>
  <c r="F106" i="115"/>
  <c r="F100" i="115"/>
  <c r="F5" i="115" s="1"/>
  <c r="F103" i="115"/>
  <c r="F101" i="115"/>
  <c r="F6" i="115" s="1"/>
  <c r="F98" i="115"/>
  <c r="F3" i="115" s="1"/>
  <c r="D80" i="115"/>
  <c r="D82" i="115" s="1"/>
  <c r="D84" i="115" s="1"/>
  <c r="E82" i="115"/>
  <c r="E84" i="115" s="1"/>
  <c r="BB105" i="110"/>
  <c r="BA29" i="110"/>
  <c r="BC100" i="110"/>
  <c r="BB6" i="110"/>
  <c r="BB104" i="110"/>
  <c r="BA28" i="110"/>
  <c r="BC99" i="110"/>
  <c r="BB5" i="110"/>
  <c r="BC112" i="114"/>
  <c r="BB32" i="114"/>
  <c r="BC111" i="114"/>
  <c r="BB31" i="114"/>
  <c r="BC109" i="117"/>
  <c r="BB26" i="117"/>
  <c r="BC108" i="131"/>
  <c r="BB26" i="131"/>
  <c r="BC115" i="118"/>
  <c r="BB30" i="118"/>
  <c r="BC112" i="117"/>
  <c r="BB29" i="117"/>
  <c r="BC106" i="121"/>
  <c r="BB27" i="121"/>
  <c r="BC113" i="117"/>
  <c r="BB30" i="117"/>
  <c r="BC116" i="118"/>
  <c r="BB31" i="118"/>
  <c r="BB108" i="121"/>
  <c r="BA29" i="121"/>
  <c r="BC104" i="115"/>
  <c r="BB27" i="115"/>
  <c r="BC111" i="117"/>
  <c r="BB28" i="117"/>
  <c r="BB118" i="122"/>
  <c r="BA31" i="122"/>
  <c r="BA101" i="117"/>
  <c r="AZ4" i="117"/>
  <c r="BD114" i="117"/>
  <c r="BC31" i="117"/>
  <c r="BD119" i="118"/>
  <c r="BC34" i="118"/>
  <c r="BB114" i="122"/>
  <c r="BA27" i="122"/>
  <c r="BC100" i="117"/>
  <c r="BB3" i="117"/>
  <c r="BB3" i="118"/>
  <c r="BC104" i="114"/>
  <c r="BB9" i="114"/>
  <c r="BD101" i="115"/>
  <c r="BC6" i="115"/>
  <c r="BD112" i="118"/>
  <c r="BC27" i="118"/>
  <c r="BC102" i="117"/>
  <c r="BB5" i="117"/>
  <c r="AZ3" i="121"/>
  <c r="BA98" i="121"/>
  <c r="BB107" i="117"/>
  <c r="BA10" i="117"/>
  <c r="BB115" i="117"/>
  <c r="BA32" i="117"/>
  <c r="BC95" i="113"/>
  <c r="BB3" i="113"/>
  <c r="BC105" i="118"/>
  <c r="BB7" i="118"/>
  <c r="BD114" i="118"/>
  <c r="BC29" i="118"/>
  <c r="BC5" i="113"/>
  <c r="BC108" i="114"/>
  <c r="BB28" i="114"/>
  <c r="BD115" i="122"/>
  <c r="BC28" i="122"/>
  <c r="BC103" i="117"/>
  <c r="BB6" i="117"/>
  <c r="BD103" i="115"/>
  <c r="BC26" i="115"/>
  <c r="BA106" i="117"/>
  <c r="AZ9" i="117"/>
  <c r="BC98" i="115"/>
  <c r="BB3" i="115"/>
  <c r="BC102" i="118"/>
  <c r="BB4" i="118"/>
  <c r="BC27" i="113"/>
  <c r="BB107" i="118"/>
  <c r="BA9" i="118"/>
  <c r="BD121" i="122"/>
  <c r="BC34" i="122"/>
  <c r="BD119" i="122"/>
  <c r="BC32" i="122"/>
  <c r="BD102" i="114"/>
  <c r="BC7" i="114"/>
  <c r="BC106" i="118"/>
  <c r="BB8" i="118"/>
  <c r="BD105" i="115"/>
  <c r="BC28" i="115"/>
  <c r="BC99" i="115"/>
  <c r="BB4" i="115"/>
  <c r="BA113" i="122"/>
  <c r="AZ26" i="122"/>
  <c r="BC104" i="117"/>
  <c r="BB7" i="117"/>
  <c r="BC100" i="115"/>
  <c r="BB5" i="115"/>
  <c r="BC104" i="118"/>
  <c r="BB6" i="118"/>
  <c r="BD110" i="114"/>
  <c r="BC30" i="114"/>
  <c r="BD101" i="113"/>
  <c r="BC26" i="113"/>
  <c r="BD106" i="115"/>
  <c r="BC29" i="115"/>
  <c r="BC26" i="118"/>
  <c r="BC98" i="110"/>
  <c r="BB4" i="110"/>
  <c r="BB98" i="114"/>
  <c r="BA3" i="114"/>
  <c r="BA105" i="121"/>
  <c r="AZ26" i="121"/>
  <c r="BD101" i="114"/>
  <c r="BC6" i="114"/>
  <c r="BC109" i="118"/>
  <c r="BB11" i="118"/>
  <c r="BD99" i="114"/>
  <c r="BC4" i="114"/>
  <c r="BC97" i="119"/>
  <c r="BB26" i="119"/>
  <c r="BC117" i="118"/>
  <c r="BB32" i="118"/>
  <c r="BB113" i="118"/>
  <c r="BA28" i="118"/>
  <c r="BC103" i="114"/>
  <c r="BB8" i="114"/>
  <c r="BD117" i="122"/>
  <c r="BC30" i="122"/>
  <c r="BA110" i="117"/>
  <c r="AZ27" i="117"/>
  <c r="BC105" i="117"/>
  <c r="BB8" i="117"/>
  <c r="BD122" i="122"/>
  <c r="BC35" i="122"/>
  <c r="BE109" i="114"/>
  <c r="BD29" i="114"/>
  <c r="BD120" i="122"/>
  <c r="BC33" i="122"/>
  <c r="BD116" i="122"/>
  <c r="BC29" i="122"/>
  <c r="BE118" i="118"/>
  <c r="BD33" i="118"/>
  <c r="BB100" i="114"/>
  <c r="BA5" i="114"/>
  <c r="BC28" i="113"/>
  <c r="BD108" i="118"/>
  <c r="BC10" i="118"/>
  <c r="BB103" i="118"/>
  <c r="BA5" i="118"/>
  <c r="BC106" i="114"/>
  <c r="BB26" i="114"/>
  <c r="BD4" i="113"/>
  <c r="BD98" i="119"/>
  <c r="BC27" i="119"/>
  <c r="BC116" i="117"/>
  <c r="BB33" i="117"/>
  <c r="BD107" i="114"/>
  <c r="BC27" i="114"/>
  <c r="BC99" i="121"/>
  <c r="BB4" i="121"/>
  <c r="BD103" i="121"/>
  <c r="BC8" i="121"/>
  <c r="BD101" i="121"/>
  <c r="BC6" i="121"/>
  <c r="BD110" i="121"/>
  <c r="BC31" i="121"/>
  <c r="BE107" i="121"/>
  <c r="BD28" i="121"/>
  <c r="BC100" i="121"/>
  <c r="BB5" i="121"/>
  <c r="BC92" i="120"/>
  <c r="BB3" i="120"/>
  <c r="BC94" i="120"/>
  <c r="BB26" i="120"/>
  <c r="BB110" i="131"/>
  <c r="BA28" i="131"/>
  <c r="BA102" i="131"/>
  <c r="AZ6" i="131"/>
  <c r="BB114" i="131"/>
  <c r="BA32" i="131"/>
  <c r="BB111" i="131"/>
  <c r="BA29" i="131"/>
  <c r="BA105" i="131"/>
  <c r="AZ9" i="131"/>
  <c r="BA109" i="131"/>
  <c r="AZ27" i="131"/>
  <c r="BA106" i="131"/>
  <c r="AZ10" i="131"/>
  <c r="BB3" i="131"/>
  <c r="BB115" i="131"/>
  <c r="BA33" i="131"/>
  <c r="BA101" i="131"/>
  <c r="AZ5" i="131"/>
  <c r="BA100" i="131"/>
  <c r="AZ4" i="131"/>
  <c r="BA103" i="131"/>
  <c r="AZ7" i="131"/>
  <c r="BA104" i="131"/>
  <c r="AZ8" i="131"/>
  <c r="BB112" i="131"/>
  <c r="BA30" i="131"/>
  <c r="BB113" i="131"/>
  <c r="BA31" i="131"/>
  <c r="BD95" i="119"/>
  <c r="BC4" i="119"/>
  <c r="BD94" i="119"/>
  <c r="BC3" i="119"/>
  <c r="BA102" i="122"/>
  <c r="AZ3" i="122"/>
  <c r="BC111" i="122"/>
  <c r="BB12" i="122"/>
  <c r="BA103" i="122"/>
  <c r="AZ4" i="122"/>
  <c r="BC106" i="122"/>
  <c r="BB7" i="122"/>
  <c r="BA107" i="122"/>
  <c r="AZ8" i="122"/>
  <c r="BC108" i="122"/>
  <c r="BB9" i="122"/>
  <c r="BC104" i="122"/>
  <c r="BB5" i="122"/>
  <c r="BC110" i="122"/>
  <c r="BB11" i="122"/>
  <c r="BC109" i="122"/>
  <c r="BB10" i="122"/>
  <c r="BC105" i="122"/>
  <c r="BB6" i="122"/>
  <c r="BC97" i="110"/>
  <c r="BB3" i="110"/>
  <c r="BC102" i="110"/>
  <c r="BB26" i="110"/>
  <c r="BD103" i="110"/>
  <c r="BC27" i="110"/>
  <c r="DB23" i="147" l="1"/>
  <c r="DA46" i="147"/>
  <c r="CE2" i="142"/>
  <c r="CD25" i="142"/>
  <c r="CE2" i="148"/>
  <c r="CD25" i="148"/>
  <c r="CD25" i="141"/>
  <c r="CE2" i="141"/>
  <c r="CD25" i="138"/>
  <c r="CE2" i="138"/>
  <c r="CD2" i="139"/>
  <c r="CC25" i="139"/>
  <c r="CE2" i="144"/>
  <c r="CD25" i="144"/>
  <c r="CE2" i="145"/>
  <c r="CD25" i="145"/>
  <c r="CD25" i="146"/>
  <c r="CE2" i="146"/>
  <c r="DA46" i="142"/>
  <c r="CD25" i="147"/>
  <c r="CE2" i="147"/>
  <c r="CC25" i="140"/>
  <c r="CD2" i="140"/>
  <c r="DB26" i="145"/>
  <c r="DC102" i="145"/>
  <c r="DC6" i="138"/>
  <c r="DD105" i="138"/>
  <c r="DC5" i="145"/>
  <c r="DD99" i="145"/>
  <c r="DC3" i="145"/>
  <c r="DD97" i="145"/>
  <c r="DC7" i="138"/>
  <c r="DD106" i="138"/>
  <c r="DE106" i="140"/>
  <c r="DD8" i="140"/>
  <c r="DC6" i="140"/>
  <c r="DD104" i="140"/>
  <c r="DE98" i="139"/>
  <c r="DD4" i="139"/>
  <c r="DB28" i="138"/>
  <c r="DC112" i="138"/>
  <c r="DB23" i="148"/>
  <c r="DB23" i="138"/>
  <c r="DC6" i="148"/>
  <c r="DD99" i="148"/>
  <c r="DC7" i="148"/>
  <c r="DD100" i="148"/>
  <c r="CI102" i="113"/>
  <c r="CH27" i="113"/>
  <c r="DC4" i="140"/>
  <c r="DD102" i="140"/>
  <c r="DD96" i="142"/>
  <c r="DC5" i="142"/>
  <c r="DB23" i="145"/>
  <c r="DB28" i="141"/>
  <c r="DC109" i="141"/>
  <c r="DB29" i="147"/>
  <c r="DC107" i="147"/>
  <c r="DC113" i="141"/>
  <c r="DB32" i="141"/>
  <c r="DC7" i="147"/>
  <c r="DD102" i="147"/>
  <c r="DC9" i="141"/>
  <c r="DD105" i="141"/>
  <c r="DC111" i="138"/>
  <c r="DB27" i="138"/>
  <c r="DB31" i="138"/>
  <c r="DC115" i="138"/>
  <c r="CJ3" i="131"/>
  <c r="CK99" i="131"/>
  <c r="DB29" i="140"/>
  <c r="DC111" i="140"/>
  <c r="DB27" i="148"/>
  <c r="DC103" i="148"/>
  <c r="DB28" i="145"/>
  <c r="DC104" i="145"/>
  <c r="CH28" i="113"/>
  <c r="CI103" i="113"/>
  <c r="DB32" i="138"/>
  <c r="DC116" i="138"/>
  <c r="DB28" i="144"/>
  <c r="DC100" i="144"/>
  <c r="DB23" i="142"/>
  <c r="DC5" i="147"/>
  <c r="DD100" i="147"/>
  <c r="DB28" i="148"/>
  <c r="DC104" i="148"/>
  <c r="DA46" i="148"/>
  <c r="DB30" i="138"/>
  <c r="DC114" i="138"/>
  <c r="DD101" i="139"/>
  <c r="DC27" i="139"/>
  <c r="DD95" i="144"/>
  <c r="DC4" i="144"/>
  <c r="DD27" i="142"/>
  <c r="DE99" i="142"/>
  <c r="DB26" i="138"/>
  <c r="DC110" i="138"/>
  <c r="DB30" i="147"/>
  <c r="DC108" i="147"/>
  <c r="DD5" i="140"/>
  <c r="DE103" i="140"/>
  <c r="DB26" i="140"/>
  <c r="DC108" i="140"/>
  <c r="DB26" i="148"/>
  <c r="DC102" i="148"/>
  <c r="DD98" i="148"/>
  <c r="DC5" i="148"/>
  <c r="DD102" i="141"/>
  <c r="DC6" i="141"/>
  <c r="DC3" i="142"/>
  <c r="DD94" i="142"/>
  <c r="CH5" i="113"/>
  <c r="CI97" i="113"/>
  <c r="DB28" i="142"/>
  <c r="DC100" i="142"/>
  <c r="DC6" i="147"/>
  <c r="DD101" i="147"/>
  <c r="DD97" i="148"/>
  <c r="DC4" i="148"/>
  <c r="DB27" i="144"/>
  <c r="DC99" i="144"/>
  <c r="DA46" i="138"/>
  <c r="DC3" i="140"/>
  <c r="DD101" i="140"/>
  <c r="DA46" i="140"/>
  <c r="DB30" i="141"/>
  <c r="DC111" i="141"/>
  <c r="DD100" i="141"/>
  <c r="DC4" i="141"/>
  <c r="DC5" i="138"/>
  <c r="DD104" i="138"/>
  <c r="DD98" i="145"/>
  <c r="DC4" i="145"/>
  <c r="DC4" i="138"/>
  <c r="DD103" i="138"/>
  <c r="DA46" i="144"/>
  <c r="DC3" i="139"/>
  <c r="DC23" i="139" s="1"/>
  <c r="DD97" i="139"/>
  <c r="DC8" i="141"/>
  <c r="DD104" i="141"/>
  <c r="DB29" i="148"/>
  <c r="DC105" i="148"/>
  <c r="DB27" i="141"/>
  <c r="DC108" i="141"/>
  <c r="DB29" i="141"/>
  <c r="DC110" i="141"/>
  <c r="DB23" i="140"/>
  <c r="DB30" i="148"/>
  <c r="DC106" i="148"/>
  <c r="DB27" i="145"/>
  <c r="DC103" i="145"/>
  <c r="DC7" i="141"/>
  <c r="DD103" i="141"/>
  <c r="DB26" i="144"/>
  <c r="DC98" i="144"/>
  <c r="DC4" i="147"/>
  <c r="DD99" i="147"/>
  <c r="DE4" i="142"/>
  <c r="DF95" i="142"/>
  <c r="DC7" i="140"/>
  <c r="DD105" i="140"/>
  <c r="DB26" i="139"/>
  <c r="DB46" i="139" s="1"/>
  <c r="DC100" i="139"/>
  <c r="DB28" i="147"/>
  <c r="DC106" i="147"/>
  <c r="DD107" i="138"/>
  <c r="DC8" i="138"/>
  <c r="DC5" i="144"/>
  <c r="DD96" i="144"/>
  <c r="DC28" i="140"/>
  <c r="DD110" i="140"/>
  <c r="DB23" i="141"/>
  <c r="DC109" i="140"/>
  <c r="DB27" i="140"/>
  <c r="DA46" i="141"/>
  <c r="DB23" i="144"/>
  <c r="DC105" i="145"/>
  <c r="DB29" i="145"/>
  <c r="CH26" i="118"/>
  <c r="CI111" i="118"/>
  <c r="DC6" i="145"/>
  <c r="DD100" i="145"/>
  <c r="DC113" i="138"/>
  <c r="DB29" i="138"/>
  <c r="DA46" i="145"/>
  <c r="DC3" i="147"/>
  <c r="DD98" i="147"/>
  <c r="DB26" i="147"/>
  <c r="DC104" i="147"/>
  <c r="DD94" i="144"/>
  <c r="DC3" i="144"/>
  <c r="DC5" i="141"/>
  <c r="DD101" i="141"/>
  <c r="DC105" i="147"/>
  <c r="DB27" i="147"/>
  <c r="DD113" i="140"/>
  <c r="DC31" i="140"/>
  <c r="CH4" i="113"/>
  <c r="CI96" i="113"/>
  <c r="DC98" i="142"/>
  <c r="DB26" i="142"/>
  <c r="DD108" i="138"/>
  <c r="DC9" i="138"/>
  <c r="DC3" i="148"/>
  <c r="DD96" i="148"/>
  <c r="DB30" i="140"/>
  <c r="DC112" i="140"/>
  <c r="DD102" i="138"/>
  <c r="DC3" i="138"/>
  <c r="CI101" i="118"/>
  <c r="CH3" i="118"/>
  <c r="DB31" i="141"/>
  <c r="DC112" i="141"/>
  <c r="DC102" i="137"/>
  <c r="DB28" i="137"/>
  <c r="DB23" i="137"/>
  <c r="DC101" i="137"/>
  <c r="DB27" i="137"/>
  <c r="DD98" i="137"/>
  <c r="DC6" i="137"/>
  <c r="DC103" i="137"/>
  <c r="DB29" i="137"/>
  <c r="CD25" i="137"/>
  <c r="CE2" i="137"/>
  <c r="DA46" i="137"/>
  <c r="DC4" i="137"/>
  <c r="DD96" i="137"/>
  <c r="DC3" i="137"/>
  <c r="DD95" i="137"/>
  <c r="DC100" i="137"/>
  <c r="DB26" i="137"/>
  <c r="DD97" i="137"/>
  <c r="DC5" i="137"/>
  <c r="BA30" i="121"/>
  <c r="BB109" i="121"/>
  <c r="BB7" i="121"/>
  <c r="BC102" i="121"/>
  <c r="BE98" i="113"/>
  <c r="BD6" i="113"/>
  <c r="BD104" i="113"/>
  <c r="BC29" i="113"/>
  <c r="E103" i="115"/>
  <c r="E101" i="115"/>
  <c r="E6" i="115" s="1"/>
  <c r="E106" i="115"/>
  <c r="E99" i="115"/>
  <c r="E4" i="115" s="1"/>
  <c r="E100" i="115"/>
  <c r="E5" i="115" s="1"/>
  <c r="E104" i="115"/>
  <c r="E98" i="115"/>
  <c r="E3" i="115" s="1"/>
  <c r="E105" i="115"/>
  <c r="D104" i="115"/>
  <c r="D105" i="115"/>
  <c r="D100" i="115"/>
  <c r="D5" i="115" s="1"/>
  <c r="D103" i="115"/>
  <c r="D106" i="115"/>
  <c r="D99" i="115"/>
  <c r="D4" i="115" s="1"/>
  <c r="D101" i="115"/>
  <c r="D6" i="115" s="1"/>
  <c r="D98" i="115"/>
  <c r="D3" i="115" s="1"/>
  <c r="BC6" i="110"/>
  <c r="BD100" i="110"/>
  <c r="BC5" i="110"/>
  <c r="BD99" i="110"/>
  <c r="BC104" i="110"/>
  <c r="BB28" i="110"/>
  <c r="BC105" i="110"/>
  <c r="BB29" i="110"/>
  <c r="BD111" i="117"/>
  <c r="BC28" i="117"/>
  <c r="BD116" i="118"/>
  <c r="BC31" i="118"/>
  <c r="BD112" i="117"/>
  <c r="BC29" i="117"/>
  <c r="BD109" i="117"/>
  <c r="BC26" i="117"/>
  <c r="BD104" i="115"/>
  <c r="BC27" i="115"/>
  <c r="BD113" i="117"/>
  <c r="BC30" i="117"/>
  <c r="BD115" i="118"/>
  <c r="BC30" i="118"/>
  <c r="BD111" i="114"/>
  <c r="BC31" i="114"/>
  <c r="BC108" i="121"/>
  <c r="BB29" i="121"/>
  <c r="BD106" i="121"/>
  <c r="BC27" i="121"/>
  <c r="BD108" i="131"/>
  <c r="BC26" i="131"/>
  <c r="BD112" i="114"/>
  <c r="BC32" i="114"/>
  <c r="BB98" i="121"/>
  <c r="BA3" i="121"/>
  <c r="BE107" i="114"/>
  <c r="BD27" i="114"/>
  <c r="BD116" i="117"/>
  <c r="BC33" i="117"/>
  <c r="BE4" i="113"/>
  <c r="BC103" i="118"/>
  <c r="BB5" i="118"/>
  <c r="BE108" i="118"/>
  <c r="BD10" i="118"/>
  <c r="BF118" i="118"/>
  <c r="BE33" i="118"/>
  <c r="BE120" i="122"/>
  <c r="BD33" i="122"/>
  <c r="BE122" i="122"/>
  <c r="BD35" i="122"/>
  <c r="BB110" i="117"/>
  <c r="BA27" i="117"/>
  <c r="BD103" i="114"/>
  <c r="BC8" i="114"/>
  <c r="BC113" i="118"/>
  <c r="BB28" i="118"/>
  <c r="BD97" i="119"/>
  <c r="BC26" i="119"/>
  <c r="BD109" i="118"/>
  <c r="BC11" i="118"/>
  <c r="BB105" i="121"/>
  <c r="BA26" i="121"/>
  <c r="BD98" i="110"/>
  <c r="BC4" i="110"/>
  <c r="BE106" i="115"/>
  <c r="BD29" i="115"/>
  <c r="BE101" i="113"/>
  <c r="BD26" i="113"/>
  <c r="BD104" i="118"/>
  <c r="BC6" i="118"/>
  <c r="BD104" i="117"/>
  <c r="BC7" i="117"/>
  <c r="BD99" i="115"/>
  <c r="BC4" i="115"/>
  <c r="BD106" i="118"/>
  <c r="BC8" i="118"/>
  <c r="BE121" i="122"/>
  <c r="BD34" i="122"/>
  <c r="BD27" i="113"/>
  <c r="BD98" i="115"/>
  <c r="BC3" i="115"/>
  <c r="BE103" i="115"/>
  <c r="BD26" i="115"/>
  <c r="BE115" i="122"/>
  <c r="BD28" i="122"/>
  <c r="BD5" i="113"/>
  <c r="BD105" i="118"/>
  <c r="BC7" i="118"/>
  <c r="BC115" i="117"/>
  <c r="BB32" i="117"/>
  <c r="BE112" i="118"/>
  <c r="BD27" i="118"/>
  <c r="BD104" i="114"/>
  <c r="BC9" i="114"/>
  <c r="BD100" i="117"/>
  <c r="BC3" i="117"/>
  <c r="BE119" i="118"/>
  <c r="BD34" i="118"/>
  <c r="BB101" i="117"/>
  <c r="BA4" i="117"/>
  <c r="BE98" i="119"/>
  <c r="BD27" i="119"/>
  <c r="BD106" i="114"/>
  <c r="BC26" i="114"/>
  <c r="BD28" i="113"/>
  <c r="BC100" i="114"/>
  <c r="BB5" i="114"/>
  <c r="BE116" i="122"/>
  <c r="BD29" i="122"/>
  <c r="BF109" i="114"/>
  <c r="BE29" i="114"/>
  <c r="BD105" i="117"/>
  <c r="BC8" i="117"/>
  <c r="BE117" i="122"/>
  <c r="BD30" i="122"/>
  <c r="BD117" i="118"/>
  <c r="BC32" i="118"/>
  <c r="BE99" i="114"/>
  <c r="BD4" i="114"/>
  <c r="BE101" i="114"/>
  <c r="BD6" i="114"/>
  <c r="BC98" i="114"/>
  <c r="BB3" i="114"/>
  <c r="BD26" i="118"/>
  <c r="BE110" i="114"/>
  <c r="BD30" i="114"/>
  <c r="BD100" i="115"/>
  <c r="BC5" i="115"/>
  <c r="BB113" i="122"/>
  <c r="BA26" i="122"/>
  <c r="BE105" i="115"/>
  <c r="BD28" i="115"/>
  <c r="BE102" i="114"/>
  <c r="BD7" i="114"/>
  <c r="BE119" i="122"/>
  <c r="BD32" i="122"/>
  <c r="BC107" i="118"/>
  <c r="BB9" i="118"/>
  <c r="BD102" i="118"/>
  <c r="BC4" i="118"/>
  <c r="BB106" i="117"/>
  <c r="BA9" i="117"/>
  <c r="BD103" i="117"/>
  <c r="BC6" i="117"/>
  <c r="BD108" i="114"/>
  <c r="BC28" i="114"/>
  <c r="BE114" i="118"/>
  <c r="BD29" i="118"/>
  <c r="BD95" i="113"/>
  <c r="BC3" i="113"/>
  <c r="BC107" i="117"/>
  <c r="BB10" i="117"/>
  <c r="BD102" i="117"/>
  <c r="BC5" i="117"/>
  <c r="BE101" i="115"/>
  <c r="BD6" i="115"/>
  <c r="BC3" i="118"/>
  <c r="BC114" i="122"/>
  <c r="BB27" i="122"/>
  <c r="BE114" i="117"/>
  <c r="BD31" i="117"/>
  <c r="BC118" i="122"/>
  <c r="BB31" i="122"/>
  <c r="BE110" i="121"/>
  <c r="BD31" i="121"/>
  <c r="BE103" i="121"/>
  <c r="BD8" i="121"/>
  <c r="BD100" i="121"/>
  <c r="BC5" i="121"/>
  <c r="BF107" i="121"/>
  <c r="BE28" i="121"/>
  <c r="BE101" i="121"/>
  <c r="BD6" i="121"/>
  <c r="BD99" i="121"/>
  <c r="BC4" i="121"/>
  <c r="BD92" i="120"/>
  <c r="BC3" i="120"/>
  <c r="BD94" i="120"/>
  <c r="BC26" i="120"/>
  <c r="BB104" i="131"/>
  <c r="BA8" i="131"/>
  <c r="BC3" i="131"/>
  <c r="BB102" i="131"/>
  <c r="BA6" i="131"/>
  <c r="BC113" i="131"/>
  <c r="BB31" i="131"/>
  <c r="BB100" i="131"/>
  <c r="BA4" i="131"/>
  <c r="BB101" i="131"/>
  <c r="BA5" i="131"/>
  <c r="BB109" i="131"/>
  <c r="BA27" i="131"/>
  <c r="BC111" i="131"/>
  <c r="BB29" i="131"/>
  <c r="BC112" i="131"/>
  <c r="BB30" i="131"/>
  <c r="BB103" i="131"/>
  <c r="BA7" i="131"/>
  <c r="BC115" i="131"/>
  <c r="BB33" i="131"/>
  <c r="BB106" i="131"/>
  <c r="BA10" i="131"/>
  <c r="BB105" i="131"/>
  <c r="BA9" i="131"/>
  <c r="BC114" i="131"/>
  <c r="BB32" i="131"/>
  <c r="BC110" i="131"/>
  <c r="BB28" i="131"/>
  <c r="BE94" i="119"/>
  <c r="BD3" i="119"/>
  <c r="BE95" i="119"/>
  <c r="BD4" i="119"/>
  <c r="BD105" i="122"/>
  <c r="BC6" i="122"/>
  <c r="BD110" i="122"/>
  <c r="BC11" i="122"/>
  <c r="BD108" i="122"/>
  <c r="BC9" i="122"/>
  <c r="BD106" i="122"/>
  <c r="BC7" i="122"/>
  <c r="BD111" i="122"/>
  <c r="BC12" i="122"/>
  <c r="BD109" i="122"/>
  <c r="BC10" i="122"/>
  <c r="BD104" i="122"/>
  <c r="BC5" i="122"/>
  <c r="BB107" i="122"/>
  <c r="BA8" i="122"/>
  <c r="BB103" i="122"/>
  <c r="BA4" i="122"/>
  <c r="BB102" i="122"/>
  <c r="BA3" i="122"/>
  <c r="BD102" i="110"/>
  <c r="BC26" i="110"/>
  <c r="BE103" i="110"/>
  <c r="BD27" i="110"/>
  <c r="BD97" i="110"/>
  <c r="BC3" i="110"/>
  <c r="DC23" i="144" l="1"/>
  <c r="DC23" i="148"/>
  <c r="CF2" i="138"/>
  <c r="CE25" i="138"/>
  <c r="CD25" i="140"/>
  <c r="CE2" i="140"/>
  <c r="CF2" i="145"/>
  <c r="CE25" i="145"/>
  <c r="CF2" i="144"/>
  <c r="CE25" i="144"/>
  <c r="CF2" i="142"/>
  <c r="CE25" i="142"/>
  <c r="DC23" i="140"/>
  <c r="CF2" i="146"/>
  <c r="CE25" i="146"/>
  <c r="CF2" i="141"/>
  <c r="CE25" i="141"/>
  <c r="CE25" i="147"/>
  <c r="CF2" i="147"/>
  <c r="CD25" i="139"/>
  <c r="CE2" i="139"/>
  <c r="CE25" i="148"/>
  <c r="CF2" i="148"/>
  <c r="DC23" i="137"/>
  <c r="DB46" i="140"/>
  <c r="DC31" i="141"/>
  <c r="DD112" i="141"/>
  <c r="DD3" i="148"/>
  <c r="DE96" i="148"/>
  <c r="CI26" i="118"/>
  <c r="CJ111" i="118"/>
  <c r="DD109" i="140"/>
  <c r="DC27" i="140"/>
  <c r="DC28" i="147"/>
  <c r="DD106" i="147"/>
  <c r="DE99" i="147"/>
  <c r="DD4" i="147"/>
  <c r="DE104" i="141"/>
  <c r="DD8" i="141"/>
  <c r="DD3" i="140"/>
  <c r="DE101" i="140"/>
  <c r="DD6" i="141"/>
  <c r="DE102" i="141"/>
  <c r="DC26" i="140"/>
  <c r="DD108" i="140"/>
  <c r="DC26" i="138"/>
  <c r="DD110" i="138"/>
  <c r="DD114" i="138"/>
  <c r="DC30" i="138"/>
  <c r="DC28" i="145"/>
  <c r="DD104" i="145"/>
  <c r="CK3" i="131"/>
  <c r="CL99" i="131"/>
  <c r="DD7" i="147"/>
  <c r="DE102" i="147"/>
  <c r="DC28" i="141"/>
  <c r="DD109" i="141"/>
  <c r="CI27" i="113"/>
  <c r="CJ102" i="113"/>
  <c r="DD112" i="138"/>
  <c r="DC28" i="138"/>
  <c r="CI4" i="113"/>
  <c r="CJ96" i="113"/>
  <c r="DD113" i="138"/>
  <c r="DC29" i="138"/>
  <c r="DC23" i="141"/>
  <c r="DE103" i="138"/>
  <c r="DD4" i="138"/>
  <c r="DC28" i="142"/>
  <c r="DD100" i="142"/>
  <c r="DB46" i="138"/>
  <c r="DE100" i="148"/>
  <c r="DD7" i="148"/>
  <c r="DD3" i="144"/>
  <c r="DE94" i="144"/>
  <c r="DD28" i="140"/>
  <c r="DE110" i="140"/>
  <c r="DD100" i="139"/>
  <c r="DC26" i="139"/>
  <c r="DC46" i="139" s="1"/>
  <c r="DC29" i="141"/>
  <c r="DD110" i="141"/>
  <c r="DC23" i="138"/>
  <c r="DD4" i="141"/>
  <c r="DE100" i="141"/>
  <c r="DD5" i="148"/>
  <c r="DE98" i="148"/>
  <c r="DE27" i="142"/>
  <c r="DF99" i="142"/>
  <c r="CI28" i="113"/>
  <c r="CJ103" i="113"/>
  <c r="DC27" i="148"/>
  <c r="DD103" i="148"/>
  <c r="DC31" i="138"/>
  <c r="DD115" i="138"/>
  <c r="DD5" i="145"/>
  <c r="DE99" i="145"/>
  <c r="CJ101" i="118"/>
  <c r="CI3" i="118"/>
  <c r="DC26" i="147"/>
  <c r="DD104" i="147"/>
  <c r="DD103" i="145"/>
  <c r="DC27" i="145"/>
  <c r="DC30" i="141"/>
  <c r="DD111" i="141"/>
  <c r="DD99" i="144"/>
  <c r="DC27" i="144"/>
  <c r="CI5" i="113"/>
  <c r="CJ97" i="113"/>
  <c r="DD104" i="148"/>
  <c r="DC28" i="148"/>
  <c r="DB46" i="148"/>
  <c r="DC32" i="141"/>
  <c r="DD113" i="141"/>
  <c r="DD6" i="148"/>
  <c r="DE99" i="148"/>
  <c r="DF98" i="139"/>
  <c r="DE4" i="139"/>
  <c r="DE8" i="140"/>
  <c r="DF106" i="140"/>
  <c r="DE113" i="140"/>
  <c r="DD31" i="140"/>
  <c r="DB46" i="147"/>
  <c r="DD6" i="145"/>
  <c r="DE100" i="145"/>
  <c r="DD105" i="145"/>
  <c r="DC29" i="145"/>
  <c r="DE96" i="144"/>
  <c r="DD5" i="144"/>
  <c r="DD7" i="140"/>
  <c r="DE105" i="140"/>
  <c r="DC26" i="144"/>
  <c r="DD98" i="144"/>
  <c r="DC27" i="141"/>
  <c r="DD108" i="141"/>
  <c r="DE97" i="139"/>
  <c r="DD3" i="139"/>
  <c r="DD23" i="139" s="1"/>
  <c r="DE5" i="140"/>
  <c r="DF103" i="140"/>
  <c r="DC28" i="144"/>
  <c r="DD100" i="144"/>
  <c r="DC29" i="140"/>
  <c r="DD111" i="140"/>
  <c r="DC29" i="147"/>
  <c r="DD107" i="147"/>
  <c r="DE96" i="142"/>
  <c r="DD5" i="142"/>
  <c r="DD7" i="138"/>
  <c r="DE106" i="138"/>
  <c r="DD6" i="138"/>
  <c r="DE105" i="138"/>
  <c r="DE102" i="138"/>
  <c r="DD3" i="138"/>
  <c r="DD9" i="138"/>
  <c r="DE108" i="138"/>
  <c r="DD3" i="147"/>
  <c r="DE98" i="147"/>
  <c r="DB46" i="144"/>
  <c r="DC30" i="148"/>
  <c r="DD106" i="148"/>
  <c r="DB46" i="141"/>
  <c r="DE94" i="142"/>
  <c r="DD3" i="142"/>
  <c r="DE95" i="144"/>
  <c r="DD4" i="144"/>
  <c r="DD5" i="147"/>
  <c r="DE100" i="147"/>
  <c r="DC27" i="138"/>
  <c r="DD111" i="138"/>
  <c r="DE102" i="140"/>
  <c r="DD4" i="140"/>
  <c r="DC30" i="140"/>
  <c r="DD112" i="140"/>
  <c r="DB46" i="142"/>
  <c r="DD105" i="147"/>
  <c r="DC27" i="147"/>
  <c r="DC23" i="147"/>
  <c r="DG95" i="142"/>
  <c r="DF4" i="142"/>
  <c r="DC29" i="148"/>
  <c r="DD105" i="148"/>
  <c r="DE98" i="145"/>
  <c r="DD4" i="145"/>
  <c r="DD4" i="148"/>
  <c r="DE97" i="148"/>
  <c r="DC23" i="142"/>
  <c r="DC26" i="148"/>
  <c r="DD102" i="148"/>
  <c r="DC30" i="147"/>
  <c r="DD108" i="147"/>
  <c r="DC32" i="138"/>
  <c r="DD116" i="138"/>
  <c r="DD9" i="141"/>
  <c r="DE105" i="141"/>
  <c r="DE104" i="140"/>
  <c r="DD6" i="140"/>
  <c r="DE97" i="145"/>
  <c r="DD3" i="145"/>
  <c r="DC26" i="145"/>
  <c r="DD102" i="145"/>
  <c r="DC26" i="142"/>
  <c r="DD98" i="142"/>
  <c r="DE101" i="141"/>
  <c r="DD5" i="141"/>
  <c r="DD8" i="138"/>
  <c r="DE107" i="138"/>
  <c r="DE103" i="141"/>
  <c r="DD7" i="141"/>
  <c r="DD5" i="138"/>
  <c r="DE104" i="138"/>
  <c r="DD6" i="147"/>
  <c r="DE101" i="147"/>
  <c r="DE101" i="139"/>
  <c r="DD27" i="139"/>
  <c r="DC23" i="145"/>
  <c r="DB46" i="145"/>
  <c r="DC29" i="137"/>
  <c r="DD103" i="137"/>
  <c r="DD6" i="137"/>
  <c r="DE98" i="137"/>
  <c r="DD5" i="137"/>
  <c r="DE97" i="137"/>
  <c r="CE25" i="137"/>
  <c r="CF2" i="137"/>
  <c r="DD4" i="137"/>
  <c r="DE96" i="137"/>
  <c r="DB46" i="137"/>
  <c r="DD3" i="137"/>
  <c r="DE95" i="137"/>
  <c r="DC27" i="137"/>
  <c r="DD101" i="137"/>
  <c r="DC26" i="137"/>
  <c r="DD100" i="137"/>
  <c r="DC28" i="137"/>
  <c r="DD102" i="137"/>
  <c r="BD102" i="121"/>
  <c r="BC7" i="121"/>
  <c r="BC109" i="121"/>
  <c r="BB30" i="121"/>
  <c r="BF98" i="113"/>
  <c r="BE6" i="113"/>
  <c r="BE104" i="113"/>
  <c r="BD29" i="113"/>
  <c r="BD105" i="110"/>
  <c r="BC29" i="110"/>
  <c r="BD104" i="110"/>
  <c r="BC28" i="110"/>
  <c r="BE99" i="110"/>
  <c r="BD5" i="110"/>
  <c r="BE100" i="110"/>
  <c r="BD6" i="110"/>
  <c r="BE112" i="114"/>
  <c r="BD32" i="114"/>
  <c r="BD108" i="121"/>
  <c r="BC29" i="121"/>
  <c r="BE113" i="117"/>
  <c r="BD30" i="117"/>
  <c r="BD29" i="117"/>
  <c r="BE112" i="117"/>
  <c r="BE108" i="131"/>
  <c r="BD26" i="131"/>
  <c r="BE111" i="114"/>
  <c r="BD31" i="114"/>
  <c r="BE104" i="115"/>
  <c r="BD27" i="115"/>
  <c r="BE116" i="118"/>
  <c r="BD31" i="118"/>
  <c r="BE106" i="121"/>
  <c r="BD27" i="121"/>
  <c r="BE115" i="118"/>
  <c r="BD30" i="118"/>
  <c r="BE109" i="117"/>
  <c r="BD26" i="117"/>
  <c r="BE111" i="117"/>
  <c r="BD28" i="117"/>
  <c r="BD118" i="122"/>
  <c r="BC31" i="122"/>
  <c r="BF114" i="117"/>
  <c r="BE31" i="117"/>
  <c r="BD3" i="118"/>
  <c r="BE102" i="117"/>
  <c r="BD5" i="117"/>
  <c r="BE95" i="113"/>
  <c r="BD3" i="113"/>
  <c r="BE108" i="114"/>
  <c r="BD28" i="114"/>
  <c r="BC106" i="117"/>
  <c r="BB9" i="117"/>
  <c r="BD107" i="118"/>
  <c r="BC9" i="118"/>
  <c r="BF102" i="114"/>
  <c r="BE7" i="114"/>
  <c r="BC113" i="122"/>
  <c r="BB26" i="122"/>
  <c r="BF110" i="114"/>
  <c r="BE30" i="114"/>
  <c r="BD98" i="114"/>
  <c r="BC3" i="114"/>
  <c r="BE4" i="114"/>
  <c r="BF99" i="114"/>
  <c r="BE105" i="117"/>
  <c r="BD8" i="117"/>
  <c r="BF116" i="122"/>
  <c r="BE29" i="122"/>
  <c r="BE28" i="113"/>
  <c r="BE106" i="114"/>
  <c r="BD26" i="114"/>
  <c r="BE100" i="117"/>
  <c r="BD3" i="117"/>
  <c r="BF112" i="118"/>
  <c r="BE27" i="118"/>
  <c r="BE105" i="118"/>
  <c r="BD7" i="118"/>
  <c r="BF115" i="122"/>
  <c r="BE28" i="122"/>
  <c r="BE98" i="115"/>
  <c r="BD3" i="115"/>
  <c r="BF121" i="122"/>
  <c r="BE34" i="122"/>
  <c r="BE106" i="118"/>
  <c r="BD8" i="118"/>
  <c r="BE104" i="117"/>
  <c r="BD7" i="117"/>
  <c r="BF101" i="113"/>
  <c r="BE26" i="113"/>
  <c r="BF106" i="115"/>
  <c r="BE29" i="115"/>
  <c r="BC105" i="121"/>
  <c r="BB26" i="121"/>
  <c r="BE97" i="119"/>
  <c r="BD26" i="119"/>
  <c r="BE103" i="114"/>
  <c r="BD8" i="114"/>
  <c r="BF122" i="122"/>
  <c r="BE35" i="122"/>
  <c r="BG118" i="118"/>
  <c r="BF33" i="118"/>
  <c r="BF108" i="118"/>
  <c r="BE10" i="118"/>
  <c r="BF4" i="113"/>
  <c r="BF107" i="114"/>
  <c r="BE27" i="114"/>
  <c r="BD114" i="122"/>
  <c r="BC27" i="122"/>
  <c r="BF101" i="115"/>
  <c r="BE6" i="115"/>
  <c r="BD107" i="117"/>
  <c r="BC10" i="117"/>
  <c r="BF114" i="118"/>
  <c r="BE29" i="118"/>
  <c r="BE103" i="117"/>
  <c r="BD6" i="117"/>
  <c r="BE102" i="118"/>
  <c r="BD4" i="118"/>
  <c r="BF119" i="122"/>
  <c r="BE32" i="122"/>
  <c r="BF105" i="115"/>
  <c r="BE28" i="115"/>
  <c r="BE100" i="115"/>
  <c r="BD5" i="115"/>
  <c r="BE26" i="118"/>
  <c r="BF101" i="114"/>
  <c r="BE6" i="114"/>
  <c r="BE117" i="118"/>
  <c r="BD32" i="118"/>
  <c r="BF117" i="122"/>
  <c r="BE30" i="122"/>
  <c r="BG109" i="114"/>
  <c r="BF29" i="114"/>
  <c r="BD100" i="114"/>
  <c r="BC5" i="114"/>
  <c r="BF98" i="119"/>
  <c r="BE27" i="119"/>
  <c r="BC101" i="117"/>
  <c r="BB4" i="117"/>
  <c r="BF119" i="118"/>
  <c r="BE34" i="118"/>
  <c r="BE104" i="114"/>
  <c r="BD9" i="114"/>
  <c r="BD115" i="117"/>
  <c r="BC32" i="117"/>
  <c r="BE5" i="113"/>
  <c r="BF103" i="115"/>
  <c r="BE26" i="115"/>
  <c r="BE27" i="113"/>
  <c r="BE99" i="115"/>
  <c r="BD4" i="115"/>
  <c r="BE104" i="118"/>
  <c r="BD6" i="118"/>
  <c r="BE98" i="110"/>
  <c r="BD4" i="110"/>
  <c r="BE109" i="118"/>
  <c r="BD11" i="118"/>
  <c r="BD113" i="118"/>
  <c r="BC28" i="118"/>
  <c r="BC110" i="117"/>
  <c r="BB27" i="117"/>
  <c r="BF120" i="122"/>
  <c r="BE33" i="122"/>
  <c r="BD103" i="118"/>
  <c r="BC5" i="118"/>
  <c r="BE116" i="117"/>
  <c r="BD33" i="117"/>
  <c r="BC98" i="121"/>
  <c r="BB3" i="121"/>
  <c r="BF101" i="121"/>
  <c r="BE6" i="121"/>
  <c r="BE100" i="121"/>
  <c r="BD5" i="121"/>
  <c r="BF103" i="121"/>
  <c r="BE8" i="121"/>
  <c r="BE99" i="121"/>
  <c r="BD4" i="121"/>
  <c r="BG107" i="121"/>
  <c r="BF28" i="121"/>
  <c r="BF110" i="121"/>
  <c r="BE31" i="121"/>
  <c r="BE94" i="120"/>
  <c r="BD26" i="120"/>
  <c r="BE92" i="120"/>
  <c r="BD3" i="120"/>
  <c r="BD110" i="131"/>
  <c r="BC28" i="131"/>
  <c r="BC103" i="131"/>
  <c r="BB7" i="131"/>
  <c r="BD113" i="131"/>
  <c r="BC31" i="131"/>
  <c r="BC105" i="131"/>
  <c r="BB9" i="131"/>
  <c r="BD115" i="131"/>
  <c r="BC33" i="131"/>
  <c r="BD111" i="131"/>
  <c r="BC29" i="131"/>
  <c r="BC101" i="131"/>
  <c r="BB5" i="131"/>
  <c r="BD3" i="131"/>
  <c r="BD114" i="131"/>
  <c r="BC32" i="131"/>
  <c r="BC106" i="131"/>
  <c r="BB10" i="131"/>
  <c r="BD112" i="131"/>
  <c r="BC30" i="131"/>
  <c r="BC109" i="131"/>
  <c r="BB27" i="131"/>
  <c r="BC100" i="131"/>
  <c r="BB4" i="131"/>
  <c r="BC102" i="131"/>
  <c r="BB6" i="131"/>
  <c r="BC104" i="131"/>
  <c r="BB8" i="131"/>
  <c r="BF95" i="119"/>
  <c r="BE4" i="119"/>
  <c r="BF94" i="119"/>
  <c r="BE3" i="119"/>
  <c r="BC102" i="122"/>
  <c r="BB3" i="122"/>
  <c r="BC107" i="122"/>
  <c r="BB8" i="122"/>
  <c r="BE109" i="122"/>
  <c r="BD10" i="122"/>
  <c r="BE106" i="122"/>
  <c r="BD7" i="122"/>
  <c r="BE110" i="122"/>
  <c r="BD11" i="122"/>
  <c r="BC103" i="122"/>
  <c r="BB4" i="122"/>
  <c r="BE104" i="122"/>
  <c r="BD5" i="122"/>
  <c r="BE111" i="122"/>
  <c r="BD12" i="122"/>
  <c r="BE108" i="122"/>
  <c r="BD9" i="122"/>
  <c r="BE105" i="122"/>
  <c r="BD6" i="122"/>
  <c r="BF103" i="110"/>
  <c r="BE27" i="110"/>
  <c r="BE97" i="110"/>
  <c r="BD3" i="110"/>
  <c r="BE102" i="110"/>
  <c r="BD26" i="110"/>
  <c r="DD23" i="145" l="1"/>
  <c r="CE25" i="139"/>
  <c r="CF2" i="139"/>
  <c r="CF25" i="147"/>
  <c r="CG2" i="147"/>
  <c r="CG2" i="141"/>
  <c r="CF25" i="141"/>
  <c r="CF2" i="140"/>
  <c r="CE25" i="140"/>
  <c r="CG2" i="142"/>
  <c r="CF25" i="142"/>
  <c r="CG2" i="144"/>
  <c r="CF25" i="144"/>
  <c r="CF25" i="148"/>
  <c r="CG2" i="148"/>
  <c r="CF25" i="146"/>
  <c r="CG2" i="146"/>
  <c r="CG2" i="145"/>
  <c r="CF25" i="145"/>
  <c r="CG2" i="138"/>
  <c r="CF25" i="138"/>
  <c r="DC46" i="142"/>
  <c r="DC46" i="138"/>
  <c r="DC46" i="148"/>
  <c r="DC46" i="141"/>
  <c r="DD23" i="142"/>
  <c r="DD23" i="141"/>
  <c r="DE27" i="139"/>
  <c r="DF101" i="139"/>
  <c r="DE7" i="141"/>
  <c r="DF103" i="141"/>
  <c r="DD26" i="145"/>
  <c r="DE102" i="145"/>
  <c r="DD30" i="140"/>
  <c r="DE112" i="140"/>
  <c r="DE5" i="147"/>
  <c r="DF100" i="147"/>
  <c r="DF96" i="142"/>
  <c r="DE5" i="142"/>
  <c r="DE3" i="139"/>
  <c r="DE23" i="139" s="1"/>
  <c r="DF97" i="139"/>
  <c r="DF96" i="144"/>
  <c r="DE5" i="144"/>
  <c r="DF8" i="140"/>
  <c r="DG106" i="140"/>
  <c r="DD27" i="144"/>
  <c r="DE99" i="144"/>
  <c r="DF94" i="144"/>
  <c r="DE3" i="144"/>
  <c r="DD23" i="138"/>
  <c r="CJ4" i="113"/>
  <c r="CK96" i="113"/>
  <c r="CJ27" i="113"/>
  <c r="CK102" i="113"/>
  <c r="DE104" i="145"/>
  <c r="DD28" i="145"/>
  <c r="DD26" i="138"/>
  <c r="DE110" i="138"/>
  <c r="DE6" i="147"/>
  <c r="DF101" i="147"/>
  <c r="DH95" i="142"/>
  <c r="DG4" i="142"/>
  <c r="DD30" i="148"/>
  <c r="DE106" i="148"/>
  <c r="DE3" i="138"/>
  <c r="DF102" i="138"/>
  <c r="DE107" i="147"/>
  <c r="DD29" i="147"/>
  <c r="DF5" i="140"/>
  <c r="DG103" i="140"/>
  <c r="DD27" i="141"/>
  <c r="DE108" i="141"/>
  <c r="DC46" i="145"/>
  <c r="DD30" i="141"/>
  <c r="DE111" i="141"/>
  <c r="CJ28" i="113"/>
  <c r="CK103" i="113"/>
  <c r="DE4" i="141"/>
  <c r="DF100" i="141"/>
  <c r="DD23" i="144"/>
  <c r="DF103" i="138"/>
  <c r="DE4" i="138"/>
  <c r="DE8" i="141"/>
  <c r="DF104" i="141"/>
  <c r="DD27" i="140"/>
  <c r="DE109" i="140"/>
  <c r="DF107" i="138"/>
  <c r="DE8" i="138"/>
  <c r="DE4" i="148"/>
  <c r="DF97" i="148"/>
  <c r="DE6" i="138"/>
  <c r="DF105" i="138"/>
  <c r="DE105" i="145"/>
  <c r="DD29" i="145"/>
  <c r="CJ3" i="118"/>
  <c r="CK101" i="118"/>
  <c r="DD28" i="141"/>
  <c r="DE109" i="141"/>
  <c r="DD26" i="140"/>
  <c r="DE108" i="140"/>
  <c r="CJ26" i="118"/>
  <c r="CK111" i="118"/>
  <c r="DE5" i="138"/>
  <c r="DF104" i="138"/>
  <c r="DF97" i="145"/>
  <c r="DE3" i="145"/>
  <c r="DE116" i="138"/>
  <c r="DD32" i="138"/>
  <c r="DF95" i="144"/>
  <c r="DE4" i="144"/>
  <c r="DD29" i="140"/>
  <c r="DE111" i="140"/>
  <c r="DD26" i="144"/>
  <c r="DE98" i="144"/>
  <c r="DE6" i="145"/>
  <c r="DF100" i="145"/>
  <c r="DF4" i="139"/>
  <c r="DG98" i="139"/>
  <c r="DE5" i="145"/>
  <c r="DF99" i="145"/>
  <c r="DF27" i="142"/>
  <c r="DG99" i="142"/>
  <c r="DE100" i="139"/>
  <c r="DD26" i="139"/>
  <c r="DD46" i="139" s="1"/>
  <c r="DC46" i="140"/>
  <c r="DF98" i="147"/>
  <c r="DE3" i="147"/>
  <c r="DF106" i="138"/>
  <c r="DE7" i="138"/>
  <c r="DE6" i="148"/>
  <c r="DF99" i="148"/>
  <c r="DD28" i="148"/>
  <c r="DE104" i="148"/>
  <c r="DE103" i="145"/>
  <c r="DD27" i="145"/>
  <c r="DE28" i="140"/>
  <c r="DF110" i="140"/>
  <c r="DF100" i="148"/>
  <c r="DE7" i="148"/>
  <c r="DE7" i="147"/>
  <c r="DF102" i="147"/>
  <c r="DE6" i="141"/>
  <c r="DF102" i="141"/>
  <c r="DE3" i="148"/>
  <c r="DF96" i="148"/>
  <c r="DE5" i="141"/>
  <c r="DF101" i="141"/>
  <c r="DE6" i="140"/>
  <c r="DF104" i="140"/>
  <c r="DE108" i="147"/>
  <c r="DD30" i="147"/>
  <c r="DF98" i="145"/>
  <c r="DE4" i="145"/>
  <c r="DE4" i="140"/>
  <c r="DF102" i="140"/>
  <c r="DF94" i="142"/>
  <c r="DE3" i="142"/>
  <c r="DD23" i="147"/>
  <c r="DF105" i="140"/>
  <c r="DE7" i="140"/>
  <c r="CJ5" i="113"/>
  <c r="CK97" i="113"/>
  <c r="DE104" i="147"/>
  <c r="DD26" i="147"/>
  <c r="DD31" i="138"/>
  <c r="DE115" i="138"/>
  <c r="DE4" i="147"/>
  <c r="DF99" i="147"/>
  <c r="DD23" i="148"/>
  <c r="DD26" i="142"/>
  <c r="DE98" i="142"/>
  <c r="DE9" i="141"/>
  <c r="DF105" i="141"/>
  <c r="DD29" i="148"/>
  <c r="DE105" i="148"/>
  <c r="DE105" i="147"/>
  <c r="DD27" i="147"/>
  <c r="DE111" i="138"/>
  <c r="DD27" i="138"/>
  <c r="DF108" i="138"/>
  <c r="DE9" i="138"/>
  <c r="DD32" i="141"/>
  <c r="DE113" i="141"/>
  <c r="DC46" i="147"/>
  <c r="DD29" i="141"/>
  <c r="DE110" i="141"/>
  <c r="DD28" i="142"/>
  <c r="DE100" i="142"/>
  <c r="CL3" i="131"/>
  <c r="CM99" i="131"/>
  <c r="DE3" i="140"/>
  <c r="DF101" i="140"/>
  <c r="DD28" i="147"/>
  <c r="DE106" i="147"/>
  <c r="DD31" i="141"/>
  <c r="DE112" i="141"/>
  <c r="DD26" i="148"/>
  <c r="DE102" i="148"/>
  <c r="DD28" i="144"/>
  <c r="DE100" i="144"/>
  <c r="DF113" i="140"/>
  <c r="DE31" i="140"/>
  <c r="DC46" i="144"/>
  <c r="DD27" i="148"/>
  <c r="DE103" i="148"/>
  <c r="DF98" i="148"/>
  <c r="DE5" i="148"/>
  <c r="DD29" i="138"/>
  <c r="DE113" i="138"/>
  <c r="DE112" i="138"/>
  <c r="DD28" i="138"/>
  <c r="DE114" i="138"/>
  <c r="DD30" i="138"/>
  <c r="DD23" i="140"/>
  <c r="DD23" i="137"/>
  <c r="DD28" i="137"/>
  <c r="DE102" i="137"/>
  <c r="DE3" i="137"/>
  <c r="DF95" i="137"/>
  <c r="DC46" i="137"/>
  <c r="DF96" i="137"/>
  <c r="DE4" i="137"/>
  <c r="DD29" i="137"/>
  <c r="DE103" i="137"/>
  <c r="CG2" i="137"/>
  <c r="CF25" i="137"/>
  <c r="DD27" i="137"/>
  <c r="DE101" i="137"/>
  <c r="DF97" i="137"/>
  <c r="DE5" i="137"/>
  <c r="DF98" i="137"/>
  <c r="DE6" i="137"/>
  <c r="DD26" i="137"/>
  <c r="DE100" i="137"/>
  <c r="BD109" i="121"/>
  <c r="BC30" i="121"/>
  <c r="BE102" i="121"/>
  <c r="BD7" i="121"/>
  <c r="BG98" i="113"/>
  <c r="BF6" i="113"/>
  <c r="BF104" i="113"/>
  <c r="BE29" i="113"/>
  <c r="BF99" i="110"/>
  <c r="BE5" i="110"/>
  <c r="BE104" i="110"/>
  <c r="BD28" i="110"/>
  <c r="BF100" i="110"/>
  <c r="BE6" i="110"/>
  <c r="BE105" i="110"/>
  <c r="BD29" i="110"/>
  <c r="BF111" i="117"/>
  <c r="BE28" i="117"/>
  <c r="BF106" i="121"/>
  <c r="BE27" i="121"/>
  <c r="BF111" i="114"/>
  <c r="BE31" i="114"/>
  <c r="BF113" i="117"/>
  <c r="BE30" i="117"/>
  <c r="BF109" i="117"/>
  <c r="BE26" i="117"/>
  <c r="BF116" i="118"/>
  <c r="BE31" i="118"/>
  <c r="BF108" i="131"/>
  <c r="BE26" i="131"/>
  <c r="BE108" i="121"/>
  <c r="BD29" i="121"/>
  <c r="BF112" i="117"/>
  <c r="BE29" i="117"/>
  <c r="BF115" i="118"/>
  <c r="BE30" i="118"/>
  <c r="BF104" i="115"/>
  <c r="BE27" i="115"/>
  <c r="BF112" i="114"/>
  <c r="BE32" i="114"/>
  <c r="BG99" i="114"/>
  <c r="BF4" i="114"/>
  <c r="BD98" i="121"/>
  <c r="BC3" i="121"/>
  <c r="BE103" i="118"/>
  <c r="BD5" i="118"/>
  <c r="BE113" i="118"/>
  <c r="BD28" i="118"/>
  <c r="BF98" i="110"/>
  <c r="BE4" i="110"/>
  <c r="BF104" i="118"/>
  <c r="BE6" i="118"/>
  <c r="BG103" i="115"/>
  <c r="BF26" i="115"/>
  <c r="BE115" i="117"/>
  <c r="BD32" i="117"/>
  <c r="BG119" i="118"/>
  <c r="BF34" i="118"/>
  <c r="BG98" i="119"/>
  <c r="BF27" i="119"/>
  <c r="BE100" i="114"/>
  <c r="BD5" i="114"/>
  <c r="BG117" i="122"/>
  <c r="BF30" i="122"/>
  <c r="BG101" i="114"/>
  <c r="BF6" i="114"/>
  <c r="BG105" i="115"/>
  <c r="BF28" i="115"/>
  <c r="BF102" i="118"/>
  <c r="BE4" i="118"/>
  <c r="BG114" i="118"/>
  <c r="BF29" i="118"/>
  <c r="BG101" i="115"/>
  <c r="BF6" i="115"/>
  <c r="BG4" i="113"/>
  <c r="BH118" i="118"/>
  <c r="BG33" i="118"/>
  <c r="BF103" i="114"/>
  <c r="BE8" i="114"/>
  <c r="BD105" i="121"/>
  <c r="BC26" i="121"/>
  <c r="BG101" i="113"/>
  <c r="BF26" i="113"/>
  <c r="BF106" i="118"/>
  <c r="BE8" i="118"/>
  <c r="BF98" i="115"/>
  <c r="BE3" i="115"/>
  <c r="BF105" i="118"/>
  <c r="BE7" i="118"/>
  <c r="BF100" i="117"/>
  <c r="BE3" i="117"/>
  <c r="BF28" i="113"/>
  <c r="BF105" i="117"/>
  <c r="BE8" i="117"/>
  <c r="BD113" i="122"/>
  <c r="BC26" i="122"/>
  <c r="BE107" i="118"/>
  <c r="BD9" i="118"/>
  <c r="BF108" i="114"/>
  <c r="BE28" i="114"/>
  <c r="BF102" i="117"/>
  <c r="BE5" i="117"/>
  <c r="BG114" i="117"/>
  <c r="BF31" i="117"/>
  <c r="BG120" i="122"/>
  <c r="BF33" i="122"/>
  <c r="BF116" i="117"/>
  <c r="BE33" i="117"/>
  <c r="BD110" i="117"/>
  <c r="BC27" i="117"/>
  <c r="BF109" i="118"/>
  <c r="BE11" i="118"/>
  <c r="BF99" i="115"/>
  <c r="BE4" i="115"/>
  <c r="BF27" i="113"/>
  <c r="BF5" i="113"/>
  <c r="BF104" i="114"/>
  <c r="BE9" i="114"/>
  <c r="BD101" i="117"/>
  <c r="BC4" i="117"/>
  <c r="BH109" i="114"/>
  <c r="BG29" i="114"/>
  <c r="BF117" i="118"/>
  <c r="BE32" i="118"/>
  <c r="BF26" i="118"/>
  <c r="BF100" i="115"/>
  <c r="BE5" i="115"/>
  <c r="BG119" i="122"/>
  <c r="BF32" i="122"/>
  <c r="BF103" i="117"/>
  <c r="BE6" i="117"/>
  <c r="BE107" i="117"/>
  <c r="BD10" i="117"/>
  <c r="BE114" i="122"/>
  <c r="BD27" i="122"/>
  <c r="BG107" i="114"/>
  <c r="BF27" i="114"/>
  <c r="BG108" i="118"/>
  <c r="BF10" i="118"/>
  <c r="BG122" i="122"/>
  <c r="BF35" i="122"/>
  <c r="BF97" i="119"/>
  <c r="BE26" i="119"/>
  <c r="BG106" i="115"/>
  <c r="BF29" i="115"/>
  <c r="BF104" i="117"/>
  <c r="BE7" i="117"/>
  <c r="BG121" i="122"/>
  <c r="BF34" i="122"/>
  <c r="BG115" i="122"/>
  <c r="BF28" i="122"/>
  <c r="BG112" i="118"/>
  <c r="BF27" i="118"/>
  <c r="BF106" i="114"/>
  <c r="BE26" i="114"/>
  <c r="BG116" i="122"/>
  <c r="BF29" i="122"/>
  <c r="BE98" i="114"/>
  <c r="BD3" i="114"/>
  <c r="BG110" i="114"/>
  <c r="BF30" i="114"/>
  <c r="BG102" i="114"/>
  <c r="BF7" i="114"/>
  <c r="BD106" i="117"/>
  <c r="BC9" i="117"/>
  <c r="BF95" i="113"/>
  <c r="BE3" i="113"/>
  <c r="BE3" i="118"/>
  <c r="BE118" i="122"/>
  <c r="BD31" i="122"/>
  <c r="BH107" i="121"/>
  <c r="BG28" i="121"/>
  <c r="BG103" i="121"/>
  <c r="BF8" i="121"/>
  <c r="BG110" i="121"/>
  <c r="BF31" i="121"/>
  <c r="BF99" i="121"/>
  <c r="BE4" i="121"/>
  <c r="BF100" i="121"/>
  <c r="BE5" i="121"/>
  <c r="BG101" i="121"/>
  <c r="BF6" i="121"/>
  <c r="BF92" i="120"/>
  <c r="BE3" i="120"/>
  <c r="BF94" i="120"/>
  <c r="BE26" i="120"/>
  <c r="BD104" i="131"/>
  <c r="BC8" i="131"/>
  <c r="BD106" i="131"/>
  <c r="BC10" i="131"/>
  <c r="BD103" i="131"/>
  <c r="BC7" i="131"/>
  <c r="BD100" i="131"/>
  <c r="BC4" i="131"/>
  <c r="BE112" i="131"/>
  <c r="BD30" i="131"/>
  <c r="BE3" i="131"/>
  <c r="BE111" i="131"/>
  <c r="BD29" i="131"/>
  <c r="BD105" i="131"/>
  <c r="BC9" i="131"/>
  <c r="BD102" i="131"/>
  <c r="BC6" i="131"/>
  <c r="BD109" i="131"/>
  <c r="BC27" i="131"/>
  <c r="BE114" i="131"/>
  <c r="BD32" i="131"/>
  <c r="BD101" i="131"/>
  <c r="BC5" i="131"/>
  <c r="BE115" i="131"/>
  <c r="BD33" i="131"/>
  <c r="BE113" i="131"/>
  <c r="BD31" i="131"/>
  <c r="BE110" i="131"/>
  <c r="BD28" i="131"/>
  <c r="BG94" i="119"/>
  <c r="BF3" i="119"/>
  <c r="BG95" i="119"/>
  <c r="BF4" i="119"/>
  <c r="BF111" i="122"/>
  <c r="BE12" i="122"/>
  <c r="BD103" i="122"/>
  <c r="BC4" i="122"/>
  <c r="BF106" i="122"/>
  <c r="BE7" i="122"/>
  <c r="BD107" i="122"/>
  <c r="BC8" i="122"/>
  <c r="BF105" i="122"/>
  <c r="BE6" i="122"/>
  <c r="BF108" i="122"/>
  <c r="BE9" i="122"/>
  <c r="BF104" i="122"/>
  <c r="BE5" i="122"/>
  <c r="BF110" i="122"/>
  <c r="BE11" i="122"/>
  <c r="BF109" i="122"/>
  <c r="BE10" i="122"/>
  <c r="BD102" i="122"/>
  <c r="BC3" i="122"/>
  <c r="BF97" i="110"/>
  <c r="BE3" i="110"/>
  <c r="BF102" i="110"/>
  <c r="BE26" i="110"/>
  <c r="BG103" i="110"/>
  <c r="BF27" i="110"/>
  <c r="DE23" i="142" l="1"/>
  <c r="CH2" i="138"/>
  <c r="CG25" i="138"/>
  <c r="CH2" i="144"/>
  <c r="CG25" i="144"/>
  <c r="CF25" i="140"/>
  <c r="CG2" i="140"/>
  <c r="CG25" i="148"/>
  <c r="CH2" i="148"/>
  <c r="CF25" i="139"/>
  <c r="CG2" i="139"/>
  <c r="CG25" i="145"/>
  <c r="CH2" i="145"/>
  <c r="CG25" i="142"/>
  <c r="CH2" i="142"/>
  <c r="CH2" i="141"/>
  <c r="CG25" i="141"/>
  <c r="CG25" i="146"/>
  <c r="CH2" i="146"/>
  <c r="CH2" i="147"/>
  <c r="CG25" i="147"/>
  <c r="DE23" i="141"/>
  <c r="DD46" i="148"/>
  <c r="DD46" i="147"/>
  <c r="DE23" i="148"/>
  <c r="DD46" i="145"/>
  <c r="DE29" i="138"/>
  <c r="DF113" i="138"/>
  <c r="DE32" i="141"/>
  <c r="DF113" i="141"/>
  <c r="DE29" i="148"/>
  <c r="DF105" i="148"/>
  <c r="DF4" i="145"/>
  <c r="DG98" i="145"/>
  <c r="DE27" i="145"/>
  <c r="DF103" i="145"/>
  <c r="DG98" i="147"/>
  <c r="DF3" i="147"/>
  <c r="DG100" i="145"/>
  <c r="DF6" i="145"/>
  <c r="DF8" i="141"/>
  <c r="DG104" i="141"/>
  <c r="DD46" i="141"/>
  <c r="DE28" i="145"/>
  <c r="DF104" i="145"/>
  <c r="DG97" i="139"/>
  <c r="DF3" i="139"/>
  <c r="DF23" i="139" s="1"/>
  <c r="DF112" i="141"/>
  <c r="DE31" i="141"/>
  <c r="DE28" i="142"/>
  <c r="DF100" i="142"/>
  <c r="DF4" i="147"/>
  <c r="DG99" i="147"/>
  <c r="DE26" i="147"/>
  <c r="DF104" i="147"/>
  <c r="DF6" i="141"/>
  <c r="DG102" i="141"/>
  <c r="DE28" i="148"/>
  <c r="DF104" i="148"/>
  <c r="DF100" i="139"/>
  <c r="DE26" i="139"/>
  <c r="DE46" i="139" s="1"/>
  <c r="DF4" i="144"/>
  <c r="DG95" i="144"/>
  <c r="DG5" i="140"/>
  <c r="DH103" i="140"/>
  <c r="CK27" i="113"/>
  <c r="CL102" i="113"/>
  <c r="DF31" i="140"/>
  <c r="DG113" i="140"/>
  <c r="DF9" i="141"/>
  <c r="DG105" i="141"/>
  <c r="CK5" i="113"/>
  <c r="CL97" i="113"/>
  <c r="DF108" i="147"/>
  <c r="DE30" i="147"/>
  <c r="DG100" i="148"/>
  <c r="DF7" i="148"/>
  <c r="DG27" i="142"/>
  <c r="DH99" i="142"/>
  <c r="DE26" i="144"/>
  <c r="DF98" i="144"/>
  <c r="CK26" i="118"/>
  <c r="CL111" i="118"/>
  <c r="DE28" i="141"/>
  <c r="DF109" i="141"/>
  <c r="DF4" i="148"/>
  <c r="DG97" i="148"/>
  <c r="DE30" i="141"/>
  <c r="DF111" i="141"/>
  <c r="DI95" i="142"/>
  <c r="DH4" i="142"/>
  <c r="DE27" i="144"/>
  <c r="DF99" i="144"/>
  <c r="DE26" i="145"/>
  <c r="DF102" i="145"/>
  <c r="DF5" i="148"/>
  <c r="DG98" i="148"/>
  <c r="DE28" i="144"/>
  <c r="DF100" i="144"/>
  <c r="DE28" i="147"/>
  <c r="DF106" i="147"/>
  <c r="DG108" i="138"/>
  <c r="DF9" i="138"/>
  <c r="DF6" i="140"/>
  <c r="DG104" i="140"/>
  <c r="DF28" i="140"/>
  <c r="DG110" i="140"/>
  <c r="DF6" i="148"/>
  <c r="DG99" i="148"/>
  <c r="DE32" i="138"/>
  <c r="DF116" i="138"/>
  <c r="DE29" i="145"/>
  <c r="DF105" i="145"/>
  <c r="DF4" i="138"/>
  <c r="DG103" i="138"/>
  <c r="DG101" i="147"/>
  <c r="DF6" i="147"/>
  <c r="CK4" i="113"/>
  <c r="CL96" i="113"/>
  <c r="DD46" i="144"/>
  <c r="DG96" i="142"/>
  <c r="DF5" i="142"/>
  <c r="DF103" i="148"/>
  <c r="DE27" i="148"/>
  <c r="DE26" i="142"/>
  <c r="DF98" i="142"/>
  <c r="DF3" i="142"/>
  <c r="DG94" i="142"/>
  <c r="DF5" i="145"/>
  <c r="DG99" i="145"/>
  <c r="DE23" i="145"/>
  <c r="DF6" i="138"/>
  <c r="DG105" i="138"/>
  <c r="DF107" i="147"/>
  <c r="DE29" i="147"/>
  <c r="DG8" i="140"/>
  <c r="DH106" i="140"/>
  <c r="DF5" i="147"/>
  <c r="DG100" i="147"/>
  <c r="DF7" i="141"/>
  <c r="DG103" i="141"/>
  <c r="DF114" i="138"/>
  <c r="DE30" i="138"/>
  <c r="DG101" i="140"/>
  <c r="DF3" i="140"/>
  <c r="DE29" i="141"/>
  <c r="DF110" i="141"/>
  <c r="DE27" i="138"/>
  <c r="DF111" i="138"/>
  <c r="DD46" i="142"/>
  <c r="DG105" i="140"/>
  <c r="DF7" i="140"/>
  <c r="DF4" i="140"/>
  <c r="DG102" i="140"/>
  <c r="DF5" i="141"/>
  <c r="DG101" i="141"/>
  <c r="DG102" i="147"/>
  <c r="DF7" i="147"/>
  <c r="DG97" i="145"/>
  <c r="DF3" i="145"/>
  <c r="DF8" i="138"/>
  <c r="DG107" i="138"/>
  <c r="DF4" i="141"/>
  <c r="DG100" i="141"/>
  <c r="DF3" i="138"/>
  <c r="DG102" i="138"/>
  <c r="DE26" i="138"/>
  <c r="DF110" i="138"/>
  <c r="DE23" i="140"/>
  <c r="DE31" i="138"/>
  <c r="DF115" i="138"/>
  <c r="DF7" i="138"/>
  <c r="DG106" i="138"/>
  <c r="DG4" i="139"/>
  <c r="DH98" i="139"/>
  <c r="DF111" i="140"/>
  <c r="DE29" i="140"/>
  <c r="DF5" i="138"/>
  <c r="DG104" i="138"/>
  <c r="DE26" i="140"/>
  <c r="DF108" i="140"/>
  <c r="DE27" i="140"/>
  <c r="DF109" i="140"/>
  <c r="DE23" i="138"/>
  <c r="DD46" i="138"/>
  <c r="DE23" i="144"/>
  <c r="DE30" i="140"/>
  <c r="DF112" i="140"/>
  <c r="DF27" i="139"/>
  <c r="DG101" i="139"/>
  <c r="DE28" i="138"/>
  <c r="DF112" i="138"/>
  <c r="DE26" i="148"/>
  <c r="DF102" i="148"/>
  <c r="CM3" i="131"/>
  <c r="CN99" i="131"/>
  <c r="DE27" i="147"/>
  <c r="DF105" i="147"/>
  <c r="DF3" i="148"/>
  <c r="DG96" i="148"/>
  <c r="DE23" i="147"/>
  <c r="DD46" i="140"/>
  <c r="CK3" i="118"/>
  <c r="CL101" i="118"/>
  <c r="CK28" i="113"/>
  <c r="CL103" i="113"/>
  <c r="DE27" i="141"/>
  <c r="DF108" i="141"/>
  <c r="DE30" i="148"/>
  <c r="DF106" i="148"/>
  <c r="DF3" i="144"/>
  <c r="DG94" i="144"/>
  <c r="DG96" i="144"/>
  <c r="DF5" i="144"/>
  <c r="DF100" i="137"/>
  <c r="DE26" i="137"/>
  <c r="CG25" i="137"/>
  <c r="CH2" i="137"/>
  <c r="DE28" i="137"/>
  <c r="DF102" i="137"/>
  <c r="DG96" i="137"/>
  <c r="DF4" i="137"/>
  <c r="DE27" i="137"/>
  <c r="DF101" i="137"/>
  <c r="DG95" i="137"/>
  <c r="DF3" i="137"/>
  <c r="DE23" i="137"/>
  <c r="DE29" i="137"/>
  <c r="DF103" i="137"/>
  <c r="DD46" i="137"/>
  <c r="DG97" i="137"/>
  <c r="DF5" i="137"/>
  <c r="DF6" i="137"/>
  <c r="DG98" i="137"/>
  <c r="BF102" i="121"/>
  <c r="BE7" i="121"/>
  <c r="BE109" i="121"/>
  <c r="BD30" i="121"/>
  <c r="BH98" i="113"/>
  <c r="BG6" i="113"/>
  <c r="BG104" i="113"/>
  <c r="BF29" i="113"/>
  <c r="BG100" i="110"/>
  <c r="BF6" i="110"/>
  <c r="BF105" i="110"/>
  <c r="BE29" i="110"/>
  <c r="BF104" i="110"/>
  <c r="BE28" i="110"/>
  <c r="BG99" i="110"/>
  <c r="BF5" i="110"/>
  <c r="BF32" i="114"/>
  <c r="BG112" i="114"/>
  <c r="BG112" i="117"/>
  <c r="BF29" i="117"/>
  <c r="BG116" i="118"/>
  <c r="BF31" i="118"/>
  <c r="BG111" i="114"/>
  <c r="BF31" i="114"/>
  <c r="BG104" i="115"/>
  <c r="BF27" i="115"/>
  <c r="BF108" i="121"/>
  <c r="BE29" i="121"/>
  <c r="BG109" i="117"/>
  <c r="BF26" i="117"/>
  <c r="BG106" i="121"/>
  <c r="BF27" i="121"/>
  <c r="BG115" i="118"/>
  <c r="BF30" i="118"/>
  <c r="BF26" i="131"/>
  <c r="BG108" i="131"/>
  <c r="BG113" i="117"/>
  <c r="BF30" i="117"/>
  <c r="BG111" i="117"/>
  <c r="BF28" i="117"/>
  <c r="BG106" i="114"/>
  <c r="BF26" i="114"/>
  <c r="BF118" i="122"/>
  <c r="BE31" i="122"/>
  <c r="BG95" i="113"/>
  <c r="BF3" i="113"/>
  <c r="BH102" i="114"/>
  <c r="BG7" i="114"/>
  <c r="BF98" i="114"/>
  <c r="BE3" i="114"/>
  <c r="BH116" i="122"/>
  <c r="BG29" i="122"/>
  <c r="BH115" i="122"/>
  <c r="BG28" i="122"/>
  <c r="BG104" i="117"/>
  <c r="BF7" i="117"/>
  <c r="BG97" i="119"/>
  <c r="BF26" i="119"/>
  <c r="BH108" i="118"/>
  <c r="BG10" i="118"/>
  <c r="BF114" i="122"/>
  <c r="BE27" i="122"/>
  <c r="BG103" i="117"/>
  <c r="BF6" i="117"/>
  <c r="BG100" i="115"/>
  <c r="BF5" i="115"/>
  <c r="BG117" i="118"/>
  <c r="BF32" i="118"/>
  <c r="BG104" i="114"/>
  <c r="BF9" i="114"/>
  <c r="BG27" i="113"/>
  <c r="BE110" i="117"/>
  <c r="BD27" i="117"/>
  <c r="BG116" i="117"/>
  <c r="BF33" i="117"/>
  <c r="BH114" i="117"/>
  <c r="BG31" i="117"/>
  <c r="BG108" i="114"/>
  <c r="BF28" i="114"/>
  <c r="BE113" i="122"/>
  <c r="BD26" i="122"/>
  <c r="BG105" i="117"/>
  <c r="BF8" i="117"/>
  <c r="BG105" i="118"/>
  <c r="BF7" i="118"/>
  <c r="BG106" i="118"/>
  <c r="BF8" i="118"/>
  <c r="BE105" i="121"/>
  <c r="BD26" i="121"/>
  <c r="BI118" i="118"/>
  <c r="BH33" i="118"/>
  <c r="BH114" i="118"/>
  <c r="BG29" i="118"/>
  <c r="BH105" i="115"/>
  <c r="BG28" i="115"/>
  <c r="BH101" i="114"/>
  <c r="BG6" i="114"/>
  <c r="BF100" i="114"/>
  <c r="BE5" i="114"/>
  <c r="BH119" i="118"/>
  <c r="BG34" i="118"/>
  <c r="BH103" i="115"/>
  <c r="BG26" i="115"/>
  <c r="BG104" i="118"/>
  <c r="BF6" i="118"/>
  <c r="BF113" i="118"/>
  <c r="BE28" i="118"/>
  <c r="BE98" i="121"/>
  <c r="BD3" i="121"/>
  <c r="BF3" i="118"/>
  <c r="BE106" i="117"/>
  <c r="BD9" i="117"/>
  <c r="BH110" i="114"/>
  <c r="BG30" i="114"/>
  <c r="BH112" i="118"/>
  <c r="BG27" i="118"/>
  <c r="BH121" i="122"/>
  <c r="BG34" i="122"/>
  <c r="BH106" i="115"/>
  <c r="BG29" i="115"/>
  <c r="BH122" i="122"/>
  <c r="BG35" i="122"/>
  <c r="BH107" i="114"/>
  <c r="BG27" i="114"/>
  <c r="BF107" i="117"/>
  <c r="BE10" i="117"/>
  <c r="BH119" i="122"/>
  <c r="BG32" i="122"/>
  <c r="BG26" i="118"/>
  <c r="BI109" i="114"/>
  <c r="BH29" i="114"/>
  <c r="BE101" i="117"/>
  <c r="BD4" i="117"/>
  <c r="BG5" i="113"/>
  <c r="BG99" i="115"/>
  <c r="BF4" i="115"/>
  <c r="BG109" i="118"/>
  <c r="BF11" i="118"/>
  <c r="BH120" i="122"/>
  <c r="BG33" i="122"/>
  <c r="BG102" i="117"/>
  <c r="BF5" i="117"/>
  <c r="BF107" i="118"/>
  <c r="BE9" i="118"/>
  <c r="BG28" i="113"/>
  <c r="BG100" i="117"/>
  <c r="BF3" i="117"/>
  <c r="BG98" i="115"/>
  <c r="BF3" i="115"/>
  <c r="BH101" i="113"/>
  <c r="BG26" i="113"/>
  <c r="BG103" i="114"/>
  <c r="BF8" i="114"/>
  <c r="BH4" i="113"/>
  <c r="BH101" i="115"/>
  <c r="BG6" i="115"/>
  <c r="BG102" i="118"/>
  <c r="BF4" i="118"/>
  <c r="BH117" i="122"/>
  <c r="BG30" i="122"/>
  <c r="BH98" i="119"/>
  <c r="BG27" i="119"/>
  <c r="BF115" i="117"/>
  <c r="BE32" i="117"/>
  <c r="BG98" i="110"/>
  <c r="BF4" i="110"/>
  <c r="BF103" i="118"/>
  <c r="BE5" i="118"/>
  <c r="BH99" i="114"/>
  <c r="BG4" i="114"/>
  <c r="BH101" i="121"/>
  <c r="BG6" i="121"/>
  <c r="BG100" i="121"/>
  <c r="BF5" i="121"/>
  <c r="BG99" i="121"/>
  <c r="BF4" i="121"/>
  <c r="BH110" i="121"/>
  <c r="BG31" i="121"/>
  <c r="BH103" i="121"/>
  <c r="BG8" i="121"/>
  <c r="BI107" i="121"/>
  <c r="BH28" i="121"/>
  <c r="BG94" i="120"/>
  <c r="BF26" i="120"/>
  <c r="BG92" i="120"/>
  <c r="BF3" i="120"/>
  <c r="BF110" i="131"/>
  <c r="BE28" i="131"/>
  <c r="BF115" i="131"/>
  <c r="BE33" i="131"/>
  <c r="BF114" i="131"/>
  <c r="BE32" i="131"/>
  <c r="BE109" i="131"/>
  <c r="BD27" i="131"/>
  <c r="BE105" i="131"/>
  <c r="BD9" i="131"/>
  <c r="BF3" i="131"/>
  <c r="BE100" i="131"/>
  <c r="BD4" i="131"/>
  <c r="BE106" i="131"/>
  <c r="BD10" i="131"/>
  <c r="BF113" i="131"/>
  <c r="BE31" i="131"/>
  <c r="BE101" i="131"/>
  <c r="BD5" i="131"/>
  <c r="BE102" i="131"/>
  <c r="BD6" i="131"/>
  <c r="BF111" i="131"/>
  <c r="BE29" i="131"/>
  <c r="BF112" i="131"/>
  <c r="BE30" i="131"/>
  <c r="BE103" i="131"/>
  <c r="BD7" i="131"/>
  <c r="BE104" i="131"/>
  <c r="BD8" i="131"/>
  <c r="BH95" i="119"/>
  <c r="BG4" i="119"/>
  <c r="BH94" i="119"/>
  <c r="BG3" i="119"/>
  <c r="BG109" i="122"/>
  <c r="BF10" i="122"/>
  <c r="BE102" i="122"/>
  <c r="BD3" i="122"/>
  <c r="BG110" i="122"/>
  <c r="BF11" i="122"/>
  <c r="BG108" i="122"/>
  <c r="BF9" i="122"/>
  <c r="BE107" i="122"/>
  <c r="BD8" i="122"/>
  <c r="BE103" i="122"/>
  <c r="BD4" i="122"/>
  <c r="BG104" i="122"/>
  <c r="BF5" i="122"/>
  <c r="BG105" i="122"/>
  <c r="BF6" i="122"/>
  <c r="BG106" i="122"/>
  <c r="BF7" i="122"/>
  <c r="BG111" i="122"/>
  <c r="BF12" i="122"/>
  <c r="BG102" i="110"/>
  <c r="BF26" i="110"/>
  <c r="BH103" i="110"/>
  <c r="BG27" i="110"/>
  <c r="BG97" i="110"/>
  <c r="BF3" i="110"/>
  <c r="DF23" i="138" l="1"/>
  <c r="CH25" i="145"/>
  <c r="CI2" i="145"/>
  <c r="CH25" i="148"/>
  <c r="CI2" i="148"/>
  <c r="CH2" i="140"/>
  <c r="CG25" i="140"/>
  <c r="CI2" i="147"/>
  <c r="CH25" i="147"/>
  <c r="CI2" i="141"/>
  <c r="CH25" i="141"/>
  <c r="CH25" i="146"/>
  <c r="CI2" i="146"/>
  <c r="CH25" i="142"/>
  <c r="CI2" i="142"/>
  <c r="CG25" i="139"/>
  <c r="CH2" i="139"/>
  <c r="CI2" i="144"/>
  <c r="CH25" i="144"/>
  <c r="CI2" i="138"/>
  <c r="CH25" i="138"/>
  <c r="DE46" i="142"/>
  <c r="DF23" i="147"/>
  <c r="DE46" i="144"/>
  <c r="CL28" i="113"/>
  <c r="CM103" i="113"/>
  <c r="DG3" i="145"/>
  <c r="DH97" i="145"/>
  <c r="DF27" i="138"/>
  <c r="DG111" i="138"/>
  <c r="DG103" i="148"/>
  <c r="DF27" i="148"/>
  <c r="DH103" i="138"/>
  <c r="DG4" i="138"/>
  <c r="DH108" i="138"/>
  <c r="DG9" i="138"/>
  <c r="DG112" i="141"/>
  <c r="DF31" i="141"/>
  <c r="DG5" i="144"/>
  <c r="DH96" i="144"/>
  <c r="DF26" i="148"/>
  <c r="DG102" i="148"/>
  <c r="DF30" i="140"/>
  <c r="DG112" i="140"/>
  <c r="DF26" i="140"/>
  <c r="DG108" i="140"/>
  <c r="DG4" i="141"/>
  <c r="DH100" i="141"/>
  <c r="DG4" i="140"/>
  <c r="DH102" i="140"/>
  <c r="DF30" i="138"/>
  <c r="DG114" i="138"/>
  <c r="DF29" i="147"/>
  <c r="DG107" i="147"/>
  <c r="DH99" i="145"/>
  <c r="DG5" i="145"/>
  <c r="DH110" i="140"/>
  <c r="DG28" i="140"/>
  <c r="DG102" i="145"/>
  <c r="DF26" i="145"/>
  <c r="DG4" i="148"/>
  <c r="DH97" i="148"/>
  <c r="DH27" i="142"/>
  <c r="DI99" i="142"/>
  <c r="DG9" i="141"/>
  <c r="DH105" i="141"/>
  <c r="DF26" i="147"/>
  <c r="DG104" i="147"/>
  <c r="DG8" i="141"/>
  <c r="DH104" i="141"/>
  <c r="DH100" i="145"/>
  <c r="DG6" i="145"/>
  <c r="DG3" i="144"/>
  <c r="DH94" i="144"/>
  <c r="DG3" i="148"/>
  <c r="DH96" i="148"/>
  <c r="DE46" i="140"/>
  <c r="DF29" i="141"/>
  <c r="DG110" i="141"/>
  <c r="DG7" i="141"/>
  <c r="DH103" i="141"/>
  <c r="DG5" i="142"/>
  <c r="DH96" i="142"/>
  <c r="DF29" i="145"/>
  <c r="DG105" i="145"/>
  <c r="DH5" i="140"/>
  <c r="DI103" i="140"/>
  <c r="DF26" i="139"/>
  <c r="DF46" i="139" s="1"/>
  <c r="DG100" i="139"/>
  <c r="DE46" i="147"/>
  <c r="DF23" i="141"/>
  <c r="DF29" i="148"/>
  <c r="DG105" i="148"/>
  <c r="DF23" i="144"/>
  <c r="DF23" i="148"/>
  <c r="DG5" i="138"/>
  <c r="DH104" i="138"/>
  <c r="DG7" i="138"/>
  <c r="DH106" i="138"/>
  <c r="DG8" i="138"/>
  <c r="DH107" i="138"/>
  <c r="DG3" i="142"/>
  <c r="DG23" i="142" s="1"/>
  <c r="DH94" i="142"/>
  <c r="DG106" i="147"/>
  <c r="DF28" i="147"/>
  <c r="DF27" i="144"/>
  <c r="DG99" i="144"/>
  <c r="DF28" i="141"/>
  <c r="DG109" i="141"/>
  <c r="DH113" i="140"/>
  <c r="DG31" i="140"/>
  <c r="DG4" i="147"/>
  <c r="DH99" i="147"/>
  <c r="DH98" i="147"/>
  <c r="DG3" i="147"/>
  <c r="DG106" i="148"/>
  <c r="DF30" i="148"/>
  <c r="CL3" i="118"/>
  <c r="CM101" i="118"/>
  <c r="DF26" i="138"/>
  <c r="DG110" i="138"/>
  <c r="DH105" i="140"/>
  <c r="DG7" i="140"/>
  <c r="DF23" i="140"/>
  <c r="DG5" i="147"/>
  <c r="DH100" i="147"/>
  <c r="DG6" i="138"/>
  <c r="DH105" i="138"/>
  <c r="DF23" i="142"/>
  <c r="CM96" i="113"/>
  <c r="CL4" i="113"/>
  <c r="DG7" i="148"/>
  <c r="DH100" i="148"/>
  <c r="DG3" i="139"/>
  <c r="DG23" i="139" s="1"/>
  <c r="DH97" i="139"/>
  <c r="DF27" i="145"/>
  <c r="DG103" i="145"/>
  <c r="DG113" i="141"/>
  <c r="DF32" i="141"/>
  <c r="DF27" i="147"/>
  <c r="DG105" i="147"/>
  <c r="DF28" i="138"/>
  <c r="DG112" i="138"/>
  <c r="DE46" i="138"/>
  <c r="DG3" i="140"/>
  <c r="DH101" i="140"/>
  <c r="DF26" i="142"/>
  <c r="DG98" i="142"/>
  <c r="DF32" i="138"/>
  <c r="DG116" i="138"/>
  <c r="DG6" i="140"/>
  <c r="DH104" i="140"/>
  <c r="DF28" i="144"/>
  <c r="DG100" i="144"/>
  <c r="CL26" i="118"/>
  <c r="CM111" i="118"/>
  <c r="DF28" i="148"/>
  <c r="DG104" i="148"/>
  <c r="DG100" i="142"/>
  <c r="DF28" i="142"/>
  <c r="DF28" i="145"/>
  <c r="DG104" i="145"/>
  <c r="DF27" i="141"/>
  <c r="DG108" i="141"/>
  <c r="DF27" i="140"/>
  <c r="DG109" i="140"/>
  <c r="DG111" i="140"/>
  <c r="DF29" i="140"/>
  <c r="DG3" i="138"/>
  <c r="DH102" i="138"/>
  <c r="DG7" i="147"/>
  <c r="DH102" i="147"/>
  <c r="DH8" i="140"/>
  <c r="DI106" i="140"/>
  <c r="DI4" i="142"/>
  <c r="DJ95" i="142"/>
  <c r="DJ4" i="142" s="1"/>
  <c r="DF30" i="147"/>
  <c r="DG108" i="147"/>
  <c r="DE46" i="145"/>
  <c r="DG4" i="145"/>
  <c r="DH98" i="145"/>
  <c r="DG113" i="138"/>
  <c r="DF29" i="138"/>
  <c r="DE46" i="141"/>
  <c r="CN3" i="131"/>
  <c r="CO99" i="131"/>
  <c r="DH101" i="139"/>
  <c r="DG27" i="139"/>
  <c r="DI98" i="139"/>
  <c r="DH4" i="139"/>
  <c r="DF31" i="138"/>
  <c r="DG115" i="138"/>
  <c r="DF23" i="145"/>
  <c r="DG5" i="141"/>
  <c r="DH101" i="141"/>
  <c r="DE46" i="148"/>
  <c r="DG6" i="147"/>
  <c r="DH101" i="147"/>
  <c r="DG6" i="148"/>
  <c r="DH99" i="148"/>
  <c r="DG5" i="148"/>
  <c r="DH98" i="148"/>
  <c r="DF30" i="141"/>
  <c r="DG111" i="141"/>
  <c r="DF26" i="144"/>
  <c r="DG98" i="144"/>
  <c r="CL5" i="113"/>
  <c r="CM97" i="113"/>
  <c r="CL27" i="113"/>
  <c r="CM102" i="113"/>
  <c r="DH95" i="144"/>
  <c r="DG4" i="144"/>
  <c r="DG6" i="141"/>
  <c r="DH102" i="141"/>
  <c r="DF29" i="137"/>
  <c r="DG103" i="137"/>
  <c r="DH98" i="137"/>
  <c r="DG6" i="137"/>
  <c r="DF23" i="137"/>
  <c r="DG3" i="137"/>
  <c r="DH95" i="137"/>
  <c r="DF27" i="137"/>
  <c r="DG101" i="137"/>
  <c r="DE46" i="137"/>
  <c r="DG4" i="137"/>
  <c r="DH96" i="137"/>
  <c r="DG102" i="137"/>
  <c r="DF28" i="137"/>
  <c r="CI2" i="137"/>
  <c r="CH25" i="137"/>
  <c r="DG5" i="137"/>
  <c r="DH97" i="137"/>
  <c r="DF26" i="137"/>
  <c r="DG100" i="137"/>
  <c r="BE30" i="121"/>
  <c r="BF109" i="121"/>
  <c r="BG102" i="121"/>
  <c r="BF7" i="121"/>
  <c r="BI98" i="113"/>
  <c r="BH6" i="113"/>
  <c r="BH104" i="113"/>
  <c r="BG29" i="113"/>
  <c r="BG105" i="110"/>
  <c r="BF29" i="110"/>
  <c r="BH99" i="110"/>
  <c r="BG5" i="110"/>
  <c r="BG104" i="110"/>
  <c r="BF28" i="110"/>
  <c r="BH100" i="110"/>
  <c r="BG6" i="110"/>
  <c r="BH111" i="117"/>
  <c r="BG28" i="117"/>
  <c r="BH115" i="118"/>
  <c r="BG30" i="118"/>
  <c r="BG108" i="121"/>
  <c r="BF29" i="121"/>
  <c r="BH116" i="118"/>
  <c r="BG31" i="118"/>
  <c r="BH113" i="117"/>
  <c r="BG30" i="117"/>
  <c r="BH106" i="121"/>
  <c r="BG27" i="121"/>
  <c r="BH104" i="115"/>
  <c r="BG27" i="115"/>
  <c r="BH112" i="117"/>
  <c r="BG29" i="117"/>
  <c r="BH108" i="131"/>
  <c r="BG26" i="131"/>
  <c r="BH112" i="114"/>
  <c r="BG32" i="114"/>
  <c r="BH109" i="117"/>
  <c r="BG26" i="117"/>
  <c r="BH111" i="114"/>
  <c r="BG31" i="114"/>
  <c r="BI99" i="114"/>
  <c r="BH4" i="114"/>
  <c r="BH98" i="110"/>
  <c r="BG4" i="110"/>
  <c r="BG115" i="117"/>
  <c r="BF32" i="117"/>
  <c r="BI117" i="122"/>
  <c r="BH30" i="122"/>
  <c r="BH102" i="118"/>
  <c r="BG4" i="118"/>
  <c r="BI4" i="113"/>
  <c r="BI101" i="113"/>
  <c r="BH26" i="113"/>
  <c r="BH100" i="117"/>
  <c r="BG3" i="117"/>
  <c r="BH102" i="117"/>
  <c r="BG5" i="117"/>
  <c r="BH99" i="115"/>
  <c r="BG4" i="115"/>
  <c r="BF101" i="117"/>
  <c r="BE4" i="117"/>
  <c r="BH26" i="118"/>
  <c r="BG107" i="117"/>
  <c r="BF10" i="117"/>
  <c r="BI122" i="122"/>
  <c r="BH35" i="122"/>
  <c r="BI121" i="122"/>
  <c r="BH34" i="122"/>
  <c r="BF106" i="117"/>
  <c r="BE9" i="117"/>
  <c r="BF98" i="121"/>
  <c r="BE3" i="121"/>
  <c r="BH104" i="118"/>
  <c r="BG6" i="118"/>
  <c r="BI119" i="118"/>
  <c r="BH34" i="118"/>
  <c r="BI101" i="114"/>
  <c r="BH6" i="114"/>
  <c r="BI114" i="118"/>
  <c r="BH29" i="118"/>
  <c r="BJ118" i="118"/>
  <c r="BI33" i="118"/>
  <c r="BH106" i="118"/>
  <c r="BG8" i="118"/>
  <c r="BF113" i="122"/>
  <c r="BE26" i="122"/>
  <c r="BI114" i="117"/>
  <c r="BH31" i="117"/>
  <c r="BF110" i="117"/>
  <c r="BE27" i="117"/>
  <c r="BH27" i="113"/>
  <c r="BH100" i="115"/>
  <c r="BG5" i="115"/>
  <c r="BG114" i="122"/>
  <c r="BF27" i="122"/>
  <c r="BH97" i="119"/>
  <c r="BG26" i="119"/>
  <c r="BI115" i="122"/>
  <c r="BH28" i="122"/>
  <c r="BI116" i="122"/>
  <c r="BH29" i="122"/>
  <c r="BI102" i="114"/>
  <c r="BH7" i="114"/>
  <c r="BG118" i="122"/>
  <c r="BF31" i="122"/>
  <c r="BG103" i="118"/>
  <c r="BF5" i="118"/>
  <c r="BI98" i="119"/>
  <c r="BH27" i="119"/>
  <c r="BI101" i="115"/>
  <c r="BH6" i="115"/>
  <c r="BH103" i="114"/>
  <c r="BG8" i="114"/>
  <c r="BH98" i="115"/>
  <c r="BG3" i="115"/>
  <c r="BH28" i="113"/>
  <c r="BG107" i="118"/>
  <c r="BF9" i="118"/>
  <c r="BI120" i="122"/>
  <c r="BH33" i="122"/>
  <c r="BH109" i="118"/>
  <c r="BG11" i="118"/>
  <c r="BH5" i="113"/>
  <c r="BJ109" i="114"/>
  <c r="BI29" i="114"/>
  <c r="BI119" i="122"/>
  <c r="BH32" i="122"/>
  <c r="BI107" i="114"/>
  <c r="BH27" i="114"/>
  <c r="BI106" i="115"/>
  <c r="BH29" i="115"/>
  <c r="BI112" i="118"/>
  <c r="BH27" i="118"/>
  <c r="BI110" i="114"/>
  <c r="BH30" i="114"/>
  <c r="BG3" i="118"/>
  <c r="BG113" i="118"/>
  <c r="BF28" i="118"/>
  <c r="BI103" i="115"/>
  <c r="BH26" i="115"/>
  <c r="BG100" i="114"/>
  <c r="BF5" i="114"/>
  <c r="BI105" i="115"/>
  <c r="BH28" i="115"/>
  <c r="BE26" i="121"/>
  <c r="BF105" i="121"/>
  <c r="BH105" i="118"/>
  <c r="BG7" i="118"/>
  <c r="BH105" i="117"/>
  <c r="BG8" i="117"/>
  <c r="BH108" i="114"/>
  <c r="BG28" i="114"/>
  <c r="BH116" i="117"/>
  <c r="BG33" i="117"/>
  <c r="BH104" i="114"/>
  <c r="BG9" i="114"/>
  <c r="BH117" i="118"/>
  <c r="BG32" i="118"/>
  <c r="BH103" i="117"/>
  <c r="BG6" i="117"/>
  <c r="BI108" i="118"/>
  <c r="BH10" i="118"/>
  <c r="BH104" i="117"/>
  <c r="BG7" i="117"/>
  <c r="BG98" i="114"/>
  <c r="BF3" i="114"/>
  <c r="BH95" i="113"/>
  <c r="BG3" i="113"/>
  <c r="BH106" i="114"/>
  <c r="BG26" i="114"/>
  <c r="BI103" i="121"/>
  <c r="BH8" i="121"/>
  <c r="BH99" i="121"/>
  <c r="BG4" i="121"/>
  <c r="BI101" i="121"/>
  <c r="BH6" i="121"/>
  <c r="BJ107" i="121"/>
  <c r="BI28" i="121"/>
  <c r="BI110" i="121"/>
  <c r="BH31" i="121"/>
  <c r="BH100" i="121"/>
  <c r="BG5" i="121"/>
  <c r="BH92" i="120"/>
  <c r="BG3" i="120"/>
  <c r="BH94" i="120"/>
  <c r="BG26" i="120"/>
  <c r="BF104" i="131"/>
  <c r="BE8" i="131"/>
  <c r="BG112" i="131"/>
  <c r="BF30" i="131"/>
  <c r="BF102" i="131"/>
  <c r="BE6" i="131"/>
  <c r="BF101" i="131"/>
  <c r="BE5" i="131"/>
  <c r="BF106" i="131"/>
  <c r="BE10" i="131"/>
  <c r="BG3" i="131"/>
  <c r="BF109" i="131"/>
  <c r="BE27" i="131"/>
  <c r="BG115" i="131"/>
  <c r="BF33" i="131"/>
  <c r="BF103" i="131"/>
  <c r="BE7" i="131"/>
  <c r="BG111" i="131"/>
  <c r="BF29" i="131"/>
  <c r="BG113" i="131"/>
  <c r="BF31" i="131"/>
  <c r="BF100" i="131"/>
  <c r="BE4" i="131"/>
  <c r="BF105" i="131"/>
  <c r="BE9" i="131"/>
  <c r="BG114" i="131"/>
  <c r="BF32" i="131"/>
  <c r="BG110" i="131"/>
  <c r="BF28" i="131"/>
  <c r="BI94" i="119"/>
  <c r="BH3" i="119"/>
  <c r="BI95" i="119"/>
  <c r="BH4" i="119"/>
  <c r="BH105" i="122"/>
  <c r="BG6" i="122"/>
  <c r="BF102" i="122"/>
  <c r="BE3" i="122"/>
  <c r="BH108" i="122"/>
  <c r="BG9" i="122"/>
  <c r="BH111" i="122"/>
  <c r="BG12" i="122"/>
  <c r="BF103" i="122"/>
  <c r="BE4" i="122"/>
  <c r="BH106" i="122"/>
  <c r="BG7" i="122"/>
  <c r="BH104" i="122"/>
  <c r="BG5" i="122"/>
  <c r="BF107" i="122"/>
  <c r="BE8" i="122"/>
  <c r="BH110" i="122"/>
  <c r="BG11" i="122"/>
  <c r="BH109" i="122"/>
  <c r="BG10" i="122"/>
  <c r="BI103" i="110"/>
  <c r="BH27" i="110"/>
  <c r="BH97" i="110"/>
  <c r="BG3" i="110"/>
  <c r="BH102" i="110"/>
  <c r="BG26" i="110"/>
  <c r="CI25" i="138" l="1"/>
  <c r="CJ2" i="138"/>
  <c r="CJ2" i="147"/>
  <c r="CI25" i="147"/>
  <c r="CH25" i="139"/>
  <c r="CI2" i="139"/>
  <c r="CJ2" i="146"/>
  <c r="CI25" i="146"/>
  <c r="CI25" i="145"/>
  <c r="CJ2" i="145"/>
  <c r="CJ2" i="144"/>
  <c r="CI25" i="144"/>
  <c r="CI25" i="141"/>
  <c r="CJ2" i="141"/>
  <c r="CI2" i="140"/>
  <c r="CH25" i="140"/>
  <c r="DF46" i="142"/>
  <c r="CJ2" i="142"/>
  <c r="CI25" i="142"/>
  <c r="CI25" i="148"/>
  <c r="CJ2" i="148"/>
  <c r="DG23" i="140"/>
  <c r="DF46" i="141"/>
  <c r="DG23" i="144"/>
  <c r="DI101" i="141"/>
  <c r="DH5" i="141"/>
  <c r="DI101" i="139"/>
  <c r="DH27" i="139"/>
  <c r="DH113" i="141"/>
  <c r="DG32" i="141"/>
  <c r="DH5" i="147"/>
  <c r="DI100" i="147"/>
  <c r="CN101" i="118"/>
  <c r="CM3" i="118"/>
  <c r="DH7" i="138"/>
  <c r="DI106" i="138"/>
  <c r="DH105" i="148"/>
  <c r="DG29" i="148"/>
  <c r="DG29" i="145"/>
  <c r="DH105" i="145"/>
  <c r="DG29" i="141"/>
  <c r="DH110" i="141"/>
  <c r="DI94" i="144"/>
  <c r="DH3" i="144"/>
  <c r="DH104" i="147"/>
  <c r="DG26" i="147"/>
  <c r="DG29" i="147"/>
  <c r="DH107" i="147"/>
  <c r="DH4" i="141"/>
  <c r="DI100" i="141"/>
  <c r="DH112" i="140"/>
  <c r="DG30" i="140"/>
  <c r="DH111" i="138"/>
  <c r="DG27" i="138"/>
  <c r="CM5" i="113"/>
  <c r="CN97" i="113"/>
  <c r="DI99" i="148"/>
  <c r="DH6" i="148"/>
  <c r="CP99" i="131"/>
  <c r="CO3" i="131"/>
  <c r="DH3" i="138"/>
  <c r="DI102" i="138"/>
  <c r="DG28" i="145"/>
  <c r="DH104" i="145"/>
  <c r="CM26" i="118"/>
  <c r="CN111" i="118"/>
  <c r="DG26" i="142"/>
  <c r="DH98" i="142"/>
  <c r="DG27" i="145"/>
  <c r="DH103" i="145"/>
  <c r="DG28" i="147"/>
  <c r="DH106" i="147"/>
  <c r="DF46" i="145"/>
  <c r="DF46" i="147"/>
  <c r="DH102" i="145"/>
  <c r="DG26" i="145"/>
  <c r="DG31" i="141"/>
  <c r="DH112" i="141"/>
  <c r="DG28" i="138"/>
  <c r="DH112" i="138"/>
  <c r="DI94" i="142"/>
  <c r="DH3" i="142"/>
  <c r="DH5" i="138"/>
  <c r="DI104" i="138"/>
  <c r="DH5" i="142"/>
  <c r="DI96" i="142"/>
  <c r="DH9" i="141"/>
  <c r="DI105" i="141"/>
  <c r="DH114" i="138"/>
  <c r="DG30" i="138"/>
  <c r="DH102" i="148"/>
  <c r="DG26" i="148"/>
  <c r="DH3" i="145"/>
  <c r="DI97" i="145"/>
  <c r="DH6" i="141"/>
  <c r="DI102" i="141"/>
  <c r="DG26" i="144"/>
  <c r="DH98" i="144"/>
  <c r="DH6" i="147"/>
  <c r="DI101" i="147"/>
  <c r="DH115" i="138"/>
  <c r="DG31" i="138"/>
  <c r="DI8" i="140"/>
  <c r="DJ106" i="140"/>
  <c r="DJ8" i="140" s="1"/>
  <c r="DH100" i="144"/>
  <c r="DG28" i="144"/>
  <c r="DH3" i="140"/>
  <c r="DI101" i="140"/>
  <c r="DG30" i="148"/>
  <c r="DH106" i="148"/>
  <c r="DH31" i="140"/>
  <c r="DI113" i="140"/>
  <c r="DG23" i="138"/>
  <c r="DH6" i="145"/>
  <c r="DI100" i="145"/>
  <c r="DI108" i="138"/>
  <c r="DH9" i="138"/>
  <c r="DG23" i="145"/>
  <c r="DG30" i="147"/>
  <c r="DH108" i="147"/>
  <c r="DH111" i="140"/>
  <c r="DG29" i="140"/>
  <c r="DH100" i="142"/>
  <c r="DG28" i="142"/>
  <c r="DG27" i="147"/>
  <c r="DH105" i="147"/>
  <c r="CM4" i="113"/>
  <c r="CN96" i="113"/>
  <c r="DH7" i="140"/>
  <c r="DI105" i="140"/>
  <c r="DG23" i="147"/>
  <c r="DG28" i="141"/>
  <c r="DH109" i="141"/>
  <c r="DG26" i="139"/>
  <c r="DG46" i="139" s="1"/>
  <c r="DH100" i="139"/>
  <c r="DH3" i="148"/>
  <c r="DI96" i="148"/>
  <c r="DI104" i="141"/>
  <c r="DH8" i="141"/>
  <c r="DJ99" i="142"/>
  <c r="DJ27" i="142" s="1"/>
  <c r="DI27" i="142"/>
  <c r="DI102" i="140"/>
  <c r="DH4" i="140"/>
  <c r="DH5" i="144"/>
  <c r="DI96" i="144"/>
  <c r="DG30" i="141"/>
  <c r="DH111" i="141"/>
  <c r="DH113" i="138"/>
  <c r="DG29" i="138"/>
  <c r="DH7" i="147"/>
  <c r="DI102" i="147"/>
  <c r="DG27" i="140"/>
  <c r="DH109" i="140"/>
  <c r="DH104" i="148"/>
  <c r="DG28" i="148"/>
  <c r="DH6" i="140"/>
  <c r="DI104" i="140"/>
  <c r="DH3" i="139"/>
  <c r="DH23" i="139" s="1"/>
  <c r="DI97" i="139"/>
  <c r="DH3" i="147"/>
  <c r="DI98" i="147"/>
  <c r="DG23" i="148"/>
  <c r="DG23" i="141"/>
  <c r="DI110" i="140"/>
  <c r="DH28" i="140"/>
  <c r="DI103" i="138"/>
  <c r="DH4" i="138"/>
  <c r="DI95" i="144"/>
  <c r="DH4" i="144"/>
  <c r="DJ98" i="139"/>
  <c r="DJ4" i="139" s="1"/>
  <c r="DI4" i="139"/>
  <c r="DH4" i="145"/>
  <c r="DI98" i="145"/>
  <c r="DI105" i="138"/>
  <c r="DH6" i="138"/>
  <c r="DH110" i="138"/>
  <c r="DG26" i="138"/>
  <c r="DH4" i="147"/>
  <c r="DI99" i="147"/>
  <c r="DG27" i="144"/>
  <c r="DH99" i="144"/>
  <c r="DH8" i="138"/>
  <c r="DI107" i="138"/>
  <c r="DI5" i="140"/>
  <c r="DJ103" i="140"/>
  <c r="DJ5" i="140" s="1"/>
  <c r="DH7" i="141"/>
  <c r="DI103" i="141"/>
  <c r="DH4" i="148"/>
  <c r="DI97" i="148"/>
  <c r="DG26" i="140"/>
  <c r="DH108" i="140"/>
  <c r="DF46" i="148"/>
  <c r="CN103" i="113"/>
  <c r="CM28" i="113"/>
  <c r="CM27" i="113"/>
  <c r="CN102" i="113"/>
  <c r="DH5" i="148"/>
  <c r="DI98" i="148"/>
  <c r="DG27" i="141"/>
  <c r="DH108" i="141"/>
  <c r="DG32" i="138"/>
  <c r="DH116" i="138"/>
  <c r="DH7" i="148"/>
  <c r="DI100" i="148"/>
  <c r="DF46" i="138"/>
  <c r="DF46" i="144"/>
  <c r="DI99" i="145"/>
  <c r="DH5" i="145"/>
  <c r="DF46" i="140"/>
  <c r="DH103" i="148"/>
  <c r="DG27" i="148"/>
  <c r="DF46" i="137"/>
  <c r="DH6" i="137"/>
  <c r="DI98" i="137"/>
  <c r="DI95" i="137"/>
  <c r="DH3" i="137"/>
  <c r="DH102" i="137"/>
  <c r="DG28" i="137"/>
  <c r="DG23" i="137"/>
  <c r="DH5" i="137"/>
  <c r="DI97" i="137"/>
  <c r="DH103" i="137"/>
  <c r="DG29" i="137"/>
  <c r="CI25" i="137"/>
  <c r="CJ2" i="137"/>
  <c r="DH100" i="137"/>
  <c r="DG26" i="137"/>
  <c r="DI96" i="137"/>
  <c r="DH4" i="137"/>
  <c r="DH101" i="137"/>
  <c r="DG27" i="137"/>
  <c r="BG7" i="121"/>
  <c r="BH102" i="121"/>
  <c r="BG109" i="121"/>
  <c r="BF30" i="121"/>
  <c r="BJ98" i="113"/>
  <c r="BI6" i="113"/>
  <c r="BI104" i="113"/>
  <c r="BH29" i="113"/>
  <c r="BH104" i="110"/>
  <c r="BG28" i="110"/>
  <c r="BI99" i="110"/>
  <c r="BH5" i="110"/>
  <c r="BI100" i="110"/>
  <c r="BH6" i="110"/>
  <c r="BH105" i="110"/>
  <c r="BG29" i="110"/>
  <c r="BI111" i="114"/>
  <c r="BH31" i="114"/>
  <c r="BI108" i="131"/>
  <c r="BH26" i="131"/>
  <c r="BI106" i="121"/>
  <c r="BH27" i="121"/>
  <c r="BH108" i="121"/>
  <c r="BG29" i="121"/>
  <c r="BI109" i="117"/>
  <c r="BH26" i="117"/>
  <c r="BI112" i="117"/>
  <c r="BH29" i="117"/>
  <c r="BI113" i="117"/>
  <c r="BH30" i="117"/>
  <c r="BI115" i="118"/>
  <c r="BH30" i="118"/>
  <c r="BI112" i="114"/>
  <c r="BH32" i="114"/>
  <c r="BI104" i="115"/>
  <c r="BH27" i="115"/>
  <c r="BI116" i="118"/>
  <c r="BH31" i="118"/>
  <c r="BI111" i="117"/>
  <c r="BH28" i="117"/>
  <c r="BG105" i="121"/>
  <c r="BF26" i="121"/>
  <c r="BI106" i="114"/>
  <c r="BH26" i="114"/>
  <c r="BI104" i="117"/>
  <c r="BH7" i="117"/>
  <c r="BI116" i="117"/>
  <c r="BH33" i="117"/>
  <c r="BH3" i="118"/>
  <c r="BJ107" i="114"/>
  <c r="BI27" i="114"/>
  <c r="BI109" i="118"/>
  <c r="BH11" i="118"/>
  <c r="BI98" i="115"/>
  <c r="BH3" i="115"/>
  <c r="BJ98" i="119"/>
  <c r="BI27" i="119"/>
  <c r="BH103" i="118"/>
  <c r="BG5" i="118"/>
  <c r="BJ115" i="122"/>
  <c r="BI28" i="122"/>
  <c r="BH114" i="122"/>
  <c r="BG27" i="122"/>
  <c r="BG110" i="117"/>
  <c r="BF27" i="117"/>
  <c r="BG113" i="122"/>
  <c r="BF26" i="122"/>
  <c r="BI106" i="118"/>
  <c r="BH8" i="118"/>
  <c r="BJ114" i="118"/>
  <c r="BI29" i="118"/>
  <c r="BJ119" i="118"/>
  <c r="BI34" i="118"/>
  <c r="BG98" i="121"/>
  <c r="BF3" i="121"/>
  <c r="BJ122" i="122"/>
  <c r="BI35" i="122"/>
  <c r="BI26" i="118"/>
  <c r="BI99" i="115"/>
  <c r="BH4" i="115"/>
  <c r="BI102" i="117"/>
  <c r="BH5" i="117"/>
  <c r="BI100" i="117"/>
  <c r="BH3" i="117"/>
  <c r="BJ4" i="113"/>
  <c r="BJ117" i="122"/>
  <c r="BI30" i="122"/>
  <c r="BI98" i="110"/>
  <c r="BH4" i="110"/>
  <c r="BH98" i="114"/>
  <c r="BG3" i="114"/>
  <c r="BI103" i="117"/>
  <c r="BH6" i="117"/>
  <c r="BI104" i="114"/>
  <c r="BH9" i="114"/>
  <c r="BI105" i="117"/>
  <c r="BH8" i="117"/>
  <c r="BJ105" i="115"/>
  <c r="BI28" i="115"/>
  <c r="BJ103" i="115"/>
  <c r="BI26" i="115"/>
  <c r="BJ112" i="118"/>
  <c r="BI27" i="118"/>
  <c r="BK109" i="114"/>
  <c r="BJ29" i="114"/>
  <c r="BH107" i="118"/>
  <c r="BG9" i="118"/>
  <c r="BJ101" i="115"/>
  <c r="BI6" i="115"/>
  <c r="BJ102" i="114"/>
  <c r="BI7" i="114"/>
  <c r="BI95" i="113"/>
  <c r="BH3" i="113"/>
  <c r="BJ108" i="118"/>
  <c r="BI10" i="118"/>
  <c r="BI117" i="118"/>
  <c r="BH32" i="118"/>
  <c r="BI108" i="114"/>
  <c r="BH28" i="114"/>
  <c r="BI105" i="118"/>
  <c r="BH7" i="118"/>
  <c r="BH100" i="114"/>
  <c r="BG5" i="114"/>
  <c r="BH113" i="118"/>
  <c r="BG28" i="118"/>
  <c r="BJ110" i="114"/>
  <c r="BI30" i="114"/>
  <c r="BJ106" i="115"/>
  <c r="BI29" i="115"/>
  <c r="BJ119" i="122"/>
  <c r="BI32" i="122"/>
  <c r="BI5" i="113"/>
  <c r="BJ120" i="122"/>
  <c r="BI33" i="122"/>
  <c r="BI28" i="113"/>
  <c r="BI103" i="114"/>
  <c r="BH8" i="114"/>
  <c r="BH118" i="122"/>
  <c r="BG31" i="122"/>
  <c r="BJ116" i="122"/>
  <c r="BI29" i="122"/>
  <c r="BI97" i="119"/>
  <c r="BH26" i="119"/>
  <c r="BI100" i="115"/>
  <c r="BH5" i="115"/>
  <c r="BI27" i="113"/>
  <c r="BJ114" i="117"/>
  <c r="BI31" i="117"/>
  <c r="BK118" i="118"/>
  <c r="BJ33" i="118"/>
  <c r="BJ101" i="114"/>
  <c r="BI6" i="114"/>
  <c r="BI104" i="118"/>
  <c r="BH6" i="118"/>
  <c r="BG106" i="117"/>
  <c r="BF9" i="117"/>
  <c r="BJ121" i="122"/>
  <c r="BI34" i="122"/>
  <c r="BH107" i="117"/>
  <c r="BG10" i="117"/>
  <c r="BG101" i="117"/>
  <c r="BF4" i="117"/>
  <c r="BJ101" i="113"/>
  <c r="BI26" i="113"/>
  <c r="BI102" i="118"/>
  <c r="BH4" i="118"/>
  <c r="BH115" i="117"/>
  <c r="BG32" i="117"/>
  <c r="BJ99" i="114"/>
  <c r="BI4" i="114"/>
  <c r="BJ110" i="121"/>
  <c r="BI31" i="121"/>
  <c r="BI99" i="121"/>
  <c r="BH4" i="121"/>
  <c r="BI100" i="121"/>
  <c r="BH5" i="121"/>
  <c r="BK107" i="121"/>
  <c r="BJ28" i="121"/>
  <c r="BJ101" i="121"/>
  <c r="BI6" i="121"/>
  <c r="BJ103" i="121"/>
  <c r="BI8" i="121"/>
  <c r="BI94" i="120"/>
  <c r="BH26" i="120"/>
  <c r="BI92" i="120"/>
  <c r="BH3" i="120"/>
  <c r="BH110" i="131"/>
  <c r="BG28" i="131"/>
  <c r="BG105" i="131"/>
  <c r="BF9" i="131"/>
  <c r="BH113" i="131"/>
  <c r="BG31" i="131"/>
  <c r="BH111" i="131"/>
  <c r="BG29" i="131"/>
  <c r="BH115" i="131"/>
  <c r="BG33" i="131"/>
  <c r="BH3" i="131"/>
  <c r="BG101" i="131"/>
  <c r="BF5" i="131"/>
  <c r="BH112" i="131"/>
  <c r="BG30" i="131"/>
  <c r="BH114" i="131"/>
  <c r="BG32" i="131"/>
  <c r="BG100" i="131"/>
  <c r="BF4" i="131"/>
  <c r="BG103" i="131"/>
  <c r="BF7" i="131"/>
  <c r="BG109" i="131"/>
  <c r="BF27" i="131"/>
  <c r="BG106" i="131"/>
  <c r="BF10" i="131"/>
  <c r="BG102" i="131"/>
  <c r="BF6" i="131"/>
  <c r="BG104" i="131"/>
  <c r="BF8" i="131"/>
  <c r="BJ95" i="119"/>
  <c r="BI4" i="119"/>
  <c r="BJ94" i="119"/>
  <c r="BI3" i="119"/>
  <c r="BG102" i="122"/>
  <c r="BF3" i="122"/>
  <c r="BI106" i="122"/>
  <c r="BH7" i="122"/>
  <c r="BI109" i="122"/>
  <c r="BH10" i="122"/>
  <c r="BG107" i="122"/>
  <c r="BF8" i="122"/>
  <c r="BI111" i="122"/>
  <c r="BH12" i="122"/>
  <c r="BI110" i="122"/>
  <c r="BH11" i="122"/>
  <c r="BI104" i="122"/>
  <c r="BH5" i="122"/>
  <c r="BG103" i="122"/>
  <c r="BF4" i="122"/>
  <c r="BI108" i="122"/>
  <c r="BH9" i="122"/>
  <c r="BI105" i="122"/>
  <c r="BH6" i="122"/>
  <c r="BI97" i="110"/>
  <c r="BH3" i="110"/>
  <c r="BI102" i="110"/>
  <c r="BH26" i="110"/>
  <c r="BJ103" i="110"/>
  <c r="BI27" i="110"/>
  <c r="DG46" i="144" l="1"/>
  <c r="DG46" i="137"/>
  <c r="CJ2" i="140"/>
  <c r="CI25" i="140"/>
  <c r="CJ25" i="144"/>
  <c r="CK2" i="144"/>
  <c r="CJ25" i="146"/>
  <c r="CK2" i="146"/>
  <c r="CK2" i="147"/>
  <c r="CJ25" i="147"/>
  <c r="CJ25" i="142"/>
  <c r="CK2" i="142"/>
  <c r="CJ25" i="141"/>
  <c r="CK2" i="141"/>
  <c r="CJ25" i="145"/>
  <c r="CK2" i="145"/>
  <c r="CJ2" i="139"/>
  <c r="CI25" i="139"/>
  <c r="CK2" i="138"/>
  <c r="CJ25" i="138"/>
  <c r="CJ25" i="148"/>
  <c r="CK2" i="148"/>
  <c r="DG46" i="141"/>
  <c r="DG46" i="140"/>
  <c r="DG46" i="148"/>
  <c r="DI4" i="148"/>
  <c r="DJ97" i="148"/>
  <c r="DJ4" i="148" s="1"/>
  <c r="DH26" i="138"/>
  <c r="DI110" i="138"/>
  <c r="DJ110" i="140"/>
  <c r="DJ28" i="140" s="1"/>
  <c r="DI28" i="140"/>
  <c r="DI8" i="141"/>
  <c r="DJ104" i="141"/>
  <c r="DJ8" i="141" s="1"/>
  <c r="DH30" i="147"/>
  <c r="DI108" i="147"/>
  <c r="DJ101" i="140"/>
  <c r="DJ3" i="140" s="1"/>
  <c r="DI3" i="140"/>
  <c r="DI6" i="147"/>
  <c r="DJ101" i="147"/>
  <c r="DJ6" i="147" s="1"/>
  <c r="DJ96" i="142"/>
  <c r="DJ5" i="142" s="1"/>
  <c r="DI5" i="142"/>
  <c r="DI102" i="145"/>
  <c r="DH26" i="145"/>
  <c r="DH27" i="145"/>
  <c r="DI103" i="145"/>
  <c r="DI3" i="138"/>
  <c r="DJ102" i="138"/>
  <c r="DJ3" i="138" s="1"/>
  <c r="DH29" i="147"/>
  <c r="DI107" i="147"/>
  <c r="DH29" i="145"/>
  <c r="DI105" i="145"/>
  <c r="DH32" i="138"/>
  <c r="DI116" i="138"/>
  <c r="DI8" i="138"/>
  <c r="DJ107" i="138"/>
  <c r="DJ8" i="138" s="1"/>
  <c r="DI6" i="140"/>
  <c r="DJ104" i="140"/>
  <c r="DJ6" i="140" s="1"/>
  <c r="DI3" i="148"/>
  <c r="DJ96" i="148"/>
  <c r="DJ3" i="148" s="1"/>
  <c r="DH23" i="140"/>
  <c r="DI102" i="148"/>
  <c r="DH26" i="148"/>
  <c r="DH23" i="138"/>
  <c r="CO101" i="118"/>
  <c r="CN3" i="118"/>
  <c r="DJ99" i="145"/>
  <c r="DJ5" i="145" s="1"/>
  <c r="DI5" i="145"/>
  <c r="CO103" i="113"/>
  <c r="CN28" i="113"/>
  <c r="DI6" i="138"/>
  <c r="DJ105" i="138"/>
  <c r="DJ6" i="138" s="1"/>
  <c r="DI113" i="138"/>
  <c r="DH29" i="138"/>
  <c r="DH23" i="148"/>
  <c r="DH28" i="141"/>
  <c r="DI109" i="141"/>
  <c r="DH27" i="147"/>
  <c r="DI105" i="147"/>
  <c r="DI31" i="140"/>
  <c r="DJ113" i="140"/>
  <c r="DJ31" i="140" s="1"/>
  <c r="DH26" i="144"/>
  <c r="DI98" i="144"/>
  <c r="DI5" i="138"/>
  <c r="DJ104" i="138"/>
  <c r="DJ5" i="138" s="1"/>
  <c r="DH26" i="142"/>
  <c r="DI98" i="142"/>
  <c r="DG46" i="147"/>
  <c r="DI5" i="147"/>
  <c r="DJ100" i="147"/>
  <c r="DJ5" i="147" s="1"/>
  <c r="DH27" i="141"/>
  <c r="DI108" i="141"/>
  <c r="DH27" i="144"/>
  <c r="DI99" i="144"/>
  <c r="DH30" i="141"/>
  <c r="DI111" i="141"/>
  <c r="DH28" i="144"/>
  <c r="DI100" i="144"/>
  <c r="DI106" i="147"/>
  <c r="DH28" i="147"/>
  <c r="DG46" i="142"/>
  <c r="CP3" i="131"/>
  <c r="CQ99" i="131"/>
  <c r="DH27" i="138"/>
  <c r="DI111" i="138"/>
  <c r="DH26" i="147"/>
  <c r="DI104" i="147"/>
  <c r="DI105" i="148"/>
  <c r="DH29" i="148"/>
  <c r="DI4" i="144"/>
  <c r="DJ95" i="144"/>
  <c r="DJ4" i="144" s="1"/>
  <c r="DH28" i="148"/>
  <c r="DI104" i="148"/>
  <c r="DI4" i="140"/>
  <c r="DJ102" i="140"/>
  <c r="DJ4" i="140" s="1"/>
  <c r="DH26" i="139"/>
  <c r="DH46" i="139" s="1"/>
  <c r="DI100" i="139"/>
  <c r="DI9" i="138"/>
  <c r="DJ108" i="138"/>
  <c r="DJ9" i="138" s="1"/>
  <c r="DI106" i="148"/>
  <c r="DH30" i="148"/>
  <c r="DI6" i="141"/>
  <c r="DJ102" i="141"/>
  <c r="DJ6" i="141" s="1"/>
  <c r="DH23" i="142"/>
  <c r="CO111" i="118"/>
  <c r="CN26" i="118"/>
  <c r="DH23" i="144"/>
  <c r="DI7" i="138"/>
  <c r="DJ106" i="138"/>
  <c r="DJ7" i="138" s="1"/>
  <c r="DH27" i="148"/>
  <c r="DI103" i="148"/>
  <c r="DI5" i="148"/>
  <c r="DJ98" i="148"/>
  <c r="DJ5" i="148" s="1"/>
  <c r="DJ103" i="141"/>
  <c r="DJ7" i="141" s="1"/>
  <c r="DI7" i="141"/>
  <c r="DJ99" i="147"/>
  <c r="DJ4" i="147" s="1"/>
  <c r="DI4" i="147"/>
  <c r="DI4" i="145"/>
  <c r="DJ98" i="145"/>
  <c r="DJ4" i="145" s="1"/>
  <c r="DI3" i="147"/>
  <c r="DJ98" i="147"/>
  <c r="DJ3" i="147" s="1"/>
  <c r="DH27" i="140"/>
  <c r="DI109" i="140"/>
  <c r="DI7" i="140"/>
  <c r="DJ105" i="140"/>
  <c r="DJ7" i="140" s="1"/>
  <c r="DI100" i="142"/>
  <c r="DH28" i="142"/>
  <c r="DH30" i="138"/>
  <c r="DI114" i="138"/>
  <c r="DJ94" i="142"/>
  <c r="DJ3" i="142" s="1"/>
  <c r="DI3" i="142"/>
  <c r="DH31" i="141"/>
  <c r="DI112" i="141"/>
  <c r="DJ99" i="148"/>
  <c r="DJ6" i="148" s="1"/>
  <c r="DI6" i="148"/>
  <c r="DI112" i="140"/>
  <c r="DH30" i="140"/>
  <c r="DI3" i="144"/>
  <c r="DJ94" i="144"/>
  <c r="DJ3" i="144" s="1"/>
  <c r="DH32" i="141"/>
  <c r="DI113" i="141"/>
  <c r="DJ101" i="139"/>
  <c r="DJ27" i="139" s="1"/>
  <c r="DI27" i="139"/>
  <c r="DH26" i="140"/>
  <c r="DI108" i="140"/>
  <c r="DI4" i="138"/>
  <c r="DJ103" i="138"/>
  <c r="DJ4" i="138" s="1"/>
  <c r="DH23" i="147"/>
  <c r="DJ97" i="145"/>
  <c r="DJ3" i="145" s="1"/>
  <c r="DI3" i="145"/>
  <c r="DJ105" i="141"/>
  <c r="DJ9" i="141" s="1"/>
  <c r="DI9" i="141"/>
  <c r="DH28" i="138"/>
  <c r="DI112" i="138"/>
  <c r="DH28" i="145"/>
  <c r="DI104" i="145"/>
  <c r="CN5" i="113"/>
  <c r="CO97" i="113"/>
  <c r="DJ100" i="141"/>
  <c r="DJ4" i="141" s="1"/>
  <c r="DI4" i="141"/>
  <c r="DH29" i="141"/>
  <c r="DI110" i="141"/>
  <c r="DI7" i="148"/>
  <c r="DJ100" i="148"/>
  <c r="DJ7" i="148" s="1"/>
  <c r="CO102" i="113"/>
  <c r="CN27" i="113"/>
  <c r="DG46" i="138"/>
  <c r="DI3" i="139"/>
  <c r="DI23" i="139" s="1"/>
  <c r="DJ97" i="139"/>
  <c r="DJ3" i="139" s="1"/>
  <c r="DJ23" i="139" s="1"/>
  <c r="DI7" i="147"/>
  <c r="DJ102" i="147"/>
  <c r="DJ7" i="147" s="1"/>
  <c r="DI5" i="144"/>
  <c r="DJ96" i="144"/>
  <c r="DJ5" i="144" s="1"/>
  <c r="DH23" i="141"/>
  <c r="CN4" i="113"/>
  <c r="CO96" i="113"/>
  <c r="DH29" i="140"/>
  <c r="DI111" i="140"/>
  <c r="DI6" i="145"/>
  <c r="DJ100" i="145"/>
  <c r="DJ6" i="145" s="1"/>
  <c r="DI115" i="138"/>
  <c r="DH31" i="138"/>
  <c r="DH23" i="145"/>
  <c r="DG46" i="145"/>
  <c r="DI5" i="141"/>
  <c r="DJ101" i="141"/>
  <c r="DJ5" i="141" s="1"/>
  <c r="DI103" i="137"/>
  <c r="DH29" i="137"/>
  <c r="DI6" i="137"/>
  <c r="DJ98" i="137"/>
  <c r="DJ6" i="137" s="1"/>
  <c r="DI102" i="137"/>
  <c r="DH28" i="137"/>
  <c r="DH27" i="137"/>
  <c r="DI101" i="137"/>
  <c r="DJ97" i="137"/>
  <c r="DJ5" i="137" s="1"/>
  <c r="DI5" i="137"/>
  <c r="DH23" i="137"/>
  <c r="DI100" i="137"/>
  <c r="DH26" i="137"/>
  <c r="CJ25" i="137"/>
  <c r="CK2" i="137"/>
  <c r="DI3" i="137"/>
  <c r="DJ95" i="137"/>
  <c r="DJ3" i="137" s="1"/>
  <c r="DJ96" i="137"/>
  <c r="DJ4" i="137" s="1"/>
  <c r="DI4" i="137"/>
  <c r="BG30" i="121"/>
  <c r="BH109" i="121"/>
  <c r="BI102" i="121"/>
  <c r="BH7" i="121"/>
  <c r="BK98" i="113"/>
  <c r="BJ6" i="113"/>
  <c r="BJ104" i="113"/>
  <c r="BI29" i="113"/>
  <c r="BH29" i="110"/>
  <c r="BI105" i="110"/>
  <c r="BI5" i="110"/>
  <c r="BJ99" i="110"/>
  <c r="BI6" i="110"/>
  <c r="BJ100" i="110"/>
  <c r="BH28" i="110"/>
  <c r="BI104" i="110"/>
  <c r="BJ111" i="117"/>
  <c r="BI28" i="117"/>
  <c r="BJ112" i="114"/>
  <c r="BI32" i="114"/>
  <c r="BI29" i="117"/>
  <c r="BJ112" i="117"/>
  <c r="BJ106" i="121"/>
  <c r="BI27" i="121"/>
  <c r="BJ116" i="118"/>
  <c r="BI31" i="118"/>
  <c r="BJ115" i="118"/>
  <c r="BI30" i="118"/>
  <c r="BJ109" i="117"/>
  <c r="BI26" i="117"/>
  <c r="BJ108" i="131"/>
  <c r="BI26" i="131"/>
  <c r="BJ104" i="115"/>
  <c r="BI27" i="115"/>
  <c r="BJ113" i="117"/>
  <c r="BI30" i="117"/>
  <c r="BI108" i="121"/>
  <c r="BH29" i="121"/>
  <c r="BJ111" i="114"/>
  <c r="BI31" i="114"/>
  <c r="BI115" i="117"/>
  <c r="BH32" i="117"/>
  <c r="BI107" i="117"/>
  <c r="BH10" i="117"/>
  <c r="BJ27" i="113"/>
  <c r="BL109" i="114"/>
  <c r="BK29" i="114"/>
  <c r="BK101" i="114"/>
  <c r="BJ6" i="114"/>
  <c r="BJ97" i="119"/>
  <c r="BI26" i="119"/>
  <c r="BK106" i="115"/>
  <c r="BJ29" i="115"/>
  <c r="BK99" i="114"/>
  <c r="BJ4" i="114"/>
  <c r="BJ102" i="118"/>
  <c r="BI4" i="118"/>
  <c r="BH101" i="117"/>
  <c r="BG4" i="117"/>
  <c r="BK121" i="122"/>
  <c r="BJ34" i="122"/>
  <c r="BJ104" i="118"/>
  <c r="BI6" i="118"/>
  <c r="BL118" i="118"/>
  <c r="BK33" i="118"/>
  <c r="BK114" i="117"/>
  <c r="BJ31" i="117"/>
  <c r="BJ100" i="115"/>
  <c r="BI5" i="115"/>
  <c r="BK116" i="122"/>
  <c r="BJ29" i="122"/>
  <c r="BJ103" i="114"/>
  <c r="BI8" i="114"/>
  <c r="BK120" i="122"/>
  <c r="BJ33" i="122"/>
  <c r="BK119" i="122"/>
  <c r="BJ32" i="122"/>
  <c r="BK110" i="114"/>
  <c r="BJ30" i="114"/>
  <c r="BI100" i="114"/>
  <c r="BH5" i="114"/>
  <c r="BJ105" i="118"/>
  <c r="BI7" i="118"/>
  <c r="BK108" i="118"/>
  <c r="BJ10" i="118"/>
  <c r="BJ95" i="113"/>
  <c r="BI3" i="113"/>
  <c r="BK102" i="114"/>
  <c r="BJ7" i="114"/>
  <c r="BI107" i="118"/>
  <c r="BH9" i="118"/>
  <c r="BK112" i="118"/>
  <c r="BJ27" i="118"/>
  <c r="BK105" i="115"/>
  <c r="BJ28" i="115"/>
  <c r="BJ104" i="114"/>
  <c r="BI9" i="114"/>
  <c r="BI98" i="114"/>
  <c r="BH3" i="114"/>
  <c r="BK117" i="122"/>
  <c r="BJ30" i="122"/>
  <c r="BJ100" i="117"/>
  <c r="BI3" i="117"/>
  <c r="BJ99" i="115"/>
  <c r="BI4" i="115"/>
  <c r="BK122" i="122"/>
  <c r="BJ35" i="122"/>
  <c r="BK119" i="118"/>
  <c r="BJ34" i="118"/>
  <c r="BJ106" i="118"/>
  <c r="BI8" i="118"/>
  <c r="BH110" i="117"/>
  <c r="BG27" i="117"/>
  <c r="BI114" i="122"/>
  <c r="BH27" i="122"/>
  <c r="BI103" i="118"/>
  <c r="BH5" i="118"/>
  <c r="BJ98" i="115"/>
  <c r="BI3" i="115"/>
  <c r="BK107" i="114"/>
  <c r="BJ27" i="114"/>
  <c r="BJ116" i="117"/>
  <c r="BI33" i="117"/>
  <c r="BJ106" i="114"/>
  <c r="BI26" i="114"/>
  <c r="BH106" i="117"/>
  <c r="BG9" i="117"/>
  <c r="BK101" i="113"/>
  <c r="BJ26" i="113"/>
  <c r="BI118" i="122"/>
  <c r="BH31" i="122"/>
  <c r="BJ28" i="113"/>
  <c r="BJ5" i="113"/>
  <c r="BI113" i="118"/>
  <c r="BH28" i="118"/>
  <c r="BJ108" i="114"/>
  <c r="BI28" i="114"/>
  <c r="BJ117" i="118"/>
  <c r="BI32" i="118"/>
  <c r="BK101" i="115"/>
  <c r="BJ6" i="115"/>
  <c r="BK103" i="115"/>
  <c r="BJ26" i="115"/>
  <c r="BJ105" i="117"/>
  <c r="BI8" i="117"/>
  <c r="BJ103" i="117"/>
  <c r="BI6" i="117"/>
  <c r="BJ98" i="110"/>
  <c r="BI4" i="110"/>
  <c r="BL4" i="113"/>
  <c r="BK4" i="113"/>
  <c r="BJ102" i="117"/>
  <c r="BI5" i="117"/>
  <c r="BJ26" i="118"/>
  <c r="BH98" i="121"/>
  <c r="BG3" i="121"/>
  <c r="BK114" i="118"/>
  <c r="BJ29" i="118"/>
  <c r="BH113" i="122"/>
  <c r="BG26" i="122"/>
  <c r="BK115" i="122"/>
  <c r="BJ28" i="122"/>
  <c r="BK98" i="119"/>
  <c r="BJ27" i="119"/>
  <c r="BJ109" i="118"/>
  <c r="BI11" i="118"/>
  <c r="BI3" i="118"/>
  <c r="BJ104" i="117"/>
  <c r="BI7" i="117"/>
  <c r="BH105" i="121"/>
  <c r="BG26" i="121"/>
  <c r="BK103" i="121"/>
  <c r="BJ8" i="121"/>
  <c r="BJ100" i="121"/>
  <c r="BI5" i="121"/>
  <c r="BK110" i="121"/>
  <c r="BJ31" i="121"/>
  <c r="BK101" i="121"/>
  <c r="BJ6" i="121"/>
  <c r="BL107" i="121"/>
  <c r="BK28" i="121"/>
  <c r="BJ99" i="121"/>
  <c r="BI4" i="121"/>
  <c r="BJ94" i="120"/>
  <c r="BI26" i="120"/>
  <c r="BJ92" i="120"/>
  <c r="BI3" i="120"/>
  <c r="BH104" i="131"/>
  <c r="BG8" i="131"/>
  <c r="BH106" i="131"/>
  <c r="BG10" i="131"/>
  <c r="BH103" i="131"/>
  <c r="BG7" i="131"/>
  <c r="BH100" i="131"/>
  <c r="BG4" i="131"/>
  <c r="BI112" i="131"/>
  <c r="BH30" i="131"/>
  <c r="BI3" i="131"/>
  <c r="BI111" i="131"/>
  <c r="BH29" i="131"/>
  <c r="BH105" i="131"/>
  <c r="BG9" i="131"/>
  <c r="BH102" i="131"/>
  <c r="BG6" i="131"/>
  <c r="BH109" i="131"/>
  <c r="BG27" i="131"/>
  <c r="BI114" i="131"/>
  <c r="BH32" i="131"/>
  <c r="BH101" i="131"/>
  <c r="BG5" i="131"/>
  <c r="BI115" i="131"/>
  <c r="BH33" i="131"/>
  <c r="BI113" i="131"/>
  <c r="BH31" i="131"/>
  <c r="BI110" i="131"/>
  <c r="BH28" i="131"/>
  <c r="BK94" i="119"/>
  <c r="BJ3" i="119"/>
  <c r="BK95" i="119"/>
  <c r="BJ4" i="119"/>
  <c r="BJ105" i="122"/>
  <c r="BI6" i="122"/>
  <c r="BJ106" i="122"/>
  <c r="BI7" i="122"/>
  <c r="BJ110" i="122"/>
  <c r="BI11" i="122"/>
  <c r="BH103" i="122"/>
  <c r="BG4" i="122"/>
  <c r="BH107" i="122"/>
  <c r="BG8" i="122"/>
  <c r="BJ108" i="122"/>
  <c r="BI9" i="122"/>
  <c r="BJ104" i="122"/>
  <c r="BI5" i="122"/>
  <c r="BJ111" i="122"/>
  <c r="BI12" i="122"/>
  <c r="BJ109" i="122"/>
  <c r="BI10" i="122"/>
  <c r="BH102" i="122"/>
  <c r="BG3" i="122"/>
  <c r="BJ102" i="110"/>
  <c r="BI26" i="110"/>
  <c r="BK103" i="110"/>
  <c r="BJ27" i="110"/>
  <c r="BJ97" i="110"/>
  <c r="BI3" i="110"/>
  <c r="CL2" i="138" l="1"/>
  <c r="CK25" i="138"/>
  <c r="CL2" i="147"/>
  <c r="CK25" i="147"/>
  <c r="CK25" i="148"/>
  <c r="CL2" i="148"/>
  <c r="CL2" i="141"/>
  <c r="CK25" i="141"/>
  <c r="CL2" i="146"/>
  <c r="CK25" i="146"/>
  <c r="CK2" i="139"/>
  <c r="CJ25" i="139"/>
  <c r="CJ25" i="140"/>
  <c r="CK2" i="140"/>
  <c r="CL2" i="145"/>
  <c r="CK25" i="145"/>
  <c r="CL2" i="142"/>
  <c r="CK25" i="142"/>
  <c r="CL2" i="144"/>
  <c r="CK25" i="144"/>
  <c r="DH46" i="142"/>
  <c r="DJ23" i="142"/>
  <c r="DJ23" i="140"/>
  <c r="DJ115" i="138"/>
  <c r="DJ31" i="138" s="1"/>
  <c r="DI31" i="138"/>
  <c r="CO27" i="113"/>
  <c r="CP102" i="113"/>
  <c r="DJ108" i="140"/>
  <c r="DJ26" i="140" s="1"/>
  <c r="DI26" i="140"/>
  <c r="DI30" i="148"/>
  <c r="DJ106" i="148"/>
  <c r="DJ30" i="148" s="1"/>
  <c r="DI30" i="141"/>
  <c r="DJ111" i="141"/>
  <c r="DJ30" i="141" s="1"/>
  <c r="DH46" i="141"/>
  <c r="DJ98" i="142"/>
  <c r="DJ26" i="142" s="1"/>
  <c r="DI26" i="142"/>
  <c r="DI29" i="138"/>
  <c r="DJ113" i="138"/>
  <c r="DJ29" i="138" s="1"/>
  <c r="DI29" i="145"/>
  <c r="DJ105" i="145"/>
  <c r="DJ29" i="145" s="1"/>
  <c r="DI27" i="145"/>
  <c r="DJ103" i="145"/>
  <c r="DJ27" i="145" s="1"/>
  <c r="DI23" i="140"/>
  <c r="DI28" i="138"/>
  <c r="DJ112" i="138"/>
  <c r="DJ28" i="138" s="1"/>
  <c r="DH46" i="140"/>
  <c r="DI30" i="140"/>
  <c r="DJ112" i="140"/>
  <c r="DJ30" i="140" s="1"/>
  <c r="DI30" i="138"/>
  <c r="DJ114" i="138"/>
  <c r="DJ30" i="138" s="1"/>
  <c r="DI27" i="140"/>
  <c r="DJ109" i="140"/>
  <c r="DJ27" i="140" s="1"/>
  <c r="DI29" i="148"/>
  <c r="DJ105" i="148"/>
  <c r="DJ29" i="148" s="1"/>
  <c r="DJ23" i="148"/>
  <c r="DI23" i="137"/>
  <c r="DJ104" i="147"/>
  <c r="DJ26" i="147" s="1"/>
  <c r="DI26" i="147"/>
  <c r="DJ106" i="147"/>
  <c r="DJ28" i="147" s="1"/>
  <c r="DI28" i="147"/>
  <c r="DJ105" i="147"/>
  <c r="DJ27" i="147" s="1"/>
  <c r="DI27" i="147"/>
  <c r="CO3" i="118"/>
  <c r="CP101" i="118"/>
  <c r="DI23" i="148"/>
  <c r="DI29" i="147"/>
  <c r="DJ107" i="147"/>
  <c r="DJ29" i="147" s="1"/>
  <c r="DH46" i="145"/>
  <c r="DI30" i="147"/>
  <c r="DJ108" i="147"/>
  <c r="DJ30" i="147" s="1"/>
  <c r="DI26" i="138"/>
  <c r="DJ110" i="138"/>
  <c r="DJ26" i="138" s="1"/>
  <c r="BL29" i="114"/>
  <c r="BM109" i="114"/>
  <c r="BL28" i="121"/>
  <c r="BM107" i="121"/>
  <c r="DI29" i="140"/>
  <c r="DJ111" i="140"/>
  <c r="DJ29" i="140" s="1"/>
  <c r="CO5" i="113"/>
  <c r="CP97" i="113"/>
  <c r="DJ23" i="147"/>
  <c r="CP111" i="118"/>
  <c r="CO26" i="118"/>
  <c r="DJ100" i="139"/>
  <c r="DJ26" i="139" s="1"/>
  <c r="DJ46" i="139" s="1"/>
  <c r="DI26" i="139"/>
  <c r="DI46" i="139" s="1"/>
  <c r="DH46" i="147"/>
  <c r="DI32" i="138"/>
  <c r="DJ116" i="138"/>
  <c r="DJ32" i="138" s="1"/>
  <c r="DI26" i="145"/>
  <c r="DJ102" i="145"/>
  <c r="DJ26" i="145" s="1"/>
  <c r="DH46" i="138"/>
  <c r="DI32" i="141"/>
  <c r="DJ113" i="141"/>
  <c r="DJ32" i="141" s="1"/>
  <c r="DI23" i="147"/>
  <c r="DJ111" i="138"/>
  <c r="DJ27" i="138" s="1"/>
  <c r="DI27" i="138"/>
  <c r="DI28" i="141"/>
  <c r="DJ109" i="141"/>
  <c r="DJ28" i="141" s="1"/>
  <c r="CO4" i="113"/>
  <c r="CP96" i="113"/>
  <c r="DI28" i="145"/>
  <c r="DJ104" i="145"/>
  <c r="DJ28" i="145" s="1"/>
  <c r="DI23" i="145"/>
  <c r="DI31" i="141"/>
  <c r="DJ112" i="141"/>
  <c r="DJ31" i="141" s="1"/>
  <c r="DJ103" i="148"/>
  <c r="DJ27" i="148" s="1"/>
  <c r="DI27" i="148"/>
  <c r="DJ99" i="144"/>
  <c r="DJ27" i="144" s="1"/>
  <c r="DI27" i="144"/>
  <c r="DJ23" i="145"/>
  <c r="DJ23" i="138"/>
  <c r="DJ23" i="144"/>
  <c r="DJ100" i="142"/>
  <c r="DJ28" i="142" s="1"/>
  <c r="DI28" i="142"/>
  <c r="DH46" i="148"/>
  <c r="CQ3" i="131"/>
  <c r="CR99" i="131"/>
  <c r="DI28" i="144"/>
  <c r="DJ100" i="144"/>
  <c r="DJ28" i="144" s="1"/>
  <c r="DJ98" i="144"/>
  <c r="DJ26" i="144" s="1"/>
  <c r="DI26" i="144"/>
  <c r="CO28" i="113"/>
  <c r="CP103" i="113"/>
  <c r="DJ23" i="141"/>
  <c r="BL33" i="118"/>
  <c r="BM118" i="118"/>
  <c r="DI29" i="141"/>
  <c r="DJ110" i="141"/>
  <c r="DJ29" i="141" s="1"/>
  <c r="DI23" i="138"/>
  <c r="DI23" i="144"/>
  <c r="DI23" i="142"/>
  <c r="DI28" i="148"/>
  <c r="DJ104" i="148"/>
  <c r="DJ28" i="148" s="1"/>
  <c r="DJ108" i="141"/>
  <c r="DJ27" i="141" s="1"/>
  <c r="DI27" i="141"/>
  <c r="DH46" i="144"/>
  <c r="DI26" i="148"/>
  <c r="DJ102" i="148"/>
  <c r="DJ26" i="148" s="1"/>
  <c r="DI23" i="141"/>
  <c r="CK25" i="137"/>
  <c r="CL2" i="137"/>
  <c r="DI26" i="137"/>
  <c r="DJ100" i="137"/>
  <c r="DJ26" i="137" s="1"/>
  <c r="DJ101" i="137"/>
  <c r="DJ27" i="137" s="1"/>
  <c r="DI27" i="137"/>
  <c r="DH46" i="137"/>
  <c r="DJ102" i="137"/>
  <c r="DJ28" i="137" s="1"/>
  <c r="DI28" i="137"/>
  <c r="DJ23" i="137"/>
  <c r="DI29" i="137"/>
  <c r="DJ103" i="137"/>
  <c r="DJ29" i="137" s="1"/>
  <c r="BJ102" i="121"/>
  <c r="BI7" i="121"/>
  <c r="BH30" i="121"/>
  <c r="BI109" i="121"/>
  <c r="BL98" i="113"/>
  <c r="BK6" i="113"/>
  <c r="BK104" i="113"/>
  <c r="BJ29" i="113"/>
  <c r="BK100" i="110"/>
  <c r="BJ6" i="110"/>
  <c r="BK99" i="110"/>
  <c r="BJ5" i="110"/>
  <c r="BI29" i="110"/>
  <c r="BJ105" i="110"/>
  <c r="BJ104" i="110"/>
  <c r="BI28" i="110"/>
  <c r="BK112" i="117"/>
  <c r="BJ29" i="117"/>
  <c r="BK111" i="114"/>
  <c r="BJ31" i="114"/>
  <c r="BK104" i="115"/>
  <c r="BJ27" i="115"/>
  <c r="BK115" i="118"/>
  <c r="BJ30" i="118"/>
  <c r="BJ108" i="121"/>
  <c r="BI29" i="121"/>
  <c r="BK108" i="131"/>
  <c r="BJ26" i="131"/>
  <c r="BK116" i="118"/>
  <c r="BJ31" i="118"/>
  <c r="BK112" i="114"/>
  <c r="BJ32" i="114"/>
  <c r="BK113" i="117"/>
  <c r="BJ30" i="117"/>
  <c r="BJ26" i="117"/>
  <c r="BK109" i="117"/>
  <c r="BK106" i="121"/>
  <c r="BJ27" i="121"/>
  <c r="BK111" i="117"/>
  <c r="BJ28" i="117"/>
  <c r="BI105" i="121"/>
  <c r="BH26" i="121"/>
  <c r="BJ3" i="118"/>
  <c r="BL98" i="119"/>
  <c r="BK27" i="119"/>
  <c r="BL114" i="118"/>
  <c r="BK29" i="118"/>
  <c r="BL26" i="118"/>
  <c r="BK26" i="118"/>
  <c r="BK103" i="117"/>
  <c r="BJ6" i="117"/>
  <c r="BL103" i="115"/>
  <c r="BK26" i="115"/>
  <c r="BK117" i="118"/>
  <c r="BJ32" i="118"/>
  <c r="BJ113" i="118"/>
  <c r="BI28" i="118"/>
  <c r="BL28" i="113"/>
  <c r="BK28" i="113"/>
  <c r="BK106" i="114"/>
  <c r="BJ26" i="114"/>
  <c r="BL107" i="114"/>
  <c r="BK27" i="114"/>
  <c r="BJ103" i="118"/>
  <c r="BI5" i="118"/>
  <c r="BI110" i="117"/>
  <c r="BH27" i="117"/>
  <c r="BL119" i="118"/>
  <c r="BK34" i="118"/>
  <c r="BK99" i="115"/>
  <c r="BJ4" i="115"/>
  <c r="BL117" i="122"/>
  <c r="BK30" i="122"/>
  <c r="BK104" i="114"/>
  <c r="BJ9" i="114"/>
  <c r="BL112" i="118"/>
  <c r="BK27" i="118"/>
  <c r="BL102" i="114"/>
  <c r="BK7" i="114"/>
  <c r="BL108" i="118"/>
  <c r="BK10" i="118"/>
  <c r="BK105" i="118"/>
  <c r="BJ7" i="118"/>
  <c r="BL110" i="114"/>
  <c r="BK30" i="114"/>
  <c r="BL120" i="122"/>
  <c r="BK33" i="122"/>
  <c r="BK100" i="115"/>
  <c r="BJ5" i="115"/>
  <c r="BL121" i="122"/>
  <c r="BK34" i="122"/>
  <c r="BK102" i="118"/>
  <c r="BJ4" i="118"/>
  <c r="BL106" i="115"/>
  <c r="BK29" i="115"/>
  <c r="BL101" i="114"/>
  <c r="BK6" i="114"/>
  <c r="BJ107" i="117"/>
  <c r="BI10" i="117"/>
  <c r="BK104" i="117"/>
  <c r="BJ7" i="117"/>
  <c r="BK109" i="118"/>
  <c r="BJ11" i="118"/>
  <c r="BL115" i="122"/>
  <c r="BK28" i="122"/>
  <c r="BI113" i="122"/>
  <c r="BH26" i="122"/>
  <c r="BI98" i="121"/>
  <c r="BH3" i="121"/>
  <c r="BK102" i="117"/>
  <c r="BJ5" i="117"/>
  <c r="BK98" i="110"/>
  <c r="BJ4" i="110"/>
  <c r="BK105" i="117"/>
  <c r="BJ8" i="117"/>
  <c r="BL101" i="115"/>
  <c r="BK6" i="115"/>
  <c r="BK108" i="114"/>
  <c r="BJ28" i="114"/>
  <c r="BL5" i="113"/>
  <c r="BK5" i="113"/>
  <c r="BJ118" i="122"/>
  <c r="BI31" i="122"/>
  <c r="BL101" i="113"/>
  <c r="BK26" i="113"/>
  <c r="BI106" i="117"/>
  <c r="BH9" i="117"/>
  <c r="BK116" i="117"/>
  <c r="BJ33" i="117"/>
  <c r="BK98" i="115"/>
  <c r="BJ3" i="115"/>
  <c r="BJ114" i="122"/>
  <c r="BI27" i="122"/>
  <c r="BK106" i="118"/>
  <c r="BJ8" i="118"/>
  <c r="BL122" i="122"/>
  <c r="BK35" i="122"/>
  <c r="BK100" i="117"/>
  <c r="BJ3" i="117"/>
  <c r="BJ98" i="114"/>
  <c r="BI3" i="114"/>
  <c r="BL105" i="115"/>
  <c r="BK28" i="115"/>
  <c r="BJ107" i="118"/>
  <c r="BI9" i="118"/>
  <c r="BK95" i="113"/>
  <c r="BJ3" i="113"/>
  <c r="BJ100" i="114"/>
  <c r="BI5" i="114"/>
  <c r="BL119" i="122"/>
  <c r="BK32" i="122"/>
  <c r="BK103" i="114"/>
  <c r="BJ8" i="114"/>
  <c r="BL116" i="122"/>
  <c r="BK29" i="122"/>
  <c r="BL114" i="117"/>
  <c r="BK31" i="117"/>
  <c r="BK104" i="118"/>
  <c r="BJ6" i="118"/>
  <c r="BI101" i="117"/>
  <c r="BH4" i="117"/>
  <c r="BL99" i="114"/>
  <c r="BK4" i="114"/>
  <c r="BK97" i="119"/>
  <c r="BJ26" i="119"/>
  <c r="BL27" i="113"/>
  <c r="BK27" i="113"/>
  <c r="BJ115" i="117"/>
  <c r="BI32" i="117"/>
  <c r="BL110" i="121"/>
  <c r="BK31" i="121"/>
  <c r="BK99" i="121"/>
  <c r="BJ4" i="121"/>
  <c r="BL101" i="121"/>
  <c r="BK6" i="121"/>
  <c r="BK100" i="121"/>
  <c r="BJ5" i="121"/>
  <c r="BL103" i="121"/>
  <c r="BK8" i="121"/>
  <c r="BK94" i="120"/>
  <c r="BJ26" i="120"/>
  <c r="BK92" i="120"/>
  <c r="BJ3" i="120"/>
  <c r="BJ110" i="131"/>
  <c r="BI28" i="131"/>
  <c r="BJ115" i="131"/>
  <c r="BI33" i="131"/>
  <c r="BJ114" i="131"/>
  <c r="BI32" i="131"/>
  <c r="BI109" i="131"/>
  <c r="BH27" i="131"/>
  <c r="BI105" i="131"/>
  <c r="BH9" i="131"/>
  <c r="BJ3" i="131"/>
  <c r="BI100" i="131"/>
  <c r="BH4" i="131"/>
  <c r="BI106" i="131"/>
  <c r="BH10" i="131"/>
  <c r="BJ113" i="131"/>
  <c r="BI31" i="131"/>
  <c r="BI101" i="131"/>
  <c r="BH5" i="131"/>
  <c r="BI102" i="131"/>
  <c r="BH6" i="131"/>
  <c r="BJ111" i="131"/>
  <c r="BI29" i="131"/>
  <c r="BJ112" i="131"/>
  <c r="BI30" i="131"/>
  <c r="BI103" i="131"/>
  <c r="BH7" i="131"/>
  <c r="BI104" i="131"/>
  <c r="BH8" i="131"/>
  <c r="BL95" i="119"/>
  <c r="BK4" i="119"/>
  <c r="BL94" i="119"/>
  <c r="BK3" i="119"/>
  <c r="BK106" i="122"/>
  <c r="BJ7" i="122"/>
  <c r="BK108" i="122"/>
  <c r="BJ9" i="122"/>
  <c r="BI102" i="122"/>
  <c r="BH3" i="122"/>
  <c r="BK111" i="122"/>
  <c r="BJ12" i="122"/>
  <c r="BI103" i="122"/>
  <c r="BH4" i="122"/>
  <c r="BK109" i="122"/>
  <c r="BJ10" i="122"/>
  <c r="BK104" i="122"/>
  <c r="BJ5" i="122"/>
  <c r="BI107" i="122"/>
  <c r="BH8" i="122"/>
  <c r="BK110" i="122"/>
  <c r="BJ11" i="122"/>
  <c r="BK105" i="122"/>
  <c r="BJ6" i="122"/>
  <c r="BL103" i="110"/>
  <c r="BK27" i="110"/>
  <c r="BK97" i="110"/>
  <c r="BJ3" i="110"/>
  <c r="BK102" i="110"/>
  <c r="BJ26" i="110"/>
  <c r="CL2" i="140" l="1"/>
  <c r="CK25" i="140"/>
  <c r="CM2" i="144"/>
  <c r="CL25" i="144"/>
  <c r="CM2" i="145"/>
  <c r="CL25" i="145"/>
  <c r="CL2" i="139"/>
  <c r="CK25" i="139"/>
  <c r="CM2" i="141"/>
  <c r="CL25" i="141"/>
  <c r="CL25" i="147"/>
  <c r="CM2" i="147"/>
  <c r="CM2" i="148"/>
  <c r="CL25" i="148"/>
  <c r="CM2" i="142"/>
  <c r="CL25" i="142"/>
  <c r="CL25" i="146"/>
  <c r="CM2" i="146"/>
  <c r="CL25" i="138"/>
  <c r="CM2" i="138"/>
  <c r="DJ46" i="144"/>
  <c r="DI46" i="145"/>
  <c r="DJ46" i="147"/>
  <c r="DI46" i="142"/>
  <c r="DJ46" i="142"/>
  <c r="DJ46" i="148"/>
  <c r="DI46" i="148"/>
  <c r="DI46" i="144"/>
  <c r="DI46" i="140"/>
  <c r="BL31" i="117"/>
  <c r="BM114" i="117"/>
  <c r="BL34" i="118"/>
  <c r="BM119" i="118"/>
  <c r="BM33" i="118"/>
  <c r="BN118" i="118"/>
  <c r="CP4" i="113"/>
  <c r="CQ96" i="113"/>
  <c r="BL6" i="115"/>
  <c r="BM101" i="115"/>
  <c r="DJ46" i="138"/>
  <c r="CP3" i="118"/>
  <c r="CQ101" i="118"/>
  <c r="DJ46" i="140"/>
  <c r="DI46" i="138"/>
  <c r="BL27" i="118"/>
  <c r="BM112" i="118"/>
  <c r="BL4" i="114"/>
  <c r="BM99" i="114"/>
  <c r="CS99" i="131"/>
  <c r="CR3" i="131"/>
  <c r="BL26" i="113"/>
  <c r="BM101" i="113"/>
  <c r="BL26" i="115"/>
  <c r="BM103" i="115"/>
  <c r="BL8" i="121"/>
  <c r="BM103" i="121"/>
  <c r="BL6" i="114"/>
  <c r="BM101" i="114"/>
  <c r="BL10" i="118"/>
  <c r="BM108" i="118"/>
  <c r="DI46" i="141"/>
  <c r="CP27" i="113"/>
  <c r="CQ102" i="113"/>
  <c r="BL27" i="119"/>
  <c r="BM98" i="119"/>
  <c r="BL31" i="121"/>
  <c r="BM110" i="121"/>
  <c r="BL34" i="122"/>
  <c r="BM121" i="122"/>
  <c r="BL35" i="122"/>
  <c r="BM122" i="122"/>
  <c r="BL28" i="122"/>
  <c r="BM115" i="122"/>
  <c r="BL3" i="119"/>
  <c r="BM94" i="119"/>
  <c r="DJ46" i="141"/>
  <c r="CQ103" i="113"/>
  <c r="CP28" i="113"/>
  <c r="CP26" i="118"/>
  <c r="CQ111" i="118"/>
  <c r="BM28" i="121"/>
  <c r="BN107" i="121"/>
  <c r="BL6" i="121"/>
  <c r="BM101" i="121"/>
  <c r="BL32" i="122"/>
  <c r="BM119" i="122"/>
  <c r="BL28" i="115"/>
  <c r="BM105" i="115"/>
  <c r="BL29" i="115"/>
  <c r="BM106" i="115"/>
  <c r="BL33" i="122"/>
  <c r="BM120" i="122"/>
  <c r="BL7" i="114"/>
  <c r="BM102" i="114"/>
  <c r="BL27" i="114"/>
  <c r="BM107" i="114"/>
  <c r="BL29" i="118"/>
  <c r="BM114" i="118"/>
  <c r="BL30" i="114"/>
  <c r="BM110" i="114"/>
  <c r="BL29" i="122"/>
  <c r="BM116" i="122"/>
  <c r="BL30" i="122"/>
  <c r="BM117" i="122"/>
  <c r="BL27" i="110"/>
  <c r="BM103" i="110"/>
  <c r="BL4" i="119"/>
  <c r="BM95" i="119"/>
  <c r="BL6" i="113"/>
  <c r="BM98" i="113"/>
  <c r="DJ46" i="145"/>
  <c r="CP5" i="113"/>
  <c r="CQ97" i="113"/>
  <c r="BM29" i="114"/>
  <c r="BN109" i="114"/>
  <c r="DI46" i="147"/>
  <c r="CM2" i="137"/>
  <c r="CL25" i="137"/>
  <c r="DJ46" i="137"/>
  <c r="DI46" i="137"/>
  <c r="BI30" i="121"/>
  <c r="BJ109" i="121"/>
  <c r="BJ7" i="121"/>
  <c r="BK102" i="121"/>
  <c r="BL104" i="113"/>
  <c r="BK29" i="113"/>
  <c r="BK105" i="110"/>
  <c r="BJ29" i="110"/>
  <c r="BL99" i="110"/>
  <c r="BK5" i="110"/>
  <c r="BK104" i="110"/>
  <c r="BJ28" i="110"/>
  <c r="BL100" i="110"/>
  <c r="BK6" i="110"/>
  <c r="BL111" i="117"/>
  <c r="BK28" i="117"/>
  <c r="BL113" i="117"/>
  <c r="BK30" i="117"/>
  <c r="BL108" i="131"/>
  <c r="BK26" i="131"/>
  <c r="BL104" i="115"/>
  <c r="BK27" i="115"/>
  <c r="BL106" i="121"/>
  <c r="BK27" i="121"/>
  <c r="BL112" i="114"/>
  <c r="BK32" i="114"/>
  <c r="BK108" i="121"/>
  <c r="BJ29" i="121"/>
  <c r="BL111" i="114"/>
  <c r="BK31" i="114"/>
  <c r="BL109" i="117"/>
  <c r="BK26" i="117"/>
  <c r="BL116" i="118"/>
  <c r="BK31" i="118"/>
  <c r="BL115" i="118"/>
  <c r="BK30" i="118"/>
  <c r="BL112" i="117"/>
  <c r="BK29" i="117"/>
  <c r="BK115" i="117"/>
  <c r="BJ32" i="117"/>
  <c r="BK107" i="118"/>
  <c r="BJ9" i="118"/>
  <c r="BL116" i="117"/>
  <c r="BK33" i="117"/>
  <c r="BJ98" i="121"/>
  <c r="BI3" i="121"/>
  <c r="BL104" i="117"/>
  <c r="BK7" i="117"/>
  <c r="BL105" i="118"/>
  <c r="BK7" i="118"/>
  <c r="BL104" i="114"/>
  <c r="BK9" i="114"/>
  <c r="BL99" i="115"/>
  <c r="BK4" i="115"/>
  <c r="BJ110" i="117"/>
  <c r="BI27" i="117"/>
  <c r="BL117" i="118"/>
  <c r="BK32" i="118"/>
  <c r="BL103" i="117"/>
  <c r="BK6" i="117"/>
  <c r="BL3" i="118"/>
  <c r="BK3" i="118"/>
  <c r="BL97" i="119"/>
  <c r="BK26" i="119"/>
  <c r="BJ101" i="117"/>
  <c r="BI4" i="117"/>
  <c r="BL103" i="114"/>
  <c r="BK8" i="114"/>
  <c r="BK100" i="114"/>
  <c r="BJ5" i="114"/>
  <c r="BK98" i="114"/>
  <c r="BJ3" i="114"/>
  <c r="BK114" i="122"/>
  <c r="BJ27" i="122"/>
  <c r="BL98" i="110"/>
  <c r="BK4" i="110"/>
  <c r="BL104" i="118"/>
  <c r="BK6" i="118"/>
  <c r="BL95" i="113"/>
  <c r="BK3" i="113"/>
  <c r="BL100" i="117"/>
  <c r="BK3" i="117"/>
  <c r="BL106" i="118"/>
  <c r="BK8" i="118"/>
  <c r="BL98" i="115"/>
  <c r="BK3" i="115"/>
  <c r="BJ106" i="117"/>
  <c r="BI9" i="117"/>
  <c r="BK118" i="122"/>
  <c r="BJ31" i="122"/>
  <c r="BL108" i="114"/>
  <c r="BK28" i="114"/>
  <c r="BL105" i="117"/>
  <c r="BK8" i="117"/>
  <c r="BL102" i="117"/>
  <c r="BK5" i="117"/>
  <c r="BJ113" i="122"/>
  <c r="BI26" i="122"/>
  <c r="BL109" i="118"/>
  <c r="BK11" i="118"/>
  <c r="BK107" i="117"/>
  <c r="BJ10" i="117"/>
  <c r="BL102" i="118"/>
  <c r="BK4" i="118"/>
  <c r="BL100" i="115"/>
  <c r="BK5" i="115"/>
  <c r="BK103" i="118"/>
  <c r="BJ5" i="118"/>
  <c r="BL106" i="114"/>
  <c r="BK26" i="114"/>
  <c r="BK113" i="118"/>
  <c r="BJ28" i="118"/>
  <c r="BJ105" i="121"/>
  <c r="BI26" i="121"/>
  <c r="BL99" i="121"/>
  <c r="BK4" i="121"/>
  <c r="BL100" i="121"/>
  <c r="BK5" i="121"/>
  <c r="BL94" i="120"/>
  <c r="BK26" i="120"/>
  <c r="BL92" i="120"/>
  <c r="BK3" i="120"/>
  <c r="BL3" i="131"/>
  <c r="BK3" i="131"/>
  <c r="BJ103" i="131"/>
  <c r="BI7" i="131"/>
  <c r="BK111" i="131"/>
  <c r="BJ29" i="131"/>
  <c r="BJ101" i="131"/>
  <c r="BI5" i="131"/>
  <c r="BJ106" i="131"/>
  <c r="BI10" i="131"/>
  <c r="BJ109" i="131"/>
  <c r="BI27" i="131"/>
  <c r="BK115" i="131"/>
  <c r="BJ33" i="131"/>
  <c r="BJ104" i="131"/>
  <c r="BI8" i="131"/>
  <c r="BK112" i="131"/>
  <c r="BJ30" i="131"/>
  <c r="BJ102" i="131"/>
  <c r="BI6" i="131"/>
  <c r="BK113" i="131"/>
  <c r="BJ31" i="131"/>
  <c r="BJ100" i="131"/>
  <c r="BI4" i="131"/>
  <c r="BJ105" i="131"/>
  <c r="BI9" i="131"/>
  <c r="BK114" i="131"/>
  <c r="BJ32" i="131"/>
  <c r="BK110" i="131"/>
  <c r="BJ28" i="131"/>
  <c r="BJ107" i="122"/>
  <c r="BI8" i="122"/>
  <c r="BL108" i="122"/>
  <c r="BK9" i="122"/>
  <c r="BL105" i="122"/>
  <c r="BK6" i="122"/>
  <c r="BL111" i="122"/>
  <c r="BK12" i="122"/>
  <c r="BL109" i="122"/>
  <c r="BK10" i="122"/>
  <c r="BL110" i="122"/>
  <c r="BK11" i="122"/>
  <c r="BL104" i="122"/>
  <c r="BK5" i="122"/>
  <c r="BJ103" i="122"/>
  <c r="BI4" i="122"/>
  <c r="BJ102" i="122"/>
  <c r="BI3" i="122"/>
  <c r="BL106" i="122"/>
  <c r="BK7" i="122"/>
  <c r="BL97" i="110"/>
  <c r="BK3" i="110"/>
  <c r="BL102" i="110"/>
  <c r="BK26" i="110"/>
  <c r="CN2" i="138" l="1"/>
  <c r="CM25" i="138"/>
  <c r="CM25" i="147"/>
  <c r="CN2" i="147"/>
  <c r="CM25" i="142"/>
  <c r="CN2" i="142"/>
  <c r="CL25" i="139"/>
  <c r="CM2" i="139"/>
  <c r="CM25" i="144"/>
  <c r="CN2" i="144"/>
  <c r="CM25" i="146"/>
  <c r="CN2" i="146"/>
  <c r="CM25" i="148"/>
  <c r="CN2" i="148"/>
  <c r="CN2" i="141"/>
  <c r="CM25" i="141"/>
  <c r="CN2" i="145"/>
  <c r="CM25" i="145"/>
  <c r="CL25" i="140"/>
  <c r="CM2" i="140"/>
  <c r="BM28" i="115"/>
  <c r="BN105" i="115"/>
  <c r="CR111" i="118"/>
  <c r="CQ26" i="118"/>
  <c r="BM3" i="119"/>
  <c r="BN94" i="119"/>
  <c r="BM31" i="121"/>
  <c r="BN110" i="121"/>
  <c r="BN108" i="118"/>
  <c r="BM10" i="118"/>
  <c r="BM26" i="113"/>
  <c r="BN101" i="113"/>
  <c r="BL3" i="115"/>
  <c r="BM98" i="115"/>
  <c r="BL6" i="110"/>
  <c r="BM100" i="110"/>
  <c r="BM27" i="114"/>
  <c r="BN107" i="114"/>
  <c r="BL26" i="114"/>
  <c r="BM106" i="114"/>
  <c r="BL29" i="117"/>
  <c r="BM112" i="117"/>
  <c r="BN98" i="119"/>
  <c r="BM27" i="119"/>
  <c r="BM6" i="114"/>
  <c r="BN101" i="114"/>
  <c r="BN33" i="118"/>
  <c r="BO118" i="118"/>
  <c r="BL5" i="122"/>
  <c r="BM104" i="122"/>
  <c r="BL5" i="121"/>
  <c r="BM100" i="121"/>
  <c r="BL4" i="115"/>
  <c r="BM99" i="115"/>
  <c r="BL4" i="110"/>
  <c r="BM98" i="110"/>
  <c r="BL30" i="118"/>
  <c r="BM115" i="118"/>
  <c r="BL26" i="131"/>
  <c r="BM108" i="131"/>
  <c r="BM30" i="122"/>
  <c r="BN117" i="122"/>
  <c r="CS3" i="131"/>
  <c r="CT99" i="131"/>
  <c r="BM6" i="115"/>
  <c r="BN101" i="115"/>
  <c r="BL6" i="122"/>
  <c r="BM105" i="122"/>
  <c r="BM7" i="114"/>
  <c r="BN102" i="114"/>
  <c r="BL6" i="117"/>
  <c r="BM103" i="117"/>
  <c r="BM33" i="122"/>
  <c r="BN120" i="122"/>
  <c r="BM6" i="121"/>
  <c r="BN101" i="121"/>
  <c r="BM35" i="122"/>
  <c r="BN122" i="122"/>
  <c r="CQ27" i="113"/>
  <c r="CR102" i="113"/>
  <c r="BN103" i="121"/>
  <c r="BM8" i="121"/>
  <c r="BM4" i="114"/>
  <c r="BN99" i="114"/>
  <c r="BM34" i="118"/>
  <c r="BN119" i="118"/>
  <c r="BL6" i="118"/>
  <c r="BM104" i="118"/>
  <c r="BL31" i="114"/>
  <c r="BM111" i="114"/>
  <c r="BL11" i="122"/>
  <c r="BM110" i="122"/>
  <c r="BL8" i="118"/>
  <c r="BM106" i="118"/>
  <c r="BL3" i="120"/>
  <c r="BM92" i="120"/>
  <c r="BL5" i="115"/>
  <c r="BM100" i="115"/>
  <c r="BL3" i="117"/>
  <c r="BM100" i="117"/>
  <c r="BL32" i="118"/>
  <c r="BM117" i="118"/>
  <c r="BL7" i="118"/>
  <c r="BM105" i="118"/>
  <c r="BL31" i="118"/>
  <c r="BM116" i="118"/>
  <c r="BL32" i="114"/>
  <c r="BM112" i="114"/>
  <c r="BL30" i="117"/>
  <c r="BM113" i="117"/>
  <c r="BL5" i="110"/>
  <c r="BM99" i="110"/>
  <c r="BN29" i="114"/>
  <c r="BO109" i="114"/>
  <c r="BM6" i="113"/>
  <c r="BN98" i="113"/>
  <c r="BM29" i="122"/>
  <c r="BN116" i="122"/>
  <c r="BL8" i="117"/>
  <c r="BM105" i="117"/>
  <c r="BL29" i="113"/>
  <c r="BM104" i="113"/>
  <c r="BM28" i="122"/>
  <c r="BN115" i="122"/>
  <c r="BL9" i="122"/>
  <c r="BM108" i="122"/>
  <c r="BL4" i="121"/>
  <c r="BM99" i="121"/>
  <c r="BL28" i="114"/>
  <c r="BM108" i="114"/>
  <c r="BL8" i="114"/>
  <c r="BM103" i="114"/>
  <c r="BL33" i="117"/>
  <c r="BM116" i="117"/>
  <c r="BN114" i="118"/>
  <c r="BM29" i="118"/>
  <c r="BM29" i="115"/>
  <c r="BN106" i="115"/>
  <c r="BN28" i="121"/>
  <c r="BO107" i="121"/>
  <c r="CR103" i="113"/>
  <c r="CQ28" i="113"/>
  <c r="BM34" i="122"/>
  <c r="BN121" i="122"/>
  <c r="BM26" i="115"/>
  <c r="BN103" i="115"/>
  <c r="BM27" i="118"/>
  <c r="BN112" i="118"/>
  <c r="CQ3" i="118"/>
  <c r="CR101" i="118"/>
  <c r="CQ4" i="113"/>
  <c r="CR96" i="113"/>
  <c r="BM31" i="117"/>
  <c r="BN114" i="117"/>
  <c r="BL3" i="110"/>
  <c r="BM97" i="110"/>
  <c r="BL27" i="115"/>
  <c r="BM104" i="115"/>
  <c r="BM27" i="110"/>
  <c r="BN103" i="110"/>
  <c r="BM32" i="122"/>
  <c r="BN119" i="122"/>
  <c r="BL7" i="122"/>
  <c r="BM106" i="122"/>
  <c r="BL11" i="118"/>
  <c r="BM109" i="118"/>
  <c r="BL9" i="114"/>
  <c r="BM104" i="114"/>
  <c r="BL10" i="122"/>
  <c r="BM109" i="122"/>
  <c r="BL26" i="110"/>
  <c r="BM102" i="110"/>
  <c r="BL12" i="122"/>
  <c r="BM111" i="122"/>
  <c r="BL26" i="120"/>
  <c r="BM94" i="120"/>
  <c r="BL4" i="118"/>
  <c r="BM102" i="118"/>
  <c r="BL5" i="117"/>
  <c r="BM102" i="117"/>
  <c r="BL3" i="113"/>
  <c r="BM95" i="113"/>
  <c r="BL26" i="119"/>
  <c r="BM97" i="119"/>
  <c r="BL7" i="117"/>
  <c r="BM104" i="117"/>
  <c r="BL26" i="117"/>
  <c r="BM109" i="117"/>
  <c r="BL27" i="121"/>
  <c r="BM106" i="121"/>
  <c r="BL28" i="117"/>
  <c r="BM111" i="117"/>
  <c r="CQ5" i="113"/>
  <c r="CR97" i="113"/>
  <c r="BM4" i="119"/>
  <c r="BN95" i="119"/>
  <c r="BM30" i="114"/>
  <c r="BN110" i="114"/>
  <c r="CM25" i="137"/>
  <c r="CN2" i="137"/>
  <c r="BL102" i="121"/>
  <c r="BK7" i="121"/>
  <c r="BK109" i="121"/>
  <c r="BJ30" i="121"/>
  <c r="BL104" i="110"/>
  <c r="BK28" i="110"/>
  <c r="BL105" i="110"/>
  <c r="BK29" i="110"/>
  <c r="BL108" i="121"/>
  <c r="BK29" i="121"/>
  <c r="BL103" i="118"/>
  <c r="BK5" i="118"/>
  <c r="BK106" i="117"/>
  <c r="BJ9" i="117"/>
  <c r="BL98" i="114"/>
  <c r="BK3" i="114"/>
  <c r="BK98" i="121"/>
  <c r="BJ3" i="121"/>
  <c r="BL107" i="118"/>
  <c r="BK9" i="118"/>
  <c r="BL113" i="118"/>
  <c r="BK28" i="118"/>
  <c r="BK105" i="121"/>
  <c r="BJ26" i="121"/>
  <c r="BL107" i="117"/>
  <c r="BK10" i="117"/>
  <c r="BK113" i="122"/>
  <c r="BJ26" i="122"/>
  <c r="BL118" i="122"/>
  <c r="BK31" i="122"/>
  <c r="BL114" i="122"/>
  <c r="BK27" i="122"/>
  <c r="BL100" i="114"/>
  <c r="BK5" i="114"/>
  <c r="BK101" i="117"/>
  <c r="BJ4" i="117"/>
  <c r="BK110" i="117"/>
  <c r="BJ27" i="117"/>
  <c r="BL115" i="117"/>
  <c r="BK32" i="117"/>
  <c r="BK102" i="131"/>
  <c r="BJ6" i="131"/>
  <c r="BK101" i="131"/>
  <c r="BJ5" i="131"/>
  <c r="BL114" i="131"/>
  <c r="BK32" i="131"/>
  <c r="BK100" i="131"/>
  <c r="BJ4" i="131"/>
  <c r="BK104" i="131"/>
  <c r="BJ8" i="131"/>
  <c r="BK109" i="131"/>
  <c r="BJ27" i="131"/>
  <c r="BK103" i="131"/>
  <c r="BJ7" i="131"/>
  <c r="BL110" i="131"/>
  <c r="BK28" i="131"/>
  <c r="BK105" i="131"/>
  <c r="BJ9" i="131"/>
  <c r="BL113" i="131"/>
  <c r="BK31" i="131"/>
  <c r="BL112" i="131"/>
  <c r="BK30" i="131"/>
  <c r="BL115" i="131"/>
  <c r="BK33" i="131"/>
  <c r="BK106" i="131"/>
  <c r="BJ10" i="131"/>
  <c r="BL111" i="131"/>
  <c r="BK29" i="131"/>
  <c r="BK103" i="122"/>
  <c r="BJ4" i="122"/>
  <c r="BK102" i="122"/>
  <c r="BJ3" i="122"/>
  <c r="BK107" i="122"/>
  <c r="BJ8" i="122"/>
  <c r="CM25" i="140" l="1"/>
  <c r="CN2" i="140"/>
  <c r="CN25" i="144"/>
  <c r="CO2" i="144"/>
  <c r="CN25" i="142"/>
  <c r="CO2" i="142"/>
  <c r="CN25" i="147"/>
  <c r="CO2" i="147"/>
  <c r="CN25" i="141"/>
  <c r="CO2" i="141"/>
  <c r="CO2" i="148"/>
  <c r="CN25" i="148"/>
  <c r="CO2" i="146"/>
  <c r="CN25" i="146"/>
  <c r="CM25" i="139"/>
  <c r="CN2" i="139"/>
  <c r="CO2" i="145"/>
  <c r="CN25" i="145"/>
  <c r="CO2" i="138"/>
  <c r="CN25" i="138"/>
  <c r="BM26" i="119"/>
  <c r="BM46" i="119" s="1"/>
  <c r="BN97" i="119"/>
  <c r="BM4" i="115"/>
  <c r="BN99" i="115"/>
  <c r="BM6" i="110"/>
  <c r="BN100" i="110"/>
  <c r="BO110" i="121"/>
  <c r="BN31" i="121"/>
  <c r="CR27" i="113"/>
  <c r="CS102" i="113"/>
  <c r="BM29" i="117"/>
  <c r="BN112" i="117"/>
  <c r="BL32" i="117"/>
  <c r="BM115" i="117"/>
  <c r="BM26" i="120"/>
  <c r="BM46" i="120" s="1"/>
  <c r="BN94" i="120"/>
  <c r="CS96" i="113"/>
  <c r="CR4" i="113"/>
  <c r="BM6" i="118"/>
  <c r="BN104" i="118"/>
  <c r="BM5" i="121"/>
  <c r="BN100" i="121"/>
  <c r="BM3" i="115"/>
  <c r="BN98" i="115"/>
  <c r="BN3" i="119"/>
  <c r="BO94" i="119"/>
  <c r="BL33" i="131"/>
  <c r="BM115" i="131"/>
  <c r="BN8" i="121"/>
  <c r="BO103" i="121"/>
  <c r="BM8" i="117"/>
  <c r="BN105" i="117"/>
  <c r="BL28" i="110"/>
  <c r="BM104" i="110"/>
  <c r="BM12" i="122"/>
  <c r="BN111" i="122"/>
  <c r="CR3" i="118"/>
  <c r="CS101" i="118"/>
  <c r="BM9" i="122"/>
  <c r="BN108" i="122"/>
  <c r="BM30" i="117"/>
  <c r="BN113" i="117"/>
  <c r="BM32" i="118"/>
  <c r="BN117" i="118"/>
  <c r="BM8" i="118"/>
  <c r="BN106" i="118"/>
  <c r="BN34" i="118"/>
  <c r="BO119" i="118"/>
  <c r="BN35" i="122"/>
  <c r="BO122" i="122"/>
  <c r="BN7" i="114"/>
  <c r="BO102" i="114"/>
  <c r="CT3" i="131"/>
  <c r="CU99" i="131"/>
  <c r="BM30" i="118"/>
  <c r="BN115" i="118"/>
  <c r="BO101" i="114"/>
  <c r="BN6" i="114"/>
  <c r="BN106" i="114"/>
  <c r="BM26" i="114"/>
  <c r="BL27" i="122"/>
  <c r="BM114" i="122"/>
  <c r="BM4" i="121"/>
  <c r="BN99" i="121"/>
  <c r="BN4" i="119"/>
  <c r="BO95" i="119"/>
  <c r="BM5" i="122"/>
  <c r="BN104" i="122"/>
  <c r="BN26" i="113"/>
  <c r="BO101" i="113"/>
  <c r="BL28" i="131"/>
  <c r="BM110" i="131"/>
  <c r="BL29" i="110"/>
  <c r="BM105" i="110"/>
  <c r="BM9" i="114"/>
  <c r="BN104" i="114"/>
  <c r="BM5" i="110"/>
  <c r="BN99" i="110"/>
  <c r="BM26" i="131"/>
  <c r="BN108" i="131"/>
  <c r="BL32" i="131"/>
  <c r="BM114" i="131"/>
  <c r="BN106" i="121"/>
  <c r="BM27" i="121"/>
  <c r="BL29" i="131"/>
  <c r="BM111" i="131"/>
  <c r="BL9" i="118"/>
  <c r="BM107" i="118"/>
  <c r="BM26" i="117"/>
  <c r="BN109" i="117"/>
  <c r="BN102" i="110"/>
  <c r="BM26" i="110"/>
  <c r="BM23" i="119"/>
  <c r="BM7" i="122"/>
  <c r="BN106" i="122"/>
  <c r="BM3" i="110"/>
  <c r="BN97" i="110"/>
  <c r="BN27" i="118"/>
  <c r="BO112" i="118"/>
  <c r="BO28" i="121"/>
  <c r="BP107" i="121"/>
  <c r="BN103" i="114"/>
  <c r="BM8" i="114"/>
  <c r="BN28" i="122"/>
  <c r="BO115" i="122"/>
  <c r="BN6" i="113"/>
  <c r="BO98" i="113"/>
  <c r="BM32" i="114"/>
  <c r="BN112" i="114"/>
  <c r="BM3" i="117"/>
  <c r="BN100" i="117"/>
  <c r="BM11" i="122"/>
  <c r="BN110" i="122"/>
  <c r="BN4" i="114"/>
  <c r="BO99" i="114"/>
  <c r="BN6" i="121"/>
  <c r="BO101" i="121"/>
  <c r="BM6" i="122"/>
  <c r="BN105" i="122"/>
  <c r="BM4" i="110"/>
  <c r="BN98" i="110"/>
  <c r="BN27" i="114"/>
  <c r="BO107" i="114"/>
  <c r="CR26" i="118"/>
  <c r="CS111" i="118"/>
  <c r="BL3" i="114"/>
  <c r="BM98" i="114"/>
  <c r="BO121" i="122"/>
  <c r="BN34" i="122"/>
  <c r="BN105" i="118"/>
  <c r="BM7" i="118"/>
  <c r="BM6" i="117"/>
  <c r="BN103" i="117"/>
  <c r="BL31" i="122"/>
  <c r="BM118" i="122"/>
  <c r="BN30" i="114"/>
  <c r="BO110" i="114"/>
  <c r="BM11" i="118"/>
  <c r="BN109" i="118"/>
  <c r="BM33" i="117"/>
  <c r="BN116" i="117"/>
  <c r="BL31" i="131"/>
  <c r="BM113" i="131"/>
  <c r="CR28" i="113"/>
  <c r="CS103" i="113"/>
  <c r="BL5" i="114"/>
  <c r="BM100" i="114"/>
  <c r="BL10" i="117"/>
  <c r="BM107" i="117"/>
  <c r="BL29" i="121"/>
  <c r="BM108" i="121"/>
  <c r="BL7" i="121"/>
  <c r="BM102" i="121"/>
  <c r="CS97" i="113"/>
  <c r="CR5" i="113"/>
  <c r="BM7" i="117"/>
  <c r="BN104" i="117"/>
  <c r="BM4" i="118"/>
  <c r="BN102" i="118"/>
  <c r="BM10" i="122"/>
  <c r="BN109" i="122"/>
  <c r="BO33" i="118"/>
  <c r="BP118" i="118"/>
  <c r="BO98" i="119"/>
  <c r="BN27" i="119"/>
  <c r="BN28" i="115"/>
  <c r="BO105" i="115"/>
  <c r="BM28" i="117"/>
  <c r="BN111" i="117"/>
  <c r="BN27" i="110"/>
  <c r="BO103" i="110"/>
  <c r="BN92" i="120"/>
  <c r="BM3" i="120"/>
  <c r="BM23" i="120" s="1"/>
  <c r="BL30" i="131"/>
  <c r="BM112" i="131"/>
  <c r="BL28" i="118"/>
  <c r="BM113" i="118"/>
  <c r="BM3" i="113"/>
  <c r="BM23" i="113" s="1"/>
  <c r="BN95" i="113"/>
  <c r="BO114" i="118"/>
  <c r="BN29" i="118"/>
  <c r="BM27" i="115"/>
  <c r="BM46" i="115" s="1"/>
  <c r="BN104" i="115"/>
  <c r="BN29" i="122"/>
  <c r="BO116" i="122"/>
  <c r="BL5" i="118"/>
  <c r="BM103" i="118"/>
  <c r="BM5" i="117"/>
  <c r="BN102" i="117"/>
  <c r="BN32" i="122"/>
  <c r="BO119" i="122"/>
  <c r="BN31" i="117"/>
  <c r="BO114" i="117"/>
  <c r="BN26" i="115"/>
  <c r="BO103" i="115"/>
  <c r="BN29" i="115"/>
  <c r="BO106" i="115"/>
  <c r="BM28" i="114"/>
  <c r="BN108" i="114"/>
  <c r="BM29" i="113"/>
  <c r="BM46" i="113" s="1"/>
  <c r="BN104" i="113"/>
  <c r="BP109" i="114"/>
  <c r="BO29" i="114"/>
  <c r="BM31" i="118"/>
  <c r="BN116" i="118"/>
  <c r="BM5" i="115"/>
  <c r="BN100" i="115"/>
  <c r="BM31" i="114"/>
  <c r="BN111" i="114"/>
  <c r="BN33" i="122"/>
  <c r="BO120" i="122"/>
  <c r="BN6" i="115"/>
  <c r="BO101" i="115"/>
  <c r="BO117" i="122"/>
  <c r="BN30" i="122"/>
  <c r="BN10" i="118"/>
  <c r="BO108" i="118"/>
  <c r="CN25" i="137"/>
  <c r="CO2" i="137"/>
  <c r="BK30" i="121"/>
  <c r="BL109" i="121"/>
  <c r="BL110" i="117"/>
  <c r="BK27" i="117"/>
  <c r="BK3" i="121"/>
  <c r="BL98" i="121"/>
  <c r="BL106" i="117"/>
  <c r="BK9" i="117"/>
  <c r="BL101" i="117"/>
  <c r="BK4" i="117"/>
  <c r="BL113" i="122"/>
  <c r="BK26" i="122"/>
  <c r="BL105" i="121"/>
  <c r="BK26" i="121"/>
  <c r="BL101" i="131"/>
  <c r="BK5" i="131"/>
  <c r="BL109" i="131"/>
  <c r="BK27" i="131"/>
  <c r="BL100" i="131"/>
  <c r="BK4" i="131"/>
  <c r="BL106" i="131"/>
  <c r="BK10" i="131"/>
  <c r="BL105" i="131"/>
  <c r="BK9" i="131"/>
  <c r="BL103" i="131"/>
  <c r="BK7" i="131"/>
  <c r="BL104" i="131"/>
  <c r="BK8" i="131"/>
  <c r="BL102" i="131"/>
  <c r="BK6" i="131"/>
  <c r="BL102" i="122"/>
  <c r="BK3" i="122"/>
  <c r="BL107" i="122"/>
  <c r="BK8" i="122"/>
  <c r="BL103" i="122"/>
  <c r="BK4" i="122"/>
  <c r="CP2" i="138" l="1"/>
  <c r="CO25" i="138"/>
  <c r="CP2" i="145"/>
  <c r="CO25" i="145"/>
  <c r="CP2" i="146"/>
  <c r="CO25" i="146"/>
  <c r="CN25" i="139"/>
  <c r="CO2" i="139"/>
  <c r="CP2" i="141"/>
  <c r="CO25" i="141"/>
  <c r="CP2" i="142"/>
  <c r="CO25" i="142"/>
  <c r="CO2" i="140"/>
  <c r="CN25" i="140"/>
  <c r="CP2" i="148"/>
  <c r="CO25" i="148"/>
  <c r="CO25" i="147"/>
  <c r="CP2" i="147"/>
  <c r="CO25" i="144"/>
  <c r="CP2" i="144"/>
  <c r="BN23" i="119"/>
  <c r="BM23" i="115"/>
  <c r="BN31" i="114"/>
  <c r="BO111" i="114"/>
  <c r="BO27" i="114"/>
  <c r="BP107" i="114"/>
  <c r="BN3" i="115"/>
  <c r="BO98" i="115"/>
  <c r="BN26" i="120"/>
  <c r="BN46" i="120" s="1"/>
  <c r="BO94" i="120"/>
  <c r="BL3" i="121"/>
  <c r="BM98" i="121"/>
  <c r="CT97" i="113"/>
  <c r="CS5" i="113"/>
  <c r="BM27" i="122"/>
  <c r="BN114" i="122"/>
  <c r="BO31" i="121"/>
  <c r="BP110" i="121"/>
  <c r="BO104" i="113"/>
  <c r="BN29" i="113"/>
  <c r="BN46" i="113" s="1"/>
  <c r="BN9" i="114"/>
  <c r="BO104" i="114"/>
  <c r="BN5" i="122"/>
  <c r="BO104" i="122"/>
  <c r="BP115" i="122"/>
  <c r="BO28" i="122"/>
  <c r="BM32" i="131"/>
  <c r="BN114" i="131"/>
  <c r="BN5" i="121"/>
  <c r="BO100" i="121"/>
  <c r="BN115" i="117"/>
  <c r="BM32" i="117"/>
  <c r="BO100" i="110"/>
  <c r="BN6" i="110"/>
  <c r="BP108" i="118"/>
  <c r="BO10" i="118"/>
  <c r="BM28" i="118"/>
  <c r="BM46" i="118" s="1"/>
  <c r="BN113" i="118"/>
  <c r="BO4" i="114"/>
  <c r="BP99" i="114"/>
  <c r="BL26" i="121"/>
  <c r="BM105" i="121"/>
  <c r="CS28" i="113"/>
  <c r="CT103" i="113"/>
  <c r="BN27" i="115"/>
  <c r="BN46" i="115" s="1"/>
  <c r="BO104" i="115"/>
  <c r="BN11" i="122"/>
  <c r="BO110" i="122"/>
  <c r="BP117" i="122"/>
  <c r="BO30" i="122"/>
  <c r="BM3" i="114"/>
  <c r="BN98" i="114"/>
  <c r="BM23" i="110"/>
  <c r="BM9" i="118"/>
  <c r="BN107" i="118"/>
  <c r="BM46" i="114"/>
  <c r="BO7" i="114"/>
  <c r="BP102" i="114"/>
  <c r="BO117" i="118"/>
  <c r="BN32" i="118"/>
  <c r="BN12" i="122"/>
  <c r="BO111" i="122"/>
  <c r="BO29" i="122"/>
  <c r="BP116" i="122"/>
  <c r="BP112" i="118"/>
  <c r="BO27" i="118"/>
  <c r="BL6" i="131"/>
  <c r="BM102" i="131"/>
  <c r="BN8" i="118"/>
  <c r="BO106" i="118"/>
  <c r="BP119" i="122"/>
  <c r="BO32" i="122"/>
  <c r="BL4" i="131"/>
  <c r="BM100" i="131"/>
  <c r="BN4" i="118"/>
  <c r="BO102" i="118"/>
  <c r="BN7" i="122"/>
  <c r="BO106" i="122"/>
  <c r="BN26" i="131"/>
  <c r="BO108" i="131"/>
  <c r="BM28" i="131"/>
  <c r="BN110" i="131"/>
  <c r="BP95" i="119"/>
  <c r="BO4" i="119"/>
  <c r="BN26" i="114"/>
  <c r="BO106" i="114"/>
  <c r="BM33" i="131"/>
  <c r="BN115" i="131"/>
  <c r="BN6" i="118"/>
  <c r="BO104" i="118"/>
  <c r="BN29" i="117"/>
  <c r="BO112" i="117"/>
  <c r="BN4" i="115"/>
  <c r="BO99" i="115"/>
  <c r="BN28" i="117"/>
  <c r="BO111" i="117"/>
  <c r="BN26" i="110"/>
  <c r="BO102" i="110"/>
  <c r="BM7" i="121"/>
  <c r="BN102" i="121"/>
  <c r="BN26" i="117"/>
  <c r="BO109" i="117"/>
  <c r="CS3" i="118"/>
  <c r="CT101" i="118"/>
  <c r="BO108" i="114"/>
  <c r="BN28" i="114"/>
  <c r="BP105" i="115"/>
  <c r="BO28" i="115"/>
  <c r="BP121" i="122"/>
  <c r="BO34" i="122"/>
  <c r="BN3" i="110"/>
  <c r="BO97" i="110"/>
  <c r="BL26" i="122"/>
  <c r="BM113" i="122"/>
  <c r="BO6" i="115"/>
  <c r="BP101" i="115"/>
  <c r="BP106" i="115"/>
  <c r="BO29" i="115"/>
  <c r="BN6" i="122"/>
  <c r="BO105" i="122"/>
  <c r="BL8" i="122"/>
  <c r="BM107" i="122"/>
  <c r="BL7" i="131"/>
  <c r="BM103" i="131"/>
  <c r="BL27" i="131"/>
  <c r="BM109" i="131"/>
  <c r="BL4" i="117"/>
  <c r="BM101" i="117"/>
  <c r="BO29" i="118"/>
  <c r="BP114" i="118"/>
  <c r="BO92" i="120"/>
  <c r="BN3" i="120"/>
  <c r="BN23" i="120" s="1"/>
  <c r="BO27" i="119"/>
  <c r="BP98" i="119"/>
  <c r="BO104" i="117"/>
  <c r="BN7" i="117"/>
  <c r="BM10" i="117"/>
  <c r="BN107" i="117"/>
  <c r="BN33" i="117"/>
  <c r="BO116" i="117"/>
  <c r="BO103" i="117"/>
  <c r="BN6" i="117"/>
  <c r="CT111" i="118"/>
  <c r="CS26" i="118"/>
  <c r="BO103" i="114"/>
  <c r="BN8" i="114"/>
  <c r="BM29" i="131"/>
  <c r="BN111" i="131"/>
  <c r="BO35" i="122"/>
  <c r="BP122" i="122"/>
  <c r="BN30" i="117"/>
  <c r="BO113" i="117"/>
  <c r="BM28" i="110"/>
  <c r="BN104" i="110"/>
  <c r="BP114" i="117"/>
  <c r="BO31" i="117"/>
  <c r="BO105" i="118"/>
  <c r="BN7" i="118"/>
  <c r="BN10" i="122"/>
  <c r="BO109" i="122"/>
  <c r="CU3" i="131"/>
  <c r="CV99" i="131"/>
  <c r="BM29" i="110"/>
  <c r="BN105" i="110"/>
  <c r="BL8" i="131"/>
  <c r="BM104" i="131"/>
  <c r="BM29" i="121"/>
  <c r="BN108" i="121"/>
  <c r="BN118" i="122"/>
  <c r="BM31" i="122"/>
  <c r="BL30" i="121"/>
  <c r="BM109" i="121"/>
  <c r="BN31" i="118"/>
  <c r="BO116" i="118"/>
  <c r="BO102" i="117"/>
  <c r="BN5" i="117"/>
  <c r="BO33" i="122"/>
  <c r="BP120" i="122"/>
  <c r="BP103" i="115"/>
  <c r="BO26" i="115"/>
  <c r="BM5" i="118"/>
  <c r="BN103" i="118"/>
  <c r="BN3" i="113"/>
  <c r="BN23" i="113" s="1"/>
  <c r="BO95" i="113"/>
  <c r="BO27" i="110"/>
  <c r="BP103" i="110"/>
  <c r="BQ118" i="118"/>
  <c r="BP33" i="118"/>
  <c r="BO6" i="121"/>
  <c r="BP101" i="121"/>
  <c r="BN32" i="114"/>
  <c r="BO112" i="114"/>
  <c r="BP28" i="121"/>
  <c r="BQ107" i="121"/>
  <c r="BO99" i="110"/>
  <c r="BN5" i="110"/>
  <c r="BP101" i="114"/>
  <c r="BO6" i="114"/>
  <c r="BO3" i="119"/>
  <c r="BP94" i="119"/>
  <c r="CS27" i="113"/>
  <c r="CT102" i="113"/>
  <c r="BO97" i="119"/>
  <c r="BN26" i="119"/>
  <c r="BN46" i="119" s="1"/>
  <c r="BO6" i="113"/>
  <c r="BP98" i="113"/>
  <c r="BL10" i="131"/>
  <c r="BM106" i="131"/>
  <c r="BO30" i="114"/>
  <c r="BP110" i="114"/>
  <c r="BN27" i="121"/>
  <c r="BO106" i="121"/>
  <c r="BO8" i="121"/>
  <c r="BP103" i="121"/>
  <c r="BN5" i="115"/>
  <c r="BO100" i="115"/>
  <c r="BN112" i="131"/>
  <c r="BM30" i="131"/>
  <c r="BN4" i="110"/>
  <c r="BO98" i="110"/>
  <c r="BL4" i="122"/>
  <c r="BM103" i="122"/>
  <c r="BL27" i="117"/>
  <c r="BM110" i="117"/>
  <c r="BM31" i="131"/>
  <c r="BN113" i="131"/>
  <c r="BN3" i="117"/>
  <c r="BO100" i="117"/>
  <c r="BL3" i="122"/>
  <c r="BM102" i="122"/>
  <c r="BL9" i="131"/>
  <c r="BM105" i="131"/>
  <c r="BL5" i="131"/>
  <c r="BM101" i="131"/>
  <c r="BL9" i="117"/>
  <c r="BM106" i="117"/>
  <c r="BP29" i="114"/>
  <c r="BQ109" i="114"/>
  <c r="BM5" i="114"/>
  <c r="BN100" i="114"/>
  <c r="BN11" i="118"/>
  <c r="BO109" i="118"/>
  <c r="BO26" i="113"/>
  <c r="BP101" i="113"/>
  <c r="BN4" i="121"/>
  <c r="BO99" i="121"/>
  <c r="BN30" i="118"/>
  <c r="BO115" i="118"/>
  <c r="BO34" i="118"/>
  <c r="BP119" i="118"/>
  <c r="BO108" i="122"/>
  <c r="BN9" i="122"/>
  <c r="BN8" i="117"/>
  <c r="BO105" i="117"/>
  <c r="CT96" i="113"/>
  <c r="CS4" i="113"/>
  <c r="CP2" i="137"/>
  <c r="CO25" i="137"/>
  <c r="B50" i="131"/>
  <c r="B48" i="131"/>
  <c r="C45" i="131"/>
  <c r="B45" i="131"/>
  <c r="B70" i="131" s="1"/>
  <c r="C44" i="131"/>
  <c r="B44" i="131"/>
  <c r="B69" i="131" s="1"/>
  <c r="C43" i="131"/>
  <c r="B43" i="131"/>
  <c r="B68" i="131" s="1"/>
  <c r="C42" i="131"/>
  <c r="B42" i="131"/>
  <c r="B67" i="131" s="1"/>
  <c r="C41" i="131"/>
  <c r="B41" i="131"/>
  <c r="B66" i="131" s="1"/>
  <c r="C40" i="131"/>
  <c r="B40" i="131"/>
  <c r="B65" i="131" s="1"/>
  <c r="C39" i="131"/>
  <c r="B39" i="131"/>
  <c r="B64" i="131" s="1"/>
  <c r="C38" i="131"/>
  <c r="B38" i="131"/>
  <c r="B63" i="131" s="1"/>
  <c r="C37" i="131"/>
  <c r="B37" i="131"/>
  <c r="B62" i="131" s="1"/>
  <c r="C36" i="131"/>
  <c r="B36" i="131"/>
  <c r="B61" i="131" s="1"/>
  <c r="C35" i="131"/>
  <c r="B35" i="131"/>
  <c r="B60" i="131" s="1"/>
  <c r="C34" i="131"/>
  <c r="B34" i="131"/>
  <c r="B59" i="131" s="1"/>
  <c r="AB33" i="131"/>
  <c r="G33" i="131"/>
  <c r="C33" i="131"/>
  <c r="B33" i="131"/>
  <c r="B58" i="131" s="1"/>
  <c r="Z32" i="131"/>
  <c r="W32" i="131"/>
  <c r="V32" i="131"/>
  <c r="R32" i="131"/>
  <c r="J32" i="131"/>
  <c r="F32" i="131"/>
  <c r="C32" i="131"/>
  <c r="B32" i="131"/>
  <c r="B57" i="131" s="1"/>
  <c r="AC31" i="131"/>
  <c r="H31" i="131"/>
  <c r="C31" i="131"/>
  <c r="B31" i="131"/>
  <c r="B56" i="131" s="1"/>
  <c r="AB30" i="131"/>
  <c r="X30" i="131"/>
  <c r="T30" i="131"/>
  <c r="L30" i="131"/>
  <c r="I30" i="131"/>
  <c r="H30" i="131"/>
  <c r="D30" i="131"/>
  <c r="C30" i="131"/>
  <c r="B30" i="131"/>
  <c r="B55" i="131" s="1"/>
  <c r="Z29" i="131"/>
  <c r="D29" i="131"/>
  <c r="C29" i="131"/>
  <c r="B29" i="131"/>
  <c r="B54" i="131" s="1"/>
  <c r="BK46" i="131"/>
  <c r="AU46" i="131"/>
  <c r="AE46" i="131"/>
  <c r="Z28" i="131"/>
  <c r="R28" i="131"/>
  <c r="C28" i="131"/>
  <c r="B28" i="131"/>
  <c r="B53" i="131" s="1"/>
  <c r="BJ46" i="131"/>
  <c r="BF46" i="131"/>
  <c r="AX46" i="131"/>
  <c r="AT46" i="131"/>
  <c r="AP46" i="131"/>
  <c r="AH46" i="131"/>
  <c r="AD46" i="131"/>
  <c r="N27" i="131"/>
  <c r="C27" i="131"/>
  <c r="B27" i="131"/>
  <c r="B52" i="131" s="1"/>
  <c r="BI46" i="131"/>
  <c r="BE46" i="131"/>
  <c r="BA46" i="131"/>
  <c r="AW46" i="131"/>
  <c r="AS46" i="131"/>
  <c r="AO46" i="131"/>
  <c r="AK46" i="131"/>
  <c r="AG46" i="131"/>
  <c r="AB26" i="131"/>
  <c r="X26" i="131"/>
  <c r="T26" i="131"/>
  <c r="P26" i="131"/>
  <c r="L26" i="131"/>
  <c r="H26" i="131"/>
  <c r="D26" i="131"/>
  <c r="C26" i="131"/>
  <c r="B26" i="131"/>
  <c r="B51" i="131" s="1"/>
  <c r="D25" i="131"/>
  <c r="C25" i="131"/>
  <c r="B25" i="131"/>
  <c r="BG23" i="131"/>
  <c r="AY23" i="131"/>
  <c r="AH23" i="131"/>
  <c r="W23" i="131"/>
  <c r="G23" i="131"/>
  <c r="AC33" i="131"/>
  <c r="AA33" i="131"/>
  <c r="Z33" i="131"/>
  <c r="Y33" i="131"/>
  <c r="X33" i="131"/>
  <c r="W33" i="131"/>
  <c r="V33" i="131"/>
  <c r="U33" i="131"/>
  <c r="T33" i="131"/>
  <c r="S33" i="131"/>
  <c r="R33" i="131"/>
  <c r="Q33" i="131"/>
  <c r="P33" i="131"/>
  <c r="O33" i="131"/>
  <c r="N33" i="131"/>
  <c r="M33" i="131"/>
  <c r="L33" i="131"/>
  <c r="K33" i="131"/>
  <c r="J33" i="131"/>
  <c r="I33" i="131"/>
  <c r="H33" i="131"/>
  <c r="F33" i="131"/>
  <c r="E33" i="131"/>
  <c r="D33" i="131"/>
  <c r="AC32" i="131"/>
  <c r="AB32" i="131"/>
  <c r="AA32" i="131"/>
  <c r="Y32" i="131"/>
  <c r="X32" i="131"/>
  <c r="U32" i="131"/>
  <c r="T32" i="131"/>
  <c r="S32" i="131"/>
  <c r="Q32" i="131"/>
  <c r="P32" i="131"/>
  <c r="O32" i="131"/>
  <c r="N32" i="131"/>
  <c r="M32" i="131"/>
  <c r="L32" i="131"/>
  <c r="K32" i="131"/>
  <c r="I32" i="131"/>
  <c r="H32" i="131"/>
  <c r="G32" i="131"/>
  <c r="E32" i="131"/>
  <c r="D32" i="131"/>
  <c r="AB31" i="131"/>
  <c r="AA31" i="131"/>
  <c r="Z31" i="131"/>
  <c r="Y31" i="131"/>
  <c r="X31" i="131"/>
  <c r="W31" i="131"/>
  <c r="V31" i="131"/>
  <c r="U31" i="131"/>
  <c r="T31" i="131"/>
  <c r="S31" i="131"/>
  <c r="R31" i="131"/>
  <c r="Q31" i="131"/>
  <c r="P31" i="131"/>
  <c r="O31" i="131"/>
  <c r="N31" i="131"/>
  <c r="M31" i="131"/>
  <c r="L31" i="131"/>
  <c r="K31" i="131"/>
  <c r="J31" i="131"/>
  <c r="I31" i="131"/>
  <c r="G31" i="131"/>
  <c r="F31" i="131"/>
  <c r="E31" i="131"/>
  <c r="D31" i="131"/>
  <c r="AC30" i="131"/>
  <c r="AA30" i="131"/>
  <c r="Z30" i="131"/>
  <c r="Y30" i="131"/>
  <c r="W30" i="131"/>
  <c r="V30" i="131"/>
  <c r="U30" i="131"/>
  <c r="S30" i="131"/>
  <c r="R30" i="131"/>
  <c r="Q30" i="131"/>
  <c r="P30" i="131"/>
  <c r="O30" i="131"/>
  <c r="N30" i="131"/>
  <c r="M30" i="131"/>
  <c r="K30" i="131"/>
  <c r="J30" i="131"/>
  <c r="G30" i="131"/>
  <c r="F30" i="131"/>
  <c r="E30" i="131"/>
  <c r="AM23" i="131"/>
  <c r="AC29" i="131"/>
  <c r="AB29" i="131"/>
  <c r="AA29" i="131"/>
  <c r="Y29" i="131"/>
  <c r="X29" i="131"/>
  <c r="W29" i="131"/>
  <c r="V29" i="131"/>
  <c r="U29" i="131"/>
  <c r="T29" i="131"/>
  <c r="S29" i="131"/>
  <c r="R29" i="131"/>
  <c r="Q29" i="131"/>
  <c r="P29" i="131"/>
  <c r="O29" i="131"/>
  <c r="N29" i="131"/>
  <c r="M29" i="131"/>
  <c r="L29" i="131"/>
  <c r="K29" i="131"/>
  <c r="J29" i="131"/>
  <c r="I29" i="131"/>
  <c r="H29" i="131"/>
  <c r="G29" i="131"/>
  <c r="F29" i="131"/>
  <c r="E29" i="131"/>
  <c r="AC28" i="131"/>
  <c r="AB28" i="131"/>
  <c r="AA28" i="131"/>
  <c r="Y28" i="131"/>
  <c r="X28" i="131"/>
  <c r="W28" i="131"/>
  <c r="V28" i="131"/>
  <c r="U28" i="131"/>
  <c r="T28" i="131"/>
  <c r="S28" i="131"/>
  <c r="Q28" i="131"/>
  <c r="P28" i="131"/>
  <c r="O28" i="131"/>
  <c r="N28" i="131"/>
  <c r="M28" i="131"/>
  <c r="L28" i="131"/>
  <c r="K28" i="131"/>
  <c r="J28" i="131"/>
  <c r="I28" i="131"/>
  <c r="H28" i="131"/>
  <c r="G28" i="131"/>
  <c r="F28" i="131"/>
  <c r="E28" i="131"/>
  <c r="D28" i="131"/>
  <c r="AC27" i="131"/>
  <c r="AB27" i="131"/>
  <c r="AA27" i="131"/>
  <c r="Z27" i="131"/>
  <c r="Y27" i="131"/>
  <c r="X27" i="131"/>
  <c r="W27" i="131"/>
  <c r="V27" i="131"/>
  <c r="U27" i="131"/>
  <c r="T27" i="131"/>
  <c r="S27" i="131"/>
  <c r="R27" i="131"/>
  <c r="Q27" i="131"/>
  <c r="P27" i="131"/>
  <c r="O27" i="131"/>
  <c r="M27" i="131"/>
  <c r="L27" i="131"/>
  <c r="K27" i="131"/>
  <c r="J27" i="131"/>
  <c r="I27" i="131"/>
  <c r="H27" i="131"/>
  <c r="G27" i="131"/>
  <c r="F27" i="131"/>
  <c r="E27" i="131"/>
  <c r="D27" i="131"/>
  <c r="BK23" i="131"/>
  <c r="BJ23" i="131"/>
  <c r="BI23" i="131"/>
  <c r="BF23" i="131"/>
  <c r="BE23" i="131"/>
  <c r="BC23" i="131"/>
  <c r="BB23" i="131"/>
  <c r="BA23" i="131"/>
  <c r="AX23" i="131"/>
  <c r="AW23" i="131"/>
  <c r="AU23" i="131"/>
  <c r="AT23" i="131"/>
  <c r="AS23" i="131"/>
  <c r="AQ23" i="131"/>
  <c r="AP23" i="131"/>
  <c r="AO23" i="131"/>
  <c r="AL23" i="131"/>
  <c r="AK23" i="131"/>
  <c r="AI23" i="131"/>
  <c r="AG23" i="131"/>
  <c r="AE23" i="131"/>
  <c r="AD23" i="131"/>
  <c r="AC23" i="131"/>
  <c r="AA26" i="131"/>
  <c r="W26" i="131"/>
  <c r="U23" i="131"/>
  <c r="S26" i="131"/>
  <c r="R26" i="131"/>
  <c r="O26" i="131"/>
  <c r="M26" i="131"/>
  <c r="K26" i="131"/>
  <c r="G26" i="131"/>
  <c r="E23" i="131"/>
  <c r="E2" i="131"/>
  <c r="E25" i="131" s="1"/>
  <c r="B2" i="131"/>
  <c r="BM23" i="114" l="1"/>
  <c r="BM23" i="118"/>
  <c r="BN23" i="110"/>
  <c r="CQ2" i="144"/>
  <c r="CP25" i="144"/>
  <c r="CO25" i="139"/>
  <c r="CP2" i="139"/>
  <c r="CQ2" i="148"/>
  <c r="CP25" i="148"/>
  <c r="CQ2" i="142"/>
  <c r="CP25" i="142"/>
  <c r="CP25" i="145"/>
  <c r="CQ2" i="145"/>
  <c r="CP25" i="147"/>
  <c r="CQ2" i="147"/>
  <c r="CO25" i="140"/>
  <c r="CP2" i="140"/>
  <c r="CP25" i="141"/>
  <c r="CQ2" i="141"/>
  <c r="CP25" i="146"/>
  <c r="CQ2" i="146"/>
  <c r="CQ2" i="138"/>
  <c r="CP25" i="138"/>
  <c r="BM46" i="110"/>
  <c r="BN30" i="131"/>
  <c r="BO112" i="131"/>
  <c r="BR118" i="118"/>
  <c r="BQ33" i="118"/>
  <c r="BP27" i="119"/>
  <c r="BQ98" i="119"/>
  <c r="BM27" i="131"/>
  <c r="BM46" i="131" s="1"/>
  <c r="BN109" i="131"/>
  <c r="BQ116" i="122"/>
  <c r="BP29" i="122"/>
  <c r="BO11" i="122"/>
  <c r="BP110" i="122"/>
  <c r="BP4" i="114"/>
  <c r="BQ99" i="114"/>
  <c r="BP28" i="122"/>
  <c r="BQ115" i="122"/>
  <c r="BO5" i="115"/>
  <c r="BP100" i="115"/>
  <c r="BO111" i="131"/>
  <c r="BN29" i="131"/>
  <c r="BP103" i="117"/>
  <c r="BO6" i="117"/>
  <c r="BO26" i="117"/>
  <c r="BP109" i="117"/>
  <c r="BP99" i="115"/>
  <c r="BO4" i="115"/>
  <c r="BO26" i="114"/>
  <c r="BP106" i="114"/>
  <c r="BP106" i="122"/>
  <c r="BO7" i="122"/>
  <c r="BP32" i="122"/>
  <c r="BQ119" i="122"/>
  <c r="BO107" i="118"/>
  <c r="BN9" i="118"/>
  <c r="BN32" i="117"/>
  <c r="BO115" i="117"/>
  <c r="BO5" i="122"/>
  <c r="BP104" i="122"/>
  <c r="BN27" i="122"/>
  <c r="BO114" i="122"/>
  <c r="BO3" i="115"/>
  <c r="BP98" i="115"/>
  <c r="BO7" i="118"/>
  <c r="BP105" i="118"/>
  <c r="BN105" i="131"/>
  <c r="BM9" i="131"/>
  <c r="BM10" i="131"/>
  <c r="BN106" i="131"/>
  <c r="BP33" i="122"/>
  <c r="BQ120" i="122"/>
  <c r="CV3" i="131"/>
  <c r="CW99" i="131"/>
  <c r="BP31" i="117"/>
  <c r="BQ114" i="117"/>
  <c r="BO33" i="117"/>
  <c r="BP116" i="117"/>
  <c r="BM7" i="131"/>
  <c r="BN103" i="131"/>
  <c r="BQ106" i="115"/>
  <c r="BP29" i="115"/>
  <c r="BQ121" i="122"/>
  <c r="BP34" i="122"/>
  <c r="BN23" i="115"/>
  <c r="BN46" i="114"/>
  <c r="BO8" i="118"/>
  <c r="BP106" i="118"/>
  <c r="BO12" i="122"/>
  <c r="BP111" i="122"/>
  <c r="BO27" i="115"/>
  <c r="BO46" i="115" s="1"/>
  <c r="BP104" i="115"/>
  <c r="BO113" i="118"/>
  <c r="BN28" i="118"/>
  <c r="BN46" i="118" s="1"/>
  <c r="BO5" i="121"/>
  <c r="BP100" i="121"/>
  <c r="BN5" i="114"/>
  <c r="BO100" i="114"/>
  <c r="BP26" i="115"/>
  <c r="BQ103" i="115"/>
  <c r="BO8" i="117"/>
  <c r="BP105" i="117"/>
  <c r="BM27" i="117"/>
  <c r="BM46" i="117" s="1"/>
  <c r="BN110" i="117"/>
  <c r="BP27" i="110"/>
  <c r="BQ103" i="110"/>
  <c r="BN31" i="122"/>
  <c r="BO118" i="122"/>
  <c r="BQ29" i="114"/>
  <c r="BR109" i="114"/>
  <c r="BM4" i="122"/>
  <c r="BN103" i="122"/>
  <c r="BQ103" i="121"/>
  <c r="BP8" i="121"/>
  <c r="BP6" i="113"/>
  <c r="BQ98" i="113"/>
  <c r="BP6" i="121"/>
  <c r="BQ101" i="121"/>
  <c r="BP95" i="113"/>
  <c r="BO3" i="113"/>
  <c r="BO23" i="113" s="1"/>
  <c r="BN29" i="121"/>
  <c r="BO108" i="121"/>
  <c r="BN28" i="110"/>
  <c r="BO104" i="110"/>
  <c r="BP92" i="120"/>
  <c r="BO3" i="120"/>
  <c r="BO23" i="120" s="1"/>
  <c r="BP6" i="115"/>
  <c r="BQ101" i="115"/>
  <c r="BN7" i="121"/>
  <c r="BO102" i="121"/>
  <c r="BO29" i="117"/>
  <c r="BP112" i="117"/>
  <c r="BO23" i="119"/>
  <c r="BP104" i="114"/>
  <c r="BO9" i="114"/>
  <c r="BP108" i="122"/>
  <c r="BO9" i="122"/>
  <c r="BP6" i="114"/>
  <c r="BQ101" i="114"/>
  <c r="BO5" i="117"/>
  <c r="BP102" i="117"/>
  <c r="BO8" i="114"/>
  <c r="BP103" i="114"/>
  <c r="BO107" i="117"/>
  <c r="BN10" i="117"/>
  <c r="BP29" i="118"/>
  <c r="BQ114" i="118"/>
  <c r="BM8" i="122"/>
  <c r="BN107" i="122"/>
  <c r="BP28" i="115"/>
  <c r="BQ105" i="115"/>
  <c r="BQ95" i="119"/>
  <c r="BP4" i="119"/>
  <c r="BO4" i="118"/>
  <c r="BP102" i="118"/>
  <c r="BM6" i="131"/>
  <c r="BN102" i="131"/>
  <c r="BN3" i="114"/>
  <c r="BO98" i="114"/>
  <c r="CT28" i="113"/>
  <c r="CU103" i="113"/>
  <c r="CU97" i="113"/>
  <c r="CT5" i="113"/>
  <c r="BQ107" i="114"/>
  <c r="BP27" i="114"/>
  <c r="BP34" i="118"/>
  <c r="BQ119" i="118"/>
  <c r="BN106" i="117"/>
  <c r="BM9" i="117"/>
  <c r="BP100" i="117"/>
  <c r="BO3" i="117"/>
  <c r="BO4" i="110"/>
  <c r="BP98" i="110"/>
  <c r="BO27" i="121"/>
  <c r="BP106" i="121"/>
  <c r="BN5" i="118"/>
  <c r="BO103" i="118"/>
  <c r="BO31" i="118"/>
  <c r="BP116" i="118"/>
  <c r="BM8" i="131"/>
  <c r="BN104" i="131"/>
  <c r="BO10" i="122"/>
  <c r="BP109" i="122"/>
  <c r="BO30" i="117"/>
  <c r="BP113" i="117"/>
  <c r="BM26" i="122"/>
  <c r="BM46" i="122" s="1"/>
  <c r="BN113" i="122"/>
  <c r="BO26" i="110"/>
  <c r="BP102" i="110"/>
  <c r="BO6" i="118"/>
  <c r="BP104" i="118"/>
  <c r="BN28" i="131"/>
  <c r="BO110" i="131"/>
  <c r="BP117" i="118"/>
  <c r="BO32" i="118"/>
  <c r="BP10" i="118"/>
  <c r="BQ108" i="118"/>
  <c r="BN32" i="131"/>
  <c r="BO114" i="131"/>
  <c r="BM3" i="121"/>
  <c r="BM23" i="121" s="1"/>
  <c r="BN98" i="121"/>
  <c r="CT4" i="113"/>
  <c r="CU96" i="113"/>
  <c r="BO4" i="121"/>
  <c r="BP99" i="121"/>
  <c r="BP3" i="119"/>
  <c r="BQ94" i="119"/>
  <c r="BP26" i="113"/>
  <c r="BQ101" i="113"/>
  <c r="BO11" i="118"/>
  <c r="BP109" i="118"/>
  <c r="BO26" i="119"/>
  <c r="BO46" i="119" s="1"/>
  <c r="BP97" i="119"/>
  <c r="BO5" i="110"/>
  <c r="BP99" i="110"/>
  <c r="BM4" i="117"/>
  <c r="BN101" i="117"/>
  <c r="BO6" i="122"/>
  <c r="BP105" i="122"/>
  <c r="BP108" i="114"/>
  <c r="BO28" i="114"/>
  <c r="BM4" i="131"/>
  <c r="BN100" i="131"/>
  <c r="BP7" i="114"/>
  <c r="BQ102" i="114"/>
  <c r="BM26" i="121"/>
  <c r="BN105" i="121"/>
  <c r="BP104" i="113"/>
  <c r="BO29" i="113"/>
  <c r="BO46" i="113" s="1"/>
  <c r="BO31" i="114"/>
  <c r="BP111" i="114"/>
  <c r="BO32" i="114"/>
  <c r="BP112" i="114"/>
  <c r="BM3" i="122"/>
  <c r="BN102" i="122"/>
  <c r="BP115" i="118"/>
  <c r="BO30" i="118"/>
  <c r="BN101" i="131"/>
  <c r="BM5" i="131"/>
  <c r="BN31" i="131"/>
  <c r="BO113" i="131"/>
  <c r="BP30" i="114"/>
  <c r="BQ110" i="114"/>
  <c r="CU102" i="113"/>
  <c r="CT27" i="113"/>
  <c r="BQ28" i="121"/>
  <c r="BR107" i="121"/>
  <c r="BM30" i="121"/>
  <c r="BN109" i="121"/>
  <c r="BN29" i="110"/>
  <c r="BO105" i="110"/>
  <c r="BP35" i="122"/>
  <c r="BQ122" i="122"/>
  <c r="CT26" i="118"/>
  <c r="CU111" i="118"/>
  <c r="BO7" i="117"/>
  <c r="BP104" i="117"/>
  <c r="BO3" i="110"/>
  <c r="BP97" i="110"/>
  <c r="CT3" i="118"/>
  <c r="CU101" i="118"/>
  <c r="BP111" i="117"/>
  <c r="BO28" i="117"/>
  <c r="BN33" i="131"/>
  <c r="BO115" i="131"/>
  <c r="BO26" i="131"/>
  <c r="BP108" i="131"/>
  <c r="BP27" i="118"/>
  <c r="BQ112" i="118"/>
  <c r="BP30" i="122"/>
  <c r="BQ117" i="122"/>
  <c r="BO6" i="110"/>
  <c r="BP100" i="110"/>
  <c r="BP31" i="121"/>
  <c r="BQ110" i="121"/>
  <c r="BP94" i="120"/>
  <c r="BO26" i="120"/>
  <c r="BO46" i="120" s="1"/>
  <c r="CQ2" i="137"/>
  <c r="CP25" i="137"/>
  <c r="F2" i="131"/>
  <c r="G2" i="131" s="1"/>
  <c r="M46" i="131"/>
  <c r="Q23" i="131"/>
  <c r="Q26" i="131"/>
  <c r="Q46" i="131" s="1"/>
  <c r="F26" i="131"/>
  <c r="F46" i="131" s="1"/>
  <c r="F23" i="131"/>
  <c r="J26" i="131"/>
  <c r="J46" i="131" s="1"/>
  <c r="J23" i="131"/>
  <c r="N26" i="131"/>
  <c r="N46" i="131" s="1"/>
  <c r="N23" i="131"/>
  <c r="R46" i="131"/>
  <c r="V26" i="131"/>
  <c r="V46" i="131" s="1"/>
  <c r="V23" i="131"/>
  <c r="Z26" i="131"/>
  <c r="Z46" i="131" s="1"/>
  <c r="Z23" i="131"/>
  <c r="R23" i="131"/>
  <c r="U26" i="131"/>
  <c r="U46" i="131" s="1"/>
  <c r="Y26" i="131"/>
  <c r="Y46" i="131" s="1"/>
  <c r="Y23" i="131"/>
  <c r="M23" i="131"/>
  <c r="AC26" i="131"/>
  <c r="O46" i="131"/>
  <c r="I26" i="131"/>
  <c r="I46" i="131" s="1"/>
  <c r="I23" i="131"/>
  <c r="E26" i="131"/>
  <c r="E46" i="131" s="1"/>
  <c r="G46" i="131"/>
  <c r="W46" i="131"/>
  <c r="S23" i="131"/>
  <c r="K46" i="131"/>
  <c r="S46" i="131"/>
  <c r="AA46" i="131"/>
  <c r="AL46" i="131"/>
  <c r="BB46" i="131"/>
  <c r="D23" i="131"/>
  <c r="H23" i="131"/>
  <c r="L23" i="131"/>
  <c r="P23" i="131"/>
  <c r="T23" i="131"/>
  <c r="X23" i="131"/>
  <c r="AB23" i="131"/>
  <c r="AF23" i="131"/>
  <c r="AJ23" i="131"/>
  <c r="AN23" i="131"/>
  <c r="AR23" i="131"/>
  <c r="AV23" i="131"/>
  <c r="AZ23" i="131"/>
  <c r="BD23" i="131"/>
  <c r="BH23" i="131"/>
  <c r="BL23" i="131"/>
  <c r="O23" i="131"/>
  <c r="AI46" i="131"/>
  <c r="AM46" i="131"/>
  <c r="AQ46" i="131"/>
  <c r="AY46" i="131"/>
  <c r="BC46" i="131"/>
  <c r="BG46" i="131"/>
  <c r="K23" i="131"/>
  <c r="AA23" i="131"/>
  <c r="D46" i="131"/>
  <c r="H46" i="131"/>
  <c r="L46" i="131"/>
  <c r="P46" i="131"/>
  <c r="T46" i="131"/>
  <c r="X46" i="131"/>
  <c r="AB46" i="131"/>
  <c r="AF46" i="131"/>
  <c r="AJ46" i="131"/>
  <c r="AN46" i="131"/>
  <c r="AR46" i="131"/>
  <c r="AV46" i="131"/>
  <c r="AZ46" i="131"/>
  <c r="BD46" i="131"/>
  <c r="BH46" i="131"/>
  <c r="BL46" i="131"/>
  <c r="BN23" i="118" l="1"/>
  <c r="BN46" i="110"/>
  <c r="BO23" i="110"/>
  <c r="CR2" i="138"/>
  <c r="CQ25" i="138"/>
  <c r="CQ25" i="148"/>
  <c r="CR2" i="148"/>
  <c r="CR2" i="146"/>
  <c r="CQ25" i="146"/>
  <c r="CP25" i="140"/>
  <c r="CQ2" i="140"/>
  <c r="CR2" i="147"/>
  <c r="CQ25" i="147"/>
  <c r="CQ25" i="142"/>
  <c r="CR2" i="142"/>
  <c r="CQ25" i="144"/>
  <c r="CR2" i="144"/>
  <c r="CQ25" i="141"/>
  <c r="CR2" i="141"/>
  <c r="CQ25" i="145"/>
  <c r="CR2" i="145"/>
  <c r="CQ2" i="139"/>
  <c r="CP25" i="139"/>
  <c r="BP23" i="119"/>
  <c r="BO23" i="115"/>
  <c r="BM23" i="122"/>
  <c r="BQ30" i="114"/>
  <c r="BR110" i="114"/>
  <c r="BN26" i="122"/>
  <c r="BN46" i="122" s="1"/>
  <c r="BO113" i="122"/>
  <c r="BQ6" i="114"/>
  <c r="BR101" i="114"/>
  <c r="BO28" i="110"/>
  <c r="BP104" i="110"/>
  <c r="BQ6" i="113"/>
  <c r="BR98" i="113"/>
  <c r="BO31" i="122"/>
  <c r="BP118" i="122"/>
  <c r="BQ26" i="115"/>
  <c r="BR103" i="115"/>
  <c r="BP27" i="115"/>
  <c r="BP46" i="115" s="1"/>
  <c r="BQ104" i="115"/>
  <c r="BR114" i="117"/>
  <c r="BQ31" i="117"/>
  <c r="BP5" i="122"/>
  <c r="BQ104" i="122"/>
  <c r="BR99" i="114"/>
  <c r="BQ4" i="114"/>
  <c r="BN27" i="131"/>
  <c r="BN46" i="131" s="1"/>
  <c r="BO109" i="131"/>
  <c r="BN3" i="121"/>
  <c r="BN23" i="121" s="1"/>
  <c r="BO98" i="121"/>
  <c r="BR121" i="122"/>
  <c r="BQ34" i="122"/>
  <c r="BN9" i="131"/>
  <c r="BO105" i="131"/>
  <c r="BP7" i="122"/>
  <c r="BQ106" i="122"/>
  <c r="BP6" i="117"/>
  <c r="BQ103" i="117"/>
  <c r="BP29" i="113"/>
  <c r="BP46" i="113" s="1"/>
  <c r="BQ104" i="113"/>
  <c r="BR94" i="119"/>
  <c r="BQ3" i="119"/>
  <c r="CU28" i="113"/>
  <c r="CV103" i="113"/>
  <c r="BR103" i="110"/>
  <c r="BQ27" i="110"/>
  <c r="BO5" i="114"/>
  <c r="BP100" i="114"/>
  <c r="BP12" i="122"/>
  <c r="BQ111" i="122"/>
  <c r="CW3" i="131"/>
  <c r="CX99" i="131"/>
  <c r="BP7" i="118"/>
  <c r="BQ105" i="118"/>
  <c r="BO32" i="117"/>
  <c r="BP115" i="117"/>
  <c r="BP26" i="114"/>
  <c r="BQ106" i="114"/>
  <c r="BP11" i="122"/>
  <c r="BQ110" i="122"/>
  <c r="BQ27" i="119"/>
  <c r="BR98" i="119"/>
  <c r="BP7" i="117"/>
  <c r="BQ104" i="117"/>
  <c r="BO7" i="121"/>
  <c r="BP102" i="121"/>
  <c r="BM46" i="121"/>
  <c r="BN9" i="117"/>
  <c r="BO106" i="117"/>
  <c r="BQ4" i="119"/>
  <c r="BR95" i="119"/>
  <c r="BO10" i="117"/>
  <c r="BP107" i="117"/>
  <c r="BP9" i="122"/>
  <c r="BQ108" i="122"/>
  <c r="BQ6" i="115"/>
  <c r="BR101" i="115"/>
  <c r="BQ8" i="121"/>
  <c r="BR103" i="121"/>
  <c r="BQ29" i="115"/>
  <c r="BR106" i="115"/>
  <c r="BP111" i="131"/>
  <c r="BO29" i="131"/>
  <c r="BP30" i="118"/>
  <c r="BQ115" i="118"/>
  <c r="BQ116" i="118"/>
  <c r="BP31" i="118"/>
  <c r="BP5" i="110"/>
  <c r="BQ99" i="110"/>
  <c r="BO5" i="118"/>
  <c r="BP103" i="118"/>
  <c r="BQ30" i="122"/>
  <c r="BR117" i="122"/>
  <c r="BP28" i="114"/>
  <c r="BQ108" i="114"/>
  <c r="BP6" i="118"/>
  <c r="BQ104" i="118"/>
  <c r="BQ34" i="118"/>
  <c r="BR119" i="118"/>
  <c r="BQ28" i="115"/>
  <c r="BR105" i="115"/>
  <c r="BP8" i="114"/>
  <c r="BQ103" i="114"/>
  <c r="BO103" i="122"/>
  <c r="BN4" i="122"/>
  <c r="BN27" i="117"/>
  <c r="BN46" i="117" s="1"/>
  <c r="BO110" i="117"/>
  <c r="BP5" i="121"/>
  <c r="BQ100" i="121"/>
  <c r="BP8" i="118"/>
  <c r="BQ106" i="118"/>
  <c r="BN7" i="131"/>
  <c r="BO103" i="131"/>
  <c r="BR120" i="122"/>
  <c r="BQ33" i="122"/>
  <c r="BQ98" i="115"/>
  <c r="BP3" i="115"/>
  <c r="BP5" i="115"/>
  <c r="BQ100" i="115"/>
  <c r="BP4" i="118"/>
  <c r="BQ102" i="118"/>
  <c r="BP115" i="131"/>
  <c r="BO33" i="131"/>
  <c r="CU5" i="113"/>
  <c r="CV97" i="113"/>
  <c r="BO32" i="131"/>
  <c r="BP114" i="131"/>
  <c r="BO29" i="121"/>
  <c r="BP108" i="121"/>
  <c r="BQ111" i="117"/>
  <c r="BP28" i="117"/>
  <c r="BP10" i="122"/>
  <c r="BQ109" i="122"/>
  <c r="BQ27" i="118"/>
  <c r="BR112" i="118"/>
  <c r="CV101" i="118"/>
  <c r="CU3" i="118"/>
  <c r="BQ35" i="122"/>
  <c r="BR122" i="122"/>
  <c r="BM23" i="131"/>
  <c r="BN23" i="114"/>
  <c r="BP9" i="114"/>
  <c r="BQ104" i="114"/>
  <c r="BQ95" i="113"/>
  <c r="BP3" i="113"/>
  <c r="BP23" i="113" s="1"/>
  <c r="BO9" i="118"/>
  <c r="BP107" i="118"/>
  <c r="BP4" i="115"/>
  <c r="BQ99" i="115"/>
  <c r="BR116" i="122"/>
  <c r="BQ29" i="122"/>
  <c r="BR33" i="118"/>
  <c r="BS118" i="118"/>
  <c r="BP32" i="118"/>
  <c r="BQ117" i="118"/>
  <c r="BN30" i="121"/>
  <c r="BO109" i="121"/>
  <c r="BP3" i="117"/>
  <c r="BQ100" i="117"/>
  <c r="BN3" i="122"/>
  <c r="BO102" i="122"/>
  <c r="BQ113" i="117"/>
  <c r="BP30" i="117"/>
  <c r="CV111" i="118"/>
  <c r="CU26" i="118"/>
  <c r="BP113" i="131"/>
  <c r="BO31" i="131"/>
  <c r="BS107" i="121"/>
  <c r="BR28" i="121"/>
  <c r="BQ112" i="114"/>
  <c r="BP32" i="114"/>
  <c r="BP6" i="122"/>
  <c r="BQ105" i="122"/>
  <c r="BP4" i="121"/>
  <c r="BQ99" i="121"/>
  <c r="BP27" i="121"/>
  <c r="BQ106" i="121"/>
  <c r="BN5" i="131"/>
  <c r="BO101" i="131"/>
  <c r="BP31" i="114"/>
  <c r="BQ111" i="114"/>
  <c r="BN4" i="117"/>
  <c r="BO101" i="117"/>
  <c r="BQ109" i="118"/>
  <c r="BP11" i="118"/>
  <c r="CU4" i="113"/>
  <c r="CV96" i="113"/>
  <c r="BP26" i="110"/>
  <c r="BQ102" i="110"/>
  <c r="BN8" i="131"/>
  <c r="BO104" i="131"/>
  <c r="BQ98" i="110"/>
  <c r="BP4" i="110"/>
  <c r="BN6" i="131"/>
  <c r="BO102" i="131"/>
  <c r="BN8" i="122"/>
  <c r="BO107" i="122"/>
  <c r="BP5" i="117"/>
  <c r="BQ102" i="117"/>
  <c r="BQ92" i="120"/>
  <c r="BP3" i="120"/>
  <c r="BP23" i="120" s="1"/>
  <c r="BQ6" i="121"/>
  <c r="BR101" i="121"/>
  <c r="BS109" i="114"/>
  <c r="BR29" i="114"/>
  <c r="BP8" i="117"/>
  <c r="BQ105" i="117"/>
  <c r="BP33" i="117"/>
  <c r="BQ116" i="117"/>
  <c r="BO106" i="131"/>
  <c r="BN10" i="131"/>
  <c r="BP114" i="122"/>
  <c r="BO27" i="122"/>
  <c r="BR119" i="122"/>
  <c r="BQ32" i="122"/>
  <c r="BP26" i="117"/>
  <c r="BQ109" i="117"/>
  <c r="BQ28" i="122"/>
  <c r="BR115" i="122"/>
  <c r="BO30" i="131"/>
  <c r="BP112" i="131"/>
  <c r="BR101" i="113"/>
  <c r="BQ26" i="113"/>
  <c r="BQ29" i="118"/>
  <c r="BR114" i="118"/>
  <c r="BP6" i="110"/>
  <c r="BQ100" i="110"/>
  <c r="BN26" i="121"/>
  <c r="BO105" i="121"/>
  <c r="BO28" i="131"/>
  <c r="BP110" i="131"/>
  <c r="BQ97" i="119"/>
  <c r="BP26" i="119"/>
  <c r="BP46" i="119" s="1"/>
  <c r="BR102" i="114"/>
  <c r="BQ7" i="114"/>
  <c r="BQ10" i="118"/>
  <c r="BR108" i="118"/>
  <c r="BO3" i="114"/>
  <c r="BP98" i="114"/>
  <c r="BP26" i="120"/>
  <c r="BP46" i="120" s="1"/>
  <c r="BQ94" i="120"/>
  <c r="BQ31" i="121"/>
  <c r="BR110" i="121"/>
  <c r="BP26" i="131"/>
  <c r="BQ108" i="131"/>
  <c r="BQ97" i="110"/>
  <c r="BP3" i="110"/>
  <c r="BO29" i="110"/>
  <c r="BP105" i="110"/>
  <c r="CU27" i="113"/>
  <c r="CV102" i="113"/>
  <c r="BO46" i="114"/>
  <c r="BN4" i="131"/>
  <c r="BO100" i="131"/>
  <c r="BM23" i="117"/>
  <c r="BQ27" i="114"/>
  <c r="BR107" i="114"/>
  <c r="BP29" i="117"/>
  <c r="BQ112" i="117"/>
  <c r="BP113" i="118"/>
  <c r="BO28" i="118"/>
  <c r="BO46" i="118" s="1"/>
  <c r="CQ25" i="137"/>
  <c r="CR2" i="137"/>
  <c r="AC46" i="131"/>
  <c r="F25" i="131"/>
  <c r="G25" i="131"/>
  <c r="H2" i="131"/>
  <c r="BN23" i="117" l="1"/>
  <c r="CS2" i="141"/>
  <c r="CR25" i="141"/>
  <c r="CR25" i="142"/>
  <c r="CS2" i="142"/>
  <c r="CQ25" i="139"/>
  <c r="CR2" i="139"/>
  <c r="CS2" i="147"/>
  <c r="CR25" i="147"/>
  <c r="CS2" i="146"/>
  <c r="CR25" i="146"/>
  <c r="CS2" i="145"/>
  <c r="CR25" i="145"/>
  <c r="CR25" i="144"/>
  <c r="CS2" i="144"/>
  <c r="CR2" i="140"/>
  <c r="CQ25" i="140"/>
  <c r="CS2" i="148"/>
  <c r="CR25" i="148"/>
  <c r="CS2" i="138"/>
  <c r="CR25" i="138"/>
  <c r="BO46" i="110"/>
  <c r="BO23" i="118"/>
  <c r="BN23" i="122"/>
  <c r="BQ23" i="119"/>
  <c r="BS107" i="114"/>
  <c r="BR27" i="114"/>
  <c r="BQ6" i="122"/>
  <c r="BR105" i="122"/>
  <c r="BR4" i="119"/>
  <c r="BS95" i="119"/>
  <c r="BQ7" i="117"/>
  <c r="BR104" i="117"/>
  <c r="BP46" i="114"/>
  <c r="BS94" i="119"/>
  <c r="BR3" i="119"/>
  <c r="BO9" i="131"/>
  <c r="BP105" i="131"/>
  <c r="BO27" i="131"/>
  <c r="BO46" i="131" s="1"/>
  <c r="BP109" i="131"/>
  <c r="BQ27" i="115"/>
  <c r="BR104" i="115"/>
  <c r="BP28" i="110"/>
  <c r="BQ104" i="110"/>
  <c r="BO6" i="131"/>
  <c r="BP102" i="131"/>
  <c r="BQ105" i="110"/>
  <c r="BP29" i="110"/>
  <c r="BQ30" i="118"/>
  <c r="BR115" i="118"/>
  <c r="BS101" i="121"/>
  <c r="BR6" i="121"/>
  <c r="BQ26" i="120"/>
  <c r="BQ46" i="120" s="1"/>
  <c r="BR94" i="120"/>
  <c r="BQ29" i="113"/>
  <c r="BQ46" i="113" s="1"/>
  <c r="BR104" i="113"/>
  <c r="BR26" i="115"/>
  <c r="BS103" i="115"/>
  <c r="BR6" i="114"/>
  <c r="BS101" i="114"/>
  <c r="BQ6" i="110"/>
  <c r="BR100" i="110"/>
  <c r="BP109" i="121"/>
  <c r="BO30" i="121"/>
  <c r="BQ31" i="118"/>
  <c r="BR116" i="118"/>
  <c r="BO10" i="131"/>
  <c r="BP106" i="131"/>
  <c r="CV26" i="118"/>
  <c r="CW111" i="118"/>
  <c r="BR30" i="122"/>
  <c r="BS117" i="122"/>
  <c r="BP32" i="117"/>
  <c r="BQ115" i="117"/>
  <c r="BR29" i="118"/>
  <c r="BS114" i="118"/>
  <c r="BP9" i="118"/>
  <c r="BQ107" i="118"/>
  <c r="BQ26" i="119"/>
  <c r="BQ46" i="119" s="1"/>
  <c r="BR97" i="119"/>
  <c r="BO27" i="117"/>
  <c r="BO46" i="117" s="1"/>
  <c r="BP110" i="117"/>
  <c r="BS119" i="118"/>
  <c r="BR34" i="118"/>
  <c r="BP5" i="118"/>
  <c r="BQ103" i="118"/>
  <c r="BP106" i="117"/>
  <c r="BO9" i="117"/>
  <c r="BS98" i="119"/>
  <c r="BR27" i="119"/>
  <c r="BQ7" i="118"/>
  <c r="BR105" i="118"/>
  <c r="BR34" i="122"/>
  <c r="BS121" i="122"/>
  <c r="BR4" i="114"/>
  <c r="BS99" i="114"/>
  <c r="BQ46" i="115"/>
  <c r="BQ4" i="115"/>
  <c r="BR99" i="115"/>
  <c r="BR28" i="115"/>
  <c r="BS105" i="115"/>
  <c r="BP5" i="114"/>
  <c r="BQ100" i="114"/>
  <c r="BQ33" i="117"/>
  <c r="BR116" i="117"/>
  <c r="BQ32" i="118"/>
  <c r="BR117" i="118"/>
  <c r="BR6" i="115"/>
  <c r="BS101" i="115"/>
  <c r="BP3" i="114"/>
  <c r="BP23" i="114" s="1"/>
  <c r="BQ98" i="114"/>
  <c r="BQ32" i="114"/>
  <c r="BR112" i="114"/>
  <c r="BP28" i="131"/>
  <c r="BQ110" i="131"/>
  <c r="BP33" i="131"/>
  <c r="BQ115" i="131"/>
  <c r="BP29" i="131"/>
  <c r="BQ111" i="131"/>
  <c r="BQ9" i="122"/>
  <c r="BR108" i="122"/>
  <c r="BR27" i="110"/>
  <c r="BS103" i="110"/>
  <c r="BQ6" i="117"/>
  <c r="BR103" i="117"/>
  <c r="BQ5" i="122"/>
  <c r="BR104" i="122"/>
  <c r="BP31" i="122"/>
  <c r="BQ118" i="122"/>
  <c r="BP113" i="122"/>
  <c r="BO26" i="122"/>
  <c r="BO46" i="122" s="1"/>
  <c r="BR28" i="122"/>
  <c r="BS115" i="122"/>
  <c r="BO5" i="131"/>
  <c r="BP101" i="131"/>
  <c r="CV5" i="113"/>
  <c r="CW97" i="113"/>
  <c r="BR98" i="115"/>
  <c r="BQ3" i="115"/>
  <c r="BR92" i="120"/>
  <c r="BQ3" i="120"/>
  <c r="BQ23" i="120" s="1"/>
  <c r="BO4" i="131"/>
  <c r="BP100" i="131"/>
  <c r="BR102" i="117"/>
  <c r="BQ5" i="117"/>
  <c r="BO4" i="117"/>
  <c r="BP101" i="117"/>
  <c r="BO3" i="122"/>
  <c r="BP102" i="122"/>
  <c r="BP29" i="121"/>
  <c r="BQ108" i="121"/>
  <c r="BP28" i="118"/>
  <c r="BP46" i="118" s="1"/>
  <c r="BQ113" i="118"/>
  <c r="BR10" i="118"/>
  <c r="BS108" i="118"/>
  <c r="BR26" i="113"/>
  <c r="BS101" i="113"/>
  <c r="BR32" i="122"/>
  <c r="BS119" i="122"/>
  <c r="BS28" i="121"/>
  <c r="BT107" i="121"/>
  <c r="BR95" i="113"/>
  <c r="BQ3" i="113"/>
  <c r="BQ23" i="113" s="1"/>
  <c r="CV3" i="118"/>
  <c r="CW101" i="118"/>
  <c r="BQ4" i="118"/>
  <c r="BR102" i="118"/>
  <c r="BO7" i="131"/>
  <c r="BP103" i="131"/>
  <c r="BQ6" i="118"/>
  <c r="BR104" i="118"/>
  <c r="BQ5" i="110"/>
  <c r="BR99" i="110"/>
  <c r="BQ11" i="122"/>
  <c r="BR110" i="122"/>
  <c r="CX3" i="131"/>
  <c r="CY99" i="131"/>
  <c r="CV28" i="113"/>
  <c r="CW103" i="113"/>
  <c r="BO3" i="121"/>
  <c r="BO23" i="121" s="1"/>
  <c r="BP98" i="121"/>
  <c r="CV4" i="113"/>
  <c r="CW96" i="113"/>
  <c r="BQ10" i="122"/>
  <c r="BR109" i="122"/>
  <c r="BP23" i="115"/>
  <c r="BR109" i="117"/>
  <c r="BQ26" i="117"/>
  <c r="BR35" i="122"/>
  <c r="BS122" i="122"/>
  <c r="BQ4" i="110"/>
  <c r="BR98" i="110"/>
  <c r="BQ30" i="117"/>
  <c r="BR113" i="117"/>
  <c r="BR97" i="110"/>
  <c r="BQ3" i="110"/>
  <c r="BO26" i="121"/>
  <c r="BP105" i="121"/>
  <c r="BP30" i="131"/>
  <c r="BQ112" i="131"/>
  <c r="BP107" i="122"/>
  <c r="BO8" i="122"/>
  <c r="BQ26" i="110"/>
  <c r="BR102" i="110"/>
  <c r="BR111" i="114"/>
  <c r="BQ31" i="114"/>
  <c r="BQ4" i="121"/>
  <c r="BR99" i="121"/>
  <c r="BQ3" i="117"/>
  <c r="BR100" i="117"/>
  <c r="BQ9" i="114"/>
  <c r="BR104" i="114"/>
  <c r="BS112" i="118"/>
  <c r="BR27" i="118"/>
  <c r="BP32" i="131"/>
  <c r="BQ114" i="131"/>
  <c r="BO4" i="122"/>
  <c r="BP103" i="122"/>
  <c r="BR29" i="115"/>
  <c r="BS106" i="115"/>
  <c r="BP10" i="117"/>
  <c r="BQ107" i="117"/>
  <c r="BQ102" i="121"/>
  <c r="BP7" i="121"/>
  <c r="BR106" i="122"/>
  <c r="BQ7" i="122"/>
  <c r="BS98" i="113"/>
  <c r="BR6" i="113"/>
  <c r="BR30" i="114"/>
  <c r="BS110" i="114"/>
  <c r="BS102" i="114"/>
  <c r="BR7" i="114"/>
  <c r="BR8" i="121"/>
  <c r="BS103" i="121"/>
  <c r="BN23" i="131"/>
  <c r="BQ5" i="121"/>
  <c r="BR100" i="121"/>
  <c r="BP23" i="110"/>
  <c r="BQ11" i="118"/>
  <c r="BR109" i="118"/>
  <c r="BR111" i="117"/>
  <c r="BQ28" i="117"/>
  <c r="BO23" i="114"/>
  <c r="BR105" i="117"/>
  <c r="BQ8" i="117"/>
  <c r="BP104" i="131"/>
  <c r="BO8" i="131"/>
  <c r="BQ27" i="121"/>
  <c r="BR106" i="121"/>
  <c r="BS33" i="118"/>
  <c r="BT118" i="118"/>
  <c r="BS120" i="122"/>
  <c r="BR33" i="122"/>
  <c r="BR108" i="131"/>
  <c r="BQ26" i="131"/>
  <c r="BQ29" i="117"/>
  <c r="BR112" i="117"/>
  <c r="CW102" i="113"/>
  <c r="CV27" i="113"/>
  <c r="BR31" i="121"/>
  <c r="BS110" i="121"/>
  <c r="BN46" i="121"/>
  <c r="BQ114" i="122"/>
  <c r="BP27" i="122"/>
  <c r="BS29" i="114"/>
  <c r="BT109" i="114"/>
  <c r="BQ113" i="131"/>
  <c r="BP31" i="131"/>
  <c r="BS116" i="122"/>
  <c r="BR29" i="122"/>
  <c r="BQ5" i="115"/>
  <c r="BR100" i="115"/>
  <c r="BQ8" i="118"/>
  <c r="BR106" i="118"/>
  <c r="BQ8" i="114"/>
  <c r="BR103" i="114"/>
  <c r="BR108" i="114"/>
  <c r="BQ28" i="114"/>
  <c r="BR106" i="114"/>
  <c r="BQ26" i="114"/>
  <c r="BQ12" i="122"/>
  <c r="BR111" i="122"/>
  <c r="BR31" i="117"/>
  <c r="BS114" i="117"/>
  <c r="CS2" i="137"/>
  <c r="CR25" i="137"/>
  <c r="I2" i="131"/>
  <c r="H25" i="131"/>
  <c r="BP23" i="118" l="1"/>
  <c r="CT2" i="144"/>
  <c r="CS25" i="144"/>
  <c r="CS2" i="139"/>
  <c r="CR25" i="139"/>
  <c r="CS25" i="142"/>
  <c r="CT2" i="142"/>
  <c r="CT2" i="138"/>
  <c r="CS25" i="138"/>
  <c r="CS25" i="148"/>
  <c r="CT2" i="148"/>
  <c r="CS25" i="146"/>
  <c r="CT2" i="146"/>
  <c r="CS2" i="140"/>
  <c r="CR25" i="140"/>
  <c r="CS25" i="145"/>
  <c r="CT2" i="145"/>
  <c r="CT2" i="147"/>
  <c r="CS25" i="147"/>
  <c r="CT2" i="141"/>
  <c r="CS25" i="141"/>
  <c r="BR23" i="119"/>
  <c r="BP46" i="110"/>
  <c r="BQ23" i="110"/>
  <c r="BS27" i="119"/>
  <c r="BT98" i="119"/>
  <c r="BR7" i="117"/>
  <c r="BS104" i="117"/>
  <c r="BS29" i="122"/>
  <c r="BT116" i="122"/>
  <c r="BS30" i="122"/>
  <c r="BT117" i="122"/>
  <c r="BR29" i="113"/>
  <c r="BR46" i="113" s="1"/>
  <c r="BS104" i="113"/>
  <c r="BP27" i="131"/>
  <c r="BP46" i="131" s="1"/>
  <c r="BQ109" i="131"/>
  <c r="BQ27" i="122"/>
  <c r="BR114" i="122"/>
  <c r="CW3" i="118"/>
  <c r="CX101" i="118"/>
  <c r="BR5" i="122"/>
  <c r="BS104" i="122"/>
  <c r="BO23" i="122"/>
  <c r="BQ33" i="131"/>
  <c r="BR115" i="131"/>
  <c r="BP30" i="121"/>
  <c r="BQ109" i="121"/>
  <c r="BQ29" i="110"/>
  <c r="BR105" i="110"/>
  <c r="BS4" i="119"/>
  <c r="BT95" i="119"/>
  <c r="BR8" i="114"/>
  <c r="BS103" i="114"/>
  <c r="BR7" i="122"/>
  <c r="BS106" i="122"/>
  <c r="BR5" i="110"/>
  <c r="BS99" i="110"/>
  <c r="BR8" i="118"/>
  <c r="BS106" i="118"/>
  <c r="BR6" i="117"/>
  <c r="BS103" i="117"/>
  <c r="BR5" i="121"/>
  <c r="BS100" i="121"/>
  <c r="BQ107" i="122"/>
  <c r="BP8" i="122"/>
  <c r="BP4" i="117"/>
  <c r="BQ101" i="117"/>
  <c r="BS6" i="115"/>
  <c r="BT101" i="115"/>
  <c r="BT105" i="115"/>
  <c r="BS28" i="115"/>
  <c r="BS34" i="122"/>
  <c r="BT121" i="122"/>
  <c r="BQ5" i="118"/>
  <c r="BR103" i="118"/>
  <c r="BQ9" i="118"/>
  <c r="BR107" i="118"/>
  <c r="CX111" i="118"/>
  <c r="CW26" i="118"/>
  <c r="BR6" i="110"/>
  <c r="BS100" i="110"/>
  <c r="BS94" i="120"/>
  <c r="BR26" i="120"/>
  <c r="BR46" i="120" s="1"/>
  <c r="BP6" i="131"/>
  <c r="BQ102" i="131"/>
  <c r="BP9" i="131"/>
  <c r="BQ105" i="131"/>
  <c r="BP4" i="131"/>
  <c r="BQ100" i="131"/>
  <c r="BP4" i="122"/>
  <c r="BQ103" i="122"/>
  <c r="BS26" i="113"/>
  <c r="BT101" i="113"/>
  <c r="BS4" i="114"/>
  <c r="BT99" i="114"/>
  <c r="BR26" i="131"/>
  <c r="BS108" i="131"/>
  <c r="BS100" i="117"/>
  <c r="BR3" i="117"/>
  <c r="BR6" i="118"/>
  <c r="BS104" i="118"/>
  <c r="BQ106" i="117"/>
  <c r="BP9" i="117"/>
  <c r="BR4" i="121"/>
  <c r="BS99" i="121"/>
  <c r="BT28" i="121"/>
  <c r="BU107" i="121"/>
  <c r="BO23" i="131"/>
  <c r="BR6" i="122"/>
  <c r="BS105" i="122"/>
  <c r="BS109" i="118"/>
  <c r="BR11" i="118"/>
  <c r="BP3" i="121"/>
  <c r="BP23" i="121" s="1"/>
  <c r="BQ98" i="121"/>
  <c r="BQ29" i="131"/>
  <c r="BR111" i="131"/>
  <c r="BQ3" i="114"/>
  <c r="BR98" i="114"/>
  <c r="BS111" i="122"/>
  <c r="BR12" i="122"/>
  <c r="BS7" i="114"/>
  <c r="BT102" i="114"/>
  <c r="BT110" i="114"/>
  <c r="BS30" i="114"/>
  <c r="BQ7" i="121"/>
  <c r="BR102" i="121"/>
  <c r="BQ30" i="131"/>
  <c r="BR112" i="131"/>
  <c r="CY3" i="131"/>
  <c r="CZ99" i="131"/>
  <c r="BO23" i="117"/>
  <c r="CW27" i="113"/>
  <c r="CX102" i="113"/>
  <c r="BT33" i="118"/>
  <c r="BU118" i="118"/>
  <c r="BQ10" i="117"/>
  <c r="BR107" i="117"/>
  <c r="BQ28" i="118"/>
  <c r="BQ46" i="118" s="1"/>
  <c r="BR113" i="118"/>
  <c r="BS98" i="115"/>
  <c r="BR3" i="115"/>
  <c r="BP26" i="122"/>
  <c r="BP46" i="122" s="1"/>
  <c r="BQ113" i="122"/>
  <c r="BQ28" i="131"/>
  <c r="BR110" i="131"/>
  <c r="BR32" i="118"/>
  <c r="BS117" i="118"/>
  <c r="BR4" i="115"/>
  <c r="BS99" i="115"/>
  <c r="BS105" i="118"/>
  <c r="BR7" i="118"/>
  <c r="BT114" i="118"/>
  <c r="BS29" i="118"/>
  <c r="BP10" i="131"/>
  <c r="BQ106" i="131"/>
  <c r="BS6" i="114"/>
  <c r="BT101" i="114"/>
  <c r="BR104" i="110"/>
  <c r="BQ28" i="110"/>
  <c r="BR9" i="114"/>
  <c r="BS104" i="114"/>
  <c r="BP3" i="122"/>
  <c r="BQ102" i="122"/>
  <c r="BR100" i="114"/>
  <c r="BQ5" i="114"/>
  <c r="BS31" i="121"/>
  <c r="BT110" i="121"/>
  <c r="BR30" i="117"/>
  <c r="BS113" i="117"/>
  <c r="BS10" i="118"/>
  <c r="BT108" i="118"/>
  <c r="BS33" i="122"/>
  <c r="BT120" i="122"/>
  <c r="BR4" i="110"/>
  <c r="BS98" i="110"/>
  <c r="BS8" i="121"/>
  <c r="BT103" i="121"/>
  <c r="BQ46" i="114"/>
  <c r="BP26" i="121"/>
  <c r="BQ105" i="121"/>
  <c r="CW4" i="113"/>
  <c r="CX96" i="113"/>
  <c r="BR11" i="122"/>
  <c r="BS110" i="122"/>
  <c r="BS102" i="118"/>
  <c r="BR4" i="118"/>
  <c r="BR5" i="117"/>
  <c r="BS102" i="117"/>
  <c r="CW5" i="113"/>
  <c r="CX97" i="113"/>
  <c r="BQ31" i="122"/>
  <c r="BR118" i="122"/>
  <c r="BR9" i="122"/>
  <c r="BS108" i="122"/>
  <c r="BQ23" i="115"/>
  <c r="BS34" i="118"/>
  <c r="BT119" i="118"/>
  <c r="BT101" i="121"/>
  <c r="BS6" i="121"/>
  <c r="BS3" i="119"/>
  <c r="BT94" i="119"/>
  <c r="BS31" i="117"/>
  <c r="BT114" i="117"/>
  <c r="BR26" i="110"/>
  <c r="BS102" i="110"/>
  <c r="BP5" i="131"/>
  <c r="BQ101" i="131"/>
  <c r="BS97" i="110"/>
  <c r="BR3" i="110"/>
  <c r="BS97" i="119"/>
  <c r="BR26" i="119"/>
  <c r="BR46" i="119" s="1"/>
  <c r="BQ104" i="131"/>
  <c r="BP8" i="131"/>
  <c r="BS109" i="117"/>
  <c r="BR26" i="117"/>
  <c r="CW28" i="113"/>
  <c r="CX103" i="113"/>
  <c r="BS28" i="122"/>
  <c r="BT115" i="122"/>
  <c r="BQ31" i="131"/>
  <c r="BR113" i="131"/>
  <c r="BR3" i="113"/>
  <c r="BR23" i="113" s="1"/>
  <c r="BS95" i="113"/>
  <c r="BR3" i="120"/>
  <c r="BR23" i="120" s="1"/>
  <c r="BS92" i="120"/>
  <c r="BR5" i="115"/>
  <c r="BS100" i="115"/>
  <c r="BR8" i="117"/>
  <c r="BS105" i="117"/>
  <c r="BR114" i="131"/>
  <c r="BQ32" i="131"/>
  <c r="BS109" i="122"/>
  <c r="BR10" i="122"/>
  <c r="BQ103" i="131"/>
  <c r="BP7" i="131"/>
  <c r="BS27" i="110"/>
  <c r="BT103" i="110"/>
  <c r="BR26" i="114"/>
  <c r="BS106" i="114"/>
  <c r="BU109" i="114"/>
  <c r="BT29" i="114"/>
  <c r="BT98" i="113"/>
  <c r="BS6" i="113"/>
  <c r="BR28" i="114"/>
  <c r="BS108" i="114"/>
  <c r="BR29" i="117"/>
  <c r="BS112" i="117"/>
  <c r="BR27" i="121"/>
  <c r="BS106" i="121"/>
  <c r="BR28" i="117"/>
  <c r="BS111" i="117"/>
  <c r="BS29" i="115"/>
  <c r="BT106" i="115"/>
  <c r="BS27" i="118"/>
  <c r="BT112" i="118"/>
  <c r="BS111" i="114"/>
  <c r="BR31" i="114"/>
  <c r="BO46" i="121"/>
  <c r="BS35" i="122"/>
  <c r="BT122" i="122"/>
  <c r="BT119" i="122"/>
  <c r="BS32" i="122"/>
  <c r="BR108" i="121"/>
  <c r="BQ29" i="121"/>
  <c r="BR32" i="114"/>
  <c r="BS112" i="114"/>
  <c r="BS116" i="117"/>
  <c r="BR33" i="117"/>
  <c r="BQ110" i="117"/>
  <c r="BP27" i="117"/>
  <c r="BP46" i="117" s="1"/>
  <c r="BQ32" i="117"/>
  <c r="BR115" i="117"/>
  <c r="BR31" i="118"/>
  <c r="BS116" i="118"/>
  <c r="BS26" i="115"/>
  <c r="BT103" i="115"/>
  <c r="BS115" i="118"/>
  <c r="BR30" i="118"/>
  <c r="BS104" i="115"/>
  <c r="BR27" i="115"/>
  <c r="BR46" i="115" s="1"/>
  <c r="BT107" i="114"/>
  <c r="BS27" i="114"/>
  <c r="CS25" i="137"/>
  <c r="CT2" i="137"/>
  <c r="I25" i="131"/>
  <c r="J2" i="131"/>
  <c r="D34" i="118"/>
  <c r="D33" i="118"/>
  <c r="D32" i="118"/>
  <c r="D31" i="118"/>
  <c r="D30" i="118"/>
  <c r="D29" i="118"/>
  <c r="D28" i="118"/>
  <c r="D27" i="118"/>
  <c r="D26" i="118"/>
  <c r="BQ46" i="110" l="1"/>
  <c r="BP23" i="117"/>
  <c r="BQ23" i="118"/>
  <c r="CT25" i="145"/>
  <c r="CU2" i="145"/>
  <c r="CT25" i="146"/>
  <c r="CU2" i="146"/>
  <c r="CT25" i="141"/>
  <c r="CU2" i="141"/>
  <c r="CU2" i="138"/>
  <c r="CT25" i="138"/>
  <c r="CS25" i="139"/>
  <c r="CT2" i="139"/>
  <c r="CU2" i="148"/>
  <c r="CT25" i="148"/>
  <c r="CU2" i="142"/>
  <c r="CT25" i="142"/>
  <c r="CU2" i="147"/>
  <c r="CT25" i="147"/>
  <c r="CS25" i="140"/>
  <c r="CT2" i="140"/>
  <c r="CU2" i="144"/>
  <c r="CT25" i="144"/>
  <c r="BT32" i="122"/>
  <c r="BU119" i="122"/>
  <c r="BS30" i="117"/>
  <c r="BT113" i="117"/>
  <c r="BU102" i="114"/>
  <c r="BT7" i="114"/>
  <c r="BR5" i="118"/>
  <c r="BS103" i="118"/>
  <c r="BQ4" i="117"/>
  <c r="BR101" i="117"/>
  <c r="BS114" i="122"/>
  <c r="BR27" i="122"/>
  <c r="BT27" i="110"/>
  <c r="BU103" i="110"/>
  <c r="BT94" i="120"/>
  <c r="BS26" i="120"/>
  <c r="BS46" i="120" s="1"/>
  <c r="BT103" i="114"/>
  <c r="BS8" i="114"/>
  <c r="BR33" i="131"/>
  <c r="BS115" i="131"/>
  <c r="BT29" i="122"/>
  <c r="BU116" i="122"/>
  <c r="BS11" i="122"/>
  <c r="BT110" i="122"/>
  <c r="CX5" i="113"/>
  <c r="CY97" i="113"/>
  <c r="BS4" i="121"/>
  <c r="BT99" i="121"/>
  <c r="BS26" i="131"/>
  <c r="BT108" i="131"/>
  <c r="BQ4" i="131"/>
  <c r="BR100" i="131"/>
  <c r="BS6" i="110"/>
  <c r="BT100" i="110"/>
  <c r="BT34" i="122"/>
  <c r="BU121" i="122"/>
  <c r="BQ27" i="131"/>
  <c r="BQ46" i="131" s="1"/>
  <c r="BR109" i="131"/>
  <c r="BQ27" i="117"/>
  <c r="BQ46" i="117" s="1"/>
  <c r="BR110" i="117"/>
  <c r="BT97" i="110"/>
  <c r="BS3" i="110"/>
  <c r="BR103" i="122"/>
  <c r="BQ4" i="122"/>
  <c r="BS28" i="114"/>
  <c r="BT108" i="114"/>
  <c r="BR10" i="117"/>
  <c r="BS107" i="117"/>
  <c r="BT106" i="118"/>
  <c r="BS8" i="118"/>
  <c r="BU122" i="122"/>
  <c r="BT35" i="122"/>
  <c r="BU114" i="118"/>
  <c r="BT29" i="118"/>
  <c r="BS28" i="117"/>
  <c r="BT111" i="117"/>
  <c r="BS26" i="110"/>
  <c r="BT102" i="110"/>
  <c r="BQ26" i="122"/>
  <c r="BQ46" i="122" s="1"/>
  <c r="BR113" i="122"/>
  <c r="BS12" i="122"/>
  <c r="BT111" i="122"/>
  <c r="BS11" i="118"/>
  <c r="BT109" i="118"/>
  <c r="BP23" i="131"/>
  <c r="BQ8" i="122"/>
  <c r="BR107" i="122"/>
  <c r="BU95" i="119"/>
  <c r="BT4" i="119"/>
  <c r="BS7" i="117"/>
  <c r="BT104" i="117"/>
  <c r="BU103" i="121"/>
  <c r="BT8" i="121"/>
  <c r="BU28" i="121"/>
  <c r="BV107" i="121"/>
  <c r="BT29" i="115"/>
  <c r="BU106" i="115"/>
  <c r="BQ5" i="131"/>
  <c r="BR101" i="131"/>
  <c r="BS4" i="110"/>
  <c r="BT98" i="110"/>
  <c r="BR30" i="131"/>
  <c r="BS112" i="131"/>
  <c r="BS102" i="121"/>
  <c r="BR7" i="121"/>
  <c r="BS98" i="114"/>
  <c r="BR3" i="114"/>
  <c r="BS6" i="122"/>
  <c r="BT105" i="122"/>
  <c r="BT4" i="114"/>
  <c r="BU99" i="114"/>
  <c r="BR105" i="131"/>
  <c r="BQ9" i="131"/>
  <c r="BS5" i="121"/>
  <c r="BT100" i="121"/>
  <c r="BS23" i="119"/>
  <c r="BS5" i="122"/>
  <c r="BT104" i="122"/>
  <c r="BS29" i="113"/>
  <c r="BS46" i="113" s="1"/>
  <c r="BT104" i="113"/>
  <c r="BR32" i="131"/>
  <c r="BS114" i="131"/>
  <c r="BT100" i="117"/>
  <c r="BS3" i="117"/>
  <c r="CX4" i="113"/>
  <c r="CY96" i="113"/>
  <c r="BS32" i="114"/>
  <c r="BT112" i="114"/>
  <c r="BR31" i="131"/>
  <c r="BS113" i="131"/>
  <c r="BQ26" i="121"/>
  <c r="BR105" i="121"/>
  <c r="BS7" i="118"/>
  <c r="BT105" i="118"/>
  <c r="BR32" i="117"/>
  <c r="BS115" i="117"/>
  <c r="BR46" i="114"/>
  <c r="BS27" i="121"/>
  <c r="BT106" i="121"/>
  <c r="BS3" i="120"/>
  <c r="BS23" i="120" s="1"/>
  <c r="BT92" i="120"/>
  <c r="BT28" i="122"/>
  <c r="BU115" i="122"/>
  <c r="BT31" i="117"/>
  <c r="BU114" i="117"/>
  <c r="BP46" i="121"/>
  <c r="BS100" i="114"/>
  <c r="BR5" i="114"/>
  <c r="BU101" i="114"/>
  <c r="BT6" i="114"/>
  <c r="BS4" i="115"/>
  <c r="BT99" i="115"/>
  <c r="CX27" i="113"/>
  <c r="CY102" i="113"/>
  <c r="BQ23" i="114"/>
  <c r="BQ9" i="117"/>
  <c r="BR106" i="117"/>
  <c r="CY111" i="118"/>
  <c r="CX26" i="118"/>
  <c r="BT28" i="115"/>
  <c r="BU105" i="115"/>
  <c r="BS5" i="110"/>
  <c r="BT99" i="110"/>
  <c r="BS105" i="110"/>
  <c r="BR29" i="110"/>
  <c r="BS118" i="122"/>
  <c r="BR31" i="122"/>
  <c r="BQ3" i="121"/>
  <c r="BQ23" i="121" s="1"/>
  <c r="BR98" i="121"/>
  <c r="BS110" i="131"/>
  <c r="BR28" i="131"/>
  <c r="BS33" i="117"/>
  <c r="BT116" i="117"/>
  <c r="BS26" i="117"/>
  <c r="BT109" i="117"/>
  <c r="BT31" i="121"/>
  <c r="BU110" i="121"/>
  <c r="BS31" i="118"/>
  <c r="BT116" i="118"/>
  <c r="BU33" i="118"/>
  <c r="BV118" i="118"/>
  <c r="BU107" i="114"/>
  <c r="BT27" i="114"/>
  <c r="BT6" i="113"/>
  <c r="BU98" i="113"/>
  <c r="BS5" i="117"/>
  <c r="BT102" i="117"/>
  <c r="BS104" i="110"/>
  <c r="BR28" i="110"/>
  <c r="BS108" i="121"/>
  <c r="BR29" i="121"/>
  <c r="BS31" i="114"/>
  <c r="BT111" i="114"/>
  <c r="BV109" i="114"/>
  <c r="BU29" i="114"/>
  <c r="BS10" i="122"/>
  <c r="BT109" i="122"/>
  <c r="BT97" i="119"/>
  <c r="BS26" i="119"/>
  <c r="BS46" i="119" s="1"/>
  <c r="BS9" i="122"/>
  <c r="BT108" i="122"/>
  <c r="BT10" i="118"/>
  <c r="BU108" i="118"/>
  <c r="BQ3" i="122"/>
  <c r="BR102" i="122"/>
  <c r="BR23" i="115"/>
  <c r="BS3" i="115"/>
  <c r="BT98" i="115"/>
  <c r="BR29" i="131"/>
  <c r="BS111" i="131"/>
  <c r="BT104" i="118"/>
  <c r="BS6" i="118"/>
  <c r="BT26" i="113"/>
  <c r="BU101" i="113"/>
  <c r="BQ6" i="131"/>
  <c r="BR102" i="131"/>
  <c r="BS107" i="118"/>
  <c r="BR9" i="118"/>
  <c r="BT6" i="115"/>
  <c r="BU101" i="115"/>
  <c r="BT103" i="117"/>
  <c r="BS6" i="117"/>
  <c r="CX3" i="118"/>
  <c r="CY101" i="118"/>
  <c r="BU117" i="122"/>
  <c r="BT30" i="122"/>
  <c r="BU98" i="119"/>
  <c r="BT27" i="119"/>
  <c r="BS30" i="118"/>
  <c r="BT115" i="118"/>
  <c r="DA99" i="131"/>
  <c r="CZ3" i="131"/>
  <c r="BU103" i="115"/>
  <c r="BT26" i="115"/>
  <c r="BS8" i="117"/>
  <c r="BT105" i="117"/>
  <c r="BT104" i="114"/>
  <c r="BS9" i="114"/>
  <c r="BU101" i="121"/>
  <c r="BT6" i="121"/>
  <c r="BS5" i="115"/>
  <c r="BT100" i="115"/>
  <c r="BU119" i="118"/>
  <c r="BT34" i="118"/>
  <c r="BR103" i="131"/>
  <c r="BQ7" i="131"/>
  <c r="BQ8" i="131"/>
  <c r="BR104" i="131"/>
  <c r="BT33" i="122"/>
  <c r="BU120" i="122"/>
  <c r="BT104" i="115"/>
  <c r="BS27" i="115"/>
  <c r="BS46" i="115" s="1"/>
  <c r="BT27" i="118"/>
  <c r="BU112" i="118"/>
  <c r="BT112" i="117"/>
  <c r="BS29" i="117"/>
  <c r="BS26" i="114"/>
  <c r="BT106" i="114"/>
  <c r="BS3" i="113"/>
  <c r="BS23" i="113" s="1"/>
  <c r="BT95" i="113"/>
  <c r="CY103" i="113"/>
  <c r="CX28" i="113"/>
  <c r="BR23" i="110"/>
  <c r="BT3" i="119"/>
  <c r="BU94" i="119"/>
  <c r="BT102" i="118"/>
  <c r="BS4" i="118"/>
  <c r="BP23" i="122"/>
  <c r="BR106" i="131"/>
  <c r="BQ10" i="131"/>
  <c r="BS32" i="118"/>
  <c r="BT117" i="118"/>
  <c r="BR28" i="118"/>
  <c r="BR46" i="118" s="1"/>
  <c r="BS113" i="118"/>
  <c r="BT30" i="114"/>
  <c r="BU110" i="114"/>
  <c r="BS7" i="122"/>
  <c r="BT106" i="122"/>
  <c r="BR109" i="121"/>
  <c r="BQ30" i="121"/>
  <c r="CT25" i="137"/>
  <c r="CU2" i="137"/>
  <c r="J25" i="131"/>
  <c r="K2" i="131"/>
  <c r="BR23" i="118" l="1"/>
  <c r="BR46" i="110"/>
  <c r="CV2" i="144"/>
  <c r="CU25" i="144"/>
  <c r="CV2" i="142"/>
  <c r="CU25" i="142"/>
  <c r="CV2" i="141"/>
  <c r="CU25" i="141"/>
  <c r="CV2" i="145"/>
  <c r="CU25" i="145"/>
  <c r="CV2" i="147"/>
  <c r="CU25" i="147"/>
  <c r="CU25" i="148"/>
  <c r="CV2" i="148"/>
  <c r="CU25" i="138"/>
  <c r="CV2" i="138"/>
  <c r="CT25" i="140"/>
  <c r="CU2" i="140"/>
  <c r="CU2" i="139"/>
  <c r="CT25" i="139"/>
  <c r="CU25" i="146"/>
  <c r="CV2" i="146"/>
  <c r="BQ46" i="121"/>
  <c r="BR9" i="131"/>
  <c r="BS105" i="131"/>
  <c r="BU29" i="118"/>
  <c r="BV114" i="118"/>
  <c r="BU94" i="120"/>
  <c r="BT26" i="120"/>
  <c r="BT46" i="120" s="1"/>
  <c r="BT103" i="118"/>
  <c r="BS5" i="118"/>
  <c r="BT27" i="121"/>
  <c r="BU106" i="121"/>
  <c r="BW107" i="121"/>
  <c r="BV28" i="121"/>
  <c r="BU99" i="121"/>
  <c r="BT4" i="121"/>
  <c r="BU29" i="122"/>
  <c r="BV116" i="122"/>
  <c r="BU27" i="110"/>
  <c r="BV103" i="110"/>
  <c r="BV108" i="118"/>
  <c r="BU10" i="118"/>
  <c r="BT26" i="114"/>
  <c r="BU106" i="114"/>
  <c r="BU102" i="117"/>
  <c r="BT5" i="117"/>
  <c r="BV122" i="122"/>
  <c r="BU35" i="122"/>
  <c r="BR4" i="122"/>
  <c r="BS103" i="122"/>
  <c r="BU34" i="118"/>
  <c r="BV119" i="118"/>
  <c r="BS28" i="110"/>
  <c r="BT104" i="110"/>
  <c r="BS7" i="121"/>
  <c r="BT102" i="121"/>
  <c r="BT31" i="118"/>
  <c r="BU116" i="118"/>
  <c r="BV99" i="114"/>
  <c r="BU4" i="114"/>
  <c r="BR8" i="122"/>
  <c r="BS107" i="122"/>
  <c r="BU3" i="119"/>
  <c r="BV94" i="119"/>
  <c r="BU30" i="122"/>
  <c r="BV117" i="122"/>
  <c r="BR30" i="121"/>
  <c r="BS109" i="121"/>
  <c r="BU98" i="115"/>
  <c r="BT3" i="115"/>
  <c r="BU28" i="115"/>
  <c r="BV105" i="115"/>
  <c r="BT6" i="122"/>
  <c r="BU105" i="122"/>
  <c r="BU98" i="110"/>
  <c r="BT4" i="110"/>
  <c r="BT26" i="110"/>
  <c r="BU102" i="110"/>
  <c r="BS23" i="110"/>
  <c r="BT6" i="110"/>
  <c r="BU100" i="110"/>
  <c r="CY5" i="113"/>
  <c r="CZ97" i="113"/>
  <c r="BS33" i="131"/>
  <c r="BT115" i="131"/>
  <c r="BV102" i="114"/>
  <c r="BU7" i="114"/>
  <c r="BV98" i="119"/>
  <c r="BU27" i="119"/>
  <c r="BR26" i="121"/>
  <c r="BS105" i="121"/>
  <c r="BS28" i="118"/>
  <c r="BS46" i="118" s="1"/>
  <c r="BT113" i="118"/>
  <c r="BR26" i="122"/>
  <c r="BR46" i="122" s="1"/>
  <c r="BS113" i="122"/>
  <c r="BV29" i="114"/>
  <c r="BW109" i="114"/>
  <c r="BR8" i="131"/>
  <c r="BS104" i="131"/>
  <c r="BR6" i="131"/>
  <c r="BS102" i="131"/>
  <c r="BS98" i="121"/>
  <c r="BR3" i="121"/>
  <c r="BR23" i="121" s="1"/>
  <c r="DA3" i="131"/>
  <c r="DB99" i="131"/>
  <c r="BT4" i="115"/>
  <c r="BU99" i="115"/>
  <c r="BT5" i="121"/>
  <c r="BU100" i="121"/>
  <c r="BU8" i="121"/>
  <c r="BV103" i="121"/>
  <c r="BT8" i="118"/>
  <c r="BU106" i="118"/>
  <c r="BT3" i="110"/>
  <c r="BU97" i="110"/>
  <c r="BT30" i="117"/>
  <c r="BU113" i="117"/>
  <c r="BU104" i="118"/>
  <c r="BT6" i="118"/>
  <c r="BT5" i="115"/>
  <c r="BU100" i="115"/>
  <c r="BT112" i="131"/>
  <c r="BS30" i="131"/>
  <c r="CY27" i="113"/>
  <c r="CZ102" i="113"/>
  <c r="BU111" i="114"/>
  <c r="BT31" i="114"/>
  <c r="BT7" i="122"/>
  <c r="BU106" i="122"/>
  <c r="BU112" i="117"/>
  <c r="BT29" i="117"/>
  <c r="BQ23" i="131"/>
  <c r="BV112" i="118"/>
  <c r="BU27" i="118"/>
  <c r="BT30" i="118"/>
  <c r="BU115" i="118"/>
  <c r="BU26" i="113"/>
  <c r="BV101" i="113"/>
  <c r="BU109" i="117"/>
  <c r="BT26" i="117"/>
  <c r="BU28" i="122"/>
  <c r="BV115" i="122"/>
  <c r="BT32" i="114"/>
  <c r="BU112" i="114"/>
  <c r="BT114" i="131"/>
  <c r="BS32" i="131"/>
  <c r="BR23" i="114"/>
  <c r="BR5" i="131"/>
  <c r="BS101" i="131"/>
  <c r="BU104" i="117"/>
  <c r="BT7" i="117"/>
  <c r="BU109" i="118"/>
  <c r="BT11" i="118"/>
  <c r="BT28" i="117"/>
  <c r="BU111" i="117"/>
  <c r="BS10" i="117"/>
  <c r="BT107" i="117"/>
  <c r="BR27" i="117"/>
  <c r="BR46" i="117" s="1"/>
  <c r="BS110" i="117"/>
  <c r="BR4" i="131"/>
  <c r="BS100" i="131"/>
  <c r="BS27" i="122"/>
  <c r="BT114" i="122"/>
  <c r="BU104" i="115"/>
  <c r="BT27" i="115"/>
  <c r="BT46" i="115" s="1"/>
  <c r="BU4" i="119"/>
  <c r="BV95" i="119"/>
  <c r="BV120" i="122"/>
  <c r="BU33" i="122"/>
  <c r="BT5" i="110"/>
  <c r="BU99" i="110"/>
  <c r="BT5" i="122"/>
  <c r="BU104" i="122"/>
  <c r="BV103" i="115"/>
  <c r="BU26" i="115"/>
  <c r="CY3" i="118"/>
  <c r="CZ101" i="118"/>
  <c r="BU6" i="113"/>
  <c r="BV98" i="113"/>
  <c r="BU100" i="117"/>
  <c r="BT3" i="117"/>
  <c r="BS46" i="114"/>
  <c r="BR10" i="131"/>
  <c r="BS106" i="131"/>
  <c r="CY28" i="113"/>
  <c r="CZ103" i="113"/>
  <c r="BS103" i="131"/>
  <c r="BR7" i="131"/>
  <c r="BT9" i="114"/>
  <c r="BU104" i="114"/>
  <c r="BT6" i="117"/>
  <c r="BU103" i="117"/>
  <c r="BS102" i="122"/>
  <c r="BR3" i="122"/>
  <c r="BU97" i="119"/>
  <c r="BT26" i="119"/>
  <c r="BT46" i="119" s="1"/>
  <c r="BS29" i="121"/>
  <c r="BT108" i="121"/>
  <c r="BU27" i="114"/>
  <c r="BV107" i="114"/>
  <c r="BS31" i="122"/>
  <c r="BT118" i="122"/>
  <c r="CY26" i="118"/>
  <c r="CZ111" i="118"/>
  <c r="BU105" i="118"/>
  <c r="BT7" i="118"/>
  <c r="BT98" i="114"/>
  <c r="BS3" i="114"/>
  <c r="BT11" i="122"/>
  <c r="BU110" i="122"/>
  <c r="BT8" i="114"/>
  <c r="BU103" i="114"/>
  <c r="BR4" i="117"/>
  <c r="BS101" i="117"/>
  <c r="BU32" i="122"/>
  <c r="BV119" i="122"/>
  <c r="BS29" i="110"/>
  <c r="BT105" i="110"/>
  <c r="BT4" i="118"/>
  <c r="BU102" i="118"/>
  <c r="BS29" i="131"/>
  <c r="BT111" i="131"/>
  <c r="BT100" i="114"/>
  <c r="BS5" i="114"/>
  <c r="BU34" i="122"/>
  <c r="BV121" i="122"/>
  <c r="BT107" i="118"/>
  <c r="BS9" i="118"/>
  <c r="BS28" i="131"/>
  <c r="BT110" i="131"/>
  <c r="BT32" i="118"/>
  <c r="BU117" i="118"/>
  <c r="BT9" i="122"/>
  <c r="BU108" i="122"/>
  <c r="BV110" i="121"/>
  <c r="BU31" i="121"/>
  <c r="BV114" i="117"/>
  <c r="BU31" i="117"/>
  <c r="BT113" i="131"/>
  <c r="BS31" i="131"/>
  <c r="BV101" i="121"/>
  <c r="BU6" i="121"/>
  <c r="BS23" i="115"/>
  <c r="BS32" i="117"/>
  <c r="BT115" i="117"/>
  <c r="BU30" i="114"/>
  <c r="BV110" i="114"/>
  <c r="BT3" i="113"/>
  <c r="BT23" i="113" s="1"/>
  <c r="BU95" i="113"/>
  <c r="BT8" i="117"/>
  <c r="BU105" i="117"/>
  <c r="BU6" i="115"/>
  <c r="BV101" i="115"/>
  <c r="BQ23" i="122"/>
  <c r="BT10" i="122"/>
  <c r="BU109" i="122"/>
  <c r="BV33" i="118"/>
  <c r="BW118" i="118"/>
  <c r="BT33" i="117"/>
  <c r="BU116" i="117"/>
  <c r="BR9" i="117"/>
  <c r="BS106" i="117"/>
  <c r="BU6" i="114"/>
  <c r="BV101" i="114"/>
  <c r="BU92" i="120"/>
  <c r="BT3" i="120"/>
  <c r="BT23" i="120" s="1"/>
  <c r="CY4" i="113"/>
  <c r="CZ96" i="113"/>
  <c r="BU104" i="113"/>
  <c r="BT29" i="113"/>
  <c r="BT46" i="113" s="1"/>
  <c r="BV106" i="115"/>
  <c r="BU29" i="115"/>
  <c r="BT23" i="119"/>
  <c r="BT12" i="122"/>
  <c r="BU111" i="122"/>
  <c r="BT28" i="114"/>
  <c r="BU108" i="114"/>
  <c r="BR27" i="131"/>
  <c r="BR46" i="131" s="1"/>
  <c r="BS109" i="131"/>
  <c r="BT26" i="131"/>
  <c r="BU108" i="131"/>
  <c r="BQ23" i="117"/>
  <c r="CU25" i="137"/>
  <c r="CV2" i="137"/>
  <c r="K25" i="131"/>
  <c r="L2" i="131"/>
  <c r="BS23" i="118" l="1"/>
  <c r="BU23" i="119"/>
  <c r="BT23" i="115"/>
  <c r="BS46" i="110"/>
  <c r="CV25" i="146"/>
  <c r="CW2" i="146"/>
  <c r="CU25" i="140"/>
  <c r="CV2" i="140"/>
  <c r="CV25" i="148"/>
  <c r="CW2" i="148"/>
  <c r="CV25" i="141"/>
  <c r="CW2" i="141"/>
  <c r="CW2" i="142"/>
  <c r="CV25" i="142"/>
  <c r="CV25" i="138"/>
  <c r="CW2" i="138"/>
  <c r="CV2" i="139"/>
  <c r="CU25" i="139"/>
  <c r="CV25" i="147"/>
  <c r="CW2" i="147"/>
  <c r="CW2" i="145"/>
  <c r="CV25" i="145"/>
  <c r="CW2" i="144"/>
  <c r="CV25" i="144"/>
  <c r="BS23" i="114"/>
  <c r="BR23" i="122"/>
  <c r="BT23" i="110"/>
  <c r="BS8" i="131"/>
  <c r="BT104" i="131"/>
  <c r="BS26" i="121"/>
  <c r="BT105" i="121"/>
  <c r="DA97" i="113"/>
  <c r="CZ5" i="113"/>
  <c r="BV98" i="110"/>
  <c r="BU4" i="110"/>
  <c r="BU5" i="117"/>
  <c r="BV102" i="117"/>
  <c r="BU103" i="118"/>
  <c r="BT5" i="118"/>
  <c r="BR46" i="121"/>
  <c r="BV4" i="114"/>
  <c r="BW99" i="114"/>
  <c r="BV106" i="114"/>
  <c r="BU26" i="114"/>
  <c r="BV103" i="114"/>
  <c r="BU8" i="114"/>
  <c r="BU7" i="122"/>
  <c r="BV106" i="122"/>
  <c r="BV92" i="120"/>
  <c r="BU3" i="120"/>
  <c r="BU23" i="120" s="1"/>
  <c r="BT103" i="131"/>
  <c r="BS7" i="131"/>
  <c r="BW115" i="122"/>
  <c r="BV28" i="122"/>
  <c r="BU6" i="110"/>
  <c r="BV100" i="110"/>
  <c r="BV30" i="122"/>
  <c r="BW117" i="122"/>
  <c r="BV116" i="118"/>
  <c r="BU31" i="118"/>
  <c r="BU4" i="121"/>
  <c r="BV99" i="121"/>
  <c r="BU26" i="120"/>
  <c r="BU46" i="120" s="1"/>
  <c r="BV94" i="120"/>
  <c r="BV111" i="122"/>
  <c r="BU12" i="122"/>
  <c r="CZ26" i="118"/>
  <c r="DA111" i="118"/>
  <c r="BV108" i="122"/>
  <c r="BU9" i="122"/>
  <c r="BV34" i="118"/>
  <c r="BW119" i="118"/>
  <c r="BU3" i="113"/>
  <c r="BU23" i="113" s="1"/>
  <c r="BV95" i="113"/>
  <c r="BT29" i="110"/>
  <c r="BU105" i="110"/>
  <c r="BV104" i="117"/>
  <c r="BU7" i="117"/>
  <c r="BU3" i="117"/>
  <c r="BV100" i="117"/>
  <c r="BT10" i="117"/>
  <c r="BU107" i="117"/>
  <c r="BU6" i="118"/>
  <c r="BV104" i="118"/>
  <c r="BV27" i="119"/>
  <c r="BW98" i="119"/>
  <c r="BV28" i="115"/>
  <c r="BW105" i="115"/>
  <c r="BS4" i="122"/>
  <c r="BT103" i="122"/>
  <c r="BU5" i="115"/>
  <c r="BV100" i="115"/>
  <c r="BS27" i="117"/>
  <c r="BS46" i="117" s="1"/>
  <c r="BT110" i="117"/>
  <c r="BV34" i="122"/>
  <c r="BW121" i="122"/>
  <c r="BU5" i="122"/>
  <c r="BV104" i="122"/>
  <c r="DB3" i="131"/>
  <c r="DC99" i="131"/>
  <c r="CZ27" i="113"/>
  <c r="DA102" i="113"/>
  <c r="BT113" i="122"/>
  <c r="BS26" i="122"/>
  <c r="BS46" i="122" s="1"/>
  <c r="BW94" i="119"/>
  <c r="BV3" i="119"/>
  <c r="BW108" i="118"/>
  <c r="BV10" i="118"/>
  <c r="BW28" i="121"/>
  <c r="BX107" i="121"/>
  <c r="BV29" i="118"/>
  <c r="BW114" i="118"/>
  <c r="BV31" i="121"/>
  <c r="BW110" i="121"/>
  <c r="BW95" i="119"/>
  <c r="BV4" i="119"/>
  <c r="BV99" i="115"/>
  <c r="BU4" i="115"/>
  <c r="BV97" i="119"/>
  <c r="BU26" i="119"/>
  <c r="BU46" i="119" s="1"/>
  <c r="BU30" i="118"/>
  <c r="BV115" i="118"/>
  <c r="BU6" i="122"/>
  <c r="BV105" i="122"/>
  <c r="BV6" i="121"/>
  <c r="BW101" i="121"/>
  <c r="BU118" i="122"/>
  <c r="BT31" i="122"/>
  <c r="BT46" i="114"/>
  <c r="BV109" i="122"/>
  <c r="BU10" i="122"/>
  <c r="BS27" i="131"/>
  <c r="BS46" i="131" s="1"/>
  <c r="BT109" i="131"/>
  <c r="BW110" i="114"/>
  <c r="BV30" i="114"/>
  <c r="BW119" i="122"/>
  <c r="BV32" i="122"/>
  <c r="CZ28" i="113"/>
  <c r="DA103" i="113"/>
  <c r="BV104" i="115"/>
  <c r="BU27" i="115"/>
  <c r="BU46" i="115" s="1"/>
  <c r="BW112" i="118"/>
  <c r="BV27" i="118"/>
  <c r="BT5" i="114"/>
  <c r="BU100" i="114"/>
  <c r="BT3" i="114"/>
  <c r="BU98" i="114"/>
  <c r="BU6" i="117"/>
  <c r="BV103" i="117"/>
  <c r="BT27" i="122"/>
  <c r="BU114" i="122"/>
  <c r="BU28" i="117"/>
  <c r="BV111" i="117"/>
  <c r="BU30" i="117"/>
  <c r="BV113" i="117"/>
  <c r="BS3" i="121"/>
  <c r="BS23" i="121" s="1"/>
  <c r="BT98" i="121"/>
  <c r="BV7" i="114"/>
  <c r="BW102" i="114"/>
  <c r="BV102" i="110"/>
  <c r="BU26" i="110"/>
  <c r="BT7" i="121"/>
  <c r="BU102" i="121"/>
  <c r="BW103" i="110"/>
  <c r="BV27" i="110"/>
  <c r="BV106" i="121"/>
  <c r="BU27" i="121"/>
  <c r="BU32" i="114"/>
  <c r="BV112" i="114"/>
  <c r="BW33" i="118"/>
  <c r="BX118" i="118"/>
  <c r="BT9" i="118"/>
  <c r="BU107" i="118"/>
  <c r="BW29" i="114"/>
  <c r="BX109" i="114"/>
  <c r="BW101" i="114"/>
  <c r="BV6" i="114"/>
  <c r="BS5" i="131"/>
  <c r="BT101" i="131"/>
  <c r="BW106" i="115"/>
  <c r="BV29" i="115"/>
  <c r="BS9" i="117"/>
  <c r="BT106" i="117"/>
  <c r="BV6" i="115"/>
  <c r="BW101" i="115"/>
  <c r="BU115" i="117"/>
  <c r="BT32" i="117"/>
  <c r="BV31" i="117"/>
  <c r="BW114" i="117"/>
  <c r="BT28" i="131"/>
  <c r="BU110" i="131"/>
  <c r="BT29" i="131"/>
  <c r="BU111" i="131"/>
  <c r="BS4" i="117"/>
  <c r="BT101" i="117"/>
  <c r="BT29" i="121"/>
  <c r="BU108" i="121"/>
  <c r="BT106" i="131"/>
  <c r="BS10" i="131"/>
  <c r="CZ3" i="118"/>
  <c r="DA101" i="118"/>
  <c r="BU26" i="117"/>
  <c r="BV109" i="117"/>
  <c r="BV100" i="121"/>
  <c r="BU5" i="121"/>
  <c r="BT102" i="131"/>
  <c r="BS6" i="131"/>
  <c r="BU113" i="118"/>
  <c r="BT28" i="118"/>
  <c r="BT46" i="118" s="1"/>
  <c r="BT33" i="131"/>
  <c r="BU115" i="131"/>
  <c r="BU3" i="115"/>
  <c r="BV98" i="115"/>
  <c r="BS8" i="122"/>
  <c r="BT107" i="122"/>
  <c r="BV35" i="122"/>
  <c r="BW122" i="122"/>
  <c r="BT105" i="131"/>
  <c r="BS9" i="131"/>
  <c r="BU8" i="117"/>
  <c r="BV105" i="117"/>
  <c r="BU4" i="118"/>
  <c r="BV102" i="118"/>
  <c r="BV109" i="118"/>
  <c r="BU11" i="118"/>
  <c r="BW103" i="115"/>
  <c r="BV26" i="115"/>
  <c r="BU8" i="118"/>
  <c r="BV106" i="118"/>
  <c r="BU26" i="131"/>
  <c r="BV108" i="131"/>
  <c r="BV110" i="122"/>
  <c r="BU11" i="122"/>
  <c r="BU32" i="118"/>
  <c r="BV117" i="118"/>
  <c r="BT102" i="122"/>
  <c r="BS3" i="122"/>
  <c r="BV111" i="114"/>
  <c r="BU31" i="114"/>
  <c r="BT31" i="131"/>
  <c r="BU113" i="131"/>
  <c r="BW107" i="114"/>
  <c r="BV27" i="114"/>
  <c r="BV6" i="113"/>
  <c r="BW98" i="113"/>
  <c r="BV99" i="110"/>
  <c r="BU5" i="110"/>
  <c r="BV8" i="121"/>
  <c r="BW103" i="121"/>
  <c r="BU28" i="114"/>
  <c r="BV108" i="114"/>
  <c r="BV104" i="113"/>
  <c r="BU29" i="113"/>
  <c r="BU46" i="113" s="1"/>
  <c r="CZ4" i="113"/>
  <c r="DA96" i="113"/>
  <c r="BU33" i="117"/>
  <c r="BV116" i="117"/>
  <c r="BR23" i="117"/>
  <c r="BU7" i="118"/>
  <c r="BV105" i="118"/>
  <c r="BU9" i="114"/>
  <c r="BV104" i="114"/>
  <c r="BV33" i="122"/>
  <c r="BW120" i="122"/>
  <c r="BS4" i="131"/>
  <c r="BT100" i="131"/>
  <c r="BT32" i="131"/>
  <c r="BU114" i="131"/>
  <c r="BV26" i="113"/>
  <c r="BW101" i="113"/>
  <c r="BV112" i="117"/>
  <c r="BU29" i="117"/>
  <c r="BU112" i="131"/>
  <c r="BT30" i="131"/>
  <c r="BU3" i="110"/>
  <c r="BV97" i="110"/>
  <c r="BR23" i="131"/>
  <c r="BT109" i="121"/>
  <c r="BS30" i="121"/>
  <c r="BU104" i="110"/>
  <c r="BT28" i="110"/>
  <c r="BV29" i="122"/>
  <c r="BW116" i="122"/>
  <c r="CV25" i="137"/>
  <c r="CW2" i="137"/>
  <c r="M2" i="131"/>
  <c r="L25" i="131"/>
  <c r="BL46" i="110"/>
  <c r="BL46" i="113"/>
  <c r="BL46" i="114"/>
  <c r="BL46" i="115"/>
  <c r="BL46" i="129"/>
  <c r="BK46" i="129"/>
  <c r="BJ46" i="129"/>
  <c r="BI46" i="129"/>
  <c r="BH46" i="129"/>
  <c r="BG46" i="129"/>
  <c r="BF46" i="129"/>
  <c r="BE46" i="129"/>
  <c r="BD46" i="129"/>
  <c r="BC46" i="129"/>
  <c r="BB46" i="129"/>
  <c r="BA46" i="129"/>
  <c r="AZ46" i="129"/>
  <c r="AY46" i="129"/>
  <c r="AX46" i="129"/>
  <c r="AW46" i="129"/>
  <c r="AV46" i="129"/>
  <c r="AU46" i="129"/>
  <c r="AT46" i="129"/>
  <c r="AS46" i="129"/>
  <c r="AR46" i="129"/>
  <c r="AQ46" i="129"/>
  <c r="AP46" i="129"/>
  <c r="AO46" i="129"/>
  <c r="AN46" i="129"/>
  <c r="AM46" i="129"/>
  <c r="AL46" i="129"/>
  <c r="AK46" i="129"/>
  <c r="AJ46" i="129"/>
  <c r="AI46" i="129"/>
  <c r="BL46" i="130"/>
  <c r="BK46" i="130"/>
  <c r="BJ46" i="130"/>
  <c r="BI46" i="130"/>
  <c r="BH46" i="130"/>
  <c r="BG46" i="130"/>
  <c r="BF46" i="130"/>
  <c r="BE46" i="130"/>
  <c r="BD46" i="130"/>
  <c r="BC46" i="130"/>
  <c r="BB46" i="130"/>
  <c r="BA46" i="130"/>
  <c r="AZ46" i="130"/>
  <c r="AY46" i="130"/>
  <c r="AX46" i="130"/>
  <c r="AW46" i="130"/>
  <c r="AV46" i="130"/>
  <c r="AU46" i="130"/>
  <c r="AT46" i="130"/>
  <c r="AS46" i="130"/>
  <c r="AR46" i="130"/>
  <c r="AQ46" i="130"/>
  <c r="AP46" i="130"/>
  <c r="AO46" i="130"/>
  <c r="AN46" i="130"/>
  <c r="AM46" i="130"/>
  <c r="AL46" i="130"/>
  <c r="AK46" i="130"/>
  <c r="AJ46" i="130"/>
  <c r="AI46" i="130"/>
  <c r="BL46" i="117"/>
  <c r="BL46" i="118"/>
  <c r="D46" i="118"/>
  <c r="BL46" i="119"/>
  <c r="BL46" i="120"/>
  <c r="BL46" i="121"/>
  <c r="BL46" i="122"/>
  <c r="BL23" i="128"/>
  <c r="BK23" i="128"/>
  <c r="BJ23" i="128"/>
  <c r="BI23" i="128"/>
  <c r="BH23" i="128"/>
  <c r="BG23" i="128"/>
  <c r="BF23" i="128"/>
  <c r="BE23" i="128"/>
  <c r="BD23" i="128"/>
  <c r="BC23" i="128"/>
  <c r="BB23" i="128"/>
  <c r="BA23" i="128"/>
  <c r="AZ23" i="128"/>
  <c r="AY23" i="128"/>
  <c r="AX23" i="128"/>
  <c r="AW23" i="128"/>
  <c r="AV23" i="128"/>
  <c r="AU23" i="128"/>
  <c r="AT23" i="128"/>
  <c r="AS23" i="128"/>
  <c r="AR23" i="128"/>
  <c r="AQ23" i="128"/>
  <c r="AP23" i="128"/>
  <c r="AO23" i="128"/>
  <c r="AN23" i="128"/>
  <c r="AM23" i="128"/>
  <c r="AL23" i="128"/>
  <c r="AK23" i="128"/>
  <c r="AJ23" i="128"/>
  <c r="AI23" i="128"/>
  <c r="AH23" i="128"/>
  <c r="AG23" i="128"/>
  <c r="AF23" i="128"/>
  <c r="AE23" i="128"/>
  <c r="AD23" i="128"/>
  <c r="AC23" i="128"/>
  <c r="AB23" i="128"/>
  <c r="AA23" i="128"/>
  <c r="Z23" i="128"/>
  <c r="Y23" i="128"/>
  <c r="X23" i="128"/>
  <c r="W23" i="128"/>
  <c r="V23" i="128"/>
  <c r="U23" i="128"/>
  <c r="T23" i="128"/>
  <c r="S23" i="128"/>
  <c r="R23" i="128"/>
  <c r="Q23" i="128"/>
  <c r="P23" i="128"/>
  <c r="O23" i="128"/>
  <c r="N23" i="128"/>
  <c r="M23" i="128"/>
  <c r="L23" i="128"/>
  <c r="K23" i="128"/>
  <c r="J23" i="128"/>
  <c r="I23" i="128"/>
  <c r="H23" i="128"/>
  <c r="G23" i="128"/>
  <c r="F23" i="128"/>
  <c r="E23" i="128"/>
  <c r="BL23" i="129"/>
  <c r="BK23" i="129"/>
  <c r="BJ23" i="129"/>
  <c r="BI23" i="129"/>
  <c r="BH23" i="129"/>
  <c r="BG23" i="129"/>
  <c r="BF23" i="129"/>
  <c r="BE23" i="129"/>
  <c r="BD23" i="129"/>
  <c r="BC23" i="129"/>
  <c r="BB23" i="129"/>
  <c r="BA23" i="129"/>
  <c r="AZ23" i="129"/>
  <c r="AY23" i="129"/>
  <c r="AX23" i="129"/>
  <c r="AW23" i="129"/>
  <c r="AV23" i="129"/>
  <c r="AU23" i="129"/>
  <c r="AT23" i="129"/>
  <c r="AS23" i="129"/>
  <c r="AR23" i="129"/>
  <c r="AQ23" i="129"/>
  <c r="AP23" i="129"/>
  <c r="AO23" i="129"/>
  <c r="AN23" i="129"/>
  <c r="AM23" i="129"/>
  <c r="AL23" i="129"/>
  <c r="AK23" i="129"/>
  <c r="AJ23" i="129"/>
  <c r="AI23" i="129"/>
  <c r="AH23" i="129"/>
  <c r="AG23" i="129"/>
  <c r="AF23" i="129"/>
  <c r="AE23" i="129"/>
  <c r="AD23" i="129"/>
  <c r="AC23" i="129"/>
  <c r="AB23" i="129"/>
  <c r="AA23" i="129"/>
  <c r="Z23" i="129"/>
  <c r="Y23" i="129"/>
  <c r="X23" i="129"/>
  <c r="W23" i="129"/>
  <c r="V23" i="129"/>
  <c r="U23" i="129"/>
  <c r="T23" i="129"/>
  <c r="S23" i="129"/>
  <c r="R23" i="129"/>
  <c r="Q23" i="129"/>
  <c r="P23" i="129"/>
  <c r="O23" i="129"/>
  <c r="N23" i="129"/>
  <c r="M23" i="129"/>
  <c r="L23" i="129"/>
  <c r="K23" i="129"/>
  <c r="J23" i="129"/>
  <c r="I23" i="129"/>
  <c r="H23" i="129"/>
  <c r="G23" i="129"/>
  <c r="F23" i="129"/>
  <c r="E23" i="129"/>
  <c r="BL23" i="130"/>
  <c r="BK23" i="130"/>
  <c r="BJ23" i="130"/>
  <c r="BI23" i="130"/>
  <c r="BH23" i="130"/>
  <c r="BG23" i="130"/>
  <c r="BF23" i="130"/>
  <c r="BE23" i="130"/>
  <c r="BD23" i="130"/>
  <c r="BC23" i="130"/>
  <c r="BB23" i="130"/>
  <c r="BA23" i="130"/>
  <c r="AZ23" i="130"/>
  <c r="AY23" i="130"/>
  <c r="AX23" i="130"/>
  <c r="AW23" i="130"/>
  <c r="AV23" i="130"/>
  <c r="AU23" i="130"/>
  <c r="AT23" i="130"/>
  <c r="AS23" i="130"/>
  <c r="AR23" i="130"/>
  <c r="AQ23" i="130"/>
  <c r="AP23" i="130"/>
  <c r="AO23" i="130"/>
  <c r="AN23" i="130"/>
  <c r="AM23" i="130"/>
  <c r="AL23" i="130"/>
  <c r="AK23" i="130"/>
  <c r="AJ23" i="130"/>
  <c r="AI23" i="130"/>
  <c r="AH23" i="130"/>
  <c r="AG23" i="130"/>
  <c r="AF23" i="130"/>
  <c r="AE23" i="130"/>
  <c r="AD23" i="130"/>
  <c r="AC23" i="130"/>
  <c r="AB23" i="130"/>
  <c r="AA23" i="130"/>
  <c r="Z23" i="130"/>
  <c r="Y23" i="130"/>
  <c r="X23" i="130"/>
  <c r="W23" i="130"/>
  <c r="V23" i="130"/>
  <c r="U23" i="130"/>
  <c r="T23" i="130"/>
  <c r="S23" i="130"/>
  <c r="R23" i="130"/>
  <c r="Q23" i="130"/>
  <c r="P23" i="130"/>
  <c r="O23" i="130"/>
  <c r="N23" i="130"/>
  <c r="M23" i="130"/>
  <c r="L23" i="130"/>
  <c r="K23" i="130"/>
  <c r="J23" i="130"/>
  <c r="I23" i="130"/>
  <c r="H23" i="130"/>
  <c r="G23" i="130"/>
  <c r="F23" i="130"/>
  <c r="E23" i="130"/>
  <c r="D23" i="128"/>
  <c r="D23" i="110"/>
  <c r="D23" i="113"/>
  <c r="D23" i="114"/>
  <c r="D23" i="115"/>
  <c r="D23" i="130"/>
  <c r="D23" i="117"/>
  <c r="D23" i="118"/>
  <c r="D23" i="119"/>
  <c r="D23" i="120"/>
  <c r="D23" i="121"/>
  <c r="D23" i="122"/>
  <c r="N60" i="130"/>
  <c r="K60" i="130"/>
  <c r="N59" i="130"/>
  <c r="K59" i="130"/>
  <c r="N58" i="130"/>
  <c r="K58" i="130"/>
  <c r="N57" i="130"/>
  <c r="K57" i="130"/>
  <c r="N56" i="130"/>
  <c r="K56" i="130"/>
  <c r="N55" i="130"/>
  <c r="K55" i="130"/>
  <c r="N54" i="130"/>
  <c r="K54" i="130"/>
  <c r="N53" i="130"/>
  <c r="K53" i="130"/>
  <c r="N52" i="130"/>
  <c r="K52" i="130"/>
  <c r="N51" i="130"/>
  <c r="K51" i="130"/>
  <c r="L50" i="130"/>
  <c r="M50" i="130" s="1"/>
  <c r="N50" i="130" s="1"/>
  <c r="O50" i="130" s="1"/>
  <c r="P50" i="130" s="1"/>
  <c r="Q50" i="130" s="1"/>
  <c r="E50" i="130"/>
  <c r="F50" i="130" s="1"/>
  <c r="G50" i="130" s="1"/>
  <c r="B50" i="130"/>
  <c r="B48" i="130"/>
  <c r="C45" i="130"/>
  <c r="B45" i="130"/>
  <c r="B70" i="130" s="1"/>
  <c r="C44" i="130"/>
  <c r="B44" i="130"/>
  <c r="B69" i="130" s="1"/>
  <c r="C43" i="130"/>
  <c r="B43" i="130"/>
  <c r="B68" i="130" s="1"/>
  <c r="C42" i="130"/>
  <c r="B42" i="130"/>
  <c r="B67" i="130" s="1"/>
  <c r="C41" i="130"/>
  <c r="B41" i="130"/>
  <c r="B66" i="130" s="1"/>
  <c r="C40" i="130"/>
  <c r="B40" i="130"/>
  <c r="B65" i="130" s="1"/>
  <c r="C39" i="130"/>
  <c r="B39" i="130"/>
  <c r="B64" i="130" s="1"/>
  <c r="C38" i="130"/>
  <c r="B38" i="130"/>
  <c r="B63" i="130" s="1"/>
  <c r="C37" i="130"/>
  <c r="B37" i="130"/>
  <c r="B62" i="130" s="1"/>
  <c r="C36" i="130"/>
  <c r="B36" i="130"/>
  <c r="B61" i="130" s="1"/>
  <c r="D35" i="130"/>
  <c r="C35" i="130"/>
  <c r="B35" i="130"/>
  <c r="B60" i="130" s="1"/>
  <c r="D34" i="130"/>
  <c r="C34" i="130"/>
  <c r="B34" i="130"/>
  <c r="B59" i="130" s="1"/>
  <c r="D33" i="130"/>
  <c r="C33" i="130"/>
  <c r="B33" i="130"/>
  <c r="B58" i="130" s="1"/>
  <c r="D32" i="130"/>
  <c r="C32" i="130"/>
  <c r="B32" i="130"/>
  <c r="B57" i="130" s="1"/>
  <c r="D31" i="130"/>
  <c r="C31" i="130"/>
  <c r="B31" i="130"/>
  <c r="B56" i="130" s="1"/>
  <c r="D30" i="130"/>
  <c r="C30" i="130"/>
  <c r="B30" i="130"/>
  <c r="B55" i="130" s="1"/>
  <c r="D29" i="130"/>
  <c r="C29" i="130"/>
  <c r="B29" i="130"/>
  <c r="B54" i="130" s="1"/>
  <c r="D28" i="130"/>
  <c r="C28" i="130"/>
  <c r="B28" i="130"/>
  <c r="B53" i="130" s="1"/>
  <c r="D27" i="130"/>
  <c r="C27" i="130"/>
  <c r="B27" i="130"/>
  <c r="B52" i="130" s="1"/>
  <c r="D26" i="130"/>
  <c r="C26" i="130"/>
  <c r="B26" i="130"/>
  <c r="B51" i="130" s="1"/>
  <c r="D25" i="130"/>
  <c r="C25" i="130"/>
  <c r="B25" i="130"/>
  <c r="E2" i="130"/>
  <c r="B2" i="130"/>
  <c r="N57" i="129"/>
  <c r="K57" i="129"/>
  <c r="N56" i="129"/>
  <c r="K56" i="129"/>
  <c r="N55" i="129"/>
  <c r="K55" i="129"/>
  <c r="N54" i="129"/>
  <c r="K54" i="129"/>
  <c r="N53" i="129"/>
  <c r="K53" i="129"/>
  <c r="N52" i="129"/>
  <c r="K52" i="129"/>
  <c r="N51" i="129"/>
  <c r="K51" i="129"/>
  <c r="L50" i="129"/>
  <c r="M50" i="129" s="1"/>
  <c r="N50" i="129" s="1"/>
  <c r="O50" i="129" s="1"/>
  <c r="P50" i="129" s="1"/>
  <c r="Q50" i="129" s="1"/>
  <c r="E50" i="129"/>
  <c r="F50" i="129" s="1"/>
  <c r="G50" i="129" s="1"/>
  <c r="B50" i="129"/>
  <c r="B48" i="129"/>
  <c r="C45" i="129"/>
  <c r="B45" i="129"/>
  <c r="B70" i="129" s="1"/>
  <c r="C44" i="129"/>
  <c r="B44" i="129"/>
  <c r="B69" i="129" s="1"/>
  <c r="C43" i="129"/>
  <c r="B43" i="129"/>
  <c r="B68" i="129" s="1"/>
  <c r="C42" i="129"/>
  <c r="B42" i="129"/>
  <c r="B67" i="129" s="1"/>
  <c r="C41" i="129"/>
  <c r="B41" i="129"/>
  <c r="B66" i="129" s="1"/>
  <c r="C40" i="129"/>
  <c r="B40" i="129"/>
  <c r="B65" i="129" s="1"/>
  <c r="C39" i="129"/>
  <c r="B39" i="129"/>
  <c r="B64" i="129" s="1"/>
  <c r="C38" i="129"/>
  <c r="B38" i="129"/>
  <c r="B63" i="129" s="1"/>
  <c r="C37" i="129"/>
  <c r="B37" i="129"/>
  <c r="B62" i="129" s="1"/>
  <c r="C36" i="129"/>
  <c r="B36" i="129"/>
  <c r="B61" i="129" s="1"/>
  <c r="C35" i="129"/>
  <c r="B35" i="129"/>
  <c r="B60" i="129" s="1"/>
  <c r="C34" i="129"/>
  <c r="B34" i="129"/>
  <c r="B59" i="129" s="1"/>
  <c r="C33" i="129"/>
  <c r="B33" i="129"/>
  <c r="B58" i="129" s="1"/>
  <c r="D32" i="129"/>
  <c r="C32" i="129"/>
  <c r="B32" i="129"/>
  <c r="D31" i="129"/>
  <c r="C31" i="129"/>
  <c r="B31" i="129"/>
  <c r="D30" i="129"/>
  <c r="C30" i="129"/>
  <c r="B30" i="129"/>
  <c r="D29" i="129"/>
  <c r="C29" i="129"/>
  <c r="B29" i="129"/>
  <c r="D28" i="129"/>
  <c r="C28" i="129"/>
  <c r="B28" i="129"/>
  <c r="D27" i="129"/>
  <c r="C27" i="129"/>
  <c r="B27" i="129"/>
  <c r="D26" i="129"/>
  <c r="C26" i="129"/>
  <c r="B26" i="129"/>
  <c r="D25" i="129"/>
  <c r="C25" i="129"/>
  <c r="B25" i="129"/>
  <c r="E2" i="129"/>
  <c r="E25" i="129" s="1"/>
  <c r="B2" i="129"/>
  <c r="N58" i="128"/>
  <c r="K58" i="128"/>
  <c r="N57" i="128"/>
  <c r="K57" i="128"/>
  <c r="N56" i="128"/>
  <c r="K56" i="128"/>
  <c r="N55" i="128"/>
  <c r="K55" i="128"/>
  <c r="N54" i="128"/>
  <c r="K54" i="128"/>
  <c r="N53" i="128"/>
  <c r="K53" i="128"/>
  <c r="N52" i="128"/>
  <c r="K52" i="128"/>
  <c r="N51" i="128"/>
  <c r="K51" i="128"/>
  <c r="L50" i="128"/>
  <c r="M50" i="128" s="1"/>
  <c r="N50" i="128" s="1"/>
  <c r="O50" i="128" s="1"/>
  <c r="P50" i="128" s="1"/>
  <c r="Q50" i="128" s="1"/>
  <c r="E50" i="128"/>
  <c r="F50" i="128" s="1"/>
  <c r="G50" i="128" s="1"/>
  <c r="B50" i="128"/>
  <c r="B48" i="128"/>
  <c r="C45" i="128"/>
  <c r="B45" i="128"/>
  <c r="B70" i="128" s="1"/>
  <c r="C44" i="128"/>
  <c r="B44" i="128"/>
  <c r="B69" i="128" s="1"/>
  <c r="C43" i="128"/>
  <c r="B43" i="128"/>
  <c r="B68" i="128" s="1"/>
  <c r="C42" i="128"/>
  <c r="B42" i="128"/>
  <c r="B67" i="128" s="1"/>
  <c r="C41" i="128"/>
  <c r="B41" i="128"/>
  <c r="B66" i="128" s="1"/>
  <c r="C40" i="128"/>
  <c r="B40" i="128"/>
  <c r="B65" i="128" s="1"/>
  <c r="C39" i="128"/>
  <c r="B39" i="128"/>
  <c r="B64" i="128" s="1"/>
  <c r="C38" i="128"/>
  <c r="B38" i="128"/>
  <c r="B63" i="128" s="1"/>
  <c r="C37" i="128"/>
  <c r="B37" i="128"/>
  <c r="B62" i="128" s="1"/>
  <c r="C36" i="128"/>
  <c r="B36" i="128"/>
  <c r="B61" i="128" s="1"/>
  <c r="C35" i="128"/>
  <c r="B35" i="128"/>
  <c r="B60" i="128" s="1"/>
  <c r="C34" i="128"/>
  <c r="B34" i="128"/>
  <c r="B59" i="128" s="1"/>
  <c r="C33" i="128"/>
  <c r="B33" i="128"/>
  <c r="C32" i="128"/>
  <c r="B32" i="128"/>
  <c r="C31" i="128"/>
  <c r="B31" i="128"/>
  <c r="C30" i="128"/>
  <c r="B30" i="128"/>
  <c r="C29" i="128"/>
  <c r="B29" i="128"/>
  <c r="C28" i="128"/>
  <c r="B28" i="128"/>
  <c r="C27" i="128"/>
  <c r="B27" i="128"/>
  <c r="D26" i="128"/>
  <c r="C26" i="128"/>
  <c r="B26" i="128"/>
  <c r="D25" i="128"/>
  <c r="C25" i="128"/>
  <c r="B25" i="128"/>
  <c r="D27" i="128"/>
  <c r="E2" i="128"/>
  <c r="E25" i="128" s="1"/>
  <c r="B2" i="128"/>
  <c r="B50" i="110"/>
  <c r="B48" i="110"/>
  <c r="C28" i="110"/>
  <c r="B28" i="110"/>
  <c r="B53" i="110" s="1"/>
  <c r="C27" i="110"/>
  <c r="B27" i="110"/>
  <c r="B52" i="110" s="1"/>
  <c r="C26" i="110"/>
  <c r="B26" i="110"/>
  <c r="B51" i="110" s="1"/>
  <c r="D25" i="110"/>
  <c r="C25" i="110"/>
  <c r="B25" i="110"/>
  <c r="E2" i="110"/>
  <c r="F2" i="110" s="1"/>
  <c r="F25" i="110" s="1"/>
  <c r="B2" i="110"/>
  <c r="B50" i="113"/>
  <c r="B48" i="113"/>
  <c r="C29" i="113"/>
  <c r="B29" i="113"/>
  <c r="B54" i="113" s="1"/>
  <c r="C28" i="113"/>
  <c r="B28" i="113"/>
  <c r="B53" i="113" s="1"/>
  <c r="C27" i="113"/>
  <c r="B27" i="113"/>
  <c r="B52" i="113" s="1"/>
  <c r="C26" i="113"/>
  <c r="B26" i="113"/>
  <c r="B51" i="113" s="1"/>
  <c r="D25" i="113"/>
  <c r="C25" i="113"/>
  <c r="B25" i="113"/>
  <c r="D26" i="113"/>
  <c r="E2" i="113"/>
  <c r="B2" i="113"/>
  <c r="B50" i="114"/>
  <c r="B48" i="114"/>
  <c r="C32" i="114"/>
  <c r="B32" i="114"/>
  <c r="B57" i="114" s="1"/>
  <c r="C31" i="114"/>
  <c r="B31" i="114"/>
  <c r="B56" i="114" s="1"/>
  <c r="C30" i="114"/>
  <c r="B30" i="114"/>
  <c r="B55" i="114" s="1"/>
  <c r="C29" i="114"/>
  <c r="B29" i="114"/>
  <c r="B54" i="114" s="1"/>
  <c r="C28" i="114"/>
  <c r="B28" i="114"/>
  <c r="B53" i="114" s="1"/>
  <c r="C27" i="114"/>
  <c r="B27" i="114"/>
  <c r="B52" i="114" s="1"/>
  <c r="C26" i="114"/>
  <c r="B26" i="114"/>
  <c r="B51" i="114" s="1"/>
  <c r="D25" i="114"/>
  <c r="C25" i="114"/>
  <c r="B25" i="114"/>
  <c r="D26" i="114"/>
  <c r="E2" i="114"/>
  <c r="B2" i="114"/>
  <c r="B50" i="115"/>
  <c r="B48" i="115"/>
  <c r="C37" i="115"/>
  <c r="C36" i="115"/>
  <c r="C35" i="115"/>
  <c r="C34" i="115"/>
  <c r="C33" i="115"/>
  <c r="C32" i="115"/>
  <c r="C31" i="115"/>
  <c r="C30" i="115"/>
  <c r="C29" i="115"/>
  <c r="C28" i="115"/>
  <c r="C27" i="115"/>
  <c r="C26" i="115"/>
  <c r="D25" i="115"/>
  <c r="C25" i="115"/>
  <c r="B25" i="115"/>
  <c r="D26" i="115"/>
  <c r="E2" i="115"/>
  <c r="B2" i="115"/>
  <c r="B50" i="117"/>
  <c r="B48" i="117"/>
  <c r="C35" i="117"/>
  <c r="B35" i="117"/>
  <c r="B60" i="117" s="1"/>
  <c r="C34" i="117"/>
  <c r="B34" i="117"/>
  <c r="B59" i="117" s="1"/>
  <c r="C33" i="117"/>
  <c r="B33" i="117"/>
  <c r="B58" i="117" s="1"/>
  <c r="C32" i="117"/>
  <c r="B32" i="117"/>
  <c r="B57" i="117" s="1"/>
  <c r="C31" i="117"/>
  <c r="B31" i="117"/>
  <c r="B56" i="117" s="1"/>
  <c r="C30" i="117"/>
  <c r="B30" i="117"/>
  <c r="B55" i="117" s="1"/>
  <c r="C29" i="117"/>
  <c r="B29" i="117"/>
  <c r="B54" i="117" s="1"/>
  <c r="C28" i="117"/>
  <c r="B28" i="117"/>
  <c r="B53" i="117" s="1"/>
  <c r="C27" i="117"/>
  <c r="B27" i="117"/>
  <c r="B52" i="117" s="1"/>
  <c r="C26" i="117"/>
  <c r="B26" i="117"/>
  <c r="B51" i="117" s="1"/>
  <c r="D25" i="117"/>
  <c r="C25" i="117"/>
  <c r="B25" i="117"/>
  <c r="D26" i="117"/>
  <c r="E2" i="117"/>
  <c r="B2" i="117"/>
  <c r="B50" i="118"/>
  <c r="B48" i="118"/>
  <c r="C35" i="118"/>
  <c r="B35" i="118"/>
  <c r="B60" i="118" s="1"/>
  <c r="C34" i="118"/>
  <c r="B34" i="118"/>
  <c r="B59" i="118" s="1"/>
  <c r="C33" i="118"/>
  <c r="B33" i="118"/>
  <c r="B58" i="118" s="1"/>
  <c r="C32" i="118"/>
  <c r="B32" i="118"/>
  <c r="B57" i="118" s="1"/>
  <c r="C31" i="118"/>
  <c r="B31" i="118"/>
  <c r="B56" i="118" s="1"/>
  <c r="C30" i="118"/>
  <c r="B30" i="118"/>
  <c r="B55" i="118" s="1"/>
  <c r="C29" i="118"/>
  <c r="B29" i="118"/>
  <c r="B54" i="118" s="1"/>
  <c r="C28" i="118"/>
  <c r="B28" i="118"/>
  <c r="B53" i="118" s="1"/>
  <c r="C27" i="118"/>
  <c r="B27" i="118"/>
  <c r="B52" i="118" s="1"/>
  <c r="C26" i="118"/>
  <c r="B26" i="118"/>
  <c r="B51" i="118" s="1"/>
  <c r="D25" i="118"/>
  <c r="C25" i="118"/>
  <c r="B25" i="118"/>
  <c r="E2" i="118"/>
  <c r="E25" i="118" s="1"/>
  <c r="B2" i="118"/>
  <c r="B50" i="119"/>
  <c r="B48" i="119"/>
  <c r="C34" i="119"/>
  <c r="C33" i="119"/>
  <c r="C32" i="119"/>
  <c r="C31" i="119"/>
  <c r="C30" i="119"/>
  <c r="C29" i="119"/>
  <c r="C28" i="119"/>
  <c r="C27" i="119"/>
  <c r="D26" i="119"/>
  <c r="C26" i="119"/>
  <c r="D25" i="119"/>
  <c r="C25" i="119"/>
  <c r="B25" i="119"/>
  <c r="E2" i="119"/>
  <c r="E25" i="119" s="1"/>
  <c r="B2" i="119"/>
  <c r="B50" i="120"/>
  <c r="B48" i="120"/>
  <c r="C41" i="120"/>
  <c r="B41" i="120"/>
  <c r="B66" i="120" s="1"/>
  <c r="C40" i="120"/>
  <c r="B40" i="120"/>
  <c r="B65" i="120" s="1"/>
  <c r="C39" i="120"/>
  <c r="B39" i="120"/>
  <c r="B64" i="120" s="1"/>
  <c r="C38" i="120"/>
  <c r="B38" i="120"/>
  <c r="B63" i="120" s="1"/>
  <c r="C37" i="120"/>
  <c r="B37" i="120"/>
  <c r="B62" i="120" s="1"/>
  <c r="C36" i="120"/>
  <c r="B36" i="120"/>
  <c r="B61" i="120" s="1"/>
  <c r="C35" i="120"/>
  <c r="B35" i="120"/>
  <c r="B60" i="120" s="1"/>
  <c r="C34" i="120"/>
  <c r="B34" i="120"/>
  <c r="B59" i="120" s="1"/>
  <c r="C33" i="120"/>
  <c r="B33" i="120"/>
  <c r="B58" i="120" s="1"/>
  <c r="C32" i="120"/>
  <c r="B32" i="120"/>
  <c r="B57" i="120" s="1"/>
  <c r="C31" i="120"/>
  <c r="B31" i="120"/>
  <c r="B56" i="120" s="1"/>
  <c r="C30" i="120"/>
  <c r="B30" i="120"/>
  <c r="B55" i="120" s="1"/>
  <c r="C29" i="120"/>
  <c r="B29" i="120"/>
  <c r="B54" i="120" s="1"/>
  <c r="C28" i="120"/>
  <c r="B28" i="120"/>
  <c r="B53" i="120" s="1"/>
  <c r="C27" i="120"/>
  <c r="B27" i="120"/>
  <c r="B52" i="120" s="1"/>
  <c r="C26" i="120"/>
  <c r="B26" i="120"/>
  <c r="B51" i="120" s="1"/>
  <c r="D25" i="120"/>
  <c r="C25" i="120"/>
  <c r="B25" i="120"/>
  <c r="E2" i="120"/>
  <c r="B2" i="120"/>
  <c r="B50" i="121"/>
  <c r="B48" i="121"/>
  <c r="C41" i="121"/>
  <c r="B41" i="121"/>
  <c r="B66" i="121" s="1"/>
  <c r="C40" i="121"/>
  <c r="B40" i="121"/>
  <c r="B65" i="121" s="1"/>
  <c r="C39" i="121"/>
  <c r="B39" i="121"/>
  <c r="B64" i="121" s="1"/>
  <c r="C38" i="121"/>
  <c r="B38" i="121"/>
  <c r="B63" i="121" s="1"/>
  <c r="C37" i="121"/>
  <c r="B37" i="121"/>
  <c r="B62" i="121" s="1"/>
  <c r="C36" i="121"/>
  <c r="B36" i="121"/>
  <c r="B61" i="121" s="1"/>
  <c r="C35" i="121"/>
  <c r="B35" i="121"/>
  <c r="B60" i="121" s="1"/>
  <c r="C34" i="121"/>
  <c r="B34" i="121"/>
  <c r="B59" i="121" s="1"/>
  <c r="C33" i="121"/>
  <c r="B33" i="121"/>
  <c r="B58" i="121" s="1"/>
  <c r="C32" i="121"/>
  <c r="B32" i="121"/>
  <c r="B57" i="121" s="1"/>
  <c r="C31" i="121"/>
  <c r="B31" i="121"/>
  <c r="B56" i="121" s="1"/>
  <c r="C30" i="121"/>
  <c r="B30" i="121"/>
  <c r="B55" i="121" s="1"/>
  <c r="C29" i="121"/>
  <c r="B29" i="121"/>
  <c r="B54" i="121" s="1"/>
  <c r="C28" i="121"/>
  <c r="B28" i="121"/>
  <c r="B53" i="121" s="1"/>
  <c r="C27" i="121"/>
  <c r="B27" i="121"/>
  <c r="B52" i="121" s="1"/>
  <c r="C26" i="121"/>
  <c r="B26" i="121"/>
  <c r="B51" i="121" s="1"/>
  <c r="D25" i="121"/>
  <c r="C25" i="121"/>
  <c r="B25" i="121"/>
  <c r="E2" i="121"/>
  <c r="E25" i="121" s="1"/>
  <c r="B2" i="121"/>
  <c r="B50" i="122"/>
  <c r="B48" i="122"/>
  <c r="C41" i="122"/>
  <c r="B41" i="122"/>
  <c r="B66" i="122" s="1"/>
  <c r="C40" i="122"/>
  <c r="B40" i="122"/>
  <c r="B65" i="122" s="1"/>
  <c r="C39" i="122"/>
  <c r="B39" i="122"/>
  <c r="B64" i="122" s="1"/>
  <c r="C38" i="122"/>
  <c r="B38" i="122"/>
  <c r="B63" i="122" s="1"/>
  <c r="C37" i="122"/>
  <c r="B37" i="122"/>
  <c r="B62" i="122" s="1"/>
  <c r="C36" i="122"/>
  <c r="B36" i="122"/>
  <c r="B61" i="122" s="1"/>
  <c r="C35" i="122"/>
  <c r="B35" i="122"/>
  <c r="B60" i="122" s="1"/>
  <c r="C34" i="122"/>
  <c r="B34" i="122"/>
  <c r="B59" i="122" s="1"/>
  <c r="C33" i="122"/>
  <c r="B33" i="122"/>
  <c r="B58" i="122" s="1"/>
  <c r="C32" i="122"/>
  <c r="B32" i="122"/>
  <c r="B57" i="122" s="1"/>
  <c r="C31" i="122"/>
  <c r="B31" i="122"/>
  <c r="B56" i="122" s="1"/>
  <c r="C30" i="122"/>
  <c r="B30" i="122"/>
  <c r="B55" i="122" s="1"/>
  <c r="C29" i="122"/>
  <c r="B29" i="122"/>
  <c r="B54" i="122" s="1"/>
  <c r="C28" i="122"/>
  <c r="B28" i="122"/>
  <c r="B53" i="122" s="1"/>
  <c r="C27" i="122"/>
  <c r="B27" i="122"/>
  <c r="B52" i="122" s="1"/>
  <c r="C26" i="122"/>
  <c r="B26" i="122"/>
  <c r="B51" i="122" s="1"/>
  <c r="D25" i="122"/>
  <c r="C25" i="122"/>
  <c r="B25" i="122"/>
  <c r="E2" i="122"/>
  <c r="E25" i="122" s="1"/>
  <c r="B2" i="122"/>
  <c r="O53" i="128" l="1"/>
  <c r="P53" i="128" s="1"/>
  <c r="O57" i="128"/>
  <c r="P57" i="128" s="1"/>
  <c r="O51" i="128"/>
  <c r="P51" i="128" s="1"/>
  <c r="O55" i="128"/>
  <c r="P55" i="128" s="1"/>
  <c r="BT46" i="110"/>
  <c r="BU46" i="114"/>
  <c r="O51" i="129"/>
  <c r="P51" i="129" s="1"/>
  <c r="O52" i="129"/>
  <c r="P52" i="129" s="1"/>
  <c r="O53" i="129"/>
  <c r="P53" i="129" s="1"/>
  <c r="O54" i="129"/>
  <c r="P54" i="129" s="1"/>
  <c r="O55" i="129"/>
  <c r="P55" i="129" s="1"/>
  <c r="O56" i="129"/>
  <c r="P56" i="129" s="1"/>
  <c r="O57" i="129"/>
  <c r="P57" i="129" s="1"/>
  <c r="BT23" i="118"/>
  <c r="CX2" i="144"/>
  <c r="CW25" i="144"/>
  <c r="CX2" i="142"/>
  <c r="CW25" i="142"/>
  <c r="CX2" i="138"/>
  <c r="CW25" i="138"/>
  <c r="CW25" i="141"/>
  <c r="CX2" i="141"/>
  <c r="CW25" i="148"/>
  <c r="CX2" i="148"/>
  <c r="CW25" i="146"/>
  <c r="CX2" i="146"/>
  <c r="H50" i="130"/>
  <c r="I50" i="130" s="1"/>
  <c r="J50" i="130" s="1"/>
  <c r="E51" i="130"/>
  <c r="E52" i="130"/>
  <c r="E53" i="130"/>
  <c r="E54" i="130"/>
  <c r="E55" i="130"/>
  <c r="E56" i="130"/>
  <c r="E57" i="130"/>
  <c r="E58" i="130"/>
  <c r="E59" i="130"/>
  <c r="E60" i="130"/>
  <c r="CX2" i="145"/>
  <c r="CW25" i="145"/>
  <c r="CV25" i="139"/>
  <c r="CW2" i="139"/>
  <c r="H50" i="129"/>
  <c r="I50" i="129" s="1"/>
  <c r="J50" i="129" s="1"/>
  <c r="E51" i="129"/>
  <c r="E52" i="129"/>
  <c r="E53" i="129"/>
  <c r="E54" i="129"/>
  <c r="E55" i="129"/>
  <c r="E56" i="129"/>
  <c r="E57" i="129"/>
  <c r="O51" i="130"/>
  <c r="P51" i="130" s="1"/>
  <c r="O52" i="130"/>
  <c r="P52" i="130" s="1"/>
  <c r="O53" i="130"/>
  <c r="P53" i="130" s="1"/>
  <c r="O54" i="130"/>
  <c r="P54" i="130" s="1"/>
  <c r="O55" i="130"/>
  <c r="P55" i="130" s="1"/>
  <c r="O56" i="130"/>
  <c r="P56" i="130" s="1"/>
  <c r="O57" i="130"/>
  <c r="P57" i="130" s="1"/>
  <c r="O58" i="130"/>
  <c r="P58" i="130" s="1"/>
  <c r="O59" i="130"/>
  <c r="P59" i="130" s="1"/>
  <c r="O60" i="130"/>
  <c r="P60" i="130" s="1"/>
  <c r="CX2" i="147"/>
  <c r="CW25" i="147"/>
  <c r="CV25" i="140"/>
  <c r="CW2" i="140"/>
  <c r="BV23" i="119"/>
  <c r="BS23" i="122"/>
  <c r="BS23" i="117"/>
  <c r="BT23" i="114"/>
  <c r="BU28" i="110"/>
  <c r="BV104" i="110"/>
  <c r="BW33" i="122"/>
  <c r="BX120" i="122"/>
  <c r="BV33" i="117"/>
  <c r="BW116" i="117"/>
  <c r="BW8" i="121"/>
  <c r="BX103" i="121"/>
  <c r="BV113" i="131"/>
  <c r="BU31" i="131"/>
  <c r="BU105" i="131"/>
  <c r="BT9" i="131"/>
  <c r="BU33" i="131"/>
  <c r="BV115" i="131"/>
  <c r="BV26" i="117"/>
  <c r="BW109" i="117"/>
  <c r="BT4" i="117"/>
  <c r="BU101" i="117"/>
  <c r="BT5" i="131"/>
  <c r="BU101" i="131"/>
  <c r="BY118" i="118"/>
  <c r="BX33" i="118"/>
  <c r="BW27" i="110"/>
  <c r="BX103" i="110"/>
  <c r="BV27" i="115"/>
  <c r="BV46" i="115" s="1"/>
  <c r="BW104" i="115"/>
  <c r="BW105" i="122"/>
  <c r="BV6" i="122"/>
  <c r="BW34" i="118"/>
  <c r="BX119" i="118"/>
  <c r="BV26" i="120"/>
  <c r="BV46" i="120" s="1"/>
  <c r="BW94" i="120"/>
  <c r="BV6" i="110"/>
  <c r="BW100" i="110"/>
  <c r="BW98" i="110"/>
  <c r="BV4" i="110"/>
  <c r="BW112" i="117"/>
  <c r="BV29" i="117"/>
  <c r="BV11" i="122"/>
  <c r="BW110" i="122"/>
  <c r="BW35" i="122"/>
  <c r="BX122" i="122"/>
  <c r="BU32" i="117"/>
  <c r="BV115" i="117"/>
  <c r="BU7" i="121"/>
  <c r="BV102" i="121"/>
  <c r="BV30" i="117"/>
  <c r="BW113" i="117"/>
  <c r="BU3" i="114"/>
  <c r="BV98" i="114"/>
  <c r="DA28" i="113"/>
  <c r="DB103" i="113"/>
  <c r="BX95" i="119"/>
  <c r="BW4" i="119"/>
  <c r="BX108" i="118"/>
  <c r="BW10" i="118"/>
  <c r="DC3" i="131"/>
  <c r="DD99" i="131"/>
  <c r="BV5" i="115"/>
  <c r="BW100" i="115"/>
  <c r="BV6" i="118"/>
  <c r="BW104" i="118"/>
  <c r="BV7" i="122"/>
  <c r="BW106" i="122"/>
  <c r="BT30" i="121"/>
  <c r="BU109" i="121"/>
  <c r="BW26" i="113"/>
  <c r="BX101" i="113"/>
  <c r="DB96" i="113"/>
  <c r="DA4" i="113"/>
  <c r="BV26" i="131"/>
  <c r="BW108" i="131"/>
  <c r="BV11" i="118"/>
  <c r="BW109" i="118"/>
  <c r="DA3" i="118"/>
  <c r="DB101" i="118"/>
  <c r="BU29" i="131"/>
  <c r="BV111" i="131"/>
  <c r="BX101" i="115"/>
  <c r="BW6" i="115"/>
  <c r="BV32" i="114"/>
  <c r="BW112" i="114"/>
  <c r="BV10" i="122"/>
  <c r="BW109" i="122"/>
  <c r="BV30" i="118"/>
  <c r="BW115" i="118"/>
  <c r="BX110" i="121"/>
  <c r="BW31" i="121"/>
  <c r="BV7" i="117"/>
  <c r="BW104" i="117"/>
  <c r="BV4" i="121"/>
  <c r="BW99" i="121"/>
  <c r="DA5" i="113"/>
  <c r="DB97" i="113"/>
  <c r="BV9" i="114"/>
  <c r="BW104" i="114"/>
  <c r="BV5" i="110"/>
  <c r="BW99" i="110"/>
  <c r="BW111" i="114"/>
  <c r="BV31" i="114"/>
  <c r="BV4" i="118"/>
  <c r="BW102" i="118"/>
  <c r="BT8" i="122"/>
  <c r="BU107" i="122"/>
  <c r="BU28" i="118"/>
  <c r="BU46" i="118" s="1"/>
  <c r="BV113" i="118"/>
  <c r="BW6" i="114"/>
  <c r="BX101" i="114"/>
  <c r="BV28" i="117"/>
  <c r="BW111" i="117"/>
  <c r="BV100" i="114"/>
  <c r="BU5" i="114"/>
  <c r="BX94" i="119"/>
  <c r="BW3" i="119"/>
  <c r="BV5" i="122"/>
  <c r="BW104" i="122"/>
  <c r="BU103" i="122"/>
  <c r="BT4" i="122"/>
  <c r="BW108" i="122"/>
  <c r="BV9" i="122"/>
  <c r="BW28" i="122"/>
  <c r="BX115" i="122"/>
  <c r="BT26" i="121"/>
  <c r="BU105" i="121"/>
  <c r="BW97" i="110"/>
  <c r="BV3" i="110"/>
  <c r="BU32" i="131"/>
  <c r="BV114" i="131"/>
  <c r="BW6" i="113"/>
  <c r="BX98" i="113"/>
  <c r="BW106" i="118"/>
  <c r="BV8" i="118"/>
  <c r="BS23" i="131"/>
  <c r="BU28" i="131"/>
  <c r="BV110" i="131"/>
  <c r="BT9" i="117"/>
  <c r="BU106" i="117"/>
  <c r="BX29" i="114"/>
  <c r="BY109" i="114"/>
  <c r="BW102" i="110"/>
  <c r="BV26" i="110"/>
  <c r="BX119" i="122"/>
  <c r="BW32" i="122"/>
  <c r="BW29" i="118"/>
  <c r="BX114" i="118"/>
  <c r="BV107" i="117"/>
  <c r="BU10" i="117"/>
  <c r="BU29" i="110"/>
  <c r="BV105" i="110"/>
  <c r="DA26" i="118"/>
  <c r="DB111" i="118"/>
  <c r="BW103" i="114"/>
  <c r="BV8" i="114"/>
  <c r="BV103" i="118"/>
  <c r="BU5" i="118"/>
  <c r="BS46" i="121"/>
  <c r="BX116" i="122"/>
  <c r="BW29" i="122"/>
  <c r="BU23" i="110"/>
  <c r="BV7" i="118"/>
  <c r="BW105" i="118"/>
  <c r="BV29" i="113"/>
  <c r="BV46" i="113" s="1"/>
  <c r="BW104" i="113"/>
  <c r="BT3" i="122"/>
  <c r="BU102" i="122"/>
  <c r="BV8" i="117"/>
  <c r="BW105" i="117"/>
  <c r="BV3" i="115"/>
  <c r="BW98" i="115"/>
  <c r="BT6" i="131"/>
  <c r="BU102" i="131"/>
  <c r="BT10" i="131"/>
  <c r="BU106" i="131"/>
  <c r="BW7" i="114"/>
  <c r="BX102" i="114"/>
  <c r="BU27" i="122"/>
  <c r="BV114" i="122"/>
  <c r="BU31" i="122"/>
  <c r="BV118" i="122"/>
  <c r="BV26" i="119"/>
  <c r="BV46" i="119" s="1"/>
  <c r="BW97" i="119"/>
  <c r="BT26" i="122"/>
  <c r="BT46" i="122" s="1"/>
  <c r="BU113" i="122"/>
  <c r="BX121" i="122"/>
  <c r="BW34" i="122"/>
  <c r="BW28" i="115"/>
  <c r="BX105" i="115"/>
  <c r="BW116" i="118"/>
  <c r="BV31" i="118"/>
  <c r="BU103" i="131"/>
  <c r="BT7" i="131"/>
  <c r="BW102" i="117"/>
  <c r="BV5" i="117"/>
  <c r="BT8" i="131"/>
  <c r="BU104" i="131"/>
  <c r="BT4" i="131"/>
  <c r="BU100" i="131"/>
  <c r="BV28" i="114"/>
  <c r="BW108" i="114"/>
  <c r="BV32" i="118"/>
  <c r="BW117" i="118"/>
  <c r="BU23" i="115"/>
  <c r="BV108" i="121"/>
  <c r="BU29" i="121"/>
  <c r="BX114" i="117"/>
  <c r="BW31" i="117"/>
  <c r="BV107" i="118"/>
  <c r="BU9" i="118"/>
  <c r="BV27" i="121"/>
  <c r="BW106" i="121"/>
  <c r="BX112" i="118"/>
  <c r="BW27" i="118"/>
  <c r="BX110" i="114"/>
  <c r="BW30" i="114"/>
  <c r="BW6" i="121"/>
  <c r="BX101" i="121"/>
  <c r="BX28" i="121"/>
  <c r="BY107" i="121"/>
  <c r="DA27" i="113"/>
  <c r="DB102" i="113"/>
  <c r="BV3" i="117"/>
  <c r="BW100" i="117"/>
  <c r="BW95" i="113"/>
  <c r="BV3" i="113"/>
  <c r="BV23" i="113" s="1"/>
  <c r="BX117" i="122"/>
  <c r="BW30" i="122"/>
  <c r="BV26" i="114"/>
  <c r="BW106" i="114"/>
  <c r="BU30" i="131"/>
  <c r="BV112" i="131"/>
  <c r="BX107" i="114"/>
  <c r="BW27" i="114"/>
  <c r="BX103" i="115"/>
  <c r="BW26" i="115"/>
  <c r="BW100" i="121"/>
  <c r="BV5" i="121"/>
  <c r="BX106" i="115"/>
  <c r="BW29" i="115"/>
  <c r="BT3" i="121"/>
  <c r="BT23" i="121" s="1"/>
  <c r="BU98" i="121"/>
  <c r="BV6" i="117"/>
  <c r="BW103" i="117"/>
  <c r="BU109" i="131"/>
  <c r="BT27" i="131"/>
  <c r="BT46" i="131" s="1"/>
  <c r="BW99" i="115"/>
  <c r="BV4" i="115"/>
  <c r="BT27" i="117"/>
  <c r="BT46" i="117" s="1"/>
  <c r="BU110" i="117"/>
  <c r="BW27" i="119"/>
  <c r="BX98" i="119"/>
  <c r="BV12" i="122"/>
  <c r="BW111" i="122"/>
  <c r="BV3" i="120"/>
  <c r="BV23" i="120" s="1"/>
  <c r="BW92" i="120"/>
  <c r="BX99" i="114"/>
  <c r="BW4" i="114"/>
  <c r="CW25" i="137"/>
  <c r="CX2" i="137"/>
  <c r="H50" i="128"/>
  <c r="I50" i="128" s="1"/>
  <c r="J50" i="128" s="1"/>
  <c r="E51" i="128"/>
  <c r="E52" i="128"/>
  <c r="E53" i="128"/>
  <c r="E54" i="128"/>
  <c r="E55" i="128"/>
  <c r="E56" i="128"/>
  <c r="E57" i="128"/>
  <c r="E58" i="128"/>
  <c r="O52" i="128"/>
  <c r="P52" i="128" s="1"/>
  <c r="O54" i="128"/>
  <c r="P54" i="128" s="1"/>
  <c r="O56" i="128"/>
  <c r="P56" i="128" s="1"/>
  <c r="O58" i="128"/>
  <c r="P58" i="128" s="1"/>
  <c r="M25" i="131"/>
  <c r="N2" i="131"/>
  <c r="F2" i="119"/>
  <c r="F25" i="119" s="1"/>
  <c r="G2" i="110"/>
  <c r="H2" i="110" s="1"/>
  <c r="E25" i="110"/>
  <c r="D46" i="129"/>
  <c r="D46" i="130"/>
  <c r="E25" i="130"/>
  <c r="F2" i="130"/>
  <c r="F2" i="129"/>
  <c r="F2" i="128"/>
  <c r="D26" i="122"/>
  <c r="D26" i="120"/>
  <c r="E25" i="120"/>
  <c r="F2" i="120"/>
  <c r="F2" i="122"/>
  <c r="D26" i="121"/>
  <c r="E25" i="115"/>
  <c r="F2" i="115"/>
  <c r="D27" i="119"/>
  <c r="D27" i="117"/>
  <c r="F2" i="121"/>
  <c r="E25" i="117"/>
  <c r="F2" i="117"/>
  <c r="D27" i="114"/>
  <c r="F2" i="118"/>
  <c r="E25" i="114"/>
  <c r="F2" i="114"/>
  <c r="E25" i="113"/>
  <c r="F2" i="113"/>
  <c r="D26" i="110"/>
  <c r="BT46" i="121" l="1"/>
  <c r="BU23" i="118"/>
  <c r="CY2" i="147"/>
  <c r="CX25" i="147"/>
  <c r="F56" i="129"/>
  <c r="M56" i="129" s="1"/>
  <c r="L56" i="129"/>
  <c r="F52" i="129"/>
  <c r="M52" i="129" s="1"/>
  <c r="L52" i="129"/>
  <c r="F59" i="130"/>
  <c r="M59" i="130" s="1"/>
  <c r="L59" i="130"/>
  <c r="F55" i="130"/>
  <c r="M55" i="130" s="1"/>
  <c r="L55" i="130"/>
  <c r="F51" i="130"/>
  <c r="M51" i="130" s="1"/>
  <c r="L51" i="130"/>
  <c r="CX25" i="148"/>
  <c r="CY2" i="148"/>
  <c r="F55" i="129"/>
  <c r="M55" i="129" s="1"/>
  <c r="L55" i="129"/>
  <c r="F51" i="129"/>
  <c r="M51" i="129" s="1"/>
  <c r="L51" i="129"/>
  <c r="F58" i="130"/>
  <c r="M58" i="130" s="1"/>
  <c r="L58" i="130"/>
  <c r="F54" i="130"/>
  <c r="M54" i="130" s="1"/>
  <c r="L54" i="130"/>
  <c r="H51" i="130"/>
  <c r="I51" i="130" s="1"/>
  <c r="H52" i="130"/>
  <c r="I52" i="130" s="1"/>
  <c r="H53" i="130"/>
  <c r="I53" i="130" s="1"/>
  <c r="H54" i="130"/>
  <c r="I54" i="130" s="1"/>
  <c r="H55" i="130"/>
  <c r="I55" i="130" s="1"/>
  <c r="H56" i="130"/>
  <c r="I56" i="130" s="1"/>
  <c r="H57" i="130"/>
  <c r="I57" i="130" s="1"/>
  <c r="H58" i="130"/>
  <c r="I58" i="130" s="1"/>
  <c r="H59" i="130"/>
  <c r="I59" i="130" s="1"/>
  <c r="H60" i="130"/>
  <c r="I60" i="130" s="1"/>
  <c r="CY2" i="138"/>
  <c r="CX25" i="138"/>
  <c r="CY2" i="142"/>
  <c r="CX25" i="142"/>
  <c r="F54" i="129"/>
  <c r="M54" i="129" s="1"/>
  <c r="L54" i="129"/>
  <c r="H51" i="129"/>
  <c r="I51" i="129" s="1"/>
  <c r="H52" i="129"/>
  <c r="I52" i="129" s="1"/>
  <c r="H53" i="129"/>
  <c r="I53" i="129" s="1"/>
  <c r="H54" i="129"/>
  <c r="I54" i="129" s="1"/>
  <c r="H55" i="129"/>
  <c r="I55" i="129" s="1"/>
  <c r="H56" i="129"/>
  <c r="I56" i="129" s="1"/>
  <c r="H57" i="129"/>
  <c r="I57" i="129" s="1"/>
  <c r="CY2" i="145"/>
  <c r="CX25" i="145"/>
  <c r="F57" i="130"/>
  <c r="M57" i="130" s="1"/>
  <c r="L57" i="130"/>
  <c r="F53" i="130"/>
  <c r="M53" i="130" s="1"/>
  <c r="L53" i="130"/>
  <c r="CY2" i="146"/>
  <c r="CX25" i="146"/>
  <c r="CY2" i="141"/>
  <c r="CX25" i="141"/>
  <c r="CX2" i="140"/>
  <c r="CW25" i="140"/>
  <c r="F57" i="129"/>
  <c r="M57" i="129" s="1"/>
  <c r="L57" i="129"/>
  <c r="F53" i="129"/>
  <c r="M53" i="129" s="1"/>
  <c r="L53" i="129"/>
  <c r="CW25" i="139"/>
  <c r="CX2" i="139"/>
  <c r="F60" i="130"/>
  <c r="M60" i="130" s="1"/>
  <c r="L60" i="130"/>
  <c r="F56" i="130"/>
  <c r="M56" i="130" s="1"/>
  <c r="L56" i="130"/>
  <c r="F52" i="130"/>
  <c r="M52" i="130" s="1"/>
  <c r="L52" i="130"/>
  <c r="CY2" i="144"/>
  <c r="CX25" i="144"/>
  <c r="BU46" i="110"/>
  <c r="BV23" i="110"/>
  <c r="BW23" i="119"/>
  <c r="BV46" i="114"/>
  <c r="BV23" i="115"/>
  <c r="BU4" i="131"/>
  <c r="BV100" i="131"/>
  <c r="BW114" i="131"/>
  <c r="BV32" i="131"/>
  <c r="BY108" i="118"/>
  <c r="BX10" i="118"/>
  <c r="BW11" i="122"/>
  <c r="BX110" i="122"/>
  <c r="BW26" i="120"/>
  <c r="BW46" i="120" s="1"/>
  <c r="BX94" i="120"/>
  <c r="BY103" i="110"/>
  <c r="BX27" i="110"/>
  <c r="BX109" i="117"/>
  <c r="BW26" i="117"/>
  <c r="BX8" i="121"/>
  <c r="BY103" i="121"/>
  <c r="BW31" i="114"/>
  <c r="BX111" i="114"/>
  <c r="BW6" i="118"/>
  <c r="BX104" i="118"/>
  <c r="BW102" i="121"/>
  <c r="BV7" i="121"/>
  <c r="DB27" i="113"/>
  <c r="DC102" i="113"/>
  <c r="BW8" i="117"/>
  <c r="BX105" i="117"/>
  <c r="BX27" i="118"/>
  <c r="BY112" i="118"/>
  <c r="BV5" i="114"/>
  <c r="BW100" i="114"/>
  <c r="BX111" i="117"/>
  <c r="BW28" i="117"/>
  <c r="DB4" i="113"/>
  <c r="DC96" i="113"/>
  <c r="BY95" i="119"/>
  <c r="BX4" i="119"/>
  <c r="BY119" i="118"/>
  <c r="BX34" i="118"/>
  <c r="BV33" i="131"/>
  <c r="BW115" i="131"/>
  <c r="BW33" i="117"/>
  <c r="BX116" i="117"/>
  <c r="BW26" i="114"/>
  <c r="BX106" i="114"/>
  <c r="BX6" i="115"/>
  <c r="BY101" i="115"/>
  <c r="BW26" i="119"/>
  <c r="BW46" i="119" s="1"/>
  <c r="BX97" i="119"/>
  <c r="BX108" i="122"/>
  <c r="BW9" i="122"/>
  <c r="BV29" i="131"/>
  <c r="BW111" i="131"/>
  <c r="BX27" i="119"/>
  <c r="BY98" i="119"/>
  <c r="BX29" i="122"/>
  <c r="BY116" i="122"/>
  <c r="BU4" i="122"/>
  <c r="BV103" i="122"/>
  <c r="BU8" i="122"/>
  <c r="BV107" i="122"/>
  <c r="BX104" i="117"/>
  <c r="BW7" i="117"/>
  <c r="DB3" i="118"/>
  <c r="DC101" i="118"/>
  <c r="BY101" i="113"/>
  <c r="BX26" i="113"/>
  <c r="BW5" i="115"/>
  <c r="BX100" i="115"/>
  <c r="DB28" i="113"/>
  <c r="DC103" i="113"/>
  <c r="BV32" i="117"/>
  <c r="BW115" i="117"/>
  <c r="BW29" i="117"/>
  <c r="BX112" i="117"/>
  <c r="BY33" i="118"/>
  <c r="BZ118" i="118"/>
  <c r="BW10" i="122"/>
  <c r="BX109" i="122"/>
  <c r="BU26" i="121"/>
  <c r="BV105" i="121"/>
  <c r="BX104" i="114"/>
  <c r="BW9" i="114"/>
  <c r="BX112" i="114"/>
  <c r="BW32" i="114"/>
  <c r="BV101" i="131"/>
  <c r="BU5" i="131"/>
  <c r="BX33" i="122"/>
  <c r="BY120" i="122"/>
  <c r="DB26" i="118"/>
  <c r="DC111" i="118"/>
  <c r="BV109" i="131"/>
  <c r="BU27" i="131"/>
  <c r="BU46" i="131" s="1"/>
  <c r="BX116" i="118"/>
  <c r="BW31" i="118"/>
  <c r="BV28" i="118"/>
  <c r="BV46" i="118" s="1"/>
  <c r="BW113" i="118"/>
  <c r="BW27" i="121"/>
  <c r="BX106" i="121"/>
  <c r="BU10" i="131"/>
  <c r="BV106" i="131"/>
  <c r="BV29" i="110"/>
  <c r="BW105" i="110"/>
  <c r="BX99" i="110"/>
  <c r="BW5" i="110"/>
  <c r="BX26" i="115"/>
  <c r="BY103" i="115"/>
  <c r="BV31" i="122"/>
  <c r="BW118" i="122"/>
  <c r="BX4" i="114"/>
  <c r="BY99" i="114"/>
  <c r="BU6" i="131"/>
  <c r="BV102" i="131"/>
  <c r="BX104" i="122"/>
  <c r="BW5" i="122"/>
  <c r="BX27" i="114"/>
  <c r="BY107" i="114"/>
  <c r="BX95" i="113"/>
  <c r="BW3" i="113"/>
  <c r="BW23" i="113" s="1"/>
  <c r="BV9" i="118"/>
  <c r="BW107" i="118"/>
  <c r="BW5" i="117"/>
  <c r="BX102" i="117"/>
  <c r="BT23" i="131"/>
  <c r="BV5" i="118"/>
  <c r="BW103" i="118"/>
  <c r="BW107" i="117"/>
  <c r="BV10" i="117"/>
  <c r="BW8" i="118"/>
  <c r="BX106" i="118"/>
  <c r="BY101" i="114"/>
  <c r="BX6" i="114"/>
  <c r="BW4" i="118"/>
  <c r="BX102" i="118"/>
  <c r="BX109" i="118"/>
  <c r="BW11" i="118"/>
  <c r="BV109" i="121"/>
  <c r="BU30" i="121"/>
  <c r="DD3" i="131"/>
  <c r="DE99" i="131"/>
  <c r="BW98" i="114"/>
  <c r="BV3" i="114"/>
  <c r="BW4" i="110"/>
  <c r="BX98" i="110"/>
  <c r="BX105" i="122"/>
  <c r="BW6" i="122"/>
  <c r="BU9" i="131"/>
  <c r="BV105" i="131"/>
  <c r="BX7" i="114"/>
  <c r="BY102" i="114"/>
  <c r="BV29" i="121"/>
  <c r="BW108" i="121"/>
  <c r="BY119" i="122"/>
  <c r="BX32" i="122"/>
  <c r="BW4" i="121"/>
  <c r="BX99" i="121"/>
  <c r="BW6" i="117"/>
  <c r="BX103" i="117"/>
  <c r="BU8" i="131"/>
  <c r="BV104" i="131"/>
  <c r="BX30" i="122"/>
  <c r="BY117" i="122"/>
  <c r="BX28" i="115"/>
  <c r="BY105" i="115"/>
  <c r="BW26" i="110"/>
  <c r="BX102" i="110"/>
  <c r="BU27" i="117"/>
  <c r="BU46" i="117" s="1"/>
  <c r="BV110" i="117"/>
  <c r="BY29" i="114"/>
  <c r="BZ109" i="114"/>
  <c r="BV30" i="131"/>
  <c r="BW112" i="131"/>
  <c r="BW3" i="117"/>
  <c r="BX100" i="117"/>
  <c r="BW28" i="114"/>
  <c r="BX108" i="114"/>
  <c r="BY121" i="122"/>
  <c r="BX34" i="122"/>
  <c r="BW114" i="122"/>
  <c r="BV27" i="122"/>
  <c r="BW3" i="115"/>
  <c r="BX98" i="115"/>
  <c r="BW7" i="118"/>
  <c r="BX105" i="118"/>
  <c r="BX29" i="118"/>
  <c r="BY114" i="118"/>
  <c r="BV106" i="117"/>
  <c r="BU9" i="117"/>
  <c r="BY98" i="113"/>
  <c r="BX6" i="113"/>
  <c r="BX28" i="122"/>
  <c r="BY115" i="122"/>
  <c r="BX31" i="121"/>
  <c r="BY110" i="121"/>
  <c r="BU23" i="114"/>
  <c r="BY122" i="122"/>
  <c r="BX35" i="122"/>
  <c r="BW6" i="110"/>
  <c r="BX100" i="110"/>
  <c r="BW27" i="115"/>
  <c r="BW46" i="115" s="1"/>
  <c r="BX104" i="115"/>
  <c r="BU4" i="117"/>
  <c r="BV101" i="117"/>
  <c r="BW104" i="110"/>
  <c r="BV28" i="110"/>
  <c r="BV28" i="131"/>
  <c r="BW110" i="131"/>
  <c r="BX100" i="121"/>
  <c r="BW5" i="121"/>
  <c r="BY28" i="121"/>
  <c r="BZ107" i="121"/>
  <c r="BU3" i="122"/>
  <c r="BV102" i="122"/>
  <c r="BT23" i="122"/>
  <c r="BX97" i="110"/>
  <c r="BW3" i="110"/>
  <c r="BU3" i="121"/>
  <c r="BU23" i="121" s="1"/>
  <c r="BV98" i="121"/>
  <c r="BX6" i="121"/>
  <c r="BY101" i="121"/>
  <c r="BX117" i="118"/>
  <c r="BW32" i="118"/>
  <c r="BW29" i="113"/>
  <c r="BW46" i="113" s="1"/>
  <c r="BX104" i="113"/>
  <c r="BX92" i="120"/>
  <c r="BW3" i="120"/>
  <c r="BW23" i="120" s="1"/>
  <c r="BW12" i="122"/>
  <c r="BX111" i="122"/>
  <c r="BX99" i="115"/>
  <c r="BW4" i="115"/>
  <c r="BX29" i="115"/>
  <c r="BY106" i="115"/>
  <c r="BY110" i="114"/>
  <c r="BX30" i="114"/>
  <c r="BY114" i="117"/>
  <c r="BX31" i="117"/>
  <c r="BU7" i="131"/>
  <c r="BV103" i="131"/>
  <c r="BU26" i="122"/>
  <c r="BU46" i="122" s="1"/>
  <c r="BV113" i="122"/>
  <c r="BW8" i="114"/>
  <c r="BX103" i="114"/>
  <c r="BY94" i="119"/>
  <c r="BX3" i="119"/>
  <c r="DC97" i="113"/>
  <c r="DB5" i="113"/>
  <c r="BX115" i="118"/>
  <c r="BW30" i="118"/>
  <c r="BX108" i="131"/>
  <c r="BW26" i="131"/>
  <c r="BW7" i="122"/>
  <c r="BX106" i="122"/>
  <c r="BX113" i="117"/>
  <c r="BW30" i="117"/>
  <c r="BT23" i="117"/>
  <c r="BV31" i="131"/>
  <c r="BW113" i="131"/>
  <c r="CX25" i="137"/>
  <c r="CY2" i="137"/>
  <c r="F55" i="128"/>
  <c r="M55" i="128" s="1"/>
  <c r="L55" i="128"/>
  <c r="F57" i="128"/>
  <c r="M57" i="128" s="1"/>
  <c r="L57" i="128"/>
  <c r="F56" i="128"/>
  <c r="M56" i="128" s="1"/>
  <c r="L56" i="128"/>
  <c r="F54" i="128"/>
  <c r="M54" i="128" s="1"/>
  <c r="L54" i="128"/>
  <c r="F53" i="128"/>
  <c r="M53" i="128" s="1"/>
  <c r="L53" i="128"/>
  <c r="F52" i="128"/>
  <c r="M52" i="128" s="1"/>
  <c r="L52" i="128"/>
  <c r="F51" i="128"/>
  <c r="M51" i="128" s="1"/>
  <c r="L51" i="128"/>
  <c r="F58" i="128"/>
  <c r="M58" i="128" s="1"/>
  <c r="L58" i="128"/>
  <c r="H51" i="128"/>
  <c r="I51" i="128" s="1"/>
  <c r="H52" i="128"/>
  <c r="I52" i="128" s="1"/>
  <c r="H53" i="128"/>
  <c r="I53" i="128" s="1"/>
  <c r="H54" i="128"/>
  <c r="I54" i="128" s="1"/>
  <c r="H56" i="128"/>
  <c r="I56" i="128" s="1"/>
  <c r="H55" i="128"/>
  <c r="I55" i="128" s="1"/>
  <c r="H58" i="128"/>
  <c r="I58" i="128" s="1"/>
  <c r="H57" i="128"/>
  <c r="I57" i="128" s="1"/>
  <c r="N25" i="131"/>
  <c r="O2" i="131"/>
  <c r="G2" i="119"/>
  <c r="G25" i="110"/>
  <c r="F25" i="130"/>
  <c r="G2" i="130"/>
  <c r="F25" i="129"/>
  <c r="G2" i="129"/>
  <c r="F25" i="128"/>
  <c r="G2" i="128"/>
  <c r="D28" i="128"/>
  <c r="G2" i="113"/>
  <c r="F25" i="113"/>
  <c r="F25" i="121"/>
  <c r="G2" i="121"/>
  <c r="G2" i="115"/>
  <c r="F25" i="115"/>
  <c r="D27" i="122"/>
  <c r="D27" i="115"/>
  <c r="F25" i="120"/>
  <c r="G2" i="120"/>
  <c r="F25" i="118"/>
  <c r="G2" i="118"/>
  <c r="D27" i="110"/>
  <c r="F25" i="117"/>
  <c r="G2" i="117"/>
  <c r="D27" i="121"/>
  <c r="H25" i="110"/>
  <c r="I2" i="110"/>
  <c r="F25" i="114"/>
  <c r="G2" i="114"/>
  <c r="D28" i="117"/>
  <c r="D27" i="113"/>
  <c r="F25" i="122"/>
  <c r="G2" i="122"/>
  <c r="BU23" i="122" l="1"/>
  <c r="CZ2" i="138"/>
  <c r="CY25" i="138"/>
  <c r="CZ2" i="144"/>
  <c r="CY25" i="144"/>
  <c r="CX25" i="140"/>
  <c r="CY2" i="140"/>
  <c r="CY25" i="146"/>
  <c r="CZ2" i="146"/>
  <c r="CZ2" i="148"/>
  <c r="CY25" i="148"/>
  <c r="CY2" i="139"/>
  <c r="CX25" i="139"/>
  <c r="CZ2" i="142"/>
  <c r="CY25" i="142"/>
  <c r="CY25" i="147"/>
  <c r="CZ2" i="147"/>
  <c r="CY25" i="141"/>
  <c r="CZ2" i="141"/>
  <c r="CZ2" i="145"/>
  <c r="CY25" i="145"/>
  <c r="BV23" i="118"/>
  <c r="BW23" i="115"/>
  <c r="BV46" i="110"/>
  <c r="BU23" i="131"/>
  <c r="BW28" i="131"/>
  <c r="BX110" i="131"/>
  <c r="BX4" i="110"/>
  <c r="BY98" i="110"/>
  <c r="DC28" i="113"/>
  <c r="DD103" i="113"/>
  <c r="BY27" i="119"/>
  <c r="BZ98" i="119"/>
  <c r="BZ101" i="115"/>
  <c r="BY6" i="115"/>
  <c r="BW5" i="114"/>
  <c r="BX100" i="114"/>
  <c r="BY28" i="122"/>
  <c r="BZ115" i="122"/>
  <c r="BX7" i="117"/>
  <c r="BY104" i="117"/>
  <c r="BY34" i="118"/>
  <c r="BZ119" i="118"/>
  <c r="BW7" i="121"/>
  <c r="BX102" i="121"/>
  <c r="BY97" i="110"/>
  <c r="BX3" i="110"/>
  <c r="BV8" i="131"/>
  <c r="BW104" i="131"/>
  <c r="BW29" i="110"/>
  <c r="BX105" i="110"/>
  <c r="BX103" i="118"/>
  <c r="BW5" i="118"/>
  <c r="CA118" i="118"/>
  <c r="BZ33" i="118"/>
  <c r="BX5" i="115"/>
  <c r="BY100" i="115"/>
  <c r="BW107" i="122"/>
  <c r="BV8" i="122"/>
  <c r="BW29" i="131"/>
  <c r="BX111" i="131"/>
  <c r="BY106" i="114"/>
  <c r="BX26" i="114"/>
  <c r="BX23" i="119"/>
  <c r="BY27" i="118"/>
  <c r="BZ112" i="118"/>
  <c r="BX6" i="118"/>
  <c r="BY104" i="118"/>
  <c r="BX26" i="117"/>
  <c r="BY109" i="117"/>
  <c r="BZ108" i="118"/>
  <c r="BY10" i="118"/>
  <c r="BY108" i="114"/>
  <c r="BX28" i="114"/>
  <c r="BX5" i="110"/>
  <c r="BY99" i="110"/>
  <c r="BY117" i="118"/>
  <c r="BX32" i="118"/>
  <c r="BX26" i="110"/>
  <c r="BY102" i="110"/>
  <c r="BX3" i="113"/>
  <c r="BX23" i="113" s="1"/>
  <c r="BY95" i="113"/>
  <c r="BZ94" i="119"/>
  <c r="BY3" i="119"/>
  <c r="BW28" i="110"/>
  <c r="BX104" i="110"/>
  <c r="BY27" i="114"/>
  <c r="BZ107" i="114"/>
  <c r="BW31" i="122"/>
  <c r="BX118" i="122"/>
  <c r="BV10" i="131"/>
  <c r="BW106" i="131"/>
  <c r="BX31" i="118"/>
  <c r="BY116" i="118"/>
  <c r="BX9" i="114"/>
  <c r="BY104" i="114"/>
  <c r="BY4" i="119"/>
  <c r="BZ95" i="119"/>
  <c r="BX7" i="118"/>
  <c r="BY105" i="118"/>
  <c r="DC5" i="113"/>
  <c r="DD97" i="113"/>
  <c r="BX11" i="118"/>
  <c r="BY109" i="118"/>
  <c r="BV3" i="122"/>
  <c r="BW102" i="122"/>
  <c r="BX6" i="117"/>
  <c r="BY103" i="117"/>
  <c r="BY111" i="122"/>
  <c r="BX12" i="122"/>
  <c r="BW30" i="131"/>
  <c r="BX112" i="131"/>
  <c r="DE3" i="131"/>
  <c r="DF99" i="131"/>
  <c r="BV5" i="131"/>
  <c r="BW101" i="131"/>
  <c r="BV26" i="121"/>
  <c r="BW105" i="121"/>
  <c r="BX29" i="117"/>
  <c r="BY112" i="117"/>
  <c r="BV4" i="122"/>
  <c r="BW103" i="122"/>
  <c r="BY116" i="117"/>
  <c r="BX33" i="117"/>
  <c r="DC4" i="113"/>
  <c r="DD96" i="113"/>
  <c r="BX8" i="117"/>
  <c r="BY105" i="117"/>
  <c r="BX31" i="114"/>
  <c r="BY111" i="114"/>
  <c r="BZ103" i="110"/>
  <c r="BY27" i="110"/>
  <c r="BW103" i="131"/>
  <c r="BV7" i="131"/>
  <c r="BW29" i="121"/>
  <c r="BX108" i="121"/>
  <c r="BX113" i="118"/>
  <c r="BW28" i="118"/>
  <c r="BW46" i="118" s="1"/>
  <c r="BX3" i="117"/>
  <c r="BY100" i="117"/>
  <c r="BY7" i="114"/>
  <c r="BZ102" i="114"/>
  <c r="BZ114" i="117"/>
  <c r="BY31" i="117"/>
  <c r="BZ105" i="115"/>
  <c r="BY28" i="115"/>
  <c r="BW31" i="131"/>
  <c r="BX113" i="131"/>
  <c r="BX26" i="131"/>
  <c r="BY108" i="131"/>
  <c r="BY30" i="114"/>
  <c r="BZ110" i="114"/>
  <c r="BV3" i="121"/>
  <c r="BV23" i="121" s="1"/>
  <c r="BW98" i="121"/>
  <c r="BU23" i="117"/>
  <c r="BZ110" i="121"/>
  <c r="BY31" i="121"/>
  <c r="BV9" i="117"/>
  <c r="BW106" i="117"/>
  <c r="BW27" i="122"/>
  <c r="BX114" i="122"/>
  <c r="BY6" i="114"/>
  <c r="BZ101" i="114"/>
  <c r="BX5" i="117"/>
  <c r="BY102" i="117"/>
  <c r="BY26" i="115"/>
  <c r="BZ103" i="115"/>
  <c r="BY106" i="121"/>
  <c r="BX27" i="121"/>
  <c r="BW109" i="131"/>
  <c r="BV27" i="131"/>
  <c r="BV46" i="131" s="1"/>
  <c r="BU46" i="121"/>
  <c r="BY26" i="113"/>
  <c r="BZ101" i="113"/>
  <c r="BX9" i="122"/>
  <c r="BY108" i="122"/>
  <c r="BW46" i="114"/>
  <c r="BX26" i="120"/>
  <c r="BX46" i="120" s="1"/>
  <c r="BY94" i="120"/>
  <c r="BW32" i="131"/>
  <c r="BX114" i="131"/>
  <c r="BV27" i="117"/>
  <c r="BV46" i="117" s="1"/>
  <c r="BW110" i="117"/>
  <c r="BW10" i="117"/>
  <c r="BX107" i="117"/>
  <c r="BZ120" i="122"/>
  <c r="BY33" i="122"/>
  <c r="BV23" i="114"/>
  <c r="BY6" i="121"/>
  <c r="BZ101" i="121"/>
  <c r="BY6" i="113"/>
  <c r="BZ98" i="113"/>
  <c r="BW3" i="114"/>
  <c r="BX98" i="114"/>
  <c r="BY103" i="114"/>
  <c r="BX8" i="114"/>
  <c r="BZ28" i="121"/>
  <c r="CA107" i="121"/>
  <c r="BV9" i="131"/>
  <c r="BW105" i="131"/>
  <c r="BW113" i="122"/>
  <c r="BV26" i="122"/>
  <c r="BV46" i="122" s="1"/>
  <c r="BY92" i="120"/>
  <c r="BX3" i="120"/>
  <c r="BX23" i="120" s="1"/>
  <c r="BY104" i="115"/>
  <c r="BX27" i="115"/>
  <c r="BX46" i="115" s="1"/>
  <c r="BZ114" i="118"/>
  <c r="BY29" i="118"/>
  <c r="BZ29" i="114"/>
  <c r="CA109" i="114"/>
  <c r="BY30" i="122"/>
  <c r="BZ117" i="122"/>
  <c r="BY106" i="118"/>
  <c r="BX8" i="118"/>
  <c r="BY104" i="122"/>
  <c r="BX5" i="122"/>
  <c r="DC26" i="118"/>
  <c r="DD111" i="118"/>
  <c r="BW32" i="117"/>
  <c r="BX115" i="117"/>
  <c r="DC3" i="118"/>
  <c r="DD101" i="118"/>
  <c r="BY29" i="122"/>
  <c r="BZ116" i="122"/>
  <c r="BX26" i="119"/>
  <c r="BX46" i="119" s="1"/>
  <c r="BY97" i="119"/>
  <c r="BW33" i="131"/>
  <c r="BX115" i="131"/>
  <c r="DC27" i="113"/>
  <c r="DD102" i="113"/>
  <c r="BV4" i="131"/>
  <c r="BW100" i="131"/>
  <c r="BX6" i="110"/>
  <c r="BY100" i="110"/>
  <c r="BX30" i="117"/>
  <c r="BY113" i="117"/>
  <c r="BZ99" i="114"/>
  <c r="BY4" i="114"/>
  <c r="BY112" i="114"/>
  <c r="BX32" i="114"/>
  <c r="BX7" i="122"/>
  <c r="BY106" i="122"/>
  <c r="BY99" i="115"/>
  <c r="BX4" i="115"/>
  <c r="BX3" i="115"/>
  <c r="BY98" i="115"/>
  <c r="BX4" i="118"/>
  <c r="BY102" i="118"/>
  <c r="BY35" i="122"/>
  <c r="BZ122" i="122"/>
  <c r="BV4" i="117"/>
  <c r="BW101" i="117"/>
  <c r="BY99" i="121"/>
  <c r="BX4" i="121"/>
  <c r="BX30" i="118"/>
  <c r="BY115" i="118"/>
  <c r="BY29" i="115"/>
  <c r="BZ106" i="115"/>
  <c r="BY104" i="113"/>
  <c r="BX29" i="113"/>
  <c r="BX46" i="113" s="1"/>
  <c r="BW23" i="110"/>
  <c r="BY100" i="121"/>
  <c r="BX5" i="121"/>
  <c r="BZ121" i="122"/>
  <c r="BY34" i="122"/>
  <c r="BZ119" i="122"/>
  <c r="BY32" i="122"/>
  <c r="BX6" i="122"/>
  <c r="BY105" i="122"/>
  <c r="BV30" i="121"/>
  <c r="BW109" i="121"/>
  <c r="BX107" i="118"/>
  <c r="BW9" i="118"/>
  <c r="BV6" i="131"/>
  <c r="BW102" i="131"/>
  <c r="BX10" i="122"/>
  <c r="BY109" i="122"/>
  <c r="BX28" i="117"/>
  <c r="BY111" i="117"/>
  <c r="BY8" i="121"/>
  <c r="BZ103" i="121"/>
  <c r="BY110" i="122"/>
  <c r="BX11" i="122"/>
  <c r="CY25" i="137"/>
  <c r="CZ2" i="137"/>
  <c r="O25" i="131"/>
  <c r="P2" i="131"/>
  <c r="G25" i="119"/>
  <c r="H2" i="119"/>
  <c r="G25" i="130"/>
  <c r="H2" i="130"/>
  <c r="G25" i="129"/>
  <c r="H2" i="129"/>
  <c r="H2" i="128"/>
  <c r="G25" i="128"/>
  <c r="D29" i="128"/>
  <c r="H2" i="121"/>
  <c r="G25" i="121"/>
  <c r="G25" i="122"/>
  <c r="H2" i="122"/>
  <c r="D29" i="117"/>
  <c r="G25" i="117"/>
  <c r="H2" i="117"/>
  <c r="D28" i="114"/>
  <c r="D28" i="115"/>
  <c r="D28" i="121"/>
  <c r="G25" i="118"/>
  <c r="H2" i="118"/>
  <c r="D28" i="122"/>
  <c r="G25" i="115"/>
  <c r="H2" i="115"/>
  <c r="G25" i="114"/>
  <c r="H2" i="114"/>
  <c r="J2" i="110"/>
  <c r="I25" i="110"/>
  <c r="G25" i="120"/>
  <c r="H2" i="120"/>
  <c r="G25" i="113"/>
  <c r="H2" i="113"/>
  <c r="BW46" i="110" l="1"/>
  <c r="CZ25" i="145"/>
  <c r="DA2" i="145"/>
  <c r="DA2" i="142"/>
  <c r="CZ25" i="142"/>
  <c r="CZ25" i="148"/>
  <c r="DA2" i="148"/>
  <c r="DA2" i="141"/>
  <c r="CZ25" i="141"/>
  <c r="CZ25" i="147"/>
  <c r="DA2" i="147"/>
  <c r="CZ25" i="146"/>
  <c r="DA2" i="146"/>
  <c r="CZ2" i="139"/>
  <c r="CY25" i="139"/>
  <c r="DA2" i="144"/>
  <c r="CZ25" i="144"/>
  <c r="CZ25" i="138"/>
  <c r="DA2" i="138"/>
  <c r="BV46" i="121"/>
  <c r="BW23" i="118"/>
  <c r="CY25" i="140"/>
  <c r="CZ2" i="140"/>
  <c r="BV23" i="117"/>
  <c r="BW23" i="114"/>
  <c r="BZ111" i="122"/>
  <c r="BY12" i="122"/>
  <c r="BY31" i="118"/>
  <c r="BZ116" i="118"/>
  <c r="BY26" i="110"/>
  <c r="BZ102" i="110"/>
  <c r="BY7" i="117"/>
  <c r="BZ104" i="117"/>
  <c r="BZ27" i="119"/>
  <c r="CA98" i="119"/>
  <c r="BY6" i="117"/>
  <c r="BZ103" i="117"/>
  <c r="BZ10" i="118"/>
  <c r="CA108" i="118"/>
  <c r="BX46" i="114"/>
  <c r="BX23" i="110"/>
  <c r="BY98" i="114"/>
  <c r="BX3" i="114"/>
  <c r="BY33" i="117"/>
  <c r="BZ116" i="117"/>
  <c r="CA105" i="115"/>
  <c r="BZ28" i="115"/>
  <c r="BW4" i="122"/>
  <c r="BX103" i="122"/>
  <c r="BW10" i="131"/>
  <c r="BX106" i="131"/>
  <c r="BX28" i="110"/>
  <c r="BY104" i="110"/>
  <c r="BZ109" i="117"/>
  <c r="BY26" i="117"/>
  <c r="BY26" i="114"/>
  <c r="BZ106" i="114"/>
  <c r="CB118" i="118"/>
  <c r="CA33" i="118"/>
  <c r="BZ97" i="110"/>
  <c r="BY3" i="110"/>
  <c r="BZ28" i="122"/>
  <c r="CA115" i="122"/>
  <c r="DE103" i="113"/>
  <c r="DD28" i="113"/>
  <c r="BY26" i="120"/>
  <c r="BY46" i="120" s="1"/>
  <c r="BZ94" i="120"/>
  <c r="BZ102" i="118"/>
  <c r="BY4" i="118"/>
  <c r="BZ27" i="110"/>
  <c r="CA103" i="110"/>
  <c r="BZ105" i="118"/>
  <c r="BY7" i="118"/>
  <c r="BY10" i="122"/>
  <c r="BZ109" i="122"/>
  <c r="BY27" i="121"/>
  <c r="BZ106" i="121"/>
  <c r="BX28" i="118"/>
  <c r="BX46" i="118" s="1"/>
  <c r="BY113" i="118"/>
  <c r="DF3" i="131"/>
  <c r="DG99" i="131"/>
  <c r="BX102" i="122"/>
  <c r="BW3" i="122"/>
  <c r="BY32" i="118"/>
  <c r="BZ117" i="118"/>
  <c r="BX29" i="131"/>
  <c r="BY111" i="131"/>
  <c r="BZ29" i="122"/>
  <c r="CA116" i="122"/>
  <c r="BY32" i="114"/>
  <c r="BZ112" i="114"/>
  <c r="BW26" i="122"/>
  <c r="BW46" i="122" s="1"/>
  <c r="BX113" i="122"/>
  <c r="BZ98" i="115"/>
  <c r="BY3" i="115"/>
  <c r="CA99" i="114"/>
  <c r="BZ4" i="114"/>
  <c r="BZ105" i="117"/>
  <c r="BY8" i="117"/>
  <c r="BV23" i="122"/>
  <c r="CA95" i="119"/>
  <c r="BZ4" i="119"/>
  <c r="BX31" i="122"/>
  <c r="BY118" i="122"/>
  <c r="BY5" i="110"/>
  <c r="BZ99" i="110"/>
  <c r="BY6" i="118"/>
  <c r="BZ104" i="118"/>
  <c r="BX5" i="118"/>
  <c r="BY103" i="118"/>
  <c r="BX7" i="121"/>
  <c r="BY102" i="121"/>
  <c r="BX5" i="114"/>
  <c r="BY100" i="114"/>
  <c r="BZ98" i="110"/>
  <c r="BY4" i="110"/>
  <c r="BX9" i="118"/>
  <c r="BY107" i="118"/>
  <c r="BZ103" i="114"/>
  <c r="BY8" i="114"/>
  <c r="BZ6" i="114"/>
  <c r="CA101" i="114"/>
  <c r="CB109" i="114"/>
  <c r="CA29" i="114"/>
  <c r="BZ100" i="121"/>
  <c r="BY5" i="121"/>
  <c r="BY4" i="121"/>
  <c r="BZ99" i="121"/>
  <c r="BZ26" i="115"/>
  <c r="CA103" i="115"/>
  <c r="BZ8" i="121"/>
  <c r="CA103" i="121"/>
  <c r="BY29" i="113"/>
  <c r="BY46" i="113" s="1"/>
  <c r="BZ104" i="113"/>
  <c r="BZ113" i="117"/>
  <c r="BY30" i="117"/>
  <c r="BX33" i="131"/>
  <c r="BY115" i="131"/>
  <c r="BY115" i="117"/>
  <c r="BX32" i="117"/>
  <c r="CB107" i="121"/>
  <c r="CA28" i="121"/>
  <c r="BZ6" i="121"/>
  <c r="CA101" i="121"/>
  <c r="BZ26" i="113"/>
  <c r="CA101" i="113"/>
  <c r="BY26" i="131"/>
  <c r="BZ108" i="131"/>
  <c r="CA114" i="117"/>
  <c r="BZ31" i="117"/>
  <c r="BY29" i="117"/>
  <c r="BZ112" i="117"/>
  <c r="BX30" i="131"/>
  <c r="BY112" i="131"/>
  <c r="BY11" i="118"/>
  <c r="BZ109" i="118"/>
  <c r="BY23" i="119"/>
  <c r="BZ3" i="119"/>
  <c r="CA94" i="119"/>
  <c r="BY105" i="110"/>
  <c r="BX29" i="110"/>
  <c r="BZ34" i="122"/>
  <c r="CA121" i="122"/>
  <c r="BZ33" i="122"/>
  <c r="CA120" i="122"/>
  <c r="BW3" i="121"/>
  <c r="BW23" i="121" s="1"/>
  <c r="BX98" i="121"/>
  <c r="BW5" i="131"/>
  <c r="BX101" i="131"/>
  <c r="BV23" i="131"/>
  <c r="BZ105" i="122"/>
  <c r="BY6" i="122"/>
  <c r="DD3" i="118"/>
  <c r="DE101" i="118"/>
  <c r="BZ6" i="113"/>
  <c r="CA98" i="113"/>
  <c r="BZ30" i="114"/>
  <c r="CA110" i="114"/>
  <c r="BZ110" i="122"/>
  <c r="BY11" i="122"/>
  <c r="BX101" i="117"/>
  <c r="BW4" i="117"/>
  <c r="BY5" i="122"/>
  <c r="BZ104" i="122"/>
  <c r="BW9" i="117"/>
  <c r="BX106" i="117"/>
  <c r="BZ32" i="122"/>
  <c r="CA119" i="122"/>
  <c r="CA106" i="115"/>
  <c r="BZ29" i="115"/>
  <c r="BY4" i="115"/>
  <c r="BZ99" i="115"/>
  <c r="BY8" i="118"/>
  <c r="BZ106" i="118"/>
  <c r="BY27" i="115"/>
  <c r="BY46" i="115" s="1"/>
  <c r="BZ104" i="115"/>
  <c r="BX32" i="131"/>
  <c r="BY114" i="131"/>
  <c r="BY5" i="117"/>
  <c r="BZ102" i="117"/>
  <c r="BZ7" i="114"/>
  <c r="CA102" i="114"/>
  <c r="DD4" i="113"/>
  <c r="DE96" i="113"/>
  <c r="BY9" i="114"/>
  <c r="BZ104" i="114"/>
  <c r="BZ27" i="114"/>
  <c r="CA107" i="114"/>
  <c r="BY3" i="113"/>
  <c r="BY23" i="113" s="1"/>
  <c r="BZ95" i="113"/>
  <c r="BZ27" i="118"/>
  <c r="CA112" i="118"/>
  <c r="BW8" i="122"/>
  <c r="BX107" i="122"/>
  <c r="CA119" i="118"/>
  <c r="BZ34" i="118"/>
  <c r="BY110" i="131"/>
  <c r="BX28" i="131"/>
  <c r="BY30" i="118"/>
  <c r="BZ115" i="118"/>
  <c r="BZ92" i="120"/>
  <c r="BY3" i="120"/>
  <c r="BY23" i="120" s="1"/>
  <c r="BY3" i="117"/>
  <c r="BZ100" i="117"/>
  <c r="BX109" i="121"/>
  <c r="BW30" i="121"/>
  <c r="BX100" i="131"/>
  <c r="BW4" i="131"/>
  <c r="BX109" i="131"/>
  <c r="BW27" i="131"/>
  <c r="BW46" i="131" s="1"/>
  <c r="BX10" i="117"/>
  <c r="BY107" i="117"/>
  <c r="BX27" i="122"/>
  <c r="BY114" i="122"/>
  <c r="BZ111" i="114"/>
  <c r="BY31" i="114"/>
  <c r="DD27" i="113"/>
  <c r="DE102" i="113"/>
  <c r="BX105" i="131"/>
  <c r="BW9" i="131"/>
  <c r="BY9" i="122"/>
  <c r="BZ108" i="122"/>
  <c r="BX23" i="115"/>
  <c r="CA114" i="118"/>
  <c r="BZ29" i="118"/>
  <c r="BW27" i="117"/>
  <c r="BW46" i="117" s="1"/>
  <c r="BX110" i="117"/>
  <c r="BY108" i="121"/>
  <c r="BX29" i="121"/>
  <c r="BW6" i="131"/>
  <c r="BX102" i="131"/>
  <c r="BY28" i="117"/>
  <c r="BZ111" i="117"/>
  <c r="CA122" i="122"/>
  <c r="BZ35" i="122"/>
  <c r="BY7" i="122"/>
  <c r="BZ106" i="122"/>
  <c r="BY6" i="110"/>
  <c r="BZ100" i="110"/>
  <c r="BZ97" i="119"/>
  <c r="BY26" i="119"/>
  <c r="BY46" i="119" s="1"/>
  <c r="DE111" i="118"/>
  <c r="DD26" i="118"/>
  <c r="BZ30" i="122"/>
  <c r="CA117" i="122"/>
  <c r="CA110" i="121"/>
  <c r="BZ31" i="121"/>
  <c r="BY113" i="131"/>
  <c r="BX31" i="131"/>
  <c r="BX103" i="131"/>
  <c r="BW7" i="131"/>
  <c r="BX105" i="121"/>
  <c r="BW26" i="121"/>
  <c r="DD5" i="113"/>
  <c r="DE97" i="113"/>
  <c r="BZ108" i="114"/>
  <c r="BY28" i="114"/>
  <c r="BZ100" i="115"/>
  <c r="BY5" i="115"/>
  <c r="BX104" i="131"/>
  <c r="BW8" i="131"/>
  <c r="CA101" i="115"/>
  <c r="BZ6" i="115"/>
  <c r="DA2" i="137"/>
  <c r="CZ25" i="137"/>
  <c r="Q2" i="131"/>
  <c r="P25" i="131"/>
  <c r="H25" i="119"/>
  <c r="I2" i="119"/>
  <c r="H25" i="130"/>
  <c r="I2" i="130"/>
  <c r="H25" i="129"/>
  <c r="I2" i="129"/>
  <c r="D30" i="128"/>
  <c r="I2" i="128"/>
  <c r="H25" i="128"/>
  <c r="BL46" i="128"/>
  <c r="H25" i="114"/>
  <c r="I2" i="114"/>
  <c r="I2" i="120"/>
  <c r="H25" i="120"/>
  <c r="J25" i="110"/>
  <c r="K2" i="110"/>
  <c r="H25" i="122"/>
  <c r="I2" i="122"/>
  <c r="D29" i="122"/>
  <c r="H25" i="118"/>
  <c r="I2" i="118"/>
  <c r="D29" i="114"/>
  <c r="H25" i="115"/>
  <c r="I2" i="115"/>
  <c r="D29" i="121"/>
  <c r="H25" i="121"/>
  <c r="I2" i="121"/>
  <c r="D29" i="115"/>
  <c r="H25" i="113"/>
  <c r="I2" i="113"/>
  <c r="H25" i="117"/>
  <c r="I2" i="117"/>
  <c r="D30" i="117"/>
  <c r="D28" i="113"/>
  <c r="DA25" i="146" l="1"/>
  <c r="DB2" i="146"/>
  <c r="DB2" i="148"/>
  <c r="DA25" i="148"/>
  <c r="DB2" i="144"/>
  <c r="DA25" i="144"/>
  <c r="DA25" i="141"/>
  <c r="DB2" i="141"/>
  <c r="CZ25" i="140"/>
  <c r="DA2" i="140"/>
  <c r="DA25" i="138"/>
  <c r="DB2" i="138"/>
  <c r="DA25" i="147"/>
  <c r="DB2" i="147"/>
  <c r="DA25" i="145"/>
  <c r="DB2" i="145"/>
  <c r="CZ25" i="139"/>
  <c r="DA2" i="139"/>
  <c r="DB2" i="142"/>
  <c r="DA25" i="142"/>
  <c r="BX46" i="110"/>
  <c r="BY23" i="115"/>
  <c r="BX23" i="118"/>
  <c r="BW46" i="121"/>
  <c r="CB95" i="119"/>
  <c r="CA4" i="119"/>
  <c r="BX26" i="122"/>
  <c r="BX46" i="122" s="1"/>
  <c r="BY113" i="122"/>
  <c r="BZ111" i="131"/>
  <c r="BY29" i="131"/>
  <c r="BY28" i="118"/>
  <c r="BY46" i="118" s="1"/>
  <c r="BZ113" i="118"/>
  <c r="BZ7" i="118"/>
  <c r="CA105" i="118"/>
  <c r="DE28" i="113"/>
  <c r="DF103" i="113"/>
  <c r="BZ7" i="117"/>
  <c r="CA104" i="117"/>
  <c r="BZ3" i="120"/>
  <c r="BZ23" i="120" s="1"/>
  <c r="CA92" i="120"/>
  <c r="CA26" i="115"/>
  <c r="CB103" i="115"/>
  <c r="CA27" i="110"/>
  <c r="CB103" i="110"/>
  <c r="CA28" i="122"/>
  <c r="CB115" i="122"/>
  <c r="BY32" i="117"/>
  <c r="BZ115" i="117"/>
  <c r="BZ26" i="119"/>
  <c r="BZ46" i="119" s="1"/>
  <c r="CA97" i="119"/>
  <c r="CA104" i="114"/>
  <c r="BZ9" i="114"/>
  <c r="BZ4" i="110"/>
  <c r="CA98" i="110"/>
  <c r="CA112" i="114"/>
  <c r="BZ32" i="114"/>
  <c r="BZ32" i="118"/>
  <c r="CA117" i="118"/>
  <c r="BZ27" i="121"/>
  <c r="CA106" i="121"/>
  <c r="BZ26" i="117"/>
  <c r="CA109" i="117"/>
  <c r="CA28" i="115"/>
  <c r="CB105" i="115"/>
  <c r="CB108" i="118"/>
  <c r="CA10" i="118"/>
  <c r="CA102" i="110"/>
  <c r="BZ26" i="110"/>
  <c r="CA6" i="113"/>
  <c r="CB98" i="113"/>
  <c r="BW23" i="131"/>
  <c r="BZ29" i="117"/>
  <c r="CA112" i="117"/>
  <c r="BZ114" i="122"/>
  <c r="BY27" i="122"/>
  <c r="BW23" i="117"/>
  <c r="CA3" i="119"/>
  <c r="CB94" i="119"/>
  <c r="CA6" i="121"/>
  <c r="CB101" i="121"/>
  <c r="CA6" i="114"/>
  <c r="CB101" i="114"/>
  <c r="BY5" i="114"/>
  <c r="BZ100" i="114"/>
  <c r="CA99" i="110"/>
  <c r="BZ5" i="110"/>
  <c r="CA105" i="117"/>
  <c r="BZ8" i="117"/>
  <c r="BY23" i="110"/>
  <c r="BY28" i="110"/>
  <c r="BZ104" i="110"/>
  <c r="BZ33" i="117"/>
  <c r="CA116" i="117"/>
  <c r="BZ28" i="117"/>
  <c r="CA111" i="117"/>
  <c r="BZ5" i="117"/>
  <c r="CA102" i="117"/>
  <c r="BZ113" i="131"/>
  <c r="BY31" i="131"/>
  <c r="BY107" i="122"/>
  <c r="BX8" i="122"/>
  <c r="BX6" i="131"/>
  <c r="BY102" i="131"/>
  <c r="BX3" i="121"/>
  <c r="BX23" i="121" s="1"/>
  <c r="BY98" i="121"/>
  <c r="CA31" i="121"/>
  <c r="CB110" i="121"/>
  <c r="CB112" i="118"/>
  <c r="CA27" i="118"/>
  <c r="BY104" i="131"/>
  <c r="BX8" i="131"/>
  <c r="BY101" i="117"/>
  <c r="BX4" i="117"/>
  <c r="CA33" i="122"/>
  <c r="CB120" i="122"/>
  <c r="BZ30" i="117"/>
  <c r="CA113" i="117"/>
  <c r="CA99" i="121"/>
  <c r="BZ4" i="121"/>
  <c r="BW23" i="122"/>
  <c r="BZ4" i="118"/>
  <c r="CA102" i="118"/>
  <c r="CA97" i="110"/>
  <c r="BZ3" i="110"/>
  <c r="CA103" i="117"/>
  <c r="BZ6" i="117"/>
  <c r="CA116" i="118"/>
  <c r="BZ31" i="118"/>
  <c r="CB119" i="118"/>
  <c r="CA34" i="118"/>
  <c r="BX5" i="131"/>
  <c r="BY101" i="131"/>
  <c r="BZ28" i="114"/>
  <c r="CA108" i="114"/>
  <c r="BX27" i="131"/>
  <c r="BX46" i="131" s="1"/>
  <c r="BY109" i="131"/>
  <c r="BZ4" i="115"/>
  <c r="CA99" i="115"/>
  <c r="CB101" i="113"/>
  <c r="CA26" i="113"/>
  <c r="BZ6" i="118"/>
  <c r="CA104" i="118"/>
  <c r="DE5" i="113"/>
  <c r="DF97" i="113"/>
  <c r="CA115" i="118"/>
  <c r="BZ30" i="118"/>
  <c r="BY29" i="110"/>
  <c r="BZ105" i="110"/>
  <c r="BZ9" i="122"/>
  <c r="CA108" i="122"/>
  <c r="DF101" i="118"/>
  <c r="DE3" i="118"/>
  <c r="BZ7" i="122"/>
  <c r="CA106" i="122"/>
  <c r="BY105" i="121"/>
  <c r="BX26" i="121"/>
  <c r="BY29" i="121"/>
  <c r="BZ108" i="121"/>
  <c r="BY10" i="117"/>
  <c r="BZ107" i="117"/>
  <c r="BY109" i="121"/>
  <c r="BX30" i="121"/>
  <c r="BY28" i="131"/>
  <c r="BZ110" i="131"/>
  <c r="BZ3" i="113"/>
  <c r="BZ23" i="113" s="1"/>
  <c r="CA95" i="113"/>
  <c r="CA7" i="114"/>
  <c r="CB102" i="114"/>
  <c r="BZ27" i="115"/>
  <c r="CA104" i="115"/>
  <c r="CB119" i="122"/>
  <c r="CA32" i="122"/>
  <c r="CA31" i="117"/>
  <c r="CB114" i="117"/>
  <c r="BZ29" i="113"/>
  <c r="BZ46" i="113" s="1"/>
  <c r="CA104" i="113"/>
  <c r="BY7" i="121"/>
  <c r="BZ102" i="121"/>
  <c r="BY31" i="122"/>
  <c r="BZ118" i="122"/>
  <c r="CA4" i="114"/>
  <c r="CB99" i="114"/>
  <c r="CA29" i="122"/>
  <c r="CB116" i="122"/>
  <c r="BX3" i="122"/>
  <c r="BY102" i="122"/>
  <c r="CA109" i="122"/>
  <c r="BZ10" i="122"/>
  <c r="CA94" i="120"/>
  <c r="BZ26" i="120"/>
  <c r="BZ46" i="120" s="1"/>
  <c r="BY106" i="131"/>
  <c r="BX10" i="131"/>
  <c r="BX23" i="114"/>
  <c r="CA29" i="118"/>
  <c r="CB114" i="118"/>
  <c r="BZ5" i="122"/>
  <c r="CA104" i="122"/>
  <c r="CA100" i="110"/>
  <c r="BZ6" i="110"/>
  <c r="BZ31" i="114"/>
  <c r="CA111" i="114"/>
  <c r="CB29" i="114"/>
  <c r="CC109" i="114"/>
  <c r="DE4" i="113"/>
  <c r="DF96" i="113"/>
  <c r="CA29" i="115"/>
  <c r="CB106" i="115"/>
  <c r="BX27" i="117"/>
  <c r="BX46" i="117" s="1"/>
  <c r="BY110" i="117"/>
  <c r="BX9" i="131"/>
  <c r="BY105" i="131"/>
  <c r="CA100" i="117"/>
  <c r="BZ3" i="117"/>
  <c r="BZ11" i="122"/>
  <c r="CA110" i="122"/>
  <c r="CA105" i="122"/>
  <c r="BZ6" i="122"/>
  <c r="CA109" i="118"/>
  <c r="BZ11" i="118"/>
  <c r="CA108" i="131"/>
  <c r="BZ26" i="131"/>
  <c r="CC107" i="121"/>
  <c r="CB28" i="121"/>
  <c r="CA103" i="114"/>
  <c r="BZ8" i="114"/>
  <c r="DG3" i="131"/>
  <c r="DH99" i="131"/>
  <c r="CB33" i="118"/>
  <c r="CC118" i="118"/>
  <c r="BZ98" i="114"/>
  <c r="BY3" i="114"/>
  <c r="CA27" i="119"/>
  <c r="CB98" i="119"/>
  <c r="BY30" i="131"/>
  <c r="BZ112" i="131"/>
  <c r="BY46" i="114"/>
  <c r="BY33" i="131"/>
  <c r="BZ115" i="131"/>
  <c r="CB101" i="115"/>
  <c r="CA6" i="115"/>
  <c r="BZ46" i="115"/>
  <c r="BY100" i="131"/>
  <c r="BX4" i="131"/>
  <c r="BY32" i="131"/>
  <c r="BZ114" i="131"/>
  <c r="CB117" i="122"/>
  <c r="CA30" i="122"/>
  <c r="CA100" i="115"/>
  <c r="BZ5" i="115"/>
  <c r="BX7" i="131"/>
  <c r="BY103" i="131"/>
  <c r="DE26" i="118"/>
  <c r="DF111" i="118"/>
  <c r="CA35" i="122"/>
  <c r="CB122" i="122"/>
  <c r="DE27" i="113"/>
  <c r="DF102" i="113"/>
  <c r="CA27" i="114"/>
  <c r="CB107" i="114"/>
  <c r="BZ8" i="118"/>
  <c r="CA106" i="118"/>
  <c r="BX9" i="117"/>
  <c r="BY106" i="117"/>
  <c r="CB110" i="114"/>
  <c r="CA30" i="114"/>
  <c r="CB121" i="122"/>
  <c r="CA34" i="122"/>
  <c r="CB103" i="121"/>
  <c r="CA8" i="121"/>
  <c r="BZ5" i="121"/>
  <c r="CA100" i="121"/>
  <c r="BZ107" i="118"/>
  <c r="BY9" i="118"/>
  <c r="BZ103" i="118"/>
  <c r="BY5" i="118"/>
  <c r="BZ23" i="119"/>
  <c r="BZ3" i="115"/>
  <c r="CA98" i="115"/>
  <c r="BZ26" i="114"/>
  <c r="CA106" i="114"/>
  <c r="BY103" i="122"/>
  <c r="BX4" i="122"/>
  <c r="CA111" i="122"/>
  <c r="BZ12" i="122"/>
  <c r="DB2" i="137"/>
  <c r="DA25" i="137"/>
  <c r="Q25" i="131"/>
  <c r="R2" i="131"/>
  <c r="J2" i="119"/>
  <c r="I25" i="119"/>
  <c r="I25" i="130"/>
  <c r="J2" i="130"/>
  <c r="I25" i="129"/>
  <c r="J2" i="129"/>
  <c r="D31" i="128"/>
  <c r="I25" i="128"/>
  <c r="J2" i="128"/>
  <c r="I25" i="118"/>
  <c r="J2" i="118"/>
  <c r="J2" i="113"/>
  <c r="I25" i="113"/>
  <c r="D30" i="121"/>
  <c r="K25" i="110"/>
  <c r="L2" i="110"/>
  <c r="I25" i="114"/>
  <c r="J2" i="114"/>
  <c r="I25" i="115"/>
  <c r="J2" i="115"/>
  <c r="I25" i="117"/>
  <c r="J2" i="117"/>
  <c r="I25" i="122"/>
  <c r="J2" i="122"/>
  <c r="D31" i="117"/>
  <c r="I25" i="121"/>
  <c r="J2" i="121"/>
  <c r="D30" i="114"/>
  <c r="D30" i="122"/>
  <c r="I25" i="120"/>
  <c r="J2" i="120"/>
  <c r="BZ46" i="114" l="1"/>
  <c r="DB25" i="145"/>
  <c r="DC2" i="145"/>
  <c r="DB25" i="147"/>
  <c r="DC2" i="147"/>
  <c r="DA25" i="140"/>
  <c r="DB2" i="140"/>
  <c r="DB25" i="141"/>
  <c r="DC2" i="141"/>
  <c r="BY23" i="118"/>
  <c r="DC2" i="142"/>
  <c r="DB25" i="142"/>
  <c r="DC2" i="148"/>
  <c r="DB25" i="148"/>
  <c r="DB2" i="139"/>
  <c r="DA25" i="139"/>
  <c r="DB25" i="138"/>
  <c r="DC2" i="138"/>
  <c r="DB25" i="146"/>
  <c r="DC2" i="146"/>
  <c r="DC2" i="144"/>
  <c r="DB25" i="144"/>
  <c r="BZ23" i="110"/>
  <c r="BY46" i="110"/>
  <c r="BX23" i="122"/>
  <c r="BY23" i="114"/>
  <c r="CB27" i="118"/>
  <c r="CC112" i="118"/>
  <c r="BY8" i="122"/>
  <c r="BZ107" i="122"/>
  <c r="CB116" i="117"/>
  <c r="CA33" i="117"/>
  <c r="CC94" i="119"/>
  <c r="CB3" i="119"/>
  <c r="CC98" i="113"/>
  <c r="CB6" i="113"/>
  <c r="CA26" i="117"/>
  <c r="CB109" i="117"/>
  <c r="CA4" i="110"/>
  <c r="CB98" i="110"/>
  <c r="CA3" i="120"/>
  <c r="CA23" i="120" s="1"/>
  <c r="CB92" i="120"/>
  <c r="CA113" i="118"/>
  <c r="BZ28" i="118"/>
  <c r="BZ46" i="118" s="1"/>
  <c r="CA5" i="121"/>
  <c r="CB100" i="121"/>
  <c r="CA3" i="115"/>
  <c r="CB98" i="115"/>
  <c r="CA5" i="110"/>
  <c r="CB99" i="110"/>
  <c r="CA10" i="122"/>
  <c r="CB109" i="122"/>
  <c r="BZ29" i="110"/>
  <c r="CA105" i="110"/>
  <c r="CC98" i="119"/>
  <c r="CB27" i="119"/>
  <c r="CB26" i="113"/>
  <c r="CC101" i="113"/>
  <c r="CA4" i="115"/>
  <c r="CB99" i="115"/>
  <c r="BZ5" i="114"/>
  <c r="CA100" i="114"/>
  <c r="CA27" i="121"/>
  <c r="CB106" i="121"/>
  <c r="CC115" i="122"/>
  <c r="CB28" i="122"/>
  <c r="CB104" i="117"/>
  <c r="CA7" i="117"/>
  <c r="CA11" i="118"/>
  <c r="CB109" i="118"/>
  <c r="CB100" i="115"/>
  <c r="CA5" i="115"/>
  <c r="BZ7" i="121"/>
  <c r="CA102" i="121"/>
  <c r="BZ109" i="121"/>
  <c r="BY30" i="121"/>
  <c r="CB106" i="118"/>
  <c r="CA8" i="118"/>
  <c r="CB29" i="122"/>
  <c r="CC116" i="122"/>
  <c r="BZ10" i="117"/>
  <c r="CA107" i="117"/>
  <c r="CA30" i="118"/>
  <c r="CB115" i="118"/>
  <c r="BZ23" i="115"/>
  <c r="CB34" i="118"/>
  <c r="CC119" i="118"/>
  <c r="BX23" i="117"/>
  <c r="BY3" i="121"/>
  <c r="BY23" i="121" s="1"/>
  <c r="BZ98" i="121"/>
  <c r="CA5" i="117"/>
  <c r="CB102" i="117"/>
  <c r="CA26" i="110"/>
  <c r="CB102" i="110"/>
  <c r="CA111" i="131"/>
  <c r="BZ29" i="131"/>
  <c r="BY4" i="131"/>
  <c r="BZ100" i="131"/>
  <c r="CC119" i="122"/>
  <c r="CB32" i="122"/>
  <c r="BZ102" i="122"/>
  <c r="BY3" i="122"/>
  <c r="CA3" i="110"/>
  <c r="CB97" i="110"/>
  <c r="CA6" i="122"/>
  <c r="CB105" i="122"/>
  <c r="BZ31" i="131"/>
  <c r="CA113" i="131"/>
  <c r="CB8" i="121"/>
  <c r="CC103" i="121"/>
  <c r="CC106" i="115"/>
  <c r="CB29" i="115"/>
  <c r="BZ109" i="131"/>
  <c r="BY27" i="131"/>
  <c r="BY46" i="131" s="1"/>
  <c r="BY4" i="117"/>
  <c r="BZ101" i="117"/>
  <c r="CB6" i="114"/>
  <c r="CC101" i="114"/>
  <c r="BZ27" i="122"/>
  <c r="CA114" i="122"/>
  <c r="CB117" i="118"/>
  <c r="CA32" i="118"/>
  <c r="CB104" i="114"/>
  <c r="CA9" i="114"/>
  <c r="CB27" i="110"/>
  <c r="CC103" i="110"/>
  <c r="DF28" i="113"/>
  <c r="DG103" i="113"/>
  <c r="BY26" i="122"/>
  <c r="BY46" i="122" s="1"/>
  <c r="BZ113" i="122"/>
  <c r="DG102" i="113"/>
  <c r="DF27" i="113"/>
  <c r="CC114" i="118"/>
  <c r="CB29" i="118"/>
  <c r="BY26" i="121"/>
  <c r="BZ105" i="121"/>
  <c r="CB33" i="122"/>
  <c r="CC120" i="122"/>
  <c r="CA4" i="118"/>
  <c r="CB102" i="118"/>
  <c r="CC101" i="115"/>
  <c r="CB6" i="115"/>
  <c r="CA11" i="122"/>
  <c r="CB110" i="122"/>
  <c r="CA29" i="113"/>
  <c r="CA46" i="113" s="1"/>
  <c r="CB104" i="113"/>
  <c r="DF26" i="118"/>
  <c r="DG111" i="118"/>
  <c r="BY4" i="122"/>
  <c r="BZ103" i="122"/>
  <c r="CB27" i="114"/>
  <c r="CC107" i="114"/>
  <c r="BZ32" i="131"/>
  <c r="CA114" i="131"/>
  <c r="CA6" i="110"/>
  <c r="CB100" i="110"/>
  <c r="CB4" i="114"/>
  <c r="CC99" i="114"/>
  <c r="CC114" i="117"/>
  <c r="CB31" i="117"/>
  <c r="CA3" i="113"/>
  <c r="CA23" i="113" s="1"/>
  <c r="CB95" i="113"/>
  <c r="BZ29" i="121"/>
  <c r="CA108" i="121"/>
  <c r="DF3" i="118"/>
  <c r="DG101" i="118"/>
  <c r="CA31" i="118"/>
  <c r="CB116" i="118"/>
  <c r="BY6" i="131"/>
  <c r="BZ102" i="131"/>
  <c r="CA28" i="117"/>
  <c r="CB111" i="117"/>
  <c r="CB112" i="117"/>
  <c r="CA29" i="117"/>
  <c r="CB10" i="118"/>
  <c r="CC108" i="118"/>
  <c r="CB97" i="119"/>
  <c r="CA26" i="119"/>
  <c r="CA46" i="119" s="1"/>
  <c r="CC110" i="114"/>
  <c r="CB30" i="114"/>
  <c r="CD109" i="114"/>
  <c r="CC29" i="114"/>
  <c r="CA27" i="115"/>
  <c r="CA46" i="115" s="1"/>
  <c r="CB104" i="115"/>
  <c r="CB31" i="121"/>
  <c r="CC110" i="121"/>
  <c r="CB103" i="114"/>
  <c r="CA8" i="114"/>
  <c r="CA104" i="110"/>
  <c r="BZ28" i="110"/>
  <c r="CC102" i="114"/>
  <c r="CB7" i="114"/>
  <c r="CB30" i="122"/>
  <c r="CC117" i="122"/>
  <c r="CC28" i="121"/>
  <c r="CD107" i="121"/>
  <c r="BY10" i="131"/>
  <c r="BZ106" i="131"/>
  <c r="DG97" i="113"/>
  <c r="DF5" i="113"/>
  <c r="CA26" i="114"/>
  <c r="CB106" i="114"/>
  <c r="CB108" i="131"/>
  <c r="CA26" i="131"/>
  <c r="CB100" i="117"/>
  <c r="CA3" i="117"/>
  <c r="DG96" i="113"/>
  <c r="DF4" i="113"/>
  <c r="CB104" i="122"/>
  <c r="CA5" i="122"/>
  <c r="CA26" i="120"/>
  <c r="CA46" i="120" s="1"/>
  <c r="CB94" i="120"/>
  <c r="CB108" i="122"/>
  <c r="CA9" i="122"/>
  <c r="CA6" i="118"/>
  <c r="CB104" i="118"/>
  <c r="CA28" i="114"/>
  <c r="CB108" i="114"/>
  <c r="CB99" i="121"/>
  <c r="CA4" i="121"/>
  <c r="BZ104" i="131"/>
  <c r="BY8" i="131"/>
  <c r="BX23" i="131"/>
  <c r="CB6" i="121"/>
  <c r="CC101" i="121"/>
  <c r="CB28" i="115"/>
  <c r="CC105" i="115"/>
  <c r="CC103" i="115"/>
  <c r="CB26" i="115"/>
  <c r="CA7" i="118"/>
  <c r="CB105" i="118"/>
  <c r="CA23" i="119"/>
  <c r="BY5" i="131"/>
  <c r="BZ101" i="131"/>
  <c r="BZ106" i="117"/>
  <c r="BY9" i="117"/>
  <c r="BY27" i="117"/>
  <c r="BY46" i="117" s="1"/>
  <c r="BZ110" i="117"/>
  <c r="CC122" i="122"/>
  <c r="CB35" i="122"/>
  <c r="CA31" i="114"/>
  <c r="CB111" i="114"/>
  <c r="CB106" i="122"/>
  <c r="CA7" i="122"/>
  <c r="CB111" i="122"/>
  <c r="CA12" i="122"/>
  <c r="BZ33" i="131"/>
  <c r="CA115" i="131"/>
  <c r="BZ3" i="114"/>
  <c r="CA98" i="114"/>
  <c r="BZ5" i="118"/>
  <c r="CA103" i="118"/>
  <c r="CD118" i="118"/>
  <c r="CC33" i="118"/>
  <c r="CB34" i="122"/>
  <c r="CC121" i="122"/>
  <c r="BY7" i="131"/>
  <c r="BZ103" i="131"/>
  <c r="BZ9" i="118"/>
  <c r="CA107" i="118"/>
  <c r="CA112" i="131"/>
  <c r="BZ30" i="131"/>
  <c r="DH3" i="131"/>
  <c r="DI99" i="131"/>
  <c r="BY9" i="131"/>
  <c r="BZ105" i="131"/>
  <c r="CA118" i="122"/>
  <c r="BZ31" i="122"/>
  <c r="BZ28" i="131"/>
  <c r="CA110" i="131"/>
  <c r="BX46" i="121"/>
  <c r="CA6" i="117"/>
  <c r="CB103" i="117"/>
  <c r="CA30" i="117"/>
  <c r="CB113" i="117"/>
  <c r="CA8" i="117"/>
  <c r="CB105" i="117"/>
  <c r="CB112" i="114"/>
  <c r="CA32" i="114"/>
  <c r="BZ32" i="117"/>
  <c r="CA115" i="117"/>
  <c r="CB4" i="119"/>
  <c r="CC95" i="119"/>
  <c r="DC2" i="137"/>
  <c r="DB25" i="137"/>
  <c r="R25" i="131"/>
  <c r="S2" i="131"/>
  <c r="K2" i="119"/>
  <c r="J25" i="119"/>
  <c r="J25" i="130"/>
  <c r="K2" i="130"/>
  <c r="J25" i="129"/>
  <c r="K2" i="129"/>
  <c r="D32" i="128"/>
  <c r="J25" i="128"/>
  <c r="K2" i="128"/>
  <c r="K2" i="113"/>
  <c r="J25" i="113"/>
  <c r="J25" i="120"/>
  <c r="K2" i="120"/>
  <c r="J25" i="117"/>
  <c r="K2" i="117"/>
  <c r="K2" i="115"/>
  <c r="J25" i="115"/>
  <c r="L25" i="110"/>
  <c r="M2" i="110"/>
  <c r="J25" i="122"/>
  <c r="K2" i="122"/>
  <c r="K2" i="118"/>
  <c r="J25" i="118"/>
  <c r="D31" i="114"/>
  <c r="D31" i="122"/>
  <c r="J25" i="121"/>
  <c r="K2" i="121"/>
  <c r="D32" i="117"/>
  <c r="J25" i="114"/>
  <c r="K2" i="114"/>
  <c r="D31" i="121"/>
  <c r="DC25" i="146" l="1"/>
  <c r="DD2" i="146"/>
  <c r="DC2" i="139"/>
  <c r="DB25" i="139"/>
  <c r="DD2" i="142"/>
  <c r="DC25" i="142"/>
  <c r="DB25" i="140"/>
  <c r="DC2" i="140"/>
  <c r="DC25" i="145"/>
  <c r="DD2" i="145"/>
  <c r="DC25" i="138"/>
  <c r="DD2" i="138"/>
  <c r="DD2" i="144"/>
  <c r="DC25" i="144"/>
  <c r="DC25" i="148"/>
  <c r="DD2" i="148"/>
  <c r="DC25" i="141"/>
  <c r="DD2" i="141"/>
  <c r="DD2" i="147"/>
  <c r="DC25" i="147"/>
  <c r="BZ23" i="118"/>
  <c r="BZ23" i="114"/>
  <c r="BY23" i="117"/>
  <c r="BZ46" i="110"/>
  <c r="CA23" i="110"/>
  <c r="CA29" i="131"/>
  <c r="CB111" i="131"/>
  <c r="CC29" i="122"/>
  <c r="CD116" i="122"/>
  <c r="CD115" i="122"/>
  <c r="CC28" i="122"/>
  <c r="CD101" i="113"/>
  <c r="CC26" i="113"/>
  <c r="CB5" i="110"/>
  <c r="CC99" i="110"/>
  <c r="CC92" i="120"/>
  <c r="CB3" i="120"/>
  <c r="CB23" i="120" s="1"/>
  <c r="CC6" i="121"/>
  <c r="CD101" i="121"/>
  <c r="CC8" i="121"/>
  <c r="CD103" i="121"/>
  <c r="CC3" i="119"/>
  <c r="CD94" i="119"/>
  <c r="CC111" i="117"/>
  <c r="CB28" i="117"/>
  <c r="CC29" i="115"/>
  <c r="CD106" i="115"/>
  <c r="DH96" i="113"/>
  <c r="DG4" i="113"/>
  <c r="BZ3" i="122"/>
  <c r="CA102" i="122"/>
  <c r="CB5" i="115"/>
  <c r="CC100" i="115"/>
  <c r="CB3" i="115"/>
  <c r="CC98" i="115"/>
  <c r="CB4" i="110"/>
  <c r="CC98" i="110"/>
  <c r="CC100" i="110"/>
  <c r="CB6" i="110"/>
  <c r="CC112" i="114"/>
  <c r="CB32" i="114"/>
  <c r="CB6" i="118"/>
  <c r="CC104" i="118"/>
  <c r="CD101" i="115"/>
  <c r="CC6" i="115"/>
  <c r="CB27" i="121"/>
  <c r="CC106" i="121"/>
  <c r="CC35" i="122"/>
  <c r="CD122" i="122"/>
  <c r="CD102" i="114"/>
  <c r="CC7" i="114"/>
  <c r="DH111" i="118"/>
  <c r="DG26" i="118"/>
  <c r="CA110" i="117"/>
  <c r="BZ27" i="117"/>
  <c r="BZ46" i="117" s="1"/>
  <c r="BZ10" i="131"/>
  <c r="CA106" i="131"/>
  <c r="BY23" i="131"/>
  <c r="CB9" i="114"/>
  <c r="CC104" i="114"/>
  <c r="CB113" i="131"/>
  <c r="CA31" i="131"/>
  <c r="CB5" i="117"/>
  <c r="CC102" i="117"/>
  <c r="CB8" i="118"/>
  <c r="CC106" i="118"/>
  <c r="CB11" i="118"/>
  <c r="CC109" i="118"/>
  <c r="CD98" i="119"/>
  <c r="CC27" i="119"/>
  <c r="CB33" i="117"/>
  <c r="CC116" i="117"/>
  <c r="DI3" i="131"/>
  <c r="DJ99" i="131"/>
  <c r="DJ3" i="131" s="1"/>
  <c r="BZ4" i="122"/>
  <c r="CA103" i="122"/>
  <c r="CC102" i="110"/>
  <c r="CB26" i="110"/>
  <c r="CA28" i="131"/>
  <c r="CB110" i="131"/>
  <c r="CB7" i="118"/>
  <c r="CC105" i="118"/>
  <c r="CC97" i="119"/>
  <c r="CB26" i="119"/>
  <c r="CB46" i="119" s="1"/>
  <c r="CA9" i="118"/>
  <c r="CB107" i="118"/>
  <c r="CB3" i="117"/>
  <c r="CC100" i="117"/>
  <c r="CB29" i="113"/>
  <c r="CB46" i="113" s="1"/>
  <c r="CC104" i="113"/>
  <c r="CC33" i="122"/>
  <c r="CD120" i="122"/>
  <c r="CD119" i="122"/>
  <c r="CC32" i="122"/>
  <c r="CB30" i="118"/>
  <c r="CC115" i="118"/>
  <c r="CA5" i="114"/>
  <c r="CB100" i="114"/>
  <c r="CB105" i="110"/>
  <c r="CA29" i="110"/>
  <c r="CC100" i="121"/>
  <c r="CB5" i="121"/>
  <c r="CC109" i="117"/>
  <c r="CB26" i="117"/>
  <c r="BZ8" i="122"/>
  <c r="CA107" i="122"/>
  <c r="CC104" i="122"/>
  <c r="CB5" i="122"/>
  <c r="CD103" i="110"/>
  <c r="CC27" i="110"/>
  <c r="CB27" i="115"/>
  <c r="CB46" i="115" s="1"/>
  <c r="CC104" i="115"/>
  <c r="BY23" i="122"/>
  <c r="CB8" i="117"/>
  <c r="CC105" i="117"/>
  <c r="CB4" i="118"/>
  <c r="CC102" i="118"/>
  <c r="CC4" i="119"/>
  <c r="CD95" i="119"/>
  <c r="CC10" i="118"/>
  <c r="CD108" i="118"/>
  <c r="CB12" i="122"/>
  <c r="CC111" i="122"/>
  <c r="BZ8" i="131"/>
  <c r="CA104" i="131"/>
  <c r="CB104" i="110"/>
  <c r="CA28" i="110"/>
  <c r="CA32" i="131"/>
  <c r="CB114" i="131"/>
  <c r="CB118" i="122"/>
  <c r="CA31" i="122"/>
  <c r="CA5" i="118"/>
  <c r="CB103" i="118"/>
  <c r="CD103" i="115"/>
  <c r="CC26" i="115"/>
  <c r="CC94" i="120"/>
  <c r="CB26" i="120"/>
  <c r="CB46" i="120" s="1"/>
  <c r="CE107" i="121"/>
  <c r="CD28" i="121"/>
  <c r="CE109" i="114"/>
  <c r="CD29" i="114"/>
  <c r="CC31" i="117"/>
  <c r="CD114" i="117"/>
  <c r="CB32" i="118"/>
  <c r="CC117" i="118"/>
  <c r="BZ27" i="131"/>
  <c r="BZ46" i="131" s="1"/>
  <c r="CA109" i="131"/>
  <c r="CB6" i="122"/>
  <c r="CC105" i="122"/>
  <c r="BZ4" i="131"/>
  <c r="CA100" i="131"/>
  <c r="CA98" i="121"/>
  <c r="BZ3" i="121"/>
  <c r="BZ23" i="121" s="1"/>
  <c r="CA109" i="121"/>
  <c r="BZ30" i="121"/>
  <c r="CD121" i="122"/>
  <c r="CC34" i="122"/>
  <c r="CC6" i="114"/>
  <c r="CD101" i="114"/>
  <c r="CC29" i="118"/>
  <c r="CD114" i="118"/>
  <c r="CD119" i="118"/>
  <c r="CC34" i="118"/>
  <c r="DG5" i="113"/>
  <c r="DH97" i="113"/>
  <c r="CB3" i="113"/>
  <c r="CB23" i="113" s="1"/>
  <c r="CC95" i="113"/>
  <c r="CA30" i="131"/>
  <c r="CB112" i="131"/>
  <c r="CB23" i="119"/>
  <c r="CA105" i="131"/>
  <c r="BZ9" i="131"/>
  <c r="CB7" i="122"/>
  <c r="CC106" i="122"/>
  <c r="BZ9" i="117"/>
  <c r="CA106" i="117"/>
  <c r="CC28" i="115"/>
  <c r="CD105" i="115"/>
  <c r="CB4" i="121"/>
  <c r="CC99" i="121"/>
  <c r="CB26" i="131"/>
  <c r="CC108" i="131"/>
  <c r="CC103" i="114"/>
  <c r="CB8" i="114"/>
  <c r="CB29" i="117"/>
  <c r="CC112" i="117"/>
  <c r="DG3" i="118"/>
  <c r="DH101" i="118"/>
  <c r="CC4" i="114"/>
  <c r="CD99" i="114"/>
  <c r="CD107" i="114"/>
  <c r="CC27" i="114"/>
  <c r="CC110" i="122"/>
  <c r="CB11" i="122"/>
  <c r="CA105" i="121"/>
  <c r="BZ26" i="121"/>
  <c r="DH103" i="113"/>
  <c r="DG28" i="113"/>
  <c r="CA27" i="122"/>
  <c r="CB114" i="122"/>
  <c r="CA10" i="117"/>
  <c r="CB107" i="117"/>
  <c r="CB7" i="117"/>
  <c r="CC104" i="117"/>
  <c r="CB4" i="115"/>
  <c r="CC99" i="115"/>
  <c r="CB10" i="122"/>
  <c r="CC109" i="122"/>
  <c r="CC27" i="118"/>
  <c r="CD112" i="118"/>
  <c r="CA46" i="114"/>
  <c r="CA29" i="121"/>
  <c r="CB108" i="121"/>
  <c r="CA33" i="131"/>
  <c r="CB115" i="131"/>
  <c r="BZ6" i="131"/>
  <c r="CA102" i="131"/>
  <c r="CA101" i="117"/>
  <c r="BZ4" i="117"/>
  <c r="CE118" i="118"/>
  <c r="CD33" i="118"/>
  <c r="DG27" i="113"/>
  <c r="DH102" i="113"/>
  <c r="CB9" i="122"/>
  <c r="CC108" i="122"/>
  <c r="CB31" i="118"/>
  <c r="CC116" i="118"/>
  <c r="BZ26" i="122"/>
  <c r="BZ46" i="122" s="1"/>
  <c r="CA113" i="122"/>
  <c r="CB30" i="117"/>
  <c r="CC113" i="117"/>
  <c r="CB115" i="117"/>
  <c r="CA32" i="117"/>
  <c r="CA103" i="131"/>
  <c r="BZ7" i="131"/>
  <c r="CB6" i="117"/>
  <c r="CC103" i="117"/>
  <c r="CB98" i="114"/>
  <c r="CA3" i="114"/>
  <c r="CC111" i="114"/>
  <c r="CB31" i="114"/>
  <c r="BZ5" i="131"/>
  <c r="CA101" i="131"/>
  <c r="CB28" i="114"/>
  <c r="CC108" i="114"/>
  <c r="CB26" i="114"/>
  <c r="CC106" i="114"/>
  <c r="CD117" i="122"/>
  <c r="CC30" i="122"/>
  <c r="CC31" i="121"/>
  <c r="CD110" i="121"/>
  <c r="CC30" i="114"/>
  <c r="CD110" i="114"/>
  <c r="BY46" i="121"/>
  <c r="CB3" i="110"/>
  <c r="CC97" i="110"/>
  <c r="CA7" i="121"/>
  <c r="CB102" i="121"/>
  <c r="CA23" i="115"/>
  <c r="CA28" i="118"/>
  <c r="CA46" i="118" s="1"/>
  <c r="CB113" i="118"/>
  <c r="CC6" i="113"/>
  <c r="CD98" i="113"/>
  <c r="DC25" i="137"/>
  <c r="DD2" i="137"/>
  <c r="S25" i="131"/>
  <c r="T2" i="131"/>
  <c r="K25" i="119"/>
  <c r="L2" i="119"/>
  <c r="K25" i="130"/>
  <c r="L2" i="130"/>
  <c r="K25" i="129"/>
  <c r="L2" i="129"/>
  <c r="K25" i="128"/>
  <c r="L2" i="128"/>
  <c r="D33" i="128"/>
  <c r="D46" i="128" s="1"/>
  <c r="L2" i="121"/>
  <c r="K25" i="121"/>
  <c r="D33" i="117"/>
  <c r="D32" i="114"/>
  <c r="L2" i="118"/>
  <c r="K25" i="118"/>
  <c r="K25" i="122"/>
  <c r="L2" i="122"/>
  <c r="D32" i="122"/>
  <c r="L2" i="115"/>
  <c r="K25" i="115"/>
  <c r="K25" i="120"/>
  <c r="L2" i="120"/>
  <c r="K25" i="114"/>
  <c r="L2" i="114"/>
  <c r="M25" i="110"/>
  <c r="N2" i="110"/>
  <c r="K25" i="117"/>
  <c r="L2" i="117"/>
  <c r="K25" i="113"/>
  <c r="L2" i="113"/>
  <c r="CC23" i="119" l="1"/>
  <c r="CA46" i="110"/>
  <c r="CB23" i="110"/>
  <c r="DD25" i="148"/>
  <c r="DE2" i="148"/>
  <c r="DD25" i="145"/>
  <c r="DE2" i="145"/>
  <c r="DD25" i="146"/>
  <c r="DE2" i="146"/>
  <c r="DE2" i="147"/>
  <c r="DD25" i="147"/>
  <c r="DE2" i="144"/>
  <c r="DD25" i="144"/>
  <c r="DD25" i="142"/>
  <c r="DE2" i="142"/>
  <c r="DD25" i="141"/>
  <c r="DE2" i="141"/>
  <c r="DE2" i="138"/>
  <c r="DD25" i="138"/>
  <c r="DC25" i="140"/>
  <c r="DD2" i="140"/>
  <c r="DC25" i="139"/>
  <c r="DD2" i="139"/>
  <c r="CA23" i="118"/>
  <c r="CB23" i="115"/>
  <c r="CA23" i="114"/>
  <c r="BZ46" i="121"/>
  <c r="BZ23" i="117"/>
  <c r="CB100" i="131"/>
  <c r="CA4" i="131"/>
  <c r="CC30" i="118"/>
  <c r="CD115" i="118"/>
  <c r="CC3" i="117"/>
  <c r="CD100" i="117"/>
  <c r="CB28" i="131"/>
  <c r="CC110" i="131"/>
  <c r="CC33" i="117"/>
  <c r="CD116" i="117"/>
  <c r="CC5" i="117"/>
  <c r="CD102" i="117"/>
  <c r="CA10" i="131"/>
  <c r="CB106" i="131"/>
  <c r="CD35" i="122"/>
  <c r="CE122" i="122"/>
  <c r="CE106" i="115"/>
  <c r="CD29" i="115"/>
  <c r="CE101" i="113"/>
  <c r="CD26" i="113"/>
  <c r="CA5" i="131"/>
  <c r="CB101" i="131"/>
  <c r="CC32" i="114"/>
  <c r="CD112" i="114"/>
  <c r="CD100" i="115"/>
  <c r="CC5" i="115"/>
  <c r="CE101" i="121"/>
  <c r="CD6" i="121"/>
  <c r="CC26" i="120"/>
  <c r="CC46" i="120" s="1"/>
  <c r="CD94" i="120"/>
  <c r="CA7" i="131"/>
  <c r="CB103" i="131"/>
  <c r="DI97" i="113"/>
  <c r="DH5" i="113"/>
  <c r="CB28" i="110"/>
  <c r="CC104" i="110"/>
  <c r="CD106" i="121"/>
  <c r="CC27" i="121"/>
  <c r="CE115" i="122"/>
  <c r="CD28" i="122"/>
  <c r="CC3" i="113"/>
  <c r="CC23" i="113" s="1"/>
  <c r="CD95" i="113"/>
  <c r="CC31" i="118"/>
  <c r="CD116" i="118"/>
  <c r="CD97" i="110"/>
  <c r="CC3" i="110"/>
  <c r="CB105" i="121"/>
  <c r="CA26" i="121"/>
  <c r="CE103" i="115"/>
  <c r="CD26" i="115"/>
  <c r="CC29" i="117"/>
  <c r="CD112" i="117"/>
  <c r="CE121" i="122"/>
  <c r="CD34" i="122"/>
  <c r="CB5" i="118"/>
  <c r="CC103" i="118"/>
  <c r="CD27" i="110"/>
  <c r="CE103" i="110"/>
  <c r="CC5" i="121"/>
  <c r="CD100" i="121"/>
  <c r="CD32" i="122"/>
  <c r="CE119" i="122"/>
  <c r="CC26" i="110"/>
  <c r="CD102" i="110"/>
  <c r="CE98" i="119"/>
  <c r="CD27" i="119"/>
  <c r="CB31" i="131"/>
  <c r="CC113" i="131"/>
  <c r="CA27" i="117"/>
  <c r="CA46" i="117" s="1"/>
  <c r="CB110" i="117"/>
  <c r="CC6" i="110"/>
  <c r="CD100" i="110"/>
  <c r="CC28" i="117"/>
  <c r="CD111" i="117"/>
  <c r="CD29" i="122"/>
  <c r="CE116" i="122"/>
  <c r="DI103" i="113"/>
  <c r="DH28" i="113"/>
  <c r="CE114" i="117"/>
  <c r="CD31" i="117"/>
  <c r="CD104" i="117"/>
  <c r="CC7" i="117"/>
  <c r="BZ23" i="131"/>
  <c r="CD6" i="113"/>
  <c r="CE98" i="113"/>
  <c r="CB32" i="117"/>
  <c r="CC115" i="117"/>
  <c r="CB109" i="131"/>
  <c r="CA27" i="131"/>
  <c r="CA46" i="131" s="1"/>
  <c r="CE120" i="122"/>
  <c r="CD33" i="122"/>
  <c r="CA4" i="122"/>
  <c r="CB103" i="122"/>
  <c r="CD109" i="118"/>
  <c r="CC11" i="118"/>
  <c r="CC9" i="114"/>
  <c r="CD104" i="114"/>
  <c r="CB102" i="122"/>
  <c r="CA3" i="122"/>
  <c r="CD3" i="119"/>
  <c r="CE94" i="119"/>
  <c r="CC3" i="120"/>
  <c r="CC23" i="120" s="1"/>
  <c r="CD92" i="120"/>
  <c r="CD6" i="114"/>
  <c r="CE101" i="114"/>
  <c r="CD99" i="121"/>
  <c r="CC4" i="121"/>
  <c r="CE95" i="119"/>
  <c r="CD4" i="119"/>
  <c r="CC6" i="122"/>
  <c r="CD105" i="122"/>
  <c r="CB9" i="118"/>
  <c r="CC107" i="118"/>
  <c r="CA4" i="117"/>
  <c r="CB101" i="117"/>
  <c r="CF109" i="114"/>
  <c r="CE29" i="114"/>
  <c r="CC11" i="122"/>
  <c r="CD110" i="122"/>
  <c r="CC113" i="118"/>
  <c r="CB28" i="118"/>
  <c r="CB46" i="118" s="1"/>
  <c r="CD106" i="114"/>
  <c r="CC26" i="114"/>
  <c r="CC30" i="117"/>
  <c r="CD113" i="117"/>
  <c r="CC10" i="122"/>
  <c r="CD109" i="122"/>
  <c r="CB27" i="122"/>
  <c r="CC114" i="122"/>
  <c r="CB106" i="117"/>
  <c r="CA9" i="117"/>
  <c r="CE119" i="118"/>
  <c r="CD34" i="118"/>
  <c r="CA30" i="121"/>
  <c r="CB109" i="121"/>
  <c r="CE28" i="121"/>
  <c r="CF107" i="121"/>
  <c r="CC12" i="122"/>
  <c r="CD111" i="122"/>
  <c r="CD105" i="117"/>
  <c r="CC8" i="117"/>
  <c r="CC5" i="122"/>
  <c r="CD104" i="122"/>
  <c r="CB29" i="110"/>
  <c r="CC105" i="110"/>
  <c r="CD97" i="119"/>
  <c r="CC26" i="119"/>
  <c r="CC46" i="119" s="1"/>
  <c r="DI111" i="118"/>
  <c r="DH26" i="118"/>
  <c r="CD6" i="115"/>
  <c r="CE101" i="115"/>
  <c r="CC4" i="110"/>
  <c r="CD98" i="110"/>
  <c r="BZ23" i="122"/>
  <c r="CC5" i="110"/>
  <c r="CD99" i="110"/>
  <c r="CB29" i="131"/>
  <c r="CC111" i="131"/>
  <c r="CB29" i="121"/>
  <c r="CC108" i="121"/>
  <c r="CE110" i="121"/>
  <c r="CD31" i="121"/>
  <c r="CC9" i="122"/>
  <c r="CD108" i="122"/>
  <c r="CE112" i="118"/>
  <c r="CD27" i="118"/>
  <c r="CD28" i="115"/>
  <c r="CE105" i="115"/>
  <c r="CB104" i="131"/>
  <c r="CA8" i="131"/>
  <c r="CD111" i="114"/>
  <c r="CC31" i="114"/>
  <c r="CB3" i="114"/>
  <c r="CC98" i="114"/>
  <c r="DH27" i="113"/>
  <c r="DI102" i="113"/>
  <c r="CC115" i="131"/>
  <c r="CB33" i="131"/>
  <c r="CE107" i="114"/>
  <c r="CD27" i="114"/>
  <c r="CD103" i="114"/>
  <c r="CC8" i="114"/>
  <c r="CB30" i="131"/>
  <c r="CC112" i="131"/>
  <c r="CE114" i="118"/>
  <c r="CD29" i="118"/>
  <c r="CC32" i="118"/>
  <c r="CD117" i="118"/>
  <c r="CC118" i="122"/>
  <c r="CB31" i="122"/>
  <c r="CB107" i="122"/>
  <c r="CA8" i="122"/>
  <c r="CB5" i="114"/>
  <c r="CC100" i="114"/>
  <c r="CD104" i="113"/>
  <c r="CC29" i="113"/>
  <c r="CC46" i="113" s="1"/>
  <c r="CD105" i="118"/>
  <c r="CC7" i="118"/>
  <c r="CC8" i="118"/>
  <c r="CD106" i="118"/>
  <c r="CD104" i="118"/>
  <c r="CC6" i="118"/>
  <c r="CB7" i="121"/>
  <c r="CC102" i="121"/>
  <c r="CD104" i="115"/>
  <c r="CC27" i="115"/>
  <c r="CC46" i="115" s="1"/>
  <c r="CF118" i="118"/>
  <c r="CE33" i="118"/>
  <c r="DH3" i="118"/>
  <c r="DI101" i="118"/>
  <c r="CC26" i="117"/>
  <c r="CD109" i="117"/>
  <c r="CA9" i="131"/>
  <c r="CB105" i="131"/>
  <c r="CB46" i="114"/>
  <c r="CB10" i="117"/>
  <c r="CC107" i="117"/>
  <c r="CD102" i="118"/>
  <c r="CC4" i="118"/>
  <c r="CD30" i="122"/>
  <c r="CE117" i="122"/>
  <c r="CB102" i="131"/>
  <c r="CA6" i="131"/>
  <c r="CD30" i="114"/>
  <c r="CE110" i="114"/>
  <c r="CC28" i="114"/>
  <c r="CD108" i="114"/>
  <c r="CD103" i="117"/>
  <c r="CC6" i="117"/>
  <c r="CA26" i="122"/>
  <c r="CA46" i="122" s="1"/>
  <c r="CB113" i="122"/>
  <c r="CD99" i="115"/>
  <c r="CC4" i="115"/>
  <c r="CE99" i="114"/>
  <c r="CD4" i="114"/>
  <c r="CC26" i="131"/>
  <c r="CD108" i="131"/>
  <c r="CC7" i="122"/>
  <c r="CD106" i="122"/>
  <c r="CB98" i="121"/>
  <c r="CA3" i="121"/>
  <c r="CA23" i="121" s="1"/>
  <c r="CC114" i="131"/>
  <c r="CB32" i="131"/>
  <c r="CD10" i="118"/>
  <c r="CE108" i="118"/>
  <c r="CE102" i="114"/>
  <c r="CD7" i="114"/>
  <c r="CC3" i="115"/>
  <c r="CD98" i="115"/>
  <c r="DI96" i="113"/>
  <c r="DH4" i="113"/>
  <c r="CD8" i="121"/>
  <c r="CE103" i="121"/>
  <c r="DD25" i="137"/>
  <c r="DE2" i="137"/>
  <c r="U2" i="131"/>
  <c r="T25" i="131"/>
  <c r="M2" i="119"/>
  <c r="L25" i="119"/>
  <c r="L25" i="130"/>
  <c r="M2" i="130"/>
  <c r="L25" i="129"/>
  <c r="M2" i="129"/>
  <c r="L25" i="128"/>
  <c r="M2" i="128"/>
  <c r="M2" i="114"/>
  <c r="L25" i="114"/>
  <c r="M2" i="122"/>
  <c r="L25" i="122"/>
  <c r="M2" i="117"/>
  <c r="L25" i="117"/>
  <c r="L25" i="115"/>
  <c r="M2" i="115"/>
  <c r="L25" i="121"/>
  <c r="M2" i="121"/>
  <c r="L25" i="113"/>
  <c r="M2" i="113"/>
  <c r="N25" i="110"/>
  <c r="O2" i="110"/>
  <c r="D33" i="122"/>
  <c r="L25" i="118"/>
  <c r="M2" i="118"/>
  <c r="L25" i="120"/>
  <c r="M2" i="120"/>
  <c r="CD23" i="119" l="1"/>
  <c r="CB23" i="118"/>
  <c r="DE25" i="142"/>
  <c r="DF2" i="142"/>
  <c r="DF2" i="145"/>
  <c r="DE25" i="145"/>
  <c r="DE25" i="138"/>
  <c r="DF2" i="138"/>
  <c r="DE25" i="147"/>
  <c r="DF2" i="147"/>
  <c r="DE2" i="139"/>
  <c r="DD25" i="139"/>
  <c r="DD25" i="140"/>
  <c r="DE2" i="140"/>
  <c r="DE25" i="141"/>
  <c r="DF2" i="141"/>
  <c r="DE25" i="146"/>
  <c r="DF2" i="146"/>
  <c r="DE25" i="148"/>
  <c r="DF2" i="148"/>
  <c r="DF2" i="144"/>
  <c r="DE25" i="144"/>
  <c r="CA23" i="117"/>
  <c r="CB46" i="110"/>
  <c r="CA23" i="131"/>
  <c r="CC27" i="122"/>
  <c r="CD114" i="122"/>
  <c r="CE29" i="122"/>
  <c r="CF116" i="122"/>
  <c r="CE34" i="122"/>
  <c r="CF121" i="122"/>
  <c r="CD3" i="110"/>
  <c r="CE97" i="110"/>
  <c r="CE35" i="122"/>
  <c r="CF122" i="122"/>
  <c r="CC28" i="131"/>
  <c r="CD110" i="131"/>
  <c r="CD115" i="131"/>
  <c r="CC33" i="131"/>
  <c r="CE112" i="117"/>
  <c r="CD29" i="117"/>
  <c r="CE94" i="120"/>
  <c r="CD26" i="120"/>
  <c r="CD46" i="120" s="1"/>
  <c r="CC104" i="131"/>
  <c r="CB8" i="131"/>
  <c r="CG107" i="121"/>
  <c r="CF28" i="121"/>
  <c r="CB9" i="131"/>
  <c r="CC105" i="131"/>
  <c r="CD108" i="121"/>
  <c r="CC29" i="121"/>
  <c r="CE33" i="122"/>
  <c r="CF120" i="122"/>
  <c r="CD31" i="118"/>
  <c r="CE116" i="118"/>
  <c r="CB5" i="131"/>
  <c r="CC101" i="131"/>
  <c r="CB10" i="131"/>
  <c r="CC106" i="131"/>
  <c r="CD3" i="117"/>
  <c r="CE100" i="117"/>
  <c r="CE10" i="118"/>
  <c r="CF108" i="118"/>
  <c r="CD6" i="118"/>
  <c r="CE104" i="118"/>
  <c r="CE31" i="121"/>
  <c r="CF110" i="121"/>
  <c r="CE99" i="121"/>
  <c r="CD4" i="121"/>
  <c r="CD8" i="118"/>
  <c r="CE106" i="118"/>
  <c r="CD5" i="122"/>
  <c r="CE104" i="122"/>
  <c r="CD10" i="122"/>
  <c r="CE109" i="122"/>
  <c r="CD111" i="131"/>
  <c r="CC29" i="131"/>
  <c r="CD6" i="122"/>
  <c r="CE105" i="122"/>
  <c r="CE92" i="120"/>
  <c r="CD3" i="120"/>
  <c r="CD23" i="120" s="1"/>
  <c r="CB27" i="131"/>
  <c r="CB46" i="131" s="1"/>
  <c r="CC109" i="131"/>
  <c r="CE104" i="117"/>
  <c r="CD7" i="117"/>
  <c r="CE27" i="110"/>
  <c r="CF103" i="110"/>
  <c r="CD104" i="110"/>
  <c r="CC28" i="110"/>
  <c r="CF33" i="118"/>
  <c r="CG118" i="118"/>
  <c r="CE28" i="115"/>
  <c r="CF105" i="115"/>
  <c r="CC28" i="118"/>
  <c r="CC46" i="118" s="1"/>
  <c r="CD113" i="118"/>
  <c r="CE30" i="122"/>
  <c r="CF117" i="122"/>
  <c r="CE6" i="115"/>
  <c r="CF101" i="115"/>
  <c r="CD28" i="117"/>
  <c r="CE111" i="117"/>
  <c r="CE4" i="114"/>
  <c r="CF99" i="114"/>
  <c r="CD115" i="117"/>
  <c r="CC32" i="117"/>
  <c r="CD6" i="110"/>
  <c r="CE100" i="110"/>
  <c r="CF98" i="119"/>
  <c r="CE27" i="119"/>
  <c r="CE26" i="115"/>
  <c r="CF103" i="115"/>
  <c r="CD3" i="113"/>
  <c r="CD23" i="113" s="1"/>
  <c r="CE95" i="113"/>
  <c r="CE6" i="121"/>
  <c r="CF101" i="121"/>
  <c r="CE102" i="117"/>
  <c r="CD5" i="117"/>
  <c r="CD30" i="118"/>
  <c r="CE115" i="118"/>
  <c r="CD4" i="110"/>
  <c r="CE98" i="110"/>
  <c r="CC102" i="122"/>
  <c r="CB3" i="122"/>
  <c r="CE6" i="114"/>
  <c r="CF101" i="114"/>
  <c r="CD5" i="121"/>
  <c r="CE100" i="121"/>
  <c r="CB30" i="121"/>
  <c r="CC109" i="121"/>
  <c r="CD9" i="114"/>
  <c r="CE104" i="114"/>
  <c r="CD28" i="114"/>
  <c r="CE108" i="114"/>
  <c r="CE105" i="118"/>
  <c r="CD7" i="118"/>
  <c r="CD8" i="114"/>
  <c r="CE103" i="114"/>
  <c r="CB3" i="121"/>
  <c r="CB23" i="121" s="1"/>
  <c r="CC98" i="121"/>
  <c r="CC23" i="115"/>
  <c r="CE30" i="114"/>
  <c r="CF110" i="114"/>
  <c r="CD4" i="118"/>
  <c r="CE102" i="118"/>
  <c r="CC7" i="121"/>
  <c r="CD102" i="121"/>
  <c r="CE117" i="118"/>
  <c r="CD32" i="118"/>
  <c r="CE108" i="122"/>
  <c r="CD9" i="122"/>
  <c r="CD5" i="110"/>
  <c r="CE99" i="110"/>
  <c r="DJ111" i="118"/>
  <c r="DJ26" i="118" s="1"/>
  <c r="DI26" i="118"/>
  <c r="CD8" i="117"/>
  <c r="CE105" i="117"/>
  <c r="CF119" i="118"/>
  <c r="CE34" i="118"/>
  <c r="CE3" i="119"/>
  <c r="CF94" i="119"/>
  <c r="CD11" i="118"/>
  <c r="CE109" i="118"/>
  <c r="CE31" i="117"/>
  <c r="CF114" i="117"/>
  <c r="CE102" i="110"/>
  <c r="CD26" i="110"/>
  <c r="CD103" i="118"/>
  <c r="CC5" i="118"/>
  <c r="CA46" i="121"/>
  <c r="CE26" i="113"/>
  <c r="CF101" i="113"/>
  <c r="CC29" i="110"/>
  <c r="CD105" i="110"/>
  <c r="CC102" i="131"/>
  <c r="CB6" i="131"/>
  <c r="DJ102" i="113"/>
  <c r="DJ27" i="113" s="1"/>
  <c r="DI27" i="113"/>
  <c r="CC31" i="131"/>
  <c r="CD113" i="131"/>
  <c r="DI4" i="113"/>
  <c r="DJ96" i="113"/>
  <c r="DJ4" i="113" s="1"/>
  <c r="CC107" i="122"/>
  <c r="CB8" i="122"/>
  <c r="CD114" i="131"/>
  <c r="CC32" i="131"/>
  <c r="CD27" i="115"/>
  <c r="CD46" i="115" s="1"/>
  <c r="CE104" i="115"/>
  <c r="CC3" i="114"/>
  <c r="CD98" i="114"/>
  <c r="CB23" i="114"/>
  <c r="CD30" i="117"/>
  <c r="CE113" i="117"/>
  <c r="CD7" i="122"/>
  <c r="CE106" i="122"/>
  <c r="CD4" i="115"/>
  <c r="CE99" i="115"/>
  <c r="CC10" i="117"/>
  <c r="CD107" i="117"/>
  <c r="DI3" i="118"/>
  <c r="DJ101" i="118"/>
  <c r="DJ3" i="118" s="1"/>
  <c r="CD29" i="113"/>
  <c r="CD46" i="113" s="1"/>
  <c r="CE104" i="113"/>
  <c r="CE27" i="114"/>
  <c r="CF107" i="114"/>
  <c r="CD31" i="114"/>
  <c r="CE111" i="114"/>
  <c r="CD12" i="122"/>
  <c r="CE111" i="122"/>
  <c r="CC46" i="114"/>
  <c r="CF29" i="114"/>
  <c r="CG109" i="114"/>
  <c r="CE4" i="119"/>
  <c r="CF95" i="119"/>
  <c r="CB4" i="122"/>
  <c r="CC103" i="122"/>
  <c r="CE6" i="113"/>
  <c r="CF98" i="113"/>
  <c r="CB26" i="121"/>
  <c r="CC105" i="121"/>
  <c r="DJ97" i="113"/>
  <c r="DJ5" i="113" s="1"/>
  <c r="DI5" i="113"/>
  <c r="CE100" i="115"/>
  <c r="CD5" i="115"/>
  <c r="CD33" i="117"/>
  <c r="CE116" i="117"/>
  <c r="CD26" i="131"/>
  <c r="CE108" i="131"/>
  <c r="CE29" i="118"/>
  <c r="CF114" i="118"/>
  <c r="CD112" i="131"/>
  <c r="CC30" i="131"/>
  <c r="CC9" i="118"/>
  <c r="CD107" i="118"/>
  <c r="CE106" i="121"/>
  <c r="CD27" i="121"/>
  <c r="CE103" i="117"/>
  <c r="CD6" i="117"/>
  <c r="CD11" i="122"/>
  <c r="CE110" i="122"/>
  <c r="CD3" i="115"/>
  <c r="CE98" i="115"/>
  <c r="CD26" i="117"/>
  <c r="CE109" i="117"/>
  <c r="CC31" i="122"/>
  <c r="CD118" i="122"/>
  <c r="CF112" i="118"/>
  <c r="CE27" i="118"/>
  <c r="CF102" i="114"/>
  <c r="CE7" i="114"/>
  <c r="CF103" i="121"/>
  <c r="CE8" i="121"/>
  <c r="CC113" i="122"/>
  <c r="CB26" i="122"/>
  <c r="CB46" i="122" s="1"/>
  <c r="CC5" i="114"/>
  <c r="CD100" i="114"/>
  <c r="CD26" i="119"/>
  <c r="CD46" i="119" s="1"/>
  <c r="CE97" i="119"/>
  <c r="CB9" i="117"/>
  <c r="CC106" i="117"/>
  <c r="CE106" i="114"/>
  <c r="CD26" i="114"/>
  <c r="CB4" i="117"/>
  <c r="CC101" i="117"/>
  <c r="CA23" i="122"/>
  <c r="DJ103" i="113"/>
  <c r="DJ28" i="113" s="1"/>
  <c r="DI28" i="113"/>
  <c r="CB27" i="117"/>
  <c r="CB46" i="117" s="1"/>
  <c r="CC110" i="117"/>
  <c r="CF119" i="122"/>
  <c r="CE32" i="122"/>
  <c r="CC23" i="110"/>
  <c r="CE28" i="122"/>
  <c r="CF115" i="122"/>
  <c r="CB7" i="131"/>
  <c r="CC103" i="131"/>
  <c r="CE112" i="114"/>
  <c r="CD32" i="114"/>
  <c r="CE29" i="115"/>
  <c r="CF106" i="115"/>
  <c r="CB4" i="131"/>
  <c r="CC100" i="131"/>
  <c r="DF2" i="137"/>
  <c r="DE25" i="137"/>
  <c r="U25" i="131"/>
  <c r="V2" i="131"/>
  <c r="M25" i="119"/>
  <c r="N2" i="119"/>
  <c r="M25" i="130"/>
  <c r="N2" i="130"/>
  <c r="M25" i="129"/>
  <c r="N2" i="129"/>
  <c r="M25" i="128"/>
  <c r="N2" i="128"/>
  <c r="M25" i="115"/>
  <c r="N2" i="115"/>
  <c r="M25" i="117"/>
  <c r="N2" i="117"/>
  <c r="M25" i="120"/>
  <c r="N2" i="120"/>
  <c r="D34" i="122"/>
  <c r="O25" i="110"/>
  <c r="P2" i="110"/>
  <c r="M25" i="121"/>
  <c r="N2" i="121"/>
  <c r="M25" i="114"/>
  <c r="N2" i="114"/>
  <c r="M25" i="122"/>
  <c r="N2" i="122"/>
  <c r="M25" i="113"/>
  <c r="N2" i="113"/>
  <c r="M25" i="118"/>
  <c r="N2" i="118"/>
  <c r="CB23" i="117" l="1"/>
  <c r="CB46" i="121"/>
  <c r="CC46" i="110"/>
  <c r="DF25" i="146"/>
  <c r="DG2" i="146"/>
  <c r="DE25" i="140"/>
  <c r="DF2" i="140"/>
  <c r="DG2" i="147"/>
  <c r="DF25" i="147"/>
  <c r="DG2" i="142"/>
  <c r="DF25" i="142"/>
  <c r="CD46" i="114"/>
  <c r="DG2" i="144"/>
  <c r="DF25" i="144"/>
  <c r="DG2" i="148"/>
  <c r="DF25" i="148"/>
  <c r="DG2" i="141"/>
  <c r="DF25" i="141"/>
  <c r="DF25" i="138"/>
  <c r="DG2" i="138"/>
  <c r="DF2" i="139"/>
  <c r="DE25" i="139"/>
  <c r="DF25" i="145"/>
  <c r="DG2" i="145"/>
  <c r="CB23" i="122"/>
  <c r="CD23" i="115"/>
  <c r="CC23" i="118"/>
  <c r="CD23" i="110"/>
  <c r="CG99" i="114"/>
  <c r="CF4" i="114"/>
  <c r="CE113" i="118"/>
  <c r="CD28" i="118"/>
  <c r="CD46" i="118" s="1"/>
  <c r="CD28" i="110"/>
  <c r="CE104" i="110"/>
  <c r="CE5" i="122"/>
  <c r="CF104" i="122"/>
  <c r="CE6" i="118"/>
  <c r="CF104" i="118"/>
  <c r="CD101" i="131"/>
  <c r="CC5" i="131"/>
  <c r="CC9" i="131"/>
  <c r="CD105" i="131"/>
  <c r="CF97" i="110"/>
  <c r="CE3" i="110"/>
  <c r="CG106" i="115"/>
  <c r="CF29" i="115"/>
  <c r="CF110" i="122"/>
  <c r="CE11" i="122"/>
  <c r="CF92" i="120"/>
  <c r="CE3" i="120"/>
  <c r="CE23" i="120" s="1"/>
  <c r="CF112" i="117"/>
  <c r="CE29" i="117"/>
  <c r="CC4" i="117"/>
  <c r="CD101" i="117"/>
  <c r="CG101" i="114"/>
  <c r="CF6" i="114"/>
  <c r="CD30" i="131"/>
  <c r="CE112" i="131"/>
  <c r="CE28" i="117"/>
  <c r="CF111" i="117"/>
  <c r="CF28" i="115"/>
  <c r="CG105" i="115"/>
  <c r="CG103" i="110"/>
  <c r="CF27" i="110"/>
  <c r="CE6" i="122"/>
  <c r="CF105" i="122"/>
  <c r="CF106" i="118"/>
  <c r="CE8" i="118"/>
  <c r="CF10" i="118"/>
  <c r="CG108" i="118"/>
  <c r="CF116" i="118"/>
  <c r="CE31" i="118"/>
  <c r="CF34" i="122"/>
  <c r="CG121" i="122"/>
  <c r="CE100" i="114"/>
  <c r="CD5" i="114"/>
  <c r="CD31" i="131"/>
  <c r="CE113" i="131"/>
  <c r="CF26" i="115"/>
  <c r="CG103" i="115"/>
  <c r="CF109" i="118"/>
  <c r="CE11" i="118"/>
  <c r="CF6" i="113"/>
  <c r="CG98" i="113"/>
  <c r="CF3" i="119"/>
  <c r="CG94" i="119"/>
  <c r="CE4" i="118"/>
  <c r="CF102" i="118"/>
  <c r="CE9" i="114"/>
  <c r="CF104" i="114"/>
  <c r="CF27" i="119"/>
  <c r="CG98" i="119"/>
  <c r="CG28" i="121"/>
  <c r="CH107" i="121"/>
  <c r="CD33" i="131"/>
  <c r="CE115" i="131"/>
  <c r="CE27" i="115"/>
  <c r="CE46" i="115" s="1"/>
  <c r="CF104" i="115"/>
  <c r="CC3" i="121"/>
  <c r="CC23" i="121" s="1"/>
  <c r="CD98" i="121"/>
  <c r="CE5" i="117"/>
  <c r="CF102" i="117"/>
  <c r="CF106" i="114"/>
  <c r="CE26" i="114"/>
  <c r="CF100" i="115"/>
  <c r="CE5" i="115"/>
  <c r="CD103" i="131"/>
  <c r="CC7" i="131"/>
  <c r="CC4" i="122"/>
  <c r="CD103" i="122"/>
  <c r="CD102" i="122"/>
  <c r="CC3" i="122"/>
  <c r="CF6" i="121"/>
  <c r="CG101" i="121"/>
  <c r="CF100" i="110"/>
  <c r="CE6" i="110"/>
  <c r="CF6" i="115"/>
  <c r="CG101" i="115"/>
  <c r="CG33" i="118"/>
  <c r="CH118" i="118"/>
  <c r="CE3" i="117"/>
  <c r="CF100" i="117"/>
  <c r="CG120" i="122"/>
  <c r="CF33" i="122"/>
  <c r="CD28" i="131"/>
  <c r="CE110" i="131"/>
  <c r="CG116" i="122"/>
  <c r="CF29" i="122"/>
  <c r="CF116" i="117"/>
  <c r="CE33" i="117"/>
  <c r="CF26" i="113"/>
  <c r="CG101" i="113"/>
  <c r="CF108" i="114"/>
  <c r="CE28" i="114"/>
  <c r="CF27" i="118"/>
  <c r="CG112" i="118"/>
  <c r="CC27" i="117"/>
  <c r="CC46" i="117" s="1"/>
  <c r="CD110" i="117"/>
  <c r="CD113" i="122"/>
  <c r="CC26" i="122"/>
  <c r="CC46" i="122" s="1"/>
  <c r="CG114" i="118"/>
  <c r="CF29" i="118"/>
  <c r="CD100" i="131"/>
  <c r="CC4" i="131"/>
  <c r="CF109" i="117"/>
  <c r="CE26" i="117"/>
  <c r="CE31" i="114"/>
  <c r="CF111" i="114"/>
  <c r="CE107" i="117"/>
  <c r="CD10" i="117"/>
  <c r="CC8" i="122"/>
  <c r="CD107" i="122"/>
  <c r="CD102" i="131"/>
  <c r="CC6" i="131"/>
  <c r="CG110" i="114"/>
  <c r="CF30" i="114"/>
  <c r="CD109" i="121"/>
  <c r="CC30" i="121"/>
  <c r="CF98" i="110"/>
  <c r="CE4" i="110"/>
  <c r="CE7" i="117"/>
  <c r="CF104" i="117"/>
  <c r="CD29" i="131"/>
  <c r="CE111" i="131"/>
  <c r="CF99" i="121"/>
  <c r="CE4" i="121"/>
  <c r="CC8" i="131"/>
  <c r="CD104" i="131"/>
  <c r="CG102" i="114"/>
  <c r="CF7" i="114"/>
  <c r="CE32" i="118"/>
  <c r="CF117" i="118"/>
  <c r="CE29" i="113"/>
  <c r="CE46" i="113" s="1"/>
  <c r="CF104" i="113"/>
  <c r="CF111" i="122"/>
  <c r="CE12" i="122"/>
  <c r="CE30" i="117"/>
  <c r="CF113" i="117"/>
  <c r="CF103" i="114"/>
  <c r="CE8" i="114"/>
  <c r="CC9" i="117"/>
  <c r="CD106" i="117"/>
  <c r="CF28" i="122"/>
  <c r="CG115" i="122"/>
  <c r="CF97" i="119"/>
  <c r="CE26" i="119"/>
  <c r="CE46" i="119" s="1"/>
  <c r="CG103" i="121"/>
  <c r="CF8" i="121"/>
  <c r="CE27" i="121"/>
  <c r="CF106" i="121"/>
  <c r="CE26" i="131"/>
  <c r="CF108" i="131"/>
  <c r="CC26" i="121"/>
  <c r="CD105" i="121"/>
  <c r="CG95" i="119"/>
  <c r="CF4" i="119"/>
  <c r="CE98" i="114"/>
  <c r="CD3" i="114"/>
  <c r="CE105" i="110"/>
  <c r="CD29" i="110"/>
  <c r="CE26" i="110"/>
  <c r="CF102" i="110"/>
  <c r="CG119" i="118"/>
  <c r="CF34" i="118"/>
  <c r="CE9" i="122"/>
  <c r="CF108" i="122"/>
  <c r="CE7" i="118"/>
  <c r="CF105" i="118"/>
  <c r="CE3" i="113"/>
  <c r="CE23" i="113" s="1"/>
  <c r="CF95" i="113"/>
  <c r="CG117" i="122"/>
  <c r="CF30" i="122"/>
  <c r="CC27" i="131"/>
  <c r="CC46" i="131" s="1"/>
  <c r="CD109" i="131"/>
  <c r="CF109" i="122"/>
  <c r="CE10" i="122"/>
  <c r="CF31" i="121"/>
  <c r="CG110" i="121"/>
  <c r="CD106" i="131"/>
  <c r="CC10" i="131"/>
  <c r="CF35" i="122"/>
  <c r="CG122" i="122"/>
  <c r="CE114" i="122"/>
  <c r="CD27" i="122"/>
  <c r="CH109" i="114"/>
  <c r="CG29" i="114"/>
  <c r="CE7" i="122"/>
  <c r="CF106" i="122"/>
  <c r="CE102" i="121"/>
  <c r="CD7" i="121"/>
  <c r="CF32" i="122"/>
  <c r="CG119" i="122"/>
  <c r="CF112" i="114"/>
  <c r="CE32" i="114"/>
  <c r="CE118" i="122"/>
  <c r="CD31" i="122"/>
  <c r="CE114" i="131"/>
  <c r="CD32" i="131"/>
  <c r="CE5" i="110"/>
  <c r="CF99" i="110"/>
  <c r="CE6" i="117"/>
  <c r="CF103" i="117"/>
  <c r="CD5" i="118"/>
  <c r="CE103" i="118"/>
  <c r="CB23" i="131"/>
  <c r="CE3" i="115"/>
  <c r="CF98" i="115"/>
  <c r="CD9" i="118"/>
  <c r="CE107" i="118"/>
  <c r="CE23" i="119"/>
  <c r="CF27" i="114"/>
  <c r="CG107" i="114"/>
  <c r="CE4" i="115"/>
  <c r="CF99" i="115"/>
  <c r="CC23" i="114"/>
  <c r="CF31" i="117"/>
  <c r="CG114" i="117"/>
  <c r="CE8" i="117"/>
  <c r="CF105" i="117"/>
  <c r="CE5" i="121"/>
  <c r="CF100" i="121"/>
  <c r="CF115" i="118"/>
  <c r="CE30" i="118"/>
  <c r="CD32" i="117"/>
  <c r="CE115" i="117"/>
  <c r="CD29" i="121"/>
  <c r="CE108" i="121"/>
  <c r="CE26" i="120"/>
  <c r="CE46" i="120" s="1"/>
  <c r="CF94" i="120"/>
  <c r="DG2" i="137"/>
  <c r="DF25" i="137"/>
  <c r="V25" i="131"/>
  <c r="W2" i="131"/>
  <c r="N25" i="119"/>
  <c r="O2" i="119"/>
  <c r="N25" i="130"/>
  <c r="O2" i="130"/>
  <c r="N25" i="129"/>
  <c r="O2" i="129"/>
  <c r="N25" i="128"/>
  <c r="O2" i="128"/>
  <c r="N25" i="118"/>
  <c r="O2" i="118"/>
  <c r="N25" i="114"/>
  <c r="O2" i="114"/>
  <c r="N25" i="122"/>
  <c r="O2" i="122"/>
  <c r="P25" i="110"/>
  <c r="Q2" i="110"/>
  <c r="D35" i="122"/>
  <c r="O2" i="115"/>
  <c r="N25" i="115"/>
  <c r="N25" i="121"/>
  <c r="O2" i="121"/>
  <c r="N25" i="120"/>
  <c r="O2" i="120"/>
  <c r="N25" i="117"/>
  <c r="O2" i="117"/>
  <c r="O2" i="113"/>
  <c r="N25" i="113"/>
  <c r="CF23" i="119" l="1"/>
  <c r="CD23" i="114"/>
  <c r="DG2" i="139"/>
  <c r="DF25" i="139"/>
  <c r="DH2" i="141"/>
  <c r="DG25" i="141"/>
  <c r="DF25" i="140"/>
  <c r="DG2" i="140"/>
  <c r="DH2" i="145"/>
  <c r="DG25" i="145"/>
  <c r="DH2" i="138"/>
  <c r="DG25" i="138"/>
  <c r="DG25" i="142"/>
  <c r="DH2" i="142"/>
  <c r="DH2" i="148"/>
  <c r="DG25" i="148"/>
  <c r="DH2" i="144"/>
  <c r="DG25" i="144"/>
  <c r="DH2" i="146"/>
  <c r="DG25" i="146"/>
  <c r="DG25" i="147"/>
  <c r="DH2" i="147"/>
  <c r="CD23" i="118"/>
  <c r="CC23" i="131"/>
  <c r="CD46" i="110"/>
  <c r="CG102" i="118"/>
  <c r="CF4" i="118"/>
  <c r="CF11" i="118"/>
  <c r="CG109" i="118"/>
  <c r="CH121" i="122"/>
  <c r="CG34" i="122"/>
  <c r="CF6" i="122"/>
  <c r="CG105" i="122"/>
  <c r="CE30" i="131"/>
  <c r="CF112" i="131"/>
  <c r="CF29" i="117"/>
  <c r="CG112" i="117"/>
  <c r="CE23" i="110"/>
  <c r="CF5" i="122"/>
  <c r="CG104" i="122"/>
  <c r="CF10" i="122"/>
  <c r="CG109" i="122"/>
  <c r="CE113" i="122"/>
  <c r="CD26" i="122"/>
  <c r="CD46" i="122" s="1"/>
  <c r="CG97" i="110"/>
  <c r="CF3" i="110"/>
  <c r="CD27" i="131"/>
  <c r="CD46" i="131" s="1"/>
  <c r="CE109" i="131"/>
  <c r="CF12" i="122"/>
  <c r="CG111" i="122"/>
  <c r="CG26" i="115"/>
  <c r="CH103" i="115"/>
  <c r="CF3" i="120"/>
  <c r="CF23" i="120" s="1"/>
  <c r="CG92" i="120"/>
  <c r="CD9" i="131"/>
  <c r="CE105" i="131"/>
  <c r="CE28" i="110"/>
  <c r="CF104" i="110"/>
  <c r="CF5" i="121"/>
  <c r="CG100" i="121"/>
  <c r="CE104" i="131"/>
  <c r="CD8" i="131"/>
  <c r="CF5" i="117"/>
  <c r="CG102" i="117"/>
  <c r="CG26" i="113"/>
  <c r="CH101" i="113"/>
  <c r="CD9" i="117"/>
  <c r="CE106" i="117"/>
  <c r="CG98" i="110"/>
  <c r="CF4" i="110"/>
  <c r="CG100" i="110"/>
  <c r="CF6" i="110"/>
  <c r="CG6" i="121"/>
  <c r="CH101" i="121"/>
  <c r="CE103" i="131"/>
  <c r="CD7" i="131"/>
  <c r="CG116" i="118"/>
  <c r="CF31" i="118"/>
  <c r="CG27" i="110"/>
  <c r="CH103" i="110"/>
  <c r="CH101" i="114"/>
  <c r="CG6" i="114"/>
  <c r="CE27" i="122"/>
  <c r="CF114" i="122"/>
  <c r="CG28" i="122"/>
  <c r="CH115" i="122"/>
  <c r="CG108" i="114"/>
  <c r="CF28" i="114"/>
  <c r="CE102" i="131"/>
  <c r="CD6" i="131"/>
  <c r="CF103" i="118"/>
  <c r="CE5" i="118"/>
  <c r="CE3" i="114"/>
  <c r="CF98" i="114"/>
  <c r="CD8" i="122"/>
  <c r="CE107" i="122"/>
  <c r="CG3" i="119"/>
  <c r="CH94" i="119"/>
  <c r="CF7" i="122"/>
  <c r="CG106" i="122"/>
  <c r="CF6" i="117"/>
  <c r="CG103" i="117"/>
  <c r="CE100" i="131"/>
  <c r="CD4" i="131"/>
  <c r="CD3" i="121"/>
  <c r="CD23" i="121" s="1"/>
  <c r="CE98" i="121"/>
  <c r="CH98" i="119"/>
  <c r="CG27" i="119"/>
  <c r="CE31" i="131"/>
  <c r="CF113" i="131"/>
  <c r="CG10" i="118"/>
  <c r="CH108" i="118"/>
  <c r="CG28" i="115"/>
  <c r="CH105" i="115"/>
  <c r="CE23" i="115"/>
  <c r="CF105" i="110"/>
  <c r="CE29" i="110"/>
  <c r="CE46" i="110" s="1"/>
  <c r="CG35" i="122"/>
  <c r="CH122" i="122"/>
  <c r="CG105" i="117"/>
  <c r="CF8" i="117"/>
  <c r="CE7" i="121"/>
  <c r="CF102" i="121"/>
  <c r="CH120" i="122"/>
  <c r="CG33" i="122"/>
  <c r="CG100" i="117"/>
  <c r="CF3" i="117"/>
  <c r="CD10" i="131"/>
  <c r="CE106" i="131"/>
  <c r="CH95" i="119"/>
  <c r="CG4" i="119"/>
  <c r="CF32" i="118"/>
  <c r="CG117" i="118"/>
  <c r="CD30" i="121"/>
  <c r="CE109" i="121"/>
  <c r="CF33" i="117"/>
  <c r="CG116" i="117"/>
  <c r="CF32" i="114"/>
  <c r="CG112" i="114"/>
  <c r="CG31" i="121"/>
  <c r="CH110" i="121"/>
  <c r="CG95" i="113"/>
  <c r="CF3" i="113"/>
  <c r="CF23" i="113" s="1"/>
  <c r="CF26" i="110"/>
  <c r="CG102" i="110"/>
  <c r="CD26" i="121"/>
  <c r="CE105" i="121"/>
  <c r="CG103" i="114"/>
  <c r="CF8" i="114"/>
  <c r="CF111" i="131"/>
  <c r="CE29" i="131"/>
  <c r="CE10" i="117"/>
  <c r="CF107" i="117"/>
  <c r="CG27" i="118"/>
  <c r="CH112" i="118"/>
  <c r="CH33" i="118"/>
  <c r="CI118" i="118"/>
  <c r="CC23" i="122"/>
  <c r="CF5" i="115"/>
  <c r="CG100" i="115"/>
  <c r="CH98" i="113"/>
  <c r="CG6" i="113"/>
  <c r="CD4" i="117"/>
  <c r="CD23" i="117" s="1"/>
  <c r="CE101" i="117"/>
  <c r="CF11" i="122"/>
  <c r="CG110" i="122"/>
  <c r="CD5" i="131"/>
  <c r="CE101" i="131"/>
  <c r="CE28" i="118"/>
  <c r="CE46" i="118" s="1"/>
  <c r="CF113" i="118"/>
  <c r="CF26" i="120"/>
  <c r="CF46" i="120" s="1"/>
  <c r="CG94" i="120"/>
  <c r="CE103" i="122"/>
  <c r="CD4" i="122"/>
  <c r="CG27" i="114"/>
  <c r="CH107" i="114"/>
  <c r="CF9" i="122"/>
  <c r="CG108" i="122"/>
  <c r="CF26" i="117"/>
  <c r="CG109" i="117"/>
  <c r="CG104" i="113"/>
  <c r="CF29" i="113"/>
  <c r="CF46" i="113" s="1"/>
  <c r="CE32" i="117"/>
  <c r="CF115" i="117"/>
  <c r="CG34" i="118"/>
  <c r="CH119" i="118"/>
  <c r="CG99" i="110"/>
  <c r="CF5" i="110"/>
  <c r="CI109" i="114"/>
  <c r="CH29" i="114"/>
  <c r="CC46" i="121"/>
  <c r="CG97" i="119"/>
  <c r="CF26" i="119"/>
  <c r="CF46" i="119" s="1"/>
  <c r="CG113" i="117"/>
  <c r="CF30" i="117"/>
  <c r="CH110" i="114"/>
  <c r="CG30" i="114"/>
  <c r="CG111" i="114"/>
  <c r="CF31" i="114"/>
  <c r="CH116" i="122"/>
  <c r="CG29" i="122"/>
  <c r="CD3" i="122"/>
  <c r="CE102" i="122"/>
  <c r="CF27" i="115"/>
  <c r="CF46" i="115" s="1"/>
  <c r="CG104" i="115"/>
  <c r="CG104" i="114"/>
  <c r="CF9" i="114"/>
  <c r="CF28" i="117"/>
  <c r="CG111" i="117"/>
  <c r="CC23" i="117"/>
  <c r="CF6" i="118"/>
  <c r="CG104" i="118"/>
  <c r="CF115" i="131"/>
  <c r="CE33" i="131"/>
  <c r="CF114" i="131"/>
  <c r="CE32" i="131"/>
  <c r="CF27" i="121"/>
  <c r="CG106" i="121"/>
  <c r="CE29" i="121"/>
  <c r="CF108" i="121"/>
  <c r="CH28" i="121"/>
  <c r="CI107" i="121"/>
  <c r="CE31" i="122"/>
  <c r="CF118" i="122"/>
  <c r="CD27" i="117"/>
  <c r="CD46" i="117" s="1"/>
  <c r="CE110" i="117"/>
  <c r="CG31" i="117"/>
  <c r="CH114" i="117"/>
  <c r="CG30" i="122"/>
  <c r="CH117" i="122"/>
  <c r="CG8" i="121"/>
  <c r="CH103" i="121"/>
  <c r="CF4" i="121"/>
  <c r="CG99" i="121"/>
  <c r="CE9" i="118"/>
  <c r="CF107" i="118"/>
  <c r="CF30" i="118"/>
  <c r="CG115" i="118"/>
  <c r="CF4" i="115"/>
  <c r="CG99" i="115"/>
  <c r="CG98" i="115"/>
  <c r="CF3" i="115"/>
  <c r="CG32" i="122"/>
  <c r="CH119" i="122"/>
  <c r="CF7" i="118"/>
  <c r="CG105" i="118"/>
  <c r="CF26" i="131"/>
  <c r="CG108" i="131"/>
  <c r="CG7" i="114"/>
  <c r="CH102" i="114"/>
  <c r="CF7" i="117"/>
  <c r="CG104" i="117"/>
  <c r="CE46" i="114"/>
  <c r="CG29" i="118"/>
  <c r="CH114" i="118"/>
  <c r="CE28" i="131"/>
  <c r="CF110" i="131"/>
  <c r="CH101" i="115"/>
  <c r="CG6" i="115"/>
  <c r="CG106" i="114"/>
  <c r="CF26" i="114"/>
  <c r="CF100" i="114"/>
  <c r="CE5" i="114"/>
  <c r="CF8" i="118"/>
  <c r="CG106" i="118"/>
  <c r="CH106" i="115"/>
  <c r="CG29" i="115"/>
  <c r="CG4" i="114"/>
  <c r="CH99" i="114"/>
  <c r="DG25" i="137"/>
  <c r="DH2" i="137"/>
  <c r="W25" i="131"/>
  <c r="X2" i="131"/>
  <c r="P2" i="119"/>
  <c r="O25" i="119"/>
  <c r="O25" i="130"/>
  <c r="P2" i="130"/>
  <c r="O25" i="129"/>
  <c r="P2" i="129"/>
  <c r="O25" i="128"/>
  <c r="P2" i="128"/>
  <c r="O25" i="122"/>
  <c r="P2" i="122"/>
  <c r="O25" i="117"/>
  <c r="P2" i="117"/>
  <c r="P2" i="121"/>
  <c r="O25" i="121"/>
  <c r="O25" i="113"/>
  <c r="P2" i="113"/>
  <c r="R2" i="110"/>
  <c r="Q25" i="110"/>
  <c r="P2" i="120"/>
  <c r="O25" i="120"/>
  <c r="O25" i="115"/>
  <c r="P2" i="115"/>
  <c r="O25" i="114"/>
  <c r="P2" i="114"/>
  <c r="O25" i="118"/>
  <c r="P2" i="118"/>
  <c r="CG23" i="119" l="1"/>
  <c r="DI2" i="147"/>
  <c r="DH25" i="147"/>
  <c r="DH2" i="140"/>
  <c r="DG25" i="140"/>
  <c r="DI2" i="146"/>
  <c r="DH25" i="146"/>
  <c r="DH25" i="148"/>
  <c r="DI2" i="148"/>
  <c r="DI2" i="138"/>
  <c r="DH25" i="138"/>
  <c r="DH25" i="141"/>
  <c r="DI2" i="141"/>
  <c r="CE23" i="118"/>
  <c r="DI2" i="142"/>
  <c r="DH25" i="142"/>
  <c r="DH25" i="144"/>
  <c r="DI2" i="144"/>
  <c r="DH25" i="145"/>
  <c r="DI2" i="145"/>
  <c r="DG25" i="139"/>
  <c r="DH2" i="139"/>
  <c r="CD23" i="122"/>
  <c r="CD46" i="121"/>
  <c r="CF23" i="115"/>
  <c r="CG118" i="122"/>
  <c r="CF31" i="122"/>
  <c r="CH113" i="117"/>
  <c r="CG30" i="117"/>
  <c r="CH34" i="118"/>
  <c r="CI119" i="118"/>
  <c r="CF28" i="118"/>
  <c r="CF46" i="118" s="1"/>
  <c r="CG113" i="118"/>
  <c r="CG26" i="131"/>
  <c r="CH108" i="131"/>
  <c r="CG26" i="120"/>
  <c r="CG46" i="120" s="1"/>
  <c r="CH94" i="120"/>
  <c r="CG6" i="110"/>
  <c r="CH100" i="110"/>
  <c r="CH29" i="118"/>
  <c r="CI114" i="118"/>
  <c r="CG102" i="121"/>
  <c r="CF7" i="121"/>
  <c r="CG9" i="114"/>
  <c r="CH104" i="114"/>
  <c r="CG5" i="121"/>
  <c r="CH100" i="121"/>
  <c r="CI120" i="122"/>
  <c r="CH33" i="122"/>
  <c r="CE27" i="131"/>
  <c r="CE46" i="131" s="1"/>
  <c r="CF109" i="131"/>
  <c r="CE26" i="121"/>
  <c r="CF105" i="121"/>
  <c r="CE23" i="114"/>
  <c r="CH92" i="120"/>
  <c r="CG3" i="120"/>
  <c r="CG23" i="120" s="1"/>
  <c r="CH115" i="118"/>
  <c r="CG30" i="118"/>
  <c r="CG7" i="122"/>
  <c r="CH106" i="122"/>
  <c r="CH98" i="110"/>
  <c r="CG4" i="110"/>
  <c r="CI99" i="114"/>
  <c r="CH4" i="114"/>
  <c r="CF32" i="117"/>
  <c r="CG115" i="117"/>
  <c r="CG26" i="110"/>
  <c r="CH102" i="110"/>
  <c r="CF33" i="131"/>
  <c r="CG115" i="131"/>
  <c r="CG5" i="115"/>
  <c r="CH100" i="115"/>
  <c r="CI94" i="119"/>
  <c r="CH3" i="119"/>
  <c r="CD23" i="131"/>
  <c r="CE7" i="131"/>
  <c r="CF103" i="131"/>
  <c r="CH8" i="121"/>
  <c r="CI103" i="121"/>
  <c r="CG28" i="117"/>
  <c r="CH111" i="117"/>
  <c r="CF3" i="114"/>
  <c r="CG98" i="114"/>
  <c r="CG9" i="122"/>
  <c r="CH108" i="122"/>
  <c r="CJ107" i="121"/>
  <c r="CI28" i="121"/>
  <c r="CH34" i="122"/>
  <c r="CI121" i="122"/>
  <c r="CF10" i="117"/>
  <c r="CG107" i="117"/>
  <c r="CE10" i="131"/>
  <c r="CF106" i="131"/>
  <c r="CI105" i="115"/>
  <c r="CH28" i="115"/>
  <c r="CG103" i="118"/>
  <c r="CF5" i="118"/>
  <c r="CE9" i="117"/>
  <c r="CF106" i="117"/>
  <c r="CH26" i="115"/>
  <c r="CI103" i="115"/>
  <c r="CG11" i="118"/>
  <c r="CH109" i="118"/>
  <c r="CG26" i="114"/>
  <c r="CH106" i="114"/>
  <c r="CH32" i="122"/>
  <c r="CI119" i="122"/>
  <c r="CH31" i="117"/>
  <c r="CI114" i="117"/>
  <c r="CH104" i="115"/>
  <c r="CG27" i="115"/>
  <c r="CG46" i="115" s="1"/>
  <c r="CE5" i="131"/>
  <c r="CF101" i="131"/>
  <c r="CG8" i="117"/>
  <c r="CH105" i="117"/>
  <c r="CF29" i="121"/>
  <c r="CG108" i="121"/>
  <c r="CH104" i="118"/>
  <c r="CG6" i="118"/>
  <c r="CE30" i="121"/>
  <c r="CF109" i="121"/>
  <c r="CH10" i="118"/>
  <c r="CI108" i="118"/>
  <c r="CF102" i="131"/>
  <c r="CE6" i="131"/>
  <c r="CI101" i="114"/>
  <c r="CH6" i="114"/>
  <c r="CH6" i="121"/>
  <c r="CI101" i="121"/>
  <c r="CH26" i="113"/>
  <c r="CI101" i="113"/>
  <c r="CG104" i="110"/>
  <c r="CF28" i="110"/>
  <c r="CF113" i="122"/>
  <c r="CE26" i="122"/>
  <c r="CE46" i="122" s="1"/>
  <c r="CF30" i="131"/>
  <c r="CG112" i="131"/>
  <c r="CG5" i="110"/>
  <c r="CH99" i="110"/>
  <c r="CG8" i="114"/>
  <c r="CH103" i="114"/>
  <c r="CH28" i="122"/>
  <c r="CI115" i="122"/>
  <c r="CH104" i="122"/>
  <c r="CG5" i="122"/>
  <c r="CG32" i="114"/>
  <c r="CH112" i="114"/>
  <c r="CF5" i="114"/>
  <c r="CG100" i="114"/>
  <c r="CI117" i="122"/>
  <c r="CH30" i="122"/>
  <c r="CF32" i="131"/>
  <c r="CG114" i="131"/>
  <c r="CG26" i="119"/>
  <c r="CG46" i="119" s="1"/>
  <c r="CH97" i="119"/>
  <c r="CI95" i="119"/>
  <c r="CH4" i="119"/>
  <c r="CI98" i="119"/>
  <c r="CH27" i="119"/>
  <c r="CG114" i="122"/>
  <c r="CF27" i="122"/>
  <c r="CE8" i="131"/>
  <c r="CF104" i="131"/>
  <c r="CF23" i="110"/>
  <c r="CF46" i="114"/>
  <c r="CH27" i="114"/>
  <c r="CI107" i="114"/>
  <c r="CI98" i="113"/>
  <c r="CH6" i="113"/>
  <c r="CG33" i="117"/>
  <c r="CH116" i="117"/>
  <c r="CE3" i="121"/>
  <c r="CE23" i="121" s="1"/>
  <c r="CF98" i="121"/>
  <c r="CH97" i="110"/>
  <c r="CG3" i="110"/>
  <c r="CH112" i="117"/>
  <c r="CG29" i="117"/>
  <c r="CH104" i="117"/>
  <c r="CG7" i="117"/>
  <c r="CF9" i="118"/>
  <c r="CG107" i="118"/>
  <c r="CG31" i="114"/>
  <c r="CH111" i="114"/>
  <c r="CH29" i="115"/>
  <c r="CI106" i="115"/>
  <c r="CH6" i="115"/>
  <c r="CI101" i="115"/>
  <c r="CI102" i="114"/>
  <c r="CH7" i="114"/>
  <c r="CG4" i="121"/>
  <c r="CH99" i="121"/>
  <c r="CE27" i="117"/>
  <c r="CE46" i="117" s="1"/>
  <c r="CF110" i="117"/>
  <c r="CF102" i="122"/>
  <c r="CE3" i="122"/>
  <c r="CI110" i="114"/>
  <c r="CH30" i="114"/>
  <c r="CI29" i="114"/>
  <c r="CJ109" i="114"/>
  <c r="CG29" i="113"/>
  <c r="CG46" i="113" s="1"/>
  <c r="CH104" i="113"/>
  <c r="CF103" i="122"/>
  <c r="CE4" i="122"/>
  <c r="CG11" i="122"/>
  <c r="CH110" i="122"/>
  <c r="CG111" i="131"/>
  <c r="CF29" i="131"/>
  <c r="CH95" i="113"/>
  <c r="CG3" i="113"/>
  <c r="CG23" i="113" s="1"/>
  <c r="CG3" i="117"/>
  <c r="CH100" i="117"/>
  <c r="CH35" i="122"/>
  <c r="CI122" i="122"/>
  <c r="CF107" i="122"/>
  <c r="CE8" i="122"/>
  <c r="CH27" i="110"/>
  <c r="CI103" i="110"/>
  <c r="CG12" i="122"/>
  <c r="CH111" i="122"/>
  <c r="CG10" i="122"/>
  <c r="CH109" i="122"/>
  <c r="CG4" i="118"/>
  <c r="CH102" i="118"/>
  <c r="CG4" i="115"/>
  <c r="CH99" i="115"/>
  <c r="CE4" i="117"/>
  <c r="CF101" i="117"/>
  <c r="CH103" i="117"/>
  <c r="CG6" i="117"/>
  <c r="CH29" i="122"/>
  <c r="CI116" i="122"/>
  <c r="CH27" i="118"/>
  <c r="CI112" i="118"/>
  <c r="CG105" i="110"/>
  <c r="CF29" i="110"/>
  <c r="CG31" i="118"/>
  <c r="CH116" i="118"/>
  <c r="CG7" i="118"/>
  <c r="CH105" i="118"/>
  <c r="CH106" i="118"/>
  <c r="CG8" i="118"/>
  <c r="CF28" i="131"/>
  <c r="CG110" i="131"/>
  <c r="CH98" i="115"/>
  <c r="CG3" i="115"/>
  <c r="CH106" i="121"/>
  <c r="CG27" i="121"/>
  <c r="CH109" i="117"/>
  <c r="CG26" i="117"/>
  <c r="CJ118" i="118"/>
  <c r="CI33" i="118"/>
  <c r="CH31" i="121"/>
  <c r="CI110" i="121"/>
  <c r="CH117" i="118"/>
  <c r="CG32" i="118"/>
  <c r="CF31" i="131"/>
  <c r="CG113" i="131"/>
  <c r="CE4" i="131"/>
  <c r="CF100" i="131"/>
  <c r="CG28" i="114"/>
  <c r="CH108" i="114"/>
  <c r="CG5" i="117"/>
  <c r="CH102" i="117"/>
  <c r="CE9" i="131"/>
  <c r="CF105" i="131"/>
  <c r="CG6" i="122"/>
  <c r="CH105" i="122"/>
  <c r="DH25" i="137"/>
  <c r="DI2" i="137"/>
  <c r="Y2" i="131"/>
  <c r="X25" i="131"/>
  <c r="P25" i="119"/>
  <c r="Q2" i="119"/>
  <c r="P25" i="130"/>
  <c r="Q2" i="130"/>
  <c r="P25" i="129"/>
  <c r="Q2" i="129"/>
  <c r="P25" i="128"/>
  <c r="Q2" i="128"/>
  <c r="P25" i="122"/>
  <c r="Q2" i="122"/>
  <c r="P25" i="115"/>
  <c r="Q2" i="115"/>
  <c r="R25" i="110"/>
  <c r="S2" i="110"/>
  <c r="P25" i="120"/>
  <c r="Q2" i="120"/>
  <c r="P25" i="121"/>
  <c r="Q2" i="121"/>
  <c r="P25" i="118"/>
  <c r="Q2" i="118"/>
  <c r="P25" i="114"/>
  <c r="Q2" i="114"/>
  <c r="P25" i="113"/>
  <c r="Q2" i="113"/>
  <c r="P25" i="117"/>
  <c r="Q2" i="117"/>
  <c r="CH23" i="119" l="1"/>
  <c r="CF23" i="118"/>
  <c r="CF46" i="110"/>
  <c r="DJ2" i="142"/>
  <c r="DJ25" i="142" s="1"/>
  <c r="DI25" i="142"/>
  <c r="DJ2" i="141"/>
  <c r="DJ25" i="141" s="1"/>
  <c r="DI25" i="141"/>
  <c r="DI25" i="148"/>
  <c r="DJ2" i="148"/>
  <c r="DJ25" i="148" s="1"/>
  <c r="DJ2" i="144"/>
  <c r="DJ25" i="144" s="1"/>
  <c r="DI25" i="144"/>
  <c r="DH25" i="140"/>
  <c r="DI2" i="140"/>
  <c r="DI2" i="139"/>
  <c r="DH25" i="139"/>
  <c r="DJ2" i="145"/>
  <c r="DJ25" i="145" s="1"/>
  <c r="DI25" i="145"/>
  <c r="DJ2" i="138"/>
  <c r="DJ25" i="138" s="1"/>
  <c r="DI25" i="138"/>
  <c r="DI25" i="146"/>
  <c r="DJ2" i="146"/>
  <c r="DJ25" i="146" s="1"/>
  <c r="DI25" i="147"/>
  <c r="DJ2" i="147"/>
  <c r="DJ25" i="147" s="1"/>
  <c r="CE46" i="121"/>
  <c r="CF23" i="114"/>
  <c r="CH4" i="115"/>
  <c r="CI99" i="115"/>
  <c r="CE23" i="131"/>
  <c r="CI104" i="118"/>
  <c r="CH6" i="118"/>
  <c r="CI104" i="115"/>
  <c r="CH27" i="115"/>
  <c r="CH46" i="115" s="1"/>
  <c r="CJ105" i="115"/>
  <c r="CI28" i="115"/>
  <c r="CK107" i="121"/>
  <c r="CJ28" i="121"/>
  <c r="CI115" i="118"/>
  <c r="CH30" i="118"/>
  <c r="CJ114" i="118"/>
  <c r="CI29" i="118"/>
  <c r="CG28" i="118"/>
  <c r="CG46" i="118" s="1"/>
  <c r="CH113" i="118"/>
  <c r="CH29" i="113"/>
  <c r="CH46" i="113" s="1"/>
  <c r="CI104" i="113"/>
  <c r="CG28" i="110"/>
  <c r="CH104" i="110"/>
  <c r="CF6" i="131"/>
  <c r="CG102" i="131"/>
  <c r="CH108" i="121"/>
  <c r="CG29" i="121"/>
  <c r="CI31" i="117"/>
  <c r="CJ114" i="117"/>
  <c r="CJ103" i="115"/>
  <c r="CI26" i="115"/>
  <c r="CG106" i="131"/>
  <c r="CF10" i="131"/>
  <c r="CH9" i="122"/>
  <c r="CI108" i="122"/>
  <c r="CH5" i="115"/>
  <c r="CI100" i="115"/>
  <c r="CI33" i="122"/>
  <c r="CJ120" i="122"/>
  <c r="CI106" i="118"/>
  <c r="CH8" i="118"/>
  <c r="CI29" i="115"/>
  <c r="CJ106" i="115"/>
  <c r="CH5" i="110"/>
  <c r="CI99" i="110"/>
  <c r="CI95" i="113"/>
  <c r="CH3" i="113"/>
  <c r="CH23" i="113" s="1"/>
  <c r="CH27" i="121"/>
  <c r="CI106" i="121"/>
  <c r="CJ29" i="114"/>
  <c r="CK109" i="114"/>
  <c r="CH114" i="131"/>
  <c r="CG32" i="131"/>
  <c r="CI4" i="114"/>
  <c r="CJ99" i="114"/>
  <c r="CI108" i="114"/>
  <c r="CH28" i="114"/>
  <c r="CG23" i="110"/>
  <c r="CJ107" i="114"/>
  <c r="CI27" i="114"/>
  <c r="CH5" i="122"/>
  <c r="CI104" i="122"/>
  <c r="CH8" i="117"/>
  <c r="CI105" i="117"/>
  <c r="CJ119" i="122"/>
  <c r="CI32" i="122"/>
  <c r="CG106" i="117"/>
  <c r="CF9" i="117"/>
  <c r="CG10" i="117"/>
  <c r="CH107" i="117"/>
  <c r="CG3" i="114"/>
  <c r="CH98" i="114"/>
  <c r="CG33" i="131"/>
  <c r="CH115" i="131"/>
  <c r="CH26" i="117"/>
  <c r="CI109" i="117"/>
  <c r="CF27" i="117"/>
  <c r="CF46" i="117" s="1"/>
  <c r="CG110" i="117"/>
  <c r="CH32" i="114"/>
  <c r="CI112" i="114"/>
  <c r="CJ116" i="122"/>
  <c r="CI29" i="122"/>
  <c r="CH4" i="118"/>
  <c r="CI102" i="118"/>
  <c r="CH29" i="117"/>
  <c r="CI112" i="117"/>
  <c r="CI10" i="118"/>
  <c r="CJ108" i="118"/>
  <c r="CF7" i="131"/>
  <c r="CG103" i="131"/>
  <c r="CJ119" i="118"/>
  <c r="CI34" i="118"/>
  <c r="CH10" i="122"/>
  <c r="CI109" i="122"/>
  <c r="CI97" i="110"/>
  <c r="CH3" i="110"/>
  <c r="CJ98" i="119"/>
  <c r="CI27" i="119"/>
  <c r="CJ115" i="122"/>
  <c r="CI28" i="122"/>
  <c r="CG30" i="131"/>
  <c r="CH112" i="131"/>
  <c r="CI6" i="121"/>
  <c r="CJ101" i="121"/>
  <c r="CH4" i="110"/>
  <c r="CI98" i="110"/>
  <c r="CG105" i="121"/>
  <c r="CF26" i="121"/>
  <c r="CH9" i="114"/>
  <c r="CI104" i="114"/>
  <c r="CI94" i="120"/>
  <c r="CH26" i="120"/>
  <c r="CH46" i="120" s="1"/>
  <c r="CI27" i="110"/>
  <c r="CJ103" i="110"/>
  <c r="CH7" i="118"/>
  <c r="CI105" i="118"/>
  <c r="CI6" i="113"/>
  <c r="CJ98" i="113"/>
  <c r="CH5" i="121"/>
  <c r="CI100" i="121"/>
  <c r="CH31" i="114"/>
  <c r="CI111" i="114"/>
  <c r="CG9" i="118"/>
  <c r="CH107" i="118"/>
  <c r="CI30" i="122"/>
  <c r="CJ117" i="122"/>
  <c r="CG109" i="121"/>
  <c r="CF30" i="121"/>
  <c r="CF5" i="131"/>
  <c r="CG101" i="131"/>
  <c r="CH26" i="114"/>
  <c r="CI106" i="114"/>
  <c r="CI34" i="122"/>
  <c r="CJ121" i="122"/>
  <c r="CI111" i="117"/>
  <c r="CH28" i="117"/>
  <c r="CH26" i="110"/>
  <c r="CI102" i="110"/>
  <c r="CI106" i="122"/>
  <c r="CH7" i="122"/>
  <c r="CH30" i="117"/>
  <c r="CI113" i="117"/>
  <c r="CH26" i="119"/>
  <c r="CH46" i="119" s="1"/>
  <c r="CI97" i="119"/>
  <c r="CH5" i="117"/>
  <c r="CI102" i="117"/>
  <c r="CG27" i="122"/>
  <c r="CH114" i="122"/>
  <c r="CI100" i="110"/>
  <c r="CH6" i="110"/>
  <c r="CG23" i="115"/>
  <c r="CF8" i="122"/>
  <c r="CG107" i="122"/>
  <c r="CI35" i="122"/>
  <c r="CJ122" i="122"/>
  <c r="CH11" i="122"/>
  <c r="CI110" i="122"/>
  <c r="CH6" i="122"/>
  <c r="CI105" i="122"/>
  <c r="CH110" i="131"/>
  <c r="CG28" i="131"/>
  <c r="CH6" i="117"/>
  <c r="CI103" i="117"/>
  <c r="CH105" i="110"/>
  <c r="CG29" i="110"/>
  <c r="CH3" i="117"/>
  <c r="CI100" i="117"/>
  <c r="CE23" i="122"/>
  <c r="CI6" i="115"/>
  <c r="CJ101" i="115"/>
  <c r="CI4" i="119"/>
  <c r="CJ95" i="119"/>
  <c r="CH100" i="114"/>
  <c r="CG5" i="114"/>
  <c r="CH8" i="114"/>
  <c r="CI103" i="114"/>
  <c r="CG5" i="118"/>
  <c r="CH103" i="118"/>
  <c r="CG109" i="131"/>
  <c r="CF27" i="131"/>
  <c r="CF46" i="131" s="1"/>
  <c r="CH26" i="131"/>
  <c r="CI108" i="131"/>
  <c r="CH7" i="117"/>
  <c r="CI104" i="117"/>
  <c r="CI117" i="118"/>
  <c r="CH32" i="118"/>
  <c r="CH4" i="121"/>
  <c r="CI99" i="121"/>
  <c r="CI26" i="113"/>
  <c r="CJ101" i="113"/>
  <c r="CH3" i="120"/>
  <c r="CH23" i="120" s="1"/>
  <c r="CI92" i="120"/>
  <c r="CI31" i="121"/>
  <c r="CJ110" i="121"/>
  <c r="CH31" i="118"/>
  <c r="CI116" i="118"/>
  <c r="CG29" i="131"/>
  <c r="CH111" i="131"/>
  <c r="CI98" i="115"/>
  <c r="CH3" i="115"/>
  <c r="CG46" i="114"/>
  <c r="CF4" i="131"/>
  <c r="CG100" i="131"/>
  <c r="CJ110" i="114"/>
  <c r="CI30" i="114"/>
  <c r="CJ102" i="114"/>
  <c r="CI7" i="114"/>
  <c r="CF3" i="121"/>
  <c r="CF23" i="121" s="1"/>
  <c r="CG98" i="121"/>
  <c r="CK118" i="118"/>
  <c r="CJ33" i="118"/>
  <c r="CF4" i="117"/>
  <c r="CF23" i="117" s="1"/>
  <c r="CG101" i="117"/>
  <c r="CH12" i="122"/>
  <c r="CI111" i="122"/>
  <c r="CG105" i="131"/>
  <c r="CF9" i="131"/>
  <c r="CG31" i="131"/>
  <c r="CH113" i="131"/>
  <c r="CI27" i="118"/>
  <c r="CJ112" i="118"/>
  <c r="CE23" i="117"/>
  <c r="CG103" i="122"/>
  <c r="CF4" i="122"/>
  <c r="CG102" i="122"/>
  <c r="CF3" i="122"/>
  <c r="CH33" i="117"/>
  <c r="CI116" i="117"/>
  <c r="CF8" i="131"/>
  <c r="CG104" i="131"/>
  <c r="CF26" i="122"/>
  <c r="CF46" i="122" s="1"/>
  <c r="CG113" i="122"/>
  <c r="CI6" i="114"/>
  <c r="CJ101" i="114"/>
  <c r="CH11" i="118"/>
  <c r="CI109" i="118"/>
  <c r="CI8" i="121"/>
  <c r="CJ103" i="121"/>
  <c r="CI3" i="119"/>
  <c r="CJ94" i="119"/>
  <c r="CG32" i="117"/>
  <c r="CH115" i="117"/>
  <c r="CH102" i="121"/>
  <c r="CG7" i="121"/>
  <c r="CG31" i="122"/>
  <c r="CH118" i="122"/>
  <c r="DI25" i="137"/>
  <c r="DJ2" i="137"/>
  <c r="DJ25" i="137" s="1"/>
  <c r="Y25" i="131"/>
  <c r="Z2" i="131"/>
  <c r="R2" i="119"/>
  <c r="Q25" i="119"/>
  <c r="Q25" i="130"/>
  <c r="R2" i="130"/>
  <c r="Q25" i="129"/>
  <c r="R2" i="129"/>
  <c r="R2" i="128"/>
  <c r="Q25" i="128"/>
  <c r="Q25" i="117"/>
  <c r="R2" i="117"/>
  <c r="Q25" i="114"/>
  <c r="R2" i="114"/>
  <c r="S25" i="110"/>
  <c r="T2" i="110"/>
  <c r="Q25" i="121"/>
  <c r="R2" i="121"/>
  <c r="Q25" i="115"/>
  <c r="R2" i="115"/>
  <c r="R2" i="113"/>
  <c r="Q25" i="113"/>
  <c r="Q25" i="118"/>
  <c r="R2" i="118"/>
  <c r="Q25" i="120"/>
  <c r="R2" i="120"/>
  <c r="Q25" i="122"/>
  <c r="R2" i="122"/>
  <c r="CG46" i="110" l="1"/>
  <c r="DJ2" i="139"/>
  <c r="DJ25" i="139" s="1"/>
  <c r="DI25" i="139"/>
  <c r="DJ2" i="140"/>
  <c r="DJ25" i="140" s="1"/>
  <c r="DI25" i="140"/>
  <c r="CH23" i="115"/>
  <c r="CG23" i="114"/>
  <c r="CF46" i="121"/>
  <c r="CF23" i="122"/>
  <c r="CG23" i="118"/>
  <c r="CH32" i="117"/>
  <c r="CI115" i="117"/>
  <c r="CJ99" i="121"/>
  <c r="CI4" i="121"/>
  <c r="CK98" i="113"/>
  <c r="CJ6" i="113"/>
  <c r="CJ112" i="117"/>
  <c r="CI29" i="117"/>
  <c r="CH110" i="117"/>
  <c r="CG27" i="117"/>
  <c r="CG46" i="117" s="1"/>
  <c r="CH10" i="117"/>
  <c r="CI107" i="117"/>
  <c r="CI28" i="114"/>
  <c r="CJ108" i="114"/>
  <c r="CI27" i="121"/>
  <c r="CJ106" i="121"/>
  <c r="CG6" i="131"/>
  <c r="CH102" i="131"/>
  <c r="CJ6" i="114"/>
  <c r="CK101" i="114"/>
  <c r="CI26" i="120"/>
  <c r="CI46" i="120" s="1"/>
  <c r="CJ94" i="120"/>
  <c r="CI30" i="117"/>
  <c r="CJ113" i="117"/>
  <c r="CI10" i="122"/>
  <c r="CJ109" i="122"/>
  <c r="CJ100" i="110"/>
  <c r="CI6" i="110"/>
  <c r="CI5" i="122"/>
  <c r="CJ104" i="122"/>
  <c r="CI8" i="118"/>
  <c r="CJ106" i="118"/>
  <c r="CG4" i="122"/>
  <c r="CH103" i="122"/>
  <c r="CI32" i="118"/>
  <c r="CJ117" i="118"/>
  <c r="CH29" i="110"/>
  <c r="CI105" i="110"/>
  <c r="CH27" i="122"/>
  <c r="CI114" i="122"/>
  <c r="CI26" i="114"/>
  <c r="CJ106" i="114"/>
  <c r="CH9" i="118"/>
  <c r="CI107" i="118"/>
  <c r="CI7" i="118"/>
  <c r="CJ105" i="118"/>
  <c r="CI4" i="118"/>
  <c r="CJ102" i="118"/>
  <c r="CI26" i="117"/>
  <c r="CJ109" i="117"/>
  <c r="CJ33" i="122"/>
  <c r="CK120" i="122"/>
  <c r="CI104" i="110"/>
  <c r="CH28" i="110"/>
  <c r="CI31" i="118"/>
  <c r="CJ116" i="118"/>
  <c r="CI3" i="117"/>
  <c r="CJ100" i="117"/>
  <c r="CI28" i="117"/>
  <c r="CJ111" i="117"/>
  <c r="CI3" i="110"/>
  <c r="CJ97" i="110"/>
  <c r="CG4" i="131"/>
  <c r="CH100" i="131"/>
  <c r="CJ30" i="122"/>
  <c r="CK117" i="122"/>
  <c r="CG27" i="131"/>
  <c r="CG46" i="131" s="1"/>
  <c r="CH109" i="131"/>
  <c r="CI27" i="115"/>
  <c r="CI46" i="115" s="1"/>
  <c r="CJ104" i="115"/>
  <c r="CJ8" i="121"/>
  <c r="CK103" i="121"/>
  <c r="CH5" i="118"/>
  <c r="CI103" i="118"/>
  <c r="CI23" i="119"/>
  <c r="CJ103" i="117"/>
  <c r="CI6" i="117"/>
  <c r="CJ35" i="122"/>
  <c r="CK122" i="122"/>
  <c r="CI7" i="122"/>
  <c r="CJ106" i="122"/>
  <c r="CH46" i="114"/>
  <c r="CG26" i="121"/>
  <c r="CH105" i="121"/>
  <c r="CJ28" i="122"/>
  <c r="CK115" i="122"/>
  <c r="CJ34" i="118"/>
  <c r="CK119" i="118"/>
  <c r="CG9" i="117"/>
  <c r="CH106" i="117"/>
  <c r="CI3" i="113"/>
  <c r="CI23" i="113" s="1"/>
  <c r="CJ95" i="113"/>
  <c r="CJ26" i="115"/>
  <c r="CK103" i="115"/>
  <c r="CI30" i="118"/>
  <c r="CJ115" i="118"/>
  <c r="CJ104" i="118"/>
  <c r="CI6" i="118"/>
  <c r="CH109" i="121"/>
  <c r="CG30" i="121"/>
  <c r="CJ28" i="115"/>
  <c r="CK105" i="115"/>
  <c r="CI113" i="131"/>
  <c r="CH31" i="131"/>
  <c r="CJ34" i="122"/>
  <c r="CK121" i="122"/>
  <c r="CK94" i="119"/>
  <c r="CJ3" i="119"/>
  <c r="CK110" i="121"/>
  <c r="CJ31" i="121"/>
  <c r="CF23" i="131"/>
  <c r="CI12" i="122"/>
  <c r="CJ111" i="122"/>
  <c r="CI3" i="115"/>
  <c r="CJ98" i="115"/>
  <c r="CJ6" i="115"/>
  <c r="CK101" i="115"/>
  <c r="CI5" i="117"/>
  <c r="CJ102" i="117"/>
  <c r="CI26" i="110"/>
  <c r="CJ102" i="110"/>
  <c r="CH101" i="131"/>
  <c r="CG5" i="131"/>
  <c r="CI31" i="114"/>
  <c r="CJ111" i="114"/>
  <c r="CK103" i="110"/>
  <c r="CJ27" i="110"/>
  <c r="CJ98" i="110"/>
  <c r="CI4" i="110"/>
  <c r="CH103" i="131"/>
  <c r="CG7" i="131"/>
  <c r="CH33" i="131"/>
  <c r="CI115" i="131"/>
  <c r="CK107" i="114"/>
  <c r="CJ27" i="114"/>
  <c r="CI5" i="110"/>
  <c r="CJ99" i="110"/>
  <c r="CJ100" i="115"/>
  <c r="CI5" i="115"/>
  <c r="CJ31" i="117"/>
  <c r="CK114" i="117"/>
  <c r="CI29" i="113"/>
  <c r="CJ104" i="113"/>
  <c r="CK110" i="114"/>
  <c r="CJ30" i="114"/>
  <c r="CG3" i="122"/>
  <c r="CH102" i="122"/>
  <c r="CI9" i="114"/>
  <c r="CJ104" i="114"/>
  <c r="CH113" i="122"/>
  <c r="CG26" i="122"/>
  <c r="CG46" i="122" s="1"/>
  <c r="CI11" i="122"/>
  <c r="CJ110" i="122"/>
  <c r="CG10" i="131"/>
  <c r="CH106" i="131"/>
  <c r="CH31" i="122"/>
  <c r="CI118" i="122"/>
  <c r="CH98" i="121"/>
  <c r="CG3" i="121"/>
  <c r="CG23" i="121" s="1"/>
  <c r="CK95" i="119"/>
  <c r="CJ4" i="119"/>
  <c r="CI3" i="120"/>
  <c r="CI23" i="120" s="1"/>
  <c r="CJ92" i="120"/>
  <c r="CI11" i="118"/>
  <c r="CJ109" i="118"/>
  <c r="CJ116" i="117"/>
  <c r="CI33" i="117"/>
  <c r="CJ27" i="118"/>
  <c r="CK112" i="118"/>
  <c r="CK102" i="114"/>
  <c r="CJ7" i="114"/>
  <c r="CH29" i="131"/>
  <c r="CI111" i="131"/>
  <c r="CJ26" i="113"/>
  <c r="CK101" i="113"/>
  <c r="CH107" i="122"/>
  <c r="CG8" i="122"/>
  <c r="CK98" i="119"/>
  <c r="CJ27" i="119"/>
  <c r="CK116" i="122"/>
  <c r="CJ29" i="122"/>
  <c r="CJ32" i="122"/>
  <c r="CK119" i="122"/>
  <c r="CH32" i="131"/>
  <c r="CI114" i="131"/>
  <c r="CK28" i="121"/>
  <c r="CL107" i="121"/>
  <c r="CI4" i="115"/>
  <c r="CJ99" i="115"/>
  <c r="CI6" i="122"/>
  <c r="CJ105" i="122"/>
  <c r="CI108" i="121"/>
  <c r="CH29" i="121"/>
  <c r="CH30" i="131"/>
  <c r="CI112" i="131"/>
  <c r="CL118" i="118"/>
  <c r="CK33" i="118"/>
  <c r="CH5" i="114"/>
  <c r="CI100" i="114"/>
  <c r="CJ4" i="114"/>
  <c r="CK99" i="114"/>
  <c r="CJ29" i="118"/>
  <c r="CK114" i="118"/>
  <c r="CH104" i="131"/>
  <c r="CG8" i="131"/>
  <c r="CH105" i="131"/>
  <c r="CG9" i="131"/>
  <c r="CI7" i="117"/>
  <c r="CJ104" i="117"/>
  <c r="CH7" i="121"/>
  <c r="CI102" i="121"/>
  <c r="CG4" i="117"/>
  <c r="CH101" i="117"/>
  <c r="CI46" i="113"/>
  <c r="CI26" i="131"/>
  <c r="CJ108" i="131"/>
  <c r="CI8" i="114"/>
  <c r="CJ103" i="114"/>
  <c r="CH28" i="131"/>
  <c r="CI110" i="131"/>
  <c r="CI26" i="119"/>
  <c r="CI46" i="119" s="1"/>
  <c r="CJ97" i="119"/>
  <c r="CI5" i="121"/>
  <c r="CJ100" i="121"/>
  <c r="CJ6" i="121"/>
  <c r="CK101" i="121"/>
  <c r="CH23" i="110"/>
  <c r="CJ10" i="118"/>
  <c r="CK108" i="118"/>
  <c r="CI32" i="114"/>
  <c r="CJ112" i="114"/>
  <c r="CI98" i="114"/>
  <c r="CH3" i="114"/>
  <c r="CI8" i="117"/>
  <c r="CJ105" i="117"/>
  <c r="CL109" i="114"/>
  <c r="CK29" i="114"/>
  <c r="CK106" i="115"/>
  <c r="CJ29" i="115"/>
  <c r="CI9" i="122"/>
  <c r="CJ108" i="122"/>
  <c r="CH28" i="118"/>
  <c r="CH46" i="118" s="1"/>
  <c r="CI113" i="118"/>
  <c r="Z25" i="131"/>
  <c r="AA2" i="131"/>
  <c r="R25" i="119"/>
  <c r="S2" i="119"/>
  <c r="R25" i="130"/>
  <c r="S2" i="130"/>
  <c r="R25" i="129"/>
  <c r="S2" i="129"/>
  <c r="R25" i="128"/>
  <c r="S2" i="128"/>
  <c r="S2" i="118"/>
  <c r="R25" i="118"/>
  <c r="S2" i="113"/>
  <c r="R25" i="113"/>
  <c r="R25" i="120"/>
  <c r="S2" i="120"/>
  <c r="S2" i="115"/>
  <c r="R25" i="115"/>
  <c r="T25" i="110"/>
  <c r="U2" i="110"/>
  <c r="R25" i="121"/>
  <c r="S2" i="121"/>
  <c r="R25" i="122"/>
  <c r="S2" i="122"/>
  <c r="R25" i="114"/>
  <c r="S2" i="114"/>
  <c r="R25" i="117"/>
  <c r="S2" i="117"/>
  <c r="CH23" i="118" l="1"/>
  <c r="CH46" i="110"/>
  <c r="CH23" i="114"/>
  <c r="CG23" i="117"/>
  <c r="CI46" i="114"/>
  <c r="CI23" i="110"/>
  <c r="CK112" i="117"/>
  <c r="CJ29" i="117"/>
  <c r="CI33" i="131"/>
  <c r="CJ115" i="131"/>
  <c r="CL115" i="122"/>
  <c r="CK28" i="122"/>
  <c r="CJ98" i="114"/>
  <c r="CI3" i="114"/>
  <c r="CL98" i="119"/>
  <c r="CK27" i="119"/>
  <c r="CJ104" i="110"/>
  <c r="CI28" i="110"/>
  <c r="CI32" i="131"/>
  <c r="CJ114" i="131"/>
  <c r="CH30" i="121"/>
  <c r="CI109" i="121"/>
  <c r="CH27" i="131"/>
  <c r="CH46" i="131" s="1"/>
  <c r="CI109" i="131"/>
  <c r="CJ28" i="117"/>
  <c r="CK111" i="117"/>
  <c r="CJ28" i="114"/>
  <c r="CK108" i="114"/>
  <c r="CJ9" i="122"/>
  <c r="CK108" i="122"/>
  <c r="CJ31" i="114"/>
  <c r="CK111" i="114"/>
  <c r="CJ27" i="115"/>
  <c r="CJ46" i="115" s="1"/>
  <c r="CK104" i="115"/>
  <c r="CK95" i="113"/>
  <c r="CJ3" i="113"/>
  <c r="CJ23" i="113" s="1"/>
  <c r="CJ7" i="118"/>
  <c r="CK105" i="118"/>
  <c r="CK112" i="114"/>
  <c r="CJ32" i="114"/>
  <c r="CK98" i="115"/>
  <c r="CJ3" i="115"/>
  <c r="CI29" i="121"/>
  <c r="CJ108" i="121"/>
  <c r="CK110" i="122"/>
  <c r="CJ11" i="122"/>
  <c r="CH5" i="131"/>
  <c r="CI101" i="131"/>
  <c r="CK34" i="122"/>
  <c r="CL121" i="122"/>
  <c r="CI106" i="117"/>
  <c r="CH9" i="117"/>
  <c r="CG46" i="121"/>
  <c r="CK33" i="122"/>
  <c r="CL120" i="122"/>
  <c r="CI9" i="118"/>
  <c r="CJ107" i="118"/>
  <c r="CK117" i="118"/>
  <c r="CJ32" i="118"/>
  <c r="CK6" i="113"/>
  <c r="CL98" i="113"/>
  <c r="CK29" i="118"/>
  <c r="CL114" i="118"/>
  <c r="CJ27" i="121"/>
  <c r="CK106" i="121"/>
  <c r="CH10" i="131"/>
  <c r="CI106" i="131"/>
  <c r="CJ5" i="122"/>
  <c r="CK104" i="122"/>
  <c r="CL102" i="114"/>
  <c r="CK7" i="114"/>
  <c r="CJ6" i="117"/>
  <c r="CK103" i="117"/>
  <c r="CK97" i="119"/>
  <c r="CJ26" i="119"/>
  <c r="CJ46" i="119" s="1"/>
  <c r="CG23" i="122"/>
  <c r="CH4" i="117"/>
  <c r="CI101" i="117"/>
  <c r="CI5" i="114"/>
  <c r="CJ100" i="114"/>
  <c r="CJ6" i="122"/>
  <c r="CK105" i="122"/>
  <c r="CK32" i="122"/>
  <c r="CL119" i="122"/>
  <c r="CH8" i="122"/>
  <c r="CI107" i="122"/>
  <c r="CK4" i="119"/>
  <c r="CL95" i="119"/>
  <c r="CJ5" i="110"/>
  <c r="CK99" i="110"/>
  <c r="CJ26" i="110"/>
  <c r="CK102" i="110"/>
  <c r="CJ12" i="122"/>
  <c r="CK111" i="122"/>
  <c r="CJ6" i="118"/>
  <c r="CK104" i="118"/>
  <c r="CI5" i="118"/>
  <c r="CJ103" i="118"/>
  <c r="CK30" i="122"/>
  <c r="CL117" i="122"/>
  <c r="CJ3" i="117"/>
  <c r="CK100" i="117"/>
  <c r="CJ6" i="110"/>
  <c r="CK100" i="110"/>
  <c r="CK6" i="114"/>
  <c r="CL101" i="114"/>
  <c r="CJ107" i="117"/>
  <c r="CI10" i="117"/>
  <c r="CL28" i="121"/>
  <c r="CM107" i="121"/>
  <c r="CK31" i="121"/>
  <c r="CL110" i="121"/>
  <c r="CI29" i="110"/>
  <c r="CJ105" i="110"/>
  <c r="CJ7" i="117"/>
  <c r="CK104" i="117"/>
  <c r="CI105" i="121"/>
  <c r="CH26" i="121"/>
  <c r="CK29" i="115"/>
  <c r="CL106" i="115"/>
  <c r="CK27" i="118"/>
  <c r="CL112" i="118"/>
  <c r="CJ5" i="115"/>
  <c r="CK100" i="115"/>
  <c r="CM109" i="114"/>
  <c r="CL29" i="114"/>
  <c r="CI28" i="131"/>
  <c r="CJ110" i="131"/>
  <c r="CH9" i="131"/>
  <c r="CI105" i="131"/>
  <c r="CL101" i="113"/>
  <c r="CK26" i="113"/>
  <c r="CK30" i="114"/>
  <c r="CL110" i="114"/>
  <c r="CJ4" i="110"/>
  <c r="CK98" i="110"/>
  <c r="CJ30" i="118"/>
  <c r="CK115" i="118"/>
  <c r="CJ7" i="122"/>
  <c r="CK106" i="122"/>
  <c r="CK109" i="117"/>
  <c r="CJ26" i="117"/>
  <c r="CJ26" i="114"/>
  <c r="CK106" i="114"/>
  <c r="CH4" i="122"/>
  <c r="CI103" i="122"/>
  <c r="CK109" i="122"/>
  <c r="CJ10" i="122"/>
  <c r="CK99" i="121"/>
  <c r="CJ4" i="121"/>
  <c r="CI30" i="131"/>
  <c r="CJ112" i="131"/>
  <c r="CK31" i="117"/>
  <c r="CL114" i="117"/>
  <c r="CJ26" i="131"/>
  <c r="CK108" i="131"/>
  <c r="CK92" i="120"/>
  <c r="CJ3" i="120"/>
  <c r="CJ23" i="120" s="1"/>
  <c r="CK3" i="119"/>
  <c r="CL94" i="119"/>
  <c r="CJ23" i="119"/>
  <c r="CH7" i="131"/>
  <c r="CI103" i="131"/>
  <c r="CK10" i="118"/>
  <c r="CL108" i="118"/>
  <c r="CJ8" i="117"/>
  <c r="CK105" i="117"/>
  <c r="CJ4" i="115"/>
  <c r="CK99" i="115"/>
  <c r="CJ33" i="117"/>
  <c r="CK116" i="117"/>
  <c r="CH3" i="121"/>
  <c r="CH23" i="121" s="1"/>
  <c r="CI98" i="121"/>
  <c r="CI113" i="122"/>
  <c r="CH26" i="122"/>
  <c r="CH46" i="122" s="1"/>
  <c r="CK104" i="113"/>
  <c r="CJ29" i="113"/>
  <c r="CJ46" i="113" s="1"/>
  <c r="CK102" i="117"/>
  <c r="CJ5" i="117"/>
  <c r="CJ113" i="131"/>
  <c r="CI31" i="131"/>
  <c r="CK34" i="118"/>
  <c r="CL119" i="118"/>
  <c r="CK8" i="121"/>
  <c r="CL103" i="121"/>
  <c r="CH4" i="131"/>
  <c r="CI100" i="131"/>
  <c r="CJ31" i="118"/>
  <c r="CK116" i="118"/>
  <c r="CH6" i="131"/>
  <c r="CI102" i="131"/>
  <c r="CI32" i="117"/>
  <c r="CJ115" i="117"/>
  <c r="CI7" i="121"/>
  <c r="CJ102" i="121"/>
  <c r="CK6" i="115"/>
  <c r="CL101" i="115"/>
  <c r="CJ3" i="110"/>
  <c r="CK97" i="110"/>
  <c r="CJ5" i="121"/>
  <c r="CK100" i="121"/>
  <c r="CK94" i="120"/>
  <c r="CJ26" i="120"/>
  <c r="CJ46" i="120" s="1"/>
  <c r="CK4" i="114"/>
  <c r="CL99" i="114"/>
  <c r="CI102" i="122"/>
  <c r="CH3" i="122"/>
  <c r="CI23" i="115"/>
  <c r="CI28" i="118"/>
  <c r="CI46" i="118" s="1"/>
  <c r="CJ113" i="118"/>
  <c r="CK6" i="121"/>
  <c r="CL101" i="121"/>
  <c r="CK103" i="114"/>
  <c r="CJ8" i="114"/>
  <c r="CH8" i="131"/>
  <c r="CI104" i="131"/>
  <c r="CL33" i="118"/>
  <c r="CM118" i="118"/>
  <c r="CK29" i="122"/>
  <c r="CL116" i="122"/>
  <c r="CI29" i="131"/>
  <c r="CJ111" i="131"/>
  <c r="CJ11" i="118"/>
  <c r="CK109" i="118"/>
  <c r="CI31" i="122"/>
  <c r="CJ118" i="122"/>
  <c r="CJ9" i="114"/>
  <c r="CK104" i="114"/>
  <c r="CK27" i="114"/>
  <c r="CL107" i="114"/>
  <c r="CK27" i="110"/>
  <c r="CL103" i="110"/>
  <c r="CK28" i="115"/>
  <c r="CL105" i="115"/>
  <c r="CL103" i="115"/>
  <c r="CK26" i="115"/>
  <c r="CL122" i="122"/>
  <c r="CK35" i="122"/>
  <c r="CJ4" i="118"/>
  <c r="CK102" i="118"/>
  <c r="CI27" i="122"/>
  <c r="CJ114" i="122"/>
  <c r="CJ8" i="118"/>
  <c r="CK106" i="118"/>
  <c r="CJ30" i="117"/>
  <c r="CK113" i="117"/>
  <c r="CG23" i="131"/>
  <c r="CH27" i="117"/>
  <c r="CH46" i="117" s="1"/>
  <c r="CI110" i="117"/>
  <c r="AA25" i="131"/>
  <c r="AB2" i="131"/>
  <c r="T2" i="119"/>
  <c r="S25" i="119"/>
  <c r="S25" i="130"/>
  <c r="T2" i="130"/>
  <c r="S25" i="129"/>
  <c r="T2" i="129"/>
  <c r="T2" i="128"/>
  <c r="S25" i="128"/>
  <c r="S25" i="117"/>
  <c r="T2" i="117"/>
  <c r="S25" i="114"/>
  <c r="T2" i="114"/>
  <c r="S25" i="115"/>
  <c r="T2" i="115"/>
  <c r="T2" i="120"/>
  <c r="S25" i="120"/>
  <c r="S25" i="113"/>
  <c r="T2" i="113"/>
  <c r="V2" i="110"/>
  <c r="U25" i="110"/>
  <c r="S25" i="122"/>
  <c r="T2" i="122"/>
  <c r="T2" i="121"/>
  <c r="S25" i="121"/>
  <c r="T2" i="118"/>
  <c r="S25" i="118"/>
  <c r="CI46" i="110" l="1"/>
  <c r="CI23" i="118"/>
  <c r="CK23" i="119"/>
  <c r="CI23" i="114"/>
  <c r="CL104" i="114"/>
  <c r="CK9" i="114"/>
  <c r="CJ29" i="110"/>
  <c r="CK105" i="110"/>
  <c r="CJ3" i="114"/>
  <c r="CK98" i="114"/>
  <c r="CL6" i="121"/>
  <c r="CM101" i="121"/>
  <c r="CI3" i="121"/>
  <c r="CI23" i="121" s="1"/>
  <c r="CJ98" i="121"/>
  <c r="CK5" i="122"/>
  <c r="CL104" i="122"/>
  <c r="CI30" i="121"/>
  <c r="CJ109" i="121"/>
  <c r="CJ7" i="121"/>
  <c r="CK102" i="121"/>
  <c r="CL10" i="118"/>
  <c r="CM108" i="118"/>
  <c r="CK5" i="110"/>
  <c r="CL99" i="110"/>
  <c r="CK26" i="120"/>
  <c r="CK46" i="120" s="1"/>
  <c r="CL94" i="120"/>
  <c r="CK6" i="122"/>
  <c r="CL105" i="122"/>
  <c r="CJ29" i="121"/>
  <c r="CK108" i="121"/>
  <c r="CK26" i="131"/>
  <c r="CL108" i="131"/>
  <c r="CK4" i="110"/>
  <c r="CL98" i="110"/>
  <c r="CK110" i="131"/>
  <c r="CJ28" i="131"/>
  <c r="CM106" i="115"/>
  <c r="CL29" i="115"/>
  <c r="CL31" i="121"/>
  <c r="CM110" i="121"/>
  <c r="CK6" i="110"/>
  <c r="CL100" i="110"/>
  <c r="CK6" i="118"/>
  <c r="CL104" i="118"/>
  <c r="CM95" i="119"/>
  <c r="CL4" i="119"/>
  <c r="CK6" i="117"/>
  <c r="CL103" i="117"/>
  <c r="CI9" i="117"/>
  <c r="CJ106" i="117"/>
  <c r="CK3" i="113"/>
  <c r="CK23" i="113" s="1"/>
  <c r="CL95" i="113"/>
  <c r="CM115" i="122"/>
  <c r="CL28" i="122"/>
  <c r="CK8" i="118"/>
  <c r="CL106" i="118"/>
  <c r="CK7" i="118"/>
  <c r="CL105" i="118"/>
  <c r="CJ31" i="131"/>
  <c r="CK113" i="131"/>
  <c r="CL6" i="114"/>
  <c r="CM101" i="114"/>
  <c r="CM105" i="115"/>
  <c r="CL28" i="115"/>
  <c r="CI4" i="131"/>
  <c r="CJ100" i="131"/>
  <c r="CL97" i="119"/>
  <c r="CK26" i="119"/>
  <c r="CK46" i="119" s="1"/>
  <c r="CJ32" i="131"/>
  <c r="CK114" i="131"/>
  <c r="CI27" i="117"/>
  <c r="CI46" i="117" s="1"/>
  <c r="CJ110" i="117"/>
  <c r="CJ32" i="117"/>
  <c r="CK115" i="117"/>
  <c r="CI7" i="131"/>
  <c r="CJ103" i="131"/>
  <c r="CM103" i="110"/>
  <c r="CL27" i="110"/>
  <c r="CI8" i="131"/>
  <c r="CJ104" i="131"/>
  <c r="CL8" i="121"/>
  <c r="CM103" i="121"/>
  <c r="CK26" i="117"/>
  <c r="CL109" i="117"/>
  <c r="CJ5" i="114"/>
  <c r="CK100" i="114"/>
  <c r="CL106" i="121"/>
  <c r="CK27" i="121"/>
  <c r="CK32" i="118"/>
  <c r="CL117" i="118"/>
  <c r="CM121" i="122"/>
  <c r="CL34" i="122"/>
  <c r="CL104" i="115"/>
  <c r="CK27" i="115"/>
  <c r="CK46" i="115" s="1"/>
  <c r="CK28" i="117"/>
  <c r="CL111" i="117"/>
  <c r="CK115" i="131"/>
  <c r="CJ33" i="131"/>
  <c r="CL29" i="122"/>
  <c r="CM116" i="122"/>
  <c r="CK30" i="118"/>
  <c r="CL115" i="118"/>
  <c r="CK9" i="122"/>
  <c r="CL108" i="122"/>
  <c r="CL26" i="115"/>
  <c r="CM103" i="115"/>
  <c r="CL106" i="114"/>
  <c r="CK26" i="114"/>
  <c r="CJ5" i="118"/>
  <c r="CK103" i="118"/>
  <c r="CM33" i="118"/>
  <c r="CN118" i="118"/>
  <c r="CK3" i="120"/>
  <c r="CK23" i="120" s="1"/>
  <c r="CL92" i="120"/>
  <c r="CK5" i="117"/>
  <c r="CL102" i="117"/>
  <c r="CK3" i="110"/>
  <c r="CL97" i="110"/>
  <c r="CJ102" i="131"/>
  <c r="CI6" i="131"/>
  <c r="CK29" i="113"/>
  <c r="CK46" i="113" s="1"/>
  <c r="CL104" i="113"/>
  <c r="CL99" i="115"/>
  <c r="CK4" i="115"/>
  <c r="CM110" i="114"/>
  <c r="CL30" i="114"/>
  <c r="CH46" i="121"/>
  <c r="CM28" i="121"/>
  <c r="CN107" i="121"/>
  <c r="CK3" i="117"/>
  <c r="CL100" i="117"/>
  <c r="CK12" i="122"/>
  <c r="CL111" i="122"/>
  <c r="CJ9" i="118"/>
  <c r="CK107" i="118"/>
  <c r="CK3" i="115"/>
  <c r="CL98" i="115"/>
  <c r="CJ28" i="110"/>
  <c r="CK104" i="110"/>
  <c r="CM101" i="113"/>
  <c r="CL26" i="113"/>
  <c r="CJ10" i="117"/>
  <c r="CK107" i="117"/>
  <c r="CL32" i="122"/>
  <c r="CM119" i="122"/>
  <c r="CJ105" i="131"/>
  <c r="CI9" i="131"/>
  <c r="CL6" i="113"/>
  <c r="CM98" i="113"/>
  <c r="CJ27" i="122"/>
  <c r="CK114" i="122"/>
  <c r="CJ28" i="118"/>
  <c r="CJ46" i="118" s="1"/>
  <c r="CK113" i="118"/>
  <c r="CK33" i="117"/>
  <c r="CL116" i="117"/>
  <c r="CI10" i="131"/>
  <c r="CJ106" i="131"/>
  <c r="CK11" i="118"/>
  <c r="CL109" i="118"/>
  <c r="CH23" i="122"/>
  <c r="CK30" i="117"/>
  <c r="CL113" i="117"/>
  <c r="CL27" i="114"/>
  <c r="CM107" i="114"/>
  <c r="CJ29" i="131"/>
  <c r="CK111" i="131"/>
  <c r="CI3" i="122"/>
  <c r="CJ102" i="122"/>
  <c r="CJ23" i="110"/>
  <c r="CH23" i="131"/>
  <c r="CL34" i="118"/>
  <c r="CM119" i="118"/>
  <c r="CJ23" i="115"/>
  <c r="CL3" i="119"/>
  <c r="CM94" i="119"/>
  <c r="CM114" i="117"/>
  <c r="CL31" i="117"/>
  <c r="CK10" i="122"/>
  <c r="CL109" i="122"/>
  <c r="CK7" i="122"/>
  <c r="CL106" i="122"/>
  <c r="CM29" i="114"/>
  <c r="CN109" i="114"/>
  <c r="CI26" i="121"/>
  <c r="CI46" i="121" s="1"/>
  <c r="CJ105" i="121"/>
  <c r="CJ107" i="122"/>
  <c r="CI8" i="122"/>
  <c r="CI4" i="117"/>
  <c r="CJ101" i="117"/>
  <c r="CL7" i="114"/>
  <c r="CM102" i="114"/>
  <c r="CI5" i="131"/>
  <c r="CJ101" i="131"/>
  <c r="CK31" i="114"/>
  <c r="CL111" i="114"/>
  <c r="CJ109" i="131"/>
  <c r="CI27" i="131"/>
  <c r="CI46" i="131" s="1"/>
  <c r="CL116" i="118"/>
  <c r="CK31" i="118"/>
  <c r="CJ30" i="131"/>
  <c r="CK112" i="131"/>
  <c r="CL27" i="118"/>
  <c r="CM112" i="118"/>
  <c r="CK11" i="122"/>
  <c r="CL110" i="122"/>
  <c r="CJ31" i="122"/>
  <c r="CK118" i="122"/>
  <c r="CK28" i="114"/>
  <c r="CL108" i="114"/>
  <c r="CL100" i="121"/>
  <c r="CK5" i="121"/>
  <c r="CK4" i="121"/>
  <c r="CL99" i="121"/>
  <c r="CK4" i="118"/>
  <c r="CL102" i="118"/>
  <c r="CL35" i="122"/>
  <c r="CM122" i="122"/>
  <c r="CK8" i="114"/>
  <c r="CL103" i="114"/>
  <c r="CL4" i="114"/>
  <c r="CM99" i="114"/>
  <c r="CL6" i="115"/>
  <c r="CM101" i="115"/>
  <c r="CI26" i="122"/>
  <c r="CI46" i="122" s="1"/>
  <c r="CJ113" i="122"/>
  <c r="CK8" i="117"/>
  <c r="CL105" i="117"/>
  <c r="CJ103" i="122"/>
  <c r="CI4" i="122"/>
  <c r="CK5" i="115"/>
  <c r="CL100" i="115"/>
  <c r="CL104" i="117"/>
  <c r="CK7" i="117"/>
  <c r="CM117" i="122"/>
  <c r="CL30" i="122"/>
  <c r="CK26" i="110"/>
  <c r="CL102" i="110"/>
  <c r="CH23" i="117"/>
  <c r="CL29" i="118"/>
  <c r="CM114" i="118"/>
  <c r="CM120" i="122"/>
  <c r="CL33" i="122"/>
  <c r="CL112" i="114"/>
  <c r="CK32" i="114"/>
  <c r="CJ46" i="114"/>
  <c r="CL27" i="119"/>
  <c r="CM98" i="119"/>
  <c r="CK29" i="117"/>
  <c r="CL112" i="117"/>
  <c r="AC2" i="131"/>
  <c r="AB25" i="131"/>
  <c r="T25" i="119"/>
  <c r="U2" i="119"/>
  <c r="T25" i="130"/>
  <c r="U2" i="130"/>
  <c r="T25" i="129"/>
  <c r="U2" i="129"/>
  <c r="T25" i="128"/>
  <c r="U2" i="128"/>
  <c r="T25" i="118"/>
  <c r="U2" i="118"/>
  <c r="T25" i="121"/>
  <c r="U2" i="121"/>
  <c r="U2" i="122"/>
  <c r="T25" i="122"/>
  <c r="T25" i="120"/>
  <c r="U2" i="120"/>
  <c r="T25" i="113"/>
  <c r="U2" i="113"/>
  <c r="BL23" i="119"/>
  <c r="V25" i="110"/>
  <c r="W2" i="110"/>
  <c r="T25" i="115"/>
  <c r="U2" i="115"/>
  <c r="U2" i="114"/>
  <c r="T25" i="114"/>
  <c r="U2" i="117"/>
  <c r="T25" i="117"/>
  <c r="CJ46" i="110" l="1"/>
  <c r="CJ23" i="118"/>
  <c r="CJ23" i="114"/>
  <c r="CI23" i="131"/>
  <c r="CK23" i="110"/>
  <c r="CI23" i="117"/>
  <c r="CL3" i="115"/>
  <c r="CM98" i="115"/>
  <c r="CL6" i="118"/>
  <c r="CM104" i="118"/>
  <c r="CM112" i="114"/>
  <c r="CL32" i="114"/>
  <c r="CK29" i="131"/>
  <c r="CL111" i="131"/>
  <c r="CK102" i="131"/>
  <c r="CJ6" i="131"/>
  <c r="CL4" i="110"/>
  <c r="CM98" i="110"/>
  <c r="CN117" i="122"/>
  <c r="CM30" i="122"/>
  <c r="CL5" i="121"/>
  <c r="CM100" i="121"/>
  <c r="CN112" i="118"/>
  <c r="CM27" i="118"/>
  <c r="CJ27" i="131"/>
  <c r="CJ46" i="131" s="1"/>
  <c r="CK109" i="131"/>
  <c r="CL7" i="122"/>
  <c r="CM106" i="122"/>
  <c r="CL3" i="110"/>
  <c r="CM97" i="110"/>
  <c r="CM111" i="117"/>
  <c r="CL28" i="117"/>
  <c r="CN99" i="114"/>
  <c r="CM4" i="114"/>
  <c r="CM92" i="120"/>
  <c r="CL3" i="120"/>
  <c r="CL23" i="120" s="1"/>
  <c r="CJ7" i="131"/>
  <c r="CK103" i="131"/>
  <c r="CM105" i="122"/>
  <c r="CL6" i="122"/>
  <c r="CL32" i="118"/>
  <c r="CM117" i="118"/>
  <c r="CK28" i="131"/>
  <c r="CL110" i="131"/>
  <c r="CK27" i="122"/>
  <c r="CL114" i="122"/>
  <c r="CL9" i="122"/>
  <c r="CM108" i="122"/>
  <c r="CL6" i="110"/>
  <c r="CM100" i="110"/>
  <c r="CM111" i="114"/>
  <c r="CL31" i="114"/>
  <c r="CL27" i="121"/>
  <c r="CM106" i="121"/>
  <c r="CL4" i="121"/>
  <c r="CM99" i="121"/>
  <c r="CN114" i="117"/>
  <c r="CM31" i="117"/>
  <c r="CK103" i="122"/>
  <c r="CJ4" i="122"/>
  <c r="CI23" i="122"/>
  <c r="CM97" i="119"/>
  <c r="CL26" i="119"/>
  <c r="CL46" i="119" s="1"/>
  <c r="CL8" i="114"/>
  <c r="CM103" i="114"/>
  <c r="CM8" i="121"/>
  <c r="CN103" i="121"/>
  <c r="CJ9" i="117"/>
  <c r="CK106" i="117"/>
  <c r="CK3" i="114"/>
  <c r="CL98" i="114"/>
  <c r="CM33" i="122"/>
  <c r="CN120" i="122"/>
  <c r="CN122" i="122"/>
  <c r="CM35" i="122"/>
  <c r="CM99" i="110"/>
  <c r="CL5" i="110"/>
  <c r="CM29" i="118"/>
  <c r="CN114" i="118"/>
  <c r="CL112" i="131"/>
  <c r="CK30" i="131"/>
  <c r="CL10" i="122"/>
  <c r="CM109" i="122"/>
  <c r="CM26" i="113"/>
  <c r="CN101" i="113"/>
  <c r="CK23" i="115"/>
  <c r="CL30" i="118"/>
  <c r="CM115" i="118"/>
  <c r="CK5" i="114"/>
  <c r="CL100" i="114"/>
  <c r="CM28" i="115"/>
  <c r="CN105" i="115"/>
  <c r="CL26" i="110"/>
  <c r="CM102" i="110"/>
  <c r="CM7" i="114"/>
  <c r="CN102" i="114"/>
  <c r="CL113" i="118"/>
  <c r="CK28" i="118"/>
  <c r="CK46" i="118" s="1"/>
  <c r="CN28" i="121"/>
  <c r="CO107" i="121"/>
  <c r="CM34" i="122"/>
  <c r="CN121" i="122"/>
  <c r="CL113" i="131"/>
  <c r="CK31" i="131"/>
  <c r="CM6" i="121"/>
  <c r="CN101" i="121"/>
  <c r="CL11" i="122"/>
  <c r="CM110" i="122"/>
  <c r="CO109" i="114"/>
  <c r="CN29" i="114"/>
  <c r="CL11" i="118"/>
  <c r="CM109" i="118"/>
  <c r="CL8" i="117"/>
  <c r="CM105" i="117"/>
  <c r="CJ4" i="117"/>
  <c r="CK101" i="117"/>
  <c r="CK9" i="118"/>
  <c r="CL107" i="118"/>
  <c r="CK33" i="131"/>
  <c r="CL115" i="131"/>
  <c r="CK100" i="131"/>
  <c r="CJ4" i="131"/>
  <c r="CM94" i="120"/>
  <c r="CL26" i="120"/>
  <c r="CL46" i="120" s="1"/>
  <c r="CJ26" i="122"/>
  <c r="CJ46" i="122" s="1"/>
  <c r="CK113" i="122"/>
  <c r="CM34" i="118"/>
  <c r="CN119" i="118"/>
  <c r="CJ10" i="131"/>
  <c r="CK106" i="131"/>
  <c r="CL12" i="122"/>
  <c r="CM111" i="122"/>
  <c r="CM30" i="114"/>
  <c r="CN110" i="114"/>
  <c r="CK5" i="118"/>
  <c r="CL103" i="118"/>
  <c r="CJ8" i="131"/>
  <c r="CK104" i="131"/>
  <c r="CL6" i="117"/>
  <c r="CM103" i="117"/>
  <c r="CL26" i="131"/>
  <c r="CM108" i="131"/>
  <c r="CM104" i="122"/>
  <c r="CL5" i="122"/>
  <c r="CK107" i="122"/>
  <c r="CJ8" i="122"/>
  <c r="CN98" i="119"/>
  <c r="CM27" i="119"/>
  <c r="CL5" i="115"/>
  <c r="CM100" i="115"/>
  <c r="CM6" i="115"/>
  <c r="CN101" i="115"/>
  <c r="CM102" i="118"/>
  <c r="CL4" i="118"/>
  <c r="CJ5" i="131"/>
  <c r="CK101" i="131"/>
  <c r="CL30" i="117"/>
  <c r="CM113" i="117"/>
  <c r="CL33" i="117"/>
  <c r="CM116" i="117"/>
  <c r="CK28" i="110"/>
  <c r="CL104" i="110"/>
  <c r="CL3" i="117"/>
  <c r="CM100" i="117"/>
  <c r="CM99" i="115"/>
  <c r="CL4" i="115"/>
  <c r="CL5" i="117"/>
  <c r="CM102" i="117"/>
  <c r="CK46" i="114"/>
  <c r="CM104" i="115"/>
  <c r="CL27" i="115"/>
  <c r="CL46" i="115" s="1"/>
  <c r="CK32" i="131"/>
  <c r="CL114" i="131"/>
  <c r="CN101" i="114"/>
  <c r="CM6" i="114"/>
  <c r="CL23" i="119"/>
  <c r="CK29" i="121"/>
  <c r="CL108" i="121"/>
  <c r="CM10" i="118"/>
  <c r="CN108" i="118"/>
  <c r="CJ3" i="121"/>
  <c r="CJ23" i="121" s="1"/>
  <c r="CK98" i="121"/>
  <c r="CL31" i="118"/>
  <c r="CM116" i="118"/>
  <c r="CJ3" i="122"/>
  <c r="CK102" i="122"/>
  <c r="CM32" i="122"/>
  <c r="CN119" i="122"/>
  <c r="CM26" i="115"/>
  <c r="CN103" i="115"/>
  <c r="CL3" i="113"/>
  <c r="CL23" i="113" s="1"/>
  <c r="CM95" i="113"/>
  <c r="CL102" i="121"/>
  <c r="CK7" i="121"/>
  <c r="CM3" i="119"/>
  <c r="CN94" i="119"/>
  <c r="CK10" i="117"/>
  <c r="CL107" i="117"/>
  <c r="CO118" i="118"/>
  <c r="CN33" i="118"/>
  <c r="CL115" i="117"/>
  <c r="CK32" i="117"/>
  <c r="CM105" i="118"/>
  <c r="CL7" i="118"/>
  <c r="CJ30" i="121"/>
  <c r="CK109" i="121"/>
  <c r="CM112" i="117"/>
  <c r="CL29" i="117"/>
  <c r="CL28" i="114"/>
  <c r="CM108" i="114"/>
  <c r="CM27" i="114"/>
  <c r="CN107" i="114"/>
  <c r="CM6" i="113"/>
  <c r="CN98" i="113"/>
  <c r="CJ27" i="117"/>
  <c r="CJ46" i="117" s="1"/>
  <c r="CK110" i="117"/>
  <c r="CM106" i="118"/>
  <c r="CL8" i="118"/>
  <c r="CM31" i="121"/>
  <c r="CN110" i="121"/>
  <c r="CL105" i="110"/>
  <c r="CK29" i="110"/>
  <c r="CL7" i="117"/>
  <c r="CM104" i="117"/>
  <c r="CL118" i="122"/>
  <c r="CK31" i="122"/>
  <c r="CJ26" i="121"/>
  <c r="CK105" i="121"/>
  <c r="CJ9" i="131"/>
  <c r="CK105" i="131"/>
  <c r="CM104" i="113"/>
  <c r="CL29" i="113"/>
  <c r="CL46" i="113" s="1"/>
  <c r="CM106" i="114"/>
  <c r="CL26" i="114"/>
  <c r="CM29" i="122"/>
  <c r="CN116" i="122"/>
  <c r="CL26" i="117"/>
  <c r="CM109" i="117"/>
  <c r="CM27" i="110"/>
  <c r="CN103" i="110"/>
  <c r="CN115" i="122"/>
  <c r="CM28" i="122"/>
  <c r="CN95" i="119"/>
  <c r="CM4" i="119"/>
  <c r="CN106" i="115"/>
  <c r="CM29" i="115"/>
  <c r="CL9" i="114"/>
  <c r="CM104" i="114"/>
  <c r="AC25" i="131"/>
  <c r="AD2" i="131"/>
  <c r="V2" i="119"/>
  <c r="U25" i="119"/>
  <c r="U25" i="130"/>
  <c r="V2" i="130"/>
  <c r="U25" i="129"/>
  <c r="V2" i="129"/>
  <c r="U25" i="128"/>
  <c r="V2" i="128"/>
  <c r="U25" i="117"/>
  <c r="V2" i="117"/>
  <c r="U25" i="114"/>
  <c r="V2" i="114"/>
  <c r="U25" i="115"/>
  <c r="V2" i="115"/>
  <c r="U25" i="122"/>
  <c r="V2" i="122"/>
  <c r="W25" i="110"/>
  <c r="X2" i="110"/>
  <c r="U25" i="120"/>
  <c r="V2" i="120"/>
  <c r="BL23" i="115"/>
  <c r="D46" i="119"/>
  <c r="U25" i="113"/>
  <c r="V2" i="113"/>
  <c r="BL23" i="113"/>
  <c r="D46" i="117"/>
  <c r="BL23" i="120"/>
  <c r="U25" i="121"/>
  <c r="V2" i="121"/>
  <c r="U25" i="118"/>
  <c r="V2" i="118"/>
  <c r="S56" i="131" l="1"/>
  <c r="S58" i="131"/>
  <c r="S52" i="131"/>
  <c r="S53" i="131"/>
  <c r="S54" i="131"/>
  <c r="S57" i="131"/>
  <c r="S55" i="131"/>
  <c r="S51" i="131"/>
  <c r="CK23" i="118"/>
  <c r="CL23" i="115"/>
  <c r="CM23" i="119"/>
  <c r="CK46" i="110"/>
  <c r="CL23" i="110"/>
  <c r="CL46" i="114"/>
  <c r="CN6" i="115"/>
  <c r="CO101" i="115"/>
  <c r="CN6" i="121"/>
  <c r="CO101" i="121"/>
  <c r="CM31" i="114"/>
  <c r="CN111" i="114"/>
  <c r="CO115" i="122"/>
  <c r="CN28" i="122"/>
  <c r="CL32" i="131"/>
  <c r="CM114" i="131"/>
  <c r="CN99" i="115"/>
  <c r="CM4" i="115"/>
  <c r="CL113" i="122"/>
  <c r="CK26" i="122"/>
  <c r="CK46" i="122" s="1"/>
  <c r="CL9" i="118"/>
  <c r="CM107" i="118"/>
  <c r="CL31" i="131"/>
  <c r="CM113" i="131"/>
  <c r="CM30" i="118"/>
  <c r="CN115" i="118"/>
  <c r="CM112" i="131"/>
  <c r="CL30" i="131"/>
  <c r="CN33" i="122"/>
  <c r="CO120" i="122"/>
  <c r="CM8" i="114"/>
  <c r="CN103" i="114"/>
  <c r="CN31" i="117"/>
  <c r="CO114" i="117"/>
  <c r="CN30" i="122"/>
  <c r="CO117" i="122"/>
  <c r="CN112" i="114"/>
  <c r="CM32" i="114"/>
  <c r="CL28" i="131"/>
  <c r="CM110" i="131"/>
  <c r="CM29" i="117"/>
  <c r="CN112" i="117"/>
  <c r="CM5" i="122"/>
  <c r="CN104" i="122"/>
  <c r="CL5" i="114"/>
  <c r="CM100" i="114"/>
  <c r="CK30" i="121"/>
  <c r="CL109" i="121"/>
  <c r="CN30" i="114"/>
  <c r="CO110" i="114"/>
  <c r="CN92" i="120"/>
  <c r="CM3" i="120"/>
  <c r="CM23" i="120" s="1"/>
  <c r="CN10" i="118"/>
  <c r="CO108" i="118"/>
  <c r="CK9" i="131"/>
  <c r="CL105" i="131"/>
  <c r="CM3" i="113"/>
  <c r="CM23" i="113" s="1"/>
  <c r="CN95" i="113"/>
  <c r="CM33" i="117"/>
  <c r="CN116" i="117"/>
  <c r="CO119" i="118"/>
  <c r="CN34" i="118"/>
  <c r="CM10" i="122"/>
  <c r="CN109" i="122"/>
  <c r="CM111" i="131"/>
  <c r="CL29" i="131"/>
  <c r="CL33" i="131"/>
  <c r="CM115" i="131"/>
  <c r="CN6" i="113"/>
  <c r="CO98" i="113"/>
  <c r="CK3" i="121"/>
  <c r="CK23" i="121" s="1"/>
  <c r="CL98" i="121"/>
  <c r="CM5" i="115"/>
  <c r="CN100" i="115"/>
  <c r="CN109" i="118"/>
  <c r="CM11" i="118"/>
  <c r="CL29" i="110"/>
  <c r="CM105" i="110"/>
  <c r="CO94" i="119"/>
  <c r="CN3" i="119"/>
  <c r="CK4" i="117"/>
  <c r="CL101" i="117"/>
  <c r="CO29" i="114"/>
  <c r="CP109" i="114"/>
  <c r="CL3" i="114"/>
  <c r="CL23" i="114" s="1"/>
  <c r="CM98" i="114"/>
  <c r="CK27" i="117"/>
  <c r="CK46" i="117" s="1"/>
  <c r="CL110" i="117"/>
  <c r="CM31" i="118"/>
  <c r="CN116" i="118"/>
  <c r="CK4" i="131"/>
  <c r="CL100" i="131"/>
  <c r="CM5" i="121"/>
  <c r="CN100" i="121"/>
  <c r="CO95" i="119"/>
  <c r="CN4" i="119"/>
  <c r="CP118" i="118"/>
  <c r="CO33" i="118"/>
  <c r="CM113" i="118"/>
  <c r="CL28" i="118"/>
  <c r="CL46" i="118" s="1"/>
  <c r="CK4" i="122"/>
  <c r="CL103" i="122"/>
  <c r="CL10" i="117"/>
  <c r="CM107" i="117"/>
  <c r="CO101" i="114"/>
  <c r="CN6" i="114"/>
  <c r="CM26" i="131"/>
  <c r="CN108" i="131"/>
  <c r="CM32" i="118"/>
  <c r="CN117" i="118"/>
  <c r="CK26" i="121"/>
  <c r="CK46" i="121" s="1"/>
  <c r="CL105" i="121"/>
  <c r="CN104" i="114"/>
  <c r="CM9" i="114"/>
  <c r="CM26" i="114"/>
  <c r="CN106" i="114"/>
  <c r="CN31" i="121"/>
  <c r="CO110" i="121"/>
  <c r="CK5" i="131"/>
  <c r="CL101" i="131"/>
  <c r="CM6" i="117"/>
  <c r="CN103" i="117"/>
  <c r="CN34" i="122"/>
  <c r="CO121" i="122"/>
  <c r="CM9" i="122"/>
  <c r="CN108" i="122"/>
  <c r="CK27" i="131"/>
  <c r="CK46" i="131" s="1"/>
  <c r="CL109" i="131"/>
  <c r="CM6" i="118"/>
  <c r="CN104" i="118"/>
  <c r="CN27" i="110"/>
  <c r="CO103" i="110"/>
  <c r="CN105" i="118"/>
  <c r="CM7" i="118"/>
  <c r="CM29" i="113"/>
  <c r="CM46" i="113" s="1"/>
  <c r="CN104" i="113"/>
  <c r="CM118" i="122"/>
  <c r="CL31" i="122"/>
  <c r="CN108" i="114"/>
  <c r="CM28" i="114"/>
  <c r="CL102" i="122"/>
  <c r="CK3" i="122"/>
  <c r="CL29" i="121"/>
  <c r="CM108" i="121"/>
  <c r="CM27" i="115"/>
  <c r="CM46" i="115" s="1"/>
  <c r="CN104" i="115"/>
  <c r="CL28" i="110"/>
  <c r="CM104" i="110"/>
  <c r="CK8" i="131"/>
  <c r="CL104" i="131"/>
  <c r="CK10" i="131"/>
  <c r="CL106" i="131"/>
  <c r="CM26" i="120"/>
  <c r="CM46" i="120" s="1"/>
  <c r="CN94" i="120"/>
  <c r="CJ23" i="117"/>
  <c r="CM11" i="122"/>
  <c r="CN110" i="122"/>
  <c r="CO28" i="121"/>
  <c r="CP107" i="121"/>
  <c r="CN26" i="113"/>
  <c r="CO101" i="113"/>
  <c r="CK23" i="114"/>
  <c r="CN97" i="119"/>
  <c r="CM26" i="119"/>
  <c r="CM46" i="119" s="1"/>
  <c r="CM27" i="121"/>
  <c r="CN106" i="121"/>
  <c r="CL27" i="122"/>
  <c r="CM114" i="122"/>
  <c r="CN105" i="122"/>
  <c r="CM6" i="122"/>
  <c r="CJ23" i="131"/>
  <c r="CM3" i="115"/>
  <c r="CN98" i="115"/>
  <c r="CN104" i="117"/>
  <c r="CM7" i="117"/>
  <c r="CM5" i="117"/>
  <c r="CN102" i="117"/>
  <c r="CM103" i="118"/>
  <c r="CL5" i="118"/>
  <c r="CM3" i="110"/>
  <c r="CN97" i="110"/>
  <c r="CN29" i="122"/>
  <c r="CO116" i="122"/>
  <c r="CO103" i="121"/>
  <c r="CN8" i="121"/>
  <c r="CN26" i="115"/>
  <c r="CO103" i="115"/>
  <c r="CM30" i="117"/>
  <c r="CN113" i="117"/>
  <c r="CN7" i="114"/>
  <c r="CO102" i="114"/>
  <c r="CN35" i="122"/>
  <c r="CO122" i="122"/>
  <c r="CM6" i="110"/>
  <c r="CN100" i="110"/>
  <c r="CM7" i="122"/>
  <c r="CN106" i="122"/>
  <c r="CJ46" i="121"/>
  <c r="CN27" i="114"/>
  <c r="CO107" i="114"/>
  <c r="CN32" i="122"/>
  <c r="CO119" i="122"/>
  <c r="CN100" i="117"/>
  <c r="CM3" i="117"/>
  <c r="CN111" i="122"/>
  <c r="CM12" i="122"/>
  <c r="CN102" i="110"/>
  <c r="CM26" i="110"/>
  <c r="CN29" i="118"/>
  <c r="CO114" i="118"/>
  <c r="CM4" i="121"/>
  <c r="CN99" i="121"/>
  <c r="CO99" i="114"/>
  <c r="CN4" i="114"/>
  <c r="CN98" i="110"/>
  <c r="CM4" i="110"/>
  <c r="CN27" i="119"/>
  <c r="CO98" i="119"/>
  <c r="CO106" i="115"/>
  <c r="CN29" i="115"/>
  <c r="CM26" i="117"/>
  <c r="CN109" i="117"/>
  <c r="CM8" i="118"/>
  <c r="CN106" i="118"/>
  <c r="CM115" i="117"/>
  <c r="CL32" i="117"/>
  <c r="CL7" i="121"/>
  <c r="CM102" i="121"/>
  <c r="CJ23" i="122"/>
  <c r="CM4" i="118"/>
  <c r="CN102" i="118"/>
  <c r="CK8" i="122"/>
  <c r="CL107" i="122"/>
  <c r="CM8" i="117"/>
  <c r="CN105" i="117"/>
  <c r="CN28" i="115"/>
  <c r="CO105" i="115"/>
  <c r="CN99" i="110"/>
  <c r="CM5" i="110"/>
  <c r="CK9" i="117"/>
  <c r="CL106" i="117"/>
  <c r="CK7" i="131"/>
  <c r="CL103" i="131"/>
  <c r="CM28" i="117"/>
  <c r="CN111" i="117"/>
  <c r="CN27" i="118"/>
  <c r="CO112" i="118"/>
  <c r="CK6" i="131"/>
  <c r="CL102" i="131"/>
  <c r="AD25" i="131"/>
  <c r="AE2" i="131"/>
  <c r="D46" i="120"/>
  <c r="V25" i="119"/>
  <c r="W2" i="119"/>
  <c r="D46" i="114"/>
  <c r="V25" i="130"/>
  <c r="W2" i="130"/>
  <c r="V25" i="129"/>
  <c r="W2" i="129"/>
  <c r="V25" i="128"/>
  <c r="W2" i="128"/>
  <c r="V25" i="118"/>
  <c r="W2" i="118"/>
  <c r="V25" i="121"/>
  <c r="W2" i="121"/>
  <c r="BL23" i="118"/>
  <c r="BL23" i="121"/>
  <c r="BL23" i="114"/>
  <c r="W2" i="115"/>
  <c r="V25" i="115"/>
  <c r="V25" i="117"/>
  <c r="W2" i="117"/>
  <c r="BL23" i="117"/>
  <c r="V25" i="120"/>
  <c r="W2" i="120"/>
  <c r="V25" i="122"/>
  <c r="W2" i="122"/>
  <c r="BL23" i="122"/>
  <c r="W2" i="113"/>
  <c r="V25" i="113"/>
  <c r="X25" i="110"/>
  <c r="Y2" i="110"/>
  <c r="BL23" i="110"/>
  <c r="V25" i="114"/>
  <c r="W2" i="114"/>
  <c r="CL23" i="118" l="1"/>
  <c r="CN23" i="119"/>
  <c r="CL46" i="110"/>
  <c r="CK23" i="117"/>
  <c r="CK23" i="122"/>
  <c r="CM23" i="110"/>
  <c r="CN26" i="117"/>
  <c r="CO109" i="117"/>
  <c r="CM29" i="121"/>
  <c r="CN108" i="121"/>
  <c r="CL4" i="117"/>
  <c r="CM101" i="117"/>
  <c r="CO98" i="115"/>
  <c r="CN3" i="115"/>
  <c r="CL27" i="131"/>
  <c r="CL46" i="131" s="1"/>
  <c r="CM109" i="131"/>
  <c r="CO95" i="113"/>
  <c r="CN3" i="113"/>
  <c r="CN23" i="113" s="1"/>
  <c r="CN30" i="118"/>
  <c r="CO115" i="118"/>
  <c r="CL7" i="131"/>
  <c r="CM103" i="131"/>
  <c r="CN4" i="121"/>
  <c r="CO99" i="121"/>
  <c r="CN3" i="117"/>
  <c r="CO100" i="117"/>
  <c r="CL3" i="122"/>
  <c r="CM102" i="122"/>
  <c r="CN9" i="122"/>
  <c r="CO108" i="122"/>
  <c r="CO31" i="121"/>
  <c r="CP110" i="121"/>
  <c r="CN32" i="118"/>
  <c r="CO117" i="118"/>
  <c r="CL4" i="122"/>
  <c r="CM103" i="122"/>
  <c r="CN5" i="121"/>
  <c r="CO100" i="121"/>
  <c r="CM3" i="114"/>
  <c r="CN98" i="114"/>
  <c r="CP94" i="119"/>
  <c r="CO3" i="119"/>
  <c r="CN10" i="122"/>
  <c r="CO109" i="122"/>
  <c r="CL9" i="131"/>
  <c r="CM105" i="131"/>
  <c r="CL30" i="121"/>
  <c r="CM109" i="121"/>
  <c r="CN110" i="131"/>
  <c r="CM28" i="131"/>
  <c r="CO103" i="114"/>
  <c r="CN8" i="114"/>
  <c r="CM31" i="131"/>
  <c r="CN113" i="131"/>
  <c r="CO99" i="115"/>
  <c r="CN4" i="115"/>
  <c r="CO6" i="121"/>
  <c r="CP101" i="121"/>
  <c r="CN28" i="117"/>
  <c r="CO111" i="117"/>
  <c r="CQ107" i="121"/>
  <c r="CP28" i="121"/>
  <c r="CO92" i="120"/>
  <c r="CN3" i="120"/>
  <c r="CN23" i="120" s="1"/>
  <c r="CM30" i="131"/>
  <c r="CN112" i="131"/>
  <c r="CN12" i="122"/>
  <c r="CO111" i="122"/>
  <c r="CN27" i="121"/>
  <c r="CO106" i="121"/>
  <c r="CL26" i="121"/>
  <c r="CM105" i="121"/>
  <c r="CL27" i="117"/>
  <c r="CL46" i="117" s="1"/>
  <c r="CM110" i="117"/>
  <c r="CO111" i="114"/>
  <c r="CN31" i="114"/>
  <c r="CO27" i="119"/>
  <c r="CP98" i="119"/>
  <c r="CO104" i="113"/>
  <c r="CN29" i="113"/>
  <c r="CN46" i="113" s="1"/>
  <c r="CP33" i="118"/>
  <c r="CQ118" i="118"/>
  <c r="CO100" i="115"/>
  <c r="CN5" i="115"/>
  <c r="CM113" i="122"/>
  <c r="CL26" i="122"/>
  <c r="CL46" i="122" s="1"/>
  <c r="CO28" i="115"/>
  <c r="CP105" i="115"/>
  <c r="CN7" i="122"/>
  <c r="CO106" i="122"/>
  <c r="CL8" i="131"/>
  <c r="CM104" i="131"/>
  <c r="CM10" i="117"/>
  <c r="CN107" i="117"/>
  <c r="CP114" i="117"/>
  <c r="CO31" i="117"/>
  <c r="CM7" i="121"/>
  <c r="CN102" i="121"/>
  <c r="CN11" i="122"/>
  <c r="CO110" i="122"/>
  <c r="CN111" i="131"/>
  <c r="CM29" i="131"/>
  <c r="CM23" i="115"/>
  <c r="CO29" i="115"/>
  <c r="CP106" i="115"/>
  <c r="CO26" i="115"/>
  <c r="CP103" i="115"/>
  <c r="CL9" i="117"/>
  <c r="CM106" i="117"/>
  <c r="CO97" i="119"/>
  <c r="CN26" i="119"/>
  <c r="CN46" i="119" s="1"/>
  <c r="CO35" i="122"/>
  <c r="CP122" i="122"/>
  <c r="CN26" i="120"/>
  <c r="CN46" i="120" s="1"/>
  <c r="CO94" i="120"/>
  <c r="CO27" i="110"/>
  <c r="CP103" i="110"/>
  <c r="CO34" i="122"/>
  <c r="CP121" i="122"/>
  <c r="CO106" i="114"/>
  <c r="CN26" i="114"/>
  <c r="CN26" i="131"/>
  <c r="CO108" i="131"/>
  <c r="CL4" i="131"/>
  <c r="CM100" i="131"/>
  <c r="CO10" i="118"/>
  <c r="CP108" i="118"/>
  <c r="CM5" i="114"/>
  <c r="CN100" i="114"/>
  <c r="CO33" i="122"/>
  <c r="CP120" i="122"/>
  <c r="CM9" i="118"/>
  <c r="CN107" i="118"/>
  <c r="CO6" i="115"/>
  <c r="CP101" i="115"/>
  <c r="CN9" i="114"/>
  <c r="CO104" i="114"/>
  <c r="CO97" i="110"/>
  <c r="CN3" i="110"/>
  <c r="CO30" i="114"/>
  <c r="CP110" i="114"/>
  <c r="CO100" i="110"/>
  <c r="CN6" i="110"/>
  <c r="CO29" i="118"/>
  <c r="CP114" i="118"/>
  <c r="CM28" i="110"/>
  <c r="CN104" i="110"/>
  <c r="CN7" i="118"/>
  <c r="CO105" i="118"/>
  <c r="CO6" i="113"/>
  <c r="CP98" i="113"/>
  <c r="CN114" i="131"/>
  <c r="CM32" i="131"/>
  <c r="CK23" i="131"/>
  <c r="CL8" i="122"/>
  <c r="CM107" i="122"/>
  <c r="CN5" i="117"/>
  <c r="CO102" i="117"/>
  <c r="CN28" i="114"/>
  <c r="CO108" i="114"/>
  <c r="CO27" i="118"/>
  <c r="CP112" i="118"/>
  <c r="CO106" i="118"/>
  <c r="CN8" i="118"/>
  <c r="CP107" i="114"/>
  <c r="CO27" i="114"/>
  <c r="CO8" i="121"/>
  <c r="CP103" i="121"/>
  <c r="CN6" i="122"/>
  <c r="CO105" i="122"/>
  <c r="CP101" i="113"/>
  <c r="CO26" i="113"/>
  <c r="CO104" i="115"/>
  <c r="CN27" i="115"/>
  <c r="CN46" i="115" s="1"/>
  <c r="CM46" i="114"/>
  <c r="CN113" i="118"/>
  <c r="CM28" i="118"/>
  <c r="CM46" i="118" s="1"/>
  <c r="CP29" i="114"/>
  <c r="CQ109" i="114"/>
  <c r="CM33" i="131"/>
  <c r="CN115" i="131"/>
  <c r="CO34" i="118"/>
  <c r="CP119" i="118"/>
  <c r="CN32" i="114"/>
  <c r="CO112" i="114"/>
  <c r="CN7" i="117"/>
  <c r="CO104" i="117"/>
  <c r="CP101" i="114"/>
  <c r="CO6" i="114"/>
  <c r="CO28" i="122"/>
  <c r="CP115" i="122"/>
  <c r="CO4" i="114"/>
  <c r="CP99" i="114"/>
  <c r="CN30" i="117"/>
  <c r="CO113" i="117"/>
  <c r="CM101" i="131"/>
  <c r="CL5" i="131"/>
  <c r="CN29" i="117"/>
  <c r="CO112" i="117"/>
  <c r="CO4" i="119"/>
  <c r="CP95" i="119"/>
  <c r="CL3" i="121"/>
  <c r="CL23" i="121" s="1"/>
  <c r="CM98" i="121"/>
  <c r="CN8" i="117"/>
  <c r="CO105" i="117"/>
  <c r="CL6" i="131"/>
  <c r="CM102" i="131"/>
  <c r="CO32" i="122"/>
  <c r="CP119" i="122"/>
  <c r="CM5" i="118"/>
  <c r="CN103" i="118"/>
  <c r="CN105" i="110"/>
  <c r="CM29" i="110"/>
  <c r="CN115" i="117"/>
  <c r="CM32" i="117"/>
  <c r="CN5" i="110"/>
  <c r="CO99" i="110"/>
  <c r="CN4" i="118"/>
  <c r="CO102" i="118"/>
  <c r="CO98" i="110"/>
  <c r="CN4" i="110"/>
  <c r="CN26" i="110"/>
  <c r="CO102" i="110"/>
  <c r="CO7" i="114"/>
  <c r="CP102" i="114"/>
  <c r="CP116" i="122"/>
  <c r="CO29" i="122"/>
  <c r="CN114" i="122"/>
  <c r="CM27" i="122"/>
  <c r="CL10" i="131"/>
  <c r="CM106" i="131"/>
  <c r="CN118" i="122"/>
  <c r="CM31" i="122"/>
  <c r="CN6" i="118"/>
  <c r="CO104" i="118"/>
  <c r="CN6" i="117"/>
  <c r="CO103" i="117"/>
  <c r="CN31" i="118"/>
  <c r="CO116" i="118"/>
  <c r="CN11" i="118"/>
  <c r="CO109" i="118"/>
  <c r="CN33" i="117"/>
  <c r="CO116" i="117"/>
  <c r="CN5" i="122"/>
  <c r="CO104" i="122"/>
  <c r="CO30" i="122"/>
  <c r="CP117" i="122"/>
  <c r="D46" i="121"/>
  <c r="D46" i="110"/>
  <c r="D46" i="113"/>
  <c r="AE25" i="131"/>
  <c r="AF2" i="131"/>
  <c r="D46" i="122"/>
  <c r="X2" i="119"/>
  <c r="W25" i="119"/>
  <c r="D46" i="115"/>
  <c r="W25" i="130"/>
  <c r="X2" i="130"/>
  <c r="W25" i="129"/>
  <c r="X2" i="129"/>
  <c r="W25" i="128"/>
  <c r="X2" i="128"/>
  <c r="W25" i="118"/>
  <c r="X2" i="118"/>
  <c r="W25" i="115"/>
  <c r="X2" i="115"/>
  <c r="Z2" i="110"/>
  <c r="Y25" i="110"/>
  <c r="W25" i="122"/>
  <c r="X2" i="122"/>
  <c r="W25" i="117"/>
  <c r="X2" i="117"/>
  <c r="X2" i="114"/>
  <c r="W25" i="114"/>
  <c r="W25" i="113"/>
  <c r="X2" i="113"/>
  <c r="W25" i="120"/>
  <c r="X2" i="120"/>
  <c r="X2" i="121"/>
  <c r="W25" i="121"/>
  <c r="CM23" i="118" l="1"/>
  <c r="CN23" i="110"/>
  <c r="CL46" i="121"/>
  <c r="CM46" i="110"/>
  <c r="CN23" i="115"/>
  <c r="CL23" i="131"/>
  <c r="CM6" i="131"/>
  <c r="CN102" i="131"/>
  <c r="CO32" i="114"/>
  <c r="CP112" i="114"/>
  <c r="CQ120" i="122"/>
  <c r="CP33" i="122"/>
  <c r="CN104" i="131"/>
  <c r="CM8" i="131"/>
  <c r="CO9" i="122"/>
  <c r="CP108" i="122"/>
  <c r="CN28" i="118"/>
  <c r="CN46" i="118" s="1"/>
  <c r="CO113" i="118"/>
  <c r="CP100" i="115"/>
  <c r="CO5" i="115"/>
  <c r="CQ103" i="121"/>
  <c r="CP8" i="121"/>
  <c r="CM4" i="122"/>
  <c r="CN103" i="122"/>
  <c r="CM5" i="131"/>
  <c r="CN101" i="131"/>
  <c r="CP108" i="114"/>
  <c r="CO28" i="114"/>
  <c r="CN32" i="131"/>
  <c r="CO114" i="131"/>
  <c r="CO26" i="114"/>
  <c r="CP106" i="114"/>
  <c r="CP29" i="115"/>
  <c r="CQ106" i="115"/>
  <c r="CP111" i="114"/>
  <c r="CO31" i="114"/>
  <c r="CO8" i="114"/>
  <c r="CP103" i="114"/>
  <c r="CL23" i="122"/>
  <c r="CL23" i="117"/>
  <c r="CO29" i="117"/>
  <c r="CP112" i="117"/>
  <c r="CO8" i="118"/>
  <c r="CP106" i="118"/>
  <c r="CO26" i="120"/>
  <c r="CO46" i="120" s="1"/>
  <c r="CP94" i="120"/>
  <c r="CM7" i="131"/>
  <c r="CN103" i="131"/>
  <c r="CO3" i="110"/>
  <c r="CP97" i="110"/>
  <c r="CN27" i="122"/>
  <c r="CO114" i="122"/>
  <c r="CQ119" i="118"/>
  <c r="CP34" i="118"/>
  <c r="CN7" i="121"/>
  <c r="CO102" i="121"/>
  <c r="CO103" i="118"/>
  <c r="CN5" i="118"/>
  <c r="CO6" i="117"/>
  <c r="CP103" i="117"/>
  <c r="CN28" i="110"/>
  <c r="CO104" i="110"/>
  <c r="CM9" i="131"/>
  <c r="CN105" i="131"/>
  <c r="CP98" i="115"/>
  <c r="CO3" i="115"/>
  <c r="CP98" i="110"/>
  <c r="CO4" i="110"/>
  <c r="CO100" i="114"/>
  <c r="CN5" i="114"/>
  <c r="CQ33" i="118"/>
  <c r="CR118" i="118"/>
  <c r="CO10" i="122"/>
  <c r="CP109" i="122"/>
  <c r="CM4" i="117"/>
  <c r="CN101" i="117"/>
  <c r="CQ116" i="122"/>
  <c r="CP29" i="122"/>
  <c r="CP113" i="117"/>
  <c r="CO30" i="117"/>
  <c r="CP6" i="115"/>
  <c r="CQ101" i="115"/>
  <c r="CN30" i="131"/>
  <c r="CO112" i="131"/>
  <c r="CQ102" i="114"/>
  <c r="CP7" i="114"/>
  <c r="CQ107" i="114"/>
  <c r="CP27" i="114"/>
  <c r="CO6" i="110"/>
  <c r="CP100" i="110"/>
  <c r="CP97" i="119"/>
  <c r="CO26" i="119"/>
  <c r="CO46" i="119" s="1"/>
  <c r="CP31" i="117"/>
  <c r="CQ114" i="117"/>
  <c r="CO29" i="113"/>
  <c r="CO46" i="113" s="1"/>
  <c r="CP104" i="113"/>
  <c r="CN28" i="131"/>
  <c r="CO110" i="131"/>
  <c r="CP3" i="119"/>
  <c r="CQ94" i="119"/>
  <c r="CO3" i="113"/>
  <c r="CO23" i="113" s="1"/>
  <c r="CP95" i="113"/>
  <c r="CP28" i="122"/>
  <c r="CQ115" i="122"/>
  <c r="CP110" i="122"/>
  <c r="CO11" i="122"/>
  <c r="CO113" i="131"/>
  <c r="CN31" i="131"/>
  <c r="CO5" i="121"/>
  <c r="CP100" i="121"/>
  <c r="CO33" i="117"/>
  <c r="CP116" i="117"/>
  <c r="CN32" i="117"/>
  <c r="CO115" i="117"/>
  <c r="CP26" i="115"/>
  <c r="CQ103" i="115"/>
  <c r="CR107" i="121"/>
  <c r="CQ28" i="121"/>
  <c r="CO8" i="117"/>
  <c r="CP105" i="117"/>
  <c r="CP29" i="118"/>
  <c r="CQ114" i="118"/>
  <c r="CQ122" i="122"/>
  <c r="CP35" i="122"/>
  <c r="CN46" i="114"/>
  <c r="CO28" i="117"/>
  <c r="CP111" i="117"/>
  <c r="CN102" i="122"/>
  <c r="CM3" i="122"/>
  <c r="CO105" i="110"/>
  <c r="CN29" i="110"/>
  <c r="CM3" i="121"/>
  <c r="CM23" i="121" s="1"/>
  <c r="CN98" i="121"/>
  <c r="CO115" i="131"/>
  <c r="CN33" i="131"/>
  <c r="CP10" i="118"/>
  <c r="CQ108" i="118"/>
  <c r="CP34" i="122"/>
  <c r="CQ121" i="122"/>
  <c r="CP28" i="115"/>
  <c r="CQ105" i="115"/>
  <c r="CM27" i="117"/>
  <c r="CM46" i="117" s="1"/>
  <c r="CN110" i="117"/>
  <c r="CO32" i="118"/>
  <c r="CP117" i="118"/>
  <c r="CP30" i="122"/>
  <c r="CQ117" i="122"/>
  <c r="CP116" i="118"/>
  <c r="CO31" i="118"/>
  <c r="CP99" i="110"/>
  <c r="CO5" i="110"/>
  <c r="CO27" i="115"/>
  <c r="CO46" i="115" s="1"/>
  <c r="CP104" i="115"/>
  <c r="CM10" i="131"/>
  <c r="CN106" i="131"/>
  <c r="CQ119" i="122"/>
  <c r="CP32" i="122"/>
  <c r="CP4" i="119"/>
  <c r="CQ95" i="119"/>
  <c r="CP4" i="114"/>
  <c r="CQ99" i="114"/>
  <c r="CQ29" i="114"/>
  <c r="CR109" i="114"/>
  <c r="CO7" i="118"/>
  <c r="CP105" i="118"/>
  <c r="CP30" i="114"/>
  <c r="CQ110" i="114"/>
  <c r="CN9" i="118"/>
  <c r="CO107" i="118"/>
  <c r="CN100" i="131"/>
  <c r="CM4" i="131"/>
  <c r="CQ103" i="110"/>
  <c r="CP27" i="110"/>
  <c r="CN10" i="117"/>
  <c r="CO107" i="117"/>
  <c r="CN105" i="121"/>
  <c r="CM26" i="121"/>
  <c r="CM30" i="121"/>
  <c r="CN109" i="121"/>
  <c r="CN3" i="114"/>
  <c r="CO98" i="114"/>
  <c r="CQ110" i="121"/>
  <c r="CP31" i="121"/>
  <c r="CO4" i="121"/>
  <c r="CP99" i="121"/>
  <c r="CM27" i="131"/>
  <c r="CM46" i="131" s="1"/>
  <c r="CN109" i="131"/>
  <c r="CO26" i="117"/>
  <c r="CP109" i="117"/>
  <c r="CO6" i="122"/>
  <c r="CP105" i="122"/>
  <c r="CO26" i="131"/>
  <c r="CP108" i="131"/>
  <c r="CP106" i="121"/>
  <c r="CO27" i="121"/>
  <c r="CP27" i="118"/>
  <c r="CQ112" i="118"/>
  <c r="CO6" i="118"/>
  <c r="CP104" i="118"/>
  <c r="CO9" i="114"/>
  <c r="CP104" i="114"/>
  <c r="CO7" i="122"/>
  <c r="CP106" i="122"/>
  <c r="CO12" i="122"/>
  <c r="CP111" i="122"/>
  <c r="CO30" i="118"/>
  <c r="CP115" i="118"/>
  <c r="CO11" i="118"/>
  <c r="CP109" i="118"/>
  <c r="CO4" i="118"/>
  <c r="CP102" i="118"/>
  <c r="CQ101" i="114"/>
  <c r="CP6" i="114"/>
  <c r="CQ98" i="113"/>
  <c r="CP6" i="113"/>
  <c r="CQ101" i="121"/>
  <c r="CP6" i="121"/>
  <c r="CO3" i="117"/>
  <c r="CP100" i="117"/>
  <c r="CN29" i="121"/>
  <c r="CO108" i="121"/>
  <c r="CN31" i="122"/>
  <c r="CO118" i="122"/>
  <c r="CP104" i="117"/>
  <c r="CO7" i="117"/>
  <c r="CO5" i="117"/>
  <c r="CP102" i="117"/>
  <c r="CO5" i="122"/>
  <c r="CP104" i="122"/>
  <c r="CP102" i="110"/>
  <c r="CO26" i="110"/>
  <c r="CO23" i="119"/>
  <c r="CP26" i="113"/>
  <c r="CQ101" i="113"/>
  <c r="CM8" i="122"/>
  <c r="CN107" i="122"/>
  <c r="CM9" i="117"/>
  <c r="CN106" i="117"/>
  <c r="CN29" i="131"/>
  <c r="CO111" i="131"/>
  <c r="CM26" i="122"/>
  <c r="CM46" i="122" s="1"/>
  <c r="CN113" i="122"/>
  <c r="CQ98" i="119"/>
  <c r="CP27" i="119"/>
  <c r="CP92" i="120"/>
  <c r="CO3" i="120"/>
  <c r="CO23" i="120" s="1"/>
  <c r="CO4" i="115"/>
  <c r="CP99" i="115"/>
  <c r="CM23" i="114"/>
  <c r="AG2" i="131"/>
  <c r="AF25" i="131"/>
  <c r="X25" i="119"/>
  <c r="Y2" i="119"/>
  <c r="X25" i="130"/>
  <c r="Y2" i="130"/>
  <c r="X25" i="129"/>
  <c r="Y2" i="129"/>
  <c r="X25" i="128"/>
  <c r="Y2" i="128"/>
  <c r="X25" i="113"/>
  <c r="Y2" i="113"/>
  <c r="X25" i="114"/>
  <c r="Y2" i="114"/>
  <c r="X25" i="120"/>
  <c r="Y2" i="120"/>
  <c r="X25" i="118"/>
  <c r="Y2" i="118"/>
  <c r="X25" i="122"/>
  <c r="Y2" i="122"/>
  <c r="X25" i="115"/>
  <c r="Y2" i="115"/>
  <c r="X25" i="121"/>
  <c r="Y2" i="121"/>
  <c r="Z25" i="110"/>
  <c r="AA2" i="110"/>
  <c r="X25" i="117"/>
  <c r="Y2" i="117"/>
  <c r="CN23" i="114" l="1"/>
  <c r="CN46" i="110"/>
  <c r="CM23" i="117"/>
  <c r="CN23" i="118"/>
  <c r="CM46" i="121"/>
  <c r="CM23" i="122"/>
  <c r="CQ3" i="119"/>
  <c r="CR94" i="119"/>
  <c r="CP6" i="117"/>
  <c r="CQ103" i="117"/>
  <c r="CP26" i="110"/>
  <c r="CQ102" i="110"/>
  <c r="CR108" i="118"/>
  <c r="CQ10" i="118"/>
  <c r="CP26" i="119"/>
  <c r="CP46" i="119" s="1"/>
  <c r="CQ97" i="119"/>
  <c r="CN3" i="122"/>
  <c r="CO102" i="122"/>
  <c r="CP29" i="117"/>
  <c r="CQ112" i="117"/>
  <c r="CQ4" i="119"/>
  <c r="CR95" i="119"/>
  <c r="CO110" i="117"/>
  <c r="CN27" i="117"/>
  <c r="CN46" i="117" s="1"/>
  <c r="CP28" i="117"/>
  <c r="CQ111" i="117"/>
  <c r="CQ98" i="115"/>
  <c r="CP3" i="115"/>
  <c r="CO5" i="118"/>
  <c r="CP103" i="118"/>
  <c r="CO23" i="110"/>
  <c r="CR120" i="122"/>
  <c r="CQ33" i="122"/>
  <c r="CP26" i="131"/>
  <c r="CQ108" i="131"/>
  <c r="CQ29" i="118"/>
  <c r="CR114" i="118"/>
  <c r="CP112" i="131"/>
  <c r="CO30" i="131"/>
  <c r="CQ8" i="121"/>
  <c r="CR103" i="121"/>
  <c r="CQ115" i="118"/>
  <c r="CP30" i="118"/>
  <c r="CQ104" i="122"/>
  <c r="CP5" i="122"/>
  <c r="CP6" i="118"/>
  <c r="CQ104" i="118"/>
  <c r="CO28" i="131"/>
  <c r="CP110" i="131"/>
  <c r="CQ29" i="115"/>
  <c r="CR106" i="115"/>
  <c r="CP7" i="118"/>
  <c r="CQ105" i="118"/>
  <c r="CO27" i="122"/>
  <c r="CP114" i="122"/>
  <c r="CN9" i="117"/>
  <c r="CO106" i="117"/>
  <c r="CQ4" i="114"/>
  <c r="CR99" i="114"/>
  <c r="CN8" i="131"/>
  <c r="CO104" i="131"/>
  <c r="CO29" i="121"/>
  <c r="CP108" i="121"/>
  <c r="CP6" i="122"/>
  <c r="CQ105" i="122"/>
  <c r="CR115" i="122"/>
  <c r="CQ28" i="122"/>
  <c r="CO23" i="115"/>
  <c r="CO101" i="131"/>
  <c r="CN5" i="131"/>
  <c r="CN8" i="122"/>
  <c r="CO107" i="122"/>
  <c r="CP5" i="117"/>
  <c r="CQ102" i="117"/>
  <c r="CQ27" i="118"/>
  <c r="CR112" i="118"/>
  <c r="CP5" i="121"/>
  <c r="CQ100" i="121"/>
  <c r="CQ106" i="114"/>
  <c r="CP26" i="114"/>
  <c r="CP4" i="118"/>
  <c r="CQ102" i="118"/>
  <c r="CQ27" i="110"/>
  <c r="CR103" i="110"/>
  <c r="CQ28" i="115"/>
  <c r="CR105" i="115"/>
  <c r="CN3" i="121"/>
  <c r="CN23" i="121" s="1"/>
  <c r="CO98" i="121"/>
  <c r="CR28" i="121"/>
  <c r="CS107" i="121"/>
  <c r="CP3" i="113"/>
  <c r="CP23" i="113" s="1"/>
  <c r="CQ95" i="113"/>
  <c r="CR107" i="114"/>
  <c r="CQ27" i="114"/>
  <c r="CQ113" i="117"/>
  <c r="CP30" i="117"/>
  <c r="CO46" i="114"/>
  <c r="CP4" i="121"/>
  <c r="CQ99" i="121"/>
  <c r="CP115" i="117"/>
  <c r="CO32" i="117"/>
  <c r="CR98" i="113"/>
  <c r="CQ6" i="113"/>
  <c r="CP27" i="115"/>
  <c r="CP46" i="115" s="1"/>
  <c r="CQ104" i="115"/>
  <c r="CP11" i="122"/>
  <c r="CQ110" i="122"/>
  <c r="CP4" i="110"/>
  <c r="CQ98" i="110"/>
  <c r="CQ111" i="114"/>
  <c r="CP31" i="114"/>
  <c r="CQ92" i="120"/>
  <c r="CP3" i="120"/>
  <c r="CP23" i="120" s="1"/>
  <c r="CR110" i="114"/>
  <c r="CQ30" i="114"/>
  <c r="CP33" i="117"/>
  <c r="CQ116" i="117"/>
  <c r="CQ6" i="115"/>
  <c r="CR101" i="115"/>
  <c r="CQ97" i="110"/>
  <c r="CP3" i="110"/>
  <c r="CQ6" i="114"/>
  <c r="CR101" i="114"/>
  <c r="CQ31" i="121"/>
  <c r="CR110" i="121"/>
  <c r="CR98" i="119"/>
  <c r="CQ27" i="119"/>
  <c r="CP3" i="117"/>
  <c r="CQ100" i="117"/>
  <c r="CP98" i="114"/>
  <c r="CO3" i="114"/>
  <c r="CP23" i="119"/>
  <c r="CO33" i="131"/>
  <c r="CP115" i="131"/>
  <c r="CP29" i="113"/>
  <c r="CP46" i="113" s="1"/>
  <c r="CQ104" i="113"/>
  <c r="CP102" i="121"/>
  <c r="CO7" i="121"/>
  <c r="CQ112" i="114"/>
  <c r="CP32" i="114"/>
  <c r="CO113" i="122"/>
  <c r="CN26" i="122"/>
  <c r="CN46" i="122" s="1"/>
  <c r="CP7" i="122"/>
  <c r="CQ106" i="122"/>
  <c r="CO109" i="131"/>
  <c r="CN27" i="131"/>
  <c r="CN46" i="131" s="1"/>
  <c r="CN30" i="121"/>
  <c r="CO109" i="121"/>
  <c r="CR119" i="122"/>
  <c r="CQ32" i="122"/>
  <c r="CP31" i="118"/>
  <c r="CQ116" i="118"/>
  <c r="CQ26" i="115"/>
  <c r="CR103" i="115"/>
  <c r="CQ31" i="117"/>
  <c r="CR114" i="117"/>
  <c r="CO28" i="110"/>
  <c r="CP104" i="110"/>
  <c r="CQ94" i="120"/>
  <c r="CP26" i="120"/>
  <c r="CP46" i="120" s="1"/>
  <c r="CP8" i="114"/>
  <c r="CQ103" i="114"/>
  <c r="CP114" i="131"/>
  <c r="CO32" i="131"/>
  <c r="CQ108" i="122"/>
  <c r="CP9" i="122"/>
  <c r="CO102" i="131"/>
  <c r="CN6" i="131"/>
  <c r="CO31" i="122"/>
  <c r="CP118" i="122"/>
  <c r="CO9" i="118"/>
  <c r="CP107" i="118"/>
  <c r="CO29" i="110"/>
  <c r="CP105" i="110"/>
  <c r="CN4" i="117"/>
  <c r="CO101" i="117"/>
  <c r="CP8" i="118"/>
  <c r="CQ106" i="118"/>
  <c r="CN26" i="121"/>
  <c r="CO105" i="121"/>
  <c r="CP32" i="118"/>
  <c r="CQ117" i="118"/>
  <c r="CQ108" i="114"/>
  <c r="CP28" i="114"/>
  <c r="CO10" i="117"/>
  <c r="CP107" i="117"/>
  <c r="CP8" i="117"/>
  <c r="CQ105" i="117"/>
  <c r="CQ100" i="110"/>
  <c r="CP6" i="110"/>
  <c r="CP10" i="122"/>
  <c r="CQ109" i="122"/>
  <c r="CP5" i="115"/>
  <c r="CQ100" i="115"/>
  <c r="CP12" i="122"/>
  <c r="CQ111" i="122"/>
  <c r="CP26" i="117"/>
  <c r="CQ109" i="117"/>
  <c r="CP5" i="110"/>
  <c r="CQ99" i="110"/>
  <c r="CS118" i="118"/>
  <c r="CR33" i="118"/>
  <c r="CN9" i="131"/>
  <c r="CO105" i="131"/>
  <c r="CN7" i="131"/>
  <c r="CO103" i="131"/>
  <c r="CO103" i="122"/>
  <c r="CN4" i="122"/>
  <c r="CO28" i="118"/>
  <c r="CO46" i="118" s="1"/>
  <c r="CP113" i="118"/>
  <c r="CQ26" i="113"/>
  <c r="CR101" i="113"/>
  <c r="CP4" i="115"/>
  <c r="CQ99" i="115"/>
  <c r="CP111" i="131"/>
  <c r="CO29" i="131"/>
  <c r="CP7" i="117"/>
  <c r="CQ104" i="117"/>
  <c r="CQ6" i="121"/>
  <c r="CR101" i="121"/>
  <c r="CQ109" i="118"/>
  <c r="CP11" i="118"/>
  <c r="CP9" i="114"/>
  <c r="CQ104" i="114"/>
  <c r="CP27" i="121"/>
  <c r="CQ106" i="121"/>
  <c r="CO100" i="131"/>
  <c r="CN4" i="131"/>
  <c r="CR29" i="114"/>
  <c r="CS109" i="114"/>
  <c r="CN10" i="131"/>
  <c r="CO106" i="131"/>
  <c r="CQ30" i="122"/>
  <c r="CR117" i="122"/>
  <c r="CQ34" i="122"/>
  <c r="CR121" i="122"/>
  <c r="CR122" i="122"/>
  <c r="CQ35" i="122"/>
  <c r="CO31" i="131"/>
  <c r="CP113" i="131"/>
  <c r="CQ7" i="114"/>
  <c r="CR102" i="114"/>
  <c r="CQ29" i="122"/>
  <c r="CR116" i="122"/>
  <c r="CO5" i="114"/>
  <c r="CP100" i="114"/>
  <c r="CR119" i="118"/>
  <c r="CQ34" i="118"/>
  <c r="CM23" i="131"/>
  <c r="AG25" i="131"/>
  <c r="AH2" i="131"/>
  <c r="Y25" i="119"/>
  <c r="Z2" i="119"/>
  <c r="Y25" i="130"/>
  <c r="Z2" i="130"/>
  <c r="Y25" i="129"/>
  <c r="Z2" i="129"/>
  <c r="Y25" i="128"/>
  <c r="Z2" i="128"/>
  <c r="Y25" i="114"/>
  <c r="Z2" i="114"/>
  <c r="Y25" i="117"/>
  <c r="Z2" i="117"/>
  <c r="Y25" i="122"/>
  <c r="Z2" i="122"/>
  <c r="Y25" i="118"/>
  <c r="Z2" i="118"/>
  <c r="Y25" i="120"/>
  <c r="Z2" i="120"/>
  <c r="Z2" i="113"/>
  <c r="Y25" i="113"/>
  <c r="AA25" i="110"/>
  <c r="AB2" i="110"/>
  <c r="Y25" i="121"/>
  <c r="Z2" i="121"/>
  <c r="Y25" i="115"/>
  <c r="Z2" i="115"/>
  <c r="CN46" i="121" l="1"/>
  <c r="CO23" i="118"/>
  <c r="CN23" i="117"/>
  <c r="CO46" i="110"/>
  <c r="CN23" i="131"/>
  <c r="CN23" i="122"/>
  <c r="CQ23" i="119"/>
  <c r="CT109" i="114"/>
  <c r="CS29" i="114"/>
  <c r="CQ11" i="118"/>
  <c r="CR109" i="118"/>
  <c r="CO23" i="114"/>
  <c r="CQ11" i="122"/>
  <c r="CR110" i="122"/>
  <c r="CR4" i="114"/>
  <c r="CS99" i="114"/>
  <c r="CQ5" i="122"/>
  <c r="CR104" i="122"/>
  <c r="CR34" i="122"/>
  <c r="CS121" i="122"/>
  <c r="CR100" i="110"/>
  <c r="CQ6" i="110"/>
  <c r="CQ26" i="131"/>
  <c r="CR108" i="131"/>
  <c r="CQ12" i="122"/>
  <c r="CR111" i="122"/>
  <c r="CQ9" i="122"/>
  <c r="CR108" i="122"/>
  <c r="CS119" i="122"/>
  <c r="CR32" i="122"/>
  <c r="CQ7" i="122"/>
  <c r="CR106" i="122"/>
  <c r="CP7" i="121"/>
  <c r="CQ102" i="121"/>
  <c r="CQ3" i="117"/>
  <c r="CR100" i="117"/>
  <c r="CP23" i="110"/>
  <c r="CR104" i="115"/>
  <c r="CQ27" i="115"/>
  <c r="CQ46" i="115" s="1"/>
  <c r="CQ6" i="122"/>
  <c r="CR105" i="122"/>
  <c r="CO9" i="117"/>
  <c r="CP106" i="117"/>
  <c r="CR115" i="118"/>
  <c r="CQ30" i="118"/>
  <c r="CR111" i="117"/>
  <c r="CQ28" i="117"/>
  <c r="CP102" i="122"/>
  <c r="CO3" i="122"/>
  <c r="CO4" i="117"/>
  <c r="CP101" i="117"/>
  <c r="CQ31" i="118"/>
  <c r="CR116" i="118"/>
  <c r="CR27" i="118"/>
  <c r="CS112" i="118"/>
  <c r="CS114" i="118"/>
  <c r="CR29" i="118"/>
  <c r="CR35" i="122"/>
  <c r="CS122" i="122"/>
  <c r="CQ26" i="117"/>
  <c r="CR109" i="117"/>
  <c r="CO6" i="131"/>
  <c r="CP102" i="131"/>
  <c r="CQ32" i="114"/>
  <c r="CR112" i="114"/>
  <c r="CR99" i="121"/>
  <c r="CQ4" i="121"/>
  <c r="CQ4" i="118"/>
  <c r="CR102" i="118"/>
  <c r="CO4" i="122"/>
  <c r="CP103" i="122"/>
  <c r="CR27" i="110"/>
  <c r="CS103" i="110"/>
  <c r="CQ7" i="118"/>
  <c r="CR105" i="118"/>
  <c r="CR29" i="122"/>
  <c r="CS116" i="122"/>
  <c r="CO7" i="131"/>
  <c r="CP103" i="131"/>
  <c r="CQ26" i="120"/>
  <c r="CQ46" i="120" s="1"/>
  <c r="CR94" i="120"/>
  <c r="CR6" i="114"/>
  <c r="CS101" i="114"/>
  <c r="CP23" i="115"/>
  <c r="CP28" i="110"/>
  <c r="CQ104" i="110"/>
  <c r="CS28" i="121"/>
  <c r="CT107" i="121"/>
  <c r="CR29" i="115"/>
  <c r="CS106" i="115"/>
  <c r="CR26" i="113"/>
  <c r="CS101" i="113"/>
  <c r="CQ27" i="121"/>
  <c r="CR106" i="121"/>
  <c r="CP9" i="118"/>
  <c r="CQ107" i="118"/>
  <c r="CR8" i="121"/>
  <c r="CS103" i="121"/>
  <c r="CP31" i="131"/>
  <c r="CQ113" i="131"/>
  <c r="CR100" i="115"/>
  <c r="CQ5" i="115"/>
  <c r="CR6" i="115"/>
  <c r="CS101" i="115"/>
  <c r="CP46" i="114"/>
  <c r="CQ30" i="117"/>
  <c r="CR113" i="117"/>
  <c r="CQ26" i="114"/>
  <c r="CR106" i="114"/>
  <c r="CP29" i="121"/>
  <c r="CQ108" i="121"/>
  <c r="CP27" i="122"/>
  <c r="CQ114" i="122"/>
  <c r="CR33" i="122"/>
  <c r="CS120" i="122"/>
  <c r="CQ26" i="119"/>
  <c r="CQ46" i="119" s="1"/>
  <c r="CR97" i="119"/>
  <c r="CQ4" i="115"/>
  <c r="CR99" i="115"/>
  <c r="CP32" i="117"/>
  <c r="CQ115" i="117"/>
  <c r="CR10" i="118"/>
  <c r="CS108" i="118"/>
  <c r="CR112" i="117"/>
  <c r="CQ29" i="117"/>
  <c r="CR6" i="121"/>
  <c r="CS101" i="121"/>
  <c r="CQ32" i="118"/>
  <c r="CR117" i="118"/>
  <c r="CP3" i="114"/>
  <c r="CQ98" i="114"/>
  <c r="CQ5" i="117"/>
  <c r="CR102" i="117"/>
  <c r="CQ26" i="110"/>
  <c r="CR102" i="110"/>
  <c r="CQ8" i="117"/>
  <c r="CR105" i="117"/>
  <c r="CR30" i="122"/>
  <c r="CS117" i="122"/>
  <c r="CO26" i="121"/>
  <c r="CP105" i="121"/>
  <c r="CR31" i="117"/>
  <c r="CS114" i="117"/>
  <c r="CR104" i="113"/>
  <c r="CQ29" i="113"/>
  <c r="CQ46" i="113" s="1"/>
  <c r="CQ3" i="120"/>
  <c r="CQ23" i="120" s="1"/>
  <c r="CR92" i="120"/>
  <c r="CP28" i="131"/>
  <c r="CQ110" i="131"/>
  <c r="CQ9" i="114"/>
  <c r="CR104" i="114"/>
  <c r="CS33" i="118"/>
  <c r="CT118" i="118"/>
  <c r="CR106" i="118"/>
  <c r="CQ8" i="118"/>
  <c r="CP31" i="122"/>
  <c r="CQ118" i="122"/>
  <c r="CQ8" i="114"/>
  <c r="CR103" i="114"/>
  <c r="CS103" i="115"/>
  <c r="CR26" i="115"/>
  <c r="CP33" i="131"/>
  <c r="CQ115" i="131"/>
  <c r="CS98" i="119"/>
  <c r="CR27" i="119"/>
  <c r="CQ31" i="114"/>
  <c r="CR111" i="114"/>
  <c r="CR6" i="113"/>
  <c r="CS98" i="113"/>
  <c r="CR28" i="115"/>
  <c r="CS105" i="115"/>
  <c r="CQ5" i="121"/>
  <c r="CR100" i="121"/>
  <c r="CQ6" i="118"/>
  <c r="CR104" i="118"/>
  <c r="CO27" i="117"/>
  <c r="CO46" i="117" s="1"/>
  <c r="CP110" i="117"/>
  <c r="CS94" i="119"/>
  <c r="CR3" i="119"/>
  <c r="CR95" i="113"/>
  <c r="CQ3" i="113"/>
  <c r="CQ23" i="113" s="1"/>
  <c r="CR108" i="114"/>
  <c r="CQ28" i="114"/>
  <c r="CP29" i="110"/>
  <c r="CQ105" i="110"/>
  <c r="CS110" i="114"/>
  <c r="CR30" i="114"/>
  <c r="CR28" i="122"/>
  <c r="CS115" i="122"/>
  <c r="CQ3" i="115"/>
  <c r="CR98" i="115"/>
  <c r="CR7" i="114"/>
  <c r="CS102" i="114"/>
  <c r="CO4" i="131"/>
  <c r="CP100" i="131"/>
  <c r="CO9" i="131"/>
  <c r="CP105" i="131"/>
  <c r="CQ7" i="117"/>
  <c r="CR104" i="117"/>
  <c r="CO30" i="121"/>
  <c r="CP109" i="121"/>
  <c r="CQ3" i="110"/>
  <c r="CR97" i="110"/>
  <c r="CO3" i="121"/>
  <c r="CO23" i="121" s="1"/>
  <c r="CP98" i="121"/>
  <c r="CP107" i="122"/>
  <c r="CO8" i="122"/>
  <c r="CQ6" i="117"/>
  <c r="CR103" i="117"/>
  <c r="CP28" i="118"/>
  <c r="CP46" i="118" s="1"/>
  <c r="CQ113" i="118"/>
  <c r="CP10" i="117"/>
  <c r="CQ107" i="117"/>
  <c r="CQ114" i="131"/>
  <c r="CP32" i="131"/>
  <c r="CR34" i="118"/>
  <c r="CS119" i="118"/>
  <c r="CO10" i="131"/>
  <c r="CP106" i="131"/>
  <c r="CP5" i="114"/>
  <c r="CQ100" i="114"/>
  <c r="CP29" i="131"/>
  <c r="CQ111" i="131"/>
  <c r="CR99" i="110"/>
  <c r="CQ5" i="110"/>
  <c r="CQ10" i="122"/>
  <c r="CR109" i="122"/>
  <c r="CO27" i="131"/>
  <c r="CO46" i="131" s="1"/>
  <c r="CP109" i="131"/>
  <c r="CO26" i="122"/>
  <c r="CO46" i="122" s="1"/>
  <c r="CP113" i="122"/>
  <c r="CR31" i="121"/>
  <c r="CS110" i="121"/>
  <c r="CR116" i="117"/>
  <c r="CQ33" i="117"/>
  <c r="CQ4" i="110"/>
  <c r="CR98" i="110"/>
  <c r="CR27" i="114"/>
  <c r="CS107" i="114"/>
  <c r="CP101" i="131"/>
  <c r="CO5" i="131"/>
  <c r="CP104" i="131"/>
  <c r="CO8" i="131"/>
  <c r="CQ112" i="131"/>
  <c r="CP30" i="131"/>
  <c r="CP5" i="118"/>
  <c r="CQ103" i="118"/>
  <c r="CR4" i="119"/>
  <c r="CS95" i="119"/>
  <c r="AH25" i="131"/>
  <c r="AI2" i="131"/>
  <c r="Z25" i="119"/>
  <c r="AA2" i="119"/>
  <c r="Z25" i="130"/>
  <c r="AA2" i="130"/>
  <c r="Z25" i="129"/>
  <c r="AA2" i="129"/>
  <c r="Z25" i="128"/>
  <c r="AA2" i="128"/>
  <c r="Z25" i="120"/>
  <c r="AA2" i="120"/>
  <c r="AA2" i="122"/>
  <c r="Z25" i="122"/>
  <c r="AA2" i="113"/>
  <c r="Z25" i="113"/>
  <c r="AA2" i="115"/>
  <c r="Z25" i="115"/>
  <c r="Z25" i="117"/>
  <c r="AA2" i="117"/>
  <c r="Z25" i="114"/>
  <c r="AA2" i="114"/>
  <c r="Z25" i="121"/>
  <c r="AA2" i="121"/>
  <c r="AB25" i="110"/>
  <c r="AC2" i="110"/>
  <c r="AA2" i="118"/>
  <c r="Z25" i="118"/>
  <c r="CO23" i="117" l="1"/>
  <c r="CP46" i="110"/>
  <c r="CP23" i="118"/>
  <c r="CQ5" i="118"/>
  <c r="CR103" i="118"/>
  <c r="CS26" i="115"/>
  <c r="CT103" i="115"/>
  <c r="CR11" i="122"/>
  <c r="CS110" i="122"/>
  <c r="CR31" i="114"/>
  <c r="CS111" i="114"/>
  <c r="CS6" i="121"/>
  <c r="CT101" i="121"/>
  <c r="CU107" i="121"/>
  <c r="CT28" i="121"/>
  <c r="CP9" i="117"/>
  <c r="CQ106" i="117"/>
  <c r="CS28" i="122"/>
  <c r="CT115" i="122"/>
  <c r="CQ31" i="122"/>
  <c r="CR118" i="122"/>
  <c r="CR110" i="131"/>
  <c r="CQ28" i="131"/>
  <c r="CP26" i="121"/>
  <c r="CQ105" i="121"/>
  <c r="CS102" i="117"/>
  <c r="CR5" i="117"/>
  <c r="CS97" i="119"/>
  <c r="CR26" i="119"/>
  <c r="CR46" i="119" s="1"/>
  <c r="CR26" i="114"/>
  <c r="CS106" i="114"/>
  <c r="CR5" i="115"/>
  <c r="CS100" i="115"/>
  <c r="CR27" i="121"/>
  <c r="CS106" i="121"/>
  <c r="CR104" i="110"/>
  <c r="CQ28" i="110"/>
  <c r="CQ103" i="131"/>
  <c r="CP7" i="131"/>
  <c r="CP4" i="122"/>
  <c r="CQ103" i="122"/>
  <c r="CS29" i="118"/>
  <c r="CT114" i="118"/>
  <c r="CO23" i="122"/>
  <c r="CS109" i="118"/>
  <c r="CR11" i="118"/>
  <c r="CT107" i="114"/>
  <c r="CS27" i="114"/>
  <c r="CP4" i="117"/>
  <c r="CQ101" i="117"/>
  <c r="CS104" i="115"/>
  <c r="CR27" i="115"/>
  <c r="CQ29" i="131"/>
  <c r="CR111" i="131"/>
  <c r="CS104" i="118"/>
  <c r="CR6" i="118"/>
  <c r="CS102" i="110"/>
  <c r="CR26" i="110"/>
  <c r="CQ9" i="118"/>
  <c r="CR107" i="118"/>
  <c r="CR4" i="121"/>
  <c r="CS99" i="121"/>
  <c r="CS32" i="122"/>
  <c r="CT119" i="122"/>
  <c r="CP27" i="131"/>
  <c r="CP46" i="131" s="1"/>
  <c r="CQ109" i="131"/>
  <c r="CR32" i="114"/>
  <c r="CS112" i="114"/>
  <c r="CR5" i="110"/>
  <c r="CS99" i="110"/>
  <c r="CS6" i="115"/>
  <c r="CT101" i="115"/>
  <c r="CS104" i="117"/>
  <c r="CR7" i="117"/>
  <c r="CR8" i="114"/>
  <c r="CS103" i="114"/>
  <c r="CR4" i="115"/>
  <c r="CS99" i="115"/>
  <c r="CS94" i="120"/>
  <c r="CR26" i="120"/>
  <c r="CR46" i="120" s="1"/>
  <c r="CQ107" i="122"/>
  <c r="CP8" i="122"/>
  <c r="CQ23" i="115"/>
  <c r="CR9" i="122"/>
  <c r="CS108" i="122"/>
  <c r="CP3" i="121"/>
  <c r="CP23" i="121" s="1"/>
  <c r="CQ98" i="121"/>
  <c r="CR3" i="113"/>
  <c r="CR23" i="113" s="1"/>
  <c r="CS95" i="113"/>
  <c r="CQ102" i="131"/>
  <c r="CP6" i="131"/>
  <c r="CS92" i="120"/>
  <c r="CR3" i="120"/>
  <c r="CR23" i="120" s="1"/>
  <c r="CQ3" i="114"/>
  <c r="CR98" i="114"/>
  <c r="CS10" i="118"/>
  <c r="CT108" i="118"/>
  <c r="CS33" i="122"/>
  <c r="CT120" i="122"/>
  <c r="CR30" i="117"/>
  <c r="CS113" i="117"/>
  <c r="CS26" i="113"/>
  <c r="CT101" i="113"/>
  <c r="CS29" i="122"/>
  <c r="CT116" i="122"/>
  <c r="CO23" i="131"/>
  <c r="CP26" i="122"/>
  <c r="CP46" i="122" s="1"/>
  <c r="CQ113" i="122"/>
  <c r="CS35" i="122"/>
  <c r="CT122" i="122"/>
  <c r="CS104" i="114"/>
  <c r="CR9" i="114"/>
  <c r="CQ29" i="121"/>
  <c r="CR108" i="121"/>
  <c r="CS27" i="110"/>
  <c r="CT103" i="110"/>
  <c r="CS100" i="110"/>
  <c r="CR6" i="110"/>
  <c r="CQ32" i="131"/>
  <c r="CR114" i="131"/>
  <c r="CR3" i="117"/>
  <c r="CS100" i="117"/>
  <c r="CS34" i="122"/>
  <c r="CT121" i="122"/>
  <c r="CQ30" i="131"/>
  <c r="CR112" i="131"/>
  <c r="CQ10" i="117"/>
  <c r="CR107" i="117"/>
  <c r="CT98" i="119"/>
  <c r="CS27" i="119"/>
  <c r="CR113" i="131"/>
  <c r="CQ31" i="131"/>
  <c r="CQ102" i="122"/>
  <c r="CP3" i="122"/>
  <c r="CQ7" i="121"/>
  <c r="CR102" i="121"/>
  <c r="CR33" i="117"/>
  <c r="CS116" i="117"/>
  <c r="CP10" i="131"/>
  <c r="CQ106" i="131"/>
  <c r="CQ28" i="118"/>
  <c r="CQ46" i="118" s="1"/>
  <c r="CR113" i="118"/>
  <c r="CQ100" i="131"/>
  <c r="CP4" i="131"/>
  <c r="CS28" i="115"/>
  <c r="CT105" i="115"/>
  <c r="CS4" i="119"/>
  <c r="CT95" i="119"/>
  <c r="CS31" i="121"/>
  <c r="CT110" i="121"/>
  <c r="CQ23" i="110"/>
  <c r="CS30" i="114"/>
  <c r="CT110" i="114"/>
  <c r="CT94" i="119"/>
  <c r="CS3" i="119"/>
  <c r="CR8" i="118"/>
  <c r="CS106" i="118"/>
  <c r="CP23" i="114"/>
  <c r="CT103" i="121"/>
  <c r="CS8" i="121"/>
  <c r="CS102" i="118"/>
  <c r="CR4" i="118"/>
  <c r="CS109" i="117"/>
  <c r="CR26" i="117"/>
  <c r="CR31" i="118"/>
  <c r="CS116" i="118"/>
  <c r="CS111" i="117"/>
  <c r="CR28" i="117"/>
  <c r="CR7" i="122"/>
  <c r="CS106" i="122"/>
  <c r="CS108" i="131"/>
  <c r="CR26" i="131"/>
  <c r="CS4" i="114"/>
  <c r="CT99" i="114"/>
  <c r="CS104" i="113"/>
  <c r="CR29" i="113"/>
  <c r="CR46" i="113" s="1"/>
  <c r="CS98" i="115"/>
  <c r="CR3" i="115"/>
  <c r="CS31" i="117"/>
  <c r="CT114" i="117"/>
  <c r="CR30" i="118"/>
  <c r="CS115" i="118"/>
  <c r="CR4" i="110"/>
  <c r="CS98" i="110"/>
  <c r="CR28" i="114"/>
  <c r="CS108" i="114"/>
  <c r="CQ5" i="114"/>
  <c r="CR100" i="114"/>
  <c r="CP9" i="131"/>
  <c r="CQ105" i="131"/>
  <c r="CR5" i="121"/>
  <c r="CS100" i="121"/>
  <c r="CO46" i="121"/>
  <c r="CR29" i="117"/>
  <c r="CS112" i="117"/>
  <c r="CQ46" i="114"/>
  <c r="CT112" i="118"/>
  <c r="CS27" i="118"/>
  <c r="CR6" i="122"/>
  <c r="CS105" i="122"/>
  <c r="CR12" i="122"/>
  <c r="CS111" i="122"/>
  <c r="CS104" i="122"/>
  <c r="CR5" i="122"/>
  <c r="CP8" i="131"/>
  <c r="CQ104" i="131"/>
  <c r="CR10" i="122"/>
  <c r="CS109" i="122"/>
  <c r="CR3" i="110"/>
  <c r="CS97" i="110"/>
  <c r="CQ33" i="131"/>
  <c r="CR115" i="131"/>
  <c r="CS30" i="122"/>
  <c r="CT117" i="122"/>
  <c r="CR23" i="119"/>
  <c r="CP5" i="131"/>
  <c r="CQ101" i="131"/>
  <c r="CS34" i="118"/>
  <c r="CT119" i="118"/>
  <c r="CR6" i="117"/>
  <c r="CS103" i="117"/>
  <c r="CP30" i="121"/>
  <c r="CQ109" i="121"/>
  <c r="CT102" i="114"/>
  <c r="CS7" i="114"/>
  <c r="CQ29" i="110"/>
  <c r="CR105" i="110"/>
  <c r="CP27" i="117"/>
  <c r="CP46" i="117" s="1"/>
  <c r="CQ110" i="117"/>
  <c r="CS6" i="113"/>
  <c r="CT98" i="113"/>
  <c r="CR46" i="115"/>
  <c r="CT33" i="118"/>
  <c r="CU118" i="118"/>
  <c r="CR8" i="117"/>
  <c r="CS105" i="117"/>
  <c r="CR32" i="118"/>
  <c r="CS117" i="118"/>
  <c r="CQ32" i="117"/>
  <c r="CR115" i="117"/>
  <c r="CQ27" i="122"/>
  <c r="CR114" i="122"/>
  <c r="CS29" i="115"/>
  <c r="CT106" i="115"/>
  <c r="CS6" i="114"/>
  <c r="CT101" i="114"/>
  <c r="CS105" i="118"/>
  <c r="CR7" i="118"/>
  <c r="CU109" i="114"/>
  <c r="CT29" i="114"/>
  <c r="AI25" i="131"/>
  <c r="AJ2" i="131"/>
  <c r="AA25" i="119"/>
  <c r="AB2" i="119"/>
  <c r="AA25" i="130"/>
  <c r="AB2" i="130"/>
  <c r="AA25" i="129"/>
  <c r="AB2" i="129"/>
  <c r="AA25" i="128"/>
  <c r="AB2" i="128"/>
  <c r="AB2" i="121"/>
  <c r="AA25" i="121"/>
  <c r="AA25" i="117"/>
  <c r="AB2" i="117"/>
  <c r="AB2" i="120"/>
  <c r="AA25" i="120"/>
  <c r="AB2" i="115"/>
  <c r="AA25" i="115"/>
  <c r="AA25" i="114"/>
  <c r="AB2" i="114"/>
  <c r="AC25" i="110"/>
  <c r="AD2" i="110"/>
  <c r="AB2" i="118"/>
  <c r="AA25" i="118"/>
  <c r="AA25" i="113"/>
  <c r="AB2" i="113"/>
  <c r="AA25" i="122"/>
  <c r="AB2" i="122"/>
  <c r="CP23" i="117" l="1"/>
  <c r="CQ23" i="118"/>
  <c r="CQ46" i="110"/>
  <c r="CR23" i="115"/>
  <c r="S54" i="110"/>
  <c r="S53" i="110"/>
  <c r="CS29" i="113"/>
  <c r="CS46" i="113" s="1"/>
  <c r="CT104" i="113"/>
  <c r="CR109" i="131"/>
  <c r="CQ27" i="131"/>
  <c r="CQ46" i="131" s="1"/>
  <c r="CS31" i="114"/>
  <c r="CT111" i="114"/>
  <c r="CT116" i="118"/>
  <c r="CS31" i="118"/>
  <c r="CR32" i="131"/>
  <c r="CS114" i="131"/>
  <c r="CT31" i="121"/>
  <c r="CU110" i="121"/>
  <c r="CT100" i="115"/>
  <c r="CS5" i="115"/>
  <c r="CS29" i="117"/>
  <c r="CT112" i="117"/>
  <c r="CT31" i="117"/>
  <c r="CU114" i="117"/>
  <c r="CS8" i="118"/>
  <c r="CT106" i="118"/>
  <c r="CQ3" i="122"/>
  <c r="CR102" i="122"/>
  <c r="CS112" i="131"/>
  <c r="CR30" i="131"/>
  <c r="CT35" i="122"/>
  <c r="CU122" i="122"/>
  <c r="CT26" i="113"/>
  <c r="CU101" i="113"/>
  <c r="CS98" i="114"/>
  <c r="CR3" i="114"/>
  <c r="CR98" i="121"/>
  <c r="CQ3" i="121"/>
  <c r="CQ23" i="121" s="1"/>
  <c r="CS26" i="120"/>
  <c r="CS46" i="120" s="1"/>
  <c r="CT94" i="120"/>
  <c r="CT104" i="118"/>
  <c r="CS6" i="118"/>
  <c r="CU107" i="114"/>
  <c r="CT27" i="114"/>
  <c r="CP46" i="121"/>
  <c r="CT6" i="114"/>
  <c r="CU101" i="114"/>
  <c r="CT30" i="122"/>
  <c r="CU117" i="122"/>
  <c r="CR7" i="121"/>
  <c r="CS102" i="121"/>
  <c r="CQ6" i="131"/>
  <c r="CR102" i="131"/>
  <c r="CT29" i="118"/>
  <c r="CU114" i="118"/>
  <c r="CT29" i="122"/>
  <c r="CU116" i="122"/>
  <c r="CT102" i="110"/>
  <c r="CS26" i="110"/>
  <c r="CQ4" i="122"/>
  <c r="CR103" i="122"/>
  <c r="CS26" i="117"/>
  <c r="CT109" i="117"/>
  <c r="CS32" i="118"/>
  <c r="CT117" i="118"/>
  <c r="CQ8" i="131"/>
  <c r="CR104" i="131"/>
  <c r="CT111" i="117"/>
  <c r="CS28" i="117"/>
  <c r="CT28" i="122"/>
  <c r="CU115" i="122"/>
  <c r="CS6" i="117"/>
  <c r="CT103" i="117"/>
  <c r="CS30" i="118"/>
  <c r="CT115" i="118"/>
  <c r="CR100" i="131"/>
  <c r="CQ4" i="131"/>
  <c r="CT10" i="118"/>
  <c r="CU108" i="118"/>
  <c r="CS7" i="117"/>
  <c r="CT104" i="117"/>
  <c r="CS8" i="117"/>
  <c r="CT105" i="117"/>
  <c r="CR5" i="114"/>
  <c r="CS100" i="114"/>
  <c r="CP23" i="122"/>
  <c r="CQ26" i="121"/>
  <c r="CR105" i="121"/>
  <c r="CU29" i="114"/>
  <c r="CV109" i="114"/>
  <c r="CT34" i="118"/>
  <c r="CU119" i="118"/>
  <c r="CR23" i="110"/>
  <c r="CS7" i="122"/>
  <c r="CT106" i="122"/>
  <c r="CS23" i="119"/>
  <c r="CR31" i="131"/>
  <c r="CS113" i="131"/>
  <c r="CT34" i="122"/>
  <c r="CU121" i="122"/>
  <c r="CU103" i="110"/>
  <c r="CT27" i="110"/>
  <c r="CQ26" i="122"/>
  <c r="CQ46" i="122" s="1"/>
  <c r="CR113" i="122"/>
  <c r="CT113" i="117"/>
  <c r="CS30" i="117"/>
  <c r="CS9" i="122"/>
  <c r="CT108" i="122"/>
  <c r="CS11" i="118"/>
  <c r="CT109" i="118"/>
  <c r="CQ7" i="131"/>
  <c r="CR103" i="131"/>
  <c r="CR46" i="114"/>
  <c r="CR28" i="131"/>
  <c r="CS110" i="131"/>
  <c r="CU28" i="121"/>
  <c r="CV107" i="121"/>
  <c r="CS27" i="121"/>
  <c r="CT106" i="121"/>
  <c r="CQ27" i="117"/>
  <c r="CQ46" i="117" s="1"/>
  <c r="CR110" i="117"/>
  <c r="CT8" i="121"/>
  <c r="CU103" i="121"/>
  <c r="CR10" i="117"/>
  <c r="CS107" i="117"/>
  <c r="CQ8" i="122"/>
  <c r="CR107" i="122"/>
  <c r="CT102" i="117"/>
  <c r="CS5" i="117"/>
  <c r="CT29" i="115"/>
  <c r="CU106" i="115"/>
  <c r="CS115" i="131"/>
  <c r="CR33" i="131"/>
  <c r="CT32" i="122"/>
  <c r="CU119" i="122"/>
  <c r="CQ9" i="117"/>
  <c r="CR106" i="117"/>
  <c r="CS5" i="122"/>
  <c r="CT104" i="122"/>
  <c r="CR27" i="122"/>
  <c r="CS114" i="122"/>
  <c r="CT111" i="122"/>
  <c r="CS12" i="122"/>
  <c r="CU95" i="119"/>
  <c r="CT4" i="119"/>
  <c r="CQ23" i="114"/>
  <c r="CS5" i="110"/>
  <c r="CT99" i="110"/>
  <c r="CS111" i="131"/>
  <c r="CR29" i="131"/>
  <c r="CS26" i="114"/>
  <c r="CT106" i="114"/>
  <c r="CS115" i="117"/>
  <c r="CR32" i="117"/>
  <c r="CU102" i="114"/>
  <c r="CT7" i="114"/>
  <c r="CS10" i="122"/>
  <c r="CT109" i="122"/>
  <c r="CS6" i="122"/>
  <c r="CT105" i="122"/>
  <c r="CS5" i="121"/>
  <c r="CT100" i="121"/>
  <c r="CS3" i="115"/>
  <c r="CT98" i="115"/>
  <c r="CS4" i="118"/>
  <c r="CT102" i="118"/>
  <c r="CT3" i="119"/>
  <c r="CU94" i="119"/>
  <c r="CT28" i="115"/>
  <c r="CU105" i="115"/>
  <c r="CS33" i="117"/>
  <c r="CT116" i="117"/>
  <c r="CS3" i="120"/>
  <c r="CS23" i="120" s="1"/>
  <c r="CT92" i="120"/>
  <c r="CS8" i="114"/>
  <c r="CT103" i="114"/>
  <c r="CS32" i="114"/>
  <c r="CT112" i="114"/>
  <c r="CR9" i="118"/>
  <c r="CS107" i="118"/>
  <c r="CR31" i="122"/>
  <c r="CS118" i="122"/>
  <c r="CU101" i="121"/>
  <c r="CT6" i="121"/>
  <c r="CR5" i="118"/>
  <c r="CS103" i="118"/>
  <c r="CR105" i="131"/>
  <c r="CQ9" i="131"/>
  <c r="CQ4" i="117"/>
  <c r="CR101" i="117"/>
  <c r="CT27" i="118"/>
  <c r="CU112" i="118"/>
  <c r="CU99" i="114"/>
  <c r="CT4" i="114"/>
  <c r="CS3" i="113"/>
  <c r="CS23" i="113" s="1"/>
  <c r="CT95" i="113"/>
  <c r="CR28" i="118"/>
  <c r="CR46" i="118" s="1"/>
  <c r="CS113" i="118"/>
  <c r="CT104" i="114"/>
  <c r="CS9" i="114"/>
  <c r="CT6" i="115"/>
  <c r="CU101" i="115"/>
  <c r="CS11" i="122"/>
  <c r="CT110" i="122"/>
  <c r="CS105" i="110"/>
  <c r="CR29" i="110"/>
  <c r="CU33" i="118"/>
  <c r="CV118" i="118"/>
  <c r="CS3" i="110"/>
  <c r="CT97" i="110"/>
  <c r="CS26" i="131"/>
  <c r="CT108" i="131"/>
  <c r="CR106" i="131"/>
  <c r="CQ10" i="131"/>
  <c r="CS6" i="110"/>
  <c r="CT100" i="110"/>
  <c r="CT99" i="115"/>
  <c r="CS4" i="115"/>
  <c r="CS4" i="121"/>
  <c r="CT99" i="121"/>
  <c r="CT26" i="115"/>
  <c r="CU103" i="115"/>
  <c r="CQ5" i="131"/>
  <c r="CR101" i="131"/>
  <c r="CS28" i="114"/>
  <c r="CT108" i="114"/>
  <c r="CS7" i="118"/>
  <c r="CT105" i="118"/>
  <c r="CU98" i="113"/>
  <c r="CT6" i="113"/>
  <c r="CQ30" i="121"/>
  <c r="CR109" i="121"/>
  <c r="CS4" i="110"/>
  <c r="CT98" i="110"/>
  <c r="CT30" i="114"/>
  <c r="CU110" i="114"/>
  <c r="CU98" i="119"/>
  <c r="CT27" i="119"/>
  <c r="CT100" i="117"/>
  <c r="CS3" i="117"/>
  <c r="CS108" i="121"/>
  <c r="CR29" i="121"/>
  <c r="CT33" i="122"/>
  <c r="CU120" i="122"/>
  <c r="CP23" i="131"/>
  <c r="CS27" i="115"/>
  <c r="CS46" i="115" s="1"/>
  <c r="CT104" i="115"/>
  <c r="CR28" i="110"/>
  <c r="CS104" i="110"/>
  <c r="CT97" i="119"/>
  <c r="CS26" i="119"/>
  <c r="CS46" i="119" s="1"/>
  <c r="AK2" i="131"/>
  <c r="AJ25" i="131"/>
  <c r="AB25" i="119"/>
  <c r="AC2" i="119"/>
  <c r="AB25" i="130"/>
  <c r="AC2" i="130"/>
  <c r="AB25" i="129"/>
  <c r="AC2" i="129"/>
  <c r="AC2" i="128"/>
  <c r="AB25" i="128"/>
  <c r="AD25" i="110"/>
  <c r="AE2" i="110"/>
  <c r="AC2" i="114"/>
  <c r="AB25" i="114"/>
  <c r="AB25" i="118"/>
  <c r="AC2" i="118"/>
  <c r="AB25" i="115"/>
  <c r="AC2" i="115"/>
  <c r="AC2" i="122"/>
  <c r="AB25" i="122"/>
  <c r="AC2" i="117"/>
  <c r="AB25" i="117"/>
  <c r="AB25" i="113"/>
  <c r="AC2" i="113"/>
  <c r="AB25" i="120"/>
  <c r="AC2" i="120"/>
  <c r="AB25" i="121"/>
  <c r="AC2" i="121"/>
  <c r="CR23" i="118" l="1"/>
  <c r="CR23" i="114"/>
  <c r="CR46" i="110"/>
  <c r="CQ23" i="117"/>
  <c r="CQ46" i="121"/>
  <c r="CR8" i="122"/>
  <c r="CS107" i="122"/>
  <c r="CT29" i="117"/>
  <c r="CU112" i="117"/>
  <c r="CR10" i="131"/>
  <c r="CS106" i="131"/>
  <c r="CT4" i="118"/>
  <c r="CU102" i="118"/>
  <c r="CU95" i="113"/>
  <c r="CT3" i="113"/>
  <c r="CT23" i="113" s="1"/>
  <c r="CS29" i="131"/>
  <c r="CT111" i="131"/>
  <c r="CT26" i="110"/>
  <c r="CU102" i="110"/>
  <c r="CS28" i="110"/>
  <c r="CT104" i="110"/>
  <c r="CT107" i="118"/>
  <c r="CS9" i="118"/>
  <c r="CT33" i="117"/>
  <c r="CU116" i="117"/>
  <c r="CT3" i="115"/>
  <c r="CU98" i="115"/>
  <c r="CU99" i="110"/>
  <c r="CT5" i="110"/>
  <c r="CT115" i="131"/>
  <c r="CS33" i="131"/>
  <c r="CT7" i="122"/>
  <c r="CU106" i="122"/>
  <c r="CR26" i="121"/>
  <c r="CS105" i="121"/>
  <c r="CT7" i="117"/>
  <c r="CU104" i="117"/>
  <c r="CT6" i="117"/>
  <c r="CU103" i="117"/>
  <c r="CU117" i="118"/>
  <c r="CT32" i="118"/>
  <c r="CU29" i="122"/>
  <c r="CV116" i="122"/>
  <c r="CV101" i="113"/>
  <c r="CU26" i="113"/>
  <c r="CT8" i="118"/>
  <c r="CU106" i="118"/>
  <c r="CT5" i="115"/>
  <c r="CU100" i="115"/>
  <c r="CS46" i="114"/>
  <c r="CU6" i="113"/>
  <c r="CV98" i="113"/>
  <c r="CR4" i="117"/>
  <c r="CS101" i="117"/>
  <c r="CS31" i="131"/>
  <c r="CT113" i="131"/>
  <c r="CS102" i="131"/>
  <c r="CR6" i="131"/>
  <c r="CT12" i="122"/>
  <c r="CU111" i="122"/>
  <c r="CT30" i="117"/>
  <c r="CU113" i="117"/>
  <c r="CR8" i="131"/>
  <c r="CS104" i="131"/>
  <c r="CT31" i="118"/>
  <c r="CU116" i="118"/>
  <c r="CT26" i="131"/>
  <c r="CU108" i="131"/>
  <c r="CT98" i="114"/>
  <c r="CS3" i="114"/>
  <c r="CU33" i="122"/>
  <c r="CV120" i="122"/>
  <c r="CS28" i="118"/>
  <c r="CS46" i="118" s="1"/>
  <c r="CT113" i="118"/>
  <c r="CT27" i="121"/>
  <c r="CU106" i="121"/>
  <c r="CT8" i="117"/>
  <c r="CU105" i="117"/>
  <c r="CT118" i="122"/>
  <c r="CS31" i="122"/>
  <c r="CV29" i="114"/>
  <c r="CW109" i="114"/>
  <c r="CQ23" i="131"/>
  <c r="CU97" i="119"/>
  <c r="CT26" i="119"/>
  <c r="CT46" i="119" s="1"/>
  <c r="CT4" i="121"/>
  <c r="CU99" i="121"/>
  <c r="CS27" i="122"/>
  <c r="CT114" i="122"/>
  <c r="CS113" i="122"/>
  <c r="CR26" i="122"/>
  <c r="CR46" i="122" s="1"/>
  <c r="CQ23" i="122"/>
  <c r="CU6" i="115"/>
  <c r="CV101" i="115"/>
  <c r="CU7" i="114"/>
  <c r="CV102" i="114"/>
  <c r="CU8" i="121"/>
  <c r="CV103" i="121"/>
  <c r="CT6" i="118"/>
  <c r="CU104" i="118"/>
  <c r="CT3" i="117"/>
  <c r="CU100" i="117"/>
  <c r="CS5" i="118"/>
  <c r="CS23" i="118" s="1"/>
  <c r="CT103" i="118"/>
  <c r="CT5" i="121"/>
  <c r="CU100" i="121"/>
  <c r="CV28" i="121"/>
  <c r="CW107" i="121"/>
  <c r="CV103" i="110"/>
  <c r="CU27" i="110"/>
  <c r="CU10" i="118"/>
  <c r="CV108" i="118"/>
  <c r="CU28" i="122"/>
  <c r="CV115" i="122"/>
  <c r="CT26" i="117"/>
  <c r="CU109" i="117"/>
  <c r="CT26" i="120"/>
  <c r="CT46" i="120" s="1"/>
  <c r="CU94" i="120"/>
  <c r="CU35" i="122"/>
  <c r="CV122" i="122"/>
  <c r="CR27" i="131"/>
  <c r="CR46" i="131" s="1"/>
  <c r="CS109" i="131"/>
  <c r="CU26" i="115"/>
  <c r="CV103" i="115"/>
  <c r="CU6" i="121"/>
  <c r="CV101" i="121"/>
  <c r="CU32" i="122"/>
  <c r="CV119" i="122"/>
  <c r="CU111" i="117"/>
  <c r="CT28" i="117"/>
  <c r="CR3" i="121"/>
  <c r="CR23" i="121" s="1"/>
  <c r="CS98" i="121"/>
  <c r="CU30" i="114"/>
  <c r="CV110" i="114"/>
  <c r="CT105" i="110"/>
  <c r="CS29" i="110"/>
  <c r="CS46" i="110" s="1"/>
  <c r="CU92" i="120"/>
  <c r="CT3" i="120"/>
  <c r="CT23" i="120" s="1"/>
  <c r="CT11" i="122"/>
  <c r="CU110" i="122"/>
  <c r="CS103" i="131"/>
  <c r="CR7" i="131"/>
  <c r="CS7" i="121"/>
  <c r="CT102" i="121"/>
  <c r="CT31" i="114"/>
  <c r="CU111" i="114"/>
  <c r="CT4" i="110"/>
  <c r="CU98" i="110"/>
  <c r="CS23" i="115"/>
  <c r="CS105" i="131"/>
  <c r="CR9" i="131"/>
  <c r="CT5" i="122"/>
  <c r="CU104" i="122"/>
  <c r="CV106" i="115"/>
  <c r="CU29" i="115"/>
  <c r="CT11" i="118"/>
  <c r="CU109" i="118"/>
  <c r="CU30" i="122"/>
  <c r="CV117" i="122"/>
  <c r="CR30" i="121"/>
  <c r="CS109" i="121"/>
  <c r="CU99" i="115"/>
  <c r="CT4" i="115"/>
  <c r="CU112" i="114"/>
  <c r="CT32" i="114"/>
  <c r="CR5" i="131"/>
  <c r="CS101" i="131"/>
  <c r="CT6" i="110"/>
  <c r="CU100" i="110"/>
  <c r="CV33" i="118"/>
  <c r="CW118" i="118"/>
  <c r="CV112" i="118"/>
  <c r="CU27" i="118"/>
  <c r="CS32" i="117"/>
  <c r="CT115" i="117"/>
  <c r="CT23" i="119"/>
  <c r="CS106" i="117"/>
  <c r="CR9" i="117"/>
  <c r="CR27" i="117"/>
  <c r="CR46" i="117" s="1"/>
  <c r="CS110" i="117"/>
  <c r="CT9" i="122"/>
  <c r="CU108" i="122"/>
  <c r="CU34" i="122"/>
  <c r="CV121" i="122"/>
  <c r="CS5" i="114"/>
  <c r="CT100" i="114"/>
  <c r="CU29" i="118"/>
  <c r="CV114" i="118"/>
  <c r="CU6" i="114"/>
  <c r="CV101" i="114"/>
  <c r="CV114" i="117"/>
  <c r="CU31" i="117"/>
  <c r="CT114" i="131"/>
  <c r="CS32" i="131"/>
  <c r="CT29" i="113"/>
  <c r="CU104" i="113"/>
  <c r="CR4" i="131"/>
  <c r="CS100" i="131"/>
  <c r="CT112" i="131"/>
  <c r="CS30" i="131"/>
  <c r="CT7" i="118"/>
  <c r="CU105" i="118"/>
  <c r="CT10" i="122"/>
  <c r="CU109" i="122"/>
  <c r="CT30" i="118"/>
  <c r="CU115" i="118"/>
  <c r="CR3" i="122"/>
  <c r="CS102" i="122"/>
  <c r="CS10" i="117"/>
  <c r="CT107" i="117"/>
  <c r="CU27" i="114"/>
  <c r="CV107" i="114"/>
  <c r="CS29" i="121"/>
  <c r="CT108" i="121"/>
  <c r="CU108" i="114"/>
  <c r="CT28" i="114"/>
  <c r="CT3" i="110"/>
  <c r="CU97" i="110"/>
  <c r="CT46" i="113"/>
  <c r="CU31" i="121"/>
  <c r="CV110" i="121"/>
  <c r="CT27" i="115"/>
  <c r="CT46" i="115" s="1"/>
  <c r="CU104" i="115"/>
  <c r="CS23" i="110"/>
  <c r="CU4" i="114"/>
  <c r="CV99" i="114"/>
  <c r="CU28" i="115"/>
  <c r="CV105" i="115"/>
  <c r="CU27" i="119"/>
  <c r="CV98" i="119"/>
  <c r="CT9" i="114"/>
  <c r="CU104" i="114"/>
  <c r="CT8" i="114"/>
  <c r="CU103" i="114"/>
  <c r="CU3" i="119"/>
  <c r="CV94" i="119"/>
  <c r="CT6" i="122"/>
  <c r="CU105" i="122"/>
  <c r="CT26" i="114"/>
  <c r="CU106" i="114"/>
  <c r="CV95" i="119"/>
  <c r="CU4" i="119"/>
  <c r="CU102" i="117"/>
  <c r="CT5" i="117"/>
  <c r="CS28" i="131"/>
  <c r="CT110" i="131"/>
  <c r="CU34" i="118"/>
  <c r="CV119" i="118"/>
  <c r="CR4" i="122"/>
  <c r="CS103" i="122"/>
  <c r="AK25" i="131"/>
  <c r="AL2" i="131"/>
  <c r="AD2" i="119"/>
  <c r="AC25" i="119"/>
  <c r="AD2" i="130"/>
  <c r="AC25" i="130"/>
  <c r="AC25" i="129"/>
  <c r="AD2" i="129"/>
  <c r="AD2" i="128"/>
  <c r="AC25" i="128"/>
  <c r="AC25" i="120"/>
  <c r="AD2" i="120"/>
  <c r="AC25" i="118"/>
  <c r="AD2" i="118"/>
  <c r="AE25" i="110"/>
  <c r="AF2" i="110"/>
  <c r="AC25" i="117"/>
  <c r="AD2" i="117"/>
  <c r="AC25" i="115"/>
  <c r="AD2" i="115"/>
  <c r="AC25" i="121"/>
  <c r="AD2" i="121"/>
  <c r="AC25" i="113"/>
  <c r="AD2" i="113"/>
  <c r="AC25" i="122"/>
  <c r="AD2" i="122"/>
  <c r="AC25" i="114"/>
  <c r="AD2" i="114"/>
  <c r="CR23" i="122" l="1"/>
  <c r="CS23" i="114"/>
  <c r="CT7" i="121"/>
  <c r="CU102" i="121"/>
  <c r="CU113" i="118"/>
  <c r="CT28" i="118"/>
  <c r="CT46" i="118" s="1"/>
  <c r="CT30" i="131"/>
  <c r="CU112" i="131"/>
  <c r="CV29" i="122"/>
  <c r="CW116" i="122"/>
  <c r="CV3" i="119"/>
  <c r="CW94" i="119"/>
  <c r="CU30" i="118"/>
  <c r="CV115" i="118"/>
  <c r="CV7" i="114"/>
  <c r="CW102" i="114"/>
  <c r="CR23" i="131"/>
  <c r="CW110" i="114"/>
  <c r="CV30" i="114"/>
  <c r="CU3" i="117"/>
  <c r="CV100" i="117"/>
  <c r="CV6" i="115"/>
  <c r="CW101" i="115"/>
  <c r="CU4" i="121"/>
  <c r="CV99" i="121"/>
  <c r="CT31" i="122"/>
  <c r="CU118" i="122"/>
  <c r="CW120" i="122"/>
  <c r="CV33" i="122"/>
  <c r="CT104" i="131"/>
  <c r="CS8" i="131"/>
  <c r="CU113" i="131"/>
  <c r="CT31" i="131"/>
  <c r="CU32" i="118"/>
  <c r="CV117" i="118"/>
  <c r="CU28" i="117"/>
  <c r="CV111" i="117"/>
  <c r="CW29" i="114"/>
  <c r="CX109" i="114"/>
  <c r="CU4" i="118"/>
  <c r="CV102" i="118"/>
  <c r="CV31" i="121"/>
  <c r="CW110" i="121"/>
  <c r="CT32" i="117"/>
  <c r="CU115" i="117"/>
  <c r="CV32" i="122"/>
  <c r="CW119" i="122"/>
  <c r="CU9" i="122"/>
  <c r="CV108" i="122"/>
  <c r="CU5" i="115"/>
  <c r="CV100" i="115"/>
  <c r="CU33" i="117"/>
  <c r="CV116" i="117"/>
  <c r="CV29" i="118"/>
  <c r="CW114" i="118"/>
  <c r="CW99" i="114"/>
  <c r="CV4" i="114"/>
  <c r="CV112" i="114"/>
  <c r="CU32" i="114"/>
  <c r="CT103" i="131"/>
  <c r="CS7" i="131"/>
  <c r="CV27" i="110"/>
  <c r="CW103" i="110"/>
  <c r="CU8" i="118"/>
  <c r="CV106" i="118"/>
  <c r="CU6" i="117"/>
  <c r="CV103" i="117"/>
  <c r="CV112" i="117"/>
  <c r="CU29" i="117"/>
  <c r="CV27" i="119"/>
  <c r="CW98" i="119"/>
  <c r="CV102" i="110"/>
  <c r="CU26" i="110"/>
  <c r="CT29" i="121"/>
  <c r="CU108" i="121"/>
  <c r="CT101" i="131"/>
  <c r="CS5" i="131"/>
  <c r="CV10" i="118"/>
  <c r="CW108" i="118"/>
  <c r="CV28" i="115"/>
  <c r="CW105" i="115"/>
  <c r="CU7" i="122"/>
  <c r="CV106" i="122"/>
  <c r="CU23" i="119"/>
  <c r="CU10" i="122"/>
  <c r="CV109" i="122"/>
  <c r="CU4" i="110"/>
  <c r="CV98" i="110"/>
  <c r="CV26" i="115"/>
  <c r="CW103" i="115"/>
  <c r="CW28" i="121"/>
  <c r="CX107" i="121"/>
  <c r="CU6" i="118"/>
  <c r="CV104" i="118"/>
  <c r="CV105" i="117"/>
  <c r="CU8" i="117"/>
  <c r="CU30" i="117"/>
  <c r="CV113" i="117"/>
  <c r="CS4" i="117"/>
  <c r="CT101" i="117"/>
  <c r="CT33" i="131"/>
  <c r="CU115" i="131"/>
  <c r="CT9" i="118"/>
  <c r="CU107" i="118"/>
  <c r="CU3" i="113"/>
  <c r="CU23" i="113" s="1"/>
  <c r="CV95" i="113"/>
  <c r="CW114" i="117"/>
  <c r="CV31" i="117"/>
  <c r="CV92" i="120"/>
  <c r="CU3" i="120"/>
  <c r="CU23" i="120" s="1"/>
  <c r="CV98" i="115"/>
  <c r="CU3" i="115"/>
  <c r="CS4" i="131"/>
  <c r="CT100" i="131"/>
  <c r="CW117" i="122"/>
  <c r="CV30" i="122"/>
  <c r="CT5" i="118"/>
  <c r="CU103" i="118"/>
  <c r="CR46" i="121"/>
  <c r="CT29" i="110"/>
  <c r="CU105" i="110"/>
  <c r="CS6" i="131"/>
  <c r="CT102" i="131"/>
  <c r="CT29" i="131"/>
  <c r="CU111" i="131"/>
  <c r="CS4" i="122"/>
  <c r="CT103" i="122"/>
  <c r="CU8" i="114"/>
  <c r="CV103" i="114"/>
  <c r="CV27" i="114"/>
  <c r="CW107" i="114"/>
  <c r="CU11" i="118"/>
  <c r="CV109" i="118"/>
  <c r="CW101" i="121"/>
  <c r="CV6" i="121"/>
  <c r="CV4" i="119"/>
  <c r="CW95" i="119"/>
  <c r="CU3" i="110"/>
  <c r="CV97" i="110"/>
  <c r="CW112" i="118"/>
  <c r="CV27" i="118"/>
  <c r="CU26" i="114"/>
  <c r="CV106" i="114"/>
  <c r="CT23" i="110"/>
  <c r="CU7" i="118"/>
  <c r="CV105" i="118"/>
  <c r="CW33" i="118"/>
  <c r="CX118" i="118"/>
  <c r="CS3" i="121"/>
  <c r="CS23" i="121" s="1"/>
  <c r="CT98" i="121"/>
  <c r="CT46" i="114"/>
  <c r="CU9" i="114"/>
  <c r="CV104" i="114"/>
  <c r="CU114" i="131"/>
  <c r="CT32" i="131"/>
  <c r="CU100" i="114"/>
  <c r="CT5" i="114"/>
  <c r="CU4" i="115"/>
  <c r="CV99" i="115"/>
  <c r="CV29" i="115"/>
  <c r="CW106" i="115"/>
  <c r="CV97" i="119"/>
  <c r="CU26" i="119"/>
  <c r="CU46" i="119" s="1"/>
  <c r="CU98" i="114"/>
  <c r="CT3" i="114"/>
  <c r="CR23" i="117"/>
  <c r="CV104" i="117"/>
  <c r="CU7" i="117"/>
  <c r="CT28" i="110"/>
  <c r="CU104" i="110"/>
  <c r="CS8" i="122"/>
  <c r="CT107" i="122"/>
  <c r="CV34" i="122"/>
  <c r="CW121" i="122"/>
  <c r="CU114" i="122"/>
  <c r="CT27" i="122"/>
  <c r="CS26" i="121"/>
  <c r="CT105" i="121"/>
  <c r="CV6" i="114"/>
  <c r="CW101" i="114"/>
  <c r="CV35" i="122"/>
  <c r="CW122" i="122"/>
  <c r="CV116" i="118"/>
  <c r="CU31" i="118"/>
  <c r="CU5" i="117"/>
  <c r="CV102" i="117"/>
  <c r="CS9" i="131"/>
  <c r="CT105" i="131"/>
  <c r="CS10" i="131"/>
  <c r="CT106" i="131"/>
  <c r="CV104" i="113"/>
  <c r="CU29" i="113"/>
  <c r="CU46" i="113" s="1"/>
  <c r="CU26" i="120"/>
  <c r="CU46" i="120" s="1"/>
  <c r="CV94" i="120"/>
  <c r="CS27" i="117"/>
  <c r="CS46" i="117" s="1"/>
  <c r="CT110" i="117"/>
  <c r="CW119" i="118"/>
  <c r="CV34" i="118"/>
  <c r="CT10" i="117"/>
  <c r="CU107" i="117"/>
  <c r="CT23" i="115"/>
  <c r="CU11" i="122"/>
  <c r="CV110" i="122"/>
  <c r="CU26" i="117"/>
  <c r="CV109" i="117"/>
  <c r="CU110" i="131"/>
  <c r="CT28" i="131"/>
  <c r="CV105" i="122"/>
  <c r="CU6" i="122"/>
  <c r="CU27" i="115"/>
  <c r="CU46" i="115" s="1"/>
  <c r="CV104" i="115"/>
  <c r="CU28" i="114"/>
  <c r="CV108" i="114"/>
  <c r="CS3" i="122"/>
  <c r="CT102" i="122"/>
  <c r="CT106" i="117"/>
  <c r="CS9" i="117"/>
  <c r="CU6" i="110"/>
  <c r="CV100" i="110"/>
  <c r="CT109" i="121"/>
  <c r="CS30" i="121"/>
  <c r="CU5" i="122"/>
  <c r="CV104" i="122"/>
  <c r="CV111" i="114"/>
  <c r="CU31" i="114"/>
  <c r="CS27" i="131"/>
  <c r="CS46" i="131" s="1"/>
  <c r="CT109" i="131"/>
  <c r="CW115" i="122"/>
  <c r="CV28" i="122"/>
  <c r="CU5" i="121"/>
  <c r="CV100" i="121"/>
  <c r="CV8" i="121"/>
  <c r="CW103" i="121"/>
  <c r="CS26" i="122"/>
  <c r="CS46" i="122" s="1"/>
  <c r="CT113" i="122"/>
  <c r="CV106" i="121"/>
  <c r="CU27" i="121"/>
  <c r="CU26" i="131"/>
  <c r="CV108" i="131"/>
  <c r="CU12" i="122"/>
  <c r="CV111" i="122"/>
  <c r="CW98" i="113"/>
  <c r="CV6" i="113"/>
  <c r="CV26" i="113"/>
  <c r="CW101" i="113"/>
  <c r="CV99" i="110"/>
  <c r="CU5" i="110"/>
  <c r="AL25" i="131"/>
  <c r="AM2" i="131"/>
  <c r="AD25" i="119"/>
  <c r="AE2" i="119"/>
  <c r="AD25" i="130"/>
  <c r="AE2" i="130"/>
  <c r="AD25" i="129"/>
  <c r="AE2" i="129"/>
  <c r="AD25" i="128"/>
  <c r="AE2" i="128"/>
  <c r="AE2" i="113"/>
  <c r="AD25" i="113"/>
  <c r="AE2" i="115"/>
  <c r="AD25" i="115"/>
  <c r="AD25" i="117"/>
  <c r="AE2" i="117"/>
  <c r="AF25" i="110"/>
  <c r="AG2" i="110"/>
  <c r="AD25" i="118"/>
  <c r="AE2" i="118"/>
  <c r="AD25" i="120"/>
  <c r="AE2" i="120"/>
  <c r="AD25" i="122"/>
  <c r="AE2" i="122"/>
  <c r="AD25" i="114"/>
  <c r="AE2" i="114"/>
  <c r="AD25" i="121"/>
  <c r="AE2" i="121"/>
  <c r="CT23" i="114" l="1"/>
  <c r="CS23" i="122"/>
  <c r="CT23" i="118"/>
  <c r="CS23" i="131"/>
  <c r="CU23" i="110"/>
  <c r="CV23" i="119"/>
  <c r="CT46" i="110"/>
  <c r="CV6" i="122"/>
  <c r="CW105" i="122"/>
  <c r="CV26" i="131"/>
  <c r="CW108" i="131"/>
  <c r="CV8" i="114"/>
  <c r="CW103" i="114"/>
  <c r="CV3" i="117"/>
  <c r="CW100" i="117"/>
  <c r="CW115" i="118"/>
  <c r="CV30" i="118"/>
  <c r="CV107" i="117"/>
  <c r="CU10" i="117"/>
  <c r="CV114" i="131"/>
  <c r="CU32" i="131"/>
  <c r="CT4" i="131"/>
  <c r="CU100" i="131"/>
  <c r="CW26" i="115"/>
  <c r="CX103" i="115"/>
  <c r="CV29" i="117"/>
  <c r="CW112" i="117"/>
  <c r="CV28" i="117"/>
  <c r="CW111" i="117"/>
  <c r="CW116" i="118"/>
  <c r="CV31" i="118"/>
  <c r="CT7" i="131"/>
  <c r="CU103" i="131"/>
  <c r="CV8" i="117"/>
  <c r="CW105" i="117"/>
  <c r="CV26" i="110"/>
  <c r="CW102" i="110"/>
  <c r="CV8" i="118"/>
  <c r="CW106" i="118"/>
  <c r="CW112" i="114"/>
  <c r="CV32" i="114"/>
  <c r="CV32" i="118"/>
  <c r="CW117" i="118"/>
  <c r="CV118" i="122"/>
  <c r="CU31" i="122"/>
  <c r="CX94" i="119"/>
  <c r="CW3" i="119"/>
  <c r="CV31" i="114"/>
  <c r="CW111" i="114"/>
  <c r="CV108" i="121"/>
  <c r="CU29" i="121"/>
  <c r="CU30" i="131"/>
  <c r="CV112" i="131"/>
  <c r="CV7" i="117"/>
  <c r="CW104" i="117"/>
  <c r="CW4" i="119"/>
  <c r="CX95" i="119"/>
  <c r="CW35" i="122"/>
  <c r="CX122" i="122"/>
  <c r="CX105" i="115"/>
  <c r="CW28" i="115"/>
  <c r="CV5" i="115"/>
  <c r="CW100" i="115"/>
  <c r="CW33" i="122"/>
  <c r="CX120" i="122"/>
  <c r="CW26" i="113"/>
  <c r="CX101" i="113"/>
  <c r="CW98" i="115"/>
  <c r="CV3" i="115"/>
  <c r="CW106" i="121"/>
  <c r="CV27" i="121"/>
  <c r="CT27" i="117"/>
  <c r="CT46" i="117" s="1"/>
  <c r="CU110" i="117"/>
  <c r="CT8" i="122"/>
  <c r="CU107" i="122"/>
  <c r="CT3" i="121"/>
  <c r="CT23" i="121" s="1"/>
  <c r="CU98" i="121"/>
  <c r="CU5" i="118"/>
  <c r="CV103" i="118"/>
  <c r="CV115" i="131"/>
  <c r="CU33" i="131"/>
  <c r="CV6" i="118"/>
  <c r="CW104" i="118"/>
  <c r="CV10" i="122"/>
  <c r="CW109" i="122"/>
  <c r="CX108" i="118"/>
  <c r="CW10" i="118"/>
  <c r="CV9" i="122"/>
  <c r="CW108" i="122"/>
  <c r="CV4" i="118"/>
  <c r="CW102" i="118"/>
  <c r="CW30" i="114"/>
  <c r="CX110" i="114"/>
  <c r="CU32" i="117"/>
  <c r="CV115" i="117"/>
  <c r="CT8" i="131"/>
  <c r="CU104" i="131"/>
  <c r="CV5" i="121"/>
  <c r="CW100" i="121"/>
  <c r="CV29" i="113"/>
  <c r="CV46" i="113" s="1"/>
  <c r="CW104" i="113"/>
  <c r="CV9" i="114"/>
  <c r="CW104" i="114"/>
  <c r="CT10" i="131"/>
  <c r="CU106" i="131"/>
  <c r="CU9" i="118"/>
  <c r="CV107" i="118"/>
  <c r="CV28" i="114"/>
  <c r="CW108" i="114"/>
  <c r="CW106" i="114"/>
  <c r="CV26" i="114"/>
  <c r="CW92" i="120"/>
  <c r="CV3" i="120"/>
  <c r="CV23" i="120" s="1"/>
  <c r="CW27" i="119"/>
  <c r="CX98" i="119"/>
  <c r="CW4" i="114"/>
  <c r="CX99" i="114"/>
  <c r="CW99" i="121"/>
  <c r="CV4" i="121"/>
  <c r="CW29" i="122"/>
  <c r="CX116" i="122"/>
  <c r="CV113" i="118"/>
  <c r="CU28" i="118"/>
  <c r="CU46" i="118" s="1"/>
  <c r="CV30" i="117"/>
  <c r="CW113" i="117"/>
  <c r="CT3" i="122"/>
  <c r="CU102" i="122"/>
  <c r="CW29" i="115"/>
  <c r="CX106" i="115"/>
  <c r="CV6" i="117"/>
  <c r="CW103" i="117"/>
  <c r="CV5" i="110"/>
  <c r="CW99" i="110"/>
  <c r="CU28" i="131"/>
  <c r="CV110" i="131"/>
  <c r="CV4" i="110"/>
  <c r="CW98" i="110"/>
  <c r="CX110" i="121"/>
  <c r="CW31" i="121"/>
  <c r="CW34" i="118"/>
  <c r="CX119" i="118"/>
  <c r="CT4" i="122"/>
  <c r="CU103" i="122"/>
  <c r="CT30" i="121"/>
  <c r="CU109" i="121"/>
  <c r="CW6" i="121"/>
  <c r="CX101" i="121"/>
  <c r="CT26" i="122"/>
  <c r="CT46" i="122" s="1"/>
  <c r="CU113" i="122"/>
  <c r="CV6" i="110"/>
  <c r="CW100" i="110"/>
  <c r="CV11" i="122"/>
  <c r="CW110" i="122"/>
  <c r="CV111" i="131"/>
  <c r="CU29" i="131"/>
  <c r="CV26" i="120"/>
  <c r="CV46" i="120" s="1"/>
  <c r="CW94" i="120"/>
  <c r="CW102" i="117"/>
  <c r="CV5" i="117"/>
  <c r="CT26" i="121"/>
  <c r="CU105" i="121"/>
  <c r="CU28" i="110"/>
  <c r="CV104" i="110"/>
  <c r="CU5" i="114"/>
  <c r="CV100" i="114"/>
  <c r="CY118" i="118"/>
  <c r="CX33" i="118"/>
  <c r="CX112" i="118"/>
  <c r="CW27" i="118"/>
  <c r="CT4" i="117"/>
  <c r="CU101" i="117"/>
  <c r="CX28" i="121"/>
  <c r="CY107" i="121"/>
  <c r="CW27" i="110"/>
  <c r="CX103" i="110"/>
  <c r="CW29" i="118"/>
  <c r="CX114" i="118"/>
  <c r="CW32" i="122"/>
  <c r="CX119" i="122"/>
  <c r="CY109" i="114"/>
  <c r="CX29" i="114"/>
  <c r="CU31" i="131"/>
  <c r="CV113" i="131"/>
  <c r="CU7" i="121"/>
  <c r="CV102" i="121"/>
  <c r="CT9" i="117"/>
  <c r="CU106" i="117"/>
  <c r="CV7" i="118"/>
  <c r="CW105" i="118"/>
  <c r="CW95" i="113"/>
  <c r="CV3" i="113"/>
  <c r="CV23" i="113" s="1"/>
  <c r="CV33" i="117"/>
  <c r="CW116" i="117"/>
  <c r="CV5" i="122"/>
  <c r="CW104" i="122"/>
  <c r="CV114" i="122"/>
  <c r="CU27" i="122"/>
  <c r="CV105" i="110"/>
  <c r="CU29" i="110"/>
  <c r="CW34" i="122"/>
  <c r="CX121" i="122"/>
  <c r="CV26" i="117"/>
  <c r="CW109" i="117"/>
  <c r="CV4" i="115"/>
  <c r="CW99" i="115"/>
  <c r="CW28" i="122"/>
  <c r="CX115" i="122"/>
  <c r="CT9" i="131"/>
  <c r="CU105" i="131"/>
  <c r="CX101" i="114"/>
  <c r="CW6" i="114"/>
  <c r="CU23" i="115"/>
  <c r="CT27" i="131"/>
  <c r="CT46" i="131" s="1"/>
  <c r="CU109" i="131"/>
  <c r="CV27" i="115"/>
  <c r="CV46" i="115" s="1"/>
  <c r="CW104" i="115"/>
  <c r="CU3" i="114"/>
  <c r="CV98" i="114"/>
  <c r="CV11" i="118"/>
  <c r="CW109" i="118"/>
  <c r="CX98" i="113"/>
  <c r="CW6" i="113"/>
  <c r="CV12" i="122"/>
  <c r="CW111" i="122"/>
  <c r="CW8" i="121"/>
  <c r="CX103" i="121"/>
  <c r="CU46" i="114"/>
  <c r="CS46" i="121"/>
  <c r="CW97" i="119"/>
  <c r="CV26" i="119"/>
  <c r="CV46" i="119" s="1"/>
  <c r="CV3" i="110"/>
  <c r="CW97" i="110"/>
  <c r="CW27" i="114"/>
  <c r="CX107" i="114"/>
  <c r="CT6" i="131"/>
  <c r="CU102" i="131"/>
  <c r="CW30" i="122"/>
  <c r="CX117" i="122"/>
  <c r="CW31" i="117"/>
  <c r="CX114" i="117"/>
  <c r="CS23" i="117"/>
  <c r="CV7" i="122"/>
  <c r="CW106" i="122"/>
  <c r="CU101" i="131"/>
  <c r="CT5" i="131"/>
  <c r="CW6" i="115"/>
  <c r="CX101" i="115"/>
  <c r="CW7" i="114"/>
  <c r="CX102" i="114"/>
  <c r="AM25" i="131"/>
  <c r="AN2" i="131"/>
  <c r="AF2" i="119"/>
  <c r="AE25" i="119"/>
  <c r="AE25" i="130"/>
  <c r="AF2" i="130"/>
  <c r="AE25" i="129"/>
  <c r="AF2" i="129"/>
  <c r="AE25" i="128"/>
  <c r="AF2" i="128"/>
  <c r="AF2" i="121"/>
  <c r="AE25" i="121"/>
  <c r="AE25" i="114"/>
  <c r="AF2" i="114"/>
  <c r="AE25" i="122"/>
  <c r="AF2" i="122"/>
  <c r="AE25" i="118"/>
  <c r="AF2" i="118"/>
  <c r="AE25" i="117"/>
  <c r="AF2" i="117"/>
  <c r="AE25" i="115"/>
  <c r="AF2" i="115"/>
  <c r="AF2" i="120"/>
  <c r="AE25" i="120"/>
  <c r="AH2" i="110"/>
  <c r="AG25" i="110"/>
  <c r="AE25" i="113"/>
  <c r="AF2" i="113"/>
  <c r="CU23" i="114" l="1"/>
  <c r="CW23" i="119"/>
  <c r="CT46" i="121"/>
  <c r="CU46" i="110"/>
  <c r="CT23" i="122"/>
  <c r="CU23" i="118"/>
  <c r="CV23" i="115"/>
  <c r="CX97" i="119"/>
  <c r="CW26" i="119"/>
  <c r="CW46" i="119" s="1"/>
  <c r="CW26" i="110"/>
  <c r="CX102" i="110"/>
  <c r="CX116" i="118"/>
  <c r="CW31" i="118"/>
  <c r="CX6" i="113"/>
  <c r="CY98" i="113"/>
  <c r="CX98" i="110"/>
  <c r="CW4" i="110"/>
  <c r="CU6" i="131"/>
  <c r="CV102" i="131"/>
  <c r="CW29" i="113"/>
  <c r="CW46" i="113" s="1"/>
  <c r="CX104" i="113"/>
  <c r="CU4" i="122"/>
  <c r="CV103" i="122"/>
  <c r="CV106" i="131"/>
  <c r="CU10" i="131"/>
  <c r="CU8" i="122"/>
  <c r="CV107" i="122"/>
  <c r="CX26" i="113"/>
  <c r="CY101" i="113"/>
  <c r="CY122" i="122"/>
  <c r="CX35" i="122"/>
  <c r="CW32" i="118"/>
  <c r="CX117" i="118"/>
  <c r="CW8" i="117"/>
  <c r="CX105" i="117"/>
  <c r="CW114" i="131"/>
  <c r="CV32" i="131"/>
  <c r="CV28" i="118"/>
  <c r="CV46" i="118" s="1"/>
  <c r="CW113" i="118"/>
  <c r="CX10" i="118"/>
  <c r="CY108" i="118"/>
  <c r="CU5" i="131"/>
  <c r="CV101" i="131"/>
  <c r="CW6" i="110"/>
  <c r="CX100" i="110"/>
  <c r="CV9" i="118"/>
  <c r="CW107" i="118"/>
  <c r="CY33" i="118"/>
  <c r="CZ118" i="118"/>
  <c r="CX103" i="114"/>
  <c r="CW8" i="114"/>
  <c r="CV3" i="114"/>
  <c r="CW98" i="114"/>
  <c r="CW26" i="120"/>
  <c r="CW46" i="120" s="1"/>
  <c r="CX94" i="120"/>
  <c r="CW3" i="120"/>
  <c r="CW23" i="120" s="1"/>
  <c r="CX92" i="120"/>
  <c r="CX6" i="114"/>
  <c r="CY101" i="114"/>
  <c r="CY119" i="118"/>
  <c r="CX34" i="118"/>
  <c r="CW5" i="110"/>
  <c r="CX99" i="110"/>
  <c r="CW4" i="121"/>
  <c r="CX99" i="121"/>
  <c r="CV29" i="121"/>
  <c r="CW108" i="121"/>
  <c r="CW29" i="117"/>
  <c r="CX112" i="117"/>
  <c r="CX108" i="131"/>
  <c r="CW26" i="131"/>
  <c r="CY98" i="119"/>
  <c r="CX27" i="119"/>
  <c r="CU4" i="131"/>
  <c r="CV100" i="131"/>
  <c r="CW11" i="118"/>
  <c r="CX109" i="118"/>
  <c r="CV31" i="131"/>
  <c r="CW113" i="131"/>
  <c r="CU3" i="121"/>
  <c r="CU23" i="121" s="1"/>
  <c r="CV98" i="121"/>
  <c r="CT23" i="131"/>
  <c r="CV29" i="110"/>
  <c r="CW105" i="110"/>
  <c r="CV31" i="122"/>
  <c r="CW118" i="122"/>
  <c r="CW26" i="117"/>
  <c r="CX109" i="117"/>
  <c r="CW6" i="118"/>
  <c r="CX104" i="118"/>
  <c r="CU9" i="131"/>
  <c r="CV105" i="131"/>
  <c r="CV28" i="110"/>
  <c r="CW104" i="110"/>
  <c r="CW30" i="117"/>
  <c r="CX113" i="117"/>
  <c r="CU8" i="131"/>
  <c r="CV104" i="131"/>
  <c r="CW9" i="122"/>
  <c r="CX108" i="122"/>
  <c r="CV110" i="117"/>
  <c r="CU27" i="117"/>
  <c r="CU46" i="117" s="1"/>
  <c r="CX33" i="122"/>
  <c r="CY120" i="122"/>
  <c r="CY95" i="119"/>
  <c r="CX4" i="119"/>
  <c r="CW31" i="114"/>
  <c r="CX111" i="114"/>
  <c r="CW107" i="117"/>
  <c r="CV10" i="117"/>
  <c r="CY112" i="118"/>
  <c r="CX27" i="118"/>
  <c r="CW27" i="121"/>
  <c r="CX106" i="121"/>
  <c r="CY94" i="119"/>
  <c r="CX3" i="119"/>
  <c r="CX27" i="110"/>
  <c r="CY103" i="110"/>
  <c r="CX29" i="122"/>
  <c r="CY116" i="122"/>
  <c r="CV30" i="131"/>
  <c r="CW112" i="131"/>
  <c r="CW7" i="122"/>
  <c r="CX106" i="122"/>
  <c r="CW110" i="131"/>
  <c r="CV28" i="131"/>
  <c r="CY105" i="115"/>
  <c r="CX28" i="115"/>
  <c r="CW28" i="117"/>
  <c r="CX111" i="117"/>
  <c r="CX27" i="114"/>
  <c r="CY107" i="114"/>
  <c r="CZ107" i="121"/>
  <c r="CY28" i="121"/>
  <c r="CU26" i="122"/>
  <c r="CU46" i="122" s="1"/>
  <c r="CV113" i="122"/>
  <c r="CW5" i="121"/>
  <c r="CX100" i="121"/>
  <c r="CX7" i="114"/>
  <c r="CY102" i="114"/>
  <c r="CY114" i="117"/>
  <c r="CX31" i="117"/>
  <c r="CX111" i="122"/>
  <c r="CW12" i="122"/>
  <c r="CX32" i="122"/>
  <c r="CY119" i="122"/>
  <c r="CX6" i="121"/>
  <c r="CY101" i="121"/>
  <c r="CX6" i="115"/>
  <c r="CY101" i="115"/>
  <c r="CV23" i="110"/>
  <c r="CW27" i="115"/>
  <c r="CW46" i="115" s="1"/>
  <c r="CX104" i="115"/>
  <c r="CX34" i="122"/>
  <c r="CY121" i="122"/>
  <c r="CT23" i="117"/>
  <c r="CW111" i="131"/>
  <c r="CV29" i="131"/>
  <c r="CX103" i="117"/>
  <c r="CW6" i="117"/>
  <c r="CY99" i="114"/>
  <c r="CX4" i="114"/>
  <c r="CW26" i="114"/>
  <c r="CX106" i="114"/>
  <c r="CW115" i="131"/>
  <c r="CV33" i="131"/>
  <c r="CV46" i="114"/>
  <c r="CW32" i="114"/>
  <c r="CX112" i="114"/>
  <c r="CU7" i="131"/>
  <c r="CV103" i="131"/>
  <c r="CX26" i="115"/>
  <c r="CY103" i="115"/>
  <c r="CW6" i="122"/>
  <c r="CX105" i="122"/>
  <c r="CU27" i="131"/>
  <c r="CU46" i="131" s="1"/>
  <c r="CV109" i="131"/>
  <c r="CX29" i="115"/>
  <c r="CY106" i="115"/>
  <c r="CW3" i="117"/>
  <c r="CX100" i="117"/>
  <c r="CW4" i="115"/>
  <c r="CX99" i="115"/>
  <c r="CX30" i="114"/>
  <c r="CY110" i="114"/>
  <c r="CW10" i="122"/>
  <c r="CX109" i="122"/>
  <c r="CW3" i="113"/>
  <c r="CW23" i="113" s="1"/>
  <c r="CX95" i="113"/>
  <c r="CW5" i="117"/>
  <c r="CX102" i="117"/>
  <c r="CU3" i="122"/>
  <c r="CV102" i="122"/>
  <c r="CX98" i="115"/>
  <c r="CW3" i="115"/>
  <c r="CX8" i="121"/>
  <c r="CY103" i="121"/>
  <c r="CW7" i="118"/>
  <c r="CX105" i="118"/>
  <c r="CV5" i="114"/>
  <c r="CW100" i="114"/>
  <c r="CW4" i="118"/>
  <c r="CX102" i="118"/>
  <c r="CW114" i="122"/>
  <c r="CV27" i="122"/>
  <c r="CY29" i="114"/>
  <c r="CZ109" i="114"/>
  <c r="CX97" i="110"/>
  <c r="CW3" i="110"/>
  <c r="CW5" i="122"/>
  <c r="CX104" i="122"/>
  <c r="CU9" i="117"/>
  <c r="CV106" i="117"/>
  <c r="CU4" i="117"/>
  <c r="CV101" i="117"/>
  <c r="CX30" i="122"/>
  <c r="CY117" i="122"/>
  <c r="CY115" i="122"/>
  <c r="CX28" i="122"/>
  <c r="CW33" i="117"/>
  <c r="CX116" i="117"/>
  <c r="CW102" i="121"/>
  <c r="CV7" i="121"/>
  <c r="CX29" i="118"/>
  <c r="CY114" i="118"/>
  <c r="CV105" i="121"/>
  <c r="CU26" i="121"/>
  <c r="CW11" i="122"/>
  <c r="CX110" i="122"/>
  <c r="CU30" i="121"/>
  <c r="CV109" i="121"/>
  <c r="CX31" i="121"/>
  <c r="CY110" i="121"/>
  <c r="CX108" i="114"/>
  <c r="CW28" i="114"/>
  <c r="CW9" i="114"/>
  <c r="CX104" i="114"/>
  <c r="CV32" i="117"/>
  <c r="CW115" i="117"/>
  <c r="CV5" i="118"/>
  <c r="CW103" i="118"/>
  <c r="CW5" i="115"/>
  <c r="CX100" i="115"/>
  <c r="CX104" i="117"/>
  <c r="CW7" i="117"/>
  <c r="CW8" i="118"/>
  <c r="CX106" i="118"/>
  <c r="CW30" i="118"/>
  <c r="CX115" i="118"/>
  <c r="AO2" i="131"/>
  <c r="AN25" i="131"/>
  <c r="AF25" i="119"/>
  <c r="AG2" i="119"/>
  <c r="AF25" i="130"/>
  <c r="AG2" i="130"/>
  <c r="AF25" i="129"/>
  <c r="AG2" i="129"/>
  <c r="AF25" i="128"/>
  <c r="AG2" i="128"/>
  <c r="AF25" i="115"/>
  <c r="AG2" i="115"/>
  <c r="AF25" i="118"/>
  <c r="AG2" i="118"/>
  <c r="AF25" i="114"/>
  <c r="AG2" i="114"/>
  <c r="AF25" i="113"/>
  <c r="AG2" i="113"/>
  <c r="AF25" i="117"/>
  <c r="AG2" i="117"/>
  <c r="AF25" i="122"/>
  <c r="AG2" i="122"/>
  <c r="AH25" i="110"/>
  <c r="AI2" i="110"/>
  <c r="AF25" i="120"/>
  <c r="AG2" i="120"/>
  <c r="AF25" i="121"/>
  <c r="AG2" i="121"/>
  <c r="CV23" i="118" l="1"/>
  <c r="CX23" i="119"/>
  <c r="CU23" i="117"/>
  <c r="CU23" i="122"/>
  <c r="CW23" i="115"/>
  <c r="CV46" i="110"/>
  <c r="CX6" i="118"/>
  <c r="CY104" i="118"/>
  <c r="CX6" i="110"/>
  <c r="CY100" i="110"/>
  <c r="CY35" i="122"/>
  <c r="CZ122" i="122"/>
  <c r="CX5" i="117"/>
  <c r="CY102" i="117"/>
  <c r="CZ119" i="118"/>
  <c r="CY34" i="118"/>
  <c r="CV23" i="114"/>
  <c r="CY26" i="113"/>
  <c r="CZ101" i="113"/>
  <c r="CX29" i="113"/>
  <c r="CX46" i="113" s="1"/>
  <c r="CY104" i="113"/>
  <c r="CX7" i="118"/>
  <c r="CY105" i="118"/>
  <c r="CX6" i="117"/>
  <c r="CY103" i="117"/>
  <c r="CX9" i="114"/>
  <c r="CY104" i="114"/>
  <c r="CZ101" i="115"/>
  <c r="CY6" i="115"/>
  <c r="CX26" i="117"/>
  <c r="CY109" i="117"/>
  <c r="CV3" i="121"/>
  <c r="CV23" i="121" s="1"/>
  <c r="CW98" i="121"/>
  <c r="CZ101" i="114"/>
  <c r="CY6" i="114"/>
  <c r="CW101" i="131"/>
  <c r="CV5" i="131"/>
  <c r="CW32" i="131"/>
  <c r="CX114" i="131"/>
  <c r="CY97" i="110"/>
  <c r="CX3" i="110"/>
  <c r="CV4" i="131"/>
  <c r="CW100" i="131"/>
  <c r="CX7" i="117"/>
  <c r="CY104" i="117"/>
  <c r="CX3" i="117"/>
  <c r="CY100" i="117"/>
  <c r="CZ103" i="110"/>
  <c r="CY27" i="110"/>
  <c r="CZ98" i="119"/>
  <c r="CY27" i="119"/>
  <c r="CY103" i="114"/>
  <c r="CX8" i="114"/>
  <c r="CX8" i="117"/>
  <c r="CY105" i="117"/>
  <c r="CV8" i="122"/>
  <c r="CW107" i="122"/>
  <c r="CV6" i="131"/>
  <c r="CW102" i="131"/>
  <c r="CX31" i="118"/>
  <c r="CY116" i="118"/>
  <c r="CW32" i="117"/>
  <c r="CX115" i="117"/>
  <c r="CV4" i="117"/>
  <c r="CW101" i="117"/>
  <c r="CY4" i="119"/>
  <c r="CZ95" i="119"/>
  <c r="CY28" i="115"/>
  <c r="CZ105" i="115"/>
  <c r="CX5" i="115"/>
  <c r="CY100" i="115"/>
  <c r="CV9" i="117"/>
  <c r="CW106" i="117"/>
  <c r="CZ102" i="114"/>
  <c r="CY7" i="114"/>
  <c r="CW31" i="131"/>
  <c r="CX113" i="131"/>
  <c r="CY99" i="121"/>
  <c r="CX4" i="121"/>
  <c r="CY92" i="120"/>
  <c r="CX3" i="120"/>
  <c r="CX23" i="120" s="1"/>
  <c r="CZ33" i="118"/>
  <c r="DA118" i="118"/>
  <c r="CZ108" i="118"/>
  <c r="CY10" i="118"/>
  <c r="CU23" i="131"/>
  <c r="CX26" i="110"/>
  <c r="CY102" i="110"/>
  <c r="CV30" i="121"/>
  <c r="CW109" i="121"/>
  <c r="CV26" i="122"/>
  <c r="CV46" i="122" s="1"/>
  <c r="CW113" i="122"/>
  <c r="CW104" i="131"/>
  <c r="CV8" i="131"/>
  <c r="CY110" i="122"/>
  <c r="CX11" i="122"/>
  <c r="CY27" i="118"/>
  <c r="CZ112" i="118"/>
  <c r="CY8" i="121"/>
  <c r="CZ103" i="121"/>
  <c r="CU46" i="121"/>
  <c r="CY27" i="114"/>
  <c r="CZ107" i="114"/>
  <c r="CW10" i="117"/>
  <c r="CX107" i="117"/>
  <c r="CW31" i="122"/>
  <c r="CX118" i="122"/>
  <c r="CX26" i="131"/>
  <c r="CY108" i="131"/>
  <c r="CX32" i="118"/>
  <c r="CY117" i="118"/>
  <c r="CX108" i="121"/>
  <c r="CW29" i="121"/>
  <c r="CZ29" i="114"/>
  <c r="DA109" i="114"/>
  <c r="CX6" i="122"/>
  <c r="CY105" i="122"/>
  <c r="CX12" i="122"/>
  <c r="CY111" i="122"/>
  <c r="CY29" i="122"/>
  <c r="CZ116" i="122"/>
  <c r="CX30" i="117"/>
  <c r="CY113" i="117"/>
  <c r="CY95" i="113"/>
  <c r="CX3" i="113"/>
  <c r="CX23" i="113" s="1"/>
  <c r="CW33" i="131"/>
  <c r="CX115" i="131"/>
  <c r="CY31" i="117"/>
  <c r="CZ114" i="117"/>
  <c r="CX30" i="118"/>
  <c r="CY115" i="118"/>
  <c r="CY106" i="114"/>
  <c r="CX26" i="114"/>
  <c r="CY6" i="121"/>
  <c r="CZ101" i="121"/>
  <c r="CX104" i="110"/>
  <c r="CW28" i="110"/>
  <c r="CV26" i="121"/>
  <c r="CW105" i="121"/>
  <c r="CX5" i="122"/>
  <c r="CY104" i="122"/>
  <c r="CY29" i="115"/>
  <c r="CZ106" i="115"/>
  <c r="CW103" i="131"/>
  <c r="CV7" i="131"/>
  <c r="CY34" i="122"/>
  <c r="CZ121" i="122"/>
  <c r="CX7" i="122"/>
  <c r="CY106" i="122"/>
  <c r="CW5" i="118"/>
  <c r="CX103" i="118"/>
  <c r="CY28" i="122"/>
  <c r="CZ115" i="122"/>
  <c r="CY98" i="115"/>
  <c r="CX3" i="115"/>
  <c r="CZ119" i="122"/>
  <c r="CY32" i="122"/>
  <c r="CX5" i="121"/>
  <c r="CY100" i="121"/>
  <c r="CY3" i="119"/>
  <c r="CZ94" i="119"/>
  <c r="CY111" i="114"/>
  <c r="CX31" i="114"/>
  <c r="CX9" i="122"/>
  <c r="CY108" i="122"/>
  <c r="CV9" i="131"/>
  <c r="CW105" i="131"/>
  <c r="CX11" i="118"/>
  <c r="CY109" i="118"/>
  <c r="CX29" i="117"/>
  <c r="CY112" i="117"/>
  <c r="CX5" i="110"/>
  <c r="CY99" i="110"/>
  <c r="CY94" i="120"/>
  <c r="CX26" i="120"/>
  <c r="CX46" i="120" s="1"/>
  <c r="CW9" i="118"/>
  <c r="CX107" i="118"/>
  <c r="CW28" i="118"/>
  <c r="CW46" i="118" s="1"/>
  <c r="CX113" i="118"/>
  <c r="CW106" i="131"/>
  <c r="CV10" i="131"/>
  <c r="CX4" i="110"/>
  <c r="CY98" i="110"/>
  <c r="CW3" i="114"/>
  <c r="CX98" i="114"/>
  <c r="CX4" i="115"/>
  <c r="CY99" i="115"/>
  <c r="CX102" i="121"/>
  <c r="CW7" i="121"/>
  <c r="CZ120" i="122"/>
  <c r="CY33" i="122"/>
  <c r="CY116" i="117"/>
  <c r="CX33" i="117"/>
  <c r="CY26" i="115"/>
  <c r="CZ103" i="115"/>
  <c r="CX111" i="131"/>
  <c r="CW29" i="131"/>
  <c r="CZ28" i="121"/>
  <c r="DA107" i="121"/>
  <c r="CW27" i="122"/>
  <c r="CX114" i="122"/>
  <c r="CX110" i="131"/>
  <c r="CW28" i="131"/>
  <c r="CX28" i="114"/>
  <c r="CY108" i="114"/>
  <c r="CX4" i="118"/>
  <c r="CY102" i="118"/>
  <c r="CX10" i="122"/>
  <c r="CY109" i="122"/>
  <c r="CW46" i="114"/>
  <c r="CW110" i="117"/>
  <c r="CV27" i="117"/>
  <c r="CV46" i="117" s="1"/>
  <c r="CY31" i="121"/>
  <c r="CZ110" i="121"/>
  <c r="CX8" i="118"/>
  <c r="CY106" i="118"/>
  <c r="CY29" i="118"/>
  <c r="CZ114" i="118"/>
  <c r="CY30" i="122"/>
  <c r="CZ117" i="122"/>
  <c r="CW23" i="110"/>
  <c r="CX100" i="114"/>
  <c r="CW5" i="114"/>
  <c r="CW102" i="122"/>
  <c r="CV3" i="122"/>
  <c r="CY30" i="114"/>
  <c r="CZ110" i="114"/>
  <c r="CV27" i="131"/>
  <c r="CV46" i="131" s="1"/>
  <c r="CW109" i="131"/>
  <c r="CX32" i="114"/>
  <c r="CY112" i="114"/>
  <c r="CZ99" i="114"/>
  <c r="CY4" i="114"/>
  <c r="CY104" i="115"/>
  <c r="CX27" i="115"/>
  <c r="CX46" i="115" s="1"/>
  <c r="CX28" i="117"/>
  <c r="CY111" i="117"/>
  <c r="CW30" i="131"/>
  <c r="CX112" i="131"/>
  <c r="CX27" i="121"/>
  <c r="CY106" i="121"/>
  <c r="CX105" i="110"/>
  <c r="CW29" i="110"/>
  <c r="CV4" i="122"/>
  <c r="CW103" i="122"/>
  <c r="CY6" i="113"/>
  <c r="CZ98" i="113"/>
  <c r="CX26" i="119"/>
  <c r="CX46" i="119" s="1"/>
  <c r="CY97" i="119"/>
  <c r="AO25" i="131"/>
  <c r="AP2" i="131"/>
  <c r="AH2" i="119"/>
  <c r="AG25" i="119"/>
  <c r="AH2" i="130"/>
  <c r="AG25" i="130"/>
  <c r="AG25" i="129"/>
  <c r="AH2" i="129"/>
  <c r="AG25" i="128"/>
  <c r="AH2" i="128"/>
  <c r="AG25" i="120"/>
  <c r="AH2" i="120"/>
  <c r="AG25" i="122"/>
  <c r="AH2" i="122"/>
  <c r="AH2" i="113"/>
  <c r="AG25" i="113"/>
  <c r="AG25" i="118"/>
  <c r="AH2" i="118"/>
  <c r="AG25" i="115"/>
  <c r="AH2" i="115"/>
  <c r="AG25" i="114"/>
  <c r="AH2" i="114"/>
  <c r="AG25" i="121"/>
  <c r="AH2" i="121"/>
  <c r="AI25" i="110"/>
  <c r="AJ2" i="110"/>
  <c r="AG25" i="117"/>
  <c r="AH2" i="117"/>
  <c r="CW46" i="110" l="1"/>
  <c r="CX23" i="115"/>
  <c r="CW23" i="118"/>
  <c r="CW4" i="122"/>
  <c r="CX103" i="122"/>
  <c r="CZ94" i="120"/>
  <c r="CY26" i="120"/>
  <c r="CY46" i="120" s="1"/>
  <c r="CX5" i="118"/>
  <c r="CY103" i="118"/>
  <c r="DA106" i="115"/>
  <c r="CZ29" i="115"/>
  <c r="CZ6" i="121"/>
  <c r="DA101" i="121"/>
  <c r="CY108" i="121"/>
  <c r="CX29" i="121"/>
  <c r="CX10" i="117"/>
  <c r="CY107" i="117"/>
  <c r="DA112" i="118"/>
  <c r="CZ27" i="118"/>
  <c r="CW30" i="121"/>
  <c r="CX109" i="121"/>
  <c r="CZ4" i="119"/>
  <c r="DA95" i="119"/>
  <c r="CW6" i="131"/>
  <c r="CX102" i="131"/>
  <c r="CY29" i="113"/>
  <c r="CY46" i="113" s="1"/>
  <c r="CZ104" i="113"/>
  <c r="CY5" i="117"/>
  <c r="CZ102" i="117"/>
  <c r="CY28" i="117"/>
  <c r="CZ111" i="117"/>
  <c r="CZ33" i="122"/>
  <c r="DA120" i="122"/>
  <c r="CZ30" i="122"/>
  <c r="DA117" i="122"/>
  <c r="CY5" i="110"/>
  <c r="CZ99" i="110"/>
  <c r="CY9" i="122"/>
  <c r="CZ108" i="122"/>
  <c r="CX33" i="131"/>
  <c r="CY115" i="131"/>
  <c r="CY12" i="122"/>
  <c r="CZ111" i="122"/>
  <c r="CZ7" i="114"/>
  <c r="DA102" i="114"/>
  <c r="CY23" i="119"/>
  <c r="CZ27" i="119"/>
  <c r="DA98" i="119"/>
  <c r="CX100" i="131"/>
  <c r="CW4" i="131"/>
  <c r="CW5" i="131"/>
  <c r="CX101" i="131"/>
  <c r="CZ6" i="115"/>
  <c r="DA101" i="115"/>
  <c r="CZ30" i="114"/>
  <c r="DA110" i="114"/>
  <c r="CZ35" i="122"/>
  <c r="DA122" i="122"/>
  <c r="CW27" i="131"/>
  <c r="CW46" i="131" s="1"/>
  <c r="CX109" i="131"/>
  <c r="CZ27" i="114"/>
  <c r="DA107" i="114"/>
  <c r="CZ26" i="115"/>
  <c r="DA103" i="115"/>
  <c r="CY11" i="122"/>
  <c r="CZ110" i="122"/>
  <c r="CV23" i="117"/>
  <c r="CX23" i="110"/>
  <c r="CZ6" i="114"/>
  <c r="DA101" i="114"/>
  <c r="CZ108" i="114"/>
  <c r="CY28" i="114"/>
  <c r="CW10" i="131"/>
  <c r="CX106" i="131"/>
  <c r="CW4" i="117"/>
  <c r="CX101" i="117"/>
  <c r="CV23" i="131"/>
  <c r="CX29" i="110"/>
  <c r="CY105" i="110"/>
  <c r="CX28" i="118"/>
  <c r="CX46" i="118" s="1"/>
  <c r="CY113" i="118"/>
  <c r="CX46" i="114"/>
  <c r="CY26" i="119"/>
  <c r="CY46" i="119" s="1"/>
  <c r="CZ97" i="119"/>
  <c r="CV23" i="122"/>
  <c r="CY10" i="122"/>
  <c r="CZ109" i="122"/>
  <c r="CY31" i="114"/>
  <c r="CZ111" i="114"/>
  <c r="CZ98" i="115"/>
  <c r="CY3" i="115"/>
  <c r="CZ34" i="122"/>
  <c r="DA121" i="122"/>
  <c r="CW26" i="121"/>
  <c r="CX105" i="121"/>
  <c r="CZ95" i="113"/>
  <c r="CY3" i="113"/>
  <c r="CY23" i="113" s="1"/>
  <c r="CZ108" i="131"/>
  <c r="CY26" i="131"/>
  <c r="CY4" i="121"/>
  <c r="CZ99" i="121"/>
  <c r="CY5" i="115"/>
  <c r="CZ100" i="115"/>
  <c r="CX32" i="117"/>
  <c r="CY115" i="117"/>
  <c r="CY8" i="117"/>
  <c r="CZ105" i="117"/>
  <c r="CZ27" i="110"/>
  <c r="DA103" i="110"/>
  <c r="CY3" i="110"/>
  <c r="CZ97" i="110"/>
  <c r="CW3" i="121"/>
  <c r="CW23" i="121" s="1"/>
  <c r="CX98" i="121"/>
  <c r="CY6" i="117"/>
  <c r="CZ103" i="117"/>
  <c r="CZ100" i="110"/>
  <c r="CY6" i="110"/>
  <c r="CW27" i="117"/>
  <c r="CW46" i="117" s="1"/>
  <c r="CX110" i="117"/>
  <c r="CY7" i="122"/>
  <c r="CZ106" i="122"/>
  <c r="CZ92" i="120"/>
  <c r="CY3" i="120"/>
  <c r="CY23" i="120" s="1"/>
  <c r="CW8" i="122"/>
  <c r="CX107" i="122"/>
  <c r="CZ104" i="115"/>
  <c r="CY27" i="115"/>
  <c r="CY46" i="115" s="1"/>
  <c r="CZ29" i="118"/>
  <c r="DA114" i="118"/>
  <c r="CY110" i="131"/>
  <c r="CX28" i="131"/>
  <c r="CY4" i="115"/>
  <c r="CZ99" i="115"/>
  <c r="CZ112" i="117"/>
  <c r="CY29" i="117"/>
  <c r="CZ106" i="114"/>
  <c r="CY26" i="114"/>
  <c r="CY6" i="122"/>
  <c r="CZ105" i="122"/>
  <c r="CY27" i="121"/>
  <c r="CZ106" i="121"/>
  <c r="CZ4" i="114"/>
  <c r="DA99" i="114"/>
  <c r="CW3" i="122"/>
  <c r="CW23" i="122" s="1"/>
  <c r="CX102" i="122"/>
  <c r="CY8" i="118"/>
  <c r="CZ106" i="118"/>
  <c r="CX27" i="122"/>
  <c r="CY114" i="122"/>
  <c r="CX3" i="114"/>
  <c r="CY98" i="114"/>
  <c r="CX9" i="118"/>
  <c r="CX23" i="118" s="1"/>
  <c r="CY107" i="118"/>
  <c r="CY11" i="118"/>
  <c r="CZ109" i="118"/>
  <c r="CZ3" i="119"/>
  <c r="DA94" i="119"/>
  <c r="CV46" i="121"/>
  <c r="CY30" i="118"/>
  <c r="CZ115" i="118"/>
  <c r="CY30" i="117"/>
  <c r="CZ113" i="117"/>
  <c r="DB109" i="114"/>
  <c r="DA29" i="114"/>
  <c r="CW8" i="131"/>
  <c r="CX104" i="131"/>
  <c r="CY3" i="117"/>
  <c r="CZ100" i="117"/>
  <c r="CX7" i="121"/>
  <c r="CY102" i="121"/>
  <c r="CY5" i="122"/>
  <c r="CZ104" i="122"/>
  <c r="CY26" i="110"/>
  <c r="CZ102" i="110"/>
  <c r="DA101" i="113"/>
  <c r="CZ26" i="113"/>
  <c r="CX30" i="131"/>
  <c r="CY112" i="131"/>
  <c r="CW23" i="114"/>
  <c r="CX31" i="122"/>
  <c r="CY118" i="122"/>
  <c r="CW26" i="122"/>
  <c r="CW46" i="122" s="1"/>
  <c r="CX113" i="122"/>
  <c r="CY113" i="131"/>
  <c r="CX31" i="131"/>
  <c r="CZ28" i="115"/>
  <c r="DA105" i="115"/>
  <c r="CY31" i="118"/>
  <c r="CZ116" i="118"/>
  <c r="CX32" i="131"/>
  <c r="CY114" i="131"/>
  <c r="CY26" i="117"/>
  <c r="CZ109" i="117"/>
  <c r="CZ105" i="118"/>
  <c r="CY7" i="118"/>
  <c r="CZ34" i="118"/>
  <c r="DA119" i="118"/>
  <c r="CY6" i="118"/>
  <c r="CZ104" i="118"/>
  <c r="CX29" i="131"/>
  <c r="CY111" i="131"/>
  <c r="DA119" i="122"/>
  <c r="CZ32" i="122"/>
  <c r="CY32" i="118"/>
  <c r="CZ117" i="118"/>
  <c r="CX106" i="117"/>
  <c r="CW9" i="117"/>
  <c r="CY9" i="114"/>
  <c r="CZ104" i="114"/>
  <c r="CZ6" i="113"/>
  <c r="DA98" i="113"/>
  <c r="CY32" i="114"/>
  <c r="CZ112" i="114"/>
  <c r="CY4" i="118"/>
  <c r="CZ102" i="118"/>
  <c r="CY33" i="117"/>
  <c r="CZ116" i="117"/>
  <c r="DA115" i="122"/>
  <c r="CZ28" i="122"/>
  <c r="CZ8" i="121"/>
  <c r="DA103" i="121"/>
  <c r="DA108" i="118"/>
  <c r="CZ10" i="118"/>
  <c r="CX5" i="114"/>
  <c r="CY100" i="114"/>
  <c r="CZ31" i="121"/>
  <c r="DA110" i="121"/>
  <c r="DA28" i="121"/>
  <c r="DB107" i="121"/>
  <c r="CY4" i="110"/>
  <c r="CZ98" i="110"/>
  <c r="CW9" i="131"/>
  <c r="CX105" i="131"/>
  <c r="CY5" i="121"/>
  <c r="CZ100" i="121"/>
  <c r="CX103" i="131"/>
  <c r="CW7" i="131"/>
  <c r="CY104" i="110"/>
  <c r="CX28" i="110"/>
  <c r="CZ31" i="117"/>
  <c r="DA114" i="117"/>
  <c r="CZ29" i="122"/>
  <c r="DA116" i="122"/>
  <c r="DA33" i="118"/>
  <c r="DB118" i="118"/>
  <c r="CZ103" i="114"/>
  <c r="CY8" i="114"/>
  <c r="CY7" i="117"/>
  <c r="CZ104" i="117"/>
  <c r="AP25" i="131"/>
  <c r="AQ2" i="131"/>
  <c r="AH25" i="119"/>
  <c r="AI2" i="119"/>
  <c r="AH25" i="130"/>
  <c r="AI2" i="130"/>
  <c r="AH25" i="129"/>
  <c r="AI2" i="129"/>
  <c r="AH25" i="128"/>
  <c r="AI2" i="128"/>
  <c r="AH25" i="121"/>
  <c r="AI2" i="121"/>
  <c r="AI2" i="115"/>
  <c r="AH25" i="115"/>
  <c r="AI2" i="113"/>
  <c r="AH25" i="113"/>
  <c r="AH25" i="117"/>
  <c r="AI2" i="117"/>
  <c r="AJ25" i="110"/>
  <c r="AK2" i="110"/>
  <c r="AH25" i="114"/>
  <c r="AI2" i="114"/>
  <c r="AI2" i="118"/>
  <c r="AH25" i="118"/>
  <c r="AH25" i="122"/>
  <c r="AI2" i="122"/>
  <c r="AH25" i="120"/>
  <c r="AI2" i="120"/>
  <c r="CW46" i="121" l="1"/>
  <c r="CX23" i="114"/>
  <c r="CX46" i="110"/>
  <c r="CY23" i="110"/>
  <c r="CW23" i="131"/>
  <c r="CZ29" i="113"/>
  <c r="CZ46" i="113" s="1"/>
  <c r="DA104" i="113"/>
  <c r="DA26" i="113"/>
  <c r="DB101" i="113"/>
  <c r="CZ31" i="114"/>
  <c r="DA111" i="114"/>
  <c r="CY28" i="118"/>
  <c r="CY46" i="118" s="1"/>
  <c r="CZ113" i="118"/>
  <c r="CY100" i="131"/>
  <c r="CX4" i="131"/>
  <c r="DA27" i="118"/>
  <c r="DB112" i="118"/>
  <c r="DA29" i="115"/>
  <c r="DB106" i="115"/>
  <c r="DC107" i="121"/>
  <c r="DB28" i="121"/>
  <c r="CX26" i="122"/>
  <c r="CX46" i="122" s="1"/>
  <c r="CY113" i="122"/>
  <c r="CZ7" i="122"/>
  <c r="DA106" i="122"/>
  <c r="CZ12" i="122"/>
  <c r="DA111" i="122"/>
  <c r="CZ26" i="114"/>
  <c r="DA106" i="114"/>
  <c r="CY31" i="122"/>
  <c r="CZ118" i="122"/>
  <c r="CZ5" i="115"/>
  <c r="DA100" i="115"/>
  <c r="DA26" i="115"/>
  <c r="DB103" i="115"/>
  <c r="DA30" i="114"/>
  <c r="DB110" i="114"/>
  <c r="DA27" i="119"/>
  <c r="DB98" i="119"/>
  <c r="CY33" i="131"/>
  <c r="CZ115" i="131"/>
  <c r="DA33" i="122"/>
  <c r="DB120" i="122"/>
  <c r="CY102" i="131"/>
  <c r="CX6" i="131"/>
  <c r="CZ107" i="117"/>
  <c r="CY10" i="117"/>
  <c r="CY5" i="118"/>
  <c r="CZ103" i="118"/>
  <c r="CY32" i="131"/>
  <c r="CZ114" i="131"/>
  <c r="DB114" i="118"/>
  <c r="DA29" i="118"/>
  <c r="DA30" i="122"/>
  <c r="DB117" i="122"/>
  <c r="CX9" i="117"/>
  <c r="CY106" i="117"/>
  <c r="CY3" i="114"/>
  <c r="CZ98" i="114"/>
  <c r="CZ31" i="118"/>
  <c r="DA116" i="118"/>
  <c r="DA3" i="119"/>
  <c r="DB94" i="119"/>
  <c r="CZ27" i="115"/>
  <c r="CZ46" i="115" s="1"/>
  <c r="DA104" i="115"/>
  <c r="CZ10" i="122"/>
  <c r="DA109" i="122"/>
  <c r="CY29" i="110"/>
  <c r="CZ105" i="110"/>
  <c r="DA108" i="114"/>
  <c r="CZ28" i="114"/>
  <c r="CX7" i="131"/>
  <c r="CY103" i="131"/>
  <c r="CX8" i="131"/>
  <c r="CY104" i="131"/>
  <c r="CY46" i="114"/>
  <c r="CZ32" i="114"/>
  <c r="DA112" i="114"/>
  <c r="CZ4" i="115"/>
  <c r="DA99" i="115"/>
  <c r="DA27" i="110"/>
  <c r="DB103" i="110"/>
  <c r="CZ4" i="121"/>
  <c r="DA99" i="121"/>
  <c r="DA34" i="122"/>
  <c r="DB121" i="122"/>
  <c r="DA6" i="114"/>
  <c r="DB101" i="114"/>
  <c r="DA27" i="114"/>
  <c r="DB107" i="114"/>
  <c r="DB101" i="115"/>
  <c r="DA6" i="115"/>
  <c r="CZ9" i="122"/>
  <c r="DA108" i="122"/>
  <c r="CZ28" i="117"/>
  <c r="DA111" i="117"/>
  <c r="DA4" i="119"/>
  <c r="DB95" i="119"/>
  <c r="DA102" i="118"/>
  <c r="CZ4" i="118"/>
  <c r="CX10" i="131"/>
  <c r="CY106" i="131"/>
  <c r="DA95" i="113"/>
  <c r="CZ3" i="113"/>
  <c r="CZ23" i="113" s="1"/>
  <c r="CZ32" i="118"/>
  <c r="DA117" i="118"/>
  <c r="CX27" i="117"/>
  <c r="CX46" i="117" s="1"/>
  <c r="CY110" i="117"/>
  <c r="CZ3" i="110"/>
  <c r="DA97" i="110"/>
  <c r="DA31" i="117"/>
  <c r="DB114" i="117"/>
  <c r="CZ7" i="118"/>
  <c r="DA105" i="118"/>
  <c r="CZ11" i="118"/>
  <c r="DA109" i="118"/>
  <c r="CZ6" i="110"/>
  <c r="DA100" i="110"/>
  <c r="DB102" i="114"/>
  <c r="DA7" i="114"/>
  <c r="CZ23" i="119"/>
  <c r="CY29" i="121"/>
  <c r="CZ108" i="121"/>
  <c r="CZ26" i="120"/>
  <c r="CZ46" i="120" s="1"/>
  <c r="DA94" i="120"/>
  <c r="CZ30" i="118"/>
  <c r="DA115" i="118"/>
  <c r="CX3" i="121"/>
  <c r="CX23" i="121" s="1"/>
  <c r="CY98" i="121"/>
  <c r="DA35" i="122"/>
  <c r="DB122" i="122"/>
  <c r="DA10" i="118"/>
  <c r="DB108" i="118"/>
  <c r="CZ26" i="110"/>
  <c r="DA102" i="110"/>
  <c r="DA4" i="114"/>
  <c r="DB99" i="114"/>
  <c r="DB116" i="122"/>
  <c r="DA29" i="122"/>
  <c r="DA8" i="121"/>
  <c r="DB103" i="121"/>
  <c r="DA31" i="121"/>
  <c r="DB110" i="121"/>
  <c r="CZ27" i="121"/>
  <c r="DA106" i="121"/>
  <c r="CZ7" i="117"/>
  <c r="DA104" i="117"/>
  <c r="DA6" i="113"/>
  <c r="DB98" i="113"/>
  <c r="DA28" i="122"/>
  <c r="DB115" i="122"/>
  <c r="CY7" i="121"/>
  <c r="CZ102" i="121"/>
  <c r="DA106" i="118"/>
  <c r="CZ8" i="118"/>
  <c r="CZ4" i="110"/>
  <c r="DA98" i="110"/>
  <c r="DA116" i="117"/>
  <c r="CZ33" i="117"/>
  <c r="CZ9" i="114"/>
  <c r="DA104" i="114"/>
  <c r="CZ111" i="131"/>
  <c r="CY29" i="131"/>
  <c r="CZ26" i="117"/>
  <c r="DA109" i="117"/>
  <c r="DA113" i="117"/>
  <c r="CZ30" i="117"/>
  <c r="CZ6" i="122"/>
  <c r="DA105" i="122"/>
  <c r="DA103" i="117"/>
  <c r="CZ6" i="117"/>
  <c r="CZ8" i="117"/>
  <c r="DA105" i="117"/>
  <c r="DA97" i="119"/>
  <c r="CZ26" i="119"/>
  <c r="CZ46" i="119" s="1"/>
  <c r="CX4" i="117"/>
  <c r="CY101" i="117"/>
  <c r="CY109" i="131"/>
  <c r="CX27" i="131"/>
  <c r="CX46" i="131" s="1"/>
  <c r="CX5" i="131"/>
  <c r="CY101" i="131"/>
  <c r="CZ5" i="110"/>
  <c r="DA99" i="110"/>
  <c r="DA102" i="117"/>
  <c r="CZ5" i="117"/>
  <c r="CY109" i="121"/>
  <c r="CX30" i="121"/>
  <c r="DA6" i="121"/>
  <c r="DB101" i="121"/>
  <c r="CX4" i="122"/>
  <c r="CY103" i="122"/>
  <c r="DB33" i="118"/>
  <c r="DC118" i="118"/>
  <c r="CZ6" i="118"/>
  <c r="DA104" i="118"/>
  <c r="CY32" i="117"/>
  <c r="CZ115" i="117"/>
  <c r="CZ11" i="122"/>
  <c r="DA110" i="122"/>
  <c r="CZ5" i="121"/>
  <c r="DA100" i="121"/>
  <c r="DA34" i="118"/>
  <c r="DB119" i="118"/>
  <c r="CX26" i="121"/>
  <c r="CY105" i="121"/>
  <c r="CZ5" i="122"/>
  <c r="DA104" i="122"/>
  <c r="CY27" i="122"/>
  <c r="CZ114" i="122"/>
  <c r="CZ29" i="117"/>
  <c r="DA112" i="117"/>
  <c r="CY105" i="131"/>
  <c r="CX9" i="131"/>
  <c r="DA28" i="115"/>
  <c r="DB105" i="115"/>
  <c r="CX8" i="122"/>
  <c r="CY107" i="122"/>
  <c r="CZ100" i="114"/>
  <c r="CY5" i="114"/>
  <c r="DB119" i="122"/>
  <c r="DA32" i="122"/>
  <c r="CY30" i="131"/>
  <c r="CZ112" i="131"/>
  <c r="DC109" i="114"/>
  <c r="DB29" i="114"/>
  <c r="CY23" i="115"/>
  <c r="CZ8" i="114"/>
  <c r="DA103" i="114"/>
  <c r="CY28" i="110"/>
  <c r="CZ104" i="110"/>
  <c r="CZ113" i="131"/>
  <c r="CY31" i="131"/>
  <c r="CZ3" i="117"/>
  <c r="DA100" i="117"/>
  <c r="CY9" i="118"/>
  <c r="CZ107" i="118"/>
  <c r="CY102" i="122"/>
  <c r="CX3" i="122"/>
  <c r="CY28" i="131"/>
  <c r="CZ110" i="131"/>
  <c r="DA92" i="120"/>
  <c r="CZ3" i="120"/>
  <c r="CZ23" i="120" s="1"/>
  <c r="CZ26" i="131"/>
  <c r="DA108" i="131"/>
  <c r="CZ3" i="115"/>
  <c r="DA98" i="115"/>
  <c r="CW23" i="117"/>
  <c r="AQ25" i="131"/>
  <c r="AR2" i="131"/>
  <c r="AI25" i="119"/>
  <c r="AJ2" i="119"/>
  <c r="AI25" i="130"/>
  <c r="AJ2" i="130"/>
  <c r="AI25" i="129"/>
  <c r="AJ2" i="129"/>
  <c r="AI25" i="128"/>
  <c r="AJ2" i="128"/>
  <c r="AI25" i="122"/>
  <c r="AJ2" i="122"/>
  <c r="AI25" i="117"/>
  <c r="AJ2" i="117"/>
  <c r="AJ2" i="121"/>
  <c r="AI25" i="121"/>
  <c r="AI25" i="114"/>
  <c r="AJ2" i="114"/>
  <c r="AJ2" i="120"/>
  <c r="AI25" i="120"/>
  <c r="AL2" i="110"/>
  <c r="AK25" i="110"/>
  <c r="AJ2" i="118"/>
  <c r="AI25" i="118"/>
  <c r="AI25" i="113"/>
  <c r="AJ2" i="113"/>
  <c r="AI25" i="115"/>
  <c r="AJ2" i="115"/>
  <c r="CY46" i="110" l="1"/>
  <c r="CX46" i="121"/>
  <c r="CZ23" i="115"/>
  <c r="CY23" i="118"/>
  <c r="CX23" i="122"/>
  <c r="CY23" i="114"/>
  <c r="DC101" i="114"/>
  <c r="DB6" i="114"/>
  <c r="DA31" i="114"/>
  <c r="DB111" i="114"/>
  <c r="CY5" i="131"/>
  <c r="CZ101" i="131"/>
  <c r="DB111" i="117"/>
  <c r="DA28" i="117"/>
  <c r="DA6" i="110"/>
  <c r="DB100" i="110"/>
  <c r="DA27" i="115"/>
  <c r="DA46" i="115" s="1"/>
  <c r="DB104" i="115"/>
  <c r="CY9" i="117"/>
  <c r="CZ106" i="117"/>
  <c r="DA103" i="118"/>
  <c r="CZ5" i="118"/>
  <c r="DA115" i="131"/>
  <c r="CZ33" i="131"/>
  <c r="DA5" i="115"/>
  <c r="DB100" i="115"/>
  <c r="DA7" i="122"/>
  <c r="DB106" i="122"/>
  <c r="DB27" i="118"/>
  <c r="DC112" i="118"/>
  <c r="DB6" i="121"/>
  <c r="DC101" i="121"/>
  <c r="DB103" i="114"/>
  <c r="DA8" i="114"/>
  <c r="DB109" i="117"/>
  <c r="DA26" i="117"/>
  <c r="CZ106" i="131"/>
  <c r="CY10" i="131"/>
  <c r="DB34" i="122"/>
  <c r="DC121" i="122"/>
  <c r="DA32" i="114"/>
  <c r="DB112" i="114"/>
  <c r="DB26" i="113"/>
  <c r="DC101" i="113"/>
  <c r="DB32" i="122"/>
  <c r="DC119" i="122"/>
  <c r="DA4" i="110"/>
  <c r="DB98" i="110"/>
  <c r="DB92" i="120"/>
  <c r="DA3" i="120"/>
  <c r="DA23" i="120" s="1"/>
  <c r="DA100" i="114"/>
  <c r="CZ5" i="114"/>
  <c r="DB104" i="117"/>
  <c r="DA7" i="117"/>
  <c r="DA11" i="118"/>
  <c r="DB109" i="118"/>
  <c r="DB3" i="119"/>
  <c r="DC94" i="119"/>
  <c r="DB30" i="122"/>
  <c r="DC117" i="122"/>
  <c r="DC98" i="119"/>
  <c r="DB27" i="119"/>
  <c r="CZ31" i="122"/>
  <c r="DA118" i="122"/>
  <c r="CY26" i="122"/>
  <c r="CY46" i="122" s="1"/>
  <c r="CZ113" i="122"/>
  <c r="CY26" i="121"/>
  <c r="CZ105" i="121"/>
  <c r="DA33" i="117"/>
  <c r="DB116" i="117"/>
  <c r="DA3" i="117"/>
  <c r="DB100" i="117"/>
  <c r="DB6" i="113"/>
  <c r="DC98" i="113"/>
  <c r="DA6" i="117"/>
  <c r="DB103" i="117"/>
  <c r="DA4" i="121"/>
  <c r="DB99" i="121"/>
  <c r="DA28" i="114"/>
  <c r="DB108" i="114"/>
  <c r="DA107" i="117"/>
  <c r="CZ10" i="117"/>
  <c r="CY4" i="131"/>
  <c r="CZ100" i="131"/>
  <c r="DB99" i="115"/>
  <c r="DA4" i="115"/>
  <c r="DB8" i="121"/>
  <c r="DC103" i="121"/>
  <c r="DA3" i="110"/>
  <c r="DB97" i="110"/>
  <c r="DA6" i="118"/>
  <c r="DB104" i="118"/>
  <c r="DA108" i="121"/>
  <c r="CZ29" i="121"/>
  <c r="CZ27" i="122"/>
  <c r="DA114" i="122"/>
  <c r="DA5" i="117"/>
  <c r="DB102" i="117"/>
  <c r="DB106" i="121"/>
  <c r="DA27" i="121"/>
  <c r="DA7" i="118"/>
  <c r="DB105" i="118"/>
  <c r="DA4" i="118"/>
  <c r="DB102" i="118"/>
  <c r="DC101" i="115"/>
  <c r="DB6" i="115"/>
  <c r="CY8" i="131"/>
  <c r="CZ104" i="131"/>
  <c r="CZ29" i="110"/>
  <c r="DA105" i="110"/>
  <c r="DB116" i="118"/>
  <c r="DA31" i="118"/>
  <c r="CX23" i="131"/>
  <c r="DB30" i="114"/>
  <c r="DC110" i="114"/>
  <c r="DB106" i="114"/>
  <c r="DA26" i="114"/>
  <c r="DA113" i="118"/>
  <c r="CZ28" i="118"/>
  <c r="CZ46" i="118" s="1"/>
  <c r="DB104" i="113"/>
  <c r="DA29" i="113"/>
  <c r="DA46" i="113" s="1"/>
  <c r="DA30" i="117"/>
  <c r="DB113" i="117"/>
  <c r="DA26" i="120"/>
  <c r="DA46" i="120" s="1"/>
  <c r="DB94" i="120"/>
  <c r="DC119" i="118"/>
  <c r="DB34" i="118"/>
  <c r="DA9" i="122"/>
  <c r="DB108" i="122"/>
  <c r="CZ109" i="131"/>
  <c r="CY27" i="131"/>
  <c r="CY46" i="131" s="1"/>
  <c r="DB35" i="122"/>
  <c r="DC122" i="122"/>
  <c r="DA5" i="121"/>
  <c r="DB100" i="121"/>
  <c r="CZ101" i="117"/>
  <c r="CY4" i="117"/>
  <c r="DA8" i="118"/>
  <c r="DB106" i="118"/>
  <c r="DA3" i="115"/>
  <c r="DB98" i="115"/>
  <c r="DA113" i="131"/>
  <c r="CZ31" i="131"/>
  <c r="CX23" i="117"/>
  <c r="DA9" i="114"/>
  <c r="DB104" i="114"/>
  <c r="DB4" i="114"/>
  <c r="DC99" i="114"/>
  <c r="CZ30" i="131"/>
  <c r="DA112" i="131"/>
  <c r="DC105" i="115"/>
  <c r="DB28" i="115"/>
  <c r="DB104" i="122"/>
  <c r="DA5" i="122"/>
  <c r="DA11" i="122"/>
  <c r="DB110" i="122"/>
  <c r="CY4" i="122"/>
  <c r="CZ103" i="122"/>
  <c r="DB99" i="110"/>
  <c r="DA5" i="110"/>
  <c r="DB117" i="118"/>
  <c r="DA32" i="118"/>
  <c r="DB4" i="119"/>
  <c r="DC95" i="119"/>
  <c r="DB27" i="114"/>
  <c r="DC107" i="114"/>
  <c r="DC103" i="110"/>
  <c r="DB27" i="110"/>
  <c r="DB29" i="118"/>
  <c r="DC114" i="118"/>
  <c r="CZ102" i="131"/>
  <c r="CY6" i="131"/>
  <c r="CZ46" i="114"/>
  <c r="DC28" i="121"/>
  <c r="DD107" i="121"/>
  <c r="CZ32" i="117"/>
  <c r="DA115" i="117"/>
  <c r="CY9" i="131"/>
  <c r="CZ105" i="131"/>
  <c r="DA8" i="117"/>
  <c r="DB105" i="117"/>
  <c r="DB10" i="118"/>
  <c r="DC108" i="118"/>
  <c r="DA3" i="113"/>
  <c r="DA23" i="113" s="1"/>
  <c r="DB95" i="113"/>
  <c r="DB112" i="117"/>
  <c r="DA29" i="117"/>
  <c r="CZ23" i="110"/>
  <c r="CZ28" i="131"/>
  <c r="DA110" i="131"/>
  <c r="CY30" i="121"/>
  <c r="CZ109" i="121"/>
  <c r="CY27" i="117"/>
  <c r="CY46" i="117" s="1"/>
  <c r="CZ110" i="117"/>
  <c r="CY8" i="122"/>
  <c r="CZ107" i="122"/>
  <c r="DC33" i="118"/>
  <c r="DD118" i="118"/>
  <c r="CZ29" i="131"/>
  <c r="DA111" i="131"/>
  <c r="DC116" i="122"/>
  <c r="DB29" i="122"/>
  <c r="DC29" i="114"/>
  <c r="DD109" i="114"/>
  <c r="DA6" i="122"/>
  <c r="DB105" i="122"/>
  <c r="CZ7" i="121"/>
  <c r="DA102" i="121"/>
  <c r="CY3" i="121"/>
  <c r="CY23" i="121" s="1"/>
  <c r="CZ98" i="121"/>
  <c r="CZ102" i="122"/>
  <c r="CY3" i="122"/>
  <c r="DB108" i="131"/>
  <c r="DA26" i="131"/>
  <c r="CZ9" i="118"/>
  <c r="DA107" i="118"/>
  <c r="CZ28" i="110"/>
  <c r="DA104" i="110"/>
  <c r="DB97" i="119"/>
  <c r="DA26" i="119"/>
  <c r="DA46" i="119" s="1"/>
  <c r="DB28" i="122"/>
  <c r="DC115" i="122"/>
  <c r="DC110" i="121"/>
  <c r="DB31" i="121"/>
  <c r="DA26" i="110"/>
  <c r="DB102" i="110"/>
  <c r="DA30" i="118"/>
  <c r="DB115" i="118"/>
  <c r="DC102" i="114"/>
  <c r="DB7" i="114"/>
  <c r="DC114" i="117"/>
  <c r="DB31" i="117"/>
  <c r="DA23" i="119"/>
  <c r="CZ103" i="131"/>
  <c r="CY7" i="131"/>
  <c r="DA10" i="122"/>
  <c r="DB109" i="122"/>
  <c r="CZ3" i="114"/>
  <c r="DA98" i="114"/>
  <c r="DA114" i="131"/>
  <c r="CZ32" i="131"/>
  <c r="DB33" i="122"/>
  <c r="DC120" i="122"/>
  <c r="DB26" i="115"/>
  <c r="DC103" i="115"/>
  <c r="DA12" i="122"/>
  <c r="DB111" i="122"/>
  <c r="DB29" i="115"/>
  <c r="DC106" i="115"/>
  <c r="AS2" i="131"/>
  <c r="AR25" i="131"/>
  <c r="AJ25" i="119"/>
  <c r="AK2" i="119"/>
  <c r="AJ25" i="130"/>
  <c r="AK2" i="130"/>
  <c r="AJ25" i="129"/>
  <c r="AK2" i="129"/>
  <c r="AJ25" i="128"/>
  <c r="AK2" i="128"/>
  <c r="AK2" i="117"/>
  <c r="AJ25" i="117"/>
  <c r="AJ25" i="118"/>
  <c r="AK2" i="118"/>
  <c r="AJ25" i="120"/>
  <c r="AK2" i="120"/>
  <c r="AK2" i="122"/>
  <c r="AJ25" i="122"/>
  <c r="AJ25" i="113"/>
  <c r="AK2" i="113"/>
  <c r="AJ25" i="115"/>
  <c r="AK2" i="115"/>
  <c r="AK2" i="114"/>
  <c r="AJ25" i="114"/>
  <c r="AL25" i="110"/>
  <c r="AM2" i="110"/>
  <c r="AJ25" i="121"/>
  <c r="AK2" i="121"/>
  <c r="CZ46" i="110" l="1"/>
  <c r="CY23" i="122"/>
  <c r="CZ23" i="118"/>
  <c r="CZ23" i="114"/>
  <c r="DC8" i="121"/>
  <c r="DD103" i="121"/>
  <c r="DB7" i="122"/>
  <c r="DC106" i="122"/>
  <c r="CZ9" i="117"/>
  <c r="DA106" i="117"/>
  <c r="CZ5" i="131"/>
  <c r="DA101" i="131"/>
  <c r="DA27" i="122"/>
  <c r="DB114" i="122"/>
  <c r="DD28" i="121"/>
  <c r="DE107" i="121"/>
  <c r="DC116" i="118"/>
  <c r="DB31" i="118"/>
  <c r="DB3" i="117"/>
  <c r="DC100" i="117"/>
  <c r="DC92" i="120"/>
  <c r="DB3" i="120"/>
  <c r="DB23" i="120" s="1"/>
  <c r="DC109" i="117"/>
  <c r="DB26" i="117"/>
  <c r="DD33" i="118"/>
  <c r="DE118" i="118"/>
  <c r="DC27" i="114"/>
  <c r="DD107" i="114"/>
  <c r="DB113" i="118"/>
  <c r="DA28" i="118"/>
  <c r="DA46" i="118" s="1"/>
  <c r="DB118" i="122"/>
  <c r="DA31" i="122"/>
  <c r="DB11" i="118"/>
  <c r="DC109" i="118"/>
  <c r="DB4" i="110"/>
  <c r="DC98" i="110"/>
  <c r="DB32" i="114"/>
  <c r="DC112" i="114"/>
  <c r="DB5" i="115"/>
  <c r="DC100" i="115"/>
  <c r="DB27" i="115"/>
  <c r="DB46" i="115" s="1"/>
  <c r="DC104" i="115"/>
  <c r="DC28" i="122"/>
  <c r="DD115" i="122"/>
  <c r="DB4" i="118"/>
  <c r="DC102" i="118"/>
  <c r="DC7" i="114"/>
  <c r="DD102" i="114"/>
  <c r="DC99" i="110"/>
  <c r="DB5" i="110"/>
  <c r="DA46" i="114"/>
  <c r="DA29" i="121"/>
  <c r="DB108" i="121"/>
  <c r="DB4" i="115"/>
  <c r="DC99" i="115"/>
  <c r="DB33" i="117"/>
  <c r="DC116" i="117"/>
  <c r="DB8" i="114"/>
  <c r="DC103" i="114"/>
  <c r="DB31" i="114"/>
  <c r="DC111" i="114"/>
  <c r="DC10" i="118"/>
  <c r="DD108" i="118"/>
  <c r="DC100" i="121"/>
  <c r="DB5" i="121"/>
  <c r="CZ4" i="122"/>
  <c r="DA103" i="122"/>
  <c r="DB105" i="110"/>
  <c r="DA29" i="110"/>
  <c r="DC102" i="110"/>
  <c r="DB26" i="110"/>
  <c r="DB11" i="122"/>
  <c r="DC110" i="122"/>
  <c r="DB26" i="114"/>
  <c r="DC106" i="114"/>
  <c r="CZ8" i="131"/>
  <c r="DA104" i="131"/>
  <c r="DB6" i="118"/>
  <c r="DC104" i="118"/>
  <c r="CZ4" i="131"/>
  <c r="DA100" i="131"/>
  <c r="DC32" i="122"/>
  <c r="DD119" i="122"/>
  <c r="DC34" i="122"/>
  <c r="DD121" i="122"/>
  <c r="DC6" i="121"/>
  <c r="DD101" i="121"/>
  <c r="DC100" i="110"/>
  <c r="DB6" i="110"/>
  <c r="CZ4" i="117"/>
  <c r="DA101" i="117"/>
  <c r="DC108" i="114"/>
  <c r="DB28" i="114"/>
  <c r="DD103" i="110"/>
  <c r="DC27" i="110"/>
  <c r="DB26" i="131"/>
  <c r="DC108" i="131"/>
  <c r="DA31" i="131"/>
  <c r="DB113" i="131"/>
  <c r="DB7" i="118"/>
  <c r="DC105" i="118"/>
  <c r="DB26" i="120"/>
  <c r="DB46" i="120" s="1"/>
  <c r="DC94" i="120"/>
  <c r="DA103" i="131"/>
  <c r="CZ7" i="131"/>
  <c r="DB23" i="119"/>
  <c r="DB8" i="118"/>
  <c r="DC106" i="118"/>
  <c r="DB30" i="117"/>
  <c r="DC113" i="117"/>
  <c r="DC30" i="114"/>
  <c r="DD110" i="114"/>
  <c r="DB27" i="121"/>
  <c r="DC106" i="121"/>
  <c r="DB6" i="117"/>
  <c r="DC103" i="117"/>
  <c r="CZ26" i="121"/>
  <c r="DA105" i="121"/>
  <c r="DC27" i="119"/>
  <c r="DD98" i="119"/>
  <c r="DC104" i="117"/>
  <c r="DB7" i="117"/>
  <c r="DA33" i="131"/>
  <c r="DB115" i="131"/>
  <c r="DA113" i="122"/>
  <c r="CZ26" i="122"/>
  <c r="CZ46" i="122" s="1"/>
  <c r="DB10" i="122"/>
  <c r="DC109" i="122"/>
  <c r="DA28" i="131"/>
  <c r="DB110" i="131"/>
  <c r="DB30" i="118"/>
  <c r="DC115" i="118"/>
  <c r="DB4" i="121"/>
  <c r="DC99" i="121"/>
  <c r="CZ8" i="122"/>
  <c r="DA107" i="122"/>
  <c r="DB8" i="117"/>
  <c r="DC105" i="117"/>
  <c r="DC35" i="122"/>
  <c r="DD122" i="122"/>
  <c r="CZ3" i="122"/>
  <c r="DA102" i="122"/>
  <c r="DC4" i="119"/>
  <c r="DD95" i="119"/>
  <c r="DC4" i="114"/>
  <c r="DD99" i="114"/>
  <c r="DC29" i="115"/>
  <c r="DD106" i="115"/>
  <c r="DA28" i="110"/>
  <c r="DA46" i="110" s="1"/>
  <c r="DB104" i="110"/>
  <c r="CZ27" i="117"/>
  <c r="CZ46" i="117" s="1"/>
  <c r="DA110" i="117"/>
  <c r="CZ9" i="131"/>
  <c r="DA105" i="131"/>
  <c r="DA32" i="131"/>
  <c r="DB114" i="131"/>
  <c r="DC29" i="122"/>
  <c r="DD116" i="122"/>
  <c r="DD114" i="118"/>
  <c r="DC29" i="118"/>
  <c r="DC104" i="114"/>
  <c r="DB9" i="114"/>
  <c r="DA109" i="131"/>
  <c r="CZ27" i="131"/>
  <c r="CZ46" i="131" s="1"/>
  <c r="DB5" i="117"/>
  <c r="DC102" i="117"/>
  <c r="DC97" i="110"/>
  <c r="DB3" i="110"/>
  <c r="CY46" i="121"/>
  <c r="DD117" i="122"/>
  <c r="DC30" i="122"/>
  <c r="DD112" i="118"/>
  <c r="DC27" i="118"/>
  <c r="DB29" i="113"/>
  <c r="DB46" i="113" s="1"/>
  <c r="DC104" i="113"/>
  <c r="DC3" i="119"/>
  <c r="DD94" i="119"/>
  <c r="DD103" i="115"/>
  <c r="DC26" i="115"/>
  <c r="DB6" i="122"/>
  <c r="DC105" i="122"/>
  <c r="DC28" i="115"/>
  <c r="DD105" i="115"/>
  <c r="DB112" i="131"/>
  <c r="DA30" i="131"/>
  <c r="DD119" i="118"/>
  <c r="DC34" i="118"/>
  <c r="DC33" i="122"/>
  <c r="DD120" i="122"/>
  <c r="DD29" i="114"/>
  <c r="DE109" i="114"/>
  <c r="DB3" i="115"/>
  <c r="DC98" i="115"/>
  <c r="DC97" i="119"/>
  <c r="DB26" i="119"/>
  <c r="DB46" i="119" s="1"/>
  <c r="CY23" i="131"/>
  <c r="DA23" i="115"/>
  <c r="CZ3" i="121"/>
  <c r="CZ23" i="121" s="1"/>
  <c r="DA98" i="121"/>
  <c r="DB29" i="117"/>
  <c r="DC112" i="117"/>
  <c r="CZ6" i="131"/>
  <c r="DA102" i="131"/>
  <c r="DB12" i="122"/>
  <c r="DC111" i="122"/>
  <c r="DB98" i="114"/>
  <c r="DA3" i="114"/>
  <c r="DD114" i="117"/>
  <c r="DC31" i="117"/>
  <c r="DC31" i="121"/>
  <c r="DD110" i="121"/>
  <c r="DA9" i="118"/>
  <c r="DB107" i="118"/>
  <c r="DA7" i="121"/>
  <c r="DB102" i="121"/>
  <c r="DA29" i="131"/>
  <c r="DB111" i="131"/>
  <c r="CZ30" i="121"/>
  <c r="DA109" i="121"/>
  <c r="DB3" i="113"/>
  <c r="DB23" i="113" s="1"/>
  <c r="DC95" i="113"/>
  <c r="DB115" i="117"/>
  <c r="DA32" i="117"/>
  <c r="DC117" i="118"/>
  <c r="DB32" i="118"/>
  <c r="DB5" i="122"/>
  <c r="DC104" i="122"/>
  <c r="CY23" i="117"/>
  <c r="DC108" i="122"/>
  <c r="DB9" i="122"/>
  <c r="DC6" i="115"/>
  <c r="DD101" i="115"/>
  <c r="DA23" i="110"/>
  <c r="DA10" i="117"/>
  <c r="DB107" i="117"/>
  <c r="DC6" i="113"/>
  <c r="DD98" i="113"/>
  <c r="DB100" i="114"/>
  <c r="DA5" i="114"/>
  <c r="DC26" i="113"/>
  <c r="DD101" i="113"/>
  <c r="DA106" i="131"/>
  <c r="CZ10" i="131"/>
  <c r="DB103" i="118"/>
  <c r="DA5" i="118"/>
  <c r="DB28" i="117"/>
  <c r="DC111" i="117"/>
  <c r="DC6" i="114"/>
  <c r="DD101" i="114"/>
  <c r="AS25" i="131"/>
  <c r="AT2" i="131"/>
  <c r="AL2" i="119"/>
  <c r="AK25" i="119"/>
  <c r="AK25" i="130"/>
  <c r="AL2" i="130"/>
  <c r="AK25" i="129"/>
  <c r="AL2" i="129"/>
  <c r="AK25" i="128"/>
  <c r="AL2" i="128"/>
  <c r="AM25" i="110"/>
  <c r="AN2" i="110"/>
  <c r="AK25" i="120"/>
  <c r="AL2" i="120"/>
  <c r="AK25" i="114"/>
  <c r="AL2" i="114"/>
  <c r="AK25" i="117"/>
  <c r="AL2" i="117"/>
  <c r="AK25" i="113"/>
  <c r="AL2" i="113"/>
  <c r="AK25" i="121"/>
  <c r="AL2" i="121"/>
  <c r="AK25" i="115"/>
  <c r="AL2" i="115"/>
  <c r="AK25" i="118"/>
  <c r="AL2" i="118"/>
  <c r="AK25" i="122"/>
  <c r="AL2" i="122"/>
  <c r="DA23" i="118" l="1"/>
  <c r="DB23" i="110"/>
  <c r="DA7" i="131"/>
  <c r="DB103" i="131"/>
  <c r="DC11" i="122"/>
  <c r="DD110" i="122"/>
  <c r="DE33" i="118"/>
  <c r="DF118" i="118"/>
  <c r="DC3" i="113"/>
  <c r="DC23" i="113" s="1"/>
  <c r="DD95" i="113"/>
  <c r="DA27" i="117"/>
  <c r="DA46" i="117" s="1"/>
  <c r="DB110" i="117"/>
  <c r="DC23" i="119"/>
  <c r="DE102" i="114"/>
  <c r="DD7" i="114"/>
  <c r="DD100" i="115"/>
  <c r="DC5" i="115"/>
  <c r="DA9" i="117"/>
  <c r="DB106" i="117"/>
  <c r="DD27" i="119"/>
  <c r="DE98" i="119"/>
  <c r="DC5" i="110"/>
  <c r="DD99" i="110"/>
  <c r="DD104" i="113"/>
  <c r="DC29" i="113"/>
  <c r="DA30" i="121"/>
  <c r="DB109" i="121"/>
  <c r="DB28" i="110"/>
  <c r="DC104" i="110"/>
  <c r="DA26" i="121"/>
  <c r="DA46" i="121" s="1"/>
  <c r="DB105" i="121"/>
  <c r="DD6" i="121"/>
  <c r="DE101" i="121"/>
  <c r="DE108" i="118"/>
  <c r="DD10" i="118"/>
  <c r="DD99" i="115"/>
  <c r="DC4" i="115"/>
  <c r="DC118" i="122"/>
  <c r="DB31" i="122"/>
  <c r="DC31" i="118"/>
  <c r="DD116" i="118"/>
  <c r="DC9" i="122"/>
  <c r="DD108" i="122"/>
  <c r="DE110" i="114"/>
  <c r="DD30" i="114"/>
  <c r="DC33" i="117"/>
  <c r="DD116" i="117"/>
  <c r="DE114" i="118"/>
  <c r="DD29" i="118"/>
  <c r="DC6" i="110"/>
  <c r="DD100" i="110"/>
  <c r="DC107" i="117"/>
  <c r="DB10" i="117"/>
  <c r="DC5" i="117"/>
  <c r="DD102" i="117"/>
  <c r="CZ46" i="121"/>
  <c r="DC26" i="110"/>
  <c r="DD102" i="110"/>
  <c r="DB23" i="115"/>
  <c r="DC4" i="118"/>
  <c r="DD102" i="118"/>
  <c r="DD112" i="114"/>
  <c r="DC32" i="114"/>
  <c r="DE28" i="121"/>
  <c r="DF107" i="121"/>
  <c r="DC7" i="122"/>
  <c r="DD106" i="122"/>
  <c r="DB9" i="118"/>
  <c r="DC107" i="118"/>
  <c r="DE95" i="119"/>
  <c r="DD4" i="119"/>
  <c r="DB100" i="131"/>
  <c r="DA4" i="131"/>
  <c r="DE105" i="115"/>
  <c r="DD28" i="115"/>
  <c r="DD31" i="121"/>
  <c r="DE110" i="121"/>
  <c r="DE116" i="122"/>
  <c r="DD29" i="122"/>
  <c r="DD6" i="114"/>
  <c r="DE101" i="114"/>
  <c r="DD26" i="113"/>
  <c r="DE101" i="113"/>
  <c r="DE122" i="122"/>
  <c r="DD35" i="122"/>
  <c r="DC6" i="117"/>
  <c r="DD103" i="117"/>
  <c r="DD34" i="122"/>
  <c r="DE121" i="122"/>
  <c r="DB104" i="131"/>
  <c r="DA8" i="131"/>
  <c r="DD111" i="114"/>
  <c r="DC31" i="114"/>
  <c r="DB29" i="121"/>
  <c r="DC108" i="121"/>
  <c r="DC26" i="117"/>
  <c r="DD109" i="117"/>
  <c r="DB5" i="118"/>
  <c r="DC103" i="118"/>
  <c r="DC10" i="122"/>
  <c r="DD109" i="122"/>
  <c r="DC3" i="110"/>
  <c r="DD97" i="110"/>
  <c r="DC26" i="120"/>
  <c r="DC46" i="120" s="1"/>
  <c r="DD94" i="120"/>
  <c r="DC5" i="122"/>
  <c r="DD104" i="122"/>
  <c r="DC30" i="117"/>
  <c r="DD113" i="117"/>
  <c r="DA10" i="131"/>
  <c r="DB106" i="131"/>
  <c r="DC7" i="118"/>
  <c r="DD105" i="118"/>
  <c r="DC113" i="131"/>
  <c r="DB31" i="131"/>
  <c r="DC28" i="114"/>
  <c r="DD108" i="114"/>
  <c r="DB29" i="110"/>
  <c r="DC105" i="110"/>
  <c r="DB46" i="114"/>
  <c r="DD28" i="122"/>
  <c r="DE115" i="122"/>
  <c r="DC4" i="110"/>
  <c r="DD98" i="110"/>
  <c r="DB28" i="118"/>
  <c r="DB46" i="118" s="1"/>
  <c r="DC113" i="118"/>
  <c r="DC114" i="122"/>
  <c r="DB27" i="122"/>
  <c r="DD6" i="113"/>
  <c r="DE98" i="113"/>
  <c r="DA8" i="122"/>
  <c r="DB107" i="122"/>
  <c r="DB102" i="131"/>
  <c r="DA6" i="131"/>
  <c r="DA3" i="122"/>
  <c r="DB102" i="122"/>
  <c r="DC6" i="118"/>
  <c r="DD104" i="118"/>
  <c r="CZ23" i="131"/>
  <c r="DC6" i="122"/>
  <c r="DD105" i="122"/>
  <c r="CZ23" i="122"/>
  <c r="DA26" i="122"/>
  <c r="DA46" i="122" s="1"/>
  <c r="DB113" i="122"/>
  <c r="DD97" i="119"/>
  <c r="DC26" i="119"/>
  <c r="DC46" i="119" s="1"/>
  <c r="DC114" i="131"/>
  <c r="DB32" i="131"/>
  <c r="DD115" i="118"/>
  <c r="DC30" i="118"/>
  <c r="DC8" i="118"/>
  <c r="DD106" i="118"/>
  <c r="DC46" i="113"/>
  <c r="DD117" i="118"/>
  <c r="DC32" i="118"/>
  <c r="DD98" i="115"/>
  <c r="DC3" i="115"/>
  <c r="DB7" i="121"/>
  <c r="DC102" i="121"/>
  <c r="DA23" i="114"/>
  <c r="DB98" i="121"/>
  <c r="DA3" i="121"/>
  <c r="DA23" i="121" s="1"/>
  <c r="DB30" i="131"/>
  <c r="DC112" i="131"/>
  <c r="DD26" i="115"/>
  <c r="DE103" i="115"/>
  <c r="DE117" i="122"/>
  <c r="DD30" i="122"/>
  <c r="DA9" i="131"/>
  <c r="DB105" i="131"/>
  <c r="DE99" i="114"/>
  <c r="DD4" i="114"/>
  <c r="DC8" i="117"/>
  <c r="DD105" i="117"/>
  <c r="DC110" i="131"/>
  <c r="DB28" i="131"/>
  <c r="DC27" i="121"/>
  <c r="DD106" i="121"/>
  <c r="DA4" i="117"/>
  <c r="DB101" i="117"/>
  <c r="DD32" i="122"/>
  <c r="DE119" i="122"/>
  <c r="DC26" i="114"/>
  <c r="DD106" i="114"/>
  <c r="DB103" i="122"/>
  <c r="DA4" i="122"/>
  <c r="DC8" i="114"/>
  <c r="DD103" i="114"/>
  <c r="DE107" i="114"/>
  <c r="DD27" i="114"/>
  <c r="DD92" i="120"/>
  <c r="DC3" i="120"/>
  <c r="DC23" i="120" s="1"/>
  <c r="DD8" i="121"/>
  <c r="DE103" i="121"/>
  <c r="DC12" i="122"/>
  <c r="DD111" i="122"/>
  <c r="DD33" i="122"/>
  <c r="DE120" i="122"/>
  <c r="DC5" i="121"/>
  <c r="DD100" i="121"/>
  <c r="DC4" i="121"/>
  <c r="DD99" i="121"/>
  <c r="DD27" i="110"/>
  <c r="DE103" i="110"/>
  <c r="DC111" i="131"/>
  <c r="DB29" i="131"/>
  <c r="DC29" i="117"/>
  <c r="DD112" i="117"/>
  <c r="DD34" i="118"/>
  <c r="DE119" i="118"/>
  <c r="DD27" i="118"/>
  <c r="DE112" i="118"/>
  <c r="DD29" i="115"/>
  <c r="DE106" i="115"/>
  <c r="DB33" i="131"/>
  <c r="DC115" i="131"/>
  <c r="DC28" i="117"/>
  <c r="DD111" i="117"/>
  <c r="DD6" i="115"/>
  <c r="DE101" i="115"/>
  <c r="DD31" i="117"/>
  <c r="DE114" i="117"/>
  <c r="DB109" i="131"/>
  <c r="DA27" i="131"/>
  <c r="DA46" i="131" s="1"/>
  <c r="DC100" i="114"/>
  <c r="DB5" i="114"/>
  <c r="DC115" i="117"/>
  <c r="DB32" i="117"/>
  <c r="DB3" i="114"/>
  <c r="DC98" i="114"/>
  <c r="DE29" i="114"/>
  <c r="DF109" i="114"/>
  <c r="DE94" i="119"/>
  <c r="DD3" i="119"/>
  <c r="DC9" i="114"/>
  <c r="DD104" i="114"/>
  <c r="DC7" i="117"/>
  <c r="DD104" i="117"/>
  <c r="DC26" i="131"/>
  <c r="DD108" i="131"/>
  <c r="CZ23" i="117"/>
  <c r="DC27" i="115"/>
  <c r="DC46" i="115" s="1"/>
  <c r="DD104" i="115"/>
  <c r="DC11" i="118"/>
  <c r="DD109" i="118"/>
  <c r="DC3" i="117"/>
  <c r="DD100" i="117"/>
  <c r="DB101" i="131"/>
  <c r="DA5" i="131"/>
  <c r="AT25" i="131"/>
  <c r="AU2" i="131"/>
  <c r="AL25" i="119"/>
  <c r="AM2" i="119"/>
  <c r="AL25" i="130"/>
  <c r="AM2" i="130"/>
  <c r="AL25" i="129"/>
  <c r="AM2" i="129"/>
  <c r="AL25" i="128"/>
  <c r="AM2" i="128"/>
  <c r="AL25" i="118"/>
  <c r="AM2" i="118"/>
  <c r="AM2" i="113"/>
  <c r="AL25" i="113"/>
  <c r="AL25" i="117"/>
  <c r="AM2" i="117"/>
  <c r="AL25" i="120"/>
  <c r="AM2" i="120"/>
  <c r="AL25" i="122"/>
  <c r="AM2" i="122"/>
  <c r="AM2" i="115"/>
  <c r="AL25" i="115"/>
  <c r="AL25" i="121"/>
  <c r="AM2" i="121"/>
  <c r="AL25" i="114"/>
  <c r="AM2" i="114"/>
  <c r="AN25" i="110"/>
  <c r="AO2" i="110"/>
  <c r="DA23" i="117" l="1"/>
  <c r="DD23" i="119"/>
  <c r="DC23" i="110"/>
  <c r="DA23" i="131"/>
  <c r="DC23" i="115"/>
  <c r="DB46" i="110"/>
  <c r="DB23" i="118"/>
  <c r="DE32" i="122"/>
  <c r="DF119" i="122"/>
  <c r="DE27" i="114"/>
  <c r="DF107" i="114"/>
  <c r="DD28" i="117"/>
  <c r="DE111" i="117"/>
  <c r="DC9" i="118"/>
  <c r="DD107" i="118"/>
  <c r="DD4" i="118"/>
  <c r="DE102" i="118"/>
  <c r="DE7" i="114"/>
  <c r="DF102" i="114"/>
  <c r="DG118" i="118"/>
  <c r="DF33" i="118"/>
  <c r="DF101" i="115"/>
  <c r="DE6" i="115"/>
  <c r="DD8" i="117"/>
  <c r="DE105" i="117"/>
  <c r="DE115" i="118"/>
  <c r="DD30" i="118"/>
  <c r="DD30" i="117"/>
  <c r="DE113" i="117"/>
  <c r="DE112" i="114"/>
  <c r="DD32" i="114"/>
  <c r="DC5" i="114"/>
  <c r="DD100" i="114"/>
  <c r="DD8" i="114"/>
  <c r="DE103" i="114"/>
  <c r="DE98" i="115"/>
  <c r="DD3" i="115"/>
  <c r="DD4" i="110"/>
  <c r="DE98" i="110"/>
  <c r="DD3" i="117"/>
  <c r="DE100" i="117"/>
  <c r="DE4" i="114"/>
  <c r="DF99" i="114"/>
  <c r="DC32" i="131"/>
  <c r="DD114" i="131"/>
  <c r="DD5" i="122"/>
  <c r="DE104" i="122"/>
  <c r="DC5" i="118"/>
  <c r="DD103" i="118"/>
  <c r="DE111" i="114"/>
  <c r="DD31" i="114"/>
  <c r="DE35" i="122"/>
  <c r="DF122" i="122"/>
  <c r="DC10" i="117"/>
  <c r="DD107" i="117"/>
  <c r="DF110" i="114"/>
  <c r="DE30" i="114"/>
  <c r="DE99" i="115"/>
  <c r="DD4" i="115"/>
  <c r="DC28" i="110"/>
  <c r="DD104" i="110"/>
  <c r="DE27" i="119"/>
  <c r="DF98" i="119"/>
  <c r="DD6" i="117"/>
  <c r="DE103" i="117"/>
  <c r="DD5" i="115"/>
  <c r="DE100" i="115"/>
  <c r="DB6" i="131"/>
  <c r="DC102" i="131"/>
  <c r="DF116" i="122"/>
  <c r="DE29" i="122"/>
  <c r="DC105" i="121"/>
  <c r="DB26" i="121"/>
  <c r="DF119" i="118"/>
  <c r="DE34" i="118"/>
  <c r="DC30" i="131"/>
  <c r="DD112" i="131"/>
  <c r="DD27" i="121"/>
  <c r="DE106" i="121"/>
  <c r="DD6" i="118"/>
  <c r="DE104" i="118"/>
  <c r="DE6" i="113"/>
  <c r="DF98" i="113"/>
  <c r="DE28" i="122"/>
  <c r="DF115" i="122"/>
  <c r="DC31" i="131"/>
  <c r="DD113" i="131"/>
  <c r="DE26" i="113"/>
  <c r="DF101" i="113"/>
  <c r="DD7" i="122"/>
  <c r="DE106" i="122"/>
  <c r="DD6" i="110"/>
  <c r="DE100" i="110"/>
  <c r="DD9" i="122"/>
  <c r="DE108" i="122"/>
  <c r="DE110" i="122"/>
  <c r="DD11" i="122"/>
  <c r="DE26" i="115"/>
  <c r="DF103" i="115"/>
  <c r="DC28" i="118"/>
  <c r="DC46" i="118" s="1"/>
  <c r="DD113" i="118"/>
  <c r="DD33" i="117"/>
  <c r="DE116" i="117"/>
  <c r="DC31" i="122"/>
  <c r="DD118" i="122"/>
  <c r="DB5" i="131"/>
  <c r="DC101" i="131"/>
  <c r="DD12" i="122"/>
  <c r="DE111" i="122"/>
  <c r="DF29" i="114"/>
  <c r="DG109" i="114"/>
  <c r="DD29" i="117"/>
  <c r="DE112" i="117"/>
  <c r="DC105" i="131"/>
  <c r="DB9" i="131"/>
  <c r="DD7" i="117"/>
  <c r="DE104" i="117"/>
  <c r="DD5" i="121"/>
  <c r="DE100" i="121"/>
  <c r="DB4" i="122"/>
  <c r="DC103" i="122"/>
  <c r="DC98" i="121"/>
  <c r="DB3" i="121"/>
  <c r="DB23" i="121" s="1"/>
  <c r="DE97" i="119"/>
  <c r="DD26" i="119"/>
  <c r="DD46" i="119" s="1"/>
  <c r="DD7" i="118"/>
  <c r="DE105" i="118"/>
  <c r="DD26" i="120"/>
  <c r="DD46" i="120" s="1"/>
  <c r="DE94" i="120"/>
  <c r="DD26" i="117"/>
  <c r="DE109" i="117"/>
  <c r="DB8" i="131"/>
  <c r="DC104" i="131"/>
  <c r="DF105" i="115"/>
  <c r="DE28" i="115"/>
  <c r="DD26" i="110"/>
  <c r="DE102" i="110"/>
  <c r="DE10" i="118"/>
  <c r="DF108" i="118"/>
  <c r="DB30" i="121"/>
  <c r="DC109" i="121"/>
  <c r="DB9" i="117"/>
  <c r="DC106" i="117"/>
  <c r="DB27" i="117"/>
  <c r="DB46" i="117" s="1"/>
  <c r="DC110" i="117"/>
  <c r="DE27" i="118"/>
  <c r="DF112" i="118"/>
  <c r="DC29" i="121"/>
  <c r="DD108" i="121"/>
  <c r="DD29" i="113"/>
  <c r="DD46" i="113" s="1"/>
  <c r="DE104" i="113"/>
  <c r="DE108" i="114"/>
  <c r="DD28" i="114"/>
  <c r="DE4" i="119"/>
  <c r="DF95" i="119"/>
  <c r="DD5" i="110"/>
  <c r="DE99" i="110"/>
  <c r="DF94" i="119"/>
  <c r="DE3" i="119"/>
  <c r="DB8" i="122"/>
  <c r="DC107" i="122"/>
  <c r="DE31" i="121"/>
  <c r="DF110" i="121"/>
  <c r="DC109" i="131"/>
  <c r="DB27" i="131"/>
  <c r="DB46" i="131" s="1"/>
  <c r="DE8" i="121"/>
  <c r="DF103" i="121"/>
  <c r="DD32" i="118"/>
  <c r="DE117" i="118"/>
  <c r="DE109" i="118"/>
  <c r="DD11" i="118"/>
  <c r="DD98" i="114"/>
  <c r="DC3" i="114"/>
  <c r="DB23" i="114"/>
  <c r="DE31" i="117"/>
  <c r="DF114" i="117"/>
  <c r="DE29" i="115"/>
  <c r="DF106" i="115"/>
  <c r="DD26" i="114"/>
  <c r="DE106" i="114"/>
  <c r="DD8" i="118"/>
  <c r="DE106" i="118"/>
  <c r="DB26" i="122"/>
  <c r="DB46" i="122" s="1"/>
  <c r="DC113" i="122"/>
  <c r="DB3" i="122"/>
  <c r="DC102" i="122"/>
  <c r="DE34" i="122"/>
  <c r="DF121" i="122"/>
  <c r="DE6" i="114"/>
  <c r="DF101" i="114"/>
  <c r="DF28" i="121"/>
  <c r="DG107" i="121"/>
  <c r="DD31" i="118"/>
  <c r="DE116" i="118"/>
  <c r="DB7" i="131"/>
  <c r="DC103" i="131"/>
  <c r="DC32" i="117"/>
  <c r="DD115" i="117"/>
  <c r="DD5" i="117"/>
  <c r="DE102" i="117"/>
  <c r="DE27" i="110"/>
  <c r="DF103" i="110"/>
  <c r="DD6" i="122"/>
  <c r="DE105" i="122"/>
  <c r="DD10" i="122"/>
  <c r="DE109" i="122"/>
  <c r="DD26" i="131"/>
  <c r="DE108" i="131"/>
  <c r="DB4" i="117"/>
  <c r="DC101" i="117"/>
  <c r="DC46" i="114"/>
  <c r="DD4" i="121"/>
  <c r="DE99" i="121"/>
  <c r="DD115" i="131"/>
  <c r="DC33" i="131"/>
  <c r="DD27" i="115"/>
  <c r="DD46" i="115" s="1"/>
  <c r="DE104" i="115"/>
  <c r="DE104" i="114"/>
  <c r="DD9" i="114"/>
  <c r="DC29" i="131"/>
  <c r="DD111" i="131"/>
  <c r="DE33" i="122"/>
  <c r="DF120" i="122"/>
  <c r="DE92" i="120"/>
  <c r="DD3" i="120"/>
  <c r="DD23" i="120" s="1"/>
  <c r="DC28" i="131"/>
  <c r="DD110" i="131"/>
  <c r="DF117" i="122"/>
  <c r="DE30" i="122"/>
  <c r="DD102" i="121"/>
  <c r="DC7" i="121"/>
  <c r="DA23" i="122"/>
  <c r="DD114" i="122"/>
  <c r="DC27" i="122"/>
  <c r="DC29" i="110"/>
  <c r="DD105" i="110"/>
  <c r="DB10" i="131"/>
  <c r="DC106" i="131"/>
  <c r="DE97" i="110"/>
  <c r="DD3" i="110"/>
  <c r="DB4" i="131"/>
  <c r="DC100" i="131"/>
  <c r="DE29" i="118"/>
  <c r="DF114" i="118"/>
  <c r="DE6" i="121"/>
  <c r="DF101" i="121"/>
  <c r="DD3" i="113"/>
  <c r="DD23" i="113" s="1"/>
  <c r="DE95" i="113"/>
  <c r="AU25" i="131"/>
  <c r="AV2" i="131"/>
  <c r="AM25" i="119"/>
  <c r="AN2" i="119"/>
  <c r="AM25" i="130"/>
  <c r="AN2" i="130"/>
  <c r="AM25" i="129"/>
  <c r="AN2" i="129"/>
  <c r="AN2" i="128"/>
  <c r="AM25" i="128"/>
  <c r="AN2" i="121"/>
  <c r="AM25" i="121"/>
  <c r="AM25" i="122"/>
  <c r="AN2" i="122"/>
  <c r="AM25" i="120"/>
  <c r="AN2" i="120"/>
  <c r="AM25" i="115"/>
  <c r="AN2" i="115"/>
  <c r="AM25" i="113"/>
  <c r="AN2" i="113"/>
  <c r="AP2" i="110"/>
  <c r="AO25" i="110"/>
  <c r="AM25" i="114"/>
  <c r="AN2" i="114"/>
  <c r="AM25" i="117"/>
  <c r="AN2" i="117"/>
  <c r="AM25" i="118"/>
  <c r="AN2" i="118"/>
  <c r="DC23" i="118" l="1"/>
  <c r="DC46" i="110"/>
  <c r="DB23" i="122"/>
  <c r="DE23" i="119"/>
  <c r="DB46" i="121"/>
  <c r="DC23" i="114"/>
  <c r="DD28" i="118"/>
  <c r="DD46" i="118" s="1"/>
  <c r="DE113" i="118"/>
  <c r="DC3" i="121"/>
  <c r="DC23" i="121" s="1"/>
  <c r="DD98" i="121"/>
  <c r="DF111" i="117"/>
  <c r="DE28" i="117"/>
  <c r="DF31" i="117"/>
  <c r="DG114" i="117"/>
  <c r="DG98" i="113"/>
  <c r="DF6" i="113"/>
  <c r="DE5" i="115"/>
  <c r="DF100" i="115"/>
  <c r="DD23" i="115"/>
  <c r="DE3" i="115"/>
  <c r="DF98" i="115"/>
  <c r="DG33" i="118"/>
  <c r="DH118" i="118"/>
  <c r="DD7" i="121"/>
  <c r="DE102" i="121"/>
  <c r="DE6" i="110"/>
  <c r="DF100" i="110"/>
  <c r="DD28" i="110"/>
  <c r="DE104" i="110"/>
  <c r="DB23" i="131"/>
  <c r="DE4" i="121"/>
  <c r="DF99" i="121"/>
  <c r="DG103" i="121"/>
  <c r="DF8" i="121"/>
  <c r="DE26" i="120"/>
  <c r="DE46" i="120" s="1"/>
  <c r="DF94" i="120"/>
  <c r="DF6" i="114"/>
  <c r="DG101" i="114"/>
  <c r="DE29" i="113"/>
  <c r="DE46" i="113" s="1"/>
  <c r="DF104" i="113"/>
  <c r="DD103" i="122"/>
  <c r="DC4" i="122"/>
  <c r="DE29" i="117"/>
  <c r="DF112" i="117"/>
  <c r="DE118" i="122"/>
  <c r="DD31" i="122"/>
  <c r="DG119" i="118"/>
  <c r="DF34" i="118"/>
  <c r="DE4" i="115"/>
  <c r="DF99" i="115"/>
  <c r="DG99" i="114"/>
  <c r="DF4" i="114"/>
  <c r="DE8" i="114"/>
  <c r="DF103" i="114"/>
  <c r="DF7" i="114"/>
  <c r="DG102" i="114"/>
  <c r="DF27" i="114"/>
  <c r="DG107" i="114"/>
  <c r="DF6" i="121"/>
  <c r="DG101" i="121"/>
  <c r="DE115" i="131"/>
  <c r="DD33" i="131"/>
  <c r="DF28" i="122"/>
  <c r="DG115" i="122"/>
  <c r="DF6" i="115"/>
  <c r="DG101" i="115"/>
  <c r="DC27" i="117"/>
  <c r="DC46" i="117" s="1"/>
  <c r="DD110" i="117"/>
  <c r="DF35" i="122"/>
  <c r="DG122" i="122"/>
  <c r="DG94" i="119"/>
  <c r="DF3" i="119"/>
  <c r="DE7" i="118"/>
  <c r="DF105" i="118"/>
  <c r="DF26" i="113"/>
  <c r="DG101" i="113"/>
  <c r="DF104" i="118"/>
  <c r="DE6" i="118"/>
  <c r="DE6" i="117"/>
  <c r="DF103" i="117"/>
  <c r="DE31" i="114"/>
  <c r="DF111" i="114"/>
  <c r="DE30" i="118"/>
  <c r="DF115" i="118"/>
  <c r="DE32" i="118"/>
  <c r="DF117" i="118"/>
  <c r="DE26" i="117"/>
  <c r="DF109" i="117"/>
  <c r="DD102" i="131"/>
  <c r="DC6" i="131"/>
  <c r="DC8" i="122"/>
  <c r="DD107" i="122"/>
  <c r="DD32" i="131"/>
  <c r="DE114" i="131"/>
  <c r="DD29" i="110"/>
  <c r="DE105" i="110"/>
  <c r="DD32" i="117"/>
  <c r="DE115" i="117"/>
  <c r="DD105" i="131"/>
  <c r="DC9" i="131"/>
  <c r="DE110" i="131"/>
  <c r="DD28" i="131"/>
  <c r="DD3" i="114"/>
  <c r="DE98" i="114"/>
  <c r="DE5" i="110"/>
  <c r="DF99" i="110"/>
  <c r="DD29" i="121"/>
  <c r="DE108" i="121"/>
  <c r="DC30" i="121"/>
  <c r="DD109" i="121"/>
  <c r="DE5" i="121"/>
  <c r="DF100" i="121"/>
  <c r="DH109" i="114"/>
  <c r="DG29" i="114"/>
  <c r="DE11" i="122"/>
  <c r="DF110" i="122"/>
  <c r="DD105" i="121"/>
  <c r="DC26" i="121"/>
  <c r="DG110" i="114"/>
  <c r="DF30" i="114"/>
  <c r="DD5" i="118"/>
  <c r="DE103" i="118"/>
  <c r="DE3" i="117"/>
  <c r="DF100" i="117"/>
  <c r="DD5" i="114"/>
  <c r="DE100" i="114"/>
  <c r="DE8" i="117"/>
  <c r="DF105" i="117"/>
  <c r="DE4" i="118"/>
  <c r="DF102" i="118"/>
  <c r="DD30" i="131"/>
  <c r="DE112" i="131"/>
  <c r="DE32" i="114"/>
  <c r="DF112" i="114"/>
  <c r="DD29" i="131"/>
  <c r="DE111" i="131"/>
  <c r="DC26" i="122"/>
  <c r="DC46" i="122" s="1"/>
  <c r="DD113" i="122"/>
  <c r="DE26" i="110"/>
  <c r="DF102" i="110"/>
  <c r="DC5" i="131"/>
  <c r="DD101" i="131"/>
  <c r="DF113" i="117"/>
  <c r="DE30" i="117"/>
  <c r="DF29" i="118"/>
  <c r="DG114" i="118"/>
  <c r="DF108" i="114"/>
  <c r="DE28" i="114"/>
  <c r="DE7" i="122"/>
  <c r="DF106" i="122"/>
  <c r="DE8" i="118"/>
  <c r="DF106" i="118"/>
  <c r="DC4" i="131"/>
  <c r="DD100" i="131"/>
  <c r="DE9" i="114"/>
  <c r="DF104" i="114"/>
  <c r="DD103" i="131"/>
  <c r="DC7" i="131"/>
  <c r="DG105" i="115"/>
  <c r="DF28" i="115"/>
  <c r="DD27" i="122"/>
  <c r="DE114" i="122"/>
  <c r="DC4" i="117"/>
  <c r="DD101" i="117"/>
  <c r="DE26" i="114"/>
  <c r="DF106" i="114"/>
  <c r="DD23" i="110"/>
  <c r="DF92" i="120"/>
  <c r="DE3" i="120"/>
  <c r="DE23" i="120" s="1"/>
  <c r="DB23" i="117"/>
  <c r="DG103" i="110"/>
  <c r="DF27" i="110"/>
  <c r="DE31" i="118"/>
  <c r="DF116" i="118"/>
  <c r="DD46" i="114"/>
  <c r="DD104" i="131"/>
  <c r="DC8" i="131"/>
  <c r="DE33" i="117"/>
  <c r="DF116" i="117"/>
  <c r="DE9" i="122"/>
  <c r="DF108" i="122"/>
  <c r="DD31" i="131"/>
  <c r="DE113" i="131"/>
  <c r="DE27" i="121"/>
  <c r="DF106" i="121"/>
  <c r="DG98" i="119"/>
  <c r="DF27" i="119"/>
  <c r="DD10" i="117"/>
  <c r="DE107" i="117"/>
  <c r="DF32" i="122"/>
  <c r="DG119" i="122"/>
  <c r="DD106" i="131"/>
  <c r="DC10" i="131"/>
  <c r="DE5" i="117"/>
  <c r="DF102" i="117"/>
  <c r="DH107" i="121"/>
  <c r="DG28" i="121"/>
  <c r="DG117" i="122"/>
  <c r="DF30" i="122"/>
  <c r="DE10" i="122"/>
  <c r="DF109" i="122"/>
  <c r="DG103" i="115"/>
  <c r="DF26" i="115"/>
  <c r="DC9" i="117"/>
  <c r="DD106" i="117"/>
  <c r="DE6" i="122"/>
  <c r="DF105" i="122"/>
  <c r="DE27" i="115"/>
  <c r="DE46" i="115" s="1"/>
  <c r="DF104" i="115"/>
  <c r="DF34" i="122"/>
  <c r="DG121" i="122"/>
  <c r="DC27" i="131"/>
  <c r="DC46" i="131" s="1"/>
  <c r="DD109" i="131"/>
  <c r="DE3" i="113"/>
  <c r="DE23" i="113" s="1"/>
  <c r="DF95" i="113"/>
  <c r="DF97" i="110"/>
  <c r="DE3" i="110"/>
  <c r="DF33" i="122"/>
  <c r="DG120" i="122"/>
  <c r="DF108" i="131"/>
  <c r="DE26" i="131"/>
  <c r="DC3" i="122"/>
  <c r="DD102" i="122"/>
  <c r="DF29" i="115"/>
  <c r="DG106" i="115"/>
  <c r="DE11" i="118"/>
  <c r="DF109" i="118"/>
  <c r="DF31" i="121"/>
  <c r="DG110" i="121"/>
  <c r="DF4" i="119"/>
  <c r="DG95" i="119"/>
  <c r="DF27" i="118"/>
  <c r="DG112" i="118"/>
  <c r="DG108" i="118"/>
  <c r="DF10" i="118"/>
  <c r="DE26" i="119"/>
  <c r="DE46" i="119" s="1"/>
  <c r="DF97" i="119"/>
  <c r="DE7" i="117"/>
  <c r="DF104" i="117"/>
  <c r="DE12" i="122"/>
  <c r="DF111" i="122"/>
  <c r="DF29" i="122"/>
  <c r="DG116" i="122"/>
  <c r="DE5" i="122"/>
  <c r="DF104" i="122"/>
  <c r="DF98" i="110"/>
  <c r="DE4" i="110"/>
  <c r="DD9" i="118"/>
  <c r="DE107" i="118"/>
  <c r="AW2" i="131"/>
  <c r="AV25" i="131"/>
  <c r="AO2" i="119"/>
  <c r="AN25" i="119"/>
  <c r="AN25" i="130"/>
  <c r="AO2" i="130"/>
  <c r="AN25" i="129"/>
  <c r="AO2" i="129"/>
  <c r="AO2" i="128"/>
  <c r="AN25" i="128"/>
  <c r="AN25" i="121"/>
  <c r="AO2" i="121"/>
  <c r="AN25" i="118"/>
  <c r="AO2" i="118"/>
  <c r="AN25" i="115"/>
  <c r="AO2" i="115"/>
  <c r="AN25" i="122"/>
  <c r="AO2" i="122"/>
  <c r="AP25" i="110"/>
  <c r="AQ2" i="110"/>
  <c r="AN25" i="117"/>
  <c r="AO2" i="117"/>
  <c r="AN25" i="114"/>
  <c r="AO2" i="114"/>
  <c r="AN25" i="113"/>
  <c r="AO2" i="113"/>
  <c r="AO2" i="120"/>
  <c r="AN25" i="120"/>
  <c r="DF23" i="119" l="1"/>
  <c r="DD46" i="110"/>
  <c r="DE23" i="115"/>
  <c r="DD23" i="118"/>
  <c r="DC23" i="131"/>
  <c r="DC23" i="122"/>
  <c r="DC46" i="121"/>
  <c r="DD23" i="114"/>
  <c r="DG27" i="114"/>
  <c r="DH107" i="114"/>
  <c r="DD9" i="117"/>
  <c r="DE106" i="117"/>
  <c r="DD5" i="131"/>
  <c r="DE101" i="131"/>
  <c r="DF105" i="110"/>
  <c r="DE29" i="110"/>
  <c r="DF26" i="117"/>
  <c r="DG109" i="117"/>
  <c r="DF6" i="117"/>
  <c r="DG103" i="117"/>
  <c r="DF5" i="115"/>
  <c r="DG100" i="115"/>
  <c r="DH29" i="114"/>
  <c r="DI109" i="114"/>
  <c r="DE109" i="131"/>
  <c r="DD27" i="131"/>
  <c r="DD46" i="131" s="1"/>
  <c r="DF5" i="121"/>
  <c r="DG100" i="121"/>
  <c r="DF4" i="115"/>
  <c r="DG99" i="115"/>
  <c r="DG116" i="118"/>
  <c r="DF31" i="118"/>
  <c r="DG106" i="122"/>
  <c r="DF7" i="122"/>
  <c r="DG34" i="122"/>
  <c r="DH121" i="122"/>
  <c r="DF9" i="122"/>
  <c r="DG108" i="122"/>
  <c r="DD26" i="121"/>
  <c r="DE105" i="121"/>
  <c r="DD30" i="121"/>
  <c r="DE109" i="121"/>
  <c r="DG3" i="119"/>
  <c r="DH94" i="119"/>
  <c r="DH115" i="122"/>
  <c r="DG28" i="122"/>
  <c r="DG7" i="114"/>
  <c r="DH102" i="114"/>
  <c r="DD4" i="122"/>
  <c r="DE103" i="122"/>
  <c r="DG8" i="121"/>
  <c r="DH103" i="121"/>
  <c r="DE7" i="121"/>
  <c r="DF102" i="121"/>
  <c r="DF28" i="117"/>
  <c r="DG111" i="117"/>
  <c r="DG92" i="120"/>
  <c r="DF3" i="120"/>
  <c r="DF23" i="120" s="1"/>
  <c r="DF8" i="117"/>
  <c r="DG105" i="117"/>
  <c r="DG111" i="114"/>
  <c r="DF31" i="114"/>
  <c r="DG94" i="120"/>
  <c r="DF26" i="120"/>
  <c r="DF46" i="120" s="1"/>
  <c r="DF26" i="119"/>
  <c r="DF46" i="119" s="1"/>
  <c r="DG97" i="119"/>
  <c r="DF30" i="117"/>
  <c r="DG113" i="117"/>
  <c r="DD6" i="131"/>
  <c r="DE102" i="131"/>
  <c r="DE10" i="117"/>
  <c r="DF107" i="117"/>
  <c r="DD4" i="117"/>
  <c r="DE101" i="117"/>
  <c r="DF9" i="114"/>
  <c r="DG104" i="114"/>
  <c r="DF26" i="110"/>
  <c r="DG102" i="110"/>
  <c r="DE30" i="131"/>
  <c r="DF112" i="131"/>
  <c r="DF3" i="117"/>
  <c r="DG100" i="117"/>
  <c r="DF114" i="131"/>
  <c r="DE32" i="131"/>
  <c r="DG117" i="118"/>
  <c r="DF32" i="118"/>
  <c r="DH119" i="118"/>
  <c r="DG34" i="118"/>
  <c r="DF29" i="113"/>
  <c r="DF46" i="113" s="1"/>
  <c r="DG104" i="113"/>
  <c r="DF4" i="121"/>
  <c r="DG99" i="121"/>
  <c r="DD3" i="121"/>
  <c r="DD23" i="121" s="1"/>
  <c r="DE98" i="121"/>
  <c r="DE104" i="131"/>
  <c r="DD8" i="131"/>
  <c r="DE29" i="131"/>
  <c r="DF111" i="131"/>
  <c r="DE32" i="117"/>
  <c r="DF115" i="117"/>
  <c r="DG4" i="114"/>
  <c r="DH99" i="114"/>
  <c r="DF26" i="131"/>
  <c r="DG108" i="131"/>
  <c r="DF32" i="114"/>
  <c r="DG112" i="114"/>
  <c r="DE103" i="131"/>
  <c r="DD7" i="131"/>
  <c r="DH106" i="115"/>
  <c r="DG29" i="115"/>
  <c r="DG27" i="110"/>
  <c r="DH103" i="110"/>
  <c r="DC23" i="117"/>
  <c r="DF28" i="114"/>
  <c r="DG108" i="114"/>
  <c r="DG110" i="122"/>
  <c r="DF11" i="122"/>
  <c r="DE29" i="121"/>
  <c r="DF108" i="121"/>
  <c r="DF110" i="131"/>
  <c r="DE28" i="131"/>
  <c r="DF6" i="118"/>
  <c r="DG104" i="118"/>
  <c r="DG35" i="122"/>
  <c r="DH122" i="122"/>
  <c r="DG103" i="114"/>
  <c r="DF8" i="114"/>
  <c r="DI118" i="118"/>
  <c r="DH33" i="118"/>
  <c r="DH98" i="113"/>
  <c r="DG6" i="113"/>
  <c r="DF8" i="118"/>
  <c r="DG106" i="118"/>
  <c r="DF7" i="118"/>
  <c r="DG105" i="118"/>
  <c r="DE31" i="131"/>
  <c r="DF113" i="131"/>
  <c r="DG28" i="115"/>
  <c r="DH105" i="115"/>
  <c r="DE3" i="114"/>
  <c r="DF98" i="114"/>
  <c r="DG6" i="115"/>
  <c r="DH101" i="115"/>
  <c r="DH116" i="122"/>
  <c r="DG29" i="122"/>
  <c r="DF26" i="114"/>
  <c r="DG106" i="114"/>
  <c r="DE5" i="114"/>
  <c r="DF100" i="114"/>
  <c r="DG33" i="122"/>
  <c r="DH120" i="122"/>
  <c r="DE46" i="114"/>
  <c r="DH108" i="118"/>
  <c r="DG10" i="118"/>
  <c r="DF12" i="122"/>
  <c r="DG111" i="122"/>
  <c r="DH112" i="118"/>
  <c r="DG27" i="118"/>
  <c r="DG104" i="115"/>
  <c r="DF27" i="115"/>
  <c r="DF46" i="115" s="1"/>
  <c r="DF33" i="117"/>
  <c r="DG116" i="117"/>
  <c r="DF3" i="110"/>
  <c r="DG97" i="110"/>
  <c r="DE106" i="131"/>
  <c r="DD10" i="131"/>
  <c r="DH98" i="119"/>
  <c r="DG27" i="119"/>
  <c r="DE27" i="122"/>
  <c r="DF114" i="122"/>
  <c r="DD4" i="131"/>
  <c r="DE100" i="131"/>
  <c r="DH114" i="118"/>
  <c r="DG29" i="118"/>
  <c r="DE113" i="122"/>
  <c r="DD26" i="122"/>
  <c r="DD46" i="122" s="1"/>
  <c r="DF4" i="118"/>
  <c r="DG102" i="118"/>
  <c r="DE5" i="118"/>
  <c r="DF103" i="118"/>
  <c r="DD8" i="122"/>
  <c r="DE107" i="122"/>
  <c r="DG115" i="118"/>
  <c r="DF30" i="118"/>
  <c r="DG26" i="113"/>
  <c r="DH101" i="113"/>
  <c r="DE33" i="131"/>
  <c r="DF115" i="131"/>
  <c r="DG6" i="114"/>
  <c r="DH101" i="114"/>
  <c r="DG31" i="117"/>
  <c r="DH114" i="117"/>
  <c r="DE28" i="118"/>
  <c r="DE46" i="118" s="1"/>
  <c r="DF113" i="118"/>
  <c r="DF5" i="122"/>
  <c r="DG104" i="122"/>
  <c r="DG30" i="122"/>
  <c r="DH117" i="122"/>
  <c r="DF29" i="117"/>
  <c r="DG112" i="117"/>
  <c r="DG31" i="121"/>
  <c r="DH110" i="121"/>
  <c r="DH110" i="114"/>
  <c r="DG30" i="114"/>
  <c r="DG100" i="110"/>
  <c r="DF6" i="110"/>
  <c r="DH28" i="121"/>
  <c r="DI107" i="121"/>
  <c r="DG109" i="118"/>
  <c r="DF11" i="118"/>
  <c r="DF5" i="117"/>
  <c r="DG102" i="117"/>
  <c r="DE9" i="118"/>
  <c r="DF107" i="118"/>
  <c r="DG26" i="115"/>
  <c r="DH103" i="115"/>
  <c r="DE23" i="110"/>
  <c r="DF10" i="122"/>
  <c r="DG109" i="122"/>
  <c r="DF4" i="110"/>
  <c r="DG98" i="110"/>
  <c r="DF7" i="117"/>
  <c r="DG104" i="117"/>
  <c r="DG4" i="119"/>
  <c r="DH95" i="119"/>
  <c r="DD3" i="122"/>
  <c r="DE102" i="122"/>
  <c r="DG95" i="113"/>
  <c r="DF3" i="113"/>
  <c r="DF23" i="113" s="1"/>
  <c r="DF6" i="122"/>
  <c r="DG105" i="122"/>
  <c r="DH119" i="122"/>
  <c r="DG32" i="122"/>
  <c r="DF27" i="121"/>
  <c r="DG106" i="121"/>
  <c r="DG99" i="110"/>
  <c r="DF5" i="110"/>
  <c r="DE105" i="131"/>
  <c r="DD9" i="131"/>
  <c r="DD27" i="117"/>
  <c r="DD46" i="117" s="1"/>
  <c r="DE110" i="117"/>
  <c r="DH101" i="121"/>
  <c r="DG6" i="121"/>
  <c r="DF118" i="122"/>
  <c r="DE31" i="122"/>
  <c r="DF104" i="110"/>
  <c r="DE28" i="110"/>
  <c r="DF3" i="115"/>
  <c r="DG98" i="115"/>
  <c r="AW25" i="131"/>
  <c r="AX2" i="131"/>
  <c r="AO25" i="119"/>
  <c r="AP2" i="119"/>
  <c r="AO25" i="130"/>
  <c r="AP2" i="130"/>
  <c r="AO25" i="129"/>
  <c r="AP2" i="129"/>
  <c r="AO25" i="128"/>
  <c r="AP2" i="128"/>
  <c r="AO25" i="122"/>
  <c r="AP2" i="122"/>
  <c r="AO25" i="115"/>
  <c r="AP2" i="115"/>
  <c r="AO25" i="118"/>
  <c r="AP2" i="118"/>
  <c r="AO25" i="114"/>
  <c r="AP2" i="114"/>
  <c r="AP2" i="113"/>
  <c r="AO25" i="113"/>
  <c r="AO25" i="117"/>
  <c r="AP2" i="117"/>
  <c r="AQ25" i="110"/>
  <c r="AR2" i="110"/>
  <c r="AO25" i="121"/>
  <c r="AP2" i="121"/>
  <c r="AO25" i="120"/>
  <c r="AP2" i="120"/>
  <c r="DF46" i="114" l="1"/>
  <c r="DE46" i="110"/>
  <c r="DD23" i="117"/>
  <c r="DD46" i="121"/>
  <c r="DG23" i="119"/>
  <c r="DE23" i="118"/>
  <c r="DF23" i="115"/>
  <c r="DG11" i="118"/>
  <c r="DH109" i="118"/>
  <c r="DH111" i="114"/>
  <c r="DG31" i="114"/>
  <c r="DF29" i="110"/>
  <c r="DG105" i="110"/>
  <c r="DE3" i="121"/>
  <c r="DE23" i="121" s="1"/>
  <c r="DF98" i="121"/>
  <c r="DI119" i="122"/>
  <c r="DH32" i="122"/>
  <c r="DD23" i="131"/>
  <c r="DG30" i="118"/>
  <c r="DH115" i="118"/>
  <c r="DG9" i="114"/>
  <c r="DH104" i="114"/>
  <c r="DH113" i="117"/>
  <c r="DG30" i="117"/>
  <c r="DG8" i="117"/>
  <c r="DH105" i="117"/>
  <c r="DH8" i="121"/>
  <c r="DI103" i="121"/>
  <c r="DH3" i="119"/>
  <c r="DI94" i="119"/>
  <c r="DG5" i="115"/>
  <c r="DH100" i="115"/>
  <c r="DE5" i="131"/>
  <c r="DF101" i="131"/>
  <c r="DF102" i="131"/>
  <c r="DE6" i="131"/>
  <c r="DH116" i="118"/>
  <c r="DG31" i="118"/>
  <c r="DI28" i="121"/>
  <c r="DJ107" i="121"/>
  <c r="DJ28" i="121" s="1"/>
  <c r="DH6" i="113"/>
  <c r="DI98" i="113"/>
  <c r="DH108" i="122"/>
  <c r="DG9" i="122"/>
  <c r="DG6" i="122"/>
  <c r="DH105" i="122"/>
  <c r="DF113" i="122"/>
  <c r="DE26" i="122"/>
  <c r="DE46" i="122" s="1"/>
  <c r="DH104" i="115"/>
  <c r="DG27" i="115"/>
  <c r="DG46" i="115" s="1"/>
  <c r="DJ118" i="118"/>
  <c r="DJ33" i="118" s="1"/>
  <c r="DI33" i="118"/>
  <c r="DF28" i="131"/>
  <c r="DG110" i="131"/>
  <c r="DF32" i="131"/>
  <c r="DG114" i="131"/>
  <c r="DH34" i="122"/>
  <c r="DI121" i="122"/>
  <c r="DG5" i="121"/>
  <c r="DH100" i="121"/>
  <c r="DG26" i="110"/>
  <c r="DH102" i="110"/>
  <c r="DH31" i="117"/>
  <c r="DI114" i="117"/>
  <c r="DI115" i="122"/>
  <c r="DH28" i="122"/>
  <c r="DI98" i="119"/>
  <c r="DH27" i="119"/>
  <c r="DF32" i="117"/>
  <c r="DG115" i="117"/>
  <c r="DF31" i="122"/>
  <c r="DG118" i="122"/>
  <c r="DH29" i="118"/>
  <c r="DI114" i="118"/>
  <c r="DE10" i="131"/>
  <c r="DF106" i="131"/>
  <c r="DG7" i="118"/>
  <c r="DH105" i="118"/>
  <c r="DF29" i="121"/>
  <c r="DG108" i="121"/>
  <c r="DG32" i="114"/>
  <c r="DH112" i="114"/>
  <c r="DG111" i="131"/>
  <c r="DF29" i="131"/>
  <c r="DG29" i="113"/>
  <c r="DG46" i="113" s="1"/>
  <c r="DH104" i="113"/>
  <c r="DH100" i="117"/>
  <c r="DG3" i="117"/>
  <c r="DF101" i="117"/>
  <c r="DE4" i="117"/>
  <c r="DG26" i="119"/>
  <c r="DG46" i="119" s="1"/>
  <c r="DH97" i="119"/>
  <c r="DF103" i="122"/>
  <c r="DE4" i="122"/>
  <c r="DG6" i="117"/>
  <c r="DH103" i="117"/>
  <c r="DE9" i="117"/>
  <c r="DF106" i="117"/>
  <c r="DG6" i="118"/>
  <c r="DH104" i="118"/>
  <c r="DI103" i="115"/>
  <c r="DH26" i="115"/>
  <c r="DH10" i="118"/>
  <c r="DI108" i="118"/>
  <c r="DE9" i="131"/>
  <c r="DF105" i="131"/>
  <c r="DF103" i="131"/>
  <c r="DE7" i="131"/>
  <c r="DH30" i="122"/>
  <c r="DI117" i="122"/>
  <c r="DH6" i="115"/>
  <c r="DI101" i="115"/>
  <c r="DF33" i="131"/>
  <c r="DG115" i="131"/>
  <c r="DF5" i="118"/>
  <c r="DG103" i="118"/>
  <c r="DF100" i="131"/>
  <c r="DE4" i="131"/>
  <c r="DG3" i="110"/>
  <c r="DH97" i="110"/>
  <c r="DH27" i="118"/>
  <c r="DI112" i="118"/>
  <c r="DF5" i="114"/>
  <c r="DG100" i="114"/>
  <c r="DG98" i="114"/>
  <c r="DF3" i="114"/>
  <c r="DH103" i="114"/>
  <c r="DG8" i="114"/>
  <c r="DH27" i="110"/>
  <c r="DI103" i="110"/>
  <c r="DG3" i="120"/>
  <c r="DG23" i="120" s="1"/>
  <c r="DH92" i="120"/>
  <c r="DE30" i="121"/>
  <c r="DF109" i="121"/>
  <c r="DG33" i="117"/>
  <c r="DH116" i="117"/>
  <c r="DH29" i="115"/>
  <c r="DI106" i="115"/>
  <c r="DF28" i="110"/>
  <c r="DG104" i="110"/>
  <c r="DG29" i="117"/>
  <c r="DH112" i="117"/>
  <c r="DG4" i="115"/>
  <c r="DH99" i="115"/>
  <c r="DG7" i="117"/>
  <c r="DH104" i="117"/>
  <c r="DH29" i="122"/>
  <c r="DI116" i="122"/>
  <c r="DG4" i="121"/>
  <c r="DH99" i="121"/>
  <c r="DH6" i="114"/>
  <c r="DI101" i="114"/>
  <c r="DG4" i="110"/>
  <c r="DH98" i="110"/>
  <c r="DF110" i="117"/>
  <c r="DE27" i="117"/>
  <c r="DE46" i="117" s="1"/>
  <c r="DG10" i="122"/>
  <c r="DH109" i="122"/>
  <c r="DI110" i="114"/>
  <c r="DH30" i="114"/>
  <c r="DF23" i="110"/>
  <c r="DH111" i="122"/>
  <c r="DG12" i="122"/>
  <c r="DE23" i="114"/>
  <c r="DG8" i="118"/>
  <c r="DH106" i="118"/>
  <c r="DI122" i="122"/>
  <c r="DH35" i="122"/>
  <c r="DH108" i="131"/>
  <c r="DG26" i="131"/>
  <c r="DG112" i="131"/>
  <c r="DF30" i="131"/>
  <c r="DF10" i="117"/>
  <c r="DG107" i="117"/>
  <c r="DG28" i="117"/>
  <c r="DH111" i="117"/>
  <c r="DH7" i="114"/>
  <c r="DI102" i="114"/>
  <c r="DG7" i="122"/>
  <c r="DH106" i="122"/>
  <c r="DE27" i="131"/>
  <c r="DE46" i="131" s="1"/>
  <c r="DF109" i="131"/>
  <c r="DG26" i="117"/>
  <c r="DH109" i="117"/>
  <c r="DH27" i="114"/>
  <c r="DI107" i="114"/>
  <c r="DH4" i="119"/>
  <c r="DI95" i="119"/>
  <c r="DI99" i="114"/>
  <c r="DH4" i="114"/>
  <c r="DF7" i="121"/>
  <c r="DG102" i="121"/>
  <c r="DG113" i="131"/>
  <c r="DF31" i="131"/>
  <c r="DH117" i="118"/>
  <c r="DG32" i="118"/>
  <c r="DG28" i="114"/>
  <c r="DH108" i="114"/>
  <c r="DF9" i="118"/>
  <c r="DF23" i="118" s="1"/>
  <c r="DG107" i="118"/>
  <c r="DE8" i="122"/>
  <c r="DF107" i="122"/>
  <c r="DH33" i="122"/>
  <c r="DI120" i="122"/>
  <c r="DG5" i="110"/>
  <c r="DH99" i="110"/>
  <c r="DG6" i="110"/>
  <c r="DH100" i="110"/>
  <c r="DH6" i="121"/>
  <c r="DI101" i="121"/>
  <c r="DG3" i="113"/>
  <c r="DG23" i="113" s="1"/>
  <c r="DH95" i="113"/>
  <c r="DG5" i="117"/>
  <c r="DH102" i="117"/>
  <c r="DG5" i="122"/>
  <c r="DH104" i="122"/>
  <c r="DG3" i="115"/>
  <c r="DH98" i="115"/>
  <c r="DG27" i="121"/>
  <c r="DH106" i="121"/>
  <c r="DE3" i="122"/>
  <c r="DF102" i="122"/>
  <c r="DD23" i="122"/>
  <c r="DH31" i="121"/>
  <c r="DI110" i="121"/>
  <c r="DF28" i="118"/>
  <c r="DF46" i="118" s="1"/>
  <c r="DG113" i="118"/>
  <c r="DH26" i="113"/>
  <c r="DI101" i="113"/>
  <c r="DG4" i="118"/>
  <c r="DH102" i="118"/>
  <c r="DG114" i="122"/>
  <c r="DF27" i="122"/>
  <c r="DG26" i="114"/>
  <c r="DH106" i="114"/>
  <c r="DH28" i="115"/>
  <c r="DI105" i="115"/>
  <c r="DG11" i="122"/>
  <c r="DH110" i="122"/>
  <c r="DE8" i="131"/>
  <c r="DF104" i="131"/>
  <c r="DH34" i="118"/>
  <c r="DI119" i="118"/>
  <c r="DH94" i="120"/>
  <c r="DG26" i="120"/>
  <c r="DG46" i="120" s="1"/>
  <c r="DE26" i="121"/>
  <c r="DF105" i="121"/>
  <c r="DI29" i="114"/>
  <c r="DJ109" i="114"/>
  <c r="DJ29" i="114" s="1"/>
  <c r="AX25" i="131"/>
  <c r="AY2" i="131"/>
  <c r="AP25" i="119"/>
  <c r="AQ2" i="119"/>
  <c r="AP25" i="130"/>
  <c r="AQ2" i="130"/>
  <c r="AP25" i="129"/>
  <c r="AQ2" i="129"/>
  <c r="AP25" i="128"/>
  <c r="AQ2" i="128"/>
  <c r="AP25" i="117"/>
  <c r="AQ2" i="117"/>
  <c r="AQ2" i="118"/>
  <c r="AP25" i="118"/>
  <c r="AP25" i="120"/>
  <c r="AQ2" i="120"/>
  <c r="AP25" i="121"/>
  <c r="AQ2" i="121"/>
  <c r="AR25" i="110"/>
  <c r="AS2" i="110"/>
  <c r="AP25" i="114"/>
  <c r="AQ2" i="114"/>
  <c r="AQ2" i="115"/>
  <c r="AP25" i="115"/>
  <c r="AP25" i="122"/>
  <c r="AQ2" i="122"/>
  <c r="AQ2" i="113"/>
  <c r="AP25" i="113"/>
  <c r="DE46" i="121" l="1"/>
  <c r="DF46" i="110"/>
  <c r="DF23" i="114"/>
  <c r="DH23" i="119"/>
  <c r="DE23" i="122"/>
  <c r="DG27" i="122"/>
  <c r="DH114" i="122"/>
  <c r="DG23" i="115"/>
  <c r="DG29" i="121"/>
  <c r="DH108" i="121"/>
  <c r="DI100" i="121"/>
  <c r="DH5" i="121"/>
  <c r="DI104" i="114"/>
  <c r="DH9" i="114"/>
  <c r="DH28" i="117"/>
  <c r="DI111" i="117"/>
  <c r="DI29" i="118"/>
  <c r="DJ114" i="118"/>
  <c r="DJ29" i="118" s="1"/>
  <c r="DH30" i="117"/>
  <c r="DI113" i="117"/>
  <c r="DI102" i="118"/>
  <c r="DH4" i="118"/>
  <c r="DJ110" i="114"/>
  <c r="DJ30" i="114" s="1"/>
  <c r="DI30" i="114"/>
  <c r="DI6" i="115"/>
  <c r="DJ101" i="115"/>
  <c r="DJ6" i="115" s="1"/>
  <c r="DH29" i="117"/>
  <c r="DI112" i="117"/>
  <c r="DH8" i="114"/>
  <c r="DI103" i="114"/>
  <c r="DG23" i="110"/>
  <c r="DH3" i="117"/>
  <c r="DI100" i="117"/>
  <c r="DH9" i="122"/>
  <c r="DI108" i="122"/>
  <c r="DE23" i="131"/>
  <c r="DG29" i="110"/>
  <c r="DH105" i="110"/>
  <c r="DG9" i="118"/>
  <c r="DH107" i="118"/>
  <c r="DH4" i="115"/>
  <c r="DI99" i="115"/>
  <c r="DF3" i="121"/>
  <c r="DF23" i="121" s="1"/>
  <c r="DG98" i="121"/>
  <c r="DI10" i="118"/>
  <c r="DJ108" i="118"/>
  <c r="DJ10" i="118" s="1"/>
  <c r="DJ99" i="114"/>
  <c r="DJ4" i="114" s="1"/>
  <c r="DI4" i="114"/>
  <c r="DJ117" i="122"/>
  <c r="DJ30" i="122" s="1"/>
  <c r="DI30" i="122"/>
  <c r="DH29" i="113"/>
  <c r="DI104" i="113"/>
  <c r="DI105" i="118"/>
  <c r="DH7" i="118"/>
  <c r="DG31" i="122"/>
  <c r="DH118" i="122"/>
  <c r="DJ115" i="122"/>
  <c r="DJ28" i="122" s="1"/>
  <c r="DI28" i="122"/>
  <c r="DJ121" i="122"/>
  <c r="DJ34" i="122" s="1"/>
  <c r="DI34" i="122"/>
  <c r="DF6" i="131"/>
  <c r="DG102" i="131"/>
  <c r="DI8" i="121"/>
  <c r="DJ103" i="121"/>
  <c r="DJ8" i="121" s="1"/>
  <c r="DH30" i="118"/>
  <c r="DI115" i="118"/>
  <c r="DF26" i="121"/>
  <c r="DG105" i="121"/>
  <c r="DH102" i="121"/>
  <c r="DG7" i="121"/>
  <c r="DI6" i="114"/>
  <c r="DJ101" i="114"/>
  <c r="DJ6" i="114" s="1"/>
  <c r="DI110" i="122"/>
  <c r="DH11" i="122"/>
  <c r="DI3" i="119"/>
  <c r="DJ94" i="119"/>
  <c r="DJ3" i="119" s="1"/>
  <c r="DI102" i="117"/>
  <c r="DH5" i="117"/>
  <c r="DG109" i="131"/>
  <c r="DF27" i="131"/>
  <c r="DF46" i="131" s="1"/>
  <c r="DH10" i="122"/>
  <c r="DI109" i="122"/>
  <c r="DH46" i="113"/>
  <c r="DH7" i="122"/>
  <c r="DI106" i="122"/>
  <c r="DI29" i="122"/>
  <c r="DJ116" i="122"/>
  <c r="DJ29" i="122" s="1"/>
  <c r="DG28" i="110"/>
  <c r="DH104" i="110"/>
  <c r="DI92" i="120"/>
  <c r="DH3" i="120"/>
  <c r="DH23" i="120" s="1"/>
  <c r="DG3" i="114"/>
  <c r="DH98" i="114"/>
  <c r="DG100" i="131"/>
  <c r="DF4" i="131"/>
  <c r="DI26" i="115"/>
  <c r="DJ103" i="115"/>
  <c r="DJ26" i="115" s="1"/>
  <c r="DF4" i="122"/>
  <c r="DG103" i="122"/>
  <c r="DI31" i="117"/>
  <c r="DJ114" i="117"/>
  <c r="DJ31" i="117" s="1"/>
  <c r="DI104" i="115"/>
  <c r="DH27" i="115"/>
  <c r="DH46" i="115" s="1"/>
  <c r="DI6" i="113"/>
  <c r="DJ98" i="113"/>
  <c r="DJ6" i="113" s="1"/>
  <c r="DG46" i="114"/>
  <c r="DI109" i="117"/>
  <c r="DH26" i="117"/>
  <c r="DJ98" i="119"/>
  <c r="DJ27" i="119" s="1"/>
  <c r="DI27" i="119"/>
  <c r="DI35" i="122"/>
  <c r="DJ122" i="122"/>
  <c r="DJ35" i="122" s="1"/>
  <c r="DH28" i="114"/>
  <c r="DI108" i="114"/>
  <c r="DH8" i="118"/>
  <c r="DI106" i="118"/>
  <c r="DH26" i="120"/>
  <c r="DH46" i="120" s="1"/>
  <c r="DI94" i="120"/>
  <c r="DI95" i="113"/>
  <c r="DH3" i="113"/>
  <c r="DH23" i="113" s="1"/>
  <c r="DH32" i="118"/>
  <c r="DI117" i="118"/>
  <c r="DG30" i="131"/>
  <c r="DH112" i="131"/>
  <c r="DG5" i="114"/>
  <c r="DH100" i="114"/>
  <c r="DG5" i="118"/>
  <c r="DG23" i="118" s="1"/>
  <c r="DH103" i="118"/>
  <c r="DH6" i="118"/>
  <c r="DI104" i="118"/>
  <c r="DH26" i="119"/>
  <c r="DH46" i="119" s="1"/>
  <c r="DI97" i="119"/>
  <c r="DG32" i="117"/>
  <c r="DH115" i="117"/>
  <c r="DG32" i="131"/>
  <c r="DH114" i="131"/>
  <c r="DF5" i="131"/>
  <c r="DG101" i="131"/>
  <c r="DH8" i="117"/>
  <c r="DI105" i="117"/>
  <c r="DI111" i="114"/>
  <c r="DH31" i="114"/>
  <c r="DH6" i="110"/>
  <c r="DI100" i="110"/>
  <c r="DI116" i="117"/>
  <c r="DH33" i="117"/>
  <c r="DF4" i="117"/>
  <c r="DG101" i="117"/>
  <c r="DI97" i="110"/>
  <c r="DH3" i="110"/>
  <c r="DH31" i="118"/>
  <c r="DI116" i="118"/>
  <c r="DH5" i="110"/>
  <c r="DI99" i="110"/>
  <c r="DH4" i="121"/>
  <c r="DI99" i="121"/>
  <c r="DJ101" i="113"/>
  <c r="DJ26" i="113" s="1"/>
  <c r="DI26" i="113"/>
  <c r="DI33" i="122"/>
  <c r="DJ120" i="122"/>
  <c r="DJ33" i="122" s="1"/>
  <c r="DH26" i="114"/>
  <c r="DI106" i="114"/>
  <c r="DG28" i="118"/>
  <c r="DG46" i="118" s="1"/>
  <c r="DH113" i="118"/>
  <c r="DF8" i="131"/>
  <c r="DG104" i="131"/>
  <c r="DI6" i="121"/>
  <c r="DJ101" i="121"/>
  <c r="DJ6" i="121" s="1"/>
  <c r="DI7" i="114"/>
  <c r="DJ102" i="114"/>
  <c r="DJ7" i="114" s="1"/>
  <c r="DH12" i="122"/>
  <c r="DI111" i="122"/>
  <c r="DH4" i="110"/>
  <c r="DI98" i="110"/>
  <c r="DH7" i="117"/>
  <c r="DI104" i="117"/>
  <c r="DI29" i="115"/>
  <c r="DJ106" i="115"/>
  <c r="DJ29" i="115" s="1"/>
  <c r="DG103" i="131"/>
  <c r="DF7" i="131"/>
  <c r="DG29" i="131"/>
  <c r="DH111" i="131"/>
  <c r="DF10" i="131"/>
  <c r="DG106" i="131"/>
  <c r="DH26" i="110"/>
  <c r="DI102" i="110"/>
  <c r="DG113" i="122"/>
  <c r="DF26" i="122"/>
  <c r="DF46" i="122" s="1"/>
  <c r="DH11" i="118"/>
  <c r="DI109" i="118"/>
  <c r="DH5" i="122"/>
  <c r="DI104" i="122"/>
  <c r="DH6" i="117"/>
  <c r="DI103" i="117"/>
  <c r="DG102" i="122"/>
  <c r="DF3" i="122"/>
  <c r="DG10" i="117"/>
  <c r="DH107" i="117"/>
  <c r="DF30" i="121"/>
  <c r="DG109" i="121"/>
  <c r="DI28" i="115"/>
  <c r="DJ105" i="115"/>
  <c r="DJ28" i="115" s="1"/>
  <c r="DJ119" i="118"/>
  <c r="DJ34" i="118" s="1"/>
  <c r="DI34" i="118"/>
  <c r="DI106" i="121"/>
  <c r="DH27" i="121"/>
  <c r="DI4" i="119"/>
  <c r="DJ95" i="119"/>
  <c r="DJ4" i="119" s="1"/>
  <c r="DF27" i="117"/>
  <c r="DF46" i="117" s="1"/>
  <c r="DG110" i="117"/>
  <c r="DI98" i="115"/>
  <c r="DH3" i="115"/>
  <c r="DF8" i="122"/>
  <c r="DG107" i="122"/>
  <c r="DI27" i="114"/>
  <c r="DJ107" i="114"/>
  <c r="DJ27" i="114" s="1"/>
  <c r="DJ110" i="121"/>
  <c r="DJ31" i="121" s="1"/>
  <c r="DI31" i="121"/>
  <c r="DH113" i="131"/>
  <c r="DG31" i="131"/>
  <c r="DI108" i="131"/>
  <c r="DH26" i="131"/>
  <c r="DI27" i="110"/>
  <c r="DJ103" i="110"/>
  <c r="DJ27" i="110" s="1"/>
  <c r="DJ112" i="118"/>
  <c r="DJ27" i="118" s="1"/>
  <c r="DI27" i="118"/>
  <c r="DG33" i="131"/>
  <c r="DH115" i="131"/>
  <c r="DF9" i="131"/>
  <c r="DG105" i="131"/>
  <c r="DG106" i="117"/>
  <c r="DF9" i="117"/>
  <c r="DE23" i="117"/>
  <c r="DH32" i="114"/>
  <c r="DI112" i="114"/>
  <c r="DH110" i="131"/>
  <c r="DG28" i="131"/>
  <c r="DH6" i="122"/>
  <c r="DI105" i="122"/>
  <c r="DI100" i="115"/>
  <c r="DH5" i="115"/>
  <c r="DI32" i="122"/>
  <c r="DJ119" i="122"/>
  <c r="DJ32" i="122" s="1"/>
  <c r="AY25" i="131"/>
  <c r="AZ2" i="131"/>
  <c r="AQ25" i="119"/>
  <c r="AR2" i="119"/>
  <c r="AQ25" i="130"/>
  <c r="AR2" i="130"/>
  <c r="AQ25" i="129"/>
  <c r="AR2" i="129"/>
  <c r="AQ25" i="128"/>
  <c r="AR2" i="128"/>
  <c r="AQ25" i="114"/>
  <c r="AR2" i="114"/>
  <c r="AQ25" i="120"/>
  <c r="AR2" i="120"/>
  <c r="AQ25" i="122"/>
  <c r="AR2" i="122"/>
  <c r="AS25" i="110"/>
  <c r="AT2" i="110"/>
  <c r="AR2" i="121"/>
  <c r="AQ25" i="121"/>
  <c r="AQ25" i="117"/>
  <c r="AR2" i="117"/>
  <c r="AQ25" i="113"/>
  <c r="AR2" i="113"/>
  <c r="AR2" i="115"/>
  <c r="AQ25" i="115"/>
  <c r="AR2" i="118"/>
  <c r="AQ25" i="118"/>
  <c r="DG46" i="110" l="1"/>
  <c r="DH23" i="115"/>
  <c r="DI23" i="119"/>
  <c r="DJ23" i="119"/>
  <c r="DJ109" i="122"/>
  <c r="DJ10" i="122" s="1"/>
  <c r="DI10" i="122"/>
  <c r="DI11" i="118"/>
  <c r="DJ109" i="118"/>
  <c r="DJ11" i="118" s="1"/>
  <c r="DI115" i="117"/>
  <c r="DH32" i="117"/>
  <c r="DH28" i="110"/>
  <c r="DI104" i="110"/>
  <c r="DI11" i="122"/>
  <c r="DJ110" i="122"/>
  <c r="DJ11" i="122" s="1"/>
  <c r="DI9" i="122"/>
  <c r="DJ108" i="122"/>
  <c r="DJ9" i="122" s="1"/>
  <c r="DI29" i="117"/>
  <c r="DJ112" i="117"/>
  <c r="DJ29" i="117" s="1"/>
  <c r="DI30" i="117"/>
  <c r="DJ113" i="117"/>
  <c r="DJ30" i="117" s="1"/>
  <c r="DH10" i="117"/>
  <c r="DI107" i="117"/>
  <c r="DI32" i="114"/>
  <c r="DJ112" i="114"/>
  <c r="DJ32" i="114" s="1"/>
  <c r="DI31" i="114"/>
  <c r="DJ111" i="114"/>
  <c r="DJ31" i="114" s="1"/>
  <c r="DH31" i="122"/>
  <c r="DI118" i="122"/>
  <c r="DI4" i="115"/>
  <c r="DJ99" i="115"/>
  <c r="DJ4" i="115" s="1"/>
  <c r="DJ100" i="121"/>
  <c r="DJ5" i="121" s="1"/>
  <c r="DI5" i="121"/>
  <c r="DG8" i="122"/>
  <c r="DH107" i="122"/>
  <c r="DJ115" i="118"/>
  <c r="DJ30" i="118" s="1"/>
  <c r="DI30" i="118"/>
  <c r="DG3" i="121"/>
  <c r="DG23" i="121" s="1"/>
  <c r="DH98" i="121"/>
  <c r="DJ99" i="121"/>
  <c r="DJ4" i="121" s="1"/>
  <c r="DI4" i="121"/>
  <c r="DJ97" i="119"/>
  <c r="DJ26" i="119" s="1"/>
  <c r="DJ46" i="119" s="1"/>
  <c r="DI26" i="119"/>
  <c r="DI46" i="119" s="1"/>
  <c r="DH30" i="131"/>
  <c r="DI112" i="131"/>
  <c r="DI8" i="118"/>
  <c r="DJ106" i="118"/>
  <c r="DJ8" i="118" s="1"/>
  <c r="DG27" i="131"/>
  <c r="DG46" i="131" s="1"/>
  <c r="DH109" i="131"/>
  <c r="DI3" i="117"/>
  <c r="DJ100" i="117"/>
  <c r="DJ3" i="117" s="1"/>
  <c r="DH29" i="121"/>
  <c r="DI108" i="121"/>
  <c r="DH28" i="131"/>
  <c r="DI110" i="131"/>
  <c r="DH29" i="131"/>
  <c r="DI111" i="131"/>
  <c r="DH5" i="114"/>
  <c r="DI100" i="114"/>
  <c r="DH31" i="131"/>
  <c r="DI113" i="131"/>
  <c r="DG27" i="117"/>
  <c r="DG46" i="117" s="1"/>
  <c r="DH110" i="117"/>
  <c r="DH103" i="131"/>
  <c r="DG7" i="131"/>
  <c r="DF23" i="117"/>
  <c r="DI27" i="115"/>
  <c r="DI46" i="115" s="1"/>
  <c r="DJ104" i="115"/>
  <c r="DJ27" i="115" s="1"/>
  <c r="DJ46" i="115" s="1"/>
  <c r="DG4" i="131"/>
  <c r="DH100" i="131"/>
  <c r="DG6" i="131"/>
  <c r="DH102" i="131"/>
  <c r="DH9" i="118"/>
  <c r="DI107" i="118"/>
  <c r="DI26" i="131"/>
  <c r="DJ108" i="131"/>
  <c r="DJ26" i="131" s="1"/>
  <c r="DH23" i="110"/>
  <c r="DI26" i="120"/>
  <c r="DI46" i="120" s="1"/>
  <c r="DJ94" i="120"/>
  <c r="DJ26" i="120" s="1"/>
  <c r="DJ46" i="120" s="1"/>
  <c r="DF23" i="122"/>
  <c r="DI3" i="115"/>
  <c r="DJ98" i="115"/>
  <c r="DJ3" i="115" s="1"/>
  <c r="DI8" i="117"/>
  <c r="DJ105" i="117"/>
  <c r="DJ8" i="117" s="1"/>
  <c r="DI6" i="122"/>
  <c r="DJ105" i="122"/>
  <c r="DJ6" i="122" s="1"/>
  <c r="DI26" i="110"/>
  <c r="DJ102" i="110"/>
  <c r="DJ26" i="110" s="1"/>
  <c r="DJ106" i="114"/>
  <c r="DJ26" i="114" s="1"/>
  <c r="DI26" i="114"/>
  <c r="DI5" i="110"/>
  <c r="DJ99" i="110"/>
  <c r="DJ5" i="110" s="1"/>
  <c r="DG5" i="131"/>
  <c r="DH101" i="131"/>
  <c r="DI6" i="118"/>
  <c r="DJ104" i="118"/>
  <c r="DJ6" i="118" s="1"/>
  <c r="DJ117" i="118"/>
  <c r="DJ32" i="118" s="1"/>
  <c r="DI32" i="118"/>
  <c r="DI28" i="114"/>
  <c r="DJ108" i="114"/>
  <c r="DJ28" i="114" s="1"/>
  <c r="DH3" i="114"/>
  <c r="DI98" i="114"/>
  <c r="DI7" i="122"/>
  <c r="DJ106" i="122"/>
  <c r="DJ7" i="122" s="1"/>
  <c r="DI5" i="117"/>
  <c r="DJ102" i="117"/>
  <c r="DJ5" i="117" s="1"/>
  <c r="DH7" i="121"/>
  <c r="DI102" i="121"/>
  <c r="DF23" i="131"/>
  <c r="DI7" i="118"/>
  <c r="DJ105" i="118"/>
  <c r="DJ7" i="118" s="1"/>
  <c r="DJ111" i="117"/>
  <c r="DJ28" i="117" s="1"/>
  <c r="DI28" i="117"/>
  <c r="DJ92" i="120"/>
  <c r="DJ3" i="120" s="1"/>
  <c r="DJ23" i="120" s="1"/>
  <c r="DI3" i="120"/>
  <c r="DI23" i="120" s="1"/>
  <c r="DI4" i="118"/>
  <c r="DJ102" i="118"/>
  <c r="DJ4" i="118" s="1"/>
  <c r="DJ106" i="121"/>
  <c r="DJ27" i="121" s="1"/>
  <c r="DI27" i="121"/>
  <c r="DG8" i="131"/>
  <c r="DH104" i="131"/>
  <c r="DH102" i="122"/>
  <c r="DG3" i="122"/>
  <c r="DI113" i="118"/>
  <c r="DH28" i="118"/>
  <c r="DH46" i="118" s="1"/>
  <c r="DG26" i="122"/>
  <c r="DG46" i="122" s="1"/>
  <c r="DH113" i="122"/>
  <c r="DG9" i="117"/>
  <c r="DH106" i="117"/>
  <c r="DG30" i="121"/>
  <c r="DH109" i="121"/>
  <c r="DH46" i="114"/>
  <c r="DJ116" i="117"/>
  <c r="DJ33" i="117" s="1"/>
  <c r="DI33" i="117"/>
  <c r="DG23" i="114"/>
  <c r="DG26" i="121"/>
  <c r="DH105" i="121"/>
  <c r="DI29" i="113"/>
  <c r="DI46" i="113" s="1"/>
  <c r="DJ104" i="113"/>
  <c r="DJ29" i="113" s="1"/>
  <c r="DJ46" i="113" s="1"/>
  <c r="DH29" i="110"/>
  <c r="DI105" i="110"/>
  <c r="DI114" i="122"/>
  <c r="DH27" i="122"/>
  <c r="DI3" i="113"/>
  <c r="DI23" i="113" s="1"/>
  <c r="DJ95" i="113"/>
  <c r="DJ3" i="113" s="1"/>
  <c r="DJ23" i="113" s="1"/>
  <c r="DI9" i="114"/>
  <c r="DJ104" i="114"/>
  <c r="DJ9" i="114" s="1"/>
  <c r="DH33" i="131"/>
  <c r="DI115" i="131"/>
  <c r="DJ98" i="110"/>
  <c r="DJ4" i="110" s="1"/>
  <c r="DI4" i="110"/>
  <c r="DI3" i="110"/>
  <c r="DJ97" i="110"/>
  <c r="DJ3" i="110" s="1"/>
  <c r="DJ111" i="122"/>
  <c r="DJ12" i="122" s="1"/>
  <c r="DI12" i="122"/>
  <c r="DG4" i="117"/>
  <c r="DH101" i="117"/>
  <c r="DI5" i="115"/>
  <c r="DJ100" i="115"/>
  <c r="DJ5" i="115" s="1"/>
  <c r="DI6" i="117"/>
  <c r="DJ103" i="117"/>
  <c r="DJ6" i="117" s="1"/>
  <c r="DG9" i="131"/>
  <c r="DH105" i="131"/>
  <c r="DI5" i="122"/>
  <c r="DJ104" i="122"/>
  <c r="DJ5" i="122" s="1"/>
  <c r="DG10" i="131"/>
  <c r="DH106" i="131"/>
  <c r="DI7" i="117"/>
  <c r="DJ104" i="117"/>
  <c r="DJ7" i="117" s="1"/>
  <c r="DJ116" i="118"/>
  <c r="DJ31" i="118" s="1"/>
  <c r="DI31" i="118"/>
  <c r="DJ100" i="110"/>
  <c r="DJ6" i="110" s="1"/>
  <c r="DI6" i="110"/>
  <c r="DH32" i="131"/>
  <c r="DI114" i="131"/>
  <c r="DH5" i="118"/>
  <c r="DI103" i="118"/>
  <c r="DI26" i="117"/>
  <c r="DJ109" i="117"/>
  <c r="DJ26" i="117" s="1"/>
  <c r="DH103" i="122"/>
  <c r="DG4" i="122"/>
  <c r="DF46" i="121"/>
  <c r="DI8" i="114"/>
  <c r="DJ103" i="114"/>
  <c r="DJ8" i="114" s="1"/>
  <c r="BA2" i="131"/>
  <c r="AZ25" i="131"/>
  <c r="AR25" i="119"/>
  <c r="AS2" i="119"/>
  <c r="AR25" i="130"/>
  <c r="AS2" i="130"/>
  <c r="AR25" i="129"/>
  <c r="AS2" i="129"/>
  <c r="AR25" i="128"/>
  <c r="AS2" i="128"/>
  <c r="AR25" i="118"/>
  <c r="AS2" i="118"/>
  <c r="AS2" i="117"/>
  <c r="AR25" i="117"/>
  <c r="AR25" i="120"/>
  <c r="AS2" i="120"/>
  <c r="AR25" i="121"/>
  <c r="AS2" i="121"/>
  <c r="AR25" i="113"/>
  <c r="AS2" i="113"/>
  <c r="AT25" i="110"/>
  <c r="AU2" i="110"/>
  <c r="AS2" i="122"/>
  <c r="AR25" i="122"/>
  <c r="AS2" i="114"/>
  <c r="AR25" i="114"/>
  <c r="AR25" i="115"/>
  <c r="AS2" i="115"/>
  <c r="DJ46" i="114" l="1"/>
  <c r="DJ23" i="110"/>
  <c r="DH23" i="118"/>
  <c r="DI23" i="110"/>
  <c r="DG23" i="117"/>
  <c r="DH46" i="110"/>
  <c r="DI29" i="131"/>
  <c r="DJ111" i="131"/>
  <c r="DJ29" i="131" s="1"/>
  <c r="DI102" i="131"/>
  <c r="DH6" i="131"/>
  <c r="DI103" i="131"/>
  <c r="DH7" i="131"/>
  <c r="DI105" i="131"/>
  <c r="DH9" i="131"/>
  <c r="DH23" i="114"/>
  <c r="DG23" i="131"/>
  <c r="DI110" i="117"/>
  <c r="DH27" i="117"/>
  <c r="DH46" i="117" s="1"/>
  <c r="DI28" i="131"/>
  <c r="DJ110" i="131"/>
  <c r="DJ28" i="131" s="1"/>
  <c r="DI98" i="121"/>
  <c r="DH3" i="121"/>
  <c r="DH23" i="121" s="1"/>
  <c r="DJ23" i="115"/>
  <c r="DJ115" i="117"/>
  <c r="DJ32" i="117" s="1"/>
  <c r="DI32" i="117"/>
  <c r="DI5" i="118"/>
  <c r="DJ103" i="118"/>
  <c r="DJ5" i="118" s="1"/>
  <c r="DI3" i="114"/>
  <c r="DJ98" i="114"/>
  <c r="DJ3" i="114" s="1"/>
  <c r="DG46" i="121"/>
  <c r="DI7" i="121"/>
  <c r="DJ102" i="121"/>
  <c r="DJ7" i="121" s="1"/>
  <c r="DH4" i="131"/>
  <c r="DI100" i="131"/>
  <c r="DI23" i="115"/>
  <c r="DI9" i="118"/>
  <c r="DJ107" i="118"/>
  <c r="DJ9" i="118" s="1"/>
  <c r="DH27" i="131"/>
  <c r="DH46" i="131" s="1"/>
  <c r="DI109" i="131"/>
  <c r="DI101" i="131"/>
  <c r="DH5" i="131"/>
  <c r="DI32" i="131"/>
  <c r="DJ114" i="131"/>
  <c r="DJ32" i="131" s="1"/>
  <c r="DH9" i="117"/>
  <c r="DI106" i="117"/>
  <c r="DI31" i="131"/>
  <c r="DJ113" i="131"/>
  <c r="DJ31" i="131" s="1"/>
  <c r="DI29" i="121"/>
  <c r="DJ108" i="121"/>
  <c r="DJ29" i="121" s="1"/>
  <c r="DI30" i="131"/>
  <c r="DJ112" i="131"/>
  <c r="DJ30" i="131" s="1"/>
  <c r="DJ118" i="122"/>
  <c r="DJ31" i="122" s="1"/>
  <c r="DI31" i="122"/>
  <c r="DI10" i="117"/>
  <c r="DJ107" i="117"/>
  <c r="DJ10" i="117" s="1"/>
  <c r="DH30" i="121"/>
  <c r="DI109" i="121"/>
  <c r="DG23" i="122"/>
  <c r="DH10" i="131"/>
  <c r="DI106" i="131"/>
  <c r="DI27" i="122"/>
  <c r="DJ114" i="122"/>
  <c r="DJ27" i="122" s="1"/>
  <c r="DH26" i="122"/>
  <c r="DH46" i="122" s="1"/>
  <c r="DI113" i="122"/>
  <c r="DI28" i="118"/>
  <c r="DI46" i="118" s="1"/>
  <c r="DJ113" i="118"/>
  <c r="DJ28" i="118" s="1"/>
  <c r="DJ46" i="118" s="1"/>
  <c r="DH26" i="121"/>
  <c r="DI105" i="121"/>
  <c r="DH3" i="122"/>
  <c r="DI102" i="122"/>
  <c r="DH4" i="122"/>
  <c r="DI103" i="122"/>
  <c r="DH4" i="117"/>
  <c r="DI101" i="117"/>
  <c r="DI33" i="131"/>
  <c r="DJ115" i="131"/>
  <c r="DJ33" i="131" s="1"/>
  <c r="DJ105" i="110"/>
  <c r="DJ29" i="110" s="1"/>
  <c r="DI29" i="110"/>
  <c r="DI104" i="131"/>
  <c r="DH8" i="131"/>
  <c r="DI46" i="114"/>
  <c r="DJ100" i="114"/>
  <c r="DJ5" i="114" s="1"/>
  <c r="DI5" i="114"/>
  <c r="DH8" i="122"/>
  <c r="DI107" i="122"/>
  <c r="DI28" i="110"/>
  <c r="DJ104" i="110"/>
  <c r="DJ28" i="110" s="1"/>
  <c r="BA25" i="131"/>
  <c r="BB2" i="131"/>
  <c r="AS25" i="119"/>
  <c r="AT2" i="119"/>
  <c r="AS25" i="130"/>
  <c r="AT2" i="130"/>
  <c r="AS25" i="129"/>
  <c r="AT2" i="129"/>
  <c r="AS25" i="128"/>
  <c r="AT2" i="128"/>
  <c r="AU25" i="110"/>
  <c r="AV2" i="110"/>
  <c r="AS25" i="113"/>
  <c r="AT2" i="113"/>
  <c r="AS25" i="120"/>
  <c r="AT2" i="120"/>
  <c r="AS25" i="114"/>
  <c r="AT2" i="114"/>
  <c r="AS25" i="115"/>
  <c r="AT2" i="115"/>
  <c r="AS25" i="121"/>
  <c r="AT2" i="121"/>
  <c r="AS25" i="118"/>
  <c r="AT2" i="118"/>
  <c r="AS25" i="122"/>
  <c r="AT2" i="122"/>
  <c r="AS25" i="117"/>
  <c r="AT2" i="117"/>
  <c r="DI23" i="114" l="1"/>
  <c r="DJ46" i="110"/>
  <c r="DJ23" i="118"/>
  <c r="DI23" i="118"/>
  <c r="DI46" i="110"/>
  <c r="DJ23" i="114"/>
  <c r="DI9" i="131"/>
  <c r="DJ105" i="131"/>
  <c r="DJ9" i="131" s="1"/>
  <c r="DI26" i="122"/>
  <c r="DI46" i="122" s="1"/>
  <c r="DJ113" i="122"/>
  <c r="DJ26" i="122" s="1"/>
  <c r="DJ46" i="122" s="1"/>
  <c r="DH23" i="122"/>
  <c r="DH23" i="117"/>
  <c r="DJ103" i="131"/>
  <c r="DJ7" i="131" s="1"/>
  <c r="DI7" i="131"/>
  <c r="DH46" i="121"/>
  <c r="DJ100" i="131"/>
  <c r="DJ4" i="131" s="1"/>
  <c r="DI4" i="131"/>
  <c r="DH23" i="131"/>
  <c r="DJ101" i="117"/>
  <c r="DJ4" i="117" s="1"/>
  <c r="DI4" i="117"/>
  <c r="DI6" i="131"/>
  <c r="DJ102" i="131"/>
  <c r="DJ6" i="131" s="1"/>
  <c r="DI3" i="122"/>
  <c r="DJ102" i="122"/>
  <c r="DJ3" i="122" s="1"/>
  <c r="DI3" i="121"/>
  <c r="DI23" i="121" s="1"/>
  <c r="DJ98" i="121"/>
  <c r="DJ3" i="121" s="1"/>
  <c r="DJ23" i="121" s="1"/>
  <c r="DI30" i="121"/>
  <c r="DJ109" i="121"/>
  <c r="DJ30" i="121" s="1"/>
  <c r="DI26" i="121"/>
  <c r="DJ105" i="121"/>
  <c r="DJ26" i="121" s="1"/>
  <c r="DI27" i="117"/>
  <c r="DI46" i="117" s="1"/>
  <c r="DJ110" i="117"/>
  <c r="DJ27" i="117" s="1"/>
  <c r="DJ46" i="117" s="1"/>
  <c r="DI5" i="131"/>
  <c r="DJ101" i="131"/>
  <c r="DJ5" i="131" s="1"/>
  <c r="DI8" i="131"/>
  <c r="DJ104" i="131"/>
  <c r="DJ8" i="131" s="1"/>
  <c r="DJ103" i="122"/>
  <c r="DJ4" i="122" s="1"/>
  <c r="DI4" i="122"/>
  <c r="DI10" i="131"/>
  <c r="DJ106" i="131"/>
  <c r="DJ10" i="131" s="1"/>
  <c r="DI27" i="131"/>
  <c r="DI46" i="131" s="1"/>
  <c r="DJ109" i="131"/>
  <c r="DJ27" i="131" s="1"/>
  <c r="DJ46" i="131" s="1"/>
  <c r="DJ107" i="122"/>
  <c r="DJ8" i="122" s="1"/>
  <c r="DI8" i="122"/>
  <c r="DI9" i="117"/>
  <c r="DJ106" i="117"/>
  <c r="DJ9" i="117" s="1"/>
  <c r="BB25" i="131"/>
  <c r="BC2" i="131"/>
  <c r="AU2" i="119"/>
  <c r="AT25" i="119"/>
  <c r="AT25" i="130"/>
  <c r="AU2" i="130"/>
  <c r="AT25" i="129"/>
  <c r="AU2" i="129"/>
  <c r="AT25" i="128"/>
  <c r="AU2" i="128"/>
  <c r="AT25" i="118"/>
  <c r="AU2" i="118"/>
  <c r="AU2" i="115"/>
  <c r="AT25" i="115"/>
  <c r="AT25" i="114"/>
  <c r="AU2" i="114"/>
  <c r="AT25" i="120"/>
  <c r="AU2" i="120"/>
  <c r="AV25" i="110"/>
  <c r="AW2" i="110"/>
  <c r="AT25" i="117"/>
  <c r="AU2" i="117"/>
  <c r="AT25" i="122"/>
  <c r="AU2" i="122"/>
  <c r="AT25" i="121"/>
  <c r="AU2" i="121"/>
  <c r="AU2" i="113"/>
  <c r="AT25" i="113"/>
  <c r="DJ46" i="121" l="1"/>
  <c r="DJ23" i="131"/>
  <c r="DI46" i="121"/>
  <c r="DI23" i="117"/>
  <c r="DJ23" i="117"/>
  <c r="DJ23" i="122"/>
  <c r="DI23" i="131"/>
  <c r="DI23" i="122"/>
  <c r="BC25" i="131"/>
  <c r="BD2" i="131"/>
  <c r="AV2" i="119"/>
  <c r="AU25" i="119"/>
  <c r="AU25" i="130"/>
  <c r="AV2" i="130"/>
  <c r="AU25" i="129"/>
  <c r="AV2" i="129"/>
  <c r="AU25" i="128"/>
  <c r="AV2" i="128"/>
  <c r="AU25" i="113"/>
  <c r="AV2" i="113"/>
  <c r="AU25" i="122"/>
  <c r="AV2" i="122"/>
  <c r="AV2" i="120"/>
  <c r="AU25" i="120"/>
  <c r="AU25" i="118"/>
  <c r="AV2" i="118"/>
  <c r="AU25" i="115"/>
  <c r="AV2" i="115"/>
  <c r="AV2" i="121"/>
  <c r="AU25" i="121"/>
  <c r="AU25" i="117"/>
  <c r="AV2" i="117"/>
  <c r="AX2" i="110"/>
  <c r="AW25" i="110"/>
  <c r="AU25" i="114"/>
  <c r="AV2" i="114"/>
  <c r="BE2" i="131" l="1"/>
  <c r="BD25" i="131"/>
  <c r="AV25" i="119"/>
  <c r="AW2" i="119"/>
  <c r="AV25" i="130"/>
  <c r="AW2" i="130"/>
  <c r="AV25" i="129"/>
  <c r="AW2" i="129"/>
  <c r="AV25" i="128"/>
  <c r="AW2" i="128"/>
  <c r="AX25" i="110"/>
  <c r="AY2" i="110"/>
  <c r="AV25" i="120"/>
  <c r="AW2" i="120"/>
  <c r="AV25" i="115"/>
  <c r="AW2" i="115"/>
  <c r="AV25" i="122"/>
  <c r="AW2" i="122"/>
  <c r="AV25" i="114"/>
  <c r="AW2" i="114"/>
  <c r="AV25" i="117"/>
  <c r="AW2" i="117"/>
  <c r="AV25" i="118"/>
  <c r="AW2" i="118"/>
  <c r="AV25" i="113"/>
  <c r="AW2" i="113"/>
  <c r="AV25" i="121"/>
  <c r="AW2" i="121"/>
  <c r="BE25" i="131" l="1"/>
  <c r="BF2" i="131"/>
  <c r="AW25" i="119"/>
  <c r="AX2" i="119"/>
  <c r="AW25" i="130"/>
  <c r="AX2" i="130"/>
  <c r="AW25" i="129"/>
  <c r="AX2" i="129"/>
  <c r="AX2" i="128"/>
  <c r="AW25" i="128"/>
  <c r="AW25" i="118"/>
  <c r="AX2" i="118"/>
  <c r="AW25" i="117"/>
  <c r="AX2" i="117"/>
  <c r="AW25" i="115"/>
  <c r="AX2" i="115"/>
  <c r="AW25" i="120"/>
  <c r="AX2" i="120"/>
  <c r="AW25" i="121"/>
  <c r="AX2" i="121"/>
  <c r="AX2" i="113"/>
  <c r="AW25" i="113"/>
  <c r="AW25" i="114"/>
  <c r="AX2" i="114"/>
  <c r="AW25" i="122"/>
  <c r="AX2" i="122"/>
  <c r="AY25" i="110"/>
  <c r="AZ2" i="110"/>
  <c r="BF25" i="131" l="1"/>
  <c r="BG2" i="131"/>
  <c r="AY2" i="119"/>
  <c r="AX25" i="119"/>
  <c r="AX25" i="130"/>
  <c r="AY2" i="130"/>
  <c r="AX25" i="129"/>
  <c r="AY2" i="129"/>
  <c r="AX25" i="128"/>
  <c r="AY2" i="128"/>
  <c r="AX25" i="120"/>
  <c r="AY2" i="120"/>
  <c r="AX25" i="117"/>
  <c r="AY2" i="117"/>
  <c r="AZ25" i="110"/>
  <c r="BA2" i="110"/>
  <c r="AX25" i="122"/>
  <c r="AY2" i="122"/>
  <c r="AX25" i="114"/>
  <c r="AY2" i="114"/>
  <c r="AX25" i="121"/>
  <c r="AY2" i="121"/>
  <c r="AY2" i="115"/>
  <c r="AX25" i="115"/>
  <c r="AY2" i="118"/>
  <c r="AX25" i="118"/>
  <c r="AY2" i="113"/>
  <c r="AX25" i="113"/>
  <c r="BG25" i="131" l="1"/>
  <c r="BH2" i="131"/>
  <c r="AY25" i="119"/>
  <c r="AZ2" i="119"/>
  <c r="AY25" i="130"/>
  <c r="AZ2" i="130"/>
  <c r="AY25" i="129"/>
  <c r="AZ2" i="129"/>
  <c r="AZ2" i="128"/>
  <c r="AY25" i="128"/>
  <c r="AZ2" i="118"/>
  <c r="AY25" i="118"/>
  <c r="AZ2" i="121"/>
  <c r="AY25" i="121"/>
  <c r="AY25" i="114"/>
  <c r="AZ2" i="114"/>
  <c r="BB2" i="110"/>
  <c r="BA25" i="110"/>
  <c r="AY25" i="122"/>
  <c r="AZ2" i="122"/>
  <c r="AY25" i="117"/>
  <c r="AZ2" i="117"/>
  <c r="AZ2" i="120"/>
  <c r="AY25" i="120"/>
  <c r="AY25" i="113"/>
  <c r="AZ2" i="113"/>
  <c r="AY25" i="115"/>
  <c r="AZ2" i="115"/>
  <c r="BI2" i="131" l="1"/>
  <c r="BH25" i="131"/>
  <c r="AZ25" i="119"/>
  <c r="BA2" i="119"/>
  <c r="AZ25" i="130"/>
  <c r="BA2" i="130"/>
  <c r="AZ25" i="129"/>
  <c r="BA2" i="129"/>
  <c r="AZ25" i="128"/>
  <c r="BA2" i="128"/>
  <c r="AZ25" i="120"/>
  <c r="BA2" i="120"/>
  <c r="AZ25" i="118"/>
  <c r="BA2" i="118"/>
  <c r="AZ25" i="113"/>
  <c r="BA2" i="113"/>
  <c r="BA2" i="122"/>
  <c r="AZ25" i="122"/>
  <c r="AZ25" i="121"/>
  <c r="BA2" i="121"/>
  <c r="AZ25" i="115"/>
  <c r="BA2" i="115"/>
  <c r="BA2" i="117"/>
  <c r="AZ25" i="117"/>
  <c r="BA2" i="114"/>
  <c r="AZ25" i="114"/>
  <c r="BB25" i="110"/>
  <c r="BC2" i="110"/>
  <c r="BI25" i="131" l="1"/>
  <c r="BJ2" i="131"/>
  <c r="BB2" i="119"/>
  <c r="BA25" i="119"/>
  <c r="BA25" i="130"/>
  <c r="BB2" i="130"/>
  <c r="BA25" i="129"/>
  <c r="BB2" i="129"/>
  <c r="BA25" i="128"/>
  <c r="BB2" i="128"/>
  <c r="BA25" i="115"/>
  <c r="BB2" i="115"/>
  <c r="BA25" i="121"/>
  <c r="BB2" i="121"/>
  <c r="BA25" i="113"/>
  <c r="BB2" i="113"/>
  <c r="BA25" i="117"/>
  <c r="BB2" i="117"/>
  <c r="BC25" i="110"/>
  <c r="BD2" i="110"/>
  <c r="BA25" i="118"/>
  <c r="BB2" i="118"/>
  <c r="BA25" i="120"/>
  <c r="BB2" i="120"/>
  <c r="BA25" i="114"/>
  <c r="BB2" i="114"/>
  <c r="BA25" i="122"/>
  <c r="BB2" i="122"/>
  <c r="BJ25" i="131" l="1"/>
  <c r="BK2" i="131"/>
  <c r="BB25" i="119"/>
  <c r="BC2" i="119"/>
  <c r="BB25" i="130"/>
  <c r="BC2" i="130"/>
  <c r="BB25" i="129"/>
  <c r="BC2" i="129"/>
  <c r="BB25" i="128"/>
  <c r="BC2" i="128"/>
  <c r="BB25" i="122"/>
  <c r="BC2" i="122"/>
  <c r="BB25" i="114"/>
  <c r="BC2" i="114"/>
  <c r="BB25" i="118"/>
  <c r="BC2" i="118"/>
  <c r="BD25" i="110"/>
  <c r="BE2" i="110"/>
  <c r="BB25" i="121"/>
  <c r="BC2" i="121"/>
  <c r="BB25" i="120"/>
  <c r="BC2" i="120"/>
  <c r="BB25" i="117"/>
  <c r="BC2" i="117"/>
  <c r="BC2" i="113"/>
  <c r="BB25" i="113"/>
  <c r="BC2" i="115"/>
  <c r="BB25" i="115"/>
  <c r="BK25" i="131" l="1"/>
  <c r="BL2" i="131"/>
  <c r="BD2" i="119"/>
  <c r="BC25" i="119"/>
  <c r="BC25" i="130"/>
  <c r="BD2" i="130"/>
  <c r="BC25" i="129"/>
  <c r="BD2" i="129"/>
  <c r="BC25" i="128"/>
  <c r="BD2" i="128"/>
  <c r="BC25" i="120"/>
  <c r="BD2" i="120"/>
  <c r="BD2" i="114"/>
  <c r="BC25" i="114"/>
  <c r="BC25" i="113"/>
  <c r="BD2" i="113"/>
  <c r="BC25" i="117"/>
  <c r="BD2" i="117"/>
  <c r="BD2" i="121"/>
  <c r="BC25" i="121"/>
  <c r="BE25" i="110"/>
  <c r="BF2" i="110"/>
  <c r="BC25" i="118"/>
  <c r="BD2" i="118"/>
  <c r="BC25" i="122"/>
  <c r="BD2" i="122"/>
  <c r="BC25" i="115"/>
  <c r="BD2" i="115"/>
  <c r="BL25" i="131" l="1"/>
  <c r="BM2" i="131"/>
  <c r="BD25" i="119"/>
  <c r="BE2" i="119"/>
  <c r="BD25" i="130"/>
  <c r="BE2" i="130"/>
  <c r="BD25" i="129"/>
  <c r="BE2" i="129"/>
  <c r="BD25" i="128"/>
  <c r="BE2" i="128"/>
  <c r="BD25" i="114"/>
  <c r="BE2" i="114"/>
  <c r="BD25" i="115"/>
  <c r="BE2" i="115"/>
  <c r="BD25" i="118"/>
  <c r="BE2" i="118"/>
  <c r="BD25" i="117"/>
  <c r="BE2" i="117"/>
  <c r="BE2" i="120"/>
  <c r="BD25" i="120"/>
  <c r="BD25" i="121"/>
  <c r="BE2" i="121"/>
  <c r="BD25" i="122"/>
  <c r="BE2" i="122"/>
  <c r="BF25" i="110"/>
  <c r="BG2" i="110"/>
  <c r="BD25" i="113"/>
  <c r="BE2" i="113"/>
  <c r="BN2" i="131" l="1"/>
  <c r="BM25" i="131"/>
  <c r="BE25" i="119"/>
  <c r="BF2" i="119"/>
  <c r="BE25" i="130"/>
  <c r="BF2" i="130"/>
  <c r="BE25" i="129"/>
  <c r="BF2" i="129"/>
  <c r="BE25" i="128"/>
  <c r="BF2" i="128"/>
  <c r="BE25" i="120"/>
  <c r="BF2" i="120"/>
  <c r="BE25" i="122"/>
  <c r="BF2" i="122"/>
  <c r="BE25" i="121"/>
  <c r="BF2" i="121"/>
  <c r="BE25" i="117"/>
  <c r="BF2" i="117"/>
  <c r="BE25" i="115"/>
  <c r="BF2" i="115"/>
  <c r="BF2" i="113"/>
  <c r="BE25" i="113"/>
  <c r="BG25" i="110"/>
  <c r="BH2" i="110"/>
  <c r="BE25" i="118"/>
  <c r="BF2" i="118"/>
  <c r="BE25" i="114"/>
  <c r="BF2" i="114"/>
  <c r="BO2" i="131" l="1"/>
  <c r="BN25" i="131"/>
  <c r="BF25" i="119"/>
  <c r="BG2" i="119"/>
  <c r="BF25" i="130"/>
  <c r="BG2" i="130"/>
  <c r="BF25" i="129"/>
  <c r="BG2" i="129"/>
  <c r="BF25" i="128"/>
  <c r="BG2" i="128"/>
  <c r="BG2" i="118"/>
  <c r="BF25" i="118"/>
  <c r="BH25" i="110"/>
  <c r="BI2" i="110"/>
  <c r="BG2" i="115"/>
  <c r="BF25" i="115"/>
  <c r="BF25" i="121"/>
  <c r="BG2" i="121"/>
  <c r="BF25" i="114"/>
  <c r="BG2" i="114"/>
  <c r="BF25" i="117"/>
  <c r="BG2" i="117"/>
  <c r="BF25" i="122"/>
  <c r="BG2" i="122"/>
  <c r="BF25" i="120"/>
  <c r="BG2" i="120"/>
  <c r="BG2" i="113"/>
  <c r="BF25" i="113"/>
  <c r="BP2" i="131" l="1"/>
  <c r="BO25" i="131"/>
  <c r="BG25" i="119"/>
  <c r="BH2" i="119"/>
  <c r="BG25" i="130"/>
  <c r="BH2" i="130"/>
  <c r="BG25" i="129"/>
  <c r="BH2" i="129"/>
  <c r="BG25" i="128"/>
  <c r="BH2" i="128"/>
  <c r="BH2" i="115"/>
  <c r="BG25" i="115"/>
  <c r="BG25" i="113"/>
  <c r="BH2" i="113"/>
  <c r="BH2" i="120"/>
  <c r="BG25" i="120"/>
  <c r="BG25" i="122"/>
  <c r="BH2" i="122"/>
  <c r="BG25" i="117"/>
  <c r="BH2" i="117"/>
  <c r="BG25" i="114"/>
  <c r="BH2" i="114"/>
  <c r="BH2" i="121"/>
  <c r="BG25" i="121"/>
  <c r="BI25" i="110"/>
  <c r="BJ2" i="110"/>
  <c r="BH2" i="118"/>
  <c r="BG25" i="118"/>
  <c r="BQ2" i="131" l="1"/>
  <c r="BP25" i="131"/>
  <c r="BH25" i="119"/>
  <c r="BI2" i="119"/>
  <c r="BH25" i="130"/>
  <c r="BI2" i="130"/>
  <c r="BH25" i="129"/>
  <c r="BI2" i="129"/>
  <c r="BI2" i="128"/>
  <c r="BH25" i="128"/>
  <c r="BH25" i="120"/>
  <c r="BI2" i="120"/>
  <c r="BH25" i="118"/>
  <c r="BI2" i="118"/>
  <c r="BH25" i="115"/>
  <c r="BI2" i="115"/>
  <c r="BJ25" i="110"/>
  <c r="BK2" i="110"/>
  <c r="BI2" i="114"/>
  <c r="BH25" i="114"/>
  <c r="BI2" i="117"/>
  <c r="BH25" i="117"/>
  <c r="BI2" i="122"/>
  <c r="BH25" i="122"/>
  <c r="BH25" i="113"/>
  <c r="BI2" i="113"/>
  <c r="BH25" i="121"/>
  <c r="BI2" i="121"/>
  <c r="BQ25" i="131" l="1"/>
  <c r="BR2" i="131"/>
  <c r="BJ2" i="119"/>
  <c r="BI25" i="119"/>
  <c r="BJ2" i="130"/>
  <c r="BI25" i="130"/>
  <c r="BI25" i="129"/>
  <c r="BJ2" i="129"/>
  <c r="BJ2" i="128"/>
  <c r="BI25" i="128"/>
  <c r="BI25" i="113"/>
  <c r="BJ2" i="113"/>
  <c r="BI25" i="115"/>
  <c r="BJ2" i="115"/>
  <c r="BI25" i="118"/>
  <c r="BJ2" i="118"/>
  <c r="BI25" i="114"/>
  <c r="BJ2" i="114"/>
  <c r="BI25" i="121"/>
  <c r="BJ2" i="121"/>
  <c r="BK25" i="110"/>
  <c r="BL2" i="110"/>
  <c r="BM2" i="110" s="1"/>
  <c r="BI25" i="120"/>
  <c r="BJ2" i="120"/>
  <c r="BI25" i="122"/>
  <c r="BJ2" i="122"/>
  <c r="BI25" i="117"/>
  <c r="BJ2" i="117"/>
  <c r="BN2" i="110" l="1"/>
  <c r="BM25" i="110"/>
  <c r="BS2" i="131"/>
  <c r="BR25" i="131"/>
  <c r="BJ25" i="119"/>
  <c r="BK2" i="119"/>
  <c r="BB46" i="110"/>
  <c r="BD46" i="110"/>
  <c r="AJ46" i="110"/>
  <c r="BG46" i="110"/>
  <c r="AM46" i="110"/>
  <c r="BJ46" i="110"/>
  <c r="AN46" i="110"/>
  <c r="BC46" i="110"/>
  <c r="AP46" i="110"/>
  <c r="BJ25" i="130"/>
  <c r="BK2" i="130"/>
  <c r="BJ25" i="129"/>
  <c r="BK2" i="129"/>
  <c r="BJ25" i="128"/>
  <c r="BK2" i="128"/>
  <c r="BJ25" i="117"/>
  <c r="BK2" i="117"/>
  <c r="BJ25" i="120"/>
  <c r="BK2" i="120"/>
  <c r="BL25" i="110"/>
  <c r="BK46" i="110"/>
  <c r="AY46" i="110"/>
  <c r="AU46" i="110"/>
  <c r="AQ46" i="110"/>
  <c r="AI46" i="110"/>
  <c r="BF46" i="110"/>
  <c r="BA46" i="110"/>
  <c r="AV46" i="110"/>
  <c r="AK46" i="110"/>
  <c r="BE46" i="110"/>
  <c r="AZ46" i="110"/>
  <c r="AT46" i="110"/>
  <c r="AO46" i="110"/>
  <c r="Z26" i="110"/>
  <c r="P26" i="110"/>
  <c r="AS46" i="110"/>
  <c r="V26" i="110"/>
  <c r="L26" i="110"/>
  <c r="AR46" i="110"/>
  <c r="AB26" i="110"/>
  <c r="F26" i="110"/>
  <c r="AX46" i="110"/>
  <c r="U26" i="110"/>
  <c r="AW46" i="110"/>
  <c r="J26" i="110"/>
  <c r="AL46" i="110"/>
  <c r="BI46" i="110"/>
  <c r="AF26" i="110"/>
  <c r="BH46" i="110"/>
  <c r="Q26" i="110"/>
  <c r="S26" i="110"/>
  <c r="AD26" i="110"/>
  <c r="I26" i="110"/>
  <c r="M26" i="110"/>
  <c r="K26" i="110"/>
  <c r="T26" i="110"/>
  <c r="G26" i="110"/>
  <c r="AE26" i="110"/>
  <c r="O26" i="110"/>
  <c r="Y26" i="110"/>
  <c r="AC26" i="110"/>
  <c r="H26" i="110"/>
  <c r="X26" i="110"/>
  <c r="R26" i="110"/>
  <c r="AA26" i="110"/>
  <c r="W26" i="110"/>
  <c r="N26" i="110"/>
  <c r="T27" i="110"/>
  <c r="AD27" i="110"/>
  <c r="N27" i="110"/>
  <c r="W27" i="110"/>
  <c r="AC27" i="110"/>
  <c r="Q27" i="110"/>
  <c r="X27" i="110"/>
  <c r="I27" i="110"/>
  <c r="AF27" i="110"/>
  <c r="P27" i="110"/>
  <c r="Z27" i="110"/>
  <c r="J27" i="110"/>
  <c r="O27" i="110"/>
  <c r="U27" i="110"/>
  <c r="AA27" i="110"/>
  <c r="H27" i="110"/>
  <c r="AE27" i="110"/>
  <c r="E27" i="110"/>
  <c r="AB27" i="110"/>
  <c r="L27" i="110"/>
  <c r="V27" i="110"/>
  <c r="F27" i="110"/>
  <c r="G27" i="110"/>
  <c r="M27" i="110"/>
  <c r="Y27" i="110"/>
  <c r="S27" i="110"/>
  <c r="K27" i="110"/>
  <c r="R27" i="110"/>
  <c r="BJ25" i="114"/>
  <c r="BK2" i="114"/>
  <c r="BK2" i="115"/>
  <c r="BJ25" i="115"/>
  <c r="BJ25" i="122"/>
  <c r="BK2" i="122"/>
  <c r="BJ25" i="121"/>
  <c r="BK2" i="121"/>
  <c r="BJ25" i="118"/>
  <c r="BK2" i="118"/>
  <c r="BK2" i="113"/>
  <c r="BJ25" i="113"/>
  <c r="S51" i="110" l="1"/>
  <c r="BS25" i="131"/>
  <c r="BT2" i="131"/>
  <c r="BO2" i="110"/>
  <c r="BN25" i="110"/>
  <c r="S52" i="110"/>
  <c r="BK25" i="119"/>
  <c r="BL2" i="119"/>
  <c r="BM2" i="119" s="1"/>
  <c r="R46" i="110"/>
  <c r="R23" i="110"/>
  <c r="AX23" i="110"/>
  <c r="L46" i="110"/>
  <c r="L23" i="110"/>
  <c r="AS23" i="110"/>
  <c r="AT23" i="110"/>
  <c r="Z46" i="110"/>
  <c r="Z23" i="110"/>
  <c r="K46" i="110"/>
  <c r="K23" i="110"/>
  <c r="AQ23" i="110"/>
  <c r="BH23" i="110"/>
  <c r="F46" i="110"/>
  <c r="F23" i="110"/>
  <c r="V46" i="110"/>
  <c r="V23" i="110"/>
  <c r="M46" i="110"/>
  <c r="M23" i="110"/>
  <c r="BD23" i="110"/>
  <c r="I46" i="110"/>
  <c r="I23" i="110"/>
  <c r="AD46" i="110"/>
  <c r="AD23" i="110"/>
  <c r="AZ23" i="110"/>
  <c r="J46" i="110"/>
  <c r="J23" i="110"/>
  <c r="AF46" i="110"/>
  <c r="AF23" i="110"/>
  <c r="BA23" i="110"/>
  <c r="O46" i="110"/>
  <c r="O23" i="110"/>
  <c r="AE46" i="110"/>
  <c r="AE23" i="110"/>
  <c r="AU23" i="110"/>
  <c r="BK23" i="110"/>
  <c r="AL23" i="110"/>
  <c r="BB23" i="110"/>
  <c r="Y46" i="110"/>
  <c r="Y23" i="110"/>
  <c r="AV23" i="110"/>
  <c r="AA46" i="110"/>
  <c r="AA23" i="110"/>
  <c r="BG23" i="110"/>
  <c r="AN23" i="110"/>
  <c r="AB46" i="110"/>
  <c r="AB23" i="110"/>
  <c r="H46" i="110"/>
  <c r="H23" i="110"/>
  <c r="AG46" i="110"/>
  <c r="AG23" i="110"/>
  <c r="X46" i="110"/>
  <c r="X23" i="110"/>
  <c r="E26" i="110"/>
  <c r="E46" i="110" s="1"/>
  <c r="E23" i="110"/>
  <c r="N46" i="110"/>
  <c r="N23" i="110"/>
  <c r="AJ23" i="110"/>
  <c r="BE23" i="110"/>
  <c r="P46" i="110"/>
  <c r="P23" i="110"/>
  <c r="AK23" i="110"/>
  <c r="BF23" i="110"/>
  <c r="S46" i="110"/>
  <c r="S23" i="110"/>
  <c r="AI23" i="110"/>
  <c r="AY23" i="110"/>
  <c r="Q46" i="110"/>
  <c r="Q23" i="110"/>
  <c r="BI23" i="110"/>
  <c r="AW23" i="110"/>
  <c r="AC46" i="110"/>
  <c r="AC23" i="110"/>
  <c r="AR23" i="110"/>
  <c r="AH46" i="110"/>
  <c r="AH23" i="110"/>
  <c r="T46" i="110"/>
  <c r="T23" i="110"/>
  <c r="AO23" i="110"/>
  <c r="BJ23" i="110"/>
  <c r="U46" i="110"/>
  <c r="U23" i="110"/>
  <c r="AP23" i="110"/>
  <c r="G46" i="110"/>
  <c r="G23" i="110"/>
  <c r="W46" i="110"/>
  <c r="W23" i="110"/>
  <c r="AM23" i="110"/>
  <c r="BC23" i="110"/>
  <c r="BK25" i="130"/>
  <c r="BL2" i="130"/>
  <c r="BK25" i="129"/>
  <c r="BL2" i="129"/>
  <c r="BK25" i="128"/>
  <c r="BL2" i="128"/>
  <c r="BK25" i="118"/>
  <c r="BL2" i="118"/>
  <c r="BM2" i="118" s="1"/>
  <c r="BL2" i="120"/>
  <c r="BM2" i="120" s="1"/>
  <c r="BK25" i="120"/>
  <c r="BK25" i="113"/>
  <c r="BL2" i="113"/>
  <c r="BM2" i="113" s="1"/>
  <c r="BL2" i="121"/>
  <c r="BM2" i="121" s="1"/>
  <c r="BK25" i="121"/>
  <c r="BK25" i="117"/>
  <c r="BL2" i="117"/>
  <c r="BM2" i="117" s="1"/>
  <c r="BK25" i="122"/>
  <c r="BL2" i="122"/>
  <c r="BM2" i="122" s="1"/>
  <c r="BK25" i="115"/>
  <c r="BL2" i="115"/>
  <c r="BM2" i="115" s="1"/>
  <c r="BK25" i="114"/>
  <c r="BL2" i="114"/>
  <c r="BM2" i="114" s="1"/>
  <c r="BN2" i="121" l="1"/>
  <c r="BM25" i="121"/>
  <c r="BM25" i="117"/>
  <c r="BN2" i="117"/>
  <c r="BN2" i="113"/>
  <c r="BM25" i="113"/>
  <c r="BN2" i="118"/>
  <c r="BM25" i="118"/>
  <c r="BN2" i="119"/>
  <c r="BM25" i="119"/>
  <c r="BP2" i="110"/>
  <c r="BO25" i="110"/>
  <c r="BN2" i="115"/>
  <c r="BM25" i="115"/>
  <c r="BN2" i="114"/>
  <c r="BM25" i="114"/>
  <c r="BN2" i="122"/>
  <c r="BM25" i="122"/>
  <c r="BU2" i="131"/>
  <c r="BT25" i="131"/>
  <c r="BN2" i="120"/>
  <c r="BM25" i="120"/>
  <c r="AE26" i="119"/>
  <c r="E27" i="119"/>
  <c r="AC27" i="119"/>
  <c r="V26" i="119"/>
  <c r="L27" i="119"/>
  <c r="G27" i="119"/>
  <c r="P26" i="119"/>
  <c r="Q27" i="119"/>
  <c r="X27" i="119"/>
  <c r="S27" i="119"/>
  <c r="AB26" i="119"/>
  <c r="AC26" i="119"/>
  <c r="AF26" i="119"/>
  <c r="AF27" i="119"/>
  <c r="AA27" i="119"/>
  <c r="T26" i="119"/>
  <c r="Z26" i="119"/>
  <c r="W26" i="119"/>
  <c r="AD26" i="119"/>
  <c r="N27" i="119"/>
  <c r="Q26" i="119"/>
  <c r="H27" i="119"/>
  <c r="J27" i="119"/>
  <c r="U26" i="119"/>
  <c r="V27" i="119"/>
  <c r="P27" i="119"/>
  <c r="K27" i="119"/>
  <c r="BL25" i="119"/>
  <c r="R26" i="119"/>
  <c r="O26" i="119"/>
  <c r="AA26" i="119"/>
  <c r="S26" i="119"/>
  <c r="N26" i="119"/>
  <c r="H26" i="119"/>
  <c r="I26" i="119"/>
  <c r="F27" i="119"/>
  <c r="AE27" i="119"/>
  <c r="AD27" i="119"/>
  <c r="O27" i="119"/>
  <c r="T27" i="119"/>
  <c r="Z27" i="119"/>
  <c r="E26" i="119"/>
  <c r="J26" i="119"/>
  <c r="G26" i="119"/>
  <c r="K26" i="119"/>
  <c r="U27" i="119"/>
  <c r="M27" i="119"/>
  <c r="F26" i="119"/>
  <c r="I27" i="119"/>
  <c r="AB27" i="119"/>
  <c r="W27" i="119"/>
  <c r="X26" i="119"/>
  <c r="Y26" i="119"/>
  <c r="Y27" i="119"/>
  <c r="L26" i="119"/>
  <c r="M26" i="119"/>
  <c r="R27" i="119"/>
  <c r="BL25" i="130"/>
  <c r="AB27" i="130"/>
  <c r="X27" i="130"/>
  <c r="T27" i="130"/>
  <c r="P27" i="130"/>
  <c r="L27" i="130"/>
  <c r="H27" i="130"/>
  <c r="AA26" i="130"/>
  <c r="W26" i="130"/>
  <c r="S26" i="130"/>
  <c r="O26" i="130"/>
  <c r="K26" i="130"/>
  <c r="G26" i="130"/>
  <c r="AA27" i="130"/>
  <c r="W27" i="130"/>
  <c r="S27" i="130"/>
  <c r="O27" i="130"/>
  <c r="K27" i="130"/>
  <c r="G27" i="130"/>
  <c r="Z26" i="130"/>
  <c r="V26" i="130"/>
  <c r="R26" i="130"/>
  <c r="N26" i="130"/>
  <c r="J26" i="130"/>
  <c r="F26" i="130"/>
  <c r="V28" i="130"/>
  <c r="N28" i="130"/>
  <c r="F28" i="130"/>
  <c r="AC27" i="130"/>
  <c r="U27" i="130"/>
  <c r="M27" i="130"/>
  <c r="E27" i="130"/>
  <c r="X26" i="130"/>
  <c r="P26" i="130"/>
  <c r="H26" i="130"/>
  <c r="AC28" i="130"/>
  <c r="U28" i="130"/>
  <c r="M28" i="130"/>
  <c r="E28" i="130"/>
  <c r="Z27" i="130"/>
  <c r="R27" i="130"/>
  <c r="J27" i="130"/>
  <c r="AC26" i="130"/>
  <c r="U26" i="130"/>
  <c r="M26" i="130"/>
  <c r="E26" i="130"/>
  <c r="Y27" i="130"/>
  <c r="Q27" i="130"/>
  <c r="I27" i="130"/>
  <c r="AB26" i="130"/>
  <c r="T26" i="130"/>
  <c r="L26" i="130"/>
  <c r="Y28" i="130"/>
  <c r="Q28" i="130"/>
  <c r="I28" i="130"/>
  <c r="V27" i="130"/>
  <c r="N27" i="130"/>
  <c r="F27" i="130"/>
  <c r="Y26" i="130"/>
  <c r="Q26" i="130"/>
  <c r="I26" i="130"/>
  <c r="X28" i="130"/>
  <c r="H28" i="130"/>
  <c r="S28" i="130"/>
  <c r="J28" i="130"/>
  <c r="P28" i="130"/>
  <c r="AA28" i="130"/>
  <c r="Z28" i="130"/>
  <c r="L28" i="130"/>
  <c r="W28" i="130"/>
  <c r="T28" i="130"/>
  <c r="O28" i="130"/>
  <c r="R28" i="130"/>
  <c r="K28" i="130"/>
  <c r="AB28" i="130"/>
  <c r="G28" i="130"/>
  <c r="X29" i="130"/>
  <c r="H29" i="130"/>
  <c r="S29" i="130"/>
  <c r="Z29" i="130"/>
  <c r="Q29" i="130"/>
  <c r="N29" i="130"/>
  <c r="M29" i="130"/>
  <c r="P29" i="130"/>
  <c r="K29" i="130"/>
  <c r="J29" i="130"/>
  <c r="AB29" i="130"/>
  <c r="W29" i="130"/>
  <c r="Y29" i="130"/>
  <c r="V29" i="130"/>
  <c r="U29" i="130"/>
  <c r="T29" i="130"/>
  <c r="O29" i="130"/>
  <c r="R29" i="130"/>
  <c r="I29" i="130"/>
  <c r="F29" i="130"/>
  <c r="E29" i="130"/>
  <c r="AA29" i="130"/>
  <c r="AC29" i="130"/>
  <c r="L29" i="130"/>
  <c r="G29" i="130"/>
  <c r="X30" i="130"/>
  <c r="H30" i="130"/>
  <c r="S30" i="130"/>
  <c r="AC30" i="130"/>
  <c r="Z30" i="130"/>
  <c r="Q30" i="130"/>
  <c r="AA30" i="130"/>
  <c r="N30" i="130"/>
  <c r="M30" i="130"/>
  <c r="J30" i="130"/>
  <c r="AB30" i="130"/>
  <c r="W30" i="130"/>
  <c r="Y30" i="130"/>
  <c r="T30" i="130"/>
  <c r="O30" i="130"/>
  <c r="V30" i="130"/>
  <c r="U30" i="130"/>
  <c r="R30" i="130"/>
  <c r="I30" i="130"/>
  <c r="P30" i="130"/>
  <c r="K30" i="130"/>
  <c r="L30" i="130"/>
  <c r="G30" i="130"/>
  <c r="F30" i="130"/>
  <c r="E30" i="130"/>
  <c r="P31" i="130"/>
  <c r="AA31" i="130"/>
  <c r="K31" i="130"/>
  <c r="J31" i="130"/>
  <c r="AC31" i="130"/>
  <c r="S31" i="130"/>
  <c r="M31" i="130"/>
  <c r="T31" i="130"/>
  <c r="O31" i="130"/>
  <c r="R31" i="130"/>
  <c r="I31" i="130"/>
  <c r="F31" i="130"/>
  <c r="E31" i="130"/>
  <c r="AB31" i="130"/>
  <c r="L31" i="130"/>
  <c r="W31" i="130"/>
  <c r="G31" i="130"/>
  <c r="Y31" i="130"/>
  <c r="V31" i="130"/>
  <c r="U31" i="130"/>
  <c r="X31" i="130"/>
  <c r="H31" i="130"/>
  <c r="Z31" i="130"/>
  <c r="Q31" i="130"/>
  <c r="N31" i="130"/>
  <c r="X32" i="130"/>
  <c r="H32" i="130"/>
  <c r="S32" i="130"/>
  <c r="N32" i="130"/>
  <c r="AC32" i="130"/>
  <c r="AA32" i="130"/>
  <c r="V32" i="130"/>
  <c r="F32" i="130"/>
  <c r="E32" i="130"/>
  <c r="L32" i="130"/>
  <c r="W32" i="130"/>
  <c r="R32" i="130"/>
  <c r="T32" i="130"/>
  <c r="O32" i="130"/>
  <c r="Z32" i="130"/>
  <c r="J32" i="130"/>
  <c r="Y32" i="130"/>
  <c r="U32" i="130"/>
  <c r="Q32" i="130"/>
  <c r="M32" i="130"/>
  <c r="P32" i="130"/>
  <c r="K32" i="130"/>
  <c r="I32" i="130"/>
  <c r="AB32" i="130"/>
  <c r="G32" i="130"/>
  <c r="AB33" i="130"/>
  <c r="L33" i="130"/>
  <c r="W33" i="130"/>
  <c r="G33" i="130"/>
  <c r="R33" i="130"/>
  <c r="M33" i="130"/>
  <c r="I33" i="130"/>
  <c r="E33" i="130"/>
  <c r="T33" i="130"/>
  <c r="Z33" i="130"/>
  <c r="P33" i="130"/>
  <c r="K33" i="130"/>
  <c r="F33" i="130"/>
  <c r="Y33" i="130"/>
  <c r="Q33" i="130"/>
  <c r="X33" i="130"/>
  <c r="H33" i="130"/>
  <c r="S33" i="130"/>
  <c r="N33" i="130"/>
  <c r="O33" i="130"/>
  <c r="J33" i="130"/>
  <c r="AA33" i="130"/>
  <c r="V33" i="130"/>
  <c r="AC33" i="130"/>
  <c r="U33" i="130"/>
  <c r="Q34" i="130"/>
  <c r="V34" i="130"/>
  <c r="T34" i="130"/>
  <c r="N34" i="130"/>
  <c r="R34" i="130"/>
  <c r="W34" i="130"/>
  <c r="Y34" i="130"/>
  <c r="K34" i="130"/>
  <c r="X34" i="130"/>
  <c r="U34" i="130"/>
  <c r="AA34" i="130"/>
  <c r="G34" i="130"/>
  <c r="S34" i="130"/>
  <c r="M34" i="130"/>
  <c r="AC34" i="130"/>
  <c r="P34" i="130"/>
  <c r="O34" i="130"/>
  <c r="J34" i="130"/>
  <c r="AB34" i="130"/>
  <c r="E34" i="130"/>
  <c r="L34" i="130"/>
  <c r="F34" i="130"/>
  <c r="I34" i="130"/>
  <c r="H34" i="130"/>
  <c r="Z34" i="130"/>
  <c r="V35" i="130"/>
  <c r="F35" i="130"/>
  <c r="Q35" i="130"/>
  <c r="AA35" i="130"/>
  <c r="P35" i="130"/>
  <c r="O35" i="130"/>
  <c r="N35" i="130"/>
  <c r="I35" i="130"/>
  <c r="K35" i="130"/>
  <c r="Z35" i="130"/>
  <c r="U35" i="130"/>
  <c r="E35" i="130"/>
  <c r="R35" i="130"/>
  <c r="AC35" i="130"/>
  <c r="M35" i="130"/>
  <c r="S35" i="130"/>
  <c r="H35" i="130"/>
  <c r="G35" i="130"/>
  <c r="AB35" i="130"/>
  <c r="L35" i="130"/>
  <c r="Y35" i="130"/>
  <c r="J35" i="130"/>
  <c r="X35" i="130"/>
  <c r="W35" i="130"/>
  <c r="T35" i="130"/>
  <c r="BL25" i="129"/>
  <c r="AC26" i="129"/>
  <c r="Y26" i="129"/>
  <c r="U26" i="129"/>
  <c r="Q26" i="129"/>
  <c r="M26" i="129"/>
  <c r="I26" i="129"/>
  <c r="E26" i="129"/>
  <c r="AA27" i="129"/>
  <c r="P27" i="129"/>
  <c r="K27" i="129"/>
  <c r="AB26" i="129"/>
  <c r="X26" i="129"/>
  <c r="P26" i="129"/>
  <c r="L26" i="129"/>
  <c r="AA26" i="129"/>
  <c r="W26" i="129"/>
  <c r="S26" i="129"/>
  <c r="O26" i="129"/>
  <c r="K26" i="129"/>
  <c r="G26" i="129"/>
  <c r="Z26" i="129"/>
  <c r="V26" i="129"/>
  <c r="R26" i="129"/>
  <c r="N26" i="129"/>
  <c r="J26" i="129"/>
  <c r="F26" i="129"/>
  <c r="V27" i="129"/>
  <c r="F27" i="129"/>
  <c r="T26" i="129"/>
  <c r="H26" i="129"/>
  <c r="AC27" i="129"/>
  <c r="M27" i="129"/>
  <c r="H27" i="129"/>
  <c r="J27" i="129"/>
  <c r="L27" i="129"/>
  <c r="Y27" i="129"/>
  <c r="I27" i="129"/>
  <c r="O27" i="129"/>
  <c r="U27" i="129"/>
  <c r="E27" i="129"/>
  <c r="S27" i="129"/>
  <c r="T27" i="129"/>
  <c r="W27" i="129"/>
  <c r="R27" i="129"/>
  <c r="Q27" i="129"/>
  <c r="X27" i="129"/>
  <c r="Z27" i="129"/>
  <c r="G27" i="129"/>
  <c r="AB27" i="129"/>
  <c r="N27" i="129"/>
  <c r="AC28" i="129"/>
  <c r="M28" i="129"/>
  <c r="AA28" i="129"/>
  <c r="P28" i="129"/>
  <c r="J28" i="129"/>
  <c r="H28" i="129"/>
  <c r="G28" i="129"/>
  <c r="Y28" i="129"/>
  <c r="U28" i="129"/>
  <c r="E28" i="129"/>
  <c r="F28" i="129"/>
  <c r="AB28" i="129"/>
  <c r="S28" i="129"/>
  <c r="R28" i="129"/>
  <c r="I28" i="129"/>
  <c r="K28" i="129"/>
  <c r="Z28" i="129"/>
  <c r="X28" i="129"/>
  <c r="Q28" i="129"/>
  <c r="V28" i="129"/>
  <c r="T28" i="129"/>
  <c r="N28" i="129"/>
  <c r="L28" i="129"/>
  <c r="O28" i="129"/>
  <c r="W28" i="129"/>
  <c r="U29" i="129"/>
  <c r="E29" i="129"/>
  <c r="S29" i="129"/>
  <c r="Z29" i="129"/>
  <c r="V29" i="129"/>
  <c r="AB29" i="129"/>
  <c r="Q29" i="129"/>
  <c r="T29" i="129"/>
  <c r="AC29" i="129"/>
  <c r="M29" i="129"/>
  <c r="AA29" i="129"/>
  <c r="K29" i="129"/>
  <c r="J29" i="129"/>
  <c r="H29" i="129"/>
  <c r="F29" i="129"/>
  <c r="L29" i="129"/>
  <c r="O29" i="129"/>
  <c r="X29" i="129"/>
  <c r="N29" i="129"/>
  <c r="Y29" i="129"/>
  <c r="I29" i="129"/>
  <c r="W29" i="129"/>
  <c r="G29" i="129"/>
  <c r="R29" i="129"/>
  <c r="P29" i="129"/>
  <c r="AC30" i="129"/>
  <c r="M30" i="129"/>
  <c r="AA30" i="129"/>
  <c r="K30" i="129"/>
  <c r="V30" i="129"/>
  <c r="R30" i="129"/>
  <c r="H30" i="129"/>
  <c r="W30" i="129"/>
  <c r="U30" i="129"/>
  <c r="E30" i="129"/>
  <c r="S30" i="129"/>
  <c r="F30" i="129"/>
  <c r="T30" i="129"/>
  <c r="X30" i="129"/>
  <c r="I30" i="129"/>
  <c r="AB30" i="129"/>
  <c r="J30" i="129"/>
  <c r="Q30" i="129"/>
  <c r="O30" i="129"/>
  <c r="Z30" i="129"/>
  <c r="P30" i="129"/>
  <c r="L30" i="129"/>
  <c r="Y30" i="129"/>
  <c r="G30" i="129"/>
  <c r="N30" i="129"/>
  <c r="V31" i="129"/>
  <c r="Q31" i="129"/>
  <c r="O31" i="129"/>
  <c r="AC31" i="129"/>
  <c r="M31" i="129"/>
  <c r="AA31" i="129"/>
  <c r="K31" i="129"/>
  <c r="R31" i="129"/>
  <c r="AB31" i="129"/>
  <c r="X31" i="129"/>
  <c r="P31" i="129"/>
  <c r="Z31" i="129"/>
  <c r="U31" i="129"/>
  <c r="F31" i="129"/>
  <c r="Y31" i="129"/>
  <c r="I31" i="129"/>
  <c r="W31" i="129"/>
  <c r="G31" i="129"/>
  <c r="J31" i="129"/>
  <c r="H31" i="129"/>
  <c r="N31" i="129"/>
  <c r="T31" i="129"/>
  <c r="E31" i="129"/>
  <c r="S31" i="129"/>
  <c r="L31" i="129"/>
  <c r="Z32" i="129"/>
  <c r="J32" i="129"/>
  <c r="U32" i="129"/>
  <c r="E32" i="129"/>
  <c r="S32" i="129"/>
  <c r="L32" i="129"/>
  <c r="H32" i="129"/>
  <c r="I32" i="129"/>
  <c r="V32" i="129"/>
  <c r="F32" i="129"/>
  <c r="Q32" i="129"/>
  <c r="O32" i="129"/>
  <c r="P32" i="129"/>
  <c r="N32" i="129"/>
  <c r="Y32" i="129"/>
  <c r="G32" i="129"/>
  <c r="X32" i="129"/>
  <c r="R32" i="129"/>
  <c r="AC32" i="129"/>
  <c r="M32" i="129"/>
  <c r="AA32" i="129"/>
  <c r="K32" i="129"/>
  <c r="T32" i="129"/>
  <c r="W32" i="129"/>
  <c r="AB32" i="129"/>
  <c r="BL25" i="128"/>
  <c r="AA26" i="128"/>
  <c r="W26" i="128"/>
  <c r="S26" i="128"/>
  <c r="O26" i="128"/>
  <c r="K26" i="128"/>
  <c r="G26" i="128"/>
  <c r="AC26" i="128"/>
  <c r="X26" i="128"/>
  <c r="R26" i="128"/>
  <c r="M26" i="128"/>
  <c r="H26" i="128"/>
  <c r="U26" i="128"/>
  <c r="J26" i="128"/>
  <c r="E26" i="128"/>
  <c r="AB26" i="128"/>
  <c r="V26" i="128"/>
  <c r="Q26" i="128"/>
  <c r="L26" i="128"/>
  <c r="F26" i="128"/>
  <c r="Z26" i="128"/>
  <c r="P26" i="128"/>
  <c r="M27" i="128"/>
  <c r="N26" i="128"/>
  <c r="Y26" i="128"/>
  <c r="T26" i="128"/>
  <c r="AC27" i="128"/>
  <c r="H27" i="128"/>
  <c r="I26" i="128"/>
  <c r="X27" i="128"/>
  <c r="R27" i="128"/>
  <c r="I27" i="128"/>
  <c r="P27" i="128"/>
  <c r="S27" i="128"/>
  <c r="L27" i="128"/>
  <c r="O28" i="128"/>
  <c r="G27" i="128"/>
  <c r="Y27" i="128"/>
  <c r="AB27" i="128"/>
  <c r="T27" i="128"/>
  <c r="U27" i="128"/>
  <c r="O27" i="128"/>
  <c r="Q27" i="128"/>
  <c r="E27" i="128"/>
  <c r="Z27" i="128"/>
  <c r="AA27" i="128"/>
  <c r="K27" i="128"/>
  <c r="N27" i="128"/>
  <c r="V27" i="128"/>
  <c r="N28" i="128"/>
  <c r="X28" i="128"/>
  <c r="L28" i="128"/>
  <c r="J27" i="128"/>
  <c r="W27" i="128"/>
  <c r="F27" i="128"/>
  <c r="AC28" i="128"/>
  <c r="T28" i="128"/>
  <c r="Q28" i="128"/>
  <c r="F28" i="128"/>
  <c r="AA28" i="128"/>
  <c r="S28" i="128"/>
  <c r="I28" i="128"/>
  <c r="Z28" i="128"/>
  <c r="W28" i="128"/>
  <c r="AC29" i="128"/>
  <c r="L29" i="128"/>
  <c r="P29" i="128"/>
  <c r="X29" i="128"/>
  <c r="AB28" i="128"/>
  <c r="E28" i="128"/>
  <c r="P28" i="128"/>
  <c r="M28" i="128"/>
  <c r="V28" i="128"/>
  <c r="U28" i="128"/>
  <c r="G28" i="128"/>
  <c r="Y28" i="128"/>
  <c r="K28" i="128"/>
  <c r="H28" i="128"/>
  <c r="R28" i="128"/>
  <c r="M29" i="128"/>
  <c r="J28" i="128"/>
  <c r="Q29" i="128"/>
  <c r="N29" i="128"/>
  <c r="H29" i="128"/>
  <c r="R29" i="128"/>
  <c r="K29" i="128"/>
  <c r="G29" i="128"/>
  <c r="Y29" i="128"/>
  <c r="W29" i="128"/>
  <c r="I29" i="128"/>
  <c r="V29" i="128"/>
  <c r="Z29" i="128"/>
  <c r="T29" i="128"/>
  <c r="E29" i="128"/>
  <c r="O29" i="128"/>
  <c r="AB29" i="128"/>
  <c r="J29" i="128"/>
  <c r="S29" i="128"/>
  <c r="F29" i="128"/>
  <c r="U29" i="128"/>
  <c r="AA29" i="128"/>
  <c r="H30" i="128"/>
  <c r="K30" i="128"/>
  <c r="S30" i="128"/>
  <c r="J30" i="128"/>
  <c r="AB30" i="128"/>
  <c r="F30" i="128"/>
  <c r="R30" i="128"/>
  <c r="M30" i="128"/>
  <c r="L30" i="128"/>
  <c r="T30" i="128"/>
  <c r="N30" i="128"/>
  <c r="E30" i="128"/>
  <c r="X30" i="128"/>
  <c r="AA30" i="128"/>
  <c r="P30" i="128"/>
  <c r="AC30" i="128"/>
  <c r="W30" i="128"/>
  <c r="V30" i="128"/>
  <c r="Z30" i="128"/>
  <c r="G30" i="128"/>
  <c r="Y30" i="128"/>
  <c r="O30" i="128"/>
  <c r="I30" i="128"/>
  <c r="U30" i="128"/>
  <c r="Q30" i="128"/>
  <c r="Q31" i="128"/>
  <c r="T31" i="128"/>
  <c r="R32" i="128"/>
  <c r="P32" i="128"/>
  <c r="T32" i="128"/>
  <c r="S32" i="128"/>
  <c r="Q32" i="128"/>
  <c r="G32" i="128"/>
  <c r="F31" i="128"/>
  <c r="H31" i="128"/>
  <c r="W31" i="128"/>
  <c r="I31" i="128"/>
  <c r="X32" i="128"/>
  <c r="L32" i="128"/>
  <c r="E31" i="128"/>
  <c r="V31" i="128"/>
  <c r="V32" i="128"/>
  <c r="U31" i="128"/>
  <c r="G31" i="128"/>
  <c r="L31" i="128"/>
  <c r="AA31" i="128"/>
  <c r="P31" i="128"/>
  <c r="J31" i="128"/>
  <c r="N32" i="128"/>
  <c r="K32" i="128"/>
  <c r="O32" i="128"/>
  <c r="H32" i="128"/>
  <c r="AB32" i="128"/>
  <c r="S31" i="128"/>
  <c r="AB31" i="128"/>
  <c r="AC31" i="128"/>
  <c r="O31" i="128"/>
  <c r="Y31" i="128"/>
  <c r="Z32" i="128"/>
  <c r="J32" i="128"/>
  <c r="AA32" i="128"/>
  <c r="E32" i="128"/>
  <c r="I32" i="128"/>
  <c r="K31" i="128"/>
  <c r="R31" i="128"/>
  <c r="X31" i="128"/>
  <c r="F32" i="128"/>
  <c r="U32" i="128"/>
  <c r="M32" i="128"/>
  <c r="Y32" i="128"/>
  <c r="AC32" i="128"/>
  <c r="W32" i="128"/>
  <c r="Z31" i="128"/>
  <c r="N31" i="128"/>
  <c r="M31" i="128"/>
  <c r="Y33" i="128"/>
  <c r="I33" i="128"/>
  <c r="H33" i="128"/>
  <c r="AA33" i="128"/>
  <c r="L33" i="128"/>
  <c r="Z33" i="128"/>
  <c r="O33" i="128"/>
  <c r="AC33" i="128"/>
  <c r="U33" i="128"/>
  <c r="E33" i="128"/>
  <c r="X33" i="128"/>
  <c r="P33" i="128"/>
  <c r="AB33" i="128"/>
  <c r="G33" i="128"/>
  <c r="V33" i="128"/>
  <c r="Q33" i="128"/>
  <c r="S33" i="128"/>
  <c r="F33" i="128"/>
  <c r="W33" i="128"/>
  <c r="K33" i="128"/>
  <c r="T33" i="128"/>
  <c r="M33" i="128"/>
  <c r="N33" i="128"/>
  <c r="R33" i="128"/>
  <c r="J33" i="128"/>
  <c r="BJ46" i="121"/>
  <c r="BF46" i="121"/>
  <c r="BB46" i="121"/>
  <c r="AX46" i="121"/>
  <c r="AT46" i="121"/>
  <c r="AP46" i="121"/>
  <c r="AL46" i="121"/>
  <c r="BL25" i="121"/>
  <c r="BI46" i="121"/>
  <c r="BE46" i="121"/>
  <c r="BA46" i="121"/>
  <c r="AW46" i="121"/>
  <c r="AS46" i="121"/>
  <c r="AO46" i="121"/>
  <c r="AK46" i="121"/>
  <c r="AF26" i="121"/>
  <c r="X26" i="121"/>
  <c r="P26" i="121"/>
  <c r="H26" i="121"/>
  <c r="BH46" i="121"/>
  <c r="AZ46" i="121"/>
  <c r="AR46" i="121"/>
  <c r="AJ46" i="121"/>
  <c r="BD46" i="121"/>
  <c r="AV46" i="121"/>
  <c r="AN46" i="121"/>
  <c r="W26" i="121"/>
  <c r="G26" i="121"/>
  <c r="BC46" i="121"/>
  <c r="AM46" i="121"/>
  <c r="S26" i="121"/>
  <c r="AY46" i="121"/>
  <c r="AI46" i="121"/>
  <c r="AE26" i="121"/>
  <c r="AQ46" i="121"/>
  <c r="AA26" i="121"/>
  <c r="BK46" i="121"/>
  <c r="K26" i="121"/>
  <c r="AU46" i="121"/>
  <c r="BG46" i="121"/>
  <c r="O26" i="121"/>
  <c r="AB26" i="121"/>
  <c r="R26" i="121"/>
  <c r="Q26" i="121"/>
  <c r="J26" i="121"/>
  <c r="Y26" i="121"/>
  <c r="AD26" i="121"/>
  <c r="N26" i="121"/>
  <c r="AC26" i="121"/>
  <c r="M26" i="121"/>
  <c r="Z26" i="121"/>
  <c r="I26" i="121"/>
  <c r="L26" i="121"/>
  <c r="T26" i="121"/>
  <c r="V26" i="121"/>
  <c r="F26" i="121"/>
  <c r="U26" i="121"/>
  <c r="U27" i="121"/>
  <c r="E27" i="121"/>
  <c r="AF27" i="121"/>
  <c r="P27" i="121"/>
  <c r="S27" i="121"/>
  <c r="O27" i="121"/>
  <c r="V27" i="121"/>
  <c r="R27" i="121"/>
  <c r="N27" i="121"/>
  <c r="I27" i="121"/>
  <c r="T27" i="121"/>
  <c r="Q27" i="121"/>
  <c r="AB27" i="121"/>
  <c r="L27" i="121"/>
  <c r="K27" i="121"/>
  <c r="G27" i="121"/>
  <c r="F27" i="121"/>
  <c r="Y27" i="121"/>
  <c r="W27" i="121"/>
  <c r="AC27" i="121"/>
  <c r="M27" i="121"/>
  <c r="X27" i="121"/>
  <c r="H27" i="121"/>
  <c r="AE27" i="121"/>
  <c r="Z27" i="121"/>
  <c r="AD27" i="121"/>
  <c r="AA27" i="121"/>
  <c r="J27" i="121"/>
  <c r="T28" i="121"/>
  <c r="AE28" i="121"/>
  <c r="O28" i="121"/>
  <c r="V28" i="121"/>
  <c r="R28" i="121"/>
  <c r="Y28" i="121"/>
  <c r="U28" i="121"/>
  <c r="AC28" i="121"/>
  <c r="X28" i="121"/>
  <c r="AF28" i="121"/>
  <c r="P28" i="121"/>
  <c r="AA28" i="121"/>
  <c r="K28" i="121"/>
  <c r="N28" i="121"/>
  <c r="J28" i="121"/>
  <c r="I28" i="121"/>
  <c r="E28" i="121"/>
  <c r="M28" i="121"/>
  <c r="AD28" i="121"/>
  <c r="AB28" i="121"/>
  <c r="L28" i="121"/>
  <c r="W28" i="121"/>
  <c r="G28" i="121"/>
  <c r="F28" i="121"/>
  <c r="Q28" i="121"/>
  <c r="H28" i="121"/>
  <c r="S28" i="121"/>
  <c r="Z28" i="121"/>
  <c r="S29" i="121"/>
  <c r="AD29" i="121"/>
  <c r="N29" i="121"/>
  <c r="Q29" i="121"/>
  <c r="U29" i="121"/>
  <c r="E29" i="121"/>
  <c r="AE29" i="121"/>
  <c r="O29" i="121"/>
  <c r="Z29" i="121"/>
  <c r="J29" i="121"/>
  <c r="I29" i="121"/>
  <c r="M29" i="121"/>
  <c r="AB29" i="121"/>
  <c r="X29" i="121"/>
  <c r="T29" i="121"/>
  <c r="AA29" i="121"/>
  <c r="F29" i="121"/>
  <c r="H29" i="121"/>
  <c r="W29" i="121"/>
  <c r="G29" i="121"/>
  <c r="R29" i="121"/>
  <c r="Y29" i="121"/>
  <c r="AC29" i="121"/>
  <c r="AF29" i="121"/>
  <c r="P29" i="121"/>
  <c r="K29" i="121"/>
  <c r="V29" i="121"/>
  <c r="L29" i="121"/>
  <c r="AD30" i="121"/>
  <c r="N30" i="121"/>
  <c r="AC30" i="121"/>
  <c r="M30" i="121"/>
  <c r="T30" i="121"/>
  <c r="H30" i="121"/>
  <c r="O30" i="121"/>
  <c r="K30" i="121"/>
  <c r="V30" i="121"/>
  <c r="U30" i="121"/>
  <c r="E30" i="121"/>
  <c r="X30" i="121"/>
  <c r="AE30" i="121"/>
  <c r="W30" i="121"/>
  <c r="Z30" i="121"/>
  <c r="J30" i="121"/>
  <c r="Y30" i="121"/>
  <c r="I30" i="121"/>
  <c r="L30" i="121"/>
  <c r="AF30" i="121"/>
  <c r="G30" i="121"/>
  <c r="F30" i="121"/>
  <c r="R30" i="121"/>
  <c r="Q30" i="121"/>
  <c r="AB30" i="121"/>
  <c r="P30" i="121"/>
  <c r="AA30" i="121"/>
  <c r="S30" i="121"/>
  <c r="U31" i="121"/>
  <c r="E31" i="121"/>
  <c r="AF31" i="121"/>
  <c r="P31" i="121"/>
  <c r="W31" i="121"/>
  <c r="S31" i="121"/>
  <c r="R31" i="121"/>
  <c r="N31" i="121"/>
  <c r="Z31" i="121"/>
  <c r="M31" i="121"/>
  <c r="H31" i="121"/>
  <c r="G31" i="121"/>
  <c r="F31" i="121"/>
  <c r="I31" i="121"/>
  <c r="AE31" i="121"/>
  <c r="V31" i="121"/>
  <c r="Q31" i="121"/>
  <c r="AB31" i="121"/>
  <c r="L31" i="121"/>
  <c r="O31" i="121"/>
  <c r="K31" i="121"/>
  <c r="AC31" i="121"/>
  <c r="X31" i="121"/>
  <c r="J31" i="121"/>
  <c r="Y31" i="121"/>
  <c r="AA31" i="121"/>
  <c r="T31" i="121"/>
  <c r="AD31" i="121"/>
  <c r="BK46" i="120"/>
  <c r="BG46" i="120"/>
  <c r="BC46" i="120"/>
  <c r="AY46" i="120"/>
  <c r="AU46" i="120"/>
  <c r="AQ46" i="120"/>
  <c r="AM46" i="120"/>
  <c r="AI46" i="120"/>
  <c r="BJ46" i="120"/>
  <c r="BF46" i="120"/>
  <c r="BB46" i="120"/>
  <c r="AX46" i="120"/>
  <c r="AT46" i="120"/>
  <c r="AP46" i="120"/>
  <c r="AL46" i="120"/>
  <c r="BL25" i="120"/>
  <c r="BD46" i="120"/>
  <c r="AV46" i="120"/>
  <c r="AN46" i="120"/>
  <c r="BH46" i="120"/>
  <c r="AZ46" i="120"/>
  <c r="AR46" i="120"/>
  <c r="AJ46" i="120"/>
  <c r="BI46" i="120"/>
  <c r="AS46" i="120"/>
  <c r="BE46" i="120"/>
  <c r="AO46" i="120"/>
  <c r="AF26" i="120"/>
  <c r="BA46" i="120"/>
  <c r="AK46" i="120"/>
  <c r="P26" i="120"/>
  <c r="AW46" i="120"/>
  <c r="V26" i="120"/>
  <c r="F26" i="120"/>
  <c r="U26" i="120"/>
  <c r="E26" i="120"/>
  <c r="G26" i="120"/>
  <c r="T26" i="120"/>
  <c r="R26" i="120"/>
  <c r="Q26" i="120"/>
  <c r="AE26" i="120"/>
  <c r="AA26" i="120"/>
  <c r="AD26" i="120"/>
  <c r="N26" i="120"/>
  <c r="AC26" i="120"/>
  <c r="M26" i="120"/>
  <c r="W26" i="120"/>
  <c r="S26" i="120"/>
  <c r="AB26" i="120"/>
  <c r="X26" i="120"/>
  <c r="Z26" i="120"/>
  <c r="J26" i="120"/>
  <c r="Y26" i="120"/>
  <c r="I26" i="120"/>
  <c r="O26" i="120"/>
  <c r="K26" i="120"/>
  <c r="L26" i="120"/>
  <c r="H26" i="120"/>
  <c r="BK46" i="114"/>
  <c r="BG46" i="114"/>
  <c r="BC46" i="114"/>
  <c r="AY46" i="114"/>
  <c r="AU46" i="114"/>
  <c r="AQ46" i="114"/>
  <c r="AM46" i="114"/>
  <c r="AI46" i="114"/>
  <c r="BJ46" i="114"/>
  <c r="BF46" i="114"/>
  <c r="BB46" i="114"/>
  <c r="AX46" i="114"/>
  <c r="AT46" i="114"/>
  <c r="AP46" i="114"/>
  <c r="AL46" i="114"/>
  <c r="BE46" i="114"/>
  <c r="AW46" i="114"/>
  <c r="AO46" i="114"/>
  <c r="BL25" i="114"/>
  <c r="BD46" i="114"/>
  <c r="AV46" i="114"/>
  <c r="AN46" i="114"/>
  <c r="BA46" i="114"/>
  <c r="AK46" i="114"/>
  <c r="AZ46" i="114"/>
  <c r="AJ46" i="114"/>
  <c r="BH46" i="114"/>
  <c r="AS46" i="114"/>
  <c r="BI46" i="114"/>
  <c r="AR46" i="114"/>
  <c r="AE26" i="114"/>
  <c r="O26" i="114"/>
  <c r="Z26" i="114"/>
  <c r="J26" i="114"/>
  <c r="U26" i="114"/>
  <c r="T26" i="114"/>
  <c r="X26" i="114"/>
  <c r="Q26" i="114"/>
  <c r="I26" i="114"/>
  <c r="AA26" i="114"/>
  <c r="K26" i="114"/>
  <c r="V26" i="114"/>
  <c r="F26" i="114"/>
  <c r="M26" i="114"/>
  <c r="L26" i="114"/>
  <c r="H26" i="114"/>
  <c r="W26" i="114"/>
  <c r="G26" i="114"/>
  <c r="R26" i="114"/>
  <c r="P26" i="114"/>
  <c r="Y26" i="114"/>
  <c r="S26" i="114"/>
  <c r="AD26" i="114"/>
  <c r="N26" i="114"/>
  <c r="AC26" i="114"/>
  <c r="AB26" i="114"/>
  <c r="AF26" i="114"/>
  <c r="Z27" i="114"/>
  <c r="J27" i="114"/>
  <c r="Y27" i="114"/>
  <c r="I27" i="114"/>
  <c r="H27" i="114"/>
  <c r="G27" i="114"/>
  <c r="K27" i="114"/>
  <c r="N27" i="114"/>
  <c r="AC27" i="114"/>
  <c r="O27" i="114"/>
  <c r="AB27" i="114"/>
  <c r="V27" i="114"/>
  <c r="F27" i="114"/>
  <c r="U27" i="114"/>
  <c r="E27" i="114"/>
  <c r="AF27" i="114"/>
  <c r="AE27" i="114"/>
  <c r="L27" i="114"/>
  <c r="AD27" i="114"/>
  <c r="M27" i="114"/>
  <c r="T27" i="114"/>
  <c r="R27" i="114"/>
  <c r="Q27" i="114"/>
  <c r="X27" i="114"/>
  <c r="W27" i="114"/>
  <c r="S27" i="114"/>
  <c r="P27" i="114"/>
  <c r="AA27" i="114"/>
  <c r="AB28" i="114"/>
  <c r="L28" i="114"/>
  <c r="W28" i="114"/>
  <c r="G28" i="114"/>
  <c r="F28" i="114"/>
  <c r="M28" i="114"/>
  <c r="Q28" i="114"/>
  <c r="J28" i="114"/>
  <c r="I28" i="114"/>
  <c r="AE28" i="114"/>
  <c r="V28" i="114"/>
  <c r="X28" i="114"/>
  <c r="H28" i="114"/>
  <c r="S28" i="114"/>
  <c r="AD28" i="114"/>
  <c r="E28" i="114"/>
  <c r="O28" i="114"/>
  <c r="R28" i="114"/>
  <c r="AF28" i="114"/>
  <c r="P28" i="114"/>
  <c r="AA28" i="114"/>
  <c r="K28" i="114"/>
  <c r="N28" i="114"/>
  <c r="U28" i="114"/>
  <c r="Z28" i="114"/>
  <c r="Y28" i="114"/>
  <c r="T28" i="114"/>
  <c r="AC28" i="114"/>
  <c r="W29" i="114"/>
  <c r="G29" i="114"/>
  <c r="R29" i="114"/>
  <c r="Y29" i="114"/>
  <c r="P29" i="114"/>
  <c r="T29" i="114"/>
  <c r="AC29" i="114"/>
  <c r="O29" i="114"/>
  <c r="I29" i="114"/>
  <c r="K29" i="114"/>
  <c r="S29" i="114"/>
  <c r="AD29" i="114"/>
  <c r="N29" i="114"/>
  <c r="Q29" i="114"/>
  <c r="H29" i="114"/>
  <c r="M29" i="114"/>
  <c r="L29" i="114"/>
  <c r="AB29" i="114"/>
  <c r="AE29" i="114"/>
  <c r="J29" i="114"/>
  <c r="AF29" i="114"/>
  <c r="F29" i="114"/>
  <c r="X29" i="114"/>
  <c r="E29" i="114"/>
  <c r="Z29" i="114"/>
  <c r="AA29" i="114"/>
  <c r="V29" i="114"/>
  <c r="U29" i="114"/>
  <c r="AD30" i="114"/>
  <c r="N30" i="114"/>
  <c r="AC30" i="114"/>
  <c r="M30" i="114"/>
  <c r="T30" i="114"/>
  <c r="K30" i="114"/>
  <c r="G30" i="114"/>
  <c r="V30" i="114"/>
  <c r="U30" i="114"/>
  <c r="AA30" i="114"/>
  <c r="AF30" i="114"/>
  <c r="R30" i="114"/>
  <c r="Q30" i="114"/>
  <c r="AB30" i="114"/>
  <c r="S30" i="114"/>
  <c r="P30" i="114"/>
  <c r="AE30" i="114"/>
  <c r="Z30" i="114"/>
  <c r="J30" i="114"/>
  <c r="Y30" i="114"/>
  <c r="I30" i="114"/>
  <c r="L30" i="114"/>
  <c r="X30" i="114"/>
  <c r="H30" i="114"/>
  <c r="F30" i="114"/>
  <c r="E30" i="114"/>
  <c r="W30" i="114"/>
  <c r="O30" i="114"/>
  <c r="Q31" i="114"/>
  <c r="AB31" i="114"/>
  <c r="L31" i="114"/>
  <c r="O31" i="114"/>
  <c r="N31" i="114"/>
  <c r="Z31" i="114"/>
  <c r="S31" i="114"/>
  <c r="R31" i="114"/>
  <c r="AA31" i="114"/>
  <c r="AC31" i="114"/>
  <c r="M31" i="114"/>
  <c r="X31" i="114"/>
  <c r="H31" i="114"/>
  <c r="G31" i="114"/>
  <c r="F31" i="114"/>
  <c r="J31" i="114"/>
  <c r="I31" i="114"/>
  <c r="T31" i="114"/>
  <c r="AE31" i="114"/>
  <c r="K31" i="114"/>
  <c r="U31" i="114"/>
  <c r="E31" i="114"/>
  <c r="AF31" i="114"/>
  <c r="P31" i="114"/>
  <c r="W31" i="114"/>
  <c r="V31" i="114"/>
  <c r="Y31" i="114"/>
  <c r="AD31" i="114"/>
  <c r="T32" i="114"/>
  <c r="O32" i="114"/>
  <c r="R32" i="114"/>
  <c r="I32" i="114"/>
  <c r="AC32" i="114"/>
  <c r="AF32" i="114"/>
  <c r="P32" i="114"/>
  <c r="AA32" i="114"/>
  <c r="K32" i="114"/>
  <c r="J32" i="114"/>
  <c r="M32" i="114"/>
  <c r="F32" i="114"/>
  <c r="U32" i="114"/>
  <c r="L32" i="114"/>
  <c r="W32" i="114"/>
  <c r="Y32" i="114"/>
  <c r="X32" i="114"/>
  <c r="H32" i="114"/>
  <c r="S32" i="114"/>
  <c r="Z32" i="114"/>
  <c r="Q32" i="114"/>
  <c r="AD32" i="114"/>
  <c r="N32" i="114"/>
  <c r="AE32" i="114"/>
  <c r="V32" i="114"/>
  <c r="E32" i="114"/>
  <c r="AB32" i="114"/>
  <c r="G32" i="114"/>
  <c r="BK46" i="117"/>
  <c r="BG46" i="117"/>
  <c r="BC46" i="117"/>
  <c r="AY46" i="117"/>
  <c r="AU46" i="117"/>
  <c r="AQ46" i="117"/>
  <c r="AM46" i="117"/>
  <c r="AI46" i="117"/>
  <c r="BJ46" i="117"/>
  <c r="BF46" i="117"/>
  <c r="BB46" i="117"/>
  <c r="AX46" i="117"/>
  <c r="AT46" i="117"/>
  <c r="AP46" i="117"/>
  <c r="AL46" i="117"/>
  <c r="BE46" i="117"/>
  <c r="AW46" i="117"/>
  <c r="AO46" i="117"/>
  <c r="BL25" i="117"/>
  <c r="BD46" i="117"/>
  <c r="AV46" i="117"/>
  <c r="AN46" i="117"/>
  <c r="AZ46" i="117"/>
  <c r="AJ46" i="117"/>
  <c r="BH46" i="117"/>
  <c r="AR46" i="117"/>
  <c r="P26" i="117"/>
  <c r="BA46" i="117"/>
  <c r="AF26" i="117"/>
  <c r="AK46" i="117"/>
  <c r="BI46" i="117"/>
  <c r="X26" i="117"/>
  <c r="AS46" i="117"/>
  <c r="H26" i="117"/>
  <c r="AE26" i="117"/>
  <c r="O26" i="117"/>
  <c r="Z26" i="117"/>
  <c r="J26" i="117"/>
  <c r="U26" i="117"/>
  <c r="T26" i="117"/>
  <c r="Q26" i="117"/>
  <c r="I26" i="117"/>
  <c r="G26" i="117"/>
  <c r="AA26" i="117"/>
  <c r="K26" i="117"/>
  <c r="V26" i="117"/>
  <c r="F26" i="117"/>
  <c r="M26" i="117"/>
  <c r="L26" i="117"/>
  <c r="W26" i="117"/>
  <c r="R26" i="117"/>
  <c r="S26" i="117"/>
  <c r="AD26" i="117"/>
  <c r="N26" i="117"/>
  <c r="AC26" i="117"/>
  <c r="AB26" i="117"/>
  <c r="Y26" i="117"/>
  <c r="V27" i="117"/>
  <c r="F27" i="117"/>
  <c r="U27" i="117"/>
  <c r="E27" i="117"/>
  <c r="AF27" i="117"/>
  <c r="AE27" i="117"/>
  <c r="K27" i="117"/>
  <c r="J27" i="117"/>
  <c r="G27" i="117"/>
  <c r="S27" i="117"/>
  <c r="R27" i="117"/>
  <c r="Q27" i="117"/>
  <c r="X27" i="117"/>
  <c r="W27" i="117"/>
  <c r="AB27" i="117"/>
  <c r="Z27" i="117"/>
  <c r="I27" i="117"/>
  <c r="AD27" i="117"/>
  <c r="N27" i="117"/>
  <c r="AC27" i="117"/>
  <c r="M27" i="117"/>
  <c r="P27" i="117"/>
  <c r="O27" i="117"/>
  <c r="T27" i="117"/>
  <c r="L27" i="117"/>
  <c r="AA27" i="117"/>
  <c r="Y27" i="117"/>
  <c r="H27" i="117"/>
  <c r="Y28" i="117"/>
  <c r="I28" i="117"/>
  <c r="T28" i="117"/>
  <c r="AA28" i="117"/>
  <c r="R28" i="117"/>
  <c r="W28" i="117"/>
  <c r="AE28" i="117"/>
  <c r="AC28" i="117"/>
  <c r="F28" i="117"/>
  <c r="U28" i="117"/>
  <c r="E28" i="117"/>
  <c r="AF28" i="117"/>
  <c r="P28" i="117"/>
  <c r="S28" i="117"/>
  <c r="J28" i="117"/>
  <c r="G28" i="117"/>
  <c r="O28" i="117"/>
  <c r="AD28" i="117"/>
  <c r="M28" i="117"/>
  <c r="X28" i="117"/>
  <c r="Q28" i="117"/>
  <c r="AB28" i="117"/>
  <c r="L28" i="117"/>
  <c r="K28" i="117"/>
  <c r="V28" i="117"/>
  <c r="H28" i="117"/>
  <c r="Z28" i="117"/>
  <c r="N28" i="117"/>
  <c r="AB29" i="117"/>
  <c r="L29" i="117"/>
  <c r="W29" i="117"/>
  <c r="G29" i="117"/>
  <c r="F29" i="117"/>
  <c r="M29" i="117"/>
  <c r="Z29" i="117"/>
  <c r="R29" i="117"/>
  <c r="Y29" i="117"/>
  <c r="X29" i="117"/>
  <c r="H29" i="117"/>
  <c r="S29" i="117"/>
  <c r="AD29" i="117"/>
  <c r="E29" i="117"/>
  <c r="J29" i="117"/>
  <c r="I29" i="117"/>
  <c r="T29" i="117"/>
  <c r="AE29" i="117"/>
  <c r="AF29" i="117"/>
  <c r="P29" i="117"/>
  <c r="AA29" i="117"/>
  <c r="K29" i="117"/>
  <c r="N29" i="117"/>
  <c r="U29" i="117"/>
  <c r="O29" i="117"/>
  <c r="V29" i="117"/>
  <c r="AC29" i="117"/>
  <c r="Q29" i="117"/>
  <c r="AE30" i="117"/>
  <c r="O30" i="117"/>
  <c r="Z30" i="117"/>
  <c r="J30" i="117"/>
  <c r="I30" i="117"/>
  <c r="AF30" i="117"/>
  <c r="M30" i="117"/>
  <c r="E30" i="117"/>
  <c r="AB30" i="117"/>
  <c r="W30" i="117"/>
  <c r="R30" i="117"/>
  <c r="Y30" i="117"/>
  <c r="T30" i="117"/>
  <c r="S30" i="117"/>
  <c r="AD30" i="117"/>
  <c r="U30" i="117"/>
  <c r="AA30" i="117"/>
  <c r="K30" i="117"/>
  <c r="V30" i="117"/>
  <c r="F30" i="117"/>
  <c r="X30" i="117"/>
  <c r="L30" i="117"/>
  <c r="H30" i="117"/>
  <c r="G30" i="117"/>
  <c r="P30" i="117"/>
  <c r="N30" i="117"/>
  <c r="Q30" i="117"/>
  <c r="AC30" i="117"/>
  <c r="AD31" i="117"/>
  <c r="N31" i="117"/>
  <c r="AC31" i="117"/>
  <c r="M31" i="117"/>
  <c r="T31" i="117"/>
  <c r="K31" i="117"/>
  <c r="AE31" i="117"/>
  <c r="V31" i="117"/>
  <c r="F31" i="117"/>
  <c r="E31" i="117"/>
  <c r="AF31" i="117"/>
  <c r="S31" i="117"/>
  <c r="G31" i="117"/>
  <c r="Z31" i="117"/>
  <c r="J31" i="117"/>
  <c r="Y31" i="117"/>
  <c r="I31" i="117"/>
  <c r="L31" i="117"/>
  <c r="W31" i="117"/>
  <c r="O31" i="117"/>
  <c r="U31" i="117"/>
  <c r="AA31" i="117"/>
  <c r="X31" i="117"/>
  <c r="Q31" i="117"/>
  <c r="P31" i="117"/>
  <c r="R31" i="117"/>
  <c r="AB31" i="117"/>
  <c r="H31" i="117"/>
  <c r="Q32" i="117"/>
  <c r="AB32" i="117"/>
  <c r="L32" i="117"/>
  <c r="O32" i="117"/>
  <c r="N32" i="117"/>
  <c r="S32" i="117"/>
  <c r="K32" i="117"/>
  <c r="J32" i="117"/>
  <c r="Y32" i="117"/>
  <c r="AE32" i="117"/>
  <c r="AC32" i="117"/>
  <c r="M32" i="117"/>
  <c r="X32" i="117"/>
  <c r="H32" i="117"/>
  <c r="G32" i="117"/>
  <c r="F32" i="117"/>
  <c r="AD32" i="117"/>
  <c r="Z32" i="117"/>
  <c r="U32" i="117"/>
  <c r="E32" i="117"/>
  <c r="AF32" i="117"/>
  <c r="P32" i="117"/>
  <c r="W32" i="117"/>
  <c r="V32" i="117"/>
  <c r="AA32" i="117"/>
  <c r="I32" i="117"/>
  <c r="T32" i="117"/>
  <c r="R32" i="117"/>
  <c r="T33" i="117"/>
  <c r="AE33" i="117"/>
  <c r="O33" i="117"/>
  <c r="R33" i="117"/>
  <c r="I33" i="117"/>
  <c r="F33" i="117"/>
  <c r="N33" i="117"/>
  <c r="E33" i="117"/>
  <c r="L33" i="117"/>
  <c r="AF33" i="117"/>
  <c r="P33" i="117"/>
  <c r="AA33" i="117"/>
  <c r="K33" i="117"/>
  <c r="J33" i="117"/>
  <c r="M33" i="117"/>
  <c r="AB33" i="117"/>
  <c r="G33" i="117"/>
  <c r="Y33" i="117"/>
  <c r="X33" i="117"/>
  <c r="H33" i="117"/>
  <c r="S33" i="117"/>
  <c r="Z33" i="117"/>
  <c r="Q33" i="117"/>
  <c r="V33" i="117"/>
  <c r="AD33" i="117"/>
  <c r="AC33" i="117"/>
  <c r="U33" i="117"/>
  <c r="W33" i="117"/>
  <c r="BJ46" i="118"/>
  <c r="BF46" i="118"/>
  <c r="BB46" i="118"/>
  <c r="AX46" i="118"/>
  <c r="AT46" i="118"/>
  <c r="AP46" i="118"/>
  <c r="AL46" i="118"/>
  <c r="BL25" i="118"/>
  <c r="BI46" i="118"/>
  <c r="BE46" i="118"/>
  <c r="BA46" i="118"/>
  <c r="AW46" i="118"/>
  <c r="AS46" i="118"/>
  <c r="AO46" i="118"/>
  <c r="AK46" i="118"/>
  <c r="BK46" i="118"/>
  <c r="BC46" i="118"/>
  <c r="AU46" i="118"/>
  <c r="AM46" i="118"/>
  <c r="BH46" i="118"/>
  <c r="AZ46" i="118"/>
  <c r="AR46" i="118"/>
  <c r="AJ46" i="118"/>
  <c r="AV46" i="118"/>
  <c r="AB26" i="118"/>
  <c r="L26" i="118"/>
  <c r="BD46" i="118"/>
  <c r="AN46" i="118"/>
  <c r="O26" i="118"/>
  <c r="AY46" i="118"/>
  <c r="AE26" i="118"/>
  <c r="AI46" i="118"/>
  <c r="BG46" i="118"/>
  <c r="W26" i="118"/>
  <c r="AQ46" i="118"/>
  <c r="G26" i="118"/>
  <c r="X26" i="118"/>
  <c r="R26" i="118"/>
  <c r="Q26" i="118"/>
  <c r="Z26" i="118"/>
  <c r="I26" i="118"/>
  <c r="AA26" i="118"/>
  <c r="P26" i="118"/>
  <c r="AD26" i="118"/>
  <c r="N26" i="118"/>
  <c r="AC26" i="118"/>
  <c r="M26" i="118"/>
  <c r="S26" i="118"/>
  <c r="H26" i="118"/>
  <c r="Y26" i="118"/>
  <c r="J26" i="118"/>
  <c r="K26" i="118"/>
  <c r="AF26" i="118"/>
  <c r="T26" i="118"/>
  <c r="V26" i="118"/>
  <c r="F26" i="118"/>
  <c r="U26" i="118"/>
  <c r="E26" i="118"/>
  <c r="Q27" i="118"/>
  <c r="AB27" i="118"/>
  <c r="L27" i="118"/>
  <c r="N27" i="118"/>
  <c r="K27" i="118"/>
  <c r="AE27" i="118"/>
  <c r="U27" i="118"/>
  <c r="AF27" i="118"/>
  <c r="V27" i="118"/>
  <c r="R27" i="118"/>
  <c r="W27" i="118"/>
  <c r="AC27" i="118"/>
  <c r="M27" i="118"/>
  <c r="X27" i="118"/>
  <c r="H27" i="118"/>
  <c r="F27" i="118"/>
  <c r="G27" i="118"/>
  <c r="O27" i="118"/>
  <c r="S27" i="118"/>
  <c r="Y27" i="118"/>
  <c r="I27" i="118"/>
  <c r="T27" i="118"/>
  <c r="AD27" i="118"/>
  <c r="AA27" i="118"/>
  <c r="Z27" i="118"/>
  <c r="E27" i="118"/>
  <c r="P27" i="118"/>
  <c r="J27" i="118"/>
  <c r="AB28" i="118"/>
  <c r="L28" i="118"/>
  <c r="W28" i="118"/>
  <c r="G28" i="118"/>
  <c r="AD28" i="118"/>
  <c r="M28" i="118"/>
  <c r="Z28" i="118"/>
  <c r="P28" i="118"/>
  <c r="K28" i="118"/>
  <c r="AC28" i="118"/>
  <c r="X28" i="118"/>
  <c r="H28" i="118"/>
  <c r="S28" i="118"/>
  <c r="Y28" i="118"/>
  <c r="V28" i="118"/>
  <c r="AF28" i="118"/>
  <c r="I28" i="118"/>
  <c r="E28" i="118"/>
  <c r="T28" i="118"/>
  <c r="AE28" i="118"/>
  <c r="O28" i="118"/>
  <c r="Q28" i="118"/>
  <c r="N28" i="118"/>
  <c r="U28" i="118"/>
  <c r="J28" i="118"/>
  <c r="R28" i="118"/>
  <c r="AA28" i="118"/>
  <c r="F28" i="118"/>
  <c r="U29" i="118"/>
  <c r="AE29" i="118"/>
  <c r="O29" i="118"/>
  <c r="Z29" i="118"/>
  <c r="J29" i="118"/>
  <c r="L29" i="118"/>
  <c r="M29" i="118"/>
  <c r="K29" i="118"/>
  <c r="V29" i="118"/>
  <c r="Y29" i="118"/>
  <c r="W29" i="118"/>
  <c r="G29" i="118"/>
  <c r="R29" i="118"/>
  <c r="AB29" i="118"/>
  <c r="Q29" i="118"/>
  <c r="X29" i="118"/>
  <c r="P29" i="118"/>
  <c r="E29" i="118"/>
  <c r="S29" i="118"/>
  <c r="AD29" i="118"/>
  <c r="N29" i="118"/>
  <c r="T29" i="118"/>
  <c r="I29" i="118"/>
  <c r="H29" i="118"/>
  <c r="AC29" i="118"/>
  <c r="AA29" i="118"/>
  <c r="F29" i="118"/>
  <c r="AF29" i="118"/>
  <c r="R30" i="118"/>
  <c r="Q30" i="118"/>
  <c r="AE30" i="118"/>
  <c r="AB30" i="118"/>
  <c r="AF30" i="118"/>
  <c r="Z30" i="118"/>
  <c r="Y30" i="118"/>
  <c r="K30" i="118"/>
  <c r="X30" i="118"/>
  <c r="U30" i="118"/>
  <c r="G30" i="118"/>
  <c r="AD30" i="118"/>
  <c r="N30" i="118"/>
  <c r="AC30" i="118"/>
  <c r="M30" i="118"/>
  <c r="W30" i="118"/>
  <c r="T30" i="118"/>
  <c r="AA30" i="118"/>
  <c r="S30" i="118"/>
  <c r="J30" i="118"/>
  <c r="I30" i="118"/>
  <c r="O30" i="118"/>
  <c r="L30" i="118"/>
  <c r="V30" i="118"/>
  <c r="E30" i="118"/>
  <c r="H30" i="118"/>
  <c r="F30" i="118"/>
  <c r="P30" i="118"/>
  <c r="AC31" i="118"/>
  <c r="M31" i="118"/>
  <c r="X31" i="118"/>
  <c r="H31" i="118"/>
  <c r="AE31" i="118"/>
  <c r="AA31" i="118"/>
  <c r="E31" i="118"/>
  <c r="AF31" i="118"/>
  <c r="AD31" i="118"/>
  <c r="AB31" i="118"/>
  <c r="J31" i="118"/>
  <c r="G31" i="118"/>
  <c r="Y31" i="118"/>
  <c r="I31" i="118"/>
  <c r="T31" i="118"/>
  <c r="Z31" i="118"/>
  <c r="W31" i="118"/>
  <c r="S31" i="118"/>
  <c r="K31" i="118"/>
  <c r="U31" i="118"/>
  <c r="P31" i="118"/>
  <c r="R31" i="118"/>
  <c r="O31" i="118"/>
  <c r="V31" i="118"/>
  <c r="Q31" i="118"/>
  <c r="N31" i="118"/>
  <c r="L31" i="118"/>
  <c r="F31" i="118"/>
  <c r="AF32" i="118"/>
  <c r="P32" i="118"/>
  <c r="AA32" i="118"/>
  <c r="K32" i="118"/>
  <c r="U32" i="118"/>
  <c r="R32" i="118"/>
  <c r="Q32" i="118"/>
  <c r="I32" i="118"/>
  <c r="F32" i="118"/>
  <c r="AB32" i="118"/>
  <c r="L32" i="118"/>
  <c r="W32" i="118"/>
  <c r="G32" i="118"/>
  <c r="M32" i="118"/>
  <c r="J32" i="118"/>
  <c r="X32" i="118"/>
  <c r="S32" i="118"/>
  <c r="AD32" i="118"/>
  <c r="T32" i="118"/>
  <c r="AE32" i="118"/>
  <c r="O32" i="118"/>
  <c r="AC32" i="118"/>
  <c r="Z32" i="118"/>
  <c r="Y32" i="118"/>
  <c r="N32" i="118"/>
  <c r="H32" i="118"/>
  <c r="E32" i="118"/>
  <c r="V32" i="118"/>
  <c r="W33" i="118"/>
  <c r="G33" i="118"/>
  <c r="R33" i="118"/>
  <c r="X33" i="118"/>
  <c r="AC33" i="118"/>
  <c r="Y33" i="118"/>
  <c r="S33" i="118"/>
  <c r="AD33" i="118"/>
  <c r="N33" i="118"/>
  <c r="P33" i="118"/>
  <c r="U33" i="118"/>
  <c r="AB33" i="118"/>
  <c r="Q33" i="118"/>
  <c r="AE33" i="118"/>
  <c r="Z33" i="118"/>
  <c r="T33" i="118"/>
  <c r="I33" i="118"/>
  <c r="AA33" i="118"/>
  <c r="K33" i="118"/>
  <c r="V33" i="118"/>
  <c r="F33" i="118"/>
  <c r="AF33" i="118"/>
  <c r="E33" i="118"/>
  <c r="O33" i="118"/>
  <c r="J33" i="118"/>
  <c r="H33" i="118"/>
  <c r="M33" i="118"/>
  <c r="L33" i="118"/>
  <c r="Z34" i="118"/>
  <c r="J34" i="118"/>
  <c r="Y34" i="118"/>
  <c r="I34" i="118"/>
  <c r="K34" i="118"/>
  <c r="AF34" i="118"/>
  <c r="R34" i="118"/>
  <c r="P34" i="118"/>
  <c r="V34" i="118"/>
  <c r="F34" i="118"/>
  <c r="U34" i="118"/>
  <c r="E34" i="118"/>
  <c r="X34" i="118"/>
  <c r="AB34" i="118"/>
  <c r="Q34" i="118"/>
  <c r="AE34" i="118"/>
  <c r="AD34" i="118"/>
  <c r="N34" i="118"/>
  <c r="AC34" i="118"/>
  <c r="M34" i="118"/>
  <c r="S34" i="118"/>
  <c r="H34" i="118"/>
  <c r="G34" i="118"/>
  <c r="O34" i="118"/>
  <c r="L34" i="118"/>
  <c r="AA34" i="118"/>
  <c r="W34" i="118"/>
  <c r="T34" i="118"/>
  <c r="BL25" i="115"/>
  <c r="BK46" i="115"/>
  <c r="BG46" i="115"/>
  <c r="BC46" i="115"/>
  <c r="AY46" i="115"/>
  <c r="AU46" i="115"/>
  <c r="AQ46" i="115"/>
  <c r="AM46" i="115"/>
  <c r="AI46" i="115"/>
  <c r="BJ46" i="115"/>
  <c r="BF46" i="115"/>
  <c r="BB46" i="115"/>
  <c r="AX46" i="115"/>
  <c r="AT46" i="115"/>
  <c r="AP46" i="115"/>
  <c r="AL46" i="115"/>
  <c r="BD46" i="115"/>
  <c r="AV46" i="115"/>
  <c r="AN46" i="115"/>
  <c r="BI46" i="115"/>
  <c r="BA46" i="115"/>
  <c r="AS46" i="115"/>
  <c r="AK46" i="115"/>
  <c r="AF26" i="115"/>
  <c r="P26" i="115"/>
  <c r="AW46" i="115"/>
  <c r="AC26" i="115"/>
  <c r="M26" i="115"/>
  <c r="BH46" i="115"/>
  <c r="AR46" i="115"/>
  <c r="X26" i="115"/>
  <c r="AJ46" i="115"/>
  <c r="H26" i="115"/>
  <c r="AZ46" i="115"/>
  <c r="U26" i="115"/>
  <c r="AO46" i="115"/>
  <c r="BE46" i="115"/>
  <c r="W26" i="115"/>
  <c r="G26" i="115"/>
  <c r="R26" i="115"/>
  <c r="AB26" i="115"/>
  <c r="Q26" i="115"/>
  <c r="O26" i="115"/>
  <c r="Z26" i="115"/>
  <c r="S26" i="115"/>
  <c r="AD26" i="115"/>
  <c r="N26" i="115"/>
  <c r="T26" i="115"/>
  <c r="I26" i="115"/>
  <c r="AE26" i="115"/>
  <c r="J26" i="115"/>
  <c r="L26" i="115"/>
  <c r="AA26" i="115"/>
  <c r="K26" i="115"/>
  <c r="V26" i="115"/>
  <c r="F26" i="115"/>
  <c r="Y26" i="115"/>
  <c r="L27" i="115"/>
  <c r="I27" i="115"/>
  <c r="J27" i="115"/>
  <c r="AA27" i="115"/>
  <c r="T27" i="115"/>
  <c r="M27" i="115"/>
  <c r="N27" i="115"/>
  <c r="H27" i="115"/>
  <c r="Y28" i="115"/>
  <c r="I28" i="115"/>
  <c r="T28" i="115"/>
  <c r="Z28" i="115"/>
  <c r="W28" i="115"/>
  <c r="AF27" i="115"/>
  <c r="Q27" i="115"/>
  <c r="M28" i="115"/>
  <c r="H28" i="115"/>
  <c r="AA28" i="115"/>
  <c r="G27" i="115"/>
  <c r="K27" i="115"/>
  <c r="Y27" i="115"/>
  <c r="Z27" i="115"/>
  <c r="AC27" i="115"/>
  <c r="AD27" i="115"/>
  <c r="P27" i="115"/>
  <c r="AE27" i="115"/>
  <c r="U28" i="115"/>
  <c r="E28" i="115"/>
  <c r="AF28" i="115"/>
  <c r="P28" i="115"/>
  <c r="R28" i="115"/>
  <c r="O28" i="115"/>
  <c r="V28" i="115"/>
  <c r="S28" i="115"/>
  <c r="K28" i="115"/>
  <c r="AD28" i="115"/>
  <c r="E27" i="115"/>
  <c r="F27" i="115"/>
  <c r="S27" i="115"/>
  <c r="AB27" i="115"/>
  <c r="AC28" i="115"/>
  <c r="X28" i="115"/>
  <c r="AE28" i="115"/>
  <c r="X27" i="115"/>
  <c r="O27" i="115"/>
  <c r="W27" i="115"/>
  <c r="Q28" i="115"/>
  <c r="AB28" i="115"/>
  <c r="L28" i="115"/>
  <c r="J28" i="115"/>
  <c r="G28" i="115"/>
  <c r="F28" i="115"/>
  <c r="R27" i="115"/>
  <c r="U27" i="115"/>
  <c r="V27" i="115"/>
  <c r="N28" i="115"/>
  <c r="J29" i="115"/>
  <c r="G29" i="115"/>
  <c r="L29" i="115"/>
  <c r="Y29" i="115"/>
  <c r="H29" i="115"/>
  <c r="F29" i="115"/>
  <c r="X29" i="115"/>
  <c r="Z29" i="115"/>
  <c r="N29" i="115"/>
  <c r="W29" i="115"/>
  <c r="AB29" i="115"/>
  <c r="R29" i="115"/>
  <c r="K29" i="115"/>
  <c r="P29" i="115"/>
  <c r="M29" i="115"/>
  <c r="AA29" i="115"/>
  <c r="E29" i="115"/>
  <c r="O29" i="115"/>
  <c r="I29" i="115"/>
  <c r="V29" i="115"/>
  <c r="U29" i="115"/>
  <c r="S29" i="115"/>
  <c r="AD29" i="115"/>
  <c r="AE29" i="115"/>
  <c r="AC29" i="115"/>
  <c r="AF29" i="115"/>
  <c r="Q29" i="115"/>
  <c r="T29" i="115"/>
  <c r="BL25" i="113"/>
  <c r="BK46" i="113"/>
  <c r="BG46" i="113"/>
  <c r="BC46" i="113"/>
  <c r="AY46" i="113"/>
  <c r="AU46" i="113"/>
  <c r="AQ46" i="113"/>
  <c r="AM46" i="113"/>
  <c r="AI46" i="113"/>
  <c r="BJ46" i="113"/>
  <c r="BF46" i="113"/>
  <c r="BB46" i="113"/>
  <c r="AX46" i="113"/>
  <c r="AT46" i="113"/>
  <c r="AP46" i="113"/>
  <c r="AL46" i="113"/>
  <c r="BD46" i="113"/>
  <c r="AV46" i="113"/>
  <c r="AN46" i="113"/>
  <c r="BI46" i="113"/>
  <c r="BA46" i="113"/>
  <c r="AS46" i="113"/>
  <c r="AK46" i="113"/>
  <c r="BE46" i="113"/>
  <c r="AO46" i="113"/>
  <c r="AZ46" i="113"/>
  <c r="AJ46" i="113"/>
  <c r="AF26" i="113"/>
  <c r="AC26" i="113"/>
  <c r="BH46" i="113"/>
  <c r="M26" i="113"/>
  <c r="AR46" i="113"/>
  <c r="P26" i="113"/>
  <c r="AW46" i="113"/>
  <c r="S26" i="113"/>
  <c r="AD26" i="113"/>
  <c r="N26" i="113"/>
  <c r="T26" i="113"/>
  <c r="I26" i="113"/>
  <c r="H26" i="113"/>
  <c r="AE27" i="113"/>
  <c r="K26" i="113"/>
  <c r="F26" i="113"/>
  <c r="AB26" i="113"/>
  <c r="U26" i="113"/>
  <c r="AE26" i="113"/>
  <c r="O26" i="113"/>
  <c r="Z26" i="113"/>
  <c r="J26" i="113"/>
  <c r="L26" i="113"/>
  <c r="R27" i="113"/>
  <c r="Q27" i="113"/>
  <c r="AB27" i="113"/>
  <c r="AF27" i="113"/>
  <c r="AA26" i="113"/>
  <c r="V26" i="113"/>
  <c r="Y26" i="113"/>
  <c r="T27" i="113"/>
  <c r="W26" i="113"/>
  <c r="R26" i="113"/>
  <c r="Q26" i="113"/>
  <c r="X27" i="113"/>
  <c r="G26" i="113"/>
  <c r="X26" i="113"/>
  <c r="AD27" i="113"/>
  <c r="N27" i="113"/>
  <c r="AC27" i="113"/>
  <c r="M27" i="113"/>
  <c r="W27" i="113"/>
  <c r="AA27" i="113"/>
  <c r="G27" i="113"/>
  <c r="S27" i="113"/>
  <c r="L27" i="113"/>
  <c r="I27" i="113"/>
  <c r="J27" i="113"/>
  <c r="V27" i="113"/>
  <c r="Y27" i="113"/>
  <c r="Z27" i="113"/>
  <c r="U27" i="113"/>
  <c r="P27" i="113"/>
  <c r="K27" i="113"/>
  <c r="E27" i="113"/>
  <c r="F27" i="113"/>
  <c r="H27" i="113"/>
  <c r="O27" i="113"/>
  <c r="AB28" i="113"/>
  <c r="L28" i="113"/>
  <c r="W28" i="113"/>
  <c r="G28" i="113"/>
  <c r="M28" i="113"/>
  <c r="J28" i="113"/>
  <c r="K28" i="113"/>
  <c r="F28" i="113"/>
  <c r="X28" i="113"/>
  <c r="H28" i="113"/>
  <c r="S28" i="113"/>
  <c r="E28" i="113"/>
  <c r="I28" i="113"/>
  <c r="AF28" i="113"/>
  <c r="AA28" i="113"/>
  <c r="U28" i="113"/>
  <c r="Q28" i="113"/>
  <c r="Y28" i="113"/>
  <c r="T28" i="113"/>
  <c r="AE28" i="113"/>
  <c r="O28" i="113"/>
  <c r="AC28" i="113"/>
  <c r="Z28" i="113"/>
  <c r="AD28" i="113"/>
  <c r="V28" i="113"/>
  <c r="P28" i="113"/>
  <c r="R28" i="113"/>
  <c r="N28" i="113"/>
  <c r="BL25" i="122"/>
  <c r="BJ46" i="122"/>
  <c r="BF46" i="122"/>
  <c r="BB46" i="122"/>
  <c r="AX46" i="122"/>
  <c r="AT46" i="122"/>
  <c r="AP46" i="122"/>
  <c r="AL46" i="122"/>
  <c r="BI46" i="122"/>
  <c r="BE46" i="122"/>
  <c r="BA46" i="122"/>
  <c r="AW46" i="122"/>
  <c r="AS46" i="122"/>
  <c r="AO46" i="122"/>
  <c r="AK46" i="122"/>
  <c r="BH46" i="122"/>
  <c r="AZ46" i="122"/>
  <c r="AR46" i="122"/>
  <c r="AJ46" i="122"/>
  <c r="BC46" i="122"/>
  <c r="AQ46" i="122"/>
  <c r="BK46" i="122"/>
  <c r="AY46" i="122"/>
  <c r="AN46" i="122"/>
  <c r="BD46" i="122"/>
  <c r="AU46" i="122"/>
  <c r="AI46" i="122"/>
  <c r="T26" i="122"/>
  <c r="AV46" i="122"/>
  <c r="K26" i="122"/>
  <c r="AM46" i="122"/>
  <c r="AE26" i="122"/>
  <c r="BG46" i="122"/>
  <c r="AB26" i="122"/>
  <c r="L26" i="122"/>
  <c r="X26" i="122"/>
  <c r="AA26" i="122"/>
  <c r="AD26" i="122"/>
  <c r="N26" i="122"/>
  <c r="AC26" i="122"/>
  <c r="M26" i="122"/>
  <c r="W26" i="122"/>
  <c r="P26" i="122"/>
  <c r="Z26" i="122"/>
  <c r="J26" i="122"/>
  <c r="Y26" i="122"/>
  <c r="I26" i="122"/>
  <c r="G26" i="122"/>
  <c r="H26" i="122"/>
  <c r="V26" i="122"/>
  <c r="F26" i="122"/>
  <c r="U26" i="122"/>
  <c r="S26" i="122"/>
  <c r="AF26" i="122"/>
  <c r="O26" i="122"/>
  <c r="R26" i="122"/>
  <c r="Q26" i="122"/>
  <c r="U27" i="122"/>
  <c r="E27" i="122"/>
  <c r="AF27" i="122"/>
  <c r="P27" i="122"/>
  <c r="S27" i="122"/>
  <c r="N27" i="122"/>
  <c r="AD27" i="122"/>
  <c r="J27" i="122"/>
  <c r="I27" i="122"/>
  <c r="T27" i="122"/>
  <c r="AA27" i="122"/>
  <c r="W27" i="122"/>
  <c r="Q27" i="122"/>
  <c r="AB27" i="122"/>
  <c r="L27" i="122"/>
  <c r="K27" i="122"/>
  <c r="Z27" i="122"/>
  <c r="R27" i="122"/>
  <c r="V27" i="122"/>
  <c r="Y27" i="122"/>
  <c r="AC27" i="122"/>
  <c r="M27" i="122"/>
  <c r="X27" i="122"/>
  <c r="H27" i="122"/>
  <c r="O27" i="122"/>
  <c r="G27" i="122"/>
  <c r="F27" i="122"/>
  <c r="AE27" i="122"/>
  <c r="AB28" i="122"/>
  <c r="L28" i="122"/>
  <c r="W28" i="122"/>
  <c r="G28" i="122"/>
  <c r="F28" i="122"/>
  <c r="Q28" i="122"/>
  <c r="M28" i="122"/>
  <c r="AF28" i="122"/>
  <c r="AA28" i="122"/>
  <c r="X28" i="122"/>
  <c r="H28" i="122"/>
  <c r="S28" i="122"/>
  <c r="AD28" i="122"/>
  <c r="AC28" i="122"/>
  <c r="E28" i="122"/>
  <c r="U28" i="122"/>
  <c r="I28" i="122"/>
  <c r="T28" i="122"/>
  <c r="AE28" i="122"/>
  <c r="O28" i="122"/>
  <c r="V28" i="122"/>
  <c r="R28" i="122"/>
  <c r="J28" i="122"/>
  <c r="Y28" i="122"/>
  <c r="P28" i="122"/>
  <c r="K28" i="122"/>
  <c r="N28" i="122"/>
  <c r="Z28" i="122"/>
  <c r="AA29" i="122"/>
  <c r="K29" i="122"/>
  <c r="V29" i="122"/>
  <c r="F29" i="122"/>
  <c r="L29" i="122"/>
  <c r="M29" i="122"/>
  <c r="E29" i="122"/>
  <c r="AD29" i="122"/>
  <c r="Q29" i="122"/>
  <c r="T29" i="122"/>
  <c r="W29" i="122"/>
  <c r="G29" i="122"/>
  <c r="R29" i="122"/>
  <c r="Y29" i="122"/>
  <c r="AC29" i="122"/>
  <c r="N29" i="122"/>
  <c r="AF29" i="122"/>
  <c r="AB29" i="122"/>
  <c r="AE29" i="122"/>
  <c r="O29" i="122"/>
  <c r="Z29" i="122"/>
  <c r="J29" i="122"/>
  <c r="I29" i="122"/>
  <c r="U29" i="122"/>
  <c r="H29" i="122"/>
  <c r="X29" i="122"/>
  <c r="S29" i="122"/>
  <c r="P29" i="122"/>
  <c r="V30" i="122"/>
  <c r="F30" i="122"/>
  <c r="U30" i="122"/>
  <c r="E30" i="122"/>
  <c r="O30" i="122"/>
  <c r="W30" i="122"/>
  <c r="AE30" i="122"/>
  <c r="AD30" i="122"/>
  <c r="M30" i="122"/>
  <c r="P30" i="122"/>
  <c r="Y30" i="122"/>
  <c r="L30" i="122"/>
  <c r="R30" i="122"/>
  <c r="Q30" i="122"/>
  <c r="AB30" i="122"/>
  <c r="K30" i="122"/>
  <c r="AA30" i="122"/>
  <c r="S30" i="122"/>
  <c r="T30" i="122"/>
  <c r="Z30" i="122"/>
  <c r="I30" i="122"/>
  <c r="AF30" i="122"/>
  <c r="H30" i="122"/>
  <c r="N30" i="122"/>
  <c r="AC30" i="122"/>
  <c r="J30" i="122"/>
  <c r="X30" i="122"/>
  <c r="G30" i="122"/>
  <c r="U31" i="122"/>
  <c r="E31" i="122"/>
  <c r="T31" i="122"/>
  <c r="AE31" i="122"/>
  <c r="R31" i="122"/>
  <c r="J31" i="122"/>
  <c r="K31" i="122"/>
  <c r="M31" i="122"/>
  <c r="L31" i="122"/>
  <c r="O31" i="122"/>
  <c r="AD31" i="122"/>
  <c r="X31" i="122"/>
  <c r="G31" i="122"/>
  <c r="Q31" i="122"/>
  <c r="AF31" i="122"/>
  <c r="P31" i="122"/>
  <c r="W31" i="122"/>
  <c r="F31" i="122"/>
  <c r="Z31" i="122"/>
  <c r="V31" i="122"/>
  <c r="AC31" i="122"/>
  <c r="AB31" i="122"/>
  <c r="N31" i="122"/>
  <c r="I31" i="122"/>
  <c r="H31" i="122"/>
  <c r="AA31" i="122"/>
  <c r="S31" i="122"/>
  <c r="Y31" i="122"/>
  <c r="AF32" i="122"/>
  <c r="P32" i="122"/>
  <c r="S32" i="122"/>
  <c r="Z32" i="122"/>
  <c r="I32" i="122"/>
  <c r="Q32" i="122"/>
  <c r="E32" i="122"/>
  <c r="AB32" i="122"/>
  <c r="L32" i="122"/>
  <c r="AE32" i="122"/>
  <c r="O32" i="122"/>
  <c r="R32" i="122"/>
  <c r="F32" i="122"/>
  <c r="V32" i="122"/>
  <c r="N32" i="122"/>
  <c r="X32" i="122"/>
  <c r="K32" i="122"/>
  <c r="AD32" i="122"/>
  <c r="M32" i="122"/>
  <c r="T32" i="122"/>
  <c r="W32" i="122"/>
  <c r="G32" i="122"/>
  <c r="U32" i="122"/>
  <c r="AC32" i="122"/>
  <c r="Y32" i="122"/>
  <c r="H32" i="122"/>
  <c r="AA32" i="122"/>
  <c r="J32" i="122"/>
  <c r="AC33" i="122"/>
  <c r="M33" i="122"/>
  <c r="O33" i="122"/>
  <c r="AD33" i="122"/>
  <c r="H33" i="122"/>
  <c r="W33" i="122"/>
  <c r="V33" i="122"/>
  <c r="AF33" i="122"/>
  <c r="S33" i="122"/>
  <c r="F33" i="122"/>
  <c r="Y33" i="122"/>
  <c r="I33" i="122"/>
  <c r="AE33" i="122"/>
  <c r="J33" i="122"/>
  <c r="X33" i="122"/>
  <c r="L33" i="122"/>
  <c r="G33" i="122"/>
  <c r="R33" i="122"/>
  <c r="AA33" i="122"/>
  <c r="AB33" i="122"/>
  <c r="E33" i="122"/>
  <c r="K33" i="122"/>
  <c r="Q33" i="122"/>
  <c r="T33" i="122"/>
  <c r="N33" i="122"/>
  <c r="P33" i="122"/>
  <c r="U33" i="122"/>
  <c r="Z33" i="122"/>
  <c r="AF34" i="122"/>
  <c r="P34" i="122"/>
  <c r="R34" i="122"/>
  <c r="K34" i="122"/>
  <c r="I34" i="122"/>
  <c r="H34" i="122"/>
  <c r="O34" i="122"/>
  <c r="AB34" i="122"/>
  <c r="L34" i="122"/>
  <c r="M34" i="122"/>
  <c r="AA34" i="122"/>
  <c r="F34" i="122"/>
  <c r="Z34" i="122"/>
  <c r="J34" i="122"/>
  <c r="X34" i="122"/>
  <c r="AC34" i="122"/>
  <c r="V34" i="122"/>
  <c r="AE34" i="122"/>
  <c r="T34" i="122"/>
  <c r="W34" i="122"/>
  <c r="Q34" i="122"/>
  <c r="E34" i="122"/>
  <c r="S34" i="122"/>
  <c r="N34" i="122"/>
  <c r="U34" i="122"/>
  <c r="Y34" i="122"/>
  <c r="G34" i="122"/>
  <c r="AD34" i="122"/>
  <c r="W35" i="122"/>
  <c r="G35" i="122"/>
  <c r="U35" i="122"/>
  <c r="T35" i="122"/>
  <c r="R35" i="122"/>
  <c r="AB35" i="122"/>
  <c r="X35" i="122"/>
  <c r="V35" i="122"/>
  <c r="O35" i="122"/>
  <c r="AF35" i="122"/>
  <c r="I35" i="122"/>
  <c r="AA35" i="122"/>
  <c r="E35" i="122"/>
  <c r="AC35" i="122"/>
  <c r="S35" i="122"/>
  <c r="P35" i="122"/>
  <c r="N35" i="122"/>
  <c r="H35" i="122"/>
  <c r="M35" i="122"/>
  <c r="L35" i="122"/>
  <c r="Q35" i="122"/>
  <c r="AE35" i="122"/>
  <c r="J35" i="122"/>
  <c r="AD35" i="122"/>
  <c r="F35" i="122"/>
  <c r="K35" i="122"/>
  <c r="Z35" i="122"/>
  <c r="Y35" i="122"/>
  <c r="BO2" i="117" l="1"/>
  <c r="BN25" i="117"/>
  <c r="BV2" i="131"/>
  <c r="BU25" i="131"/>
  <c r="BO2" i="114"/>
  <c r="BN25" i="114"/>
  <c r="BQ2" i="110"/>
  <c r="BP25" i="110"/>
  <c r="BN25" i="118"/>
  <c r="BO2" i="118"/>
  <c r="S51" i="119"/>
  <c r="BO2" i="120"/>
  <c r="BN25" i="120"/>
  <c r="BN25" i="122"/>
  <c r="BO2" i="122"/>
  <c r="BO2" i="115"/>
  <c r="BN25" i="115"/>
  <c r="BN25" i="119"/>
  <c r="BO2" i="119"/>
  <c r="BO2" i="113"/>
  <c r="BN25" i="113"/>
  <c r="BO2" i="121"/>
  <c r="BN25" i="121"/>
  <c r="S52" i="115"/>
  <c r="S56" i="122"/>
  <c r="S56" i="114"/>
  <c r="S52" i="122"/>
  <c r="S57" i="118"/>
  <c r="S58" i="117"/>
  <c r="S54" i="122"/>
  <c r="S51" i="115"/>
  <c r="S52" i="113"/>
  <c r="S51" i="117"/>
  <c r="S55" i="114"/>
  <c r="S55" i="122"/>
  <c r="S53" i="113"/>
  <c r="S59" i="118"/>
  <c r="S52" i="118"/>
  <c r="S51" i="121"/>
  <c r="S53" i="115"/>
  <c r="S55" i="118"/>
  <c r="S52" i="114"/>
  <c r="S54" i="117"/>
  <c r="S54" i="118"/>
  <c r="S54" i="121"/>
  <c r="S51" i="122"/>
  <c r="S51" i="118"/>
  <c r="S58" i="118"/>
  <c r="S57" i="122"/>
  <c r="S51" i="120"/>
  <c r="S54" i="114"/>
  <c r="S55" i="117"/>
  <c r="S52" i="117"/>
  <c r="S59" i="122"/>
  <c r="S53" i="122"/>
  <c r="S56" i="118"/>
  <c r="S57" i="117"/>
  <c r="S55" i="121"/>
  <c r="S56" i="121"/>
  <c r="S52" i="119"/>
  <c r="S53" i="118"/>
  <c r="S53" i="117"/>
  <c r="S53" i="121"/>
  <c r="S52" i="121"/>
  <c r="S58" i="122"/>
  <c r="S60" i="122"/>
  <c r="S56" i="117"/>
  <c r="S54" i="115"/>
  <c r="S57" i="114"/>
  <c r="S53" i="114"/>
  <c r="S51" i="114"/>
  <c r="S51" i="113"/>
  <c r="K23" i="119"/>
  <c r="K46" i="119"/>
  <c r="AX46" i="119"/>
  <c r="AX23" i="119"/>
  <c r="AL46" i="119"/>
  <c r="AL23" i="119"/>
  <c r="AM46" i="119"/>
  <c r="AM23" i="119"/>
  <c r="AB46" i="119"/>
  <c r="AB23" i="119"/>
  <c r="AG23" i="119"/>
  <c r="AG46" i="119"/>
  <c r="BG46" i="119"/>
  <c r="BG23" i="119"/>
  <c r="N46" i="119"/>
  <c r="N23" i="119"/>
  <c r="O23" i="119"/>
  <c r="O46" i="119"/>
  <c r="P46" i="119"/>
  <c r="P23" i="119"/>
  <c r="U23" i="119"/>
  <c r="U46" i="119"/>
  <c r="AP46" i="119"/>
  <c r="AP23" i="119"/>
  <c r="AZ46" i="119"/>
  <c r="AZ23" i="119"/>
  <c r="BE46" i="119"/>
  <c r="BE23" i="119"/>
  <c r="H46" i="119"/>
  <c r="H23" i="119"/>
  <c r="M46" i="119"/>
  <c r="M23" i="119"/>
  <c r="AY46" i="119"/>
  <c r="AY23" i="119"/>
  <c r="J23" i="119"/>
  <c r="J46" i="119"/>
  <c r="AR46" i="119"/>
  <c r="AR23" i="119"/>
  <c r="AW46" i="119"/>
  <c r="AW23" i="119"/>
  <c r="AT46" i="119"/>
  <c r="AT23" i="119"/>
  <c r="AU46" i="119"/>
  <c r="AU23" i="119"/>
  <c r="AF46" i="119"/>
  <c r="AF23" i="119"/>
  <c r="AK46" i="119"/>
  <c r="AK23" i="119"/>
  <c r="AQ46" i="119"/>
  <c r="AQ23" i="119"/>
  <c r="I46" i="119"/>
  <c r="I23" i="119"/>
  <c r="AH46" i="119"/>
  <c r="AH23" i="119"/>
  <c r="AD46" i="119"/>
  <c r="AD23" i="119"/>
  <c r="AE23" i="119"/>
  <c r="AE46" i="119"/>
  <c r="X46" i="119"/>
  <c r="X23" i="119"/>
  <c r="AC46" i="119"/>
  <c r="AC23" i="119"/>
  <c r="BH46" i="119"/>
  <c r="BH23" i="119"/>
  <c r="Z46" i="119"/>
  <c r="Z23" i="119"/>
  <c r="AV46" i="119"/>
  <c r="AV23" i="119"/>
  <c r="BA46" i="119"/>
  <c r="BA23" i="119"/>
  <c r="R23" i="119"/>
  <c r="R46" i="119"/>
  <c r="V46" i="119"/>
  <c r="V23" i="119"/>
  <c r="W23" i="119"/>
  <c r="W46" i="119"/>
  <c r="T46" i="119"/>
  <c r="T23" i="119"/>
  <c r="Y46" i="119"/>
  <c r="Y23" i="119"/>
  <c r="S23" i="119"/>
  <c r="S46" i="119"/>
  <c r="BJ46" i="119"/>
  <c r="BJ23" i="119"/>
  <c r="BK46" i="119"/>
  <c r="BK23" i="119"/>
  <c r="AN46" i="119"/>
  <c r="AN23" i="119"/>
  <c r="AS46" i="119"/>
  <c r="AS23" i="119"/>
  <c r="F46" i="119"/>
  <c r="F23" i="119"/>
  <c r="G46" i="119"/>
  <c r="G23" i="119"/>
  <c r="L23" i="119"/>
  <c r="L46" i="119"/>
  <c r="Q46" i="119"/>
  <c r="Q23" i="119"/>
  <c r="AI46" i="119"/>
  <c r="AI23" i="119"/>
  <c r="E46" i="119"/>
  <c r="E23" i="119"/>
  <c r="BB46" i="119"/>
  <c r="BB23" i="119"/>
  <c r="BC46" i="119"/>
  <c r="BC23" i="119"/>
  <c r="AJ46" i="119"/>
  <c r="AJ23" i="119"/>
  <c r="AO46" i="119"/>
  <c r="AO23" i="119"/>
  <c r="AA46" i="119"/>
  <c r="AA23" i="119"/>
  <c r="BF46" i="119"/>
  <c r="BF23" i="119"/>
  <c r="BD46" i="119"/>
  <c r="BD23" i="119"/>
  <c r="BI46" i="119"/>
  <c r="BI23" i="119"/>
  <c r="M46" i="128"/>
  <c r="U46" i="128"/>
  <c r="AG46" i="130"/>
  <c r="E46" i="130"/>
  <c r="H46" i="130"/>
  <c r="F46" i="130"/>
  <c r="V46" i="130"/>
  <c r="K46" i="130"/>
  <c r="AA46" i="130"/>
  <c r="I46" i="130"/>
  <c r="L46" i="130"/>
  <c r="M46" i="130"/>
  <c r="P46" i="130"/>
  <c r="J46" i="130"/>
  <c r="Z46" i="130"/>
  <c r="O46" i="130"/>
  <c r="AE46" i="130"/>
  <c r="Q46" i="130"/>
  <c r="T46" i="130"/>
  <c r="U46" i="130"/>
  <c r="X46" i="130"/>
  <c r="N46" i="130"/>
  <c r="AD46" i="130"/>
  <c r="S46" i="130"/>
  <c r="Y46" i="130"/>
  <c r="AB46" i="130"/>
  <c r="AC46" i="130"/>
  <c r="AF46" i="130"/>
  <c r="R46" i="130"/>
  <c r="AH46" i="130"/>
  <c r="G46" i="130"/>
  <c r="W46" i="130"/>
  <c r="Y46" i="128"/>
  <c r="F46" i="128"/>
  <c r="AB46" i="128"/>
  <c r="E46" i="128"/>
  <c r="X46" i="128"/>
  <c r="S46" i="128"/>
  <c r="P46" i="128"/>
  <c r="L46" i="128"/>
  <c r="AG46" i="128"/>
  <c r="J46" i="128"/>
  <c r="H46" i="128"/>
  <c r="AC46" i="128"/>
  <c r="G46" i="128"/>
  <c r="W46" i="128"/>
  <c r="I46" i="128"/>
  <c r="N46" i="128"/>
  <c r="Z46" i="128"/>
  <c r="Q46" i="128"/>
  <c r="AH46" i="128"/>
  <c r="K46" i="128"/>
  <c r="AA46" i="128"/>
  <c r="AD46" i="128"/>
  <c r="T46" i="128"/>
  <c r="V46" i="128"/>
  <c r="AF46" i="128"/>
  <c r="R46" i="128"/>
  <c r="O46" i="128"/>
  <c r="AE46" i="128"/>
  <c r="AU46" i="128"/>
  <c r="AZ46" i="128"/>
  <c r="AI46" i="128"/>
  <c r="AQ46" i="128"/>
  <c r="AL46" i="128"/>
  <c r="BF46" i="128"/>
  <c r="BE46" i="128"/>
  <c r="BH46" i="128"/>
  <c r="BB46" i="128"/>
  <c r="AT46" i="128"/>
  <c r="AV46" i="128"/>
  <c r="BG46" i="128"/>
  <c r="AS46" i="128"/>
  <c r="AK46" i="128"/>
  <c r="AY46" i="128"/>
  <c r="AM46" i="128"/>
  <c r="AJ46" i="128"/>
  <c r="BD46" i="128"/>
  <c r="BI46" i="128"/>
  <c r="AN46" i="128"/>
  <c r="AP46" i="128"/>
  <c r="BJ46" i="128"/>
  <c r="BC46" i="128"/>
  <c r="BK46" i="128"/>
  <c r="AO46" i="128"/>
  <c r="AX46" i="128"/>
  <c r="BA46" i="128"/>
  <c r="AR46" i="128"/>
  <c r="AW46" i="128"/>
  <c r="H46" i="129"/>
  <c r="R46" i="129"/>
  <c r="AH46" i="129"/>
  <c r="S46" i="129"/>
  <c r="L46" i="129"/>
  <c r="E46" i="129"/>
  <c r="U46" i="129"/>
  <c r="T46" i="129"/>
  <c r="F46" i="129"/>
  <c r="V46" i="129"/>
  <c r="G46" i="129"/>
  <c r="W46" i="129"/>
  <c r="P46" i="129"/>
  <c r="I46" i="129"/>
  <c r="Y46" i="129"/>
  <c r="AF46" i="129"/>
  <c r="J46" i="129"/>
  <c r="Z46" i="129"/>
  <c r="K46" i="129"/>
  <c r="AA46" i="129"/>
  <c r="X46" i="129"/>
  <c r="M46" i="129"/>
  <c r="AC46" i="129"/>
  <c r="N46" i="129"/>
  <c r="AD46" i="129"/>
  <c r="O46" i="129"/>
  <c r="AE46" i="129"/>
  <c r="AB46" i="129"/>
  <c r="Q46" i="129"/>
  <c r="AG46" i="129"/>
  <c r="AJ23" i="122"/>
  <c r="BA23" i="122"/>
  <c r="Z46" i="122"/>
  <c r="Z23" i="122"/>
  <c r="AJ23" i="113"/>
  <c r="BD23" i="113"/>
  <c r="AX23" i="113"/>
  <c r="W46" i="113"/>
  <c r="W23" i="113"/>
  <c r="AJ23" i="115"/>
  <c r="AV23" i="115"/>
  <c r="AI23" i="115"/>
  <c r="BG23" i="118"/>
  <c r="L46" i="118"/>
  <c r="L23" i="118"/>
  <c r="O46" i="118"/>
  <c r="O23" i="118"/>
  <c r="AO23" i="118"/>
  <c r="AP23" i="118"/>
  <c r="AS23" i="117"/>
  <c r="AB46" i="117"/>
  <c r="AB23" i="117"/>
  <c r="BD23" i="117"/>
  <c r="R46" i="117"/>
  <c r="R23" i="117"/>
  <c r="G46" i="117"/>
  <c r="G23" i="117"/>
  <c r="W46" i="117"/>
  <c r="W23" i="117"/>
  <c r="T46" i="114"/>
  <c r="T23" i="114"/>
  <c r="P46" i="114"/>
  <c r="P23" i="114"/>
  <c r="Q46" i="114"/>
  <c r="Q23" i="114"/>
  <c r="N46" i="114"/>
  <c r="N23" i="114"/>
  <c r="BJ23" i="114"/>
  <c r="S46" i="114"/>
  <c r="S23" i="114"/>
  <c r="I46" i="120"/>
  <c r="I23" i="120"/>
  <c r="AR23" i="120"/>
  <c r="AP23" i="120"/>
  <c r="O46" i="120"/>
  <c r="O23" i="120"/>
  <c r="BK23" i="120"/>
  <c r="AE46" i="121"/>
  <c r="AE23" i="121"/>
  <c r="AJ23" i="121"/>
  <c r="Y46" i="121"/>
  <c r="Y23" i="121"/>
  <c r="J46" i="121"/>
  <c r="J23" i="121"/>
  <c r="Z46" i="121"/>
  <c r="Z23" i="121"/>
  <c r="AA46" i="122"/>
  <c r="AA23" i="122"/>
  <c r="G46" i="122"/>
  <c r="G23" i="122"/>
  <c r="O46" i="122"/>
  <c r="O23" i="122"/>
  <c r="BD23" i="122"/>
  <c r="AN23" i="122"/>
  <c r="W46" i="122"/>
  <c r="W23" i="122"/>
  <c r="L46" i="122"/>
  <c r="L23" i="122"/>
  <c r="AR23" i="122"/>
  <c r="I46" i="122"/>
  <c r="I23" i="122"/>
  <c r="Y46" i="122"/>
  <c r="Y23" i="122"/>
  <c r="AO23" i="122"/>
  <c r="BE23" i="122"/>
  <c r="N46" i="122"/>
  <c r="N23" i="122"/>
  <c r="AD46" i="122"/>
  <c r="AD23" i="122"/>
  <c r="AT23" i="122"/>
  <c r="BJ23" i="122"/>
  <c r="E26" i="113"/>
  <c r="E46" i="113" s="1"/>
  <c r="E23" i="113"/>
  <c r="AG46" i="113"/>
  <c r="AG23" i="113"/>
  <c r="AZ23" i="113"/>
  <c r="BE23" i="113"/>
  <c r="AC46" i="113"/>
  <c r="AC23" i="113"/>
  <c r="BI23" i="113"/>
  <c r="AF46" i="113"/>
  <c r="AF23" i="113"/>
  <c r="F46" i="113"/>
  <c r="F23" i="113"/>
  <c r="V46" i="113"/>
  <c r="V23" i="113"/>
  <c r="AL23" i="113"/>
  <c r="BB23" i="113"/>
  <c r="K46" i="113"/>
  <c r="K23" i="113"/>
  <c r="AA46" i="113"/>
  <c r="AA23" i="113"/>
  <c r="AQ23" i="113"/>
  <c r="BG23" i="113"/>
  <c r="Y46" i="115"/>
  <c r="Y23" i="115"/>
  <c r="AZ23" i="115"/>
  <c r="AR23" i="115"/>
  <c r="Q46" i="115"/>
  <c r="Q23" i="115"/>
  <c r="U46" i="115"/>
  <c r="U23" i="115"/>
  <c r="BA23" i="115"/>
  <c r="X46" i="115"/>
  <c r="X23" i="115"/>
  <c r="BD23" i="115"/>
  <c r="R46" i="115"/>
  <c r="R23" i="115"/>
  <c r="AH46" i="115"/>
  <c r="AH23" i="115"/>
  <c r="AX23" i="115"/>
  <c r="G46" i="115"/>
  <c r="G23" i="115"/>
  <c r="W46" i="115"/>
  <c r="W23" i="115"/>
  <c r="AM23" i="115"/>
  <c r="BC23" i="115"/>
  <c r="S46" i="118"/>
  <c r="S23" i="118"/>
  <c r="H46" i="118"/>
  <c r="H23" i="118"/>
  <c r="P46" i="118"/>
  <c r="P23" i="118"/>
  <c r="T46" i="118"/>
  <c r="T23" i="118"/>
  <c r="AZ23" i="118"/>
  <c r="W46" i="118"/>
  <c r="W23" i="118"/>
  <c r="BC23" i="118"/>
  <c r="M46" i="118"/>
  <c r="M23" i="118"/>
  <c r="AC46" i="118"/>
  <c r="AC23" i="118"/>
  <c r="AS23" i="118"/>
  <c r="BI23" i="118"/>
  <c r="N46" i="118"/>
  <c r="N23" i="118"/>
  <c r="AD46" i="118"/>
  <c r="AD23" i="118"/>
  <c r="AT23" i="118"/>
  <c r="BJ23" i="118"/>
  <c r="E26" i="117"/>
  <c r="E46" i="117" s="1"/>
  <c r="E23" i="117"/>
  <c r="AK23" i="117"/>
  <c r="AR23" i="117"/>
  <c r="AZ23" i="117"/>
  <c r="AF46" i="117"/>
  <c r="AF23" i="117"/>
  <c r="AG46" i="117"/>
  <c r="AG23" i="117"/>
  <c r="F46" i="117"/>
  <c r="F23" i="117"/>
  <c r="V46" i="117"/>
  <c r="V23" i="117"/>
  <c r="AL23" i="117"/>
  <c r="BB23" i="117"/>
  <c r="K46" i="117"/>
  <c r="K23" i="117"/>
  <c r="AA46" i="117"/>
  <c r="AA23" i="117"/>
  <c r="AQ23" i="117"/>
  <c r="BG23" i="117"/>
  <c r="E26" i="114"/>
  <c r="E46" i="114" s="1"/>
  <c r="E23" i="114"/>
  <c r="AR23" i="114"/>
  <c r="AS23" i="114"/>
  <c r="AJ23" i="114"/>
  <c r="AK23" i="114"/>
  <c r="X46" i="114"/>
  <c r="X23" i="114"/>
  <c r="BD23" i="114"/>
  <c r="Y46" i="114"/>
  <c r="Y23" i="114"/>
  <c r="BE23" i="114"/>
  <c r="R46" i="114"/>
  <c r="R23" i="114"/>
  <c r="AH46" i="114"/>
  <c r="AH23" i="114"/>
  <c r="AX23" i="114"/>
  <c r="G46" i="114"/>
  <c r="G23" i="114"/>
  <c r="W46" i="114"/>
  <c r="W23" i="114"/>
  <c r="AM23" i="114"/>
  <c r="BC23" i="114"/>
  <c r="U46" i="120"/>
  <c r="U23" i="120"/>
  <c r="AG46" i="120"/>
  <c r="AG23" i="120"/>
  <c r="Y46" i="120"/>
  <c r="Y23" i="120"/>
  <c r="AC46" i="120"/>
  <c r="AC23" i="120"/>
  <c r="T46" i="120"/>
  <c r="T23" i="120"/>
  <c r="AZ23" i="120"/>
  <c r="X46" i="120"/>
  <c r="X23" i="120"/>
  <c r="BD23" i="120"/>
  <c r="N46" i="120"/>
  <c r="N23" i="120"/>
  <c r="AD46" i="120"/>
  <c r="AD23" i="120"/>
  <c r="AT23" i="120"/>
  <c r="BJ23" i="120"/>
  <c r="S46" i="120"/>
  <c r="S23" i="120"/>
  <c r="AI23" i="120"/>
  <c r="AY23" i="120"/>
  <c r="AU23" i="121"/>
  <c r="BK23" i="121"/>
  <c r="AQ23" i="121"/>
  <c r="AI23" i="121"/>
  <c r="BC23" i="121"/>
  <c r="AF46" i="121"/>
  <c r="AF23" i="121"/>
  <c r="L46" i="121"/>
  <c r="L23" i="121"/>
  <c r="AR23" i="121"/>
  <c r="M46" i="121"/>
  <c r="M23" i="121"/>
  <c r="AC46" i="121"/>
  <c r="AC23" i="121"/>
  <c r="AS23" i="121"/>
  <c r="BI23" i="121"/>
  <c r="N46" i="121"/>
  <c r="N23" i="121"/>
  <c r="AD46" i="121"/>
  <c r="AD23" i="121"/>
  <c r="AT23" i="121"/>
  <c r="BJ23" i="121"/>
  <c r="E26" i="122"/>
  <c r="E46" i="122" s="1"/>
  <c r="E23" i="122"/>
  <c r="AE46" i="122"/>
  <c r="AE23" i="122"/>
  <c r="K46" i="122"/>
  <c r="K23" i="122"/>
  <c r="U46" i="122"/>
  <c r="U23" i="122"/>
  <c r="AP23" i="122"/>
  <c r="BA23" i="113"/>
  <c r="AH46" i="113"/>
  <c r="AH23" i="113"/>
  <c r="AM23" i="113"/>
  <c r="AO23" i="115"/>
  <c r="AB46" i="115"/>
  <c r="AB23" i="115"/>
  <c r="M46" i="115"/>
  <c r="M23" i="115"/>
  <c r="N46" i="115"/>
  <c r="N23" i="115"/>
  <c r="BJ23" i="115"/>
  <c r="S46" i="115"/>
  <c r="S23" i="115"/>
  <c r="E46" i="118"/>
  <c r="E23" i="118"/>
  <c r="AU23" i="118"/>
  <c r="BE23" i="118"/>
  <c r="Z46" i="118"/>
  <c r="Z23" i="118"/>
  <c r="M46" i="117"/>
  <c r="M23" i="117"/>
  <c r="AJ23" i="117"/>
  <c r="Y46" i="117"/>
  <c r="Y23" i="117"/>
  <c r="AH46" i="117"/>
  <c r="AH23" i="117"/>
  <c r="BC23" i="117"/>
  <c r="M46" i="114"/>
  <c r="M23" i="114"/>
  <c r="AV23" i="114"/>
  <c r="AD46" i="114"/>
  <c r="AD23" i="114"/>
  <c r="AY23" i="114"/>
  <c r="AV23" i="120"/>
  <c r="Z46" i="120"/>
  <c r="Z23" i="120"/>
  <c r="AU23" i="120"/>
  <c r="AA46" i="121"/>
  <c r="AA23" i="121"/>
  <c r="S46" i="121"/>
  <c r="S23" i="121"/>
  <c r="BD23" i="121"/>
  <c r="AO23" i="121"/>
  <c r="BF23" i="121"/>
  <c r="AM23" i="122"/>
  <c r="H46" i="122"/>
  <c r="H23" i="122"/>
  <c r="AZ23" i="122"/>
  <c r="BI23" i="122"/>
  <c r="AH46" i="122"/>
  <c r="AH23" i="122"/>
  <c r="AW23" i="113"/>
  <c r="L46" i="113"/>
  <c r="L23" i="113"/>
  <c r="AB46" i="113"/>
  <c r="AB23" i="113"/>
  <c r="I46" i="113"/>
  <c r="I23" i="113"/>
  <c r="AK23" i="113"/>
  <c r="H46" i="113"/>
  <c r="H23" i="113"/>
  <c r="AN23" i="113"/>
  <c r="J46" i="113"/>
  <c r="J23" i="113"/>
  <c r="Z46" i="113"/>
  <c r="Z23" i="113"/>
  <c r="AP23" i="113"/>
  <c r="BF23" i="113"/>
  <c r="O46" i="113"/>
  <c r="O23" i="113"/>
  <c r="AE46" i="113"/>
  <c r="AE23" i="113"/>
  <c r="AU23" i="113"/>
  <c r="BK23" i="113"/>
  <c r="I46" i="115"/>
  <c r="I23" i="115"/>
  <c r="BH23" i="115"/>
  <c r="AG46" i="115"/>
  <c r="AG23" i="115"/>
  <c r="AC46" i="115"/>
  <c r="AC23" i="115"/>
  <c r="BI23" i="115"/>
  <c r="AF46" i="115"/>
  <c r="AF23" i="115"/>
  <c r="F46" i="115"/>
  <c r="F23" i="115"/>
  <c r="V46" i="115"/>
  <c r="V23" i="115"/>
  <c r="AL23" i="115"/>
  <c r="BB23" i="115"/>
  <c r="K46" i="115"/>
  <c r="K23" i="115"/>
  <c r="AA46" i="115"/>
  <c r="AA23" i="115"/>
  <c r="AQ23" i="115"/>
  <c r="BG23" i="115"/>
  <c r="K46" i="118"/>
  <c r="K23" i="118"/>
  <c r="AQ23" i="118"/>
  <c r="AI23" i="118"/>
  <c r="AY23" i="118"/>
  <c r="X46" i="118"/>
  <c r="X23" i="118"/>
  <c r="AF46" i="118"/>
  <c r="AF23" i="118"/>
  <c r="AB46" i="118"/>
  <c r="AB23" i="118"/>
  <c r="BH23" i="118"/>
  <c r="AE46" i="118"/>
  <c r="AE23" i="118"/>
  <c r="BK23" i="118"/>
  <c r="Q46" i="118"/>
  <c r="Q23" i="118"/>
  <c r="AG46" i="118"/>
  <c r="AG23" i="118"/>
  <c r="AW23" i="118"/>
  <c r="R46" i="118"/>
  <c r="R23" i="118"/>
  <c r="AH46" i="118"/>
  <c r="AH23" i="118"/>
  <c r="AX23" i="118"/>
  <c r="AC46" i="117"/>
  <c r="AC23" i="117"/>
  <c r="BI23" i="117"/>
  <c r="BH23" i="117"/>
  <c r="H46" i="117"/>
  <c r="H23" i="117"/>
  <c r="AN23" i="117"/>
  <c r="I46" i="117"/>
  <c r="I23" i="117"/>
  <c r="AO23" i="117"/>
  <c r="J46" i="117"/>
  <c r="J23" i="117"/>
  <c r="Z46" i="117"/>
  <c r="Z23" i="117"/>
  <c r="AP23" i="117"/>
  <c r="BF23" i="117"/>
  <c r="O46" i="117"/>
  <c r="O23" i="117"/>
  <c r="AE46" i="117"/>
  <c r="AE23" i="117"/>
  <c r="AU23" i="117"/>
  <c r="BK23" i="117"/>
  <c r="AC46" i="114"/>
  <c r="AC23" i="114"/>
  <c r="AB46" i="114"/>
  <c r="AB23" i="114"/>
  <c r="AZ23" i="114"/>
  <c r="BA23" i="114"/>
  <c r="AF46" i="114"/>
  <c r="AF23" i="114"/>
  <c r="AG46" i="114"/>
  <c r="AG23" i="114"/>
  <c r="F46" i="114"/>
  <c r="F23" i="114"/>
  <c r="V46" i="114"/>
  <c r="V23" i="114"/>
  <c r="AL23" i="114"/>
  <c r="BB23" i="114"/>
  <c r="K46" i="114"/>
  <c r="K23" i="114"/>
  <c r="AA46" i="114"/>
  <c r="AA23" i="114"/>
  <c r="AQ23" i="114"/>
  <c r="BG23" i="114"/>
  <c r="Q46" i="120"/>
  <c r="Q23" i="120"/>
  <c r="AK23" i="120"/>
  <c r="BA23" i="120"/>
  <c r="AO23" i="120"/>
  <c r="AS23" i="120"/>
  <c r="AB46" i="120"/>
  <c r="AB23" i="120"/>
  <c r="BH23" i="120"/>
  <c r="AF46" i="120"/>
  <c r="AF23" i="120"/>
  <c r="R46" i="120"/>
  <c r="R23" i="120"/>
  <c r="AH46" i="120"/>
  <c r="AH23" i="120"/>
  <c r="AX23" i="120"/>
  <c r="G46" i="120"/>
  <c r="G23" i="120"/>
  <c r="W46" i="120"/>
  <c r="W23" i="120"/>
  <c r="AM23" i="120"/>
  <c r="BC23" i="120"/>
  <c r="AY23" i="121"/>
  <c r="G46" i="121"/>
  <c r="G23" i="121"/>
  <c r="H46" i="121"/>
  <c r="H23" i="121"/>
  <c r="AN23" i="121"/>
  <c r="T46" i="121"/>
  <c r="T23" i="121"/>
  <c r="AZ23" i="121"/>
  <c r="Q46" i="121"/>
  <c r="Q23" i="121"/>
  <c r="AG46" i="121"/>
  <c r="AG23" i="121"/>
  <c r="AW23" i="121"/>
  <c r="R46" i="121"/>
  <c r="R23" i="121"/>
  <c r="AH46" i="121"/>
  <c r="AH23" i="121"/>
  <c r="AX23" i="121"/>
  <c r="BG23" i="122"/>
  <c r="AU23" i="122"/>
  <c r="BC23" i="122"/>
  <c r="AK23" i="122"/>
  <c r="J46" i="122"/>
  <c r="J23" i="122"/>
  <c r="BF23" i="122"/>
  <c r="AR23" i="113"/>
  <c r="Q46" i="113"/>
  <c r="Q23" i="113"/>
  <c r="AO23" i="113"/>
  <c r="U46" i="113"/>
  <c r="U23" i="113"/>
  <c r="X46" i="113"/>
  <c r="X23" i="113"/>
  <c r="R46" i="113"/>
  <c r="R23" i="113"/>
  <c r="G46" i="113"/>
  <c r="G23" i="113"/>
  <c r="BC23" i="113"/>
  <c r="E26" i="115"/>
  <c r="E46" i="115" s="1"/>
  <c r="E23" i="115"/>
  <c r="T46" i="115"/>
  <c r="T23" i="115"/>
  <c r="AS23" i="115"/>
  <c r="P46" i="115"/>
  <c r="P23" i="115"/>
  <c r="AD46" i="115"/>
  <c r="AD23" i="115"/>
  <c r="AT23" i="115"/>
  <c r="AY23" i="115"/>
  <c r="AA46" i="118"/>
  <c r="AA23" i="118"/>
  <c r="BD23" i="118"/>
  <c r="AR23" i="118"/>
  <c r="I46" i="118"/>
  <c r="I23" i="118"/>
  <c r="Y46" i="118"/>
  <c r="Y23" i="118"/>
  <c r="J46" i="118"/>
  <c r="J23" i="118"/>
  <c r="BF23" i="118"/>
  <c r="BA23" i="117"/>
  <c r="X46" i="117"/>
  <c r="X23" i="117"/>
  <c r="BE23" i="117"/>
  <c r="AX23" i="117"/>
  <c r="AM23" i="117"/>
  <c r="L46" i="114"/>
  <c r="L23" i="114"/>
  <c r="U46" i="114"/>
  <c r="U23" i="114"/>
  <c r="AW23" i="114"/>
  <c r="AT23" i="114"/>
  <c r="AI23" i="114"/>
  <c r="M46" i="120"/>
  <c r="M23" i="120"/>
  <c r="L46" i="120"/>
  <c r="L23" i="120"/>
  <c r="P46" i="120"/>
  <c r="P23" i="120"/>
  <c r="J46" i="120"/>
  <c r="J23" i="120"/>
  <c r="BF23" i="120"/>
  <c r="AE46" i="120"/>
  <c r="AE23" i="120"/>
  <c r="O46" i="121"/>
  <c r="O23" i="121"/>
  <c r="K46" i="121"/>
  <c r="K23" i="121"/>
  <c r="AM23" i="121"/>
  <c r="X46" i="121"/>
  <c r="X23" i="121"/>
  <c r="I46" i="121"/>
  <c r="I23" i="121"/>
  <c r="BE23" i="121"/>
  <c r="AP23" i="121"/>
  <c r="AV23" i="122"/>
  <c r="X46" i="122"/>
  <c r="X23" i="122"/>
  <c r="AY23" i="122"/>
  <c r="AF46" i="122"/>
  <c r="AF23" i="122"/>
  <c r="T46" i="122"/>
  <c r="T23" i="122"/>
  <c r="M46" i="122"/>
  <c r="M23" i="122"/>
  <c r="AC46" i="122"/>
  <c r="AC23" i="122"/>
  <c r="AS23" i="122"/>
  <c r="R46" i="122"/>
  <c r="R23" i="122"/>
  <c r="AX23" i="122"/>
  <c r="P46" i="122"/>
  <c r="P23" i="122"/>
  <c r="AI23" i="122"/>
  <c r="S46" i="122"/>
  <c r="S23" i="122"/>
  <c r="BK23" i="122"/>
  <c r="AQ23" i="122"/>
  <c r="AB46" i="122"/>
  <c r="AB23" i="122"/>
  <c r="BH23" i="122"/>
  <c r="Q46" i="122"/>
  <c r="Q23" i="122"/>
  <c r="AG46" i="122"/>
  <c r="AG23" i="122"/>
  <c r="AW23" i="122"/>
  <c r="F46" i="122"/>
  <c r="F23" i="122"/>
  <c r="V46" i="122"/>
  <c r="V23" i="122"/>
  <c r="AL23" i="122"/>
  <c r="BB23" i="122"/>
  <c r="BH23" i="113"/>
  <c r="T46" i="113"/>
  <c r="T23" i="113"/>
  <c r="Y46" i="113"/>
  <c r="Y23" i="113"/>
  <c r="M46" i="113"/>
  <c r="M23" i="113"/>
  <c r="AS23" i="113"/>
  <c r="P46" i="113"/>
  <c r="P23" i="113"/>
  <c r="AV23" i="113"/>
  <c r="N46" i="113"/>
  <c r="N23" i="113"/>
  <c r="AD46" i="113"/>
  <c r="AD23" i="113"/>
  <c r="AT23" i="113"/>
  <c r="BJ23" i="113"/>
  <c r="S46" i="113"/>
  <c r="S23" i="113"/>
  <c r="AI23" i="113"/>
  <c r="AY23" i="113"/>
  <c r="BE23" i="115"/>
  <c r="L46" i="115"/>
  <c r="L23" i="115"/>
  <c r="AW23" i="115"/>
  <c r="AK23" i="115"/>
  <c r="H46" i="115"/>
  <c r="H23" i="115"/>
  <c r="AN23" i="115"/>
  <c r="J46" i="115"/>
  <c r="J23" i="115"/>
  <c r="Z46" i="115"/>
  <c r="Z23" i="115"/>
  <c r="AP23" i="115"/>
  <c r="BF23" i="115"/>
  <c r="O46" i="115"/>
  <c r="O23" i="115"/>
  <c r="AE46" i="115"/>
  <c r="AE23" i="115"/>
  <c r="AU23" i="115"/>
  <c r="BK23" i="115"/>
  <c r="AN23" i="118"/>
  <c r="AV23" i="118"/>
  <c r="AJ23" i="118"/>
  <c r="G46" i="118"/>
  <c r="G23" i="118"/>
  <c r="AM23" i="118"/>
  <c r="U46" i="118"/>
  <c r="U23" i="118"/>
  <c r="AK23" i="118"/>
  <c r="BA23" i="118"/>
  <c r="F46" i="118"/>
  <c r="F23" i="118"/>
  <c r="V46" i="118"/>
  <c r="V23" i="118"/>
  <c r="AL23" i="118"/>
  <c r="BB23" i="118"/>
  <c r="U46" i="117"/>
  <c r="U23" i="117"/>
  <c r="L46" i="117"/>
  <c r="L23" i="117"/>
  <c r="T46" i="117"/>
  <c r="T23" i="117"/>
  <c r="P46" i="117"/>
  <c r="P23" i="117"/>
  <c r="AV23" i="117"/>
  <c r="Q46" i="117"/>
  <c r="Q23" i="117"/>
  <c r="AW23" i="117"/>
  <c r="N46" i="117"/>
  <c r="N23" i="117"/>
  <c r="AD46" i="117"/>
  <c r="AD23" i="117"/>
  <c r="AT23" i="117"/>
  <c r="BJ23" i="117"/>
  <c r="S46" i="117"/>
  <c r="S23" i="117"/>
  <c r="AI23" i="117"/>
  <c r="AY23" i="117"/>
  <c r="BI23" i="114"/>
  <c r="BH23" i="114"/>
  <c r="H46" i="114"/>
  <c r="H23" i="114"/>
  <c r="AN23" i="114"/>
  <c r="I46" i="114"/>
  <c r="I23" i="114"/>
  <c r="AO23" i="114"/>
  <c r="J46" i="114"/>
  <c r="J23" i="114"/>
  <c r="Z46" i="114"/>
  <c r="Z23" i="114"/>
  <c r="AP23" i="114"/>
  <c r="BF23" i="114"/>
  <c r="O46" i="114"/>
  <c r="O23" i="114"/>
  <c r="AE46" i="114"/>
  <c r="AE23" i="114"/>
  <c r="AU23" i="114"/>
  <c r="BK23" i="114"/>
  <c r="AW23" i="120"/>
  <c r="E46" i="120"/>
  <c r="E23" i="120"/>
  <c r="BE23" i="120"/>
  <c r="BI23" i="120"/>
  <c r="AJ23" i="120"/>
  <c r="H46" i="120"/>
  <c r="H23" i="120"/>
  <c r="AN23" i="120"/>
  <c r="F46" i="120"/>
  <c r="F23" i="120"/>
  <c r="V46" i="120"/>
  <c r="V23" i="120"/>
  <c r="AL23" i="120"/>
  <c r="BB23" i="120"/>
  <c r="K46" i="120"/>
  <c r="K23" i="120"/>
  <c r="AA46" i="120"/>
  <c r="AA23" i="120"/>
  <c r="AQ23" i="120"/>
  <c r="BG23" i="120"/>
  <c r="E26" i="121"/>
  <c r="E46" i="121" s="1"/>
  <c r="E23" i="121"/>
  <c r="BG23" i="121"/>
  <c r="W46" i="121"/>
  <c r="W23" i="121"/>
  <c r="P46" i="121"/>
  <c r="P23" i="121"/>
  <c r="AV23" i="121"/>
  <c r="AB46" i="121"/>
  <c r="AB23" i="121"/>
  <c r="BH23" i="121"/>
  <c r="U46" i="121"/>
  <c r="U23" i="121"/>
  <c r="AK23" i="121"/>
  <c r="BA23" i="121"/>
  <c r="F46" i="121"/>
  <c r="F23" i="121"/>
  <c r="V46" i="121"/>
  <c r="V23" i="121"/>
  <c r="AL23" i="121"/>
  <c r="BB23" i="121"/>
  <c r="M51" i="131"/>
  <c r="N51" i="131"/>
  <c r="O51" i="131" s="1"/>
  <c r="P51" i="131" s="1"/>
  <c r="BO25" i="113" l="1"/>
  <c r="BP2" i="113"/>
  <c r="BP2" i="115"/>
  <c r="BO25" i="115"/>
  <c r="BP2" i="120"/>
  <c r="BO25" i="120"/>
  <c r="BO25" i="119"/>
  <c r="BP2" i="119"/>
  <c r="BO25" i="122"/>
  <c r="BP2" i="122"/>
  <c r="BQ25" i="110"/>
  <c r="BR2" i="110"/>
  <c r="BW2" i="131"/>
  <c r="BV25" i="131"/>
  <c r="BP2" i="121"/>
  <c r="BO25" i="121"/>
  <c r="BO25" i="118"/>
  <c r="BP2" i="118"/>
  <c r="BO25" i="114"/>
  <c r="BP2" i="114"/>
  <c r="BP2" i="117"/>
  <c r="BO25" i="117"/>
  <c r="E52" i="131"/>
  <c r="N53" i="131"/>
  <c r="O53" i="131" s="1"/>
  <c r="P53" i="131" s="1"/>
  <c r="N52" i="131"/>
  <c r="O52" i="131" s="1"/>
  <c r="P52" i="131" s="1"/>
  <c r="BS2" i="110" l="1"/>
  <c r="BR25" i="110"/>
  <c r="BP25" i="119"/>
  <c r="BQ2" i="119"/>
  <c r="BP25" i="121"/>
  <c r="BQ2" i="121"/>
  <c r="BQ2" i="115"/>
  <c r="BP25" i="115"/>
  <c r="BQ2" i="117"/>
  <c r="BP25" i="117"/>
  <c r="BP25" i="114"/>
  <c r="BQ2" i="114"/>
  <c r="BP25" i="118"/>
  <c r="BQ2" i="118"/>
  <c r="BP25" i="122"/>
  <c r="BQ2" i="122"/>
  <c r="BQ2" i="113"/>
  <c r="BP25" i="113"/>
  <c r="BX2" i="131"/>
  <c r="BW25" i="131"/>
  <c r="BP25" i="120"/>
  <c r="BQ2" i="120"/>
  <c r="E54" i="131"/>
  <c r="L54" i="131" s="1"/>
  <c r="F52" i="131"/>
  <c r="M52" i="131" s="1"/>
  <c r="L52" i="131"/>
  <c r="E53" i="131"/>
  <c r="L53" i="131" s="1"/>
  <c r="N54" i="131"/>
  <c r="O54" i="131" s="1"/>
  <c r="P54" i="131" s="1"/>
  <c r="BQ25" i="114" l="1"/>
  <c r="BR2" i="114"/>
  <c r="BQ25" i="119"/>
  <c r="BR2" i="119"/>
  <c r="BY2" i="131"/>
  <c r="BX25" i="131"/>
  <c r="BQ25" i="115"/>
  <c r="BR2" i="115"/>
  <c r="BR2" i="120"/>
  <c r="BQ25" i="120"/>
  <c r="BQ25" i="118"/>
  <c r="BR2" i="118"/>
  <c r="BQ25" i="121"/>
  <c r="BR2" i="121"/>
  <c r="BR2" i="122"/>
  <c r="BQ25" i="122"/>
  <c r="BR2" i="113"/>
  <c r="BQ25" i="113"/>
  <c r="BQ25" i="117"/>
  <c r="BR2" i="117"/>
  <c r="BS25" i="110"/>
  <c r="BT2" i="110"/>
  <c r="F54" i="131"/>
  <c r="M54" i="131" s="1"/>
  <c r="H52" i="131"/>
  <c r="I52" i="131" s="1"/>
  <c r="F53" i="131"/>
  <c r="M53" i="131" s="1"/>
  <c r="E55" i="131"/>
  <c r="N56" i="131"/>
  <c r="O56" i="131" s="1"/>
  <c r="P56" i="131" s="1"/>
  <c r="N55" i="131"/>
  <c r="O55" i="131" s="1"/>
  <c r="P55" i="131" s="1"/>
  <c r="BS2" i="117" l="1"/>
  <c r="BR25" i="117"/>
  <c r="BR25" i="118"/>
  <c r="BS2" i="118"/>
  <c r="BS2" i="115"/>
  <c r="BR25" i="115"/>
  <c r="BR25" i="119"/>
  <c r="BS2" i="119"/>
  <c r="BR25" i="122"/>
  <c r="BS2" i="122"/>
  <c r="BU2" i="110"/>
  <c r="BT25" i="110"/>
  <c r="BS2" i="121"/>
  <c r="BR25" i="121"/>
  <c r="BS2" i="114"/>
  <c r="BR25" i="114"/>
  <c r="BR25" i="113"/>
  <c r="BS2" i="113"/>
  <c r="BR25" i="120"/>
  <c r="BS2" i="120"/>
  <c r="BY25" i="131"/>
  <c r="BZ2" i="131"/>
  <c r="H53" i="131"/>
  <c r="I53" i="131" s="1"/>
  <c r="E57" i="131"/>
  <c r="L57" i="131" s="1"/>
  <c r="F55" i="131"/>
  <c r="M55" i="131" s="1"/>
  <c r="L55" i="131"/>
  <c r="E56" i="131"/>
  <c r="N57" i="131"/>
  <c r="O57" i="131" s="1"/>
  <c r="P57" i="131" s="1"/>
  <c r="BS25" i="120" l="1"/>
  <c r="BT2" i="120"/>
  <c r="BS25" i="119"/>
  <c r="BT2" i="119"/>
  <c r="BS25" i="118"/>
  <c r="BT2" i="118"/>
  <c r="BV2" i="110"/>
  <c r="BU25" i="110"/>
  <c r="BS25" i="114"/>
  <c r="BT2" i="114"/>
  <c r="BZ25" i="131"/>
  <c r="CA2" i="131"/>
  <c r="BS25" i="113"/>
  <c r="BT2" i="113"/>
  <c r="BS25" i="122"/>
  <c r="BT2" i="122"/>
  <c r="BS25" i="121"/>
  <c r="BT2" i="121"/>
  <c r="BS25" i="115"/>
  <c r="BT2" i="115"/>
  <c r="BT2" i="117"/>
  <c r="BS25" i="117"/>
  <c r="H54" i="131"/>
  <c r="I54" i="131" s="1"/>
  <c r="F56" i="131"/>
  <c r="M56" i="131" s="1"/>
  <c r="L56" i="131"/>
  <c r="N58" i="131"/>
  <c r="O58" i="131" s="1"/>
  <c r="P58" i="131" s="1"/>
  <c r="E58" i="131"/>
  <c r="L58" i="131" s="1"/>
  <c r="F57" i="131"/>
  <c r="M57" i="131" s="1"/>
  <c r="BT25" i="115" l="1"/>
  <c r="BU2" i="115"/>
  <c r="BU2" i="122"/>
  <c r="BT25" i="122"/>
  <c r="CA25" i="131"/>
  <c r="CB2" i="131"/>
  <c r="BU2" i="119"/>
  <c r="BT25" i="119"/>
  <c r="BU2" i="117"/>
  <c r="BT25" i="117"/>
  <c r="BW2" i="110"/>
  <c r="BV25" i="110"/>
  <c r="BU2" i="121"/>
  <c r="BT25" i="121"/>
  <c r="BT25" i="113"/>
  <c r="BU2" i="113"/>
  <c r="BU2" i="114"/>
  <c r="BT25" i="114"/>
  <c r="BU2" i="118"/>
  <c r="BT25" i="118"/>
  <c r="BU2" i="120"/>
  <c r="BT25" i="120"/>
  <c r="H55" i="131"/>
  <c r="I55" i="131" s="1"/>
  <c r="F58" i="131"/>
  <c r="M58" i="131" s="1"/>
  <c r="BV2" i="113" l="1"/>
  <c r="BU25" i="113"/>
  <c r="BX2" i="110"/>
  <c r="BW25" i="110"/>
  <c r="BU25" i="119"/>
  <c r="BV2" i="119"/>
  <c r="BU25" i="122"/>
  <c r="BV2" i="122"/>
  <c r="CC2" i="131"/>
  <c r="CB25" i="131"/>
  <c r="BV2" i="115"/>
  <c r="BU25" i="115"/>
  <c r="BU25" i="118"/>
  <c r="BV2" i="118"/>
  <c r="BV2" i="120"/>
  <c r="BU25" i="120"/>
  <c r="BV2" i="114"/>
  <c r="BU25" i="114"/>
  <c r="BU25" i="121"/>
  <c r="BV2" i="121"/>
  <c r="BV2" i="117"/>
  <c r="BU25" i="117"/>
  <c r="H56" i="131"/>
  <c r="I56" i="131" s="1"/>
  <c r="BW2" i="114" l="1"/>
  <c r="BV25" i="114"/>
  <c r="BV25" i="122"/>
  <c r="BW2" i="122"/>
  <c r="BW2" i="120"/>
  <c r="BV25" i="120"/>
  <c r="BW2" i="115"/>
  <c r="BV25" i="115"/>
  <c r="BY2" i="110"/>
  <c r="BX25" i="110"/>
  <c r="BV25" i="117"/>
  <c r="BW2" i="117"/>
  <c r="BV25" i="121"/>
  <c r="BW2" i="121"/>
  <c r="BW2" i="118"/>
  <c r="BV25" i="118"/>
  <c r="BV25" i="119"/>
  <c r="BW2" i="119"/>
  <c r="CD2" i="131"/>
  <c r="CC25" i="131"/>
  <c r="BW2" i="113"/>
  <c r="BV25" i="113"/>
  <c r="H58" i="131"/>
  <c r="I58" i="131" s="1"/>
  <c r="H57" i="131"/>
  <c r="I57" i="131" s="1"/>
  <c r="BX2" i="122" l="1"/>
  <c r="BW25" i="122"/>
  <c r="BX2" i="118"/>
  <c r="BW25" i="118"/>
  <c r="BX2" i="115"/>
  <c r="BW25" i="115"/>
  <c r="BX2" i="113"/>
  <c r="BW25" i="113"/>
  <c r="BY25" i="110"/>
  <c r="BZ2" i="110"/>
  <c r="BX2" i="120"/>
  <c r="BW25" i="120"/>
  <c r="BX2" i="117"/>
  <c r="BW25" i="117"/>
  <c r="CD25" i="131"/>
  <c r="CE2" i="131"/>
  <c r="BW25" i="119"/>
  <c r="BX2" i="119"/>
  <c r="BW25" i="121"/>
  <c r="BX2" i="121"/>
  <c r="BX2" i="114"/>
  <c r="BW25" i="114"/>
  <c r="AD80" i="137"/>
  <c r="AD82" i="137" s="1"/>
  <c r="Z80" i="137"/>
  <c r="Z82" i="137" s="1"/>
  <c r="AC80" i="137"/>
  <c r="AC82" i="137" s="1"/>
  <c r="AC101" i="137" s="1"/>
  <c r="AE80" i="137"/>
  <c r="AE82" i="137" s="1"/>
  <c r="AE100" i="137" s="1"/>
  <c r="BX25" i="121" l="1"/>
  <c r="BY2" i="121"/>
  <c r="CF2" i="131"/>
  <c r="CE25" i="131"/>
  <c r="BY2" i="120"/>
  <c r="BX25" i="120"/>
  <c r="BX25" i="113"/>
  <c r="BY2" i="113"/>
  <c r="BX25" i="118"/>
  <c r="BY2" i="118"/>
  <c r="BX25" i="119"/>
  <c r="BY2" i="119"/>
  <c r="BZ25" i="110"/>
  <c r="CA2" i="110"/>
  <c r="BX25" i="114"/>
  <c r="BY2" i="114"/>
  <c r="BY2" i="117"/>
  <c r="BX25" i="117"/>
  <c r="BY2" i="115"/>
  <c r="BX25" i="115"/>
  <c r="BY2" i="122"/>
  <c r="BX25" i="122"/>
  <c r="Z97" i="137"/>
  <c r="Z5" i="137" s="1"/>
  <c r="Z28" i="137" s="1"/>
  <c r="Z100" i="137"/>
  <c r="AC103" i="137"/>
  <c r="AC95" i="137"/>
  <c r="AC3" i="137" s="1"/>
  <c r="AC26" i="137" s="1"/>
  <c r="S51" i="137" s="1"/>
  <c r="AC100" i="137"/>
  <c r="AC96" i="137"/>
  <c r="AC4" i="137" s="1"/>
  <c r="AC27" i="137" s="1"/>
  <c r="S52" i="137" s="1"/>
  <c r="AC98" i="137"/>
  <c r="AC6" i="137" s="1"/>
  <c r="AC29" i="137" s="1"/>
  <c r="S54" i="137" s="1"/>
  <c r="AC102" i="137"/>
  <c r="Z96" i="137"/>
  <c r="Z4" i="137" s="1"/>
  <c r="Z27" i="137" s="1"/>
  <c r="Z98" i="137"/>
  <c r="Z6" i="137" s="1"/>
  <c r="Z29" i="137" s="1"/>
  <c r="AB80" i="137"/>
  <c r="AB82" i="137" s="1"/>
  <c r="AA80" i="137"/>
  <c r="AA82" i="137" s="1"/>
  <c r="AD101" i="137"/>
  <c r="AD95" i="137"/>
  <c r="AD3" i="137" s="1"/>
  <c r="AD100" i="137"/>
  <c r="AD98" i="137"/>
  <c r="AD6" i="137" s="1"/>
  <c r="AD29" i="137" s="1"/>
  <c r="AD103" i="137"/>
  <c r="AD96" i="137"/>
  <c r="AD4" i="137" s="1"/>
  <c r="AD27" i="137" s="1"/>
  <c r="AD102" i="137"/>
  <c r="AD97" i="137"/>
  <c r="AD5" i="137" s="1"/>
  <c r="AD28" i="137" s="1"/>
  <c r="AE101" i="137"/>
  <c r="AE103" i="137"/>
  <c r="AE102" i="137"/>
  <c r="AE97" i="137"/>
  <c r="AE5" i="137" s="1"/>
  <c r="AE28" i="137" s="1"/>
  <c r="AE96" i="137"/>
  <c r="AE4" i="137" s="1"/>
  <c r="AE27" i="137" s="1"/>
  <c r="Z102" i="137"/>
  <c r="AE98" i="137"/>
  <c r="AE6" i="137" s="1"/>
  <c r="AE29" i="137" s="1"/>
  <c r="Z95" i="137"/>
  <c r="Z3" i="137" s="1"/>
  <c r="AE95" i="137"/>
  <c r="AE3" i="137" s="1"/>
  <c r="Z103" i="137"/>
  <c r="Z101" i="137"/>
  <c r="AC97" i="137"/>
  <c r="AC5" i="137" s="1"/>
  <c r="AC28" i="137" s="1"/>
  <c r="S53" i="137" s="1"/>
  <c r="BZ2" i="114" l="1"/>
  <c r="BY25" i="114"/>
  <c r="BY25" i="119"/>
  <c r="BZ2" i="119"/>
  <c r="BY25" i="113"/>
  <c r="BZ2" i="113"/>
  <c r="BY25" i="115"/>
  <c r="BZ2" i="115"/>
  <c r="CG2" i="131"/>
  <c r="CF25" i="131"/>
  <c r="CA25" i="110"/>
  <c r="CB2" i="110"/>
  <c r="BZ2" i="118"/>
  <c r="BY25" i="118"/>
  <c r="BY25" i="121"/>
  <c r="BZ2" i="121"/>
  <c r="BZ2" i="122"/>
  <c r="BY25" i="122"/>
  <c r="BY25" i="117"/>
  <c r="BZ2" i="117"/>
  <c r="BZ2" i="120"/>
  <c r="BY25" i="120"/>
  <c r="AD106" i="137"/>
  <c r="AC106" i="137"/>
  <c r="AC46" i="137"/>
  <c r="AE106" i="137"/>
  <c r="AC23" i="137"/>
  <c r="Z106" i="137"/>
  <c r="AA97" i="137"/>
  <c r="AA5" i="137" s="1"/>
  <c r="AA28" i="137" s="1"/>
  <c r="AA100" i="137"/>
  <c r="AA96" i="137"/>
  <c r="AA4" i="137" s="1"/>
  <c r="AA27" i="137" s="1"/>
  <c r="AA102" i="137"/>
  <c r="AA101" i="137"/>
  <c r="AA98" i="137"/>
  <c r="AA6" i="137" s="1"/>
  <c r="AA29" i="137" s="1"/>
  <c r="AA95" i="137"/>
  <c r="AA3" i="137" s="1"/>
  <c r="AA103" i="137"/>
  <c r="AD26" i="137"/>
  <c r="AD46" i="137" s="1"/>
  <c r="AD23" i="137"/>
  <c r="AE26" i="137"/>
  <c r="AE46" i="137" s="1"/>
  <c r="AE23" i="137"/>
  <c r="Z23" i="137"/>
  <c r="Z26" i="137"/>
  <c r="Z46" i="137" s="1"/>
  <c r="AB95" i="137"/>
  <c r="AB3" i="137" s="1"/>
  <c r="AB96" i="137"/>
  <c r="AB4" i="137" s="1"/>
  <c r="AB27" i="137" s="1"/>
  <c r="AB97" i="137"/>
  <c r="AB5" i="137" s="1"/>
  <c r="AB28" i="137" s="1"/>
  <c r="AB100" i="137"/>
  <c r="AB102" i="137"/>
  <c r="AB98" i="137"/>
  <c r="AB6" i="137" s="1"/>
  <c r="AB29" i="137" s="1"/>
  <c r="AB101" i="137"/>
  <c r="AB103" i="137"/>
  <c r="BZ25" i="117" l="1"/>
  <c r="CA2" i="117"/>
  <c r="CA2" i="121"/>
  <c r="BZ25" i="121"/>
  <c r="CC2" i="110"/>
  <c r="CB25" i="110"/>
  <c r="CA2" i="115"/>
  <c r="BZ25" i="115"/>
  <c r="BZ25" i="119"/>
  <c r="CA2" i="119"/>
  <c r="CA2" i="113"/>
  <c r="BZ25" i="113"/>
  <c r="BZ25" i="120"/>
  <c r="CA2" i="120"/>
  <c r="BZ25" i="122"/>
  <c r="CA2" i="122"/>
  <c r="CA2" i="118"/>
  <c r="BZ25" i="118"/>
  <c r="CG25" i="131"/>
  <c r="CH2" i="131"/>
  <c r="CA2" i="114"/>
  <c r="BZ25" i="114"/>
  <c r="AA106" i="137"/>
  <c r="AA23" i="137"/>
  <c r="AA26" i="137"/>
  <c r="AA46" i="137" s="1"/>
  <c r="AB106" i="137"/>
  <c r="AB26" i="137"/>
  <c r="AB46" i="137" s="1"/>
  <c r="AB23" i="137"/>
  <c r="CA25" i="118" l="1"/>
  <c r="CB2" i="118"/>
  <c r="CI2" i="131"/>
  <c r="CH25" i="131"/>
  <c r="CA25" i="122"/>
  <c r="CB2" i="122"/>
  <c r="CA25" i="114"/>
  <c r="CB2" i="114"/>
  <c r="CB2" i="113"/>
  <c r="CA25" i="113"/>
  <c r="CB2" i="115"/>
  <c r="CA25" i="115"/>
  <c r="CA25" i="121"/>
  <c r="CB2" i="121"/>
  <c r="CD2" i="110"/>
  <c r="CC25" i="110"/>
  <c r="CA25" i="120"/>
  <c r="CB2" i="120"/>
  <c r="CA25" i="119"/>
  <c r="CB2" i="119"/>
  <c r="CB2" i="117"/>
  <c r="CA25" i="117"/>
  <c r="C107" i="137"/>
  <c r="L51" i="150"/>
  <c r="M51" i="150"/>
  <c r="CC2" i="119" l="1"/>
  <c r="CB25" i="119"/>
  <c r="CC2" i="114"/>
  <c r="CB25" i="114"/>
  <c r="CD25" i="110"/>
  <c r="CE2" i="110"/>
  <c r="CB25" i="115"/>
  <c r="CC2" i="115"/>
  <c r="CJ2" i="131"/>
  <c r="CI25" i="131"/>
  <c r="CC2" i="120"/>
  <c r="CB25" i="120"/>
  <c r="CC2" i="121"/>
  <c r="CB25" i="121"/>
  <c r="CC2" i="122"/>
  <c r="CB25" i="122"/>
  <c r="CC2" i="118"/>
  <c r="CB25" i="118"/>
  <c r="CC2" i="117"/>
  <c r="CB25" i="117"/>
  <c r="CB25" i="113"/>
  <c r="CC2" i="113"/>
  <c r="M53" i="150"/>
  <c r="M54" i="150"/>
  <c r="M52" i="150"/>
  <c r="L53" i="150"/>
  <c r="L56" i="150"/>
  <c r="L52" i="150"/>
  <c r="L54" i="150"/>
  <c r="CD2" i="115" l="1"/>
  <c r="CC25" i="115"/>
  <c r="CC25" i="121"/>
  <c r="CD2" i="121"/>
  <c r="CD2" i="117"/>
  <c r="CC25" i="117"/>
  <c r="CC25" i="122"/>
  <c r="CD2" i="122"/>
  <c r="CD2" i="120"/>
  <c r="CC25" i="120"/>
  <c r="CD2" i="114"/>
  <c r="CC25" i="114"/>
  <c r="CC25" i="118"/>
  <c r="CD2" i="118"/>
  <c r="CD2" i="113"/>
  <c r="CC25" i="113"/>
  <c r="CF2" i="110"/>
  <c r="CE25" i="110"/>
  <c r="CJ25" i="131"/>
  <c r="CK2" i="131"/>
  <c r="CC25" i="119"/>
  <c r="CD2" i="119"/>
  <c r="L55" i="150"/>
  <c r="M55" i="150"/>
  <c r="M56" i="150"/>
  <c r="H52" i="154"/>
  <c r="I52" i="154" s="1"/>
  <c r="O54" i="154"/>
  <c r="P54" i="154" s="1"/>
  <c r="O57" i="154"/>
  <c r="P57" i="154" s="1"/>
  <c r="H54" i="154"/>
  <c r="I54" i="154" s="1"/>
  <c r="O56" i="154"/>
  <c r="P56" i="154" s="1"/>
  <c r="H57" i="154"/>
  <c r="I57" i="154" s="1"/>
  <c r="O53" i="154"/>
  <c r="P53" i="154" s="1"/>
  <c r="H56" i="154"/>
  <c r="I56" i="154" s="1"/>
  <c r="H53" i="154"/>
  <c r="I53" i="154" s="1"/>
  <c r="H55" i="154"/>
  <c r="I55" i="154" s="1"/>
  <c r="H54" i="121"/>
  <c r="I54" i="121" s="1"/>
  <c r="H55" i="121"/>
  <c r="I55" i="121" s="1"/>
  <c r="H56" i="121"/>
  <c r="I56" i="121" s="1"/>
  <c r="O56" i="121"/>
  <c r="P56" i="121" s="1"/>
  <c r="O55" i="121"/>
  <c r="P55" i="121" s="1"/>
  <c r="H51" i="121"/>
  <c r="I51" i="121" s="1"/>
  <c r="H52" i="121"/>
  <c r="H53" i="121"/>
  <c r="I53" i="121" s="1"/>
  <c r="CL2" i="131" l="1"/>
  <c r="CK25" i="131"/>
  <c r="CD25" i="122"/>
  <c r="CE2" i="122"/>
  <c r="CD25" i="121"/>
  <c r="CE2" i="121"/>
  <c r="CE2" i="113"/>
  <c r="CD25" i="113"/>
  <c r="CE2" i="114"/>
  <c r="CD25" i="114"/>
  <c r="CE2" i="119"/>
  <c r="CD25" i="119"/>
  <c r="CD25" i="118"/>
  <c r="CE2" i="118"/>
  <c r="CG2" i="110"/>
  <c r="CF25" i="110"/>
  <c r="CE2" i="120"/>
  <c r="CD25" i="120"/>
  <c r="CE2" i="117"/>
  <c r="CD25" i="117"/>
  <c r="CE2" i="115"/>
  <c r="CD25" i="115"/>
  <c r="O54" i="121"/>
  <c r="P54" i="121" s="1"/>
  <c r="O55" i="154"/>
  <c r="P55" i="154" s="1"/>
  <c r="I52" i="121"/>
  <c r="CE25" i="122" l="1"/>
  <c r="CF2" i="122"/>
  <c r="CF2" i="117"/>
  <c r="CE25" i="117"/>
  <c r="CG25" i="110"/>
  <c r="CH2" i="110"/>
  <c r="CE25" i="119"/>
  <c r="CF2" i="119"/>
  <c r="CF2" i="113"/>
  <c r="CE25" i="113"/>
  <c r="CF2" i="115"/>
  <c r="CE25" i="115"/>
  <c r="CF2" i="118"/>
  <c r="CE25" i="118"/>
  <c r="CE25" i="121"/>
  <c r="CF2" i="121"/>
  <c r="CE25" i="120"/>
  <c r="CF2" i="120"/>
  <c r="CE25" i="114"/>
  <c r="CF2" i="114"/>
  <c r="CM2" i="131"/>
  <c r="CL25" i="131"/>
  <c r="CG2" i="114" l="1"/>
  <c r="CF25" i="114"/>
  <c r="CF25" i="121"/>
  <c r="CG2" i="121"/>
  <c r="CF25" i="119"/>
  <c r="CG2" i="119"/>
  <c r="CG2" i="115"/>
  <c r="CF25" i="115"/>
  <c r="CG2" i="117"/>
  <c r="CF25" i="117"/>
  <c r="CF25" i="120"/>
  <c r="CG2" i="120"/>
  <c r="CI2" i="110"/>
  <c r="CH25" i="110"/>
  <c r="CF25" i="122"/>
  <c r="CG2" i="122"/>
  <c r="CM25" i="131"/>
  <c r="CN2" i="131"/>
  <c r="CF25" i="118"/>
  <c r="CG2" i="118"/>
  <c r="CG2" i="113"/>
  <c r="CF25" i="113"/>
  <c r="H51" i="141"/>
  <c r="I51" i="141" s="1"/>
  <c r="CJ2" i="110" l="1"/>
  <c r="CI25" i="110"/>
  <c r="CH2" i="118"/>
  <c r="CG25" i="118"/>
  <c r="CH2" i="120"/>
  <c r="CG25" i="120"/>
  <c r="CG25" i="121"/>
  <c r="CH2" i="121"/>
  <c r="CH2" i="122"/>
  <c r="CG25" i="122"/>
  <c r="CG25" i="115"/>
  <c r="CH2" i="115"/>
  <c r="CG25" i="113"/>
  <c r="CH2" i="113"/>
  <c r="CG25" i="117"/>
  <c r="CH2" i="117"/>
  <c r="CN25" i="131"/>
  <c r="CO2" i="131"/>
  <c r="CG25" i="119"/>
  <c r="CH2" i="119"/>
  <c r="CH2" i="114"/>
  <c r="CG25" i="114"/>
  <c r="H52" i="141"/>
  <c r="I52" i="141" s="1"/>
  <c r="H53" i="141"/>
  <c r="I53" i="141" s="1"/>
  <c r="CH25" i="120" l="1"/>
  <c r="CI2" i="120"/>
  <c r="CH25" i="119"/>
  <c r="CI2" i="119"/>
  <c r="CH25" i="115"/>
  <c r="CI2" i="115"/>
  <c r="CI2" i="121"/>
  <c r="CH25" i="121"/>
  <c r="CI2" i="117"/>
  <c r="CH25" i="117"/>
  <c r="CI2" i="118"/>
  <c r="CH25" i="118"/>
  <c r="CI2" i="114"/>
  <c r="CH25" i="114"/>
  <c r="CH25" i="122"/>
  <c r="CI2" i="122"/>
  <c r="CP2" i="131"/>
  <c r="CO25" i="131"/>
  <c r="CH25" i="113"/>
  <c r="CI2" i="113"/>
  <c r="CJ25" i="110"/>
  <c r="CK2" i="110"/>
  <c r="H54" i="141"/>
  <c r="I54" i="141" s="1"/>
  <c r="CJ2" i="119" l="1"/>
  <c r="CI25" i="119"/>
  <c r="CI25" i="113"/>
  <c r="CJ2" i="113"/>
  <c r="CJ2" i="118"/>
  <c r="CI25" i="118"/>
  <c r="CI25" i="121"/>
  <c r="CJ2" i="121"/>
  <c r="CL2" i="110"/>
  <c r="CK25" i="110"/>
  <c r="CI25" i="115"/>
  <c r="CJ2" i="115"/>
  <c r="CI25" i="120"/>
  <c r="CJ2" i="120"/>
  <c r="CI25" i="122"/>
  <c r="CJ2" i="122"/>
  <c r="CP25" i="131"/>
  <c r="CQ2" i="131"/>
  <c r="CI25" i="114"/>
  <c r="CJ2" i="114"/>
  <c r="CJ2" i="117"/>
  <c r="CI25" i="117"/>
  <c r="H55" i="141"/>
  <c r="I55" i="141" s="1"/>
  <c r="CK2" i="117" l="1"/>
  <c r="CJ25" i="117"/>
  <c r="CM2" i="110"/>
  <c r="CL25" i="110"/>
  <c r="CK2" i="122"/>
  <c r="CJ25" i="122"/>
  <c r="CJ25" i="121"/>
  <c r="CK2" i="121"/>
  <c r="CJ25" i="113"/>
  <c r="CK2" i="113"/>
  <c r="CK2" i="114"/>
  <c r="CJ25" i="114"/>
  <c r="CJ25" i="115"/>
  <c r="CK2" i="115"/>
  <c r="CQ25" i="131"/>
  <c r="CR2" i="131"/>
  <c r="CK2" i="120"/>
  <c r="CJ25" i="120"/>
  <c r="CK2" i="118"/>
  <c r="CJ25" i="118"/>
  <c r="CJ25" i="119"/>
  <c r="CK2" i="119"/>
  <c r="H56" i="141"/>
  <c r="I56" i="141" s="1"/>
  <c r="CL2" i="121" l="1"/>
  <c r="CK25" i="121"/>
  <c r="CR25" i="131"/>
  <c r="CS2" i="131"/>
  <c r="CM25" i="110"/>
  <c r="CN2" i="110"/>
  <c r="CL2" i="118"/>
  <c r="CK25" i="118"/>
  <c r="CK25" i="119"/>
  <c r="CL2" i="119"/>
  <c r="CL2" i="115"/>
  <c r="CK25" i="115"/>
  <c r="CL2" i="113"/>
  <c r="CK25" i="113"/>
  <c r="CL2" i="114"/>
  <c r="CK25" i="114"/>
  <c r="CL2" i="120"/>
  <c r="CK25" i="120"/>
  <c r="CK25" i="122"/>
  <c r="CL2" i="122"/>
  <c r="CL2" i="117"/>
  <c r="CK25" i="117"/>
  <c r="H57" i="141"/>
  <c r="I57" i="141" s="1"/>
  <c r="H51" i="144"/>
  <c r="I51" i="144" s="1"/>
  <c r="H52" i="144"/>
  <c r="I52" i="144" s="1"/>
  <c r="CS25" i="131" l="1"/>
  <c r="CT2" i="131"/>
  <c r="CM2" i="122"/>
  <c r="CL25" i="122"/>
  <c r="CM2" i="114"/>
  <c r="CL25" i="114"/>
  <c r="CM2" i="115"/>
  <c r="CL25" i="115"/>
  <c r="CM2" i="118"/>
  <c r="CL25" i="118"/>
  <c r="CL25" i="119"/>
  <c r="CM2" i="119"/>
  <c r="CN25" i="110"/>
  <c r="CO2" i="110"/>
  <c r="CL25" i="117"/>
  <c r="CM2" i="117"/>
  <c r="CL25" i="120"/>
  <c r="CM2" i="120"/>
  <c r="CM2" i="113"/>
  <c r="CL25" i="113"/>
  <c r="CL25" i="121"/>
  <c r="CM2" i="121"/>
  <c r="H53" i="144"/>
  <c r="I53" i="144" s="1"/>
  <c r="H51" i="145"/>
  <c r="I51" i="145" s="1"/>
  <c r="H53" i="145"/>
  <c r="H52" i="145"/>
  <c r="I52" i="145" s="1"/>
  <c r="CM25" i="117" l="1"/>
  <c r="CN2" i="117"/>
  <c r="CN2" i="119"/>
  <c r="CM25" i="119"/>
  <c r="CN2" i="113"/>
  <c r="CM25" i="113"/>
  <c r="CN2" i="115"/>
  <c r="CM25" i="115"/>
  <c r="CM25" i="122"/>
  <c r="CN2" i="122"/>
  <c r="CN2" i="118"/>
  <c r="CM25" i="118"/>
  <c r="CN2" i="114"/>
  <c r="CM25" i="114"/>
  <c r="CM25" i="121"/>
  <c r="CN2" i="121"/>
  <c r="CM25" i="120"/>
  <c r="CN2" i="120"/>
  <c r="CP2" i="110"/>
  <c r="CO25" i="110"/>
  <c r="CU2" i="131"/>
  <c r="CT25" i="131"/>
  <c r="I53" i="145"/>
  <c r="CO2" i="121" l="1"/>
  <c r="CN25" i="121"/>
  <c r="CN25" i="118"/>
  <c r="CO2" i="118"/>
  <c r="CO2" i="115"/>
  <c r="CN25" i="115"/>
  <c r="CO2" i="119"/>
  <c r="CN25" i="119"/>
  <c r="CN25" i="120"/>
  <c r="CO2" i="120"/>
  <c r="CN25" i="122"/>
  <c r="CO2" i="122"/>
  <c r="CN25" i="117"/>
  <c r="CO2" i="117"/>
  <c r="CP25" i="110"/>
  <c r="CQ2" i="110"/>
  <c r="CV2" i="131"/>
  <c r="CU25" i="131"/>
  <c r="CO2" i="114"/>
  <c r="CN25" i="114"/>
  <c r="CN25" i="113"/>
  <c r="CO2" i="113"/>
  <c r="H54" i="145"/>
  <c r="I54" i="145" s="1"/>
  <c r="H51" i="146"/>
  <c r="I51" i="146" s="1"/>
  <c r="H52" i="146"/>
  <c r="I52" i="146" s="1"/>
  <c r="H53" i="146"/>
  <c r="AC80" i="146"/>
  <c r="AC82" i="146" s="1"/>
  <c r="AD80" i="146"/>
  <c r="AD82" i="146" s="1"/>
  <c r="AF80" i="146"/>
  <c r="AF82" i="146" s="1"/>
  <c r="CQ25" i="110" l="1"/>
  <c r="CR2" i="110"/>
  <c r="CO25" i="122"/>
  <c r="CP2" i="122"/>
  <c r="CP2" i="118"/>
  <c r="CO25" i="118"/>
  <c r="CP2" i="114"/>
  <c r="CO25" i="114"/>
  <c r="CP2" i="119"/>
  <c r="CO25" i="119"/>
  <c r="CP2" i="113"/>
  <c r="CO25" i="113"/>
  <c r="CO25" i="117"/>
  <c r="CP2" i="117"/>
  <c r="CO25" i="120"/>
  <c r="CP2" i="120"/>
  <c r="CW2" i="131"/>
  <c r="CV25" i="131"/>
  <c r="CP2" i="115"/>
  <c r="CO25" i="115"/>
  <c r="CO25" i="121"/>
  <c r="CP2" i="121"/>
  <c r="H55" i="146"/>
  <c r="I55" i="146" s="1"/>
  <c r="H56" i="146"/>
  <c r="I56" i="146" s="1"/>
  <c r="H54" i="146"/>
  <c r="I54" i="146" s="1"/>
  <c r="I53" i="146"/>
  <c r="AC98" i="146"/>
  <c r="AC4" i="146" s="1"/>
  <c r="AC27" i="146" s="1"/>
  <c r="AC101" i="146"/>
  <c r="AC7" i="146" s="1"/>
  <c r="AC30" i="146" s="1"/>
  <c r="AF105" i="146"/>
  <c r="AF106" i="146"/>
  <c r="AF107" i="146"/>
  <c r="AF104" i="146"/>
  <c r="AF108" i="146"/>
  <c r="AF109" i="146"/>
  <c r="AF98" i="146"/>
  <c r="AF101" i="146"/>
  <c r="AF102" i="146"/>
  <c r="AF100" i="146"/>
  <c r="AF97" i="146"/>
  <c r="AF99" i="146"/>
  <c r="AD107" i="146"/>
  <c r="AD105" i="146"/>
  <c r="AD109" i="146"/>
  <c r="AD108" i="146"/>
  <c r="AD99" i="146"/>
  <c r="AD5" i="146" s="1"/>
  <c r="AD28" i="146" s="1"/>
  <c r="AD102" i="146"/>
  <c r="AD8" i="146" s="1"/>
  <c r="AD31" i="146" s="1"/>
  <c r="AD104" i="146"/>
  <c r="AD106" i="146"/>
  <c r="AD98" i="146"/>
  <c r="AD4" i="146" s="1"/>
  <c r="AD27" i="146" s="1"/>
  <c r="AD101" i="146"/>
  <c r="AD7" i="146" s="1"/>
  <c r="AD30" i="146" s="1"/>
  <c r="AD100" i="146"/>
  <c r="AD6" i="146" s="1"/>
  <c r="AD29" i="146" s="1"/>
  <c r="AD97" i="146"/>
  <c r="AD3" i="146" s="1"/>
  <c r="AC108" i="146"/>
  <c r="AC99" i="146"/>
  <c r="AC5" i="146" s="1"/>
  <c r="AC28" i="146" s="1"/>
  <c r="AC107" i="146"/>
  <c r="AC105" i="146"/>
  <c r="AC100" i="146"/>
  <c r="AC6" i="146" s="1"/>
  <c r="AC29" i="146" s="1"/>
  <c r="AC106" i="146"/>
  <c r="AC102" i="146"/>
  <c r="AC8" i="146" s="1"/>
  <c r="AC31" i="146" s="1"/>
  <c r="AC104" i="146"/>
  <c r="AC97" i="146"/>
  <c r="AC3" i="146" s="1"/>
  <c r="AE80" i="146"/>
  <c r="AE82" i="146" s="1"/>
  <c r="AC109" i="146"/>
  <c r="CQ2" i="120" l="1"/>
  <c r="CP25" i="120"/>
  <c r="CQ2" i="122"/>
  <c r="CP25" i="122"/>
  <c r="CP25" i="115"/>
  <c r="CQ2" i="115"/>
  <c r="CP25" i="113"/>
  <c r="CQ2" i="113"/>
  <c r="CP25" i="114"/>
  <c r="CQ2" i="114"/>
  <c r="CP25" i="121"/>
  <c r="CQ2" i="121"/>
  <c r="CP25" i="117"/>
  <c r="CQ2" i="117"/>
  <c r="CR25" i="110"/>
  <c r="CS2" i="110"/>
  <c r="CX2" i="131"/>
  <c r="CW25" i="131"/>
  <c r="CQ2" i="119"/>
  <c r="CP25" i="119"/>
  <c r="CQ2" i="118"/>
  <c r="CP25" i="118"/>
  <c r="AD23" i="146"/>
  <c r="AD26" i="146"/>
  <c r="AD46" i="146" s="1"/>
  <c r="AF7" i="146"/>
  <c r="AF30" i="146" s="1"/>
  <c r="I80" i="146"/>
  <c r="I82" i="146" s="1"/>
  <c r="AF5" i="146"/>
  <c r="AF28" i="146" s="1"/>
  <c r="AC112" i="146"/>
  <c r="AE105" i="146"/>
  <c r="AE102" i="146"/>
  <c r="AE8" i="146" s="1"/>
  <c r="AE31" i="146" s="1"/>
  <c r="AE100" i="146"/>
  <c r="AE6" i="146" s="1"/>
  <c r="AE29" i="146" s="1"/>
  <c r="AE106" i="146"/>
  <c r="AE107" i="146"/>
  <c r="AE101" i="146"/>
  <c r="AE7" i="146" s="1"/>
  <c r="AE30" i="146" s="1"/>
  <c r="AE108" i="146"/>
  <c r="AE109" i="146"/>
  <c r="AE97" i="146"/>
  <c r="AE3" i="146" s="1"/>
  <c r="AE99" i="146"/>
  <c r="AE5" i="146" s="1"/>
  <c r="AE28" i="146" s="1"/>
  <c r="AE98" i="146"/>
  <c r="AE4" i="146" s="1"/>
  <c r="AE27" i="146" s="1"/>
  <c r="AE104" i="146"/>
  <c r="AF4" i="146"/>
  <c r="AF27" i="146" s="1"/>
  <c r="AF112" i="146"/>
  <c r="AC23" i="146"/>
  <c r="AC26" i="146"/>
  <c r="AD112" i="146"/>
  <c r="AF3" i="146"/>
  <c r="AF6" i="146"/>
  <c r="AF29" i="146" s="1"/>
  <c r="AF8" i="146"/>
  <c r="AF31" i="146" s="1"/>
  <c r="CT2" i="110" l="1"/>
  <c r="CS25" i="110"/>
  <c r="CQ25" i="121"/>
  <c r="CR2" i="121"/>
  <c r="CQ25" i="113"/>
  <c r="CR2" i="113"/>
  <c r="CQ25" i="119"/>
  <c r="CR2" i="119"/>
  <c r="CR2" i="122"/>
  <c r="CQ25" i="122"/>
  <c r="CR2" i="117"/>
  <c r="CQ25" i="117"/>
  <c r="CQ25" i="114"/>
  <c r="CR2" i="114"/>
  <c r="CQ25" i="115"/>
  <c r="CR2" i="115"/>
  <c r="CR2" i="118"/>
  <c r="CQ25" i="118"/>
  <c r="CX25" i="131"/>
  <c r="CY2" i="131"/>
  <c r="CR2" i="120"/>
  <c r="CQ25" i="120"/>
  <c r="AC46" i="146"/>
  <c r="AG28" i="146"/>
  <c r="AG5" i="146"/>
  <c r="AH99" i="146"/>
  <c r="AG29" i="146"/>
  <c r="AG6" i="146"/>
  <c r="AH100" i="146"/>
  <c r="AG4" i="146"/>
  <c r="AG27" i="146"/>
  <c r="AH98" i="146"/>
  <c r="I106" i="146"/>
  <c r="I99" i="146"/>
  <c r="I5" i="146" s="1"/>
  <c r="I28" i="146" s="1"/>
  <c r="I107" i="146"/>
  <c r="I105" i="146"/>
  <c r="I109" i="146"/>
  <c r="I108" i="146"/>
  <c r="I102" i="146"/>
  <c r="I8" i="146" s="1"/>
  <c r="I31" i="146" s="1"/>
  <c r="I100" i="146"/>
  <c r="I6" i="146" s="1"/>
  <c r="I29" i="146" s="1"/>
  <c r="I101" i="146"/>
  <c r="I7" i="146" s="1"/>
  <c r="I30" i="146" s="1"/>
  <c r="I98" i="146"/>
  <c r="I4" i="146" s="1"/>
  <c r="I27" i="146" s="1"/>
  <c r="I104" i="146"/>
  <c r="I97" i="146"/>
  <c r="I3" i="146" s="1"/>
  <c r="AG31" i="146"/>
  <c r="AG8" i="146"/>
  <c r="AH102" i="146"/>
  <c r="J80" i="146"/>
  <c r="J82" i="146" s="1"/>
  <c r="AF23" i="146"/>
  <c r="AF26" i="146"/>
  <c r="AF46" i="146" s="1"/>
  <c r="AE112" i="146"/>
  <c r="AG3" i="146"/>
  <c r="AG26" i="146"/>
  <c r="AH97" i="146"/>
  <c r="AG7" i="146"/>
  <c r="AG30" i="146"/>
  <c r="AH101" i="146"/>
  <c r="AE26" i="146"/>
  <c r="AE46" i="146" s="1"/>
  <c r="AE23" i="146"/>
  <c r="CZ2" i="131" l="1"/>
  <c r="CY25" i="131"/>
  <c r="CS2" i="115"/>
  <c r="CR25" i="115"/>
  <c r="CR25" i="119"/>
  <c r="CS2" i="119"/>
  <c r="CS2" i="121"/>
  <c r="CR25" i="121"/>
  <c r="CR25" i="117"/>
  <c r="CS2" i="117"/>
  <c r="CS2" i="114"/>
  <c r="CR25" i="114"/>
  <c r="CS2" i="113"/>
  <c r="CR25" i="113"/>
  <c r="CS2" i="120"/>
  <c r="CR25" i="120"/>
  <c r="CR25" i="118"/>
  <c r="CS2" i="118"/>
  <c r="CS2" i="122"/>
  <c r="CR25" i="122"/>
  <c r="CU2" i="110"/>
  <c r="CT25" i="110"/>
  <c r="AH6" i="146"/>
  <c r="AH107" i="146"/>
  <c r="AI100" i="146"/>
  <c r="K80" i="146"/>
  <c r="K82" i="146" s="1"/>
  <c r="AH3" i="146"/>
  <c r="AI97" i="146"/>
  <c r="AH104" i="146"/>
  <c r="AH8" i="146"/>
  <c r="AI102" i="146"/>
  <c r="AH109" i="146"/>
  <c r="AG46" i="146"/>
  <c r="AG23" i="146"/>
  <c r="I23" i="146"/>
  <c r="I26" i="146"/>
  <c r="I46" i="146" s="1"/>
  <c r="I112" i="146"/>
  <c r="AH108" i="146"/>
  <c r="AH7" i="146"/>
  <c r="AI101" i="146"/>
  <c r="AH5" i="146"/>
  <c r="AI99" i="146"/>
  <c r="AH106" i="146"/>
  <c r="J106" i="146"/>
  <c r="J108" i="146"/>
  <c r="J109" i="146"/>
  <c r="J107" i="146"/>
  <c r="J105" i="146"/>
  <c r="J101" i="146"/>
  <c r="J7" i="146" s="1"/>
  <c r="J30" i="146" s="1"/>
  <c r="J99" i="146"/>
  <c r="J5" i="146" s="1"/>
  <c r="J28" i="146" s="1"/>
  <c r="J100" i="146"/>
  <c r="J6" i="146" s="1"/>
  <c r="J29" i="146" s="1"/>
  <c r="J97" i="146"/>
  <c r="J3" i="146" s="1"/>
  <c r="J102" i="146"/>
  <c r="J8" i="146" s="1"/>
  <c r="J31" i="146" s="1"/>
  <c r="J98" i="146"/>
  <c r="J4" i="146" s="1"/>
  <c r="J27" i="146" s="1"/>
  <c r="J104" i="146"/>
  <c r="AH105" i="146"/>
  <c r="AH4" i="146"/>
  <c r="AI98" i="146"/>
  <c r="CS25" i="122" l="1"/>
  <c r="CT2" i="122"/>
  <c r="CT2" i="120"/>
  <c r="CS25" i="120"/>
  <c r="CS25" i="114"/>
  <c r="CT2" i="114"/>
  <c r="CT2" i="121"/>
  <c r="CS25" i="121"/>
  <c r="CT2" i="115"/>
  <c r="CS25" i="115"/>
  <c r="CT2" i="118"/>
  <c r="CS25" i="118"/>
  <c r="CS25" i="117"/>
  <c r="CT2" i="117"/>
  <c r="CS25" i="119"/>
  <c r="CT2" i="119"/>
  <c r="CV2" i="110"/>
  <c r="CU25" i="110"/>
  <c r="CS25" i="113"/>
  <c r="CT2" i="113"/>
  <c r="DA2" i="131"/>
  <c r="CZ25" i="131"/>
  <c r="AH23" i="146"/>
  <c r="AH26" i="146"/>
  <c r="AI104" i="146"/>
  <c r="J26" i="146"/>
  <c r="J46" i="146" s="1"/>
  <c r="J23" i="146"/>
  <c r="AI3" i="146"/>
  <c r="AJ97" i="146"/>
  <c r="AI4" i="146"/>
  <c r="AJ98" i="146"/>
  <c r="AI5" i="146"/>
  <c r="AJ99" i="146"/>
  <c r="K105" i="146"/>
  <c r="K109" i="146"/>
  <c r="K108" i="146"/>
  <c r="K106" i="146"/>
  <c r="K98" i="146"/>
  <c r="K4" i="146" s="1"/>
  <c r="K27" i="146" s="1"/>
  <c r="K107" i="146"/>
  <c r="K102" i="146"/>
  <c r="K8" i="146" s="1"/>
  <c r="K31" i="146" s="1"/>
  <c r="K101" i="146"/>
  <c r="K7" i="146" s="1"/>
  <c r="K30" i="146" s="1"/>
  <c r="K99" i="146"/>
  <c r="K5" i="146" s="1"/>
  <c r="K28" i="146" s="1"/>
  <c r="K100" i="146"/>
  <c r="K6" i="146" s="1"/>
  <c r="K29" i="146" s="1"/>
  <c r="K97" i="146"/>
  <c r="K3" i="146" s="1"/>
  <c r="K104" i="146"/>
  <c r="AI106" i="146"/>
  <c r="AH28" i="146"/>
  <c r="L80" i="146"/>
  <c r="L82" i="146" s="1"/>
  <c r="AH27" i="146"/>
  <c r="AI105" i="146"/>
  <c r="AI7" i="146"/>
  <c r="AJ101" i="146"/>
  <c r="AH31" i="146"/>
  <c r="AI109" i="146"/>
  <c r="AI6" i="146"/>
  <c r="AJ100" i="146"/>
  <c r="J112" i="146"/>
  <c r="AI8" i="146"/>
  <c r="AJ102" i="146"/>
  <c r="AH29" i="146"/>
  <c r="AI107" i="146"/>
  <c r="AI108" i="146"/>
  <c r="AH30" i="146"/>
  <c r="CT25" i="113" l="1"/>
  <c r="CU2" i="113"/>
  <c r="CT25" i="119"/>
  <c r="CU2" i="119"/>
  <c r="CU2" i="118"/>
  <c r="CT25" i="118"/>
  <c r="CT25" i="121"/>
  <c r="CU2" i="121"/>
  <c r="CT25" i="120"/>
  <c r="CU2" i="120"/>
  <c r="CU2" i="117"/>
  <c r="CT25" i="117"/>
  <c r="CT25" i="114"/>
  <c r="CU2" i="114"/>
  <c r="CU2" i="122"/>
  <c r="CT25" i="122"/>
  <c r="DB2" i="131"/>
  <c r="DA25" i="131"/>
  <c r="CW2" i="110"/>
  <c r="CV25" i="110"/>
  <c r="CT25" i="115"/>
  <c r="CU2" i="115"/>
  <c r="AJ8" i="146"/>
  <c r="AK102" i="146"/>
  <c r="K112" i="146"/>
  <c r="AJ3" i="146"/>
  <c r="AK97" i="146"/>
  <c r="AJ6" i="146"/>
  <c r="AK100" i="146"/>
  <c r="K23" i="146"/>
  <c r="K26" i="146"/>
  <c r="K46" i="146" s="1"/>
  <c r="L109" i="146"/>
  <c r="L106" i="146"/>
  <c r="L107" i="146"/>
  <c r="L105" i="146"/>
  <c r="L108" i="146"/>
  <c r="L99" i="146"/>
  <c r="L5" i="146" s="1"/>
  <c r="L28" i="146" s="1"/>
  <c r="L97" i="146"/>
  <c r="L3" i="146" s="1"/>
  <c r="L101" i="146"/>
  <c r="L7" i="146" s="1"/>
  <c r="L30" i="146" s="1"/>
  <c r="L102" i="146"/>
  <c r="L8" i="146" s="1"/>
  <c r="L31" i="146" s="1"/>
  <c r="L104" i="146"/>
  <c r="L100" i="146"/>
  <c r="L6" i="146" s="1"/>
  <c r="L29" i="146" s="1"/>
  <c r="L98" i="146"/>
  <c r="L4" i="146" s="1"/>
  <c r="L27" i="146" s="1"/>
  <c r="AJ108" i="146"/>
  <c r="AI30" i="146"/>
  <c r="AI29" i="146"/>
  <c r="AJ107" i="146"/>
  <c r="AI28" i="146"/>
  <c r="AJ106" i="146"/>
  <c r="AJ5" i="146"/>
  <c r="AK99" i="146"/>
  <c r="AI26" i="146"/>
  <c r="AJ104" i="146"/>
  <c r="AJ4" i="146"/>
  <c r="AK98" i="146"/>
  <c r="AI27" i="146"/>
  <c r="AJ105" i="146"/>
  <c r="M80" i="146"/>
  <c r="M82" i="146" s="1"/>
  <c r="AI23" i="146"/>
  <c r="AI31" i="146"/>
  <c r="AJ109" i="146"/>
  <c r="AJ7" i="146"/>
  <c r="AK101" i="146"/>
  <c r="AH46" i="146"/>
  <c r="CU25" i="121" l="1"/>
  <c r="CV2" i="121"/>
  <c r="CU25" i="119"/>
  <c r="CV2" i="119"/>
  <c r="CW25" i="110"/>
  <c r="CX2" i="110"/>
  <c r="CV2" i="122"/>
  <c r="CU25" i="122"/>
  <c r="CV2" i="117"/>
  <c r="CU25" i="117"/>
  <c r="CV2" i="115"/>
  <c r="CU25" i="115"/>
  <c r="CU25" i="114"/>
  <c r="CV2" i="114"/>
  <c r="CV2" i="120"/>
  <c r="CU25" i="120"/>
  <c r="CV2" i="113"/>
  <c r="CU25" i="113"/>
  <c r="DC2" i="131"/>
  <c r="DB25" i="131"/>
  <c r="CU25" i="118"/>
  <c r="CV2" i="118"/>
  <c r="AK104" i="146"/>
  <c r="AJ26" i="146"/>
  <c r="M105" i="146"/>
  <c r="M106" i="146"/>
  <c r="M108" i="146"/>
  <c r="M100" i="146"/>
  <c r="M6" i="146" s="1"/>
  <c r="M29" i="146" s="1"/>
  <c r="M101" i="146"/>
  <c r="M7" i="146" s="1"/>
  <c r="M30" i="146" s="1"/>
  <c r="M99" i="146"/>
  <c r="M5" i="146" s="1"/>
  <c r="M28" i="146" s="1"/>
  <c r="M98" i="146"/>
  <c r="M4" i="146" s="1"/>
  <c r="M27" i="146" s="1"/>
  <c r="M97" i="146"/>
  <c r="M3" i="146" s="1"/>
  <c r="M107" i="146"/>
  <c r="M109" i="146"/>
  <c r="M102" i="146"/>
  <c r="M8" i="146" s="1"/>
  <c r="M31" i="146" s="1"/>
  <c r="M104" i="146"/>
  <c r="AK3" i="146"/>
  <c r="AL97" i="146"/>
  <c r="AJ23" i="146"/>
  <c r="AJ27" i="146"/>
  <c r="AK105" i="146"/>
  <c r="AJ28" i="146"/>
  <c r="AK106" i="146"/>
  <c r="AJ29" i="146"/>
  <c r="AK107" i="146"/>
  <c r="AK6" i="146"/>
  <c r="AL100" i="146"/>
  <c r="AI46" i="146"/>
  <c r="AJ30" i="146"/>
  <c r="AK108" i="146"/>
  <c r="AK5" i="146"/>
  <c r="AL99" i="146"/>
  <c r="N80" i="146"/>
  <c r="N82" i="146" s="1"/>
  <c r="L112" i="146"/>
  <c r="AK7" i="146"/>
  <c r="AL101" i="146"/>
  <c r="AK8" i="146"/>
  <c r="AL102" i="146"/>
  <c r="AK4" i="146"/>
  <c r="AL98" i="146"/>
  <c r="AJ31" i="146"/>
  <c r="AK109" i="146"/>
  <c r="L26" i="146"/>
  <c r="L46" i="146" s="1"/>
  <c r="L23" i="146"/>
  <c r="CV25" i="119" l="1"/>
  <c r="CW2" i="119"/>
  <c r="DD2" i="131"/>
  <c r="DC25" i="131"/>
  <c r="CW2" i="120"/>
  <c r="CV25" i="120"/>
  <c r="CW2" i="115"/>
  <c r="CV25" i="115"/>
  <c r="CW2" i="122"/>
  <c r="CV25" i="122"/>
  <c r="CW2" i="118"/>
  <c r="CV25" i="118"/>
  <c r="CW2" i="114"/>
  <c r="CV25" i="114"/>
  <c r="CX25" i="110"/>
  <c r="CY2" i="110"/>
  <c r="CV25" i="121"/>
  <c r="CW2" i="121"/>
  <c r="CW2" i="113"/>
  <c r="CV25" i="113"/>
  <c r="CW2" i="117"/>
  <c r="CV25" i="117"/>
  <c r="M112" i="146"/>
  <c r="AL3" i="146"/>
  <c r="AM97" i="146"/>
  <c r="AL8" i="146"/>
  <c r="AM102" i="146"/>
  <c r="AK23" i="146"/>
  <c r="AM99" i="146"/>
  <c r="AL5" i="146"/>
  <c r="AK30" i="146"/>
  <c r="AL108" i="146"/>
  <c r="AL7" i="146"/>
  <c r="AM101" i="146"/>
  <c r="AJ46" i="146"/>
  <c r="AK28" i="146"/>
  <c r="AL106" i="146"/>
  <c r="AK31" i="146"/>
  <c r="AL109" i="146"/>
  <c r="AL6" i="146"/>
  <c r="AM100" i="146"/>
  <c r="AK27" i="146"/>
  <c r="AL105" i="146"/>
  <c r="O80" i="146"/>
  <c r="O82" i="146" s="1"/>
  <c r="M23" i="146"/>
  <c r="M26" i="146"/>
  <c r="M46" i="146" s="1"/>
  <c r="AL4" i="146"/>
  <c r="AM98" i="146"/>
  <c r="N106" i="146"/>
  <c r="N105" i="146"/>
  <c r="N109" i="146"/>
  <c r="N107" i="146"/>
  <c r="N108" i="146"/>
  <c r="N104" i="146"/>
  <c r="N100" i="146"/>
  <c r="N6" i="146" s="1"/>
  <c r="N29" i="146" s="1"/>
  <c r="S54" i="146" s="1"/>
  <c r="N101" i="146"/>
  <c r="N7" i="146" s="1"/>
  <c r="N30" i="146" s="1"/>
  <c r="S55" i="146" s="1"/>
  <c r="N97" i="146"/>
  <c r="N3" i="146" s="1"/>
  <c r="N98" i="146"/>
  <c r="N4" i="146" s="1"/>
  <c r="N27" i="146" s="1"/>
  <c r="S52" i="146" s="1"/>
  <c r="N102" i="146"/>
  <c r="N8" i="146" s="1"/>
  <c r="N31" i="146" s="1"/>
  <c r="S56" i="146" s="1"/>
  <c r="N99" i="146"/>
  <c r="N5" i="146" s="1"/>
  <c r="N28" i="146" s="1"/>
  <c r="S53" i="146" s="1"/>
  <c r="AK29" i="146"/>
  <c r="AL107" i="146"/>
  <c r="AK26" i="146"/>
  <c r="AL104" i="146"/>
  <c r="CZ2" i="110" l="1"/>
  <c r="CY25" i="110"/>
  <c r="CX2" i="113"/>
  <c r="CW25" i="113"/>
  <c r="CX2" i="118"/>
  <c r="CW25" i="118"/>
  <c r="CX2" i="115"/>
  <c r="CW25" i="115"/>
  <c r="DD25" i="131"/>
  <c r="DE2" i="131"/>
  <c r="CX2" i="121"/>
  <c r="CW25" i="121"/>
  <c r="CW25" i="119"/>
  <c r="CX2" i="119"/>
  <c r="CW25" i="117"/>
  <c r="CX2" i="117"/>
  <c r="CW25" i="114"/>
  <c r="CX2" i="114"/>
  <c r="CX2" i="122"/>
  <c r="CW25" i="122"/>
  <c r="CX2" i="120"/>
  <c r="CW25" i="120"/>
  <c r="N112" i="146"/>
  <c r="AN99" i="146"/>
  <c r="AM5" i="146"/>
  <c r="AM4" i="146"/>
  <c r="AN98" i="146"/>
  <c r="AL29" i="146"/>
  <c r="AM107" i="146"/>
  <c r="AM109" i="146"/>
  <c r="AL31" i="146"/>
  <c r="P80" i="146"/>
  <c r="P82" i="146" s="1"/>
  <c r="AL28" i="146"/>
  <c r="AM106" i="146"/>
  <c r="O105" i="146"/>
  <c r="O106" i="146"/>
  <c r="O107" i="146"/>
  <c r="O109" i="146"/>
  <c r="O101" i="146"/>
  <c r="O7" i="146" s="1"/>
  <c r="O30" i="146" s="1"/>
  <c r="O108" i="146"/>
  <c r="O100" i="146"/>
  <c r="O6" i="146" s="1"/>
  <c r="O29" i="146" s="1"/>
  <c r="O97" i="146"/>
  <c r="O3" i="146" s="1"/>
  <c r="O102" i="146"/>
  <c r="O8" i="146" s="1"/>
  <c r="O31" i="146" s="1"/>
  <c r="O99" i="146"/>
  <c r="O5" i="146" s="1"/>
  <c r="O28" i="146" s="1"/>
  <c r="O98" i="146"/>
  <c r="O4" i="146" s="1"/>
  <c r="O27" i="146" s="1"/>
  <c r="O104" i="146"/>
  <c r="AL27" i="146"/>
  <c r="AM105" i="146"/>
  <c r="AM8" i="146"/>
  <c r="AN102" i="146"/>
  <c r="N23" i="146"/>
  <c r="N26" i="146"/>
  <c r="AM7" i="146"/>
  <c r="AN101" i="146"/>
  <c r="AL26" i="146"/>
  <c r="AM104" i="146"/>
  <c r="AM6" i="146"/>
  <c r="AN100" i="146"/>
  <c r="AM3" i="146"/>
  <c r="AN97" i="146"/>
  <c r="AK46" i="146"/>
  <c r="AL30" i="146"/>
  <c r="AM108" i="146"/>
  <c r="AL23" i="146"/>
  <c r="CX25" i="117" l="1"/>
  <c r="CY2" i="117"/>
  <c r="CY2" i="122"/>
  <c r="CX25" i="122"/>
  <c r="CY2" i="121"/>
  <c r="CX25" i="121"/>
  <c r="CY2" i="115"/>
  <c r="CX25" i="115"/>
  <c r="CY2" i="113"/>
  <c r="CX25" i="113"/>
  <c r="CY2" i="114"/>
  <c r="CX25" i="114"/>
  <c r="CX25" i="119"/>
  <c r="CY2" i="119"/>
  <c r="DE25" i="131"/>
  <c r="DF2" i="131"/>
  <c r="CY2" i="120"/>
  <c r="CX25" i="120"/>
  <c r="CX25" i="118"/>
  <c r="CY2" i="118"/>
  <c r="DA2" i="110"/>
  <c r="CZ25" i="110"/>
  <c r="N46" i="146"/>
  <c r="S51" i="146"/>
  <c r="AM23" i="146"/>
  <c r="AN6" i="146"/>
  <c r="AO100" i="146"/>
  <c r="AO102" i="146"/>
  <c r="AN8" i="146"/>
  <c r="AN4" i="146"/>
  <c r="AO98" i="146"/>
  <c r="AM27" i="146"/>
  <c r="AN105" i="146"/>
  <c r="AM30" i="146"/>
  <c r="AN108" i="146"/>
  <c r="O112" i="146"/>
  <c r="O23" i="146"/>
  <c r="O26" i="146"/>
  <c r="O46" i="146" s="1"/>
  <c r="AM28" i="146"/>
  <c r="AN106" i="146"/>
  <c r="AM26" i="146"/>
  <c r="AN104" i="146"/>
  <c r="P106" i="146"/>
  <c r="P109" i="146"/>
  <c r="P102" i="146"/>
  <c r="P8" i="146" s="1"/>
  <c r="P31" i="146" s="1"/>
  <c r="P105" i="146"/>
  <c r="P108" i="146"/>
  <c r="P101" i="146"/>
  <c r="P7" i="146" s="1"/>
  <c r="P30" i="146" s="1"/>
  <c r="P107" i="146"/>
  <c r="P99" i="146"/>
  <c r="P5" i="146" s="1"/>
  <c r="P28" i="146" s="1"/>
  <c r="P100" i="146"/>
  <c r="P6" i="146" s="1"/>
  <c r="P29" i="146" s="1"/>
  <c r="P97" i="146"/>
  <c r="P3" i="146" s="1"/>
  <c r="P98" i="146"/>
  <c r="P4" i="146" s="1"/>
  <c r="P27" i="146" s="1"/>
  <c r="P104" i="146"/>
  <c r="AL46" i="146"/>
  <c r="Q80" i="146"/>
  <c r="Q82" i="146" s="1"/>
  <c r="AN5" i="146"/>
  <c r="AO99" i="146"/>
  <c r="AN7" i="146"/>
  <c r="AO101" i="146"/>
  <c r="AM31" i="146"/>
  <c r="AN109" i="146"/>
  <c r="AO97" i="146"/>
  <c r="AN3" i="146"/>
  <c r="AM29" i="146"/>
  <c r="AN107" i="146"/>
  <c r="CY25" i="118" l="1"/>
  <c r="CZ2" i="118"/>
  <c r="DG2" i="131"/>
  <c r="DF25" i="131"/>
  <c r="CZ2" i="114"/>
  <c r="CY25" i="114"/>
  <c r="CZ2" i="115"/>
  <c r="CY25" i="115"/>
  <c r="CZ2" i="122"/>
  <c r="CY25" i="122"/>
  <c r="CY25" i="119"/>
  <c r="CZ2" i="119"/>
  <c r="CZ2" i="117"/>
  <c r="CY25" i="117"/>
  <c r="DB2" i="110"/>
  <c r="DA25" i="110"/>
  <c r="CY25" i="120"/>
  <c r="CZ2" i="120"/>
  <c r="CZ2" i="113"/>
  <c r="CY25" i="113"/>
  <c r="CY25" i="121"/>
  <c r="CZ2" i="121"/>
  <c r="AN23" i="146"/>
  <c r="AM46" i="146"/>
  <c r="Q108" i="146"/>
  <c r="Q105" i="146"/>
  <c r="Q107" i="146"/>
  <c r="Q97" i="146"/>
  <c r="Q3" i="146" s="1"/>
  <c r="Q106" i="146"/>
  <c r="Q109" i="146"/>
  <c r="Q104" i="146"/>
  <c r="Q102" i="146"/>
  <c r="Q8" i="146" s="1"/>
  <c r="Q31" i="146" s="1"/>
  <c r="Q101" i="146"/>
  <c r="Q7" i="146" s="1"/>
  <c r="Q30" i="146" s="1"/>
  <c r="Q100" i="146"/>
  <c r="Q6" i="146" s="1"/>
  <c r="Q29" i="146" s="1"/>
  <c r="Q99" i="146"/>
  <c r="Q5" i="146" s="1"/>
  <c r="Q28" i="146" s="1"/>
  <c r="Q98" i="146"/>
  <c r="Q4" i="146" s="1"/>
  <c r="Q27" i="146" s="1"/>
  <c r="AN29" i="146"/>
  <c r="AO107" i="146"/>
  <c r="R80" i="146"/>
  <c r="R82" i="146" s="1"/>
  <c r="AN27" i="146"/>
  <c r="AO105" i="146"/>
  <c r="AP97" i="146"/>
  <c r="AO3" i="146"/>
  <c r="AN28" i="146"/>
  <c r="AO106" i="146"/>
  <c r="AN31" i="146"/>
  <c r="AO109" i="146"/>
  <c r="AO4" i="146"/>
  <c r="AP98" i="146"/>
  <c r="P112" i="146"/>
  <c r="AO7" i="146"/>
  <c r="AP101" i="146"/>
  <c r="P26" i="146"/>
  <c r="P46" i="146" s="1"/>
  <c r="P23" i="146"/>
  <c r="AO8" i="146"/>
  <c r="AP102" i="146"/>
  <c r="AO5" i="146"/>
  <c r="AP99" i="146"/>
  <c r="AN30" i="146"/>
  <c r="AO108" i="146"/>
  <c r="AO6" i="146"/>
  <c r="AP100" i="146"/>
  <c r="AN26" i="146"/>
  <c r="AO104" i="146"/>
  <c r="DA2" i="119" l="1"/>
  <c r="CZ25" i="119"/>
  <c r="CZ25" i="113"/>
  <c r="DA2" i="113"/>
  <c r="DC2" i="110"/>
  <c r="DB25" i="110"/>
  <c r="CZ25" i="115"/>
  <c r="DA2" i="115"/>
  <c r="DH2" i="131"/>
  <c r="DG25" i="131"/>
  <c r="CZ25" i="121"/>
  <c r="DA2" i="121"/>
  <c r="CZ25" i="120"/>
  <c r="DA2" i="120"/>
  <c r="CZ25" i="118"/>
  <c r="DA2" i="118"/>
  <c r="DA2" i="117"/>
  <c r="CZ25" i="117"/>
  <c r="CZ25" i="122"/>
  <c r="DA2" i="122"/>
  <c r="DA2" i="114"/>
  <c r="CZ25" i="114"/>
  <c r="Q112" i="146"/>
  <c r="R109" i="146"/>
  <c r="R107" i="146"/>
  <c r="R106" i="146"/>
  <c r="R108" i="146"/>
  <c r="R105" i="146"/>
  <c r="R101" i="146"/>
  <c r="R7" i="146" s="1"/>
  <c r="R30" i="146" s="1"/>
  <c r="R99" i="146"/>
  <c r="R5" i="146" s="1"/>
  <c r="R28" i="146" s="1"/>
  <c r="R98" i="146"/>
  <c r="R4" i="146" s="1"/>
  <c r="R27" i="146" s="1"/>
  <c r="R97" i="146"/>
  <c r="R3" i="146" s="1"/>
  <c r="R100" i="146"/>
  <c r="R6" i="146" s="1"/>
  <c r="R29" i="146" s="1"/>
  <c r="R102" i="146"/>
  <c r="R8" i="146" s="1"/>
  <c r="R31" i="146" s="1"/>
  <c r="R104" i="146"/>
  <c r="S80" i="146"/>
  <c r="S82" i="146" s="1"/>
  <c r="AO30" i="146"/>
  <c r="AP108" i="146"/>
  <c r="AO28" i="146"/>
  <c r="AP106" i="146"/>
  <c r="AO29" i="146"/>
  <c r="AP107" i="146"/>
  <c r="AP5" i="146"/>
  <c r="AQ99" i="146"/>
  <c r="AO26" i="146"/>
  <c r="AP104" i="146"/>
  <c r="AQ102" i="146"/>
  <c r="AP8" i="146"/>
  <c r="AP4" i="146"/>
  <c r="AQ98" i="146"/>
  <c r="AO27" i="146"/>
  <c r="AP105" i="146"/>
  <c r="AP109" i="146"/>
  <c r="AO31" i="146"/>
  <c r="AP7" i="146"/>
  <c r="AQ101" i="146"/>
  <c r="AO23" i="146"/>
  <c r="Q23" i="146"/>
  <c r="Q26" i="146"/>
  <c r="Q46" i="146" s="1"/>
  <c r="AP3" i="146"/>
  <c r="AQ97" i="146"/>
  <c r="AN46" i="146"/>
  <c r="AP6" i="146"/>
  <c r="AQ100" i="146"/>
  <c r="DB2" i="122" l="1"/>
  <c r="DA25" i="122"/>
  <c r="DA25" i="118"/>
  <c r="DB2" i="118"/>
  <c r="DA25" i="121"/>
  <c r="DB2" i="121"/>
  <c r="DA25" i="115"/>
  <c r="DB2" i="115"/>
  <c r="DA25" i="113"/>
  <c r="DB2" i="113"/>
  <c r="DA25" i="120"/>
  <c r="DB2" i="120"/>
  <c r="DB2" i="114"/>
  <c r="DA25" i="114"/>
  <c r="DA25" i="117"/>
  <c r="DB2" i="117"/>
  <c r="DH25" i="131"/>
  <c r="DI2" i="131"/>
  <c r="DD2" i="110"/>
  <c r="DC25" i="110"/>
  <c r="DA25" i="119"/>
  <c r="DB2" i="119"/>
  <c r="AO46" i="146"/>
  <c r="AP23" i="146"/>
  <c r="AP31" i="146"/>
  <c r="AQ109" i="146"/>
  <c r="AQ3" i="146"/>
  <c r="AR97" i="146"/>
  <c r="S107" i="146"/>
  <c r="S105" i="146"/>
  <c r="S109" i="146"/>
  <c r="S108" i="146"/>
  <c r="S100" i="146"/>
  <c r="S6" i="146" s="1"/>
  <c r="S29" i="146" s="1"/>
  <c r="S106" i="146"/>
  <c r="S99" i="146"/>
  <c r="S5" i="146" s="1"/>
  <c r="S28" i="146" s="1"/>
  <c r="S97" i="146"/>
  <c r="S3" i="146" s="1"/>
  <c r="S98" i="146"/>
  <c r="S4" i="146" s="1"/>
  <c r="S27" i="146" s="1"/>
  <c r="S104" i="146"/>
  <c r="S102" i="146"/>
  <c r="S8" i="146" s="1"/>
  <c r="S31" i="146" s="1"/>
  <c r="S101" i="146"/>
  <c r="S7" i="146" s="1"/>
  <c r="S30" i="146" s="1"/>
  <c r="T80" i="146"/>
  <c r="T82" i="146" s="1"/>
  <c r="AP29" i="146"/>
  <c r="AQ107" i="146"/>
  <c r="AQ7" i="146"/>
  <c r="AR101" i="146"/>
  <c r="AQ8" i="146"/>
  <c r="AR102" i="146"/>
  <c r="R26" i="146"/>
  <c r="R46" i="146" s="1"/>
  <c r="R23" i="146"/>
  <c r="AP27" i="146"/>
  <c r="AQ105" i="146"/>
  <c r="AQ5" i="146"/>
  <c r="AR99" i="146"/>
  <c r="AQ4" i="146"/>
  <c r="AR98" i="146"/>
  <c r="R112" i="146"/>
  <c r="AQ6" i="146"/>
  <c r="AR100" i="146"/>
  <c r="AP28" i="146"/>
  <c r="AQ106" i="146"/>
  <c r="AP26" i="146"/>
  <c r="AQ104" i="146"/>
  <c r="AP30" i="146"/>
  <c r="AQ108" i="146"/>
  <c r="DC2" i="117" l="1"/>
  <c r="DB25" i="117"/>
  <c r="DB25" i="120"/>
  <c r="DC2" i="120"/>
  <c r="DC2" i="115"/>
  <c r="DB25" i="115"/>
  <c r="DB25" i="118"/>
  <c r="DC2" i="118"/>
  <c r="DD25" i="110"/>
  <c r="DE2" i="110"/>
  <c r="DB25" i="119"/>
  <c r="DC2" i="119"/>
  <c r="DJ2" i="131"/>
  <c r="DJ25" i="131" s="1"/>
  <c r="DI25" i="131"/>
  <c r="DC2" i="113"/>
  <c r="DB25" i="113"/>
  <c r="DB25" i="121"/>
  <c r="DC2" i="121"/>
  <c r="DC2" i="114"/>
  <c r="DB25" i="114"/>
  <c r="DC2" i="122"/>
  <c r="DB25" i="122"/>
  <c r="AS98" i="146"/>
  <c r="AR4" i="146"/>
  <c r="AR8" i="146"/>
  <c r="AS102" i="146"/>
  <c r="AQ26" i="146"/>
  <c r="AR104" i="146"/>
  <c r="S112" i="146"/>
  <c r="AQ28" i="146"/>
  <c r="AR106" i="146"/>
  <c r="AQ27" i="146"/>
  <c r="AR105" i="146"/>
  <c r="S23" i="146"/>
  <c r="S26" i="146"/>
  <c r="S46" i="146" s="1"/>
  <c r="AR6" i="146"/>
  <c r="AS100" i="146"/>
  <c r="T105" i="146"/>
  <c r="T104" i="146"/>
  <c r="T107" i="146"/>
  <c r="T109" i="146"/>
  <c r="T102" i="146"/>
  <c r="T8" i="146" s="1"/>
  <c r="T31" i="146" s="1"/>
  <c r="T99" i="146"/>
  <c r="T5" i="146" s="1"/>
  <c r="T28" i="146" s="1"/>
  <c r="T108" i="146"/>
  <c r="T100" i="146"/>
  <c r="T6" i="146" s="1"/>
  <c r="T29" i="146" s="1"/>
  <c r="T101" i="146"/>
  <c r="T7" i="146" s="1"/>
  <c r="T30" i="146" s="1"/>
  <c r="T97" i="146"/>
  <c r="T3" i="146" s="1"/>
  <c r="T98" i="146"/>
  <c r="T4" i="146" s="1"/>
  <c r="T27" i="146" s="1"/>
  <c r="T106" i="146"/>
  <c r="AQ31" i="146"/>
  <c r="AR109" i="146"/>
  <c r="AP46" i="146"/>
  <c r="AR5" i="146"/>
  <c r="AS99" i="146"/>
  <c r="AR7" i="146"/>
  <c r="AS101" i="146"/>
  <c r="AQ29" i="146"/>
  <c r="AR107" i="146"/>
  <c r="AR3" i="146"/>
  <c r="AS97" i="146"/>
  <c r="AQ23" i="146"/>
  <c r="AR108" i="146"/>
  <c r="AQ30" i="146"/>
  <c r="U80" i="146"/>
  <c r="U82" i="146" s="1"/>
  <c r="DC25" i="119" l="1"/>
  <c r="DD2" i="119"/>
  <c r="DD2" i="118"/>
  <c r="DC25" i="118"/>
  <c r="DC25" i="120"/>
  <c r="DD2" i="120"/>
  <c r="DD2" i="114"/>
  <c r="DC25" i="114"/>
  <c r="DC25" i="113"/>
  <c r="DD2" i="113"/>
  <c r="DC25" i="121"/>
  <c r="DD2" i="121"/>
  <c r="DE25" i="110"/>
  <c r="DF2" i="110"/>
  <c r="DC25" i="122"/>
  <c r="DD2" i="122"/>
  <c r="DD2" i="115"/>
  <c r="DC25" i="115"/>
  <c r="DC25" i="117"/>
  <c r="DD2" i="117"/>
  <c r="AR26" i="146"/>
  <c r="AS104" i="146"/>
  <c r="AS108" i="146"/>
  <c r="AR30" i="146"/>
  <c r="AS5" i="146"/>
  <c r="AT99" i="146"/>
  <c r="AS3" i="146"/>
  <c r="AT97" i="146"/>
  <c r="AR31" i="146"/>
  <c r="AS109" i="146"/>
  <c r="V80" i="146"/>
  <c r="V82" i="146" s="1"/>
  <c r="AS8" i="146"/>
  <c r="AT102" i="146"/>
  <c r="U106" i="146"/>
  <c r="U107" i="146"/>
  <c r="U105" i="146"/>
  <c r="U108" i="146"/>
  <c r="U99" i="146"/>
  <c r="U5" i="146" s="1"/>
  <c r="U28" i="146" s="1"/>
  <c r="U100" i="146"/>
  <c r="U6" i="146" s="1"/>
  <c r="U29" i="146" s="1"/>
  <c r="U104" i="146"/>
  <c r="U102" i="146"/>
  <c r="U8" i="146" s="1"/>
  <c r="U31" i="146" s="1"/>
  <c r="U98" i="146"/>
  <c r="U4" i="146" s="1"/>
  <c r="U27" i="146" s="1"/>
  <c r="U101" i="146"/>
  <c r="U7" i="146" s="1"/>
  <c r="U30" i="146" s="1"/>
  <c r="U97" i="146"/>
  <c r="U3" i="146" s="1"/>
  <c r="U109" i="146"/>
  <c r="AR27" i="146"/>
  <c r="AS105" i="146"/>
  <c r="AT100" i="146"/>
  <c r="AS6" i="146"/>
  <c r="AR23" i="146"/>
  <c r="AQ46" i="146"/>
  <c r="AR29" i="146"/>
  <c r="AS107" i="146"/>
  <c r="AS7" i="146"/>
  <c r="AT101" i="146"/>
  <c r="T26" i="146"/>
  <c r="T46" i="146" s="1"/>
  <c r="T23" i="146"/>
  <c r="T112" i="146"/>
  <c r="AR28" i="146"/>
  <c r="AS106" i="146"/>
  <c r="AS4" i="146"/>
  <c r="AT98" i="146"/>
  <c r="DE2" i="117" l="1"/>
  <c r="DD25" i="117"/>
  <c r="DE2" i="122"/>
  <c r="DD25" i="122"/>
  <c r="DD25" i="121"/>
  <c r="DE2" i="121"/>
  <c r="DE2" i="114"/>
  <c r="DD25" i="114"/>
  <c r="DE2" i="118"/>
  <c r="DD25" i="118"/>
  <c r="DF25" i="110"/>
  <c r="DG2" i="110"/>
  <c r="DE2" i="113"/>
  <c r="DD25" i="113"/>
  <c r="DE2" i="120"/>
  <c r="DD25" i="120"/>
  <c r="DD25" i="119"/>
  <c r="DE2" i="119"/>
  <c r="DD25" i="115"/>
  <c r="DE2" i="115"/>
  <c r="AS23" i="146"/>
  <c r="AT6" i="146"/>
  <c r="AU100" i="146"/>
  <c r="AS29" i="146"/>
  <c r="AT107" i="146"/>
  <c r="AT3" i="146"/>
  <c r="AU97" i="146"/>
  <c r="AT8" i="146"/>
  <c r="AU102" i="146"/>
  <c r="AT5" i="146"/>
  <c r="AU99" i="146"/>
  <c r="U112" i="146"/>
  <c r="AT7" i="146"/>
  <c r="AU101" i="146"/>
  <c r="AS27" i="146"/>
  <c r="AT105" i="146"/>
  <c r="V109" i="146"/>
  <c r="V107" i="146"/>
  <c r="V108" i="146"/>
  <c r="V102" i="146"/>
  <c r="V8" i="146" s="1"/>
  <c r="V31" i="146" s="1"/>
  <c r="V101" i="146"/>
  <c r="V7" i="146" s="1"/>
  <c r="V30" i="146" s="1"/>
  <c r="V99" i="146"/>
  <c r="V5" i="146" s="1"/>
  <c r="V28" i="146" s="1"/>
  <c r="V106" i="146"/>
  <c r="V98" i="146"/>
  <c r="V4" i="146" s="1"/>
  <c r="V27" i="146" s="1"/>
  <c r="V105" i="146"/>
  <c r="V104" i="146"/>
  <c r="V100" i="146"/>
  <c r="V6" i="146" s="1"/>
  <c r="V29" i="146" s="1"/>
  <c r="V97" i="146"/>
  <c r="V3" i="146" s="1"/>
  <c r="AT4" i="146"/>
  <c r="AU98" i="146"/>
  <c r="W80" i="146"/>
  <c r="W82" i="146" s="1"/>
  <c r="AS30" i="146"/>
  <c r="AT108" i="146"/>
  <c r="AS31" i="146"/>
  <c r="AT109" i="146"/>
  <c r="AS26" i="146"/>
  <c r="AT104" i="146"/>
  <c r="AT106" i="146"/>
  <c r="AS28" i="146"/>
  <c r="U26" i="146"/>
  <c r="U46" i="146" s="1"/>
  <c r="U23" i="146"/>
  <c r="AR46" i="146"/>
  <c r="DF2" i="115" l="1"/>
  <c r="DE25" i="115"/>
  <c r="DG25" i="110"/>
  <c r="DH2" i="110"/>
  <c r="DF2" i="120"/>
  <c r="DE25" i="120"/>
  <c r="DE25" i="114"/>
  <c r="DF2" i="114"/>
  <c r="DF2" i="122"/>
  <c r="DE25" i="122"/>
  <c r="DE25" i="119"/>
  <c r="DF2" i="119"/>
  <c r="DE25" i="121"/>
  <c r="DF2" i="121"/>
  <c r="DF2" i="113"/>
  <c r="DE25" i="113"/>
  <c r="DE25" i="118"/>
  <c r="DF2" i="118"/>
  <c r="DE25" i="117"/>
  <c r="DF2" i="117"/>
  <c r="W105" i="146"/>
  <c r="W109" i="146"/>
  <c r="W100" i="146"/>
  <c r="W6" i="146" s="1"/>
  <c r="W29" i="146" s="1"/>
  <c r="W108" i="146"/>
  <c r="W107" i="146"/>
  <c r="W106" i="146"/>
  <c r="W98" i="146"/>
  <c r="W4" i="146" s="1"/>
  <c r="W27" i="146" s="1"/>
  <c r="W101" i="146"/>
  <c r="W7" i="146" s="1"/>
  <c r="W30" i="146" s="1"/>
  <c r="W104" i="146"/>
  <c r="W99" i="146"/>
  <c r="W5" i="146" s="1"/>
  <c r="W28" i="146" s="1"/>
  <c r="W97" i="146"/>
  <c r="W3" i="146" s="1"/>
  <c r="W102" i="146"/>
  <c r="W8" i="146" s="1"/>
  <c r="W31" i="146" s="1"/>
  <c r="AT27" i="146"/>
  <c r="AU105" i="146"/>
  <c r="AT28" i="146"/>
  <c r="AU106" i="146"/>
  <c r="AU3" i="146"/>
  <c r="AV97" i="146"/>
  <c r="AU4" i="146"/>
  <c r="AV98" i="146"/>
  <c r="AS46" i="146"/>
  <c r="AT29" i="146"/>
  <c r="AU107" i="146"/>
  <c r="AU5" i="146"/>
  <c r="AV99" i="146"/>
  <c r="AV102" i="146"/>
  <c r="AU8" i="146"/>
  <c r="X80" i="146"/>
  <c r="X82" i="146" s="1"/>
  <c r="AT26" i="146"/>
  <c r="AU104" i="146"/>
  <c r="AU7" i="146"/>
  <c r="AV101" i="146"/>
  <c r="AT23" i="146"/>
  <c r="AT31" i="146"/>
  <c r="AU109" i="146"/>
  <c r="V23" i="146"/>
  <c r="V26" i="146"/>
  <c r="V46" i="146" s="1"/>
  <c r="AU6" i="146"/>
  <c r="AV100" i="146"/>
  <c r="AT30" i="146"/>
  <c r="AU108" i="146"/>
  <c r="V112" i="146"/>
  <c r="DF25" i="117" l="1"/>
  <c r="DG2" i="117"/>
  <c r="DF25" i="119"/>
  <c r="DG2" i="119"/>
  <c r="DF25" i="114"/>
  <c r="DG2" i="114"/>
  <c r="DI2" i="110"/>
  <c r="DH25" i="110"/>
  <c r="DF25" i="113"/>
  <c r="DG2" i="113"/>
  <c r="DF25" i="118"/>
  <c r="DG2" i="118"/>
  <c r="DG2" i="121"/>
  <c r="DF25" i="121"/>
  <c r="DG2" i="122"/>
  <c r="DF25" i="122"/>
  <c r="DF25" i="120"/>
  <c r="DG2" i="120"/>
  <c r="DF25" i="115"/>
  <c r="DG2" i="115"/>
  <c r="AV6" i="146"/>
  <c r="AW100" i="146"/>
  <c r="AU29" i="146"/>
  <c r="AV107" i="146"/>
  <c r="AT46" i="146"/>
  <c r="Y80" i="146"/>
  <c r="Y82" i="146" s="1"/>
  <c r="AU31" i="146"/>
  <c r="AV109" i="146"/>
  <c r="AU28" i="146"/>
  <c r="AV106" i="146"/>
  <c r="AU26" i="146"/>
  <c r="AV104" i="146"/>
  <c r="AU27" i="146"/>
  <c r="AV105" i="146"/>
  <c r="X106" i="146"/>
  <c r="X105" i="146"/>
  <c r="X107" i="146"/>
  <c r="X109" i="146"/>
  <c r="X100" i="146"/>
  <c r="X6" i="146" s="1"/>
  <c r="X29" i="146" s="1"/>
  <c r="X102" i="146"/>
  <c r="X8" i="146" s="1"/>
  <c r="X31" i="146" s="1"/>
  <c r="X98" i="146"/>
  <c r="X4" i="146" s="1"/>
  <c r="X27" i="146" s="1"/>
  <c r="X101" i="146"/>
  <c r="X7" i="146" s="1"/>
  <c r="X30" i="146" s="1"/>
  <c r="X99" i="146"/>
  <c r="X5" i="146" s="1"/>
  <c r="X28" i="146" s="1"/>
  <c r="X104" i="146"/>
  <c r="X97" i="146"/>
  <c r="X3" i="146" s="1"/>
  <c r="X108" i="146"/>
  <c r="AV4" i="146"/>
  <c r="AW98" i="146"/>
  <c r="W23" i="146"/>
  <c r="W26" i="146"/>
  <c r="W46" i="146" s="1"/>
  <c r="AU30" i="146"/>
  <c r="AV108" i="146"/>
  <c r="AW102" i="146"/>
  <c r="AV8" i="146"/>
  <c r="AW97" i="146"/>
  <c r="AV3" i="146"/>
  <c r="AV7" i="146"/>
  <c r="AW101" i="146"/>
  <c r="AV5" i="146"/>
  <c r="AW99" i="146"/>
  <c r="AU23" i="146"/>
  <c r="W112" i="146"/>
  <c r="DH2" i="115" l="1"/>
  <c r="DG25" i="115"/>
  <c r="DG25" i="118"/>
  <c r="DH2" i="118"/>
  <c r="DH2" i="119"/>
  <c r="DG25" i="119"/>
  <c r="DG25" i="122"/>
  <c r="DH2" i="122"/>
  <c r="DJ2" i="110"/>
  <c r="DJ25" i="110" s="1"/>
  <c r="DI25" i="110"/>
  <c r="DG25" i="120"/>
  <c r="DH2" i="120"/>
  <c r="DG25" i="113"/>
  <c r="DH2" i="113"/>
  <c r="DG25" i="114"/>
  <c r="DH2" i="114"/>
  <c r="DH2" i="117"/>
  <c r="DG25" i="117"/>
  <c r="DH2" i="121"/>
  <c r="DG25" i="121"/>
  <c r="AW7" i="146"/>
  <c r="AX101" i="146"/>
  <c r="AV27" i="146"/>
  <c r="AW105" i="146"/>
  <c r="AV23" i="146"/>
  <c r="AW4" i="146"/>
  <c r="AX98" i="146"/>
  <c r="AV26" i="146"/>
  <c r="AW104" i="146"/>
  <c r="X23" i="146"/>
  <c r="X26" i="146"/>
  <c r="X46" i="146" s="1"/>
  <c r="Z80" i="146"/>
  <c r="Z82" i="146" s="1"/>
  <c r="Y107" i="146"/>
  <c r="Y109" i="146"/>
  <c r="Y102" i="146"/>
  <c r="Y8" i="146" s="1"/>
  <c r="Y31" i="146" s="1"/>
  <c r="Y105" i="146"/>
  <c r="Y104" i="146"/>
  <c r="Y108" i="146"/>
  <c r="Y106" i="146"/>
  <c r="Y101" i="146"/>
  <c r="Y7" i="146" s="1"/>
  <c r="Y30" i="146" s="1"/>
  <c r="Y99" i="146"/>
  <c r="Y5" i="146" s="1"/>
  <c r="Y28" i="146" s="1"/>
  <c r="Y98" i="146"/>
  <c r="Y4" i="146" s="1"/>
  <c r="Y27" i="146" s="1"/>
  <c r="Y97" i="146"/>
  <c r="Y3" i="146" s="1"/>
  <c r="Y100" i="146"/>
  <c r="Y6" i="146" s="1"/>
  <c r="Y29" i="146" s="1"/>
  <c r="AW3" i="146"/>
  <c r="AX97" i="146"/>
  <c r="AU46" i="146"/>
  <c r="AV29" i="146"/>
  <c r="AW107" i="146"/>
  <c r="AV28" i="146"/>
  <c r="AW106" i="146"/>
  <c r="AX102" i="146"/>
  <c r="AW8" i="146"/>
  <c r="AX100" i="146"/>
  <c r="AW6" i="146"/>
  <c r="AW5" i="146"/>
  <c r="AX99" i="146"/>
  <c r="AV30" i="146"/>
  <c r="AW108" i="146"/>
  <c r="X112" i="146"/>
  <c r="AV31" i="146"/>
  <c r="AW109" i="146"/>
  <c r="DI2" i="114" l="1"/>
  <c r="DH25" i="114"/>
  <c r="DI2" i="120"/>
  <c r="DH25" i="120"/>
  <c r="DI2" i="122"/>
  <c r="DH25" i="122"/>
  <c r="DH25" i="118"/>
  <c r="DI2" i="118"/>
  <c r="DH25" i="121"/>
  <c r="DI2" i="121"/>
  <c r="DH25" i="113"/>
  <c r="DI2" i="113"/>
  <c r="DH25" i="117"/>
  <c r="DI2" i="117"/>
  <c r="DH25" i="119"/>
  <c r="DI2" i="119"/>
  <c r="DI2" i="115"/>
  <c r="DH25" i="115"/>
  <c r="AV46" i="146"/>
  <c r="AW28" i="146"/>
  <c r="AX106" i="146"/>
  <c r="Y23" i="146"/>
  <c r="Y26" i="146"/>
  <c r="Y46" i="146" s="1"/>
  <c r="AX4" i="146"/>
  <c r="AY98" i="146"/>
  <c r="AW29" i="146"/>
  <c r="AX107" i="146"/>
  <c r="AW23" i="146"/>
  <c r="AW30" i="146"/>
  <c r="AX108" i="146"/>
  <c r="AX5" i="146"/>
  <c r="AY99" i="146"/>
  <c r="Z106" i="146"/>
  <c r="Z101" i="146"/>
  <c r="Z7" i="146" s="1"/>
  <c r="Z30" i="146" s="1"/>
  <c r="Z97" i="146"/>
  <c r="Z3" i="146" s="1"/>
  <c r="Z98" i="146"/>
  <c r="Z4" i="146" s="1"/>
  <c r="Z27" i="146" s="1"/>
  <c r="Z104" i="146"/>
  <c r="Z107" i="146"/>
  <c r="Z99" i="146"/>
  <c r="Z5" i="146" s="1"/>
  <c r="Z28" i="146" s="1"/>
  <c r="Z102" i="146"/>
  <c r="Z8" i="146" s="1"/>
  <c r="Z31" i="146" s="1"/>
  <c r="Z108" i="146"/>
  <c r="Z109" i="146"/>
  <c r="Z100" i="146"/>
  <c r="Z6" i="146" s="1"/>
  <c r="Z29" i="146" s="1"/>
  <c r="Z105" i="146"/>
  <c r="AA80" i="146"/>
  <c r="AA82" i="146" s="1"/>
  <c r="AB80" i="146"/>
  <c r="AB82" i="146" s="1"/>
  <c r="AW27" i="146"/>
  <c r="AX105" i="146"/>
  <c r="AW31" i="146"/>
  <c r="AX109" i="146"/>
  <c r="AX6" i="146"/>
  <c r="AY100" i="146"/>
  <c r="AX3" i="146"/>
  <c r="AY97" i="146"/>
  <c r="Y112" i="146"/>
  <c r="AX7" i="146"/>
  <c r="AY101" i="146"/>
  <c r="AX8" i="146"/>
  <c r="AY102" i="146"/>
  <c r="AW26" i="146"/>
  <c r="AX104" i="146"/>
  <c r="DI25" i="119" l="1"/>
  <c r="DJ2" i="119"/>
  <c r="DJ25" i="119" s="1"/>
  <c r="DI25" i="113"/>
  <c r="DJ2" i="113"/>
  <c r="DJ25" i="113" s="1"/>
  <c r="DJ2" i="118"/>
  <c r="DJ25" i="118" s="1"/>
  <c r="DI25" i="118"/>
  <c r="DJ2" i="120"/>
  <c r="DJ25" i="120" s="1"/>
  <c r="DI25" i="120"/>
  <c r="DI25" i="117"/>
  <c r="DJ2" i="117"/>
  <c r="DJ25" i="117" s="1"/>
  <c r="DJ2" i="121"/>
  <c r="DJ25" i="121" s="1"/>
  <c r="DI25" i="121"/>
  <c r="DI25" i="115"/>
  <c r="DJ2" i="115"/>
  <c r="DJ25" i="115" s="1"/>
  <c r="DI25" i="122"/>
  <c r="DJ2" i="122"/>
  <c r="DJ25" i="122" s="1"/>
  <c r="DJ2" i="114"/>
  <c r="DJ25" i="114" s="1"/>
  <c r="DI25" i="114"/>
  <c r="AX29" i="146"/>
  <c r="AY107" i="146"/>
  <c r="AX31" i="146"/>
  <c r="AY109" i="146"/>
  <c r="AY4" i="146"/>
  <c r="AZ98" i="146"/>
  <c r="AY105" i="146"/>
  <c r="AX27" i="146"/>
  <c r="AY5" i="146"/>
  <c r="AZ99" i="146"/>
  <c r="AY3" i="146"/>
  <c r="AZ97" i="146"/>
  <c r="AX23" i="146"/>
  <c r="AY8" i="146"/>
  <c r="AZ102" i="146"/>
  <c r="Z23" i="146"/>
  <c r="Z26" i="146"/>
  <c r="Z46" i="146" s="1"/>
  <c r="AY7" i="146"/>
  <c r="AZ101" i="146"/>
  <c r="AB106" i="146"/>
  <c r="AB107" i="146"/>
  <c r="AB102" i="146"/>
  <c r="AB8" i="146" s="1"/>
  <c r="AB31" i="146" s="1"/>
  <c r="AB105" i="146"/>
  <c r="AB104" i="146"/>
  <c r="AB98" i="146"/>
  <c r="AB4" i="146" s="1"/>
  <c r="AB27" i="146" s="1"/>
  <c r="AB108" i="146"/>
  <c r="AB100" i="146"/>
  <c r="AB6" i="146" s="1"/>
  <c r="AB29" i="146" s="1"/>
  <c r="AB99" i="146"/>
  <c r="AB5" i="146" s="1"/>
  <c r="AB28" i="146" s="1"/>
  <c r="AB101" i="146"/>
  <c r="AB7" i="146" s="1"/>
  <c r="AB30" i="146" s="1"/>
  <c r="AB109" i="146"/>
  <c r="AB97" i="146"/>
  <c r="AB3" i="146" s="1"/>
  <c r="AY108" i="146"/>
  <c r="AX30" i="146"/>
  <c r="AX26" i="146"/>
  <c r="AY104" i="146"/>
  <c r="AA108" i="146"/>
  <c r="AA106" i="146"/>
  <c r="AA102" i="146"/>
  <c r="AA8" i="146" s="1"/>
  <c r="AA31" i="146" s="1"/>
  <c r="AA105" i="146"/>
  <c r="AA99" i="146"/>
  <c r="AA5" i="146" s="1"/>
  <c r="AA28" i="146" s="1"/>
  <c r="AA104" i="146"/>
  <c r="AA107" i="146"/>
  <c r="AA109" i="146"/>
  <c r="AA101" i="146"/>
  <c r="AA7" i="146" s="1"/>
  <c r="AA30" i="146" s="1"/>
  <c r="AA98" i="146"/>
  <c r="AA4" i="146" s="1"/>
  <c r="AA27" i="146" s="1"/>
  <c r="AA100" i="146"/>
  <c r="AA6" i="146" s="1"/>
  <c r="AA29" i="146" s="1"/>
  <c r="AA97" i="146"/>
  <c r="AA3" i="146" s="1"/>
  <c r="Z112" i="146"/>
  <c r="AX28" i="146"/>
  <c r="AY106" i="146"/>
  <c r="AW46" i="146"/>
  <c r="AY6" i="146"/>
  <c r="AZ100" i="146"/>
  <c r="AB112" i="146" l="1"/>
  <c r="AA23" i="146"/>
  <c r="AA26" i="146"/>
  <c r="AA46" i="146" s="1"/>
  <c r="AZ108" i="146"/>
  <c r="AY30" i="146"/>
  <c r="AB26" i="146"/>
  <c r="AB46" i="146" s="1"/>
  <c r="AB23" i="146"/>
  <c r="BA102" i="146"/>
  <c r="AZ8" i="146"/>
  <c r="AZ4" i="146"/>
  <c r="BA98" i="146"/>
  <c r="AZ6" i="146"/>
  <c r="BA100" i="146"/>
  <c r="AY26" i="146"/>
  <c r="AZ104" i="146"/>
  <c r="AY29" i="146"/>
  <c r="AZ107" i="146"/>
  <c r="AY27" i="146"/>
  <c r="AZ105" i="146"/>
  <c r="BA97" i="146"/>
  <c r="AZ3" i="146"/>
  <c r="AY31" i="146"/>
  <c r="AZ109" i="146"/>
  <c r="AZ7" i="146"/>
  <c r="BA101" i="146"/>
  <c r="AY23" i="146"/>
  <c r="AY28" i="146"/>
  <c r="AZ106" i="146"/>
  <c r="AX46" i="146"/>
  <c r="AZ5" i="146"/>
  <c r="BA99" i="146"/>
  <c r="AA112" i="146"/>
  <c r="C113" i="146" l="1"/>
  <c r="BB102" i="146"/>
  <c r="BA8" i="146"/>
  <c r="BA4" i="146"/>
  <c r="BB98" i="146"/>
  <c r="AZ29" i="146"/>
  <c r="BA107" i="146"/>
  <c r="AZ23" i="146"/>
  <c r="BA106" i="146"/>
  <c r="AZ28" i="146"/>
  <c r="BA3" i="146"/>
  <c r="BB97" i="146"/>
  <c r="AZ26" i="146"/>
  <c r="BA104" i="146"/>
  <c r="AZ27" i="146"/>
  <c r="BA105" i="146"/>
  <c r="AY46" i="146"/>
  <c r="BA6" i="146"/>
  <c r="BB100" i="146"/>
  <c r="BA7" i="146"/>
  <c r="BB101" i="146"/>
  <c r="BA108" i="146"/>
  <c r="AZ30" i="146"/>
  <c r="BA5" i="146"/>
  <c r="BB99" i="146"/>
  <c r="AZ31" i="146"/>
  <c r="BA109" i="146"/>
  <c r="BA28" i="146" l="1"/>
  <c r="BB106" i="146"/>
  <c r="BA29" i="146"/>
  <c r="BB107" i="146"/>
  <c r="BA27" i="146"/>
  <c r="BB105" i="146"/>
  <c r="BA30" i="146"/>
  <c r="BB108" i="146"/>
  <c r="BA26" i="146"/>
  <c r="BB104" i="146"/>
  <c r="BB7" i="146"/>
  <c r="BC101" i="146"/>
  <c r="AZ46" i="146"/>
  <c r="BB4" i="146"/>
  <c r="BC98" i="146"/>
  <c r="BA31" i="146"/>
  <c r="BB109" i="146"/>
  <c r="BB3" i="146"/>
  <c r="BC97" i="146"/>
  <c r="BB6" i="146"/>
  <c r="BC100" i="146"/>
  <c r="BA23" i="146"/>
  <c r="BC99" i="146"/>
  <c r="BB5" i="146"/>
  <c r="BB8" i="146"/>
  <c r="BC102" i="146"/>
  <c r="BB30" i="146" l="1"/>
  <c r="BC108" i="146"/>
  <c r="BC5" i="146"/>
  <c r="BD99" i="146"/>
  <c r="BC4" i="146"/>
  <c r="BD98" i="146"/>
  <c r="BB27" i="146"/>
  <c r="BC105" i="146"/>
  <c r="BC6" i="146"/>
  <c r="BD100" i="146"/>
  <c r="BC7" i="146"/>
  <c r="BD101" i="146"/>
  <c r="BB29" i="146"/>
  <c r="BC107" i="146"/>
  <c r="BD97" i="146"/>
  <c r="BC3" i="146"/>
  <c r="BD102" i="146"/>
  <c r="BC8" i="146"/>
  <c r="BB23" i="146"/>
  <c r="BB26" i="146"/>
  <c r="BC104" i="146"/>
  <c r="BB28" i="146"/>
  <c r="BC106" i="146"/>
  <c r="BB31" i="146"/>
  <c r="BC109" i="146"/>
  <c r="BA46" i="146"/>
  <c r="BC23" i="146" l="1"/>
  <c r="BC28" i="146"/>
  <c r="BD106" i="146"/>
  <c r="BC27" i="146"/>
  <c r="BD105" i="146"/>
  <c r="BE97" i="146"/>
  <c r="BD3" i="146"/>
  <c r="BC29" i="146"/>
  <c r="BD107" i="146"/>
  <c r="BD4" i="146"/>
  <c r="BE98" i="146"/>
  <c r="BC26" i="146"/>
  <c r="BD104" i="146"/>
  <c r="BB46" i="146"/>
  <c r="BD7" i="146"/>
  <c r="BE101" i="146"/>
  <c r="BD5" i="146"/>
  <c r="BE99" i="146"/>
  <c r="BD6" i="146"/>
  <c r="BE100" i="146"/>
  <c r="BC30" i="146"/>
  <c r="BD108" i="146"/>
  <c r="BC31" i="146"/>
  <c r="BD109" i="146"/>
  <c r="BE102" i="146"/>
  <c r="BD8" i="146"/>
  <c r="BD29" i="146" l="1"/>
  <c r="BE107" i="146"/>
  <c r="BD30" i="146"/>
  <c r="BE108" i="146"/>
  <c r="BE8" i="146"/>
  <c r="BF102" i="146"/>
  <c r="BD31" i="146"/>
  <c r="BE109" i="146"/>
  <c r="BE7" i="146"/>
  <c r="BF101" i="146"/>
  <c r="BD23" i="146"/>
  <c r="BE3" i="146"/>
  <c r="BF97" i="146"/>
  <c r="BD26" i="146"/>
  <c r="BE104" i="146"/>
  <c r="BE105" i="146"/>
  <c r="BD27" i="146"/>
  <c r="BE6" i="146"/>
  <c r="BF100" i="146"/>
  <c r="BC46" i="146"/>
  <c r="BE4" i="146"/>
  <c r="BF98" i="146"/>
  <c r="BD28" i="146"/>
  <c r="BE106" i="146"/>
  <c r="BE5" i="146"/>
  <c r="BF99" i="146"/>
  <c r="BE28" i="146" l="1"/>
  <c r="BF106" i="146"/>
  <c r="BE31" i="146"/>
  <c r="BF109" i="146"/>
  <c r="BF4" i="146"/>
  <c r="BG98" i="146"/>
  <c r="BF105" i="146"/>
  <c r="BE27" i="146"/>
  <c r="BE26" i="146"/>
  <c r="BF104" i="146"/>
  <c r="BD46" i="146"/>
  <c r="BF8" i="146"/>
  <c r="BG102" i="146"/>
  <c r="BF3" i="146"/>
  <c r="BG97" i="146"/>
  <c r="BE23" i="146"/>
  <c r="BE30" i="146"/>
  <c r="BF108" i="146"/>
  <c r="BF6" i="146"/>
  <c r="BG100" i="146"/>
  <c r="BF5" i="146"/>
  <c r="BG99" i="146"/>
  <c r="BF7" i="146"/>
  <c r="BG101" i="146"/>
  <c r="BE29" i="146"/>
  <c r="BF107" i="146"/>
  <c r="BG7" i="146" l="1"/>
  <c r="BH101" i="146"/>
  <c r="BG105" i="146"/>
  <c r="BF27" i="146"/>
  <c r="BG3" i="146"/>
  <c r="BH97" i="146"/>
  <c r="BG5" i="146"/>
  <c r="BH99" i="146"/>
  <c r="BF23" i="146"/>
  <c r="BG4" i="146"/>
  <c r="BH98" i="146"/>
  <c r="BG8" i="146"/>
  <c r="BH102" i="146"/>
  <c r="BH100" i="146"/>
  <c r="BG6" i="146"/>
  <c r="BF31" i="146"/>
  <c r="BG109" i="146"/>
  <c r="BF29" i="146"/>
  <c r="BG107" i="146"/>
  <c r="BG108" i="146"/>
  <c r="BF30" i="146"/>
  <c r="BF26" i="146"/>
  <c r="BG104" i="146"/>
  <c r="BF28" i="146"/>
  <c r="BG106" i="146"/>
  <c r="BE46" i="146"/>
  <c r="BG26" i="146" l="1"/>
  <c r="BH104" i="146"/>
  <c r="BI102" i="146"/>
  <c r="BH8" i="146"/>
  <c r="BI99" i="146"/>
  <c r="BH5" i="146"/>
  <c r="BF46" i="146"/>
  <c r="BH6" i="146"/>
  <c r="BI100" i="146"/>
  <c r="BH3" i="146"/>
  <c r="BI97" i="146"/>
  <c r="BG23" i="146"/>
  <c r="BH108" i="146"/>
  <c r="BG30" i="146"/>
  <c r="BG29" i="146"/>
  <c r="BH107" i="146"/>
  <c r="BI98" i="146"/>
  <c r="BH4" i="146"/>
  <c r="BG27" i="146"/>
  <c r="BH105" i="146"/>
  <c r="BH7" i="146"/>
  <c r="BI101" i="146"/>
  <c r="BG28" i="146"/>
  <c r="BH106" i="146"/>
  <c r="BG31" i="146"/>
  <c r="BH109" i="146"/>
  <c r="BH29" i="146" l="1"/>
  <c r="BI107" i="146"/>
  <c r="BJ99" i="146"/>
  <c r="BI5" i="146"/>
  <c r="BI106" i="146"/>
  <c r="BH28" i="146"/>
  <c r="BI7" i="146"/>
  <c r="BJ101" i="146"/>
  <c r="BH30" i="146"/>
  <c r="BI108" i="146"/>
  <c r="BH27" i="146"/>
  <c r="BI105" i="146"/>
  <c r="BI3" i="146"/>
  <c r="BJ97" i="146"/>
  <c r="BI8" i="146"/>
  <c r="BJ102" i="146"/>
  <c r="BH31" i="146"/>
  <c r="BI109" i="146"/>
  <c r="BH23" i="146"/>
  <c r="BI104" i="146"/>
  <c r="BH26" i="146"/>
  <c r="BI4" i="146"/>
  <c r="BJ98" i="146"/>
  <c r="BI6" i="146"/>
  <c r="BJ100" i="146"/>
  <c r="BG46" i="146"/>
  <c r="BH46" i="146" l="1"/>
  <c r="BJ8" i="146"/>
  <c r="BK102" i="146"/>
  <c r="BJ7" i="146"/>
  <c r="BK101" i="146"/>
  <c r="BK98" i="146"/>
  <c r="BJ4" i="146"/>
  <c r="BJ3" i="146"/>
  <c r="BK97" i="146"/>
  <c r="BI23" i="146"/>
  <c r="BI28" i="146"/>
  <c r="BJ106" i="146"/>
  <c r="BJ104" i="146"/>
  <c r="BI26" i="146"/>
  <c r="BJ105" i="146"/>
  <c r="BI27" i="146"/>
  <c r="BK99" i="146"/>
  <c r="BJ5" i="146"/>
  <c r="BJ109" i="146"/>
  <c r="BI31" i="146"/>
  <c r="BI30" i="146"/>
  <c r="BJ108" i="146"/>
  <c r="BI29" i="146"/>
  <c r="BJ107" i="146"/>
  <c r="BK100" i="146"/>
  <c r="BJ6" i="146"/>
  <c r="BJ23" i="146" l="1"/>
  <c r="BK5" i="146"/>
  <c r="BL99" i="146"/>
  <c r="BJ29" i="146"/>
  <c r="BK107" i="146"/>
  <c r="BJ30" i="146"/>
  <c r="BK108" i="146"/>
  <c r="BL100" i="146"/>
  <c r="BK6" i="146"/>
  <c r="BK3" i="146"/>
  <c r="BL97" i="146"/>
  <c r="BK105" i="146"/>
  <c r="BJ27" i="146"/>
  <c r="BI46" i="146"/>
  <c r="BK4" i="146"/>
  <c r="BL98" i="146"/>
  <c r="BJ26" i="146"/>
  <c r="BK104" i="146"/>
  <c r="BL101" i="146"/>
  <c r="BK7" i="146"/>
  <c r="BJ28" i="146"/>
  <c r="BK106" i="146"/>
  <c r="BK109" i="146"/>
  <c r="BJ31" i="146"/>
  <c r="BL102" i="146"/>
  <c r="BK8" i="146"/>
  <c r="BL6" i="146" l="1"/>
  <c r="BM100" i="146"/>
  <c r="BL4" i="146"/>
  <c r="BM98" i="146"/>
  <c r="BL7" i="146"/>
  <c r="BM101" i="146"/>
  <c r="BL3" i="146"/>
  <c r="BM97" i="146"/>
  <c r="BL5" i="146"/>
  <c r="BM99" i="146"/>
  <c r="BL8" i="146"/>
  <c r="BM102" i="146"/>
  <c r="BJ46" i="146"/>
  <c r="BK28" i="146"/>
  <c r="BL106" i="146"/>
  <c r="BK31" i="146"/>
  <c r="BL109" i="146"/>
  <c r="BK30" i="146"/>
  <c r="BL108" i="146"/>
  <c r="BK29" i="146"/>
  <c r="BL107" i="146"/>
  <c r="BL105" i="146"/>
  <c r="BK27" i="146"/>
  <c r="BL104" i="146"/>
  <c r="BK26" i="146"/>
  <c r="BK23" i="146"/>
  <c r="BL23" i="146" l="1"/>
  <c r="BL27" i="146"/>
  <c r="BM105" i="146"/>
  <c r="BM3" i="146"/>
  <c r="BN97" i="146"/>
  <c r="BL28" i="146"/>
  <c r="BM106" i="146"/>
  <c r="BM7" i="146"/>
  <c r="BN101" i="146"/>
  <c r="BL29" i="146"/>
  <c r="BM107" i="146"/>
  <c r="BN102" i="146"/>
  <c r="BM8" i="146"/>
  <c r="BM4" i="146"/>
  <c r="BN98" i="146"/>
  <c r="BL30" i="146"/>
  <c r="BM108" i="146"/>
  <c r="BM5" i="146"/>
  <c r="BN99" i="146"/>
  <c r="BN100" i="146"/>
  <c r="BM6" i="146"/>
  <c r="BL26" i="146"/>
  <c r="BM104" i="146"/>
  <c r="BL31" i="146"/>
  <c r="BM109" i="146"/>
  <c r="BK46" i="146"/>
  <c r="H51" i="147"/>
  <c r="I51" i="147" s="1"/>
  <c r="H52" i="147"/>
  <c r="I52" i="147" s="1"/>
  <c r="H53" i="147"/>
  <c r="BL46" i="146" l="1"/>
  <c r="BN7" i="146"/>
  <c r="BO101" i="146"/>
  <c r="BN4" i="146"/>
  <c r="BO98" i="146"/>
  <c r="BN8" i="146"/>
  <c r="BO102" i="146"/>
  <c r="BM31" i="146"/>
  <c r="BN109" i="146"/>
  <c r="BM30" i="146"/>
  <c r="BN108" i="146"/>
  <c r="BN104" i="146"/>
  <c r="BM26" i="146"/>
  <c r="BM28" i="146"/>
  <c r="BN106" i="146"/>
  <c r="BN3" i="146"/>
  <c r="BO97" i="146"/>
  <c r="BN6" i="146"/>
  <c r="BO100" i="146"/>
  <c r="BM23" i="146"/>
  <c r="BN5" i="146"/>
  <c r="BO99" i="146"/>
  <c r="BM29" i="146"/>
  <c r="BN107" i="146"/>
  <c r="BM27" i="146"/>
  <c r="BN105" i="146"/>
  <c r="H55" i="147"/>
  <c r="I55" i="147" s="1"/>
  <c r="I53" i="147"/>
  <c r="H53" i="148"/>
  <c r="I53" i="148" s="1"/>
  <c r="H51" i="148"/>
  <c r="I51" i="148" s="1"/>
  <c r="H52" i="148"/>
  <c r="I52" i="148" s="1"/>
  <c r="BN23" i="146" l="1"/>
  <c r="BP97" i="146"/>
  <c r="BO3" i="146"/>
  <c r="BN31" i="146"/>
  <c r="BO109" i="146"/>
  <c r="BN29" i="146"/>
  <c r="BO107" i="146"/>
  <c r="BM46" i="146"/>
  <c r="BN28" i="146"/>
  <c r="BO106" i="146"/>
  <c r="BO8" i="146"/>
  <c r="BP102" i="146"/>
  <c r="BO5" i="146"/>
  <c r="BP99" i="146"/>
  <c r="BO4" i="146"/>
  <c r="BP98" i="146"/>
  <c r="BN26" i="146"/>
  <c r="BO104" i="146"/>
  <c r="BP100" i="146"/>
  <c r="BO6" i="146"/>
  <c r="BN30" i="146"/>
  <c r="BO108" i="146"/>
  <c r="BP101" i="146"/>
  <c r="BO7" i="146"/>
  <c r="BO105" i="146"/>
  <c r="BN27" i="146"/>
  <c r="H54" i="147"/>
  <c r="I54" i="147" s="1"/>
  <c r="H54" i="148"/>
  <c r="I54" i="148" s="1"/>
  <c r="BP4" i="146" l="1"/>
  <c r="BQ98" i="146"/>
  <c r="BO29" i="146"/>
  <c r="BP107" i="146"/>
  <c r="BO27" i="146"/>
  <c r="BP105" i="146"/>
  <c r="BP7" i="146"/>
  <c r="BQ101" i="146"/>
  <c r="BO30" i="146"/>
  <c r="BP108" i="146"/>
  <c r="BP5" i="146"/>
  <c r="BQ99" i="146"/>
  <c r="BN46" i="146"/>
  <c r="BO31" i="146"/>
  <c r="BP109" i="146"/>
  <c r="BP8" i="146"/>
  <c r="BQ102" i="146"/>
  <c r="BP6" i="146"/>
  <c r="BQ100" i="146"/>
  <c r="BO23" i="146"/>
  <c r="BO26" i="146"/>
  <c r="BP104" i="146"/>
  <c r="BO28" i="146"/>
  <c r="BP106" i="146"/>
  <c r="BQ97" i="146"/>
  <c r="BP3" i="146"/>
  <c r="H55" i="148"/>
  <c r="I55" i="148" s="1"/>
  <c r="Z83" i="138"/>
  <c r="Z84" i="138" s="1"/>
  <c r="Z86" i="138" s="1"/>
  <c r="AA83" i="138" l="1"/>
  <c r="AB83" i="138" s="1"/>
  <c r="AB84" i="138" s="1"/>
  <c r="AB86" i="138" s="1"/>
  <c r="BQ109" i="146"/>
  <c r="BP31" i="146"/>
  <c r="BQ104" i="146"/>
  <c r="BP26" i="146"/>
  <c r="BP27" i="146"/>
  <c r="BQ105" i="146"/>
  <c r="BP29" i="146"/>
  <c r="BQ107" i="146"/>
  <c r="BP28" i="146"/>
  <c r="BQ106" i="146"/>
  <c r="BR101" i="146"/>
  <c r="BQ7" i="146"/>
  <c r="BO46" i="146"/>
  <c r="BQ5" i="146"/>
  <c r="BR99" i="146"/>
  <c r="BR100" i="146"/>
  <c r="BQ6" i="146"/>
  <c r="BP23" i="146"/>
  <c r="BQ108" i="146"/>
  <c r="BP30" i="146"/>
  <c r="BR98" i="146"/>
  <c r="BQ4" i="146"/>
  <c r="BQ3" i="146"/>
  <c r="BR97" i="146"/>
  <c r="BQ8" i="146"/>
  <c r="BR102" i="146"/>
  <c r="BP46" i="146" l="1"/>
  <c r="AC83" i="138"/>
  <c r="AD83" i="138" s="1"/>
  <c r="BQ23" i="146"/>
  <c r="AA84" i="138"/>
  <c r="AA86" i="138" s="1"/>
  <c r="BR3" i="146"/>
  <c r="BS97" i="146"/>
  <c r="BQ29" i="146"/>
  <c r="BR107" i="146"/>
  <c r="BR5" i="146"/>
  <c r="BS99" i="146"/>
  <c r="BR6" i="146"/>
  <c r="BS100" i="146"/>
  <c r="BQ27" i="146"/>
  <c r="BR105" i="146"/>
  <c r="BR4" i="146"/>
  <c r="BS98" i="146"/>
  <c r="BQ30" i="146"/>
  <c r="BR108" i="146"/>
  <c r="BR7" i="146"/>
  <c r="BS101" i="146"/>
  <c r="BQ26" i="146"/>
  <c r="BR104" i="146"/>
  <c r="BR8" i="146"/>
  <c r="BS102" i="146"/>
  <c r="BQ28" i="146"/>
  <c r="BR106" i="146"/>
  <c r="BR109" i="146"/>
  <c r="BQ31" i="146"/>
  <c r="AC84" i="138" l="1"/>
  <c r="AC86" i="138" s="1"/>
  <c r="BT100" i="146"/>
  <c r="BS6" i="146"/>
  <c r="BS4" i="146"/>
  <c r="BT98" i="146"/>
  <c r="BS7" i="146"/>
  <c r="BT101" i="146"/>
  <c r="BR31" i="146"/>
  <c r="BS109" i="146"/>
  <c r="BR28" i="146"/>
  <c r="BS106" i="146"/>
  <c r="BR30" i="146"/>
  <c r="BS108" i="146"/>
  <c r="BT99" i="146"/>
  <c r="BS5" i="146"/>
  <c r="BS8" i="146"/>
  <c r="BT102" i="146"/>
  <c r="BR29" i="146"/>
  <c r="BS107" i="146"/>
  <c r="BQ46" i="146"/>
  <c r="BR26" i="146"/>
  <c r="BS104" i="146"/>
  <c r="BR27" i="146"/>
  <c r="BS105" i="146"/>
  <c r="BS3" i="146"/>
  <c r="BT97" i="146"/>
  <c r="BR23" i="146"/>
  <c r="AE83" i="138"/>
  <c r="AD84" i="138"/>
  <c r="AD86" i="138" s="1"/>
  <c r="BS23" i="146" l="1"/>
  <c r="BR46" i="146"/>
  <c r="BU102" i="146"/>
  <c r="BT8" i="146"/>
  <c r="BS31" i="146"/>
  <c r="BT109" i="146"/>
  <c r="BT105" i="146"/>
  <c r="BS27" i="146"/>
  <c r="BT7" i="146"/>
  <c r="BU101" i="146"/>
  <c r="BS26" i="146"/>
  <c r="BT104" i="146"/>
  <c r="BU99" i="146"/>
  <c r="BT5" i="146"/>
  <c r="BS30" i="146"/>
  <c r="BT108" i="146"/>
  <c r="BT4" i="146"/>
  <c r="BU98" i="146"/>
  <c r="BS29" i="146"/>
  <c r="BT107" i="146"/>
  <c r="BS28" i="146"/>
  <c r="BT106" i="146"/>
  <c r="BT3" i="146"/>
  <c r="BU97" i="146"/>
  <c r="BT6" i="146"/>
  <c r="BU100" i="146"/>
  <c r="AE84" i="138"/>
  <c r="AE86" i="138" s="1"/>
  <c r="AF83" i="138"/>
  <c r="AF84" i="138" s="1"/>
  <c r="AF86" i="138" s="1"/>
  <c r="BT30" i="146" l="1"/>
  <c r="BU108" i="146"/>
  <c r="BV100" i="146"/>
  <c r="BU6" i="146"/>
  <c r="BU4" i="146"/>
  <c r="BV98" i="146"/>
  <c r="BU7" i="146"/>
  <c r="BV101" i="146"/>
  <c r="BT29" i="146"/>
  <c r="BU107" i="146"/>
  <c r="BV97" i="146"/>
  <c r="BU3" i="146"/>
  <c r="BT23" i="146"/>
  <c r="BU105" i="146"/>
  <c r="BT27" i="146"/>
  <c r="BT28" i="146"/>
  <c r="BU106" i="146"/>
  <c r="BT31" i="146"/>
  <c r="BU109" i="146"/>
  <c r="BV99" i="146"/>
  <c r="BU5" i="146"/>
  <c r="BT26" i="146"/>
  <c r="BU104" i="146"/>
  <c r="BS46" i="146"/>
  <c r="BU8" i="146"/>
  <c r="BV102" i="146"/>
  <c r="BV7" i="146" l="1"/>
  <c r="BW101" i="146"/>
  <c r="BU26" i="146"/>
  <c r="BV104" i="146"/>
  <c r="BU27" i="146"/>
  <c r="BV105" i="146"/>
  <c r="BW98" i="146"/>
  <c r="BV4" i="146"/>
  <c r="BV5" i="146"/>
  <c r="BW99" i="146"/>
  <c r="BU23" i="146"/>
  <c r="BU31" i="146"/>
  <c r="BV109" i="146"/>
  <c r="BV3" i="146"/>
  <c r="BW97" i="146"/>
  <c r="BV6" i="146"/>
  <c r="BW100" i="146"/>
  <c r="BV8" i="146"/>
  <c r="BW102" i="146"/>
  <c r="BV107" i="146"/>
  <c r="BU29" i="146"/>
  <c r="BU30" i="146"/>
  <c r="BV108" i="146"/>
  <c r="BU28" i="146"/>
  <c r="BV106" i="146"/>
  <c r="BT46" i="146"/>
  <c r="BW4" i="146" l="1"/>
  <c r="BX98" i="146"/>
  <c r="BV23" i="146"/>
  <c r="BV29" i="146"/>
  <c r="BW107" i="146"/>
  <c r="BV26" i="146"/>
  <c r="BW104" i="146"/>
  <c r="BW108" i="146"/>
  <c r="BV30" i="146"/>
  <c r="BW105" i="146"/>
  <c r="BV27" i="146"/>
  <c r="BW109" i="146"/>
  <c r="BV31" i="146"/>
  <c r="BW8" i="146"/>
  <c r="BX102" i="146"/>
  <c r="BU46" i="146"/>
  <c r="BW5" i="146"/>
  <c r="BX99" i="146"/>
  <c r="BX101" i="146"/>
  <c r="BW7" i="146"/>
  <c r="BW3" i="146"/>
  <c r="BX97" i="146"/>
  <c r="BV28" i="146"/>
  <c r="BW106" i="146"/>
  <c r="BW6" i="146"/>
  <c r="BX100" i="146"/>
  <c r="BW30" i="146" l="1"/>
  <c r="BX108" i="146"/>
  <c r="BW26" i="146"/>
  <c r="BX104" i="146"/>
  <c r="BV46" i="146"/>
  <c r="BX7" i="146"/>
  <c r="BY101" i="146"/>
  <c r="BX8" i="146"/>
  <c r="BY102" i="146"/>
  <c r="BX3" i="146"/>
  <c r="BY97" i="146"/>
  <c r="BW23" i="146"/>
  <c r="BX107" i="146"/>
  <c r="BW29" i="146"/>
  <c r="BX6" i="146"/>
  <c r="BY100" i="146"/>
  <c r="BX5" i="146"/>
  <c r="BY99" i="146"/>
  <c r="BW27" i="146"/>
  <c r="BX105" i="146"/>
  <c r="BX4" i="146"/>
  <c r="BY98" i="146"/>
  <c r="BW28" i="146"/>
  <c r="BX106" i="146"/>
  <c r="BX109" i="146"/>
  <c r="BW31" i="146"/>
  <c r="BX28" i="146" l="1"/>
  <c r="BY106" i="146"/>
  <c r="BX26" i="146"/>
  <c r="BY104" i="146"/>
  <c r="BX29" i="146"/>
  <c r="BY107" i="146"/>
  <c r="BY3" i="146"/>
  <c r="BZ97" i="146"/>
  <c r="BY105" i="146"/>
  <c r="BX27" i="146"/>
  <c r="BY5" i="146"/>
  <c r="BZ99" i="146"/>
  <c r="BX23" i="146"/>
  <c r="BY108" i="146"/>
  <c r="BX30" i="146"/>
  <c r="BZ100" i="146"/>
  <c r="BY6" i="146"/>
  <c r="BZ101" i="146"/>
  <c r="BY7" i="146"/>
  <c r="BY4" i="146"/>
  <c r="BZ98" i="146"/>
  <c r="BX31" i="146"/>
  <c r="BY109" i="146"/>
  <c r="BY8" i="146"/>
  <c r="BZ102" i="146"/>
  <c r="BW46" i="146"/>
  <c r="BZ3" i="146" l="1"/>
  <c r="CA97" i="146"/>
  <c r="BY23" i="146"/>
  <c r="CA98" i="146"/>
  <c r="BZ4" i="146"/>
  <c r="BX46" i="146"/>
  <c r="BY31" i="146"/>
  <c r="BZ109" i="146"/>
  <c r="BY30" i="146"/>
  <c r="BZ108" i="146"/>
  <c r="BZ5" i="146"/>
  <c r="CA99" i="146"/>
  <c r="BY26" i="146"/>
  <c r="BZ104" i="146"/>
  <c r="BZ6" i="146"/>
  <c r="CA100" i="146"/>
  <c r="BZ7" i="146"/>
  <c r="CA101" i="146"/>
  <c r="BY28" i="146"/>
  <c r="BZ106" i="146"/>
  <c r="BZ107" i="146"/>
  <c r="BY29" i="146"/>
  <c r="CA102" i="146"/>
  <c r="BZ8" i="146"/>
  <c r="BZ105" i="146"/>
  <c r="BY27" i="146"/>
  <c r="CA4" i="146" l="1"/>
  <c r="CB98" i="146"/>
  <c r="CB100" i="146"/>
  <c r="CA6" i="146"/>
  <c r="CB102" i="146"/>
  <c r="CA8" i="146"/>
  <c r="CA107" i="146"/>
  <c r="BZ29" i="146"/>
  <c r="CA5" i="146"/>
  <c r="CB99" i="146"/>
  <c r="CA7" i="146"/>
  <c r="CB101" i="146"/>
  <c r="BZ30" i="146"/>
  <c r="CA108" i="146"/>
  <c r="CA3" i="146"/>
  <c r="CB97" i="146"/>
  <c r="CA109" i="146"/>
  <c r="BZ31" i="146"/>
  <c r="BZ26" i="146"/>
  <c r="CA104" i="146"/>
  <c r="BZ28" i="146"/>
  <c r="CA106" i="146"/>
  <c r="BZ27" i="146"/>
  <c r="CA105" i="146"/>
  <c r="BY46" i="146"/>
  <c r="BZ23" i="146"/>
  <c r="CA23" i="146" l="1"/>
  <c r="CB3" i="146"/>
  <c r="CC97" i="146"/>
  <c r="CA26" i="146"/>
  <c r="CB104" i="146"/>
  <c r="CA29" i="146"/>
  <c r="CB107" i="146"/>
  <c r="BZ46" i="146"/>
  <c r="CB6" i="146"/>
  <c r="CC100" i="146"/>
  <c r="CA30" i="146"/>
  <c r="CB108" i="146"/>
  <c r="CC102" i="146"/>
  <c r="CB8" i="146"/>
  <c r="CB5" i="146"/>
  <c r="CC99" i="146"/>
  <c r="CB4" i="146"/>
  <c r="CC98" i="146"/>
  <c r="CB105" i="146"/>
  <c r="CA27" i="146"/>
  <c r="CA28" i="146"/>
  <c r="CB106" i="146"/>
  <c r="CB7" i="146"/>
  <c r="CC101" i="146"/>
  <c r="CA31" i="146"/>
  <c r="CB109" i="146"/>
  <c r="CC7" i="146" l="1"/>
  <c r="CD101" i="146"/>
  <c r="CC5" i="146"/>
  <c r="CD99" i="146"/>
  <c r="CC107" i="146"/>
  <c r="CB29" i="146"/>
  <c r="CC106" i="146"/>
  <c r="CB28" i="146"/>
  <c r="CA46" i="146"/>
  <c r="CC8" i="146"/>
  <c r="CD102" i="146"/>
  <c r="CB26" i="146"/>
  <c r="CC104" i="146"/>
  <c r="CB30" i="146"/>
  <c r="CC108" i="146"/>
  <c r="CB27" i="146"/>
  <c r="CC105" i="146"/>
  <c r="CD97" i="146"/>
  <c r="CC3" i="146"/>
  <c r="CB31" i="146"/>
  <c r="CC109" i="146"/>
  <c r="CD98" i="146"/>
  <c r="CC4" i="146"/>
  <c r="CD100" i="146"/>
  <c r="CC6" i="146"/>
  <c r="CB23" i="146"/>
  <c r="CD6" i="146" l="1"/>
  <c r="CE100" i="146"/>
  <c r="CD108" i="146"/>
  <c r="CC30" i="146"/>
  <c r="CD106" i="146"/>
  <c r="CC28" i="146"/>
  <c r="CD4" i="146"/>
  <c r="CE98" i="146"/>
  <c r="CB46" i="146"/>
  <c r="CC31" i="146"/>
  <c r="CD109" i="146"/>
  <c r="CC26" i="146"/>
  <c r="CD104" i="146"/>
  <c r="CD107" i="146"/>
  <c r="CC29" i="146"/>
  <c r="CD5" i="146"/>
  <c r="CE99" i="146"/>
  <c r="CC23" i="146"/>
  <c r="CD8" i="146"/>
  <c r="CE102" i="146"/>
  <c r="CD3" i="146"/>
  <c r="CE97" i="146"/>
  <c r="CE101" i="146"/>
  <c r="CD7" i="146"/>
  <c r="CC27" i="146"/>
  <c r="CD105" i="146"/>
  <c r="CE8" i="146" l="1"/>
  <c r="CF102" i="146"/>
  <c r="CE4" i="146"/>
  <c r="CF98" i="146"/>
  <c r="CE7" i="146"/>
  <c r="CF101" i="146"/>
  <c r="CD28" i="146"/>
  <c r="CE106" i="146"/>
  <c r="CD31" i="146"/>
  <c r="CE109" i="146"/>
  <c r="CD30" i="146"/>
  <c r="CE108" i="146"/>
  <c r="CE107" i="146"/>
  <c r="CD29" i="146"/>
  <c r="CD23" i="146"/>
  <c r="CE104" i="146"/>
  <c r="CD26" i="146"/>
  <c r="CD27" i="146"/>
  <c r="CE105" i="146"/>
  <c r="CE6" i="146"/>
  <c r="CF100" i="146"/>
  <c r="CE3" i="146"/>
  <c r="CF97" i="146"/>
  <c r="CC46" i="146"/>
  <c r="CE5" i="146"/>
  <c r="CF99" i="146"/>
  <c r="CE23" i="146" l="1"/>
  <c r="CE26" i="146"/>
  <c r="CF104" i="146"/>
  <c r="CE28" i="146"/>
  <c r="CF106" i="146"/>
  <c r="CG97" i="146"/>
  <c r="CF3" i="146"/>
  <c r="CF107" i="146"/>
  <c r="CE29" i="146"/>
  <c r="CE27" i="146"/>
  <c r="CF105" i="146"/>
  <c r="CF7" i="146"/>
  <c r="CG101" i="146"/>
  <c r="CF108" i="146"/>
  <c r="CE30" i="146"/>
  <c r="CF5" i="146"/>
  <c r="CG99" i="146"/>
  <c r="CE31" i="146"/>
  <c r="CF109" i="146"/>
  <c r="CF8" i="146"/>
  <c r="CG102" i="146"/>
  <c r="CF6" i="146"/>
  <c r="CG100" i="146"/>
  <c r="CF4" i="146"/>
  <c r="CG98" i="146"/>
  <c r="CD46" i="146"/>
  <c r="CE46" i="146" l="1"/>
  <c r="CG4" i="146"/>
  <c r="CH98" i="146"/>
  <c r="CG5" i="146"/>
  <c r="CH99" i="146"/>
  <c r="CF23" i="146"/>
  <c r="CG6" i="146"/>
  <c r="CH100" i="146"/>
  <c r="CF30" i="146"/>
  <c r="CG108" i="146"/>
  <c r="CH97" i="146"/>
  <c r="CG3" i="146"/>
  <c r="CG8" i="146"/>
  <c r="CH102" i="146"/>
  <c r="CG7" i="146"/>
  <c r="CH101" i="146"/>
  <c r="CG106" i="146"/>
  <c r="CF28" i="146"/>
  <c r="CF31" i="146"/>
  <c r="CG109" i="146"/>
  <c r="CG105" i="146"/>
  <c r="CF27" i="146"/>
  <c r="CG104" i="146"/>
  <c r="CF26" i="146"/>
  <c r="CF29" i="146"/>
  <c r="CG107" i="146"/>
  <c r="CF46" i="146" l="1"/>
  <c r="CH7" i="146"/>
  <c r="CI101" i="146"/>
  <c r="CG27" i="146"/>
  <c r="CH105" i="146"/>
  <c r="CH5" i="146"/>
  <c r="CI99" i="146"/>
  <c r="CH8" i="146"/>
  <c r="CI102" i="146"/>
  <c r="CG31" i="146"/>
  <c r="CH109" i="146"/>
  <c r="CG23" i="146"/>
  <c r="CH3" i="146"/>
  <c r="CI97" i="146"/>
  <c r="CH4" i="146"/>
  <c r="CI98" i="146"/>
  <c r="CH106" i="146"/>
  <c r="CG28" i="146"/>
  <c r="CH6" i="146"/>
  <c r="CI100" i="146"/>
  <c r="CG26" i="146"/>
  <c r="CH104" i="146"/>
  <c r="CH107" i="146"/>
  <c r="CG29" i="146"/>
  <c r="CG30" i="146"/>
  <c r="CH108" i="146"/>
  <c r="CI106" i="146" l="1"/>
  <c r="CH28" i="146"/>
  <c r="CI105" i="146"/>
  <c r="CH27" i="146"/>
  <c r="CI4" i="146"/>
  <c r="CJ98" i="146"/>
  <c r="CH29" i="146"/>
  <c r="CI107" i="146"/>
  <c r="CJ100" i="146"/>
  <c r="CI6" i="146"/>
  <c r="CG46" i="146"/>
  <c r="CI104" i="146"/>
  <c r="CH26" i="146"/>
  <c r="CI3" i="146"/>
  <c r="CJ97" i="146"/>
  <c r="CH23" i="146"/>
  <c r="CI109" i="146"/>
  <c r="CH31" i="146"/>
  <c r="CI7" i="146"/>
  <c r="CJ101" i="146"/>
  <c r="CI8" i="146"/>
  <c r="CJ102" i="146"/>
  <c r="CI5" i="146"/>
  <c r="CJ99" i="146"/>
  <c r="CI108" i="146"/>
  <c r="CH30" i="146"/>
  <c r="CH46" i="146" l="1"/>
  <c r="CJ5" i="146"/>
  <c r="CK99" i="146"/>
  <c r="CI29" i="146"/>
  <c r="CJ107" i="146"/>
  <c r="CI23" i="146"/>
  <c r="CI27" i="146"/>
  <c r="CJ105" i="146"/>
  <c r="CJ3" i="146"/>
  <c r="CK97" i="146"/>
  <c r="CK102" i="146"/>
  <c r="CJ8" i="146"/>
  <c r="CJ4" i="146"/>
  <c r="CK98" i="146"/>
  <c r="CK101" i="146"/>
  <c r="CJ7" i="146"/>
  <c r="CI26" i="146"/>
  <c r="CJ104" i="146"/>
  <c r="CI30" i="146"/>
  <c r="CJ108" i="146"/>
  <c r="CI31" i="146"/>
  <c r="CJ109" i="146"/>
  <c r="CJ6" i="146"/>
  <c r="CK100" i="146"/>
  <c r="CI28" i="146"/>
  <c r="CJ106" i="146"/>
  <c r="CJ23" i="146" l="1"/>
  <c r="CK6" i="146"/>
  <c r="CL100" i="146"/>
  <c r="CJ27" i="146"/>
  <c r="CK105" i="146"/>
  <c r="CK7" i="146"/>
  <c r="CL101" i="146"/>
  <c r="CJ31" i="146"/>
  <c r="CK109" i="146"/>
  <c r="CK4" i="146"/>
  <c r="CL98" i="146"/>
  <c r="CJ29" i="146"/>
  <c r="CK107" i="146"/>
  <c r="CJ30" i="146"/>
  <c r="CK108" i="146"/>
  <c r="CI46" i="146"/>
  <c r="CK8" i="146"/>
  <c r="CL102" i="146"/>
  <c r="CK5" i="146"/>
  <c r="CL99" i="146"/>
  <c r="CJ28" i="146"/>
  <c r="CK106" i="146"/>
  <c r="CK104" i="146"/>
  <c r="CJ26" i="146"/>
  <c r="CK3" i="146"/>
  <c r="CL97" i="146"/>
  <c r="CL7" i="146" l="1"/>
  <c r="CM101" i="146"/>
  <c r="CK28" i="146"/>
  <c r="CL106" i="146"/>
  <c r="CK30" i="146"/>
  <c r="CL108" i="146"/>
  <c r="CK29" i="146"/>
  <c r="CL107" i="146"/>
  <c r="CK27" i="146"/>
  <c r="CL105" i="146"/>
  <c r="CM99" i="146"/>
  <c r="CL5" i="146"/>
  <c r="CJ46" i="146"/>
  <c r="CL4" i="146"/>
  <c r="CM98" i="146"/>
  <c r="CL6" i="146"/>
  <c r="CM100" i="146"/>
  <c r="CL3" i="146"/>
  <c r="CM97" i="146"/>
  <c r="CL8" i="146"/>
  <c r="CM102" i="146"/>
  <c r="CK26" i="146"/>
  <c r="CL104" i="146"/>
  <c r="CK23" i="146"/>
  <c r="CK31" i="146"/>
  <c r="CL109" i="146"/>
  <c r="CL29" i="146" l="1"/>
  <c r="CM107" i="146"/>
  <c r="CM4" i="146"/>
  <c r="CN98" i="146"/>
  <c r="CL30" i="146"/>
  <c r="CM108" i="146"/>
  <c r="CM5" i="146"/>
  <c r="CN99" i="146"/>
  <c r="CM104" i="146"/>
  <c r="CL26" i="146"/>
  <c r="CK46" i="146"/>
  <c r="CN102" i="146"/>
  <c r="CM8" i="146"/>
  <c r="CM109" i="146"/>
  <c r="CL31" i="146"/>
  <c r="CL23" i="146"/>
  <c r="CL27" i="146"/>
  <c r="CM105" i="146"/>
  <c r="CM7" i="146"/>
  <c r="CN101" i="146"/>
  <c r="CL28" i="146"/>
  <c r="CM106" i="146"/>
  <c r="CM3" i="146"/>
  <c r="CN97" i="146"/>
  <c r="CM6" i="146"/>
  <c r="CN100" i="146"/>
  <c r="CM23" i="146" l="1"/>
  <c r="CM31" i="146"/>
  <c r="CN109" i="146"/>
  <c r="CN7" i="146"/>
  <c r="CO101" i="146"/>
  <c r="CN8" i="146"/>
  <c r="CO102" i="146"/>
  <c r="CO98" i="146"/>
  <c r="CN4" i="146"/>
  <c r="CN5" i="146"/>
  <c r="CO99" i="146"/>
  <c r="CM30" i="146"/>
  <c r="CN108" i="146"/>
  <c r="CN6" i="146"/>
  <c r="CO100" i="146"/>
  <c r="CM27" i="146"/>
  <c r="CN105" i="146"/>
  <c r="CM29" i="146"/>
  <c r="CN107" i="146"/>
  <c r="CN3" i="146"/>
  <c r="CO97" i="146"/>
  <c r="CM28" i="146"/>
  <c r="CN106" i="146"/>
  <c r="CM26" i="146"/>
  <c r="CN104" i="146"/>
  <c r="CL46" i="146"/>
  <c r="CO3" i="146" l="1"/>
  <c r="CP97" i="146"/>
  <c r="CN30" i="146"/>
  <c r="CO108" i="146"/>
  <c r="CO7" i="146"/>
  <c r="CP101" i="146"/>
  <c r="CN26" i="146"/>
  <c r="CO104" i="146"/>
  <c r="CO4" i="146"/>
  <c r="CP98" i="146"/>
  <c r="CO8" i="146"/>
  <c r="CP102" i="146"/>
  <c r="CN23" i="146"/>
  <c r="CO6" i="146"/>
  <c r="CP100" i="146"/>
  <c r="CN29" i="146"/>
  <c r="CO107" i="146"/>
  <c r="CO5" i="146"/>
  <c r="CP99" i="146"/>
  <c r="CO109" i="146"/>
  <c r="CN31" i="146"/>
  <c r="CN27" i="146"/>
  <c r="CO105" i="146"/>
  <c r="CN28" i="146"/>
  <c r="CO106" i="146"/>
  <c r="CM46" i="146"/>
  <c r="CO26" i="146" l="1"/>
  <c r="CP104" i="146"/>
  <c r="CO27" i="146"/>
  <c r="CP105" i="146"/>
  <c r="CQ100" i="146"/>
  <c r="CP6" i="146"/>
  <c r="CP7" i="146"/>
  <c r="CQ101" i="146"/>
  <c r="CO31" i="146"/>
  <c r="CP109" i="146"/>
  <c r="CP8" i="146"/>
  <c r="CQ102" i="146"/>
  <c r="CO30" i="146"/>
  <c r="CP108" i="146"/>
  <c r="CP5" i="146"/>
  <c r="CQ99" i="146"/>
  <c r="CN46" i="146"/>
  <c r="CP4" i="146"/>
  <c r="CQ98" i="146"/>
  <c r="CP3" i="146"/>
  <c r="CQ97" i="146"/>
  <c r="CO28" i="146"/>
  <c r="CP106" i="146"/>
  <c r="CO29" i="146"/>
  <c r="CP107" i="146"/>
  <c r="CO23" i="146"/>
  <c r="CO46" i="146" l="1"/>
  <c r="CQ5" i="146"/>
  <c r="CR99" i="146"/>
  <c r="CQ7" i="146"/>
  <c r="CR101" i="146"/>
  <c r="CP28" i="146"/>
  <c r="CQ106" i="146"/>
  <c r="CP30" i="146"/>
  <c r="CQ108" i="146"/>
  <c r="CQ3" i="146"/>
  <c r="CR97" i="146"/>
  <c r="CQ6" i="146"/>
  <c r="CR100" i="146"/>
  <c r="CP23" i="146"/>
  <c r="CQ8" i="146"/>
  <c r="CR102" i="146"/>
  <c r="CP27" i="146"/>
  <c r="CQ105" i="146"/>
  <c r="CQ4" i="146"/>
  <c r="CR98" i="146"/>
  <c r="CP31" i="146"/>
  <c r="CQ109" i="146"/>
  <c r="CP26" i="146"/>
  <c r="CQ104" i="146"/>
  <c r="CP29" i="146"/>
  <c r="CQ107" i="146"/>
  <c r="CQ30" i="146" l="1"/>
  <c r="CR108" i="146"/>
  <c r="CR104" i="146"/>
  <c r="CQ26" i="146"/>
  <c r="CR8" i="146"/>
  <c r="CS102" i="146"/>
  <c r="CP46" i="146"/>
  <c r="CQ28" i="146"/>
  <c r="CR106" i="146"/>
  <c r="CQ31" i="146"/>
  <c r="CR109" i="146"/>
  <c r="CR6" i="146"/>
  <c r="CS100" i="146"/>
  <c r="CR7" i="146"/>
  <c r="CS101" i="146"/>
  <c r="CR4" i="146"/>
  <c r="CS98" i="146"/>
  <c r="CR3" i="146"/>
  <c r="CS97" i="146"/>
  <c r="CR5" i="146"/>
  <c r="CS99" i="146"/>
  <c r="CQ29" i="146"/>
  <c r="CR107" i="146"/>
  <c r="CQ27" i="146"/>
  <c r="CR105" i="146"/>
  <c r="CQ23" i="146"/>
  <c r="CR29" i="146" l="1"/>
  <c r="CS107" i="146"/>
  <c r="CS7" i="146"/>
  <c r="CT101" i="146"/>
  <c r="CQ46" i="146"/>
  <c r="CS8" i="146"/>
  <c r="CT102" i="146"/>
  <c r="CT99" i="146"/>
  <c r="CS5" i="146"/>
  <c r="CS6" i="146"/>
  <c r="CT100" i="146"/>
  <c r="CS3" i="146"/>
  <c r="CT97" i="146"/>
  <c r="CR31" i="146"/>
  <c r="CS109" i="146"/>
  <c r="CR26" i="146"/>
  <c r="CS104" i="146"/>
  <c r="CR23" i="146"/>
  <c r="CR30" i="146"/>
  <c r="CS108" i="146"/>
  <c r="CR27" i="146"/>
  <c r="CS105" i="146"/>
  <c r="CS4" i="146"/>
  <c r="CT98" i="146"/>
  <c r="CS106" i="146"/>
  <c r="CR28" i="146"/>
  <c r="CR46" i="146" l="1"/>
  <c r="CT4" i="146"/>
  <c r="CU98" i="146"/>
  <c r="CT7" i="146"/>
  <c r="CU101" i="146"/>
  <c r="CT5" i="146"/>
  <c r="CU99" i="146"/>
  <c r="CT8" i="146"/>
  <c r="CU102" i="146"/>
  <c r="CT6" i="146"/>
  <c r="CU100" i="146"/>
  <c r="CS31" i="146"/>
  <c r="CT109" i="146"/>
  <c r="CT3" i="146"/>
  <c r="CU97" i="146"/>
  <c r="CS30" i="146"/>
  <c r="CT108" i="146"/>
  <c r="CS29" i="146"/>
  <c r="CT107" i="146"/>
  <c r="CS27" i="146"/>
  <c r="CT105" i="146"/>
  <c r="CS23" i="146"/>
  <c r="CS28" i="146"/>
  <c r="CT106" i="146"/>
  <c r="CS26" i="146"/>
  <c r="CT104" i="146"/>
  <c r="CS46" i="146" l="1"/>
  <c r="CT30" i="146"/>
  <c r="CU108" i="146"/>
  <c r="CU5" i="146"/>
  <c r="CV99" i="146"/>
  <c r="CU8" i="146"/>
  <c r="CV102" i="146"/>
  <c r="CT28" i="146"/>
  <c r="CU106" i="146"/>
  <c r="CU3" i="146"/>
  <c r="CV97" i="146"/>
  <c r="CT23" i="146"/>
  <c r="CU105" i="146"/>
  <c r="CT27" i="146"/>
  <c r="CU7" i="146"/>
  <c r="CV101" i="146"/>
  <c r="CU107" i="146"/>
  <c r="CT29" i="146"/>
  <c r="CU6" i="146"/>
  <c r="CV100" i="146"/>
  <c r="CU4" i="146"/>
  <c r="CV98" i="146"/>
  <c r="CU109" i="146"/>
  <c r="CT31" i="146"/>
  <c r="CT26" i="146"/>
  <c r="CU104" i="146"/>
  <c r="CU28" i="146" l="1"/>
  <c r="CV106" i="146"/>
  <c r="CU31" i="146"/>
  <c r="CV109" i="146"/>
  <c r="CV6" i="146"/>
  <c r="CW100" i="146"/>
  <c r="CU29" i="146"/>
  <c r="CV107" i="146"/>
  <c r="CV7" i="146"/>
  <c r="CW101" i="146"/>
  <c r="CV8" i="146"/>
  <c r="CW102" i="146"/>
  <c r="CW98" i="146"/>
  <c r="CV4" i="146"/>
  <c r="CV105" i="146"/>
  <c r="CU27" i="146"/>
  <c r="CV3" i="146"/>
  <c r="CW97" i="146"/>
  <c r="CU30" i="146"/>
  <c r="CV108" i="146"/>
  <c r="CV5" i="146"/>
  <c r="CW99" i="146"/>
  <c r="CU26" i="146"/>
  <c r="CV104" i="146"/>
  <c r="CT46" i="146"/>
  <c r="CU23" i="146"/>
  <c r="CV26" i="146" l="1"/>
  <c r="CW104" i="146"/>
  <c r="CU46" i="146"/>
  <c r="CW107" i="146"/>
  <c r="CV29" i="146"/>
  <c r="CV27" i="146"/>
  <c r="CW105" i="146"/>
  <c r="CW6" i="146"/>
  <c r="CX100" i="146"/>
  <c r="CV30" i="146"/>
  <c r="CW108" i="146"/>
  <c r="CX102" i="146"/>
  <c r="CW8" i="146"/>
  <c r="CX97" i="146"/>
  <c r="CW3" i="146"/>
  <c r="CW7" i="146"/>
  <c r="CX101" i="146"/>
  <c r="CV28" i="146"/>
  <c r="CW106" i="146"/>
  <c r="CW5" i="146"/>
  <c r="CX99" i="146"/>
  <c r="CW4" i="146"/>
  <c r="CX98" i="146"/>
  <c r="CW109" i="146"/>
  <c r="CV31" i="146"/>
  <c r="CV23" i="146"/>
  <c r="CX109" i="146" l="1"/>
  <c r="CW31" i="146"/>
  <c r="CX4" i="146"/>
  <c r="CY98" i="146"/>
  <c r="CX3" i="146"/>
  <c r="CY97" i="146"/>
  <c r="CV46" i="146"/>
  <c r="CW28" i="146"/>
  <c r="CX106" i="146"/>
  <c r="CW30" i="146"/>
  <c r="CX108" i="146"/>
  <c r="CW27" i="146"/>
  <c r="CX105" i="146"/>
  <c r="CX5" i="146"/>
  <c r="CY99" i="146"/>
  <c r="CX8" i="146"/>
  <c r="CY102" i="146"/>
  <c r="CW26" i="146"/>
  <c r="CX104" i="146"/>
  <c r="CW23" i="146"/>
  <c r="CW29" i="146"/>
  <c r="CX107" i="146"/>
  <c r="CY101" i="146"/>
  <c r="CX7" i="146"/>
  <c r="CX6" i="146"/>
  <c r="CY100" i="146"/>
  <c r="CW46" i="146" l="1"/>
  <c r="CY104" i="146"/>
  <c r="CX26" i="146"/>
  <c r="CY108" i="146"/>
  <c r="CX30" i="146"/>
  <c r="CY7" i="146"/>
  <c r="CZ101" i="146"/>
  <c r="CY5" i="146"/>
  <c r="CZ99" i="146"/>
  <c r="CX29" i="146"/>
  <c r="CY107" i="146"/>
  <c r="CY3" i="146"/>
  <c r="CZ97" i="146"/>
  <c r="CX23" i="146"/>
  <c r="CY6" i="146"/>
  <c r="CZ100" i="146"/>
  <c r="CX27" i="146"/>
  <c r="CY105" i="146"/>
  <c r="CY4" i="146"/>
  <c r="CZ98" i="146"/>
  <c r="CY8" i="146"/>
  <c r="CZ102" i="146"/>
  <c r="CY106" i="146"/>
  <c r="CX28" i="146"/>
  <c r="CX31" i="146"/>
  <c r="CY109" i="146"/>
  <c r="DA100" i="146" l="1"/>
  <c r="CZ6" i="146"/>
  <c r="CY30" i="146"/>
  <c r="CZ108" i="146"/>
  <c r="CY28" i="146"/>
  <c r="CZ106" i="146"/>
  <c r="CZ7" i="146"/>
  <c r="DA101" i="146"/>
  <c r="DA97" i="146"/>
  <c r="CZ3" i="146"/>
  <c r="CY29" i="146"/>
  <c r="CZ107" i="146"/>
  <c r="CZ4" i="146"/>
  <c r="DA98" i="146"/>
  <c r="CY31" i="146"/>
  <c r="CZ109" i="146"/>
  <c r="CY27" i="146"/>
  <c r="CZ105" i="146"/>
  <c r="CX46" i="146"/>
  <c r="CY26" i="146"/>
  <c r="CZ104" i="146"/>
  <c r="CZ8" i="146"/>
  <c r="DA102" i="146"/>
  <c r="CY23" i="146"/>
  <c r="DA99" i="146"/>
  <c r="CZ5" i="146"/>
  <c r="CZ31" i="146" l="1"/>
  <c r="DA109" i="146"/>
  <c r="CZ28" i="146"/>
  <c r="DA106" i="146"/>
  <c r="DB101" i="146"/>
  <c r="DA7" i="146"/>
  <c r="DA8" i="146"/>
  <c r="DB102" i="146"/>
  <c r="DA4" i="146"/>
  <c r="DB98" i="146"/>
  <c r="CZ26" i="146"/>
  <c r="DA104" i="146"/>
  <c r="DA107" i="146"/>
  <c r="CZ29" i="146"/>
  <c r="CZ27" i="146"/>
  <c r="DA105" i="146"/>
  <c r="CZ23" i="146"/>
  <c r="CY46" i="146"/>
  <c r="CZ30" i="146"/>
  <c r="DA108" i="146"/>
  <c r="DA5" i="146"/>
  <c r="DB99" i="146"/>
  <c r="DA3" i="146"/>
  <c r="DB97" i="146"/>
  <c r="DA6" i="146"/>
  <c r="DB100" i="146"/>
  <c r="DA23" i="146" l="1"/>
  <c r="DB8" i="146"/>
  <c r="DC102" i="146"/>
  <c r="DB3" i="146"/>
  <c r="DC97" i="146"/>
  <c r="DA27" i="146"/>
  <c r="DB105" i="146"/>
  <c r="DB104" i="146"/>
  <c r="DA26" i="146"/>
  <c r="DB5" i="146"/>
  <c r="DC99" i="146"/>
  <c r="CZ46" i="146"/>
  <c r="DB107" i="146"/>
  <c r="DA29" i="146"/>
  <c r="DB7" i="146"/>
  <c r="DC101" i="146"/>
  <c r="DA30" i="146"/>
  <c r="DB108" i="146"/>
  <c r="DA28" i="146"/>
  <c r="DB106" i="146"/>
  <c r="DB6" i="146"/>
  <c r="DC100" i="146"/>
  <c r="DB4" i="146"/>
  <c r="DC98" i="146"/>
  <c r="DA31" i="146"/>
  <c r="DB109" i="146"/>
  <c r="DC3" i="146" l="1"/>
  <c r="DD97" i="146"/>
  <c r="DB26" i="146"/>
  <c r="DC104" i="146"/>
  <c r="DA46" i="146"/>
  <c r="DB28" i="146"/>
  <c r="DC106" i="146"/>
  <c r="DB23" i="146"/>
  <c r="DC7" i="146"/>
  <c r="DD101" i="146"/>
  <c r="DB27" i="146"/>
  <c r="DC105" i="146"/>
  <c r="DC6" i="146"/>
  <c r="DD100" i="146"/>
  <c r="DD99" i="146"/>
  <c r="DC5" i="146"/>
  <c r="DC8" i="146"/>
  <c r="DD102" i="146"/>
  <c r="DC4" i="146"/>
  <c r="DD98" i="146"/>
  <c r="DB29" i="146"/>
  <c r="DC107" i="146"/>
  <c r="DC109" i="146"/>
  <c r="DB31" i="146"/>
  <c r="DB30" i="146"/>
  <c r="DC108" i="146"/>
  <c r="DD4" i="146" l="1"/>
  <c r="DE98" i="146"/>
  <c r="DC31" i="146"/>
  <c r="DD109" i="146"/>
  <c r="DC29" i="146"/>
  <c r="DD107" i="146"/>
  <c r="DC28" i="146"/>
  <c r="DD106" i="146"/>
  <c r="DE100" i="146"/>
  <c r="DD6" i="146"/>
  <c r="DC27" i="146"/>
  <c r="DD105" i="146"/>
  <c r="DC30" i="146"/>
  <c r="DD108" i="146"/>
  <c r="DD8" i="146"/>
  <c r="DE102" i="146"/>
  <c r="DD7" i="146"/>
  <c r="DE101" i="146"/>
  <c r="DD3" i="146"/>
  <c r="DE97" i="146"/>
  <c r="DE99" i="146"/>
  <c r="DD5" i="146"/>
  <c r="DC26" i="146"/>
  <c r="DD104" i="146"/>
  <c r="DB46" i="146"/>
  <c r="DC23" i="146"/>
  <c r="DE8" i="146" l="1"/>
  <c r="DF102" i="146"/>
  <c r="DD28" i="146"/>
  <c r="DE106" i="146"/>
  <c r="DD30" i="146"/>
  <c r="DE108" i="146"/>
  <c r="DD23" i="146"/>
  <c r="DD26" i="146"/>
  <c r="DE104" i="146"/>
  <c r="DD29" i="146"/>
  <c r="DE107" i="146"/>
  <c r="DC46" i="146"/>
  <c r="DE3" i="146"/>
  <c r="DF97" i="146"/>
  <c r="DD31" i="146"/>
  <c r="DE109" i="146"/>
  <c r="DE7" i="146"/>
  <c r="DF101" i="146"/>
  <c r="DE4" i="146"/>
  <c r="DF98" i="146"/>
  <c r="DE5" i="146"/>
  <c r="DF99" i="146"/>
  <c r="DE105" i="146"/>
  <c r="DD27" i="146"/>
  <c r="DE6" i="146"/>
  <c r="DF100" i="146"/>
  <c r="DE23" i="146" l="1"/>
  <c r="DE31" i="146"/>
  <c r="DF109" i="146"/>
  <c r="DF5" i="146"/>
  <c r="DG99" i="146"/>
  <c r="DE30" i="146"/>
  <c r="DF108" i="146"/>
  <c r="DE29" i="146"/>
  <c r="DF107" i="146"/>
  <c r="DF105" i="146"/>
  <c r="DE27" i="146"/>
  <c r="DF3" i="146"/>
  <c r="DG97" i="146"/>
  <c r="DF4" i="146"/>
  <c r="DG98" i="146"/>
  <c r="DF106" i="146"/>
  <c r="DE28" i="146"/>
  <c r="DF6" i="146"/>
  <c r="DG100" i="146"/>
  <c r="DF7" i="146"/>
  <c r="DG101" i="146"/>
  <c r="DD46" i="146"/>
  <c r="DF8" i="146"/>
  <c r="DG102" i="146"/>
  <c r="DE26" i="146"/>
  <c r="DF104" i="146"/>
  <c r="DE46" i="146" l="1"/>
  <c r="DG8" i="146"/>
  <c r="DH102" i="146"/>
  <c r="DG108" i="146"/>
  <c r="DF30" i="146"/>
  <c r="DF23" i="146"/>
  <c r="DG107" i="146"/>
  <c r="DF29" i="146"/>
  <c r="DG4" i="146"/>
  <c r="DH98" i="146"/>
  <c r="DH101" i="146"/>
  <c r="DG7" i="146"/>
  <c r="DG5" i="146"/>
  <c r="DH99" i="146"/>
  <c r="DG6" i="146"/>
  <c r="DH100" i="146"/>
  <c r="DF31" i="146"/>
  <c r="DG109" i="146"/>
  <c r="DF28" i="146"/>
  <c r="DG106" i="146"/>
  <c r="DH97" i="146"/>
  <c r="DG3" i="146"/>
  <c r="DF26" i="146"/>
  <c r="DG104" i="146"/>
  <c r="DF27" i="146"/>
  <c r="DG105" i="146"/>
  <c r="DG23" i="146" l="1"/>
  <c r="DG28" i="146"/>
  <c r="DH106" i="146"/>
  <c r="DH108" i="146"/>
  <c r="DG30" i="146"/>
  <c r="DG26" i="146"/>
  <c r="DH104" i="146"/>
  <c r="DF46" i="146"/>
  <c r="DG29" i="146"/>
  <c r="DH107" i="146"/>
  <c r="DH3" i="146"/>
  <c r="DI97" i="146"/>
  <c r="DH7" i="146"/>
  <c r="DI101" i="146"/>
  <c r="DH8" i="146"/>
  <c r="DI102" i="146"/>
  <c r="DI100" i="146"/>
  <c r="DH6" i="146"/>
  <c r="DH5" i="146"/>
  <c r="DI99" i="146"/>
  <c r="DG27" i="146"/>
  <c r="DH105" i="146"/>
  <c r="DG31" i="146"/>
  <c r="DH109" i="146"/>
  <c r="DH4" i="146"/>
  <c r="DI98" i="146"/>
  <c r="DI8" i="146" l="1"/>
  <c r="DJ102" i="146"/>
  <c r="DJ8" i="146" s="1"/>
  <c r="DH26" i="146"/>
  <c r="DI104" i="146"/>
  <c r="DH27" i="146"/>
  <c r="DI105" i="146"/>
  <c r="DJ101" i="146"/>
  <c r="DJ7" i="146" s="1"/>
  <c r="DI7" i="146"/>
  <c r="DH23" i="146"/>
  <c r="DI106" i="146"/>
  <c r="DH28" i="146"/>
  <c r="DH31" i="146"/>
  <c r="DI109" i="146"/>
  <c r="DG46" i="146"/>
  <c r="DI5" i="146"/>
  <c r="DJ99" i="146"/>
  <c r="DJ5" i="146" s="1"/>
  <c r="DH30" i="146"/>
  <c r="DI108" i="146"/>
  <c r="DJ98" i="146"/>
  <c r="DJ4" i="146" s="1"/>
  <c r="DI4" i="146"/>
  <c r="DH29" i="146"/>
  <c r="DI107" i="146"/>
  <c r="DI3" i="146"/>
  <c r="DJ97" i="146"/>
  <c r="DJ3" i="146" s="1"/>
  <c r="DJ100" i="146"/>
  <c r="DJ6" i="146" s="1"/>
  <c r="DI6" i="146"/>
  <c r="DJ23" i="146" l="1"/>
  <c r="DI23" i="146"/>
  <c r="DI27" i="146"/>
  <c r="DJ105" i="146"/>
  <c r="DJ27" i="146" s="1"/>
  <c r="DI31" i="146"/>
  <c r="DJ109" i="146"/>
  <c r="DJ31" i="146" s="1"/>
  <c r="DJ108" i="146"/>
  <c r="DJ30" i="146" s="1"/>
  <c r="DI30" i="146"/>
  <c r="DJ106" i="146"/>
  <c r="DJ28" i="146" s="1"/>
  <c r="DI28" i="146"/>
  <c r="DI29" i="146"/>
  <c r="DJ107" i="146"/>
  <c r="DJ29" i="146" s="1"/>
  <c r="DJ104" i="146"/>
  <c r="DJ26" i="146" s="1"/>
  <c r="DI26" i="146"/>
  <c r="DH46" i="146"/>
  <c r="DI46" i="146" l="1"/>
  <c r="DJ46" i="1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Simon Schlichenmaier</author>
  </authors>
  <commentList>
    <comment ref="E7" authorId="0" shapeId="0" xr:uid="{6B3A788D-5F0F-47E4-9218-EF22B6C5FD3B}">
      <text>
        <r>
          <rPr>
            <b/>
            <sz val="9"/>
            <color indexed="81"/>
            <rFont val="Segoe UI"/>
            <family val="2"/>
          </rPr>
          <t>Simon Schlichenmaier:</t>
        </r>
        <r>
          <rPr>
            <sz val="9"/>
            <color indexed="81"/>
            <rFont val="Segoe UI"/>
            <family val="2"/>
          </rPr>
          <t xml:space="preserve">
derived 27.09.2021</t>
        </r>
      </text>
    </comment>
    <comment ref="E8" authorId="0" shapeId="0" xr:uid="{8C850BDA-B013-4DF6-A816-F37068135B49}">
      <text>
        <r>
          <rPr>
            <b/>
            <sz val="9"/>
            <color indexed="81"/>
            <rFont val="Segoe UI"/>
            <family val="2"/>
          </rPr>
          <t>Simon Schlichenmaier:</t>
        </r>
        <r>
          <rPr>
            <sz val="9"/>
            <color indexed="81"/>
            <rFont val="Segoe UI"/>
            <family val="2"/>
          </rPr>
          <t xml:space="preserve">
derived 27.09.2021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Schlichenmaier, Simon</author>
  </authors>
  <commentList>
    <comment ref="A66" authorId="0" shapeId="0" xr:uid="{390CABB8-C156-4DC1-A2C7-D4273A2FC47F}">
      <text>
        <r>
          <rPr>
            <b/>
            <sz val="9"/>
            <color indexed="81"/>
            <rFont val="Segoe UI"/>
            <family val="2"/>
          </rPr>
          <t>Schlichenmaier, Simon:</t>
        </r>
        <r>
          <rPr>
            <sz val="9"/>
            <color indexed="81"/>
            <rFont val="Segoe UI"/>
            <family val="2"/>
          </rPr>
          <t xml:space="preserve">
Share of secondary material in total resource demand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Schlichenmaier, Simon</author>
  </authors>
  <commentList>
    <comment ref="E3" authorId="0" shapeId="0" xr:uid="{DC739E26-D6C7-4FD0-8939-E67C68A474FD}">
      <text>
        <r>
          <rPr>
            <b/>
            <sz val="9"/>
            <color indexed="81"/>
            <rFont val="Segoe UI"/>
            <family val="2"/>
          </rPr>
          <t>Schlichenmaier, Simon:</t>
        </r>
        <r>
          <rPr>
            <sz val="9"/>
            <color indexed="81"/>
            <rFont val="Segoe UI"/>
            <family val="2"/>
          </rPr>
          <t xml:space="preserve">
Global Market Shares if not otherwise noted</t>
        </r>
      </text>
    </comment>
    <comment ref="I3" authorId="0" shapeId="0" xr:uid="{A0CF7986-6197-4F08-A44F-C607C9F7945E}">
      <text>
        <r>
          <rPr>
            <b/>
            <sz val="9"/>
            <color indexed="81"/>
            <rFont val="Segoe UI"/>
            <family val="2"/>
          </rPr>
          <t>Schlichenmaier, Simon:</t>
        </r>
        <r>
          <rPr>
            <sz val="9"/>
            <color indexed="81"/>
            <rFont val="Segoe UI"/>
            <family val="2"/>
          </rPr>
          <t xml:space="preserve">
Share of material reovered from end-of-life products</t>
        </r>
      </text>
    </comment>
    <comment ref="F67" authorId="0" shapeId="0" xr:uid="{4C08C71D-43DA-4CD2-8985-B0B63F015548}">
      <text>
        <r>
          <rPr>
            <b/>
            <sz val="9"/>
            <color indexed="81"/>
            <rFont val="Segoe UI"/>
            <family val="2"/>
          </rPr>
          <t>Schlichenmaier, Simon:</t>
        </r>
        <r>
          <rPr>
            <sz val="9"/>
            <color indexed="81"/>
            <rFont val="Segoe UI"/>
            <family val="2"/>
          </rPr>
          <t xml:space="preserve">
Market Share for EU</t>
        </r>
      </text>
    </comment>
    <comment ref="F110" authorId="0" shapeId="0" xr:uid="{3660FD1E-BC51-404F-B7DF-D18CB57604FD}">
      <text>
        <r>
          <rPr>
            <b/>
            <sz val="9"/>
            <color indexed="81"/>
            <rFont val="Segoe UI"/>
            <family val="2"/>
          </rPr>
          <t>Schlichenmaier, Simon:</t>
        </r>
        <r>
          <rPr>
            <sz val="9"/>
            <color indexed="81"/>
            <rFont val="Segoe UI"/>
            <family val="2"/>
          </rPr>
          <t xml:space="preserve">
Market Shares for US
Mineral Commodity Summary 2020 - Strontium</t>
        </r>
      </text>
    </comment>
    <comment ref="M110" authorId="0" shapeId="0" xr:uid="{946D4064-A8B8-4629-9F35-09C3F17E2E4D}">
      <text>
        <r>
          <rPr>
            <b/>
            <sz val="9"/>
            <color indexed="81"/>
            <rFont val="Segoe UI"/>
            <family val="2"/>
          </rPr>
          <t>Schlichenmaier, Simon:</t>
        </r>
        <r>
          <rPr>
            <sz val="9"/>
            <color indexed="81"/>
            <rFont val="Segoe UI"/>
            <family val="2"/>
          </rPr>
          <t xml:space="preserve">
Market Shares for US
Mineral Commodity Summary 2020 - Strontium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Simon Schlichenmaier</author>
  </authors>
  <commentList>
    <comment ref="D49" authorId="0" shapeId="0" xr:uid="{67B243D0-F25E-430B-B4A9-E2F820EF8E60}">
      <text>
        <r>
          <rPr>
            <b/>
            <sz val="9"/>
            <color indexed="81"/>
            <rFont val="Segoe UI"/>
            <family val="2"/>
          </rPr>
          <t>Simon Schlichenmaier:</t>
        </r>
        <r>
          <rPr>
            <sz val="9"/>
            <color indexed="81"/>
            <rFont val="Segoe UI"/>
            <family val="2"/>
          </rPr>
          <t xml:space="preserve">
based on UNEP 2011</t>
        </r>
      </text>
    </comment>
    <comment ref="K49" authorId="0" shapeId="0" xr:uid="{69EB8D7A-8280-491D-A083-965CCCAC2719}">
      <text>
        <r>
          <rPr>
            <b/>
            <sz val="9"/>
            <color indexed="81"/>
            <rFont val="Segoe UI"/>
            <family val="2"/>
          </rPr>
          <t>Simon Schlichenmaier:</t>
        </r>
        <r>
          <rPr>
            <sz val="9"/>
            <color indexed="81"/>
            <rFont val="Segoe UI"/>
            <family val="2"/>
          </rPr>
          <t xml:space="preserve">
own assumption</t>
        </r>
      </text>
    </comment>
  </commentList>
</comments>
</file>

<file path=xl/sharedStrings.xml><?xml version="1.0" encoding="utf-8"?>
<sst xmlns="http://schemas.openxmlformats.org/spreadsheetml/2006/main" count="7152" uniqueCount="488">
  <si>
    <t>-</t>
  </si>
  <si>
    <t>unit</t>
  </si>
  <si>
    <t>t/a</t>
  </si>
  <si>
    <t>Dysprosium</t>
  </si>
  <si>
    <t>Lithium</t>
  </si>
  <si>
    <t>Indium</t>
  </si>
  <si>
    <t>Cadmium</t>
  </si>
  <si>
    <t>Gallium</t>
  </si>
  <si>
    <t>Selenium</t>
  </si>
  <si>
    <t>Tellurium</t>
  </si>
  <si>
    <t>Yttrium</t>
  </si>
  <si>
    <t>Vanadium</t>
  </si>
  <si>
    <t>Nickel</t>
  </si>
  <si>
    <t>Potassium</t>
  </si>
  <si>
    <t>Platinum</t>
  </si>
  <si>
    <t>Mineral</t>
  </si>
  <si>
    <t>Ceramics and glasses</t>
  </si>
  <si>
    <t>Lubricating greases</t>
  </si>
  <si>
    <t>Polymer production</t>
  </si>
  <si>
    <t>Continuous casting mold flux powders</t>
  </si>
  <si>
    <t>Air treatment</t>
  </si>
  <si>
    <t>Air Conditioners</t>
  </si>
  <si>
    <t>MRI Scanners</t>
  </si>
  <si>
    <t>HDD (motors)</t>
  </si>
  <si>
    <t>Magnetic Separators</t>
  </si>
  <si>
    <t>Other Generators</t>
  </si>
  <si>
    <t>Other Motors</t>
  </si>
  <si>
    <t>Other NdFeB applications</t>
  </si>
  <si>
    <t>Hard materials (carbides and diamond tools)</t>
  </si>
  <si>
    <t>Catalysts</t>
  </si>
  <si>
    <t>Tyre adhesives and paint dryers</t>
  </si>
  <si>
    <t>Ceramics and Pigments</t>
  </si>
  <si>
    <t>Cobalt</t>
  </si>
  <si>
    <t>Iridium</t>
  </si>
  <si>
    <t>Cerium</t>
  </si>
  <si>
    <t>recyMod1</t>
  </si>
  <si>
    <t>recyMod2</t>
  </si>
  <si>
    <t>recyMod3</t>
  </si>
  <si>
    <t>recyMod4</t>
  </si>
  <si>
    <t>recyMod5</t>
  </si>
  <si>
    <t>recyMod6</t>
  </si>
  <si>
    <t>recyMod7</t>
  </si>
  <si>
    <t>recyAmb1</t>
  </si>
  <si>
    <t>recyAmb2</t>
  </si>
  <si>
    <t>recyAmb3</t>
  </si>
  <si>
    <t>recyAmb4</t>
  </si>
  <si>
    <t>recyAmb5</t>
  </si>
  <si>
    <t>recyAmb6</t>
  </si>
  <si>
    <t>recyAmb7</t>
  </si>
  <si>
    <t>moderate recycling rates</t>
  </si>
  <si>
    <t>ambitious recycling rates</t>
  </si>
  <si>
    <t>other infos</t>
  </si>
  <si>
    <t>Gadolinium</t>
  </si>
  <si>
    <t>Germanium</t>
  </si>
  <si>
    <t>Scandium</t>
  </si>
  <si>
    <t>Silver</t>
  </si>
  <si>
    <t>Strontium</t>
  </si>
  <si>
    <t>HI</t>
  </si>
  <si>
    <t>LO</t>
  </si>
  <si>
    <t>RECY</t>
  </si>
  <si>
    <t>tau</t>
  </si>
  <si>
    <t>growthrate</t>
  </si>
  <si>
    <t>TYPE</t>
  </si>
  <si>
    <t>temp</t>
  </si>
  <si>
    <t>Total</t>
  </si>
  <si>
    <t>Zirconium</t>
  </si>
  <si>
    <t>Integrated Circuits</t>
  </si>
  <si>
    <t>Infrared Optics</t>
  </si>
  <si>
    <t>others</t>
  </si>
  <si>
    <t>Solders</t>
  </si>
  <si>
    <t>Batteries</t>
  </si>
  <si>
    <t>Semiconductors &amp; LED</t>
  </si>
  <si>
    <t>Electrical</t>
  </si>
  <si>
    <t>Electrochemical</t>
  </si>
  <si>
    <t>Chemical</t>
  </si>
  <si>
    <t>Plates</t>
  </si>
  <si>
    <t>Jewellery</t>
  </si>
  <si>
    <t>Glass Manufacture</t>
  </si>
  <si>
    <t>Medical</t>
  </si>
  <si>
    <t>Chemical Manufacture</t>
  </si>
  <si>
    <t>Metallurgy</t>
  </si>
  <si>
    <t>Pigments</t>
  </si>
  <si>
    <t>Photograph</t>
  </si>
  <si>
    <t>Automotive</t>
  </si>
  <si>
    <t>Glass</t>
  </si>
  <si>
    <t>Medicine</t>
  </si>
  <si>
    <t>Electronics</t>
  </si>
  <si>
    <t>Total Production</t>
  </si>
  <si>
    <t>Recycling Rates</t>
  </si>
  <si>
    <t>Factor (0 to 1)</t>
  </si>
  <si>
    <t>Total Demand</t>
  </si>
  <si>
    <t>Demand Energy Sector</t>
  </si>
  <si>
    <t>Demand without Energy Sector</t>
  </si>
  <si>
    <t>GDP, PPP</t>
  </si>
  <si>
    <t>Int$</t>
  </si>
  <si>
    <t>GDP Annual Growth</t>
  </si>
  <si>
    <t>%</t>
  </si>
  <si>
    <t>GDP Annual Growth - "High"</t>
  </si>
  <si>
    <t>GDP Annual Growth - "Low"</t>
  </si>
  <si>
    <t>Demand from other sectors</t>
  </si>
  <si>
    <t>of which demand for energy applications</t>
  </si>
  <si>
    <t>of which demand for non-energy applications</t>
  </si>
  <si>
    <t>Superalloys, hardfacing/HSS and other alloy</t>
  </si>
  <si>
    <t>Magnets</t>
  </si>
  <si>
    <t>Others</t>
  </si>
  <si>
    <t>R² demand in othe rsectors and GDP</t>
  </si>
  <si>
    <t>Sum Demand in non energy sectors (1994-2018)</t>
  </si>
  <si>
    <t>Demand from all sectors</t>
  </si>
  <si>
    <t>Growth rates HI (from 2015)</t>
  </si>
  <si>
    <t>Leisure eq.</t>
  </si>
  <si>
    <t>Electronic Parts (PC)</t>
  </si>
  <si>
    <t>R² (1994-2018)</t>
  </si>
  <si>
    <t>$2018</t>
  </si>
  <si>
    <t>GDP</t>
  </si>
  <si>
    <t>Checksum</t>
  </si>
  <si>
    <t>Other uses</t>
  </si>
  <si>
    <t>Air conditioning</t>
  </si>
  <si>
    <t>rubber and thermoplastics</t>
  </si>
  <si>
    <t>Chemical processing</t>
  </si>
  <si>
    <t>Primary aluminum production</t>
  </si>
  <si>
    <t>pharmaceuticals and polymers</t>
  </si>
  <si>
    <t>pharmaceuticals</t>
  </si>
  <si>
    <t>Metallurgical</t>
  </si>
  <si>
    <t>Sektoren laut USGS</t>
  </si>
  <si>
    <t>Re-distribution of the sectors from USGS to match to recent information on the sectoral distribution (also used in Martin et al. - ESM2017 - Lithium market research – global supply, future demand and price development und in Roskill, Lithium: Global Industry, Markets and Outlook to 2025, 13th edISBN:
9781910922118, 2016)</t>
  </si>
  <si>
    <t>Table 4 from Zubi et al. (2018): The lithium-ion battery: State of the art and future perspectives used to derive share of batteries in energy and non-energy applications; Thereby, it is assumed that the demand for Li scales with installed battery capacity (see e.g. cell AB10)</t>
  </si>
  <si>
    <t>LO (from 2015)</t>
  </si>
  <si>
    <t>Share of Nd not in NdFeB magnets: Sprecher B, Kleijn R, Kramer GJ. Recycling Potential of Neodymium: The Case of Computer Hard Disk Drives. Environmental Science &amp; Technology. 2014;48(16):9506-13.</t>
  </si>
  <si>
    <t>Share demand in sub-sectors (for 2015) from  Constantinides S. The demand for rare earth materials in permanent magnets.  51st Annual Conference of Metallurgists 2012 and used for alle yeas prior to 2015; from here, eBikes, Energy storage systems, wind power generators and hybrid &amp; electric traction drive have been excluded</t>
  </si>
  <si>
    <t>Demand in other sectors from Based on Schulz &amp; Buchert - RCR2016 - Estimates of global REE recycling potentials from NdFeB magnet material (see Fig.2); growth rate low used</t>
  </si>
  <si>
    <t>Sum REE demand in non energy sectors (1994-2007)</t>
  </si>
  <si>
    <t>R² REE demand in othe rsectors and GDP</t>
  </si>
  <si>
    <t>Other motors</t>
  </si>
  <si>
    <t>Other generators</t>
  </si>
  <si>
    <t>Acoustic transducers (e.g. speakers)</t>
  </si>
  <si>
    <t>MRI scanners</t>
  </si>
  <si>
    <t>Air conditioners</t>
  </si>
  <si>
    <t>Dy LO</t>
  </si>
  <si>
    <t>Dy HI</t>
  </si>
  <si>
    <t>Other applications</t>
  </si>
  <si>
    <t>Nd LO</t>
  </si>
  <si>
    <t>Nd HI</t>
  </si>
  <si>
    <t>Dy</t>
  </si>
  <si>
    <t>Nd</t>
  </si>
  <si>
    <t>Total Demand Nd</t>
  </si>
  <si>
    <t>Total Demand Dy</t>
  </si>
  <si>
    <t>Total Demand REE</t>
  </si>
  <si>
    <t>Total Production REE</t>
  </si>
  <si>
    <t>https://data.worldbank.org/indicator/NY.GDP.MKTP.PP.KD</t>
  </si>
  <si>
    <t>https://data.worldbank.org/indicator/NY.GDP.MKTP.KD.ZG</t>
  </si>
  <si>
    <t>Python does not read anything below this line!</t>
  </si>
  <si>
    <t>Python does not read anything right of this line!</t>
  </si>
  <si>
    <t>Recycled Content</t>
  </si>
  <si>
    <t>Autocatalyst</t>
  </si>
  <si>
    <t>Glass &amp; Ceramics</t>
  </si>
  <si>
    <t>Polishing Powders</t>
  </si>
  <si>
    <t>Fluid Cracking Catalysts</t>
  </si>
  <si>
    <t>Metal</t>
  </si>
  <si>
    <t>Lighting</t>
  </si>
  <si>
    <t>Non-Steel Alloys</t>
  </si>
  <si>
    <t>Steel (all forms)</t>
  </si>
  <si>
    <t>Pharmacy</t>
  </si>
  <si>
    <t>Thermo electric devices</t>
  </si>
  <si>
    <t>Rubber Vulcanising</t>
  </si>
  <si>
    <t>HSLA</t>
  </si>
  <si>
    <t>Special Steel</t>
  </si>
  <si>
    <t>Chemicals</t>
  </si>
  <si>
    <t>Cast Iron for rigid structure</t>
  </si>
  <si>
    <t>Stainless Steel</t>
  </si>
  <si>
    <t>Ceramics</t>
  </si>
  <si>
    <t>Manganese</t>
  </si>
  <si>
    <t>Sulfur</t>
  </si>
  <si>
    <t>Total Production (Y2O3)</t>
  </si>
  <si>
    <t>Conversion Factor</t>
  </si>
  <si>
    <t>Total Production (Y)</t>
  </si>
  <si>
    <t>Drilling Fluids</t>
  </si>
  <si>
    <t>Pyrotechnics and Signals</t>
  </si>
  <si>
    <t>Zinc Production</t>
  </si>
  <si>
    <t>Master Alloys</t>
  </si>
  <si>
    <t>Foundry</t>
  </si>
  <si>
    <t>Dysprosium_Junne</t>
  </si>
  <si>
    <t>Neodym_Junne</t>
  </si>
  <si>
    <t>Neodymium</t>
  </si>
  <si>
    <t>Lithium_Junne</t>
  </si>
  <si>
    <t>Total Production (Nd2O3)</t>
  </si>
  <si>
    <t>Total Production (Dy)</t>
  </si>
  <si>
    <t>Total Production (Dy2O3)</t>
  </si>
  <si>
    <t>Total Production (La)</t>
  </si>
  <si>
    <t>Total Production (La2O3)</t>
  </si>
  <si>
    <t>Total Production (REE)</t>
  </si>
  <si>
    <t>Share Dy2O3</t>
  </si>
  <si>
    <t>Share La2O3</t>
  </si>
  <si>
    <t>Share Nd2O3</t>
  </si>
  <si>
    <t>Share CeO2</t>
  </si>
  <si>
    <t>Total Production (CeO2)</t>
  </si>
  <si>
    <t>Total Production (Ce)</t>
  </si>
  <si>
    <t>Total Production (Gd2O3)</t>
  </si>
  <si>
    <t>Share Gd2O3</t>
  </si>
  <si>
    <t>Total Production (Gd)</t>
  </si>
  <si>
    <t>Metal (excl. Batteries)</t>
  </si>
  <si>
    <t>Lasers</t>
  </si>
  <si>
    <t>Cobalt_Junne</t>
  </si>
  <si>
    <t>Coatings</t>
  </si>
  <si>
    <t>Polymer Catalyst</t>
  </si>
  <si>
    <t>Fibre Optics</t>
  </si>
  <si>
    <t>Production and Demand Values</t>
  </si>
  <si>
    <t>Production</t>
  </si>
  <si>
    <t>in t/a</t>
  </si>
  <si>
    <t>REE</t>
  </si>
  <si>
    <t>Lanthanum</t>
  </si>
  <si>
    <t>Production (Y2O3)</t>
  </si>
  <si>
    <t>Economic Values</t>
  </si>
  <si>
    <t>in %</t>
  </si>
  <si>
    <t>REE Factors</t>
  </si>
  <si>
    <t>Share in REE Production</t>
  </si>
  <si>
    <t>Conversion Factor Oxide to Element</t>
  </si>
  <si>
    <t>Production w/o China</t>
  </si>
  <si>
    <t>Change Rate w/o China</t>
  </si>
  <si>
    <t>Demand in Non-Energy Sectors</t>
  </si>
  <si>
    <t>Resource</t>
  </si>
  <si>
    <t>Subsectors</t>
  </si>
  <si>
    <t>NACE-Code 4 digits</t>
  </si>
  <si>
    <t>NACE-Code 3-digits</t>
  </si>
  <si>
    <t>Reference</t>
  </si>
  <si>
    <t>Lifetime</t>
  </si>
  <si>
    <t>Recycling</t>
  </si>
  <si>
    <t>Superlloys, hardfacing/HSS and other alloy</t>
  </si>
  <si>
    <t>Ceramic &amp; Pigments</t>
  </si>
  <si>
    <t>Flat Panel Display</t>
  </si>
  <si>
    <t>Thermal Interface Materials</t>
  </si>
  <si>
    <t>Alloys / Compunds</t>
  </si>
  <si>
    <t>Polymer Production</t>
  </si>
  <si>
    <t>Air Treatement</t>
  </si>
  <si>
    <t>Lubricants</t>
  </si>
  <si>
    <t>Contious Casting Fluxes</t>
  </si>
  <si>
    <t>Construction</t>
  </si>
  <si>
    <t>Steel Alloys</t>
  </si>
  <si>
    <t>Compounds</t>
  </si>
  <si>
    <t>Chassis Parts</t>
  </si>
  <si>
    <t>Steel frames for other Transport eq.</t>
  </si>
  <si>
    <t>Investement</t>
  </si>
  <si>
    <t>Fluid Cracking Catalysts (Petroleum)</t>
  </si>
  <si>
    <t>Fertisliser</t>
  </si>
  <si>
    <t>Alloys</t>
  </si>
  <si>
    <t>Agriculture /Biological Products (Fertiliser)</t>
  </si>
  <si>
    <t>Other Transport eq.</t>
  </si>
  <si>
    <t>Industrial Machinery</t>
  </si>
  <si>
    <t>Parts like Bearings</t>
  </si>
  <si>
    <t>Chemical Applications</t>
  </si>
  <si>
    <t>Rubber Products</t>
  </si>
  <si>
    <t>Super Alloys for high end use</t>
  </si>
  <si>
    <t>Refractory</t>
  </si>
  <si>
    <t>[1]</t>
  </si>
  <si>
    <t>[2]</t>
  </si>
  <si>
    <t>[4]</t>
  </si>
  <si>
    <t>[5]</t>
  </si>
  <si>
    <t>[9]</t>
  </si>
  <si>
    <t>[6]</t>
  </si>
  <si>
    <t>[7]</t>
  </si>
  <si>
    <t>[8]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</si>
  <si>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</si>
  <si>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</si>
  <si>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</si>
  <si>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</si>
  <si>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</si>
  <si>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</si>
  <si>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</si>
  <si>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</si>
  <si>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</si>
  <si>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</si>
  <si>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</si>
  <si>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USGS - Mineral Commodity Summaries 1996-2020</t>
  </si>
  <si>
    <t>Production PGM</t>
  </si>
  <si>
    <t>Johnson Matthey - PGM Market Report Nov. 2014-Feb.2020</t>
  </si>
  <si>
    <t>Johnson Matthey - Market Data Table Iridium 2005-2013</t>
  </si>
  <si>
    <t>Total Production PGM</t>
  </si>
  <si>
    <t>Share Iridium in PGM-Production</t>
  </si>
  <si>
    <t>Total Production Iridium</t>
  </si>
  <si>
    <t>USGS - Mineral Yearbook PGM 1994-2017</t>
  </si>
  <si>
    <t>UNEP 2011. Recycling Rates of Metals: A Status Report</t>
  </si>
  <si>
    <t>Junne et al. 2020. Critical materials in global low-carbon energy scenarios: The case for neodymium, dysprosium, lithium, and cobalt</t>
  </si>
  <si>
    <t>European Commission 2020. Study on the EU's list of Critical Raw Materials (2020) - Critical / Non-Critical Materials Factsheets</t>
  </si>
  <si>
    <t>European Commission 2017. COMMUNICATION FROM THE COMMISSION TO THE EUROPEAN  PARLIAMENT, THE COUNCIL, THE EUROPEAN ECONOMIC AND SOCIAL COMMITTEE AND THE COMMITTEE OF THE REGIONS - on the 2017 list of Critical Raw Materials for the EU</t>
  </si>
  <si>
    <t>Zhou et al. 2017. Global Potential of Rare Earth Resources and Rare Earth Demand from Clean Technologies</t>
  </si>
  <si>
    <t>[21]</t>
  </si>
  <si>
    <t>European Commission 2017. Study on the EU's list of Critical Raw Materials (2020) - Critical / Non-Critical Materials Factsheets</t>
  </si>
  <si>
    <t>Share</t>
  </si>
  <si>
    <t>C2720</t>
  </si>
  <si>
    <t>C2030</t>
  </si>
  <si>
    <t>C2561</t>
  </si>
  <si>
    <t>Stabilisers</t>
  </si>
  <si>
    <t>C2059</t>
  </si>
  <si>
    <t>C272 - Manufacture of batteries and accumulators</t>
  </si>
  <si>
    <t>C203 - Manufacture of paints, varnishes and similar coatings, printing ink and mastics</t>
  </si>
  <si>
    <t>C205 - Manufacture of other chemical products</t>
  </si>
  <si>
    <t>C256 - Treatment and coating of metals; machining</t>
  </si>
  <si>
    <t>C2511/50/61/7</t>
  </si>
  <si>
    <t>C2573</t>
  </si>
  <si>
    <t>C2013/59</t>
  </si>
  <si>
    <t>C2012</t>
  </si>
  <si>
    <t>C2932</t>
  </si>
  <si>
    <t>C2310</t>
  </si>
  <si>
    <t>C2670</t>
  </si>
  <si>
    <t>C1920</t>
  </si>
  <si>
    <t>C2410</t>
  </si>
  <si>
    <t>C2740</t>
  </si>
  <si>
    <t>C2620</t>
  </si>
  <si>
    <t>C2611</t>
  </si>
  <si>
    <t>C2445</t>
  </si>
  <si>
    <t>C2331</t>
  </si>
  <si>
    <t>C2592</t>
  </si>
  <si>
    <t>C25</t>
  </si>
  <si>
    <t>C2511</t>
  </si>
  <si>
    <t>C2015</t>
  </si>
  <si>
    <t>C2813</t>
  </si>
  <si>
    <t>C2920</t>
  </si>
  <si>
    <t>C3099</t>
  </si>
  <si>
    <t>C3230</t>
  </si>
  <si>
    <t>C3212</t>
  </si>
  <si>
    <t>C2013</t>
  </si>
  <si>
    <t>C2620/40/80</t>
  </si>
  <si>
    <t>C2311</t>
  </si>
  <si>
    <t>C3250</t>
  </si>
  <si>
    <t>C2511/99</t>
  </si>
  <si>
    <t>C2311/13/19</t>
  </si>
  <si>
    <t>C2611/60/70</t>
  </si>
  <si>
    <t>C2931</t>
  </si>
  <si>
    <t>C3030</t>
  </si>
  <si>
    <t>C2812</t>
  </si>
  <si>
    <t>C2319</t>
  </si>
  <si>
    <t>C2120</t>
  </si>
  <si>
    <t>C2599</t>
  </si>
  <si>
    <t>C2110</t>
  </si>
  <si>
    <t>C2219</t>
  </si>
  <si>
    <t>C261 - Manufacture of electronic components and boards</t>
  </si>
  <si>
    <t>C251 - Manufacture of structural metal products</t>
  </si>
  <si>
    <t>C221 - Manufacture of rubber products</t>
  </si>
  <si>
    <t>C2529</t>
  </si>
  <si>
    <t>C2811</t>
  </si>
  <si>
    <t>C244 - Manufacture of basic precious and other non-ferrous metals</t>
  </si>
  <si>
    <t>C252 - Manufacture of tanks, reservoirs and containers of metal</t>
  </si>
  <si>
    <t>C292 - Manufacture of bodies (coachwork) for motor vehicles; manufacture of trailers and semi-trailers</t>
  </si>
  <si>
    <t>C201 - Manufacture of basic chemicals, fertilisers and nitrogen compounds, plastics and synthetic rubber in primary forms</t>
  </si>
  <si>
    <t>C281 - Manufacture of general-purpose machinery</t>
  </si>
  <si>
    <t>C274 - Manufacture of electric lighting equipment</t>
  </si>
  <si>
    <t>C233 - Manufacture of clay building materials</t>
  </si>
  <si>
    <t>C231 - Manufacture of glass and glass products</t>
  </si>
  <si>
    <t>C241 - Manufacture of basic iron and steel and of ferro-alloys</t>
  </si>
  <si>
    <t>C293 - Manufacture of parts and accessories for motor vehicles</t>
  </si>
  <si>
    <t>C267 - Manufacture of optical instruments and photographic equipment</t>
  </si>
  <si>
    <t xml:space="preserve">C192 - Manufacture of refined petroleum products </t>
  </si>
  <si>
    <t>C262 - Manufacture of computers and peripheral equipment</t>
  </si>
  <si>
    <t>C259 - Manufacture of other fabricated metal products</t>
  </si>
  <si>
    <t>C309 - Manufacture of transport equipment n.e.c.</t>
  </si>
  <si>
    <t>C323 - Manufacture of sports goods</t>
  </si>
  <si>
    <t>C321 - Manufacture of jewellery, bijouterie and related articles</t>
  </si>
  <si>
    <t xml:space="preserve">C201 - Manufacture of basic chemicals, fertilisers and nitrogen compounds, plastics and synthetic rubber in primary forms </t>
  </si>
  <si>
    <t>C325 - Manufacture of medical and dental instruments and supplies</t>
  </si>
  <si>
    <t>C303 - Manufacture of air and spacecraft and related machinery</t>
  </si>
  <si>
    <t>C212 - Manufacture of pharmaceutical preparations</t>
  </si>
  <si>
    <t>C211 - Manufacture of basic pharmaceutical products</t>
  </si>
  <si>
    <t>C25X - Manufacture of fabricated metal products, except machinery and equipment</t>
  </si>
  <si>
    <t>C257 - Manufacture of cutlery, tools and general hardware</t>
  </si>
  <si>
    <t>C20X - Manufacture of chemicals and chemical products</t>
  </si>
  <si>
    <t>C26X - Manufacture of computer, electronic and optical products</t>
  </si>
  <si>
    <t>C2030/52</t>
  </si>
  <si>
    <t>C2620/80 | C2711/90</t>
  </si>
  <si>
    <t>Medical and optical applications</t>
  </si>
  <si>
    <t>C2610</t>
  </si>
  <si>
    <t>C2731</t>
  </si>
  <si>
    <t>C273 - Manufacture of wiring and wiring devices</t>
  </si>
  <si>
    <t>C2014</t>
  </si>
  <si>
    <t>C2311/12/13/19/40</t>
  </si>
  <si>
    <t>C23X - Manufacture of other non-metallic mineral products</t>
  </si>
  <si>
    <t>C2410/52</t>
  </si>
  <si>
    <t>C24X - Manufacture of basic metals</t>
  </si>
  <si>
    <t>The Application of Zirconium Products (samaterials.com)</t>
  </si>
  <si>
    <t>own assumption</t>
  </si>
  <si>
    <t>own assumption based on 'Gadolinium - Magnets'</t>
  </si>
  <si>
    <t>own assumption based on 'Germanium - others'</t>
  </si>
  <si>
    <t>own assumption based on 'Lithium - Glass &amp; Ceramics'</t>
  </si>
  <si>
    <t>own assumption based on 'Lithium - Lubricants'</t>
  </si>
  <si>
    <t>own assumption based on 'Neodymium - Ceramics'</t>
  </si>
  <si>
    <t>own assumption based on 'Lithium - Batteries'</t>
  </si>
  <si>
    <t>own assumption based on 'Cobalt - Tyre adhesives and paint dryers'</t>
  </si>
  <si>
    <t>own assumption based on 'Silver - parts like bearings'</t>
  </si>
  <si>
    <t>own assumpion based on 'Germanium - Infrared Optics'</t>
  </si>
  <si>
    <t>own assumption based on 'Indium - Alloys/Compounds'</t>
  </si>
  <si>
    <t>own assumption based on 'Tellurium - Thermo electric devices'</t>
  </si>
  <si>
    <t>own assumption based on 'Platinum - Electrical'</t>
  </si>
  <si>
    <t>own assumption based on 'Cobalt - Ceramic &amp; Pigments'</t>
  </si>
  <si>
    <t>own assumption based on 'Cobalt - Catalysts'</t>
  </si>
  <si>
    <t>own assumption based on 'Lithium - Polymer Production'</t>
  </si>
  <si>
    <t>own assumption based on 'Silver - Jewellery'</t>
  </si>
  <si>
    <t>own assumption based on 'Indium - Semiconductors &amp; LED'</t>
  </si>
  <si>
    <t>own assumption based on 'Silver - Insutrial Machinery'</t>
  </si>
  <si>
    <t>own assumption based on 'Tellurium - Rubber Vulcanising'</t>
  </si>
  <si>
    <t>Comment</t>
  </si>
  <si>
    <t>mod. 2050</t>
  </si>
  <si>
    <t>amb. 2050</t>
  </si>
  <si>
    <t>no Recycling possible</t>
  </si>
  <si>
    <t>Angerer et al. 2009. Lithium für Zukunftstechnologien - Nachfrage und Angebot unter besonderer Berücksichtigung der Elektromobilität</t>
  </si>
  <si>
    <t>Binnemans et al. 2013. Recycling of rare eraths; a critical review</t>
  </si>
  <si>
    <t>Harper et al. 2011. Tracking the Metal of the Goblins: Cobalt's Cycle of Use</t>
  </si>
  <si>
    <t>Harper et al. 2015. Criticality of the Geological Zinc, Tin, and Lead Family</t>
  </si>
  <si>
    <t>Nassar et al. 2012. Criticality of the Geological Copper Family</t>
  </si>
  <si>
    <t>Schulze &amp; Buchert 2016. Estimates of global REE recycling potentials from NdFeB magnet material</t>
  </si>
  <si>
    <t>Yoshimura et al. 2015. Global Substance Flow Analysis of Indium</t>
  </si>
  <si>
    <t>Derived 09.07.2020</t>
  </si>
  <si>
    <t>Unit</t>
  </si>
  <si>
    <t>GDP Growth</t>
  </si>
  <si>
    <t>Non-Energy-Sector</t>
  </si>
  <si>
    <t>Share in %</t>
  </si>
  <si>
    <t>REE-Factors</t>
  </si>
  <si>
    <t>Growth Rates %</t>
  </si>
  <si>
    <t>Neodymium_Junne</t>
  </si>
  <si>
    <t>Growth Rate %</t>
  </si>
  <si>
    <t>Batteries and Alloys</t>
  </si>
  <si>
    <t>Rest of Sub-Sectors</t>
  </si>
  <si>
    <t>Share in REE</t>
  </si>
  <si>
    <t>Conversion Factor Dy</t>
  </si>
  <si>
    <t>Conversion Factor Nd</t>
  </si>
  <si>
    <t>amb 2050</t>
  </si>
  <si>
    <t>mod 2050</t>
  </si>
  <si>
    <t>no Recycling (Zirconium - Ceramics)</t>
  </si>
  <si>
    <t>no Recycling (Lithium - Glass &amp; Ceramics)</t>
  </si>
  <si>
    <t>no Recycling (Selenium - Pigments)</t>
  </si>
  <si>
    <t>GDP, PPP - "High"</t>
  </si>
  <si>
    <t>GDP, PPP - "Low"</t>
  </si>
  <si>
    <t>Total Production (Nd)</t>
  </si>
  <si>
    <t>Sub-Sector</t>
  </si>
  <si>
    <t>Nuclear</t>
  </si>
  <si>
    <t>PV</t>
  </si>
  <si>
    <t>Sum</t>
  </si>
  <si>
    <t>H2 FC</t>
  </si>
  <si>
    <t>Electrolysers</t>
  </si>
  <si>
    <t>Stat. Batteries</t>
  </si>
  <si>
    <t>BEV - batt</t>
  </si>
  <si>
    <t>FCEV - batt</t>
  </si>
  <si>
    <t>HEV - batt</t>
  </si>
  <si>
    <t>PHEV - batt</t>
  </si>
  <si>
    <t>BEV - PM</t>
  </si>
  <si>
    <t>CSP</t>
  </si>
  <si>
    <t>FCEV - PM</t>
  </si>
  <si>
    <t>HEV - PM</t>
  </si>
  <si>
    <t>PHEV - PM</t>
  </si>
  <si>
    <t>Wind offshore</t>
  </si>
  <si>
    <t>Wind onshore</t>
  </si>
  <si>
    <t>Raw Data</t>
  </si>
  <si>
    <t>Corrected Data</t>
  </si>
  <si>
    <t>Sub Sector</t>
  </si>
  <si>
    <t>Factor</t>
  </si>
  <si>
    <r>
      <t xml:space="preserve">Correction Factor </t>
    </r>
    <r>
      <rPr>
        <sz val="11"/>
        <color theme="1"/>
        <rFont val="Calibri"/>
        <family val="2"/>
        <scheme val="minor"/>
      </rPr>
      <t>(Standard 1, if changes are necessary please comment reason)</t>
    </r>
  </si>
  <si>
    <t>R² - GDP, PPP - (1994-2019)</t>
  </si>
  <si>
    <t>R² demand in other sectors and Correlation Factors</t>
  </si>
  <si>
    <t>Sum Demand in non energy sectors (1994-2019)</t>
  </si>
  <si>
    <t>H2 FC - trans</t>
  </si>
  <si>
    <t>Cumulative Resource Demand in the Energy Sector (LDF CONT/MEAN)</t>
  </si>
  <si>
    <t>Fossil PP</t>
  </si>
  <si>
    <t>Other RES PP</t>
  </si>
  <si>
    <t>resulting from stoichimetry</t>
  </si>
  <si>
    <t>Number of EV's in scenario does not match real fleet numbers</t>
  </si>
  <si>
    <t>Number of FCEV's in scenario does not match real fleet numbers</t>
  </si>
  <si>
    <t>Teske 2019. Achieving the Paris Climate Agreement Goals</t>
  </si>
  <si>
    <t>Data</t>
  </si>
  <si>
    <t>Framework Data</t>
  </si>
  <si>
    <t>Data Demand Energy Sector</t>
  </si>
  <si>
    <t>Data Non-Energy Sector</t>
  </si>
  <si>
    <t>Sheet</t>
  </si>
  <si>
    <t>[3]</t>
  </si>
  <si>
    <t>Colourcode:</t>
  </si>
  <si>
    <t>calculated here</t>
  </si>
  <si>
    <t>inter- or extrapolated</t>
  </si>
  <si>
    <t>Reference:</t>
  </si>
  <si>
    <t>[3, 4]</t>
  </si>
  <si>
    <t>value set manually, can be changed</t>
  </si>
  <si>
    <t>statistical data</t>
  </si>
  <si>
    <t>value must not be changed</t>
  </si>
  <si>
    <t>value is imported from another cell / sheet</t>
  </si>
  <si>
    <t>May Material Bottlenecks hamper the Global Energy Transition towards 1.5°C target?</t>
  </si>
  <si>
    <r>
      <t xml:space="preserve"> Simon Schlichenmaier</t>
    </r>
    <r>
      <rPr>
        <i/>
        <vertAlign val="superscript"/>
        <sz val="12"/>
        <color rgb="FF000000"/>
        <rFont val="Arial"/>
        <family val="2"/>
      </rPr>
      <t>a</t>
    </r>
    <r>
      <rPr>
        <i/>
        <sz val="12"/>
        <color rgb="FF000000"/>
        <rFont val="Arial"/>
        <family val="2"/>
      </rPr>
      <t xml:space="preserve"> Tobias Naegler</t>
    </r>
    <r>
      <rPr>
        <i/>
        <vertAlign val="superscript"/>
        <sz val="12"/>
        <color rgb="FF000000"/>
        <rFont val="Arial"/>
        <family val="2"/>
      </rPr>
      <t>a,*</t>
    </r>
  </si>
  <si>
    <r>
      <rPr>
        <vertAlign val="superscript"/>
        <sz val="11"/>
        <color rgb="FF000000"/>
        <rFont val="Arial"/>
        <family val="2"/>
      </rPr>
      <t>a</t>
    </r>
    <r>
      <rPr>
        <sz val="11"/>
        <color rgb="FF000000"/>
        <rFont val="Arial"/>
        <family val="2"/>
      </rPr>
      <t xml:space="preserve"> Department of Energy Systems Analysis, Institute of Networked Energy Systems, German Aerospace Center (DLR), Stuttgart, Germany</t>
    </r>
  </si>
  <si>
    <r>
      <rPr>
        <vertAlign val="superscript"/>
        <sz val="11"/>
        <color rgb="FF000000"/>
        <rFont val="Arial"/>
        <family val="2"/>
      </rPr>
      <t xml:space="preserve">* </t>
    </r>
    <r>
      <rPr>
        <sz val="11"/>
        <color rgb="FF000000"/>
        <rFont val="Arial"/>
        <family val="2"/>
      </rPr>
      <t>Corresponding author. Contact: phone: +49 (0)711 6862-775, email: Tobias.Naegler@dlr.de</t>
    </r>
  </si>
  <si>
    <t>Acknowledgements</t>
  </si>
  <si>
    <t>This Reserach was partly founded by the German Federal Ministry of Education and Research (BMBF)</t>
  </si>
  <si>
    <t>under the project number 03SFK5B0 as part of the project ARIADNE.</t>
  </si>
  <si>
    <t>The authors thank Tobias Junne (formerly at DLR) for valuable, inspiring discussions.</t>
  </si>
  <si>
    <t>Thanks also to Thomas Pregger and Sonja Simon (both DLR) for providing the data for the LDF scenario.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</si>
</sst>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E+00"/>
    <numFmt numFmtId="168" formatCode="#,##0.0"/>
    <numFmt numFmtId="169" formatCode="0.0%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u/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1"/>
      <color rgb="FF9C0006"/>
      <name val="Calibri"/>
      <family val="2"/>
      <scheme val="minor"/>
    </font>
    <font>
      <i/>
      <sz val="12"/>
      <color rgb="FF000000"/>
      <name val="Arial"/>
      <family val="2"/>
    </font>
    <font>
      <b/>
      <sz val="14"/>
      <color theme="1"/>
      <name val="Arial"/>
      <family val="2"/>
    </font>
    <font>
      <i/>
      <vertAlign val="superscript"/>
      <sz val="12"/>
      <color rgb="FF000000"/>
      <name val="Arial"/>
      <family val="2"/>
    </font>
    <font>
      <sz val="11"/>
      <color rgb="FF000000"/>
      <name val="Arial"/>
      <family val="2"/>
    </font>
    <font>
      <vertAlign val="superscript"/>
      <sz val="11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CC66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21596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7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rgb="FFFF0000"/>
      </bottom>
      <diagonal/>
    </border>
    <border>
      <left/>
      <right style="thin">
        <color indexed="64"/>
      </right>
      <top/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 style="double">
        <color rgb="FFFF0000"/>
      </bottom>
      <diagonal/>
    </border>
    <border>
      <left/>
      <right/>
      <top style="double">
        <color rgb="FFFF0000"/>
      </top>
      <bottom/>
      <diagonal/>
    </border>
    <border>
      <left/>
      <right style="double">
        <color rgb="FFFF0000"/>
      </right>
      <top/>
      <bottom/>
      <diagonal/>
    </border>
    <border>
      <left/>
      <right style="double">
        <color rgb="FFFF0000"/>
      </right>
      <top/>
      <bottom style="thin">
        <color indexed="64"/>
      </bottom>
      <diagonal/>
    </border>
    <border>
      <left/>
      <right style="double">
        <color rgb="FFFF0000"/>
      </right>
      <top style="thin">
        <color indexed="64"/>
      </top>
      <bottom style="double">
        <color indexed="64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rgb="FFFF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FF0000"/>
      </left>
      <right/>
      <top/>
      <bottom/>
      <diagonal/>
    </border>
    <border>
      <left style="double">
        <color rgb="FFFF0000"/>
      </left>
      <right/>
      <top/>
      <bottom style="thin">
        <color indexed="64"/>
      </bottom>
      <diagonal/>
    </border>
    <border>
      <left style="double">
        <color rgb="FFFF0000"/>
      </left>
      <right/>
      <top style="thin">
        <color indexed="64"/>
      </top>
      <bottom style="double">
        <color indexed="64"/>
      </bottom>
      <diagonal/>
    </border>
    <border>
      <left style="double">
        <color rgb="FFFF0000"/>
      </left>
      <right/>
      <top/>
      <bottom style="double">
        <color indexed="64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8" fillId="13" borderId="0" applyNumberFormat="0" applyBorder="0" applyAlignment="0" applyProtection="0"/>
  </cellStyleXfs>
  <cellXfs count="49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7" xfId="0" applyBorder="1"/>
    <xf numFmtId="0" fontId="0" fillId="0" borderId="9" xfId="0" applyBorder="1"/>
    <xf numFmtId="0" fontId="1" fillId="0" borderId="4" xfId="0" applyFont="1" applyBorder="1" applyAlignment="1">
      <alignment horizontal="center"/>
    </xf>
    <xf numFmtId="164" fontId="0" fillId="0" borderId="0" xfId="0" applyNumberFormat="1"/>
    <xf numFmtId="0" fontId="1" fillId="5" borderId="2" xfId="0" applyFont="1" applyFill="1" applyBorder="1"/>
    <xf numFmtId="0" fontId="1" fillId="6" borderId="4" xfId="0" applyFont="1" applyFill="1" applyBorder="1" applyAlignment="1">
      <alignment horizontal="center"/>
    </xf>
    <xf numFmtId="0" fontId="2" fillId="0" borderId="0" xfId="0" applyFont="1"/>
    <xf numFmtId="0" fontId="3" fillId="6" borderId="5" xfId="0" applyFont="1" applyFill="1" applyBorder="1" applyAlignment="1">
      <alignment horizontal="center"/>
    </xf>
    <xf numFmtId="0" fontId="3" fillId="6" borderId="1" xfId="0" applyFont="1" applyFill="1" applyBorder="1"/>
    <xf numFmtId="0" fontId="1" fillId="5" borderId="3" xfId="0" applyFont="1" applyFill="1" applyBorder="1"/>
    <xf numFmtId="0" fontId="1" fillId="5" borderId="5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3" borderId="2" xfId="0" applyFill="1" applyBorder="1"/>
    <xf numFmtId="166" fontId="0" fillId="3" borderId="2" xfId="0" applyNumberFormat="1" applyFill="1" applyBorder="1"/>
    <xf numFmtId="0" fontId="1" fillId="5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5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3" xfId="0" applyFont="1" applyFill="1" applyBorder="1"/>
    <xf numFmtId="0" fontId="0" fillId="0" borderId="1" xfId="0" applyBorder="1"/>
    <xf numFmtId="0" fontId="0" fillId="0" borderId="12" xfId="0" applyBorder="1"/>
    <xf numFmtId="0" fontId="1" fillId="6" borderId="1" xfId="0" applyFont="1" applyFill="1" applyBorder="1" applyAlignment="1">
      <alignment horizontal="center" textRotation="90" wrapText="1"/>
    </xf>
    <xf numFmtId="0" fontId="1" fillId="6" borderId="3" xfId="0" applyFont="1" applyFill="1" applyBorder="1" applyAlignment="1">
      <alignment horizontal="center" textRotation="90" wrapText="1"/>
    </xf>
    <xf numFmtId="165" fontId="0" fillId="3" borderId="2" xfId="0" applyNumberFormat="1" applyFill="1" applyBorder="1"/>
    <xf numFmtId="0" fontId="1" fillId="5" borderId="13" xfId="0" applyFont="1" applyFill="1" applyBorder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2" fillId="0" borderId="5" xfId="0" applyFont="1" applyBorder="1"/>
    <xf numFmtId="0" fontId="4" fillId="0" borderId="4" xfId="0" applyFont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2" fillId="0" borderId="12" xfId="0" applyFont="1" applyBorder="1"/>
    <xf numFmtId="0" fontId="2" fillId="0" borderId="0" xfId="0" applyFont="1" applyAlignment="1">
      <alignment textRotation="90"/>
    </xf>
    <xf numFmtId="0" fontId="4" fillId="0" borderId="2" xfId="0" applyFont="1" applyBorder="1" applyAlignment="1">
      <alignment textRotation="90"/>
    </xf>
    <xf numFmtId="0" fontId="4" fillId="0" borderId="4" xfId="0" applyFont="1" applyBorder="1" applyAlignment="1">
      <alignment horizontal="center" textRotation="90"/>
    </xf>
    <xf numFmtId="0" fontId="2" fillId="0" borderId="0" xfId="0" applyFont="1" applyAlignment="1">
      <alignment horizontal="center" textRotation="90"/>
    </xf>
    <xf numFmtId="0" fontId="2" fillId="0" borderId="2" xfId="0" applyFont="1" applyBorder="1" applyAlignment="1">
      <alignment horizontal="center" textRotation="90"/>
    </xf>
    <xf numFmtId="0" fontId="0" fillId="0" borderId="0" xfId="0" applyAlignment="1">
      <alignment textRotation="90"/>
    </xf>
    <xf numFmtId="0" fontId="4" fillId="0" borderId="2" xfId="0" applyFont="1" applyBorder="1" applyAlignment="1">
      <alignment horizontal="center" textRotation="90"/>
    </xf>
    <xf numFmtId="0" fontId="2" fillId="0" borderId="1" xfId="0" applyFont="1" applyBorder="1"/>
    <xf numFmtId="0" fontId="1" fillId="6" borderId="5" xfId="0" applyFont="1" applyFill="1" applyBorder="1" applyAlignment="1">
      <alignment horizontal="center"/>
    </xf>
    <xf numFmtId="3" fontId="5" fillId="6" borderId="16" xfId="0" applyNumberFormat="1" applyFont="1" applyFill="1" applyBorder="1"/>
    <xf numFmtId="3" fontId="2" fillId="0" borderId="16" xfId="0" applyNumberFormat="1" applyFont="1" applyBorder="1"/>
    <xf numFmtId="3" fontId="3" fillId="6" borderId="17" xfId="0" applyNumberFormat="1" applyFont="1" applyFill="1" applyBorder="1"/>
    <xf numFmtId="3" fontId="3" fillId="6" borderId="18" xfId="0" applyNumberFormat="1" applyFont="1" applyFill="1" applyBorder="1" applyAlignment="1">
      <alignment horizontal="center"/>
    </xf>
    <xf numFmtId="3" fontId="0" fillId="0" borderId="16" xfId="0" applyNumberFormat="1" applyBorder="1"/>
    <xf numFmtId="3" fontId="3" fillId="6" borderId="17" xfId="0" applyNumberFormat="1" applyFont="1" applyFill="1" applyBorder="1" applyAlignment="1">
      <alignment horizontal="center"/>
    </xf>
    <xf numFmtId="9" fontId="0" fillId="5" borderId="0" xfId="1" applyFont="1" applyFill="1" applyBorder="1"/>
    <xf numFmtId="9" fontId="0" fillId="5" borderId="0" xfId="1" applyFont="1" applyFill="1"/>
    <xf numFmtId="0" fontId="0" fillId="5" borderId="0" xfId="0" applyFill="1"/>
    <xf numFmtId="0" fontId="3" fillId="6" borderId="11" xfId="0" applyFont="1" applyFill="1" applyBorder="1"/>
    <xf numFmtId="3" fontId="0" fillId="0" borderId="12" xfId="0" applyNumberFormat="1" applyBorder="1"/>
    <xf numFmtId="3" fontId="3" fillId="6" borderId="13" xfId="0" applyNumberFormat="1" applyFont="1" applyFill="1" applyBorder="1"/>
    <xf numFmtId="3" fontId="3" fillId="6" borderId="13" xfId="0" applyNumberFormat="1" applyFont="1" applyFill="1" applyBorder="1" applyAlignment="1">
      <alignment horizontal="center"/>
    </xf>
    <xf numFmtId="3" fontId="5" fillId="6" borderId="12" xfId="0" applyNumberFormat="1" applyFont="1" applyFill="1" applyBorder="1"/>
    <xf numFmtId="3" fontId="0" fillId="5" borderId="0" xfId="0" applyNumberFormat="1" applyFill="1" applyAlignment="1">
      <alignment horizontal="right"/>
    </xf>
    <xf numFmtId="0" fontId="9" fillId="0" borderId="0" xfId="0" applyFont="1"/>
    <xf numFmtId="0" fontId="10" fillId="0" borderId="0" xfId="0" applyFont="1"/>
    <xf numFmtId="1" fontId="10" fillId="2" borderId="0" xfId="0" applyNumberFormat="1" applyFont="1" applyFill="1"/>
    <xf numFmtId="0" fontId="10" fillId="3" borderId="0" xfId="0" applyFont="1" applyFill="1"/>
    <xf numFmtId="0" fontId="10" fillId="0" borderId="0" xfId="0" quotePrefix="1" applyFont="1"/>
    <xf numFmtId="10" fontId="10" fillId="3" borderId="0" xfId="0" applyNumberFormat="1" applyFont="1" applyFill="1"/>
    <xf numFmtId="10" fontId="10" fillId="2" borderId="0" xfId="0" applyNumberFormat="1" applyFont="1" applyFill="1"/>
    <xf numFmtId="0" fontId="11" fillId="0" borderId="0" xfId="0" applyFont="1"/>
    <xf numFmtId="0" fontId="10" fillId="0" borderId="0" xfId="0" applyFont="1" applyAlignment="1">
      <alignment horizontal="left" indent="1"/>
    </xf>
    <xf numFmtId="10" fontId="10" fillId="0" borderId="0" xfId="0" applyNumberFormat="1" applyFont="1"/>
    <xf numFmtId="1" fontId="10" fillId="0" borderId="0" xfId="0" applyNumberFormat="1" applyFont="1"/>
    <xf numFmtId="0" fontId="10" fillId="0" borderId="20" xfId="0" applyFont="1" applyBorder="1"/>
    <xf numFmtId="0" fontId="0" fillId="3" borderId="0" xfId="0" applyFill="1"/>
    <xf numFmtId="164" fontId="10" fillId="2" borderId="0" xfId="0" applyNumberFormat="1" applyFont="1" applyFill="1"/>
    <xf numFmtId="2" fontId="10" fillId="2" borderId="0" xfId="0" applyNumberFormat="1" applyFont="1" applyFill="1"/>
    <xf numFmtId="168" fontId="5" fillId="6" borderId="16" xfId="0" applyNumberFormat="1" applyFont="1" applyFill="1" applyBorder="1"/>
    <xf numFmtId="168" fontId="0" fillId="5" borderId="0" xfId="0" applyNumberFormat="1" applyFill="1" applyAlignment="1">
      <alignment horizontal="right"/>
    </xf>
    <xf numFmtId="166" fontId="10" fillId="0" borderId="0" xfId="0" applyNumberFormat="1" applyFont="1"/>
    <xf numFmtId="1" fontId="0" fillId="5" borderId="0" xfId="0" applyNumberFormat="1" applyFill="1"/>
    <xf numFmtId="1" fontId="0" fillId="5" borderId="0" xfId="0" applyNumberFormat="1" applyFill="1" applyAlignment="1">
      <alignment horizontal="right"/>
    </xf>
    <xf numFmtId="1" fontId="10" fillId="5" borderId="0" xfId="0" applyNumberFormat="1" applyFont="1" applyFill="1"/>
    <xf numFmtId="9" fontId="10" fillId="0" borderId="0" xfId="0" applyNumberFormat="1" applyFont="1"/>
    <xf numFmtId="9" fontId="10" fillId="9" borderId="22" xfId="0" applyNumberFormat="1" applyFont="1" applyFill="1" applyBorder="1"/>
    <xf numFmtId="0" fontId="10" fillId="9" borderId="22" xfId="0" applyFont="1" applyFill="1" applyBorder="1"/>
    <xf numFmtId="0" fontId="9" fillId="9" borderId="22" xfId="0" applyFont="1" applyFill="1" applyBorder="1"/>
    <xf numFmtId="9" fontId="12" fillId="9" borderId="22" xfId="0" applyNumberFormat="1" applyFont="1" applyFill="1" applyBorder="1" applyAlignment="1">
      <alignment vertical="center"/>
    </xf>
    <xf numFmtId="0" fontId="10" fillId="0" borderId="22" xfId="0" applyFont="1" applyBorder="1"/>
    <xf numFmtId="9" fontId="10" fillId="0" borderId="22" xfId="0" applyNumberFormat="1" applyFont="1" applyBorder="1"/>
    <xf numFmtId="9" fontId="10" fillId="6" borderId="22" xfId="0" applyNumberFormat="1" applyFont="1" applyFill="1" applyBorder="1"/>
    <xf numFmtId="0" fontId="9" fillId="0" borderId="22" xfId="0" applyFont="1" applyBorder="1"/>
    <xf numFmtId="0" fontId="10" fillId="0" borderId="21" xfId="0" applyFont="1" applyBorder="1"/>
    <xf numFmtId="1" fontId="10" fillId="3" borderId="0" xfId="0" applyNumberFormat="1" applyFont="1" applyFill="1"/>
    <xf numFmtId="9" fontId="0" fillId="0" borderId="0" xfId="1" applyFont="1" applyFill="1"/>
    <xf numFmtId="9" fontId="0" fillId="0" borderId="0" xfId="1" applyFont="1" applyFill="1" applyBorder="1"/>
    <xf numFmtId="166" fontId="0" fillId="0" borderId="0" xfId="0" applyNumberFormat="1"/>
    <xf numFmtId="0" fontId="2" fillId="0" borderId="28" xfId="0" applyFont="1" applyBorder="1"/>
    <xf numFmtId="0" fontId="1" fillId="5" borderId="29" xfId="0" applyFont="1" applyFill="1" applyBorder="1"/>
    <xf numFmtId="0" fontId="4" fillId="0" borderId="30" xfId="0" applyFont="1" applyBorder="1" applyAlignment="1">
      <alignment horizontal="center"/>
    </xf>
    <xf numFmtId="0" fontId="0" fillId="0" borderId="28" xfId="0" applyBorder="1"/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3" fillId="6" borderId="33" xfId="0" applyFont="1" applyFill="1" applyBorder="1"/>
    <xf numFmtId="3" fontId="5" fillId="6" borderId="34" xfId="0" applyNumberFormat="1" applyFont="1" applyFill="1" applyBorder="1"/>
    <xf numFmtId="164" fontId="0" fillId="0" borderId="32" xfId="0" applyNumberFormat="1" applyBorder="1"/>
    <xf numFmtId="0" fontId="1" fillId="5" borderId="33" xfId="0" applyFont="1" applyFill="1" applyBorder="1" applyAlignment="1">
      <alignment horizontal="center"/>
    </xf>
    <xf numFmtId="0" fontId="0" fillId="0" borderId="32" xfId="0" applyBorder="1" applyAlignment="1">
      <alignment textRotation="90"/>
    </xf>
    <xf numFmtId="0" fontId="0" fillId="0" borderId="35" xfId="0" applyBorder="1"/>
    <xf numFmtId="3" fontId="0" fillId="5" borderId="32" xfId="0" applyNumberFormat="1" applyFill="1" applyBorder="1" applyAlignment="1">
      <alignment horizontal="right"/>
    </xf>
    <xf numFmtId="0" fontId="0" fillId="0" borderId="33" xfId="0" applyBorder="1"/>
    <xf numFmtId="0" fontId="9" fillId="0" borderId="32" xfId="0" applyFont="1" applyBorder="1"/>
    <xf numFmtId="0" fontId="10" fillId="0" borderId="32" xfId="0" applyFont="1" applyBorder="1"/>
    <xf numFmtId="10" fontId="10" fillId="0" borderId="32" xfId="0" applyNumberFormat="1" applyFont="1" applyBorder="1"/>
    <xf numFmtId="1" fontId="10" fillId="0" borderId="32" xfId="0" applyNumberFormat="1" applyFont="1" applyBorder="1"/>
    <xf numFmtId="1" fontId="0" fillId="5" borderId="32" xfId="0" applyNumberFormat="1" applyFill="1" applyBorder="1" applyAlignment="1">
      <alignment horizontal="right"/>
    </xf>
    <xf numFmtId="0" fontId="7" fillId="4" borderId="1" xfId="0" applyFont="1" applyFill="1" applyBorder="1"/>
    <xf numFmtId="0" fontId="1" fillId="0" borderId="22" xfId="0" applyFont="1" applyBorder="1" applyAlignment="1">
      <alignment horizontal="center" vertical="top"/>
    </xf>
    <xf numFmtId="169" fontId="0" fillId="5" borderId="0" xfId="1" applyNumberFormat="1" applyFont="1" applyFill="1"/>
    <xf numFmtId="169" fontId="0" fillId="5" borderId="14" xfId="1" applyNumberFormat="1" applyFont="1" applyFill="1" applyBorder="1"/>
    <xf numFmtId="169" fontId="0" fillId="2" borderId="0" xfId="1" applyNumberFormat="1" applyFont="1" applyFill="1"/>
    <xf numFmtId="169" fontId="0" fillId="5" borderId="2" xfId="1" applyNumberFormat="1" applyFont="1" applyFill="1" applyBorder="1"/>
    <xf numFmtId="169" fontId="0" fillId="5" borderId="10" xfId="1" applyNumberFormat="1" applyFont="1" applyFill="1" applyBorder="1"/>
    <xf numFmtId="169" fontId="0" fillId="5" borderId="0" xfId="1" applyNumberFormat="1" applyFont="1" applyFill="1" applyBorder="1"/>
    <xf numFmtId="0" fontId="1" fillId="5" borderId="13" xfId="0" applyFont="1" applyFill="1" applyBorder="1" applyAlignment="1">
      <alignment horizontal="center"/>
    </xf>
    <xf numFmtId="9" fontId="0" fillId="5" borderId="14" xfId="1" applyFont="1" applyFill="1" applyBorder="1"/>
    <xf numFmtId="9" fontId="0" fillId="5" borderId="2" xfId="1" applyFont="1" applyFill="1" applyBorder="1"/>
    <xf numFmtId="169" fontId="10" fillId="2" borderId="0" xfId="0" applyNumberFormat="1" applyFont="1" applyFill="1"/>
    <xf numFmtId="0" fontId="16" fillId="0" borderId="0" xfId="0" applyFont="1"/>
    <xf numFmtId="0" fontId="8" fillId="10" borderId="0" xfId="0" applyFont="1" applyFill="1"/>
    <xf numFmtId="0" fontId="8" fillId="10" borderId="7" xfId="0" applyFont="1" applyFill="1" applyBorder="1"/>
    <xf numFmtId="0" fontId="8" fillId="10" borderId="36" xfId="0" applyFont="1" applyFill="1" applyBorder="1"/>
    <xf numFmtId="0" fontId="8" fillId="10" borderId="49" xfId="0" applyFont="1" applyFill="1" applyBorder="1"/>
    <xf numFmtId="0" fontId="8" fillId="10" borderId="50" xfId="0" applyFont="1" applyFill="1" applyBorder="1"/>
    <xf numFmtId="167" fontId="8" fillId="8" borderId="26" xfId="0" applyNumberFormat="1" applyFont="1" applyFill="1" applyBorder="1"/>
    <xf numFmtId="167" fontId="8" fillId="8" borderId="37" xfId="0" applyNumberFormat="1" applyFont="1" applyFill="1" applyBorder="1"/>
    <xf numFmtId="10" fontId="8" fillId="8" borderId="26" xfId="1" applyNumberFormat="1" applyFont="1" applyFill="1" applyBorder="1"/>
    <xf numFmtId="10" fontId="8" fillId="8" borderId="37" xfId="1" applyNumberFormat="1" applyFont="1" applyFill="1" applyBorder="1"/>
    <xf numFmtId="10" fontId="8" fillId="8" borderId="24" xfId="1" applyNumberFormat="1" applyFont="1" applyFill="1" applyBorder="1"/>
    <xf numFmtId="10" fontId="8" fillId="8" borderId="23" xfId="1" applyNumberFormat="1" applyFont="1" applyFill="1" applyBorder="1"/>
    <xf numFmtId="10" fontId="8" fillId="8" borderId="38" xfId="1" applyNumberFormat="1" applyFont="1" applyFill="1" applyBorder="1"/>
    <xf numFmtId="10" fontId="8" fillId="8" borderId="9" xfId="1" applyNumberFormat="1" applyFont="1" applyFill="1" applyBorder="1"/>
    <xf numFmtId="169" fontId="0" fillId="3" borderId="24" xfId="1" applyNumberFormat="1" applyFont="1" applyFill="1" applyBorder="1"/>
    <xf numFmtId="169" fontId="0" fillId="0" borderId="0" xfId="1" applyNumberFormat="1" applyFont="1" applyBorder="1"/>
    <xf numFmtId="169" fontId="0" fillId="3" borderId="23" xfId="1" applyNumberFormat="1" applyFont="1" applyFill="1" applyBorder="1"/>
    <xf numFmtId="169" fontId="0" fillId="0" borderId="38" xfId="1" applyNumberFormat="1" applyFont="1" applyBorder="1"/>
    <xf numFmtId="169" fontId="0" fillId="3" borderId="7" xfId="1" applyNumberFormat="1" applyFont="1" applyFill="1" applyBorder="1"/>
    <xf numFmtId="169" fontId="0" fillId="3" borderId="9" xfId="1" applyNumberFormat="1" applyFont="1" applyFill="1" applyBorder="1"/>
    <xf numFmtId="169" fontId="8" fillId="10" borderId="0" xfId="1" applyNumberFormat="1" applyFont="1" applyFill="1" applyBorder="1"/>
    <xf numFmtId="169" fontId="8" fillId="10" borderId="38" xfId="1" applyNumberFormat="1" applyFont="1" applyFill="1" applyBorder="1"/>
    <xf numFmtId="169" fontId="8" fillId="10" borderId="37" xfId="1" applyNumberFormat="1" applyFont="1" applyFill="1" applyBorder="1"/>
    <xf numFmtId="10" fontId="8" fillId="10" borderId="25" xfId="1" applyNumberFormat="1" applyFont="1" applyFill="1" applyBorder="1"/>
    <xf numFmtId="10" fontId="8" fillId="10" borderId="41" xfId="1" applyNumberFormat="1" applyFont="1" applyFill="1" applyBorder="1"/>
    <xf numFmtId="10" fontId="8" fillId="10" borderId="44" xfId="1" applyNumberFormat="1" applyFont="1" applyFill="1" applyBorder="1"/>
    <xf numFmtId="0" fontId="0" fillId="11" borderId="27" xfId="0" applyFill="1" applyBorder="1"/>
    <xf numFmtId="0" fontId="0" fillId="11" borderId="27" xfId="0" applyFill="1" applyBorder="1" applyAlignment="1">
      <alignment horizontal="center"/>
    </xf>
    <xf numFmtId="0" fontId="0" fillId="11" borderId="47" xfId="0" applyFill="1" applyBorder="1"/>
    <xf numFmtId="0" fontId="0" fillId="11" borderId="39" xfId="0" applyFill="1" applyBorder="1"/>
    <xf numFmtId="0" fontId="0" fillId="11" borderId="46" xfId="0" applyFill="1" applyBorder="1"/>
    <xf numFmtId="0" fontId="0" fillId="11" borderId="42" xfId="0" applyFill="1" applyBorder="1" applyAlignment="1">
      <alignment horizontal="left" vertical="center"/>
    </xf>
    <xf numFmtId="0" fontId="0" fillId="11" borderId="42" xfId="0" applyFill="1" applyBorder="1"/>
    <xf numFmtId="0" fontId="0" fillId="11" borderId="48" xfId="0" applyFill="1" applyBorder="1"/>
    <xf numFmtId="0" fontId="0" fillId="11" borderId="51" xfId="0" applyFill="1" applyBorder="1"/>
    <xf numFmtId="0" fontId="0" fillId="11" borderId="21" xfId="0" applyFill="1" applyBorder="1"/>
    <xf numFmtId="0" fontId="5" fillId="11" borderId="45" xfId="0" applyFont="1" applyFill="1" applyBorder="1"/>
    <xf numFmtId="0" fontId="5" fillId="11" borderId="25" xfId="0" applyFont="1" applyFill="1" applyBorder="1" applyAlignment="1">
      <alignment horizontal="center"/>
    </xf>
    <xf numFmtId="0" fontId="5" fillId="11" borderId="7" xfId="0" applyFont="1" applyFill="1" applyBorder="1" applyAlignment="1">
      <alignment horizontal="center"/>
    </xf>
    <xf numFmtId="0" fontId="5" fillId="11" borderId="9" xfId="0" applyFont="1" applyFill="1" applyBorder="1" applyAlignment="1">
      <alignment horizontal="center"/>
    </xf>
    <xf numFmtId="0" fontId="5" fillId="11" borderId="45" xfId="0" applyFont="1" applyFill="1" applyBorder="1" applyAlignment="1">
      <alignment horizontal="center"/>
    </xf>
    <xf numFmtId="0" fontId="5" fillId="11" borderId="47" xfId="0" applyFont="1" applyFill="1" applyBorder="1" applyAlignment="1">
      <alignment horizontal="center"/>
    </xf>
    <xf numFmtId="0" fontId="0" fillId="11" borderId="45" xfId="0" applyFill="1" applyBorder="1"/>
    <xf numFmtId="0" fontId="0" fillId="11" borderId="20" xfId="0" applyFill="1" applyBorder="1"/>
    <xf numFmtId="0" fontId="5" fillId="11" borderId="51" xfId="0" applyFont="1" applyFill="1" applyBorder="1"/>
    <xf numFmtId="0" fontId="0" fillId="11" borderId="48" xfId="0" applyFill="1" applyBorder="1" applyAlignment="1">
      <alignment horizontal="left" vertical="center"/>
    </xf>
    <xf numFmtId="169" fontId="8" fillId="10" borderId="7" xfId="1" applyNumberFormat="1" applyFont="1" applyFill="1" applyBorder="1"/>
    <xf numFmtId="0" fontId="8" fillId="10" borderId="37" xfId="0" applyFont="1" applyFill="1" applyBorder="1"/>
    <xf numFmtId="9" fontId="0" fillId="0" borderId="0" xfId="1" applyFont="1"/>
    <xf numFmtId="0" fontId="0" fillId="0" borderId="0" xfId="0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38" xfId="0" applyBorder="1" applyAlignment="1">
      <alignment horizontal="center"/>
    </xf>
    <xf numFmtId="2" fontId="10" fillId="0" borderId="0" xfId="0" applyNumberFormat="1" applyFont="1"/>
    <xf numFmtId="10" fontId="10" fillId="0" borderId="0" xfId="1" applyNumberFormat="1" applyFont="1" applyFill="1"/>
    <xf numFmtId="0" fontId="0" fillId="11" borderId="27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10" fontId="5" fillId="3" borderId="41" xfId="1" applyNumberFormat="1" applyFont="1" applyFill="1" applyBorder="1"/>
    <xf numFmtId="10" fontId="5" fillId="3" borderId="9" xfId="1" applyNumberFormat="1" applyFont="1" applyFill="1" applyBorder="1"/>
    <xf numFmtId="9" fontId="8" fillId="10" borderId="0" xfId="1" applyFont="1" applyFill="1" applyBorder="1"/>
    <xf numFmtId="9" fontId="8" fillId="10" borderId="1" xfId="1" applyFont="1" applyFill="1" applyBorder="1"/>
    <xf numFmtId="0" fontId="0" fillId="0" borderId="36" xfId="0" applyBorder="1"/>
    <xf numFmtId="9" fontId="8" fillId="10" borderId="36" xfId="1" applyFont="1" applyFill="1" applyBorder="1"/>
    <xf numFmtId="0" fontId="0" fillId="0" borderId="49" xfId="0" applyBorder="1"/>
    <xf numFmtId="9" fontId="8" fillId="10" borderId="49" xfId="1" applyFont="1" applyFill="1" applyBorder="1"/>
    <xf numFmtId="0" fontId="0" fillId="0" borderId="38" xfId="0" applyBorder="1"/>
    <xf numFmtId="9" fontId="8" fillId="10" borderId="38" xfId="1" applyFont="1" applyFill="1" applyBorder="1"/>
    <xf numFmtId="0" fontId="0" fillId="12" borderId="42" xfId="0" applyFill="1" applyBorder="1" applyAlignment="1">
      <alignment horizontal="left" vertical="center"/>
    </xf>
    <xf numFmtId="0" fontId="0" fillId="12" borderId="27" xfId="0" applyFill="1" applyBorder="1"/>
    <xf numFmtId="0" fontId="0" fillId="0" borderId="0" xfId="0" applyAlignment="1">
      <alignment vertical="center"/>
    </xf>
    <xf numFmtId="0" fontId="0" fillId="0" borderId="36" xfId="0" applyBorder="1" applyAlignment="1">
      <alignment vertical="center" wrapText="1"/>
    </xf>
    <xf numFmtId="0" fontId="0" fillId="0" borderId="36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19" xfId="0" applyBorder="1" applyAlignment="1">
      <alignment horizontal="center"/>
    </xf>
    <xf numFmtId="0" fontId="8" fillId="10" borderId="1" xfId="0" applyFont="1" applyFill="1" applyBorder="1"/>
    <xf numFmtId="0" fontId="0" fillId="3" borderId="36" xfId="0" applyFill="1" applyBorder="1"/>
    <xf numFmtId="0" fontId="0" fillId="3" borderId="1" xfId="0" applyFill="1" applyBorder="1"/>
    <xf numFmtId="0" fontId="0" fillId="5" borderId="1" xfId="0" applyFill="1" applyBorder="1"/>
    <xf numFmtId="0" fontId="0" fillId="5" borderId="36" xfId="0" applyFill="1" applyBorder="1" applyAlignment="1">
      <alignment horizontal="right" vertical="center" wrapText="1"/>
    </xf>
    <xf numFmtId="0" fontId="0" fillId="5" borderId="36" xfId="0" applyFill="1" applyBorder="1"/>
    <xf numFmtId="0" fontId="0" fillId="5" borderId="49" xfId="0" applyFill="1" applyBorder="1"/>
    <xf numFmtId="0" fontId="0" fillId="5" borderId="38" xfId="0" applyFill="1" applyBorder="1"/>
    <xf numFmtId="0" fontId="0" fillId="5" borderId="0" xfId="0" applyFill="1" applyAlignment="1">
      <alignment horizontal="right" vertical="center" wrapText="1"/>
    </xf>
    <xf numFmtId="0" fontId="8" fillId="10" borderId="0" xfId="0" applyFont="1" applyFill="1" applyAlignment="1">
      <alignment horizontal="right" vertical="center" wrapText="1"/>
    </xf>
    <xf numFmtId="0" fontId="0" fillId="0" borderId="53" xfId="0" applyBorder="1"/>
    <xf numFmtId="0" fontId="1" fillId="0" borderId="3" xfId="0" applyFont="1" applyBorder="1"/>
    <xf numFmtId="0" fontId="1" fillId="7" borderId="2" xfId="0" applyFont="1" applyFill="1" applyBorder="1"/>
    <xf numFmtId="9" fontId="0" fillId="0" borderId="2" xfId="1" applyFont="1" applyFill="1" applyBorder="1"/>
    <xf numFmtId="166" fontId="0" fillId="0" borderId="2" xfId="0" applyNumberFormat="1" applyBorder="1"/>
    <xf numFmtId="9" fontId="0" fillId="0" borderId="28" xfId="1" applyFont="1" applyFill="1" applyBorder="1"/>
    <xf numFmtId="9" fontId="0" fillId="0" borderId="29" xfId="1" applyFont="1" applyFill="1" applyBorder="1"/>
    <xf numFmtId="166" fontId="0" fillId="0" borderId="29" xfId="0" applyNumberFormat="1" applyBorder="1"/>
    <xf numFmtId="0" fontId="10" fillId="5" borderId="0" xfId="0" applyFont="1" applyFill="1"/>
    <xf numFmtId="2" fontId="10" fillId="5" borderId="0" xfId="0" applyNumberFormat="1" applyFont="1" applyFill="1"/>
    <xf numFmtId="167" fontId="5" fillId="5" borderId="0" xfId="0" applyNumberFormat="1" applyFont="1" applyFill="1"/>
    <xf numFmtId="10" fontId="5" fillId="5" borderId="0" xfId="1" applyNumberFormat="1" applyFont="1" applyFill="1" applyBorder="1"/>
    <xf numFmtId="10" fontId="10" fillId="5" borderId="0" xfId="0" applyNumberFormat="1" applyFont="1" applyFill="1"/>
    <xf numFmtId="169" fontId="10" fillId="5" borderId="0" xfId="1" applyNumberFormat="1" applyFont="1" applyFill="1"/>
    <xf numFmtId="10" fontId="10" fillId="5" borderId="0" xfId="1" applyNumberFormat="1" applyFont="1" applyFill="1"/>
    <xf numFmtId="9" fontId="5" fillId="3" borderId="0" xfId="1" applyFont="1" applyFill="1" applyBorder="1"/>
    <xf numFmtId="9" fontId="5" fillId="3" borderId="38" xfId="1" applyFont="1" applyFill="1" applyBorder="1"/>
    <xf numFmtId="0" fontId="3" fillId="0" borderId="2" xfId="0" applyFont="1" applyBorder="1"/>
    <xf numFmtId="0" fontId="3" fillId="0" borderId="3" xfId="0" applyFont="1" applyBorder="1"/>
    <xf numFmtId="164" fontId="10" fillId="0" borderId="0" xfId="0" applyNumberFormat="1" applyFont="1"/>
    <xf numFmtId="0" fontId="0" fillId="11" borderId="47" xfId="0" applyFill="1" applyBorder="1" applyAlignment="1">
      <alignment horizontal="left" vertical="center"/>
    </xf>
    <xf numFmtId="10" fontId="0" fillId="0" borderId="0" xfId="1" applyNumberFormat="1" applyFont="1" applyFill="1" applyBorder="1"/>
    <xf numFmtId="10" fontId="0" fillId="0" borderId="2" xfId="1" applyNumberFormat="1" applyFont="1" applyFill="1" applyBorder="1"/>
    <xf numFmtId="10" fontId="0" fillId="0" borderId="10" xfId="1" applyNumberFormat="1" applyFont="1" applyFill="1" applyBorder="1"/>
    <xf numFmtId="165" fontId="0" fillId="0" borderId="2" xfId="0" applyNumberFormat="1" applyBorder="1"/>
    <xf numFmtId="164" fontId="10" fillId="5" borderId="0" xfId="0" applyNumberFormat="1" applyFont="1" applyFill="1"/>
    <xf numFmtId="169" fontId="10" fillId="5" borderId="0" xfId="0" applyNumberFormat="1" applyFont="1" applyFill="1"/>
    <xf numFmtId="9" fontId="0" fillId="0" borderId="10" xfId="1" applyFont="1" applyFill="1" applyBorder="1"/>
    <xf numFmtId="9" fontId="10" fillId="5" borderId="0" xfId="1" applyFont="1" applyFill="1"/>
    <xf numFmtId="0" fontId="0" fillId="0" borderId="31" xfId="0" applyBorder="1"/>
    <xf numFmtId="0" fontId="1" fillId="0" borderId="54" xfId="0" applyFont="1" applyBorder="1"/>
    <xf numFmtId="0" fontId="4" fillId="0" borderId="54" xfId="0" applyFont="1" applyBorder="1" applyAlignment="1">
      <alignment horizontal="center"/>
    </xf>
    <xf numFmtId="9" fontId="0" fillId="0" borderId="31" xfId="1" applyFont="1" applyFill="1" applyBorder="1"/>
    <xf numFmtId="166" fontId="0" fillId="0" borderId="31" xfId="0" applyNumberFormat="1" applyBorder="1"/>
    <xf numFmtId="169" fontId="0" fillId="7" borderId="0" xfId="1" applyNumberFormat="1" applyFont="1" applyFill="1"/>
    <xf numFmtId="169" fontId="0" fillId="7" borderId="14" xfId="1" applyNumberFormat="1" applyFont="1" applyFill="1" applyBorder="1"/>
    <xf numFmtId="169" fontId="0" fillId="7" borderId="2" xfId="1" applyNumberFormat="1" applyFont="1" applyFill="1" applyBorder="1"/>
    <xf numFmtId="0" fontId="0" fillId="7" borderId="0" xfId="0" applyFill="1"/>
    <xf numFmtId="10" fontId="10" fillId="2" borderId="0" xfId="1" applyNumberFormat="1" applyFont="1" applyFill="1"/>
    <xf numFmtId="10" fontId="10" fillId="7" borderId="0" xfId="1" applyNumberFormat="1" applyFont="1" applyFill="1"/>
    <xf numFmtId="0" fontId="10" fillId="7" borderId="0" xfId="0" applyFont="1" applyFill="1"/>
    <xf numFmtId="10" fontId="10" fillId="7" borderId="0" xfId="0" applyNumberFormat="1" applyFont="1" applyFill="1"/>
    <xf numFmtId="0" fontId="10" fillId="0" borderId="21" xfId="0" quotePrefix="1" applyFont="1" applyBorder="1"/>
    <xf numFmtId="0" fontId="0" fillId="11" borderId="55" xfId="0" applyFill="1" applyBorder="1" applyAlignment="1">
      <alignment horizontal="left" vertical="center"/>
    </xf>
    <xf numFmtId="0" fontId="8" fillId="10" borderId="56" xfId="0" applyFont="1" applyFill="1" applyBorder="1"/>
    <xf numFmtId="0" fontId="8" fillId="10" borderId="57" xfId="0" applyFont="1" applyFill="1" applyBorder="1"/>
    <xf numFmtId="0" fontId="0" fillId="0" borderId="4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8" xfId="0" applyBorder="1"/>
    <xf numFmtId="0" fontId="0" fillId="0" borderId="58" xfId="0" applyBorder="1"/>
    <xf numFmtId="0" fontId="0" fillId="0" borderId="59" xfId="0" applyBorder="1"/>
    <xf numFmtId="0" fontId="0" fillId="0" borderId="3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9" xfId="0" applyBorder="1"/>
    <xf numFmtId="0" fontId="8" fillId="10" borderId="58" xfId="0" applyFont="1" applyFill="1" applyBorder="1"/>
    <xf numFmtId="0" fontId="0" fillId="0" borderId="40" xfId="0" applyBorder="1"/>
    <xf numFmtId="169" fontId="8" fillId="10" borderId="26" xfId="1" applyNumberFormat="1" applyFont="1" applyFill="1" applyBorder="1"/>
    <xf numFmtId="169" fontId="8" fillId="10" borderId="25" xfId="1" applyNumberFormat="1" applyFont="1" applyFill="1" applyBorder="1"/>
    <xf numFmtId="169" fontId="8" fillId="10" borderId="24" xfId="1" applyNumberFormat="1" applyFont="1" applyFill="1" applyBorder="1"/>
    <xf numFmtId="169" fontId="8" fillId="10" borderId="23" xfId="1" applyNumberFormat="1" applyFont="1" applyFill="1" applyBorder="1"/>
    <xf numFmtId="169" fontId="8" fillId="10" borderId="9" xfId="1" applyNumberFormat="1" applyFont="1" applyFill="1" applyBorder="1"/>
    <xf numFmtId="10" fontId="8" fillId="10" borderId="9" xfId="1" applyNumberFormat="1" applyFont="1" applyFill="1" applyBorder="1"/>
    <xf numFmtId="0" fontId="0" fillId="0" borderId="37" xfId="0" applyBorder="1"/>
    <xf numFmtId="10" fontId="17" fillId="10" borderId="37" xfId="0" applyNumberFormat="1" applyFont="1" applyFill="1" applyBorder="1"/>
    <xf numFmtId="10" fontId="17" fillId="10" borderId="0" xfId="0" applyNumberFormat="1" applyFont="1" applyFill="1"/>
    <xf numFmtId="10" fontId="17" fillId="10" borderId="1" xfId="0" applyNumberFormat="1" applyFont="1" applyFill="1" applyBorder="1"/>
    <xf numFmtId="0" fontId="0" fillId="0" borderId="24" xfId="0" applyBorder="1"/>
    <xf numFmtId="0" fontId="0" fillId="0" borderId="23" xfId="0" applyBorder="1"/>
    <xf numFmtId="10" fontId="17" fillId="10" borderId="38" xfId="0" applyNumberFormat="1" applyFont="1" applyFill="1" applyBorder="1"/>
    <xf numFmtId="0" fontId="8" fillId="10" borderId="38" xfId="0" applyFont="1" applyFill="1" applyBorder="1"/>
    <xf numFmtId="0" fontId="0" fillId="11" borderId="21" xfId="0" applyFill="1" applyBorder="1" applyAlignment="1">
      <alignment horizontal="center"/>
    </xf>
    <xf numFmtId="0" fontId="0" fillId="11" borderId="3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11" borderId="20" xfId="0" applyFill="1" applyBorder="1" applyAlignment="1">
      <alignment vertical="center"/>
    </xf>
    <xf numFmtId="0" fontId="0" fillId="11" borderId="51" xfId="0" applyFill="1" applyBorder="1" applyAlignment="1">
      <alignment vertical="center"/>
    </xf>
    <xf numFmtId="0" fontId="0" fillId="11" borderId="21" xfId="0" applyFill="1" applyBorder="1" applyAlignment="1">
      <alignment vertical="center"/>
    </xf>
    <xf numFmtId="0" fontId="0" fillId="0" borderId="26" xfId="0" applyBorder="1"/>
    <xf numFmtId="0" fontId="1" fillId="0" borderId="13" xfId="0" applyFont="1" applyBorder="1"/>
    <xf numFmtId="0" fontId="1" fillId="0" borderId="29" xfId="0" applyFont="1" applyBorder="1"/>
    <xf numFmtId="0" fontId="0" fillId="0" borderId="25" xfId="0" applyBorder="1"/>
    <xf numFmtId="0" fontId="0" fillId="0" borderId="41" xfId="0" applyBorder="1" applyAlignment="1">
      <alignment horizontal="left"/>
    </xf>
    <xf numFmtId="169" fontId="8" fillId="10" borderId="40" xfId="1" applyNumberFormat="1" applyFont="1" applyFill="1" applyBorder="1"/>
    <xf numFmtId="169" fontId="8" fillId="10" borderId="1" xfId="1" applyNumberFormat="1" applyFont="1" applyFill="1" applyBorder="1"/>
    <xf numFmtId="169" fontId="8" fillId="10" borderId="41" xfId="1" applyNumberFormat="1" applyFont="1" applyFill="1" applyBorder="1"/>
    <xf numFmtId="1" fontId="0" fillId="0" borderId="0" xfId="0" applyNumberFormat="1"/>
    <xf numFmtId="0" fontId="10" fillId="5" borderId="0" xfId="0" applyFont="1" applyFill="1" applyAlignment="1">
      <alignment horizontal="left" indent="1"/>
    </xf>
    <xf numFmtId="0" fontId="0" fillId="12" borderId="38" xfId="0" applyFill="1" applyBorder="1"/>
    <xf numFmtId="9" fontId="5" fillId="3" borderId="1" xfId="1" applyFont="1" applyFill="1" applyBorder="1"/>
    <xf numFmtId="9" fontId="5" fillId="3" borderId="36" xfId="1" applyFont="1" applyFill="1" applyBorder="1"/>
    <xf numFmtId="9" fontId="5" fillId="3" borderId="49" xfId="1" applyFont="1" applyFill="1" applyBorder="1"/>
    <xf numFmtId="0" fontId="5" fillId="0" borderId="45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5" fillId="11" borderId="24" xfId="0" applyFont="1" applyFill="1" applyBorder="1"/>
    <xf numFmtId="10" fontId="8" fillId="0" borderId="0" xfId="1" applyNumberFormat="1" applyFont="1" applyFill="1" applyBorder="1"/>
    <xf numFmtId="10" fontId="8" fillId="0" borderId="38" xfId="1" applyNumberFormat="1" applyFont="1" applyFill="1" applyBorder="1"/>
    <xf numFmtId="0" fontId="5" fillId="11" borderId="21" xfId="0" applyFont="1" applyFill="1" applyBorder="1"/>
    <xf numFmtId="0" fontId="5" fillId="11" borderId="26" xfId="0" applyFont="1" applyFill="1" applyBorder="1"/>
    <xf numFmtId="167" fontId="8" fillId="0" borderId="24" xfId="0" applyNumberFormat="1" applyFont="1" applyBorder="1"/>
    <xf numFmtId="167" fontId="8" fillId="0" borderId="0" xfId="0" applyNumberFormat="1" applyFont="1"/>
    <xf numFmtId="167" fontId="5" fillId="0" borderId="24" xfId="0" applyNumberFormat="1" applyFont="1" applyBorder="1"/>
    <xf numFmtId="167" fontId="0" fillId="0" borderId="0" xfId="0" applyNumberFormat="1"/>
    <xf numFmtId="167" fontId="0" fillId="0" borderId="7" xfId="0" applyNumberFormat="1" applyBorder="1"/>
    <xf numFmtId="2" fontId="5" fillId="3" borderId="0" xfId="1" applyNumberFormat="1" applyFont="1" applyFill="1" applyBorder="1"/>
    <xf numFmtId="2" fontId="0" fillId="0" borderId="0" xfId="0" applyNumberFormat="1"/>
    <xf numFmtId="2" fontId="0" fillId="11" borderId="51" xfId="0" applyNumberFormat="1" applyFill="1" applyBorder="1"/>
    <xf numFmtId="2" fontId="1" fillId="0" borderId="1" xfId="0" applyNumberFormat="1" applyFont="1" applyBorder="1"/>
    <xf numFmtId="2" fontId="1" fillId="0" borderId="0" xfId="0" applyNumberFormat="1" applyFont="1"/>
    <xf numFmtId="1" fontId="0" fillId="11" borderId="20" xfId="0" applyNumberFormat="1" applyFill="1" applyBorder="1"/>
    <xf numFmtId="1" fontId="0" fillId="11" borderId="51" xfId="0" applyNumberFormat="1" applyFill="1" applyBorder="1"/>
    <xf numFmtId="1" fontId="0" fillId="11" borderId="21" xfId="0" applyNumberFormat="1" applyFill="1" applyBorder="1"/>
    <xf numFmtId="2" fontId="5" fillId="3" borderId="7" xfId="1" applyNumberFormat="1" applyFont="1" applyFill="1" applyBorder="1"/>
    <xf numFmtId="2" fontId="0" fillId="0" borderId="7" xfId="0" applyNumberFormat="1" applyBorder="1"/>
    <xf numFmtId="2" fontId="1" fillId="0" borderId="41" xfId="0" applyNumberFormat="1" applyFont="1" applyBorder="1"/>
    <xf numFmtId="2" fontId="1" fillId="0" borderId="38" xfId="0" applyNumberFormat="1" applyFont="1" applyBorder="1"/>
    <xf numFmtId="2" fontId="1" fillId="0" borderId="9" xfId="0" applyNumberFormat="1" applyFont="1" applyBorder="1"/>
    <xf numFmtId="2" fontId="1" fillId="11" borderId="11" xfId="0" applyNumberFormat="1" applyFont="1" applyFill="1" applyBorder="1" applyAlignment="1">
      <alignment horizontal="left" vertical="center"/>
    </xf>
    <xf numFmtId="2" fontId="1" fillId="11" borderId="64" xfId="0" applyNumberFormat="1" applyFont="1" applyFill="1" applyBorder="1" applyAlignment="1">
      <alignment horizontal="left" vertical="center"/>
    </xf>
    <xf numFmtId="2" fontId="0" fillId="11" borderId="2" xfId="0" applyNumberFormat="1" applyFill="1" applyBorder="1"/>
    <xf numFmtId="2" fontId="1" fillId="11" borderId="3" xfId="0" applyNumberFormat="1" applyFont="1" applyFill="1" applyBorder="1"/>
    <xf numFmtId="2" fontId="0" fillId="11" borderId="14" xfId="0" applyNumberFormat="1" applyFill="1" applyBorder="1"/>
    <xf numFmtId="2" fontId="1" fillId="11" borderId="19" xfId="0" applyNumberFormat="1" applyFont="1" applyFill="1" applyBorder="1"/>
    <xf numFmtId="2" fontId="0" fillId="11" borderId="3" xfId="0" applyNumberFormat="1" applyFill="1" applyBorder="1"/>
    <xf numFmtId="2" fontId="0" fillId="11" borderId="65" xfId="0" applyNumberFormat="1" applyFill="1" applyBorder="1" applyAlignment="1">
      <alignment horizontal="left" vertical="center"/>
    </xf>
    <xf numFmtId="2" fontId="0" fillId="11" borderId="52" xfId="0" applyNumberFormat="1" applyFill="1" applyBorder="1"/>
    <xf numFmtId="2" fontId="0" fillId="11" borderId="24" xfId="0" applyNumberFormat="1" applyFill="1" applyBorder="1"/>
    <xf numFmtId="2" fontId="0" fillId="11" borderId="23" xfId="0" applyNumberFormat="1" applyFill="1" applyBorder="1"/>
    <xf numFmtId="2" fontId="0" fillId="3" borderId="7" xfId="0" applyNumberFormat="1" applyFill="1" applyBorder="1"/>
    <xf numFmtId="2" fontId="0" fillId="3" borderId="9" xfId="0" applyNumberFormat="1" applyFill="1" applyBorder="1"/>
    <xf numFmtId="0" fontId="0" fillId="11" borderId="20" xfId="0" applyFill="1" applyBorder="1" applyAlignment="1">
      <alignment horizontal="center"/>
    </xf>
    <xf numFmtId="2" fontId="0" fillId="2" borderId="7" xfId="0" applyNumberFormat="1" applyFill="1" applyBorder="1"/>
    <xf numFmtId="3" fontId="5" fillId="5" borderId="1" xfId="0" applyNumberFormat="1" applyFont="1" applyFill="1" applyBorder="1"/>
    <xf numFmtId="3" fontId="5" fillId="5" borderId="41" xfId="0" applyNumberFormat="1" applyFont="1" applyFill="1" applyBorder="1"/>
    <xf numFmtId="3" fontId="5" fillId="5" borderId="0" xfId="0" applyNumberFormat="1" applyFont="1" applyFill="1"/>
    <xf numFmtId="3" fontId="5" fillId="5" borderId="7" xfId="0" applyNumberFormat="1" applyFont="1" applyFill="1" applyBorder="1"/>
    <xf numFmtId="3" fontId="8" fillId="0" borderId="36" xfId="0" applyNumberFormat="1" applyFont="1" applyBorder="1"/>
    <xf numFmtId="3" fontId="8" fillId="10" borderId="36" xfId="0" applyNumberFormat="1" applyFont="1" applyFill="1" applyBorder="1"/>
    <xf numFmtId="3" fontId="8" fillId="10" borderId="44" xfId="0" applyNumberFormat="1" applyFont="1" applyFill="1" applyBorder="1"/>
    <xf numFmtId="3" fontId="8" fillId="0" borderId="0" xfId="0" applyNumberFormat="1" applyFont="1"/>
    <xf numFmtId="3" fontId="8" fillId="10" borderId="0" xfId="0" applyNumberFormat="1" applyFont="1" applyFill="1"/>
    <xf numFmtId="3" fontId="8" fillId="10" borderId="7" xfId="0" applyNumberFormat="1" applyFont="1" applyFill="1" applyBorder="1"/>
    <xf numFmtId="3" fontId="8" fillId="0" borderId="44" xfId="0" applyNumberFormat="1" applyFont="1" applyBorder="1"/>
    <xf numFmtId="3" fontId="8" fillId="0" borderId="49" xfId="0" applyNumberFormat="1" applyFont="1" applyBorder="1"/>
    <xf numFmtId="3" fontId="8" fillId="10" borderId="49" xfId="0" applyNumberFormat="1" applyFont="1" applyFill="1" applyBorder="1"/>
    <xf numFmtId="3" fontId="8" fillId="10" borderId="50" xfId="0" applyNumberFormat="1" applyFont="1" applyFill="1" applyBorder="1"/>
    <xf numFmtId="3" fontId="5" fillId="5" borderId="38" xfId="0" applyNumberFormat="1" applyFont="1" applyFill="1" applyBorder="1"/>
    <xf numFmtId="3" fontId="5" fillId="5" borderId="9" xfId="0" applyNumberFormat="1" applyFont="1" applyFill="1" applyBorder="1"/>
    <xf numFmtId="9" fontId="10" fillId="0" borderId="21" xfId="1" quotePrefix="1" applyFont="1" applyFill="1" applyBorder="1"/>
    <xf numFmtId="3" fontId="0" fillId="0" borderId="0" xfId="0" applyNumberFormat="1"/>
    <xf numFmtId="10" fontId="10" fillId="0" borderId="21" xfId="1" quotePrefix="1" applyNumberFormat="1" applyFont="1" applyBorder="1"/>
    <xf numFmtId="10" fontId="10" fillId="0" borderId="21" xfId="1" quotePrefix="1" applyNumberFormat="1" applyFont="1" applyFill="1" applyBorder="1"/>
    <xf numFmtId="2" fontId="1" fillId="11" borderId="65" xfId="0" applyNumberFormat="1" applyFont="1" applyFill="1" applyBorder="1" applyAlignment="1">
      <alignment horizontal="left" vertical="center"/>
    </xf>
    <xf numFmtId="2" fontId="1" fillId="11" borderId="52" xfId="0" applyNumberFormat="1" applyFont="1" applyFill="1" applyBorder="1"/>
    <xf numFmtId="1" fontId="0" fillId="11" borderId="21" xfId="0" applyNumberFormat="1" applyFill="1" applyBorder="1" applyAlignment="1">
      <alignment horizontal="center"/>
    </xf>
    <xf numFmtId="0" fontId="0" fillId="11" borderId="39" xfId="0" applyFill="1" applyBorder="1" applyAlignment="1">
      <alignment horizontal="left" vertical="center"/>
    </xf>
    <xf numFmtId="9" fontId="0" fillId="5" borderId="11" xfId="1" applyFont="1" applyFill="1" applyBorder="1"/>
    <xf numFmtId="9" fontId="0" fillId="5" borderId="64" xfId="1" applyFont="1" applyFill="1" applyBorder="1"/>
    <xf numFmtId="9" fontId="0" fillId="5" borderId="1" xfId="1" applyFont="1" applyFill="1" applyBorder="1"/>
    <xf numFmtId="2" fontId="0" fillId="11" borderId="63" xfId="0" applyNumberFormat="1" applyFill="1" applyBorder="1" applyAlignment="1">
      <alignment horizontal="left" vertical="center"/>
    </xf>
    <xf numFmtId="2" fontId="0" fillId="11" borderId="10" xfId="0" applyNumberFormat="1" applyFill="1" applyBorder="1" applyAlignment="1">
      <alignment horizontal="left" vertical="center"/>
    </xf>
    <xf numFmtId="2" fontId="0" fillId="11" borderId="11" xfId="0" applyNumberFormat="1" applyFill="1" applyBorder="1" applyAlignment="1">
      <alignment horizontal="left" vertical="center"/>
    </xf>
    <xf numFmtId="0" fontId="0" fillId="0" borderId="66" xfId="0" applyBorder="1"/>
    <xf numFmtId="0" fontId="7" fillId="4" borderId="67" xfId="0" applyFont="1" applyFill="1" applyBorder="1"/>
    <xf numFmtId="0" fontId="0" fillId="0" borderId="67" xfId="0" applyBorder="1"/>
    <xf numFmtId="3" fontId="0" fillId="0" borderId="68" xfId="0" applyNumberFormat="1" applyBorder="1"/>
    <xf numFmtId="0" fontId="1" fillId="0" borderId="66" xfId="0" applyFont="1" applyBorder="1"/>
    <xf numFmtId="0" fontId="0" fillId="0" borderId="69" xfId="0" applyBorder="1"/>
    <xf numFmtId="0" fontId="0" fillId="0" borderId="66" xfId="0" applyBorder="1" applyAlignment="1">
      <alignment textRotation="90"/>
    </xf>
    <xf numFmtId="0" fontId="0" fillId="0" borderId="70" xfId="0" applyBorder="1"/>
    <xf numFmtId="10" fontId="0" fillId="2" borderId="0" xfId="1" applyNumberFormat="1" applyFont="1" applyFill="1" applyBorder="1"/>
    <xf numFmtId="10" fontId="0" fillId="2" borderId="7" xfId="1" applyNumberFormat="1" applyFont="1" applyFill="1" applyBorder="1"/>
    <xf numFmtId="10" fontId="0" fillId="2" borderId="38" xfId="1" applyNumberFormat="1" applyFont="1" applyFill="1" applyBorder="1"/>
    <xf numFmtId="10" fontId="0" fillId="2" borderId="9" xfId="1" applyNumberFormat="1" applyFont="1" applyFill="1" applyBorder="1"/>
    <xf numFmtId="0" fontId="10" fillId="11" borderId="48" xfId="0" applyFont="1" applyFill="1" applyBorder="1"/>
    <xf numFmtId="0" fontId="13" fillId="0" borderId="7" xfId="2" applyBorder="1"/>
    <xf numFmtId="0" fontId="13" fillId="0" borderId="7" xfId="2" applyFill="1" applyBorder="1"/>
    <xf numFmtId="0" fontId="13" fillId="0" borderId="9" xfId="2" applyBorder="1"/>
    <xf numFmtId="0" fontId="1" fillId="0" borderId="71" xfId="0" applyFont="1" applyBorder="1"/>
    <xf numFmtId="0" fontId="1" fillId="0" borderId="59" xfId="0" applyFont="1" applyBorder="1"/>
    <xf numFmtId="0" fontId="0" fillId="0" borderId="2" xfId="0" applyBorder="1"/>
    <xf numFmtId="0" fontId="1" fillId="0" borderId="72" xfId="0" applyFont="1" applyBorder="1"/>
    <xf numFmtId="0" fontId="13" fillId="0" borderId="44" xfId="2" applyBorder="1"/>
    <xf numFmtId="0" fontId="13" fillId="0" borderId="74" xfId="2" applyBorder="1"/>
    <xf numFmtId="0" fontId="1" fillId="0" borderId="24" xfId="0" applyFont="1" applyBorder="1" applyAlignment="1">
      <alignment horizontal="right"/>
    </xf>
    <xf numFmtId="0" fontId="1" fillId="0" borderId="23" xfId="0" applyFont="1" applyBorder="1" applyAlignment="1">
      <alignment horizontal="right"/>
    </xf>
    <xf numFmtId="0" fontId="0" fillId="5" borderId="11" xfId="0" applyFill="1" applyBorder="1"/>
    <xf numFmtId="0" fontId="8" fillId="10" borderId="10" xfId="0" applyFont="1" applyFill="1" applyBorder="1"/>
    <xf numFmtId="0" fontId="0" fillId="0" borderId="47" xfId="0" applyBorder="1"/>
    <xf numFmtId="0" fontId="0" fillId="3" borderId="47" xfId="0" applyFill="1" applyBorder="1"/>
    <xf numFmtId="0" fontId="0" fillId="2" borderId="47" xfId="0" applyFill="1" applyBorder="1"/>
    <xf numFmtId="0" fontId="5" fillId="5" borderId="47" xfId="0" applyFont="1" applyFill="1" applyBorder="1"/>
    <xf numFmtId="0" fontId="8" fillId="8" borderId="47" xfId="0" applyFont="1" applyFill="1" applyBorder="1"/>
    <xf numFmtId="0" fontId="0" fillId="6" borderId="48" xfId="0" applyFill="1" applyBorder="1"/>
    <xf numFmtId="0" fontId="1" fillId="0" borderId="75" xfId="0" applyFont="1" applyBorder="1"/>
    <xf numFmtId="0" fontId="13" fillId="0" borderId="7" xfId="2" applyBorder="1" applyAlignment="1">
      <alignment vertical="center"/>
    </xf>
    <xf numFmtId="0" fontId="1" fillId="0" borderId="24" xfId="0" applyFont="1" applyBorder="1" applyAlignment="1">
      <alignment horizontal="right" vertical="center"/>
    </xf>
    <xf numFmtId="0" fontId="0" fillId="0" borderId="7" xfId="0" applyBorder="1" applyAlignment="1">
      <alignment vertic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22" fillId="0" borderId="0" xfId="0" applyFont="1"/>
    <xf numFmtId="0" fontId="10" fillId="0" borderId="0" xfId="0" applyFont="1" applyAlignment="1">
      <alignment horizontal="right"/>
    </xf>
    <xf numFmtId="0" fontId="10" fillId="0" borderId="0" xfId="3" applyFont="1" applyFill="1" applyBorder="1"/>
    <xf numFmtId="0" fontId="1" fillId="0" borderId="6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0" fillId="11" borderId="47" xfId="0" applyFill="1" applyBorder="1" applyAlignment="1">
      <alignment horizontal="left" vertical="center"/>
    </xf>
    <xf numFmtId="0" fontId="0" fillId="11" borderId="39" xfId="0" applyFill="1" applyBorder="1" applyAlignment="1">
      <alignment horizontal="left" vertical="center"/>
    </xf>
    <xf numFmtId="0" fontId="0" fillId="11" borderId="46" xfId="0" applyFill="1" applyBorder="1" applyAlignment="1">
      <alignment horizontal="left" vertical="center"/>
    </xf>
    <xf numFmtId="0" fontId="0" fillId="11" borderId="24" xfId="0" applyFill="1" applyBorder="1" applyAlignment="1">
      <alignment horizontal="left"/>
    </xf>
    <xf numFmtId="0" fontId="0" fillId="11" borderId="0" xfId="0" applyFill="1" applyAlignment="1">
      <alignment horizontal="left"/>
    </xf>
    <xf numFmtId="0" fontId="0" fillId="11" borderId="48" xfId="0" applyFill="1" applyBorder="1" applyAlignment="1">
      <alignment horizontal="left" vertical="center"/>
    </xf>
    <xf numFmtId="0" fontId="0" fillId="11" borderId="23" xfId="0" applyFill="1" applyBorder="1" applyAlignment="1">
      <alignment horizontal="left"/>
    </xf>
    <xf numFmtId="0" fontId="0" fillId="11" borderId="38" xfId="0" applyFill="1" applyBorder="1" applyAlignment="1">
      <alignment horizontal="left"/>
    </xf>
    <xf numFmtId="0" fontId="0" fillId="11" borderId="45" xfId="0" applyFill="1" applyBorder="1" applyAlignment="1">
      <alignment horizontal="left" vertical="center"/>
    </xf>
    <xf numFmtId="2" fontId="0" fillId="11" borderId="63" xfId="0" applyNumberFormat="1" applyFill="1" applyBorder="1" applyAlignment="1">
      <alignment horizontal="left" vertical="center"/>
    </xf>
    <xf numFmtId="2" fontId="0" fillId="11" borderId="10" xfId="0" applyNumberFormat="1" applyFill="1" applyBorder="1" applyAlignment="1">
      <alignment horizontal="left" vertical="center"/>
    </xf>
    <xf numFmtId="2" fontId="0" fillId="11" borderId="11" xfId="0" applyNumberFormat="1" applyFill="1" applyBorder="1" applyAlignment="1">
      <alignment horizontal="left" vertical="center"/>
    </xf>
    <xf numFmtId="2" fontId="0" fillId="11" borderId="62" xfId="0" applyNumberFormat="1" applyFill="1" applyBorder="1" applyAlignment="1">
      <alignment horizontal="left" vertical="center"/>
    </xf>
    <xf numFmtId="2" fontId="0" fillId="11" borderId="6" xfId="0" applyNumberFormat="1" applyFill="1" applyBorder="1" applyAlignment="1">
      <alignment horizontal="left" vertical="center"/>
    </xf>
    <xf numFmtId="2" fontId="0" fillId="11" borderId="61" xfId="0" applyNumberFormat="1" applyFill="1" applyBorder="1" applyAlignment="1">
      <alignment horizontal="left" vertical="center"/>
    </xf>
    <xf numFmtId="2" fontId="0" fillId="11" borderId="8" xfId="0" applyNumberFormat="1" applyFill="1" applyBorder="1" applyAlignment="1">
      <alignment horizontal="left" vertical="center"/>
    </xf>
    <xf numFmtId="2" fontId="0" fillId="11" borderId="20" xfId="0" applyNumberFormat="1" applyFill="1" applyBorder="1" applyAlignment="1">
      <alignment horizontal="center"/>
    </xf>
    <xf numFmtId="2" fontId="0" fillId="11" borderId="51" xfId="0" applyNumberFormat="1" applyFill="1" applyBorder="1" applyAlignment="1">
      <alignment horizontal="center"/>
    </xf>
    <xf numFmtId="2" fontId="0" fillId="11" borderId="43" xfId="0" applyNumberFormat="1" applyFill="1" applyBorder="1" applyAlignment="1">
      <alignment horizontal="left" vertical="center"/>
    </xf>
    <xf numFmtId="2" fontId="0" fillId="11" borderId="24" xfId="0" applyNumberFormat="1" applyFill="1" applyBorder="1" applyAlignment="1">
      <alignment horizontal="left" vertical="center"/>
    </xf>
    <xf numFmtId="2" fontId="0" fillId="11" borderId="40" xfId="0" applyNumberFormat="1" applyFill="1" applyBorder="1" applyAlignment="1">
      <alignment horizontal="left" vertical="center"/>
    </xf>
    <xf numFmtId="0" fontId="0" fillId="12" borderId="45" xfId="0" applyFill="1" applyBorder="1" applyAlignment="1">
      <alignment horizontal="left" vertical="center"/>
    </xf>
    <xf numFmtId="0" fontId="0" fillId="12" borderId="48" xfId="0" applyFill="1" applyBorder="1" applyAlignment="1">
      <alignment horizontal="left" vertical="center"/>
    </xf>
    <xf numFmtId="9" fontId="0" fillId="12" borderId="45" xfId="1" applyFont="1" applyFill="1" applyBorder="1" applyAlignment="1">
      <alignment horizontal="left" vertical="center"/>
    </xf>
    <xf numFmtId="9" fontId="0" fillId="12" borderId="48" xfId="1" applyFont="1" applyFill="1" applyBorder="1" applyAlignment="1">
      <alignment horizontal="left" vertical="center"/>
    </xf>
    <xf numFmtId="0" fontId="0" fillId="0" borderId="60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12" borderId="51" xfId="0" applyFill="1" applyBorder="1" applyAlignment="1">
      <alignment horizontal="left" vertical="center"/>
    </xf>
    <xf numFmtId="0" fontId="0" fillId="12" borderId="21" xfId="0" applyFill="1" applyBorder="1" applyAlignment="1">
      <alignment horizontal="left" vertical="center"/>
    </xf>
    <xf numFmtId="0" fontId="0" fillId="12" borderId="25" xfId="0" applyFill="1" applyBorder="1" applyAlignment="1">
      <alignment horizontal="left" vertical="center"/>
    </xf>
    <xf numFmtId="0" fontId="0" fillId="12" borderId="9" xfId="0" applyFill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2" borderId="46" xfId="0" applyFill="1" applyBorder="1" applyAlignment="1">
      <alignment horizontal="left" vertical="center"/>
    </xf>
    <xf numFmtId="0" fontId="0" fillId="12" borderId="39" xfId="0" applyFill="1" applyBorder="1" applyAlignment="1">
      <alignment horizontal="left" vertical="center"/>
    </xf>
    <xf numFmtId="0" fontId="0" fillId="12" borderId="47" xfId="0" applyFill="1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11" borderId="7" xfId="0" applyFill="1" applyBorder="1" applyAlignment="1">
      <alignment horizontal="left"/>
    </xf>
    <xf numFmtId="0" fontId="0" fillId="11" borderId="9" xfId="0" applyFill="1" applyBorder="1" applyAlignment="1">
      <alignment horizontal="left"/>
    </xf>
    <xf numFmtId="0" fontId="0" fillId="11" borderId="26" xfId="0" applyFill="1" applyBorder="1" applyAlignment="1">
      <alignment horizontal="left" vertical="center"/>
    </xf>
    <xf numFmtId="0" fontId="0" fillId="11" borderId="40" xfId="0" applyFill="1" applyBorder="1" applyAlignment="1">
      <alignment horizontal="left" vertical="center"/>
    </xf>
    <xf numFmtId="0" fontId="0" fillId="0" borderId="4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11" borderId="26" xfId="0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0" fontId="0" fillId="11" borderId="38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11" borderId="45" xfId="0" applyFill="1" applyBorder="1" applyAlignment="1">
      <alignment horizontal="center" vertical="center"/>
    </xf>
    <xf numFmtId="0" fontId="0" fillId="11" borderId="48" xfId="0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9" fontId="7" fillId="4" borderId="31" xfId="1" applyFont="1" applyFill="1" applyBorder="1" applyAlignment="1">
      <alignment horizontal="center"/>
    </xf>
    <xf numFmtId="0" fontId="7" fillId="4" borderId="31" xfId="0" applyFont="1" applyFill="1" applyBorder="1" applyAlignment="1">
      <alignment horizontal="center"/>
    </xf>
  </cellXfs>
  <cellStyles count="4">
    <cellStyle name="Bad" xfId="3" builtinId="27"/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CCFFCC"/>
      <color rgb="FFCC66FF"/>
      <color rgb="FF215967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12</xdr:row>
      <xdr:rowOff>9525</xdr:rowOff>
    </xdr:from>
    <xdr:to>
      <xdr:col>11</xdr:col>
      <xdr:colOff>28575</xdr:colOff>
      <xdr:row>19</xdr:row>
      <xdr:rowOff>22422</xdr:rowOff>
    </xdr:to>
    <xdr:pic>
      <xdr:nvPicPr>
        <xdr:cNvPr id="2" name="Picture 3" descr="image003">
          <a:extLst>
            <a:ext uri="{FF2B5EF4-FFF2-40B4-BE49-F238E27FC236}">
              <a16:creationId xmlns:a16="http://schemas.microsoft.com/office/drawing/2014/main" id="{8515F100-15F9-4311-9A18-0E3D50C51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2333625"/>
          <a:ext cx="1533525" cy="12892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156882</xdr:colOff>
      <xdr:row>135</xdr:row>
      <xdr:rowOff>39221</xdr:rowOff>
    </xdr:from>
    <xdr:ext cx="9031942" cy="4700871"/>
    <xdr:pic>
      <xdr:nvPicPr>
        <xdr:cNvPr id="2" name="Grafik 1">
          <a:extLst>
            <a:ext uri="{FF2B5EF4-FFF2-40B4-BE49-F238E27FC236}">
              <a16:creationId xmlns:a16="http://schemas.microsoft.com/office/drawing/2014/main" id="{AF154623-59C9-4CA0-AA1A-0F03260B9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82" y="35877034"/>
          <a:ext cx="9031942" cy="4700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470648</xdr:colOff>
      <xdr:row>135</xdr:row>
      <xdr:rowOff>89646</xdr:rowOff>
    </xdr:from>
    <xdr:ext cx="7765676" cy="4717677"/>
    <xdr:pic>
      <xdr:nvPicPr>
        <xdr:cNvPr id="3" name="Grafik 2">
          <a:extLst>
            <a:ext uri="{FF2B5EF4-FFF2-40B4-BE49-F238E27FC236}">
              <a16:creationId xmlns:a16="http://schemas.microsoft.com/office/drawing/2014/main" id="{6655F3D9-9F11-4AFE-8B9A-F0AF3DE3E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91023" y="19673046"/>
          <a:ext cx="7765676" cy="4717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44824</xdr:colOff>
      <xdr:row>125</xdr:row>
      <xdr:rowOff>63499</xdr:rowOff>
    </xdr:from>
    <xdr:ext cx="5251824" cy="3431983"/>
    <xdr:pic>
      <xdr:nvPicPr>
        <xdr:cNvPr id="2" name="Grafik 1">
          <a:extLst>
            <a:ext uri="{FF2B5EF4-FFF2-40B4-BE49-F238E27FC236}">
              <a16:creationId xmlns:a16="http://schemas.microsoft.com/office/drawing/2014/main" id="{3373F2A9-3780-4B27-9CFC-5F6A1D5BD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24" y="9778999"/>
          <a:ext cx="5251824" cy="3431983"/>
        </a:xfrm>
        <a:prstGeom prst="rect">
          <a:avLst/>
        </a:prstGeom>
      </xdr:spPr>
    </xdr:pic>
    <xdr:clientData/>
  </xdr:oneCellAnchor>
  <xdr:twoCellAnchor>
    <xdr:from>
      <xdr:col>19</xdr:col>
      <xdr:colOff>434227</xdr:colOff>
      <xdr:row>156</xdr:row>
      <xdr:rowOff>78997</xdr:rowOff>
    </xdr:from>
    <xdr:to>
      <xdr:col>19</xdr:col>
      <xdr:colOff>434228</xdr:colOff>
      <xdr:row>157</xdr:row>
      <xdr:rowOff>145672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52F234CA-F08B-4568-9B1D-5219928FB930}"/>
            </a:ext>
          </a:extLst>
        </xdr:cNvPr>
        <xdr:cNvCxnSpPr/>
      </xdr:nvCxnSpPr>
      <xdr:spPr>
        <a:xfrm flipH="1">
          <a:off x="16626727" y="15699997"/>
          <a:ext cx="1" cy="2571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391087</xdr:colOff>
      <xdr:row>148</xdr:row>
      <xdr:rowOff>145672</xdr:rowOff>
    </xdr:from>
    <xdr:to>
      <xdr:col>25</xdr:col>
      <xdr:colOff>400610</xdr:colOff>
      <xdr:row>153</xdr:row>
      <xdr:rowOff>107572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5674536F-C96E-4305-8CD5-CF746E591961}"/>
            </a:ext>
          </a:extLst>
        </xdr:cNvPr>
        <xdr:cNvCxnSpPr/>
      </xdr:nvCxnSpPr>
      <xdr:spPr>
        <a:xfrm>
          <a:off x="21184162" y="14242672"/>
          <a:ext cx="9523" cy="914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405652</xdr:colOff>
      <xdr:row>149</xdr:row>
      <xdr:rowOff>78997</xdr:rowOff>
    </xdr:from>
    <xdr:to>
      <xdr:col>23</xdr:col>
      <xdr:colOff>415177</xdr:colOff>
      <xdr:row>155</xdr:row>
      <xdr:rowOff>98047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0935A97C-ACAB-4428-920A-2BD365AE1BF2}"/>
            </a:ext>
          </a:extLst>
        </xdr:cNvPr>
        <xdr:cNvCxnSpPr/>
      </xdr:nvCxnSpPr>
      <xdr:spPr>
        <a:xfrm flipH="1" flipV="1">
          <a:off x="19646152" y="14366497"/>
          <a:ext cx="9525" cy="1162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577104</xdr:colOff>
      <xdr:row>150</xdr:row>
      <xdr:rowOff>59947</xdr:rowOff>
    </xdr:from>
    <xdr:to>
      <xdr:col>23</xdr:col>
      <xdr:colOff>586627</xdr:colOff>
      <xdr:row>158</xdr:row>
      <xdr:rowOff>78997</xdr:rowOff>
    </xdr:to>
    <xdr:cxnSp macro="">
      <xdr:nvCxnSpPr>
        <xdr:cNvPr id="6" name="Gerade Verbindung mit Pfeil 5">
          <a:extLst>
            <a:ext uri="{FF2B5EF4-FFF2-40B4-BE49-F238E27FC236}">
              <a16:creationId xmlns:a16="http://schemas.microsoft.com/office/drawing/2014/main" id="{1CC2C7BC-2354-43B9-93A0-1BBA8E9AB75B}"/>
            </a:ext>
          </a:extLst>
        </xdr:cNvPr>
        <xdr:cNvCxnSpPr/>
      </xdr:nvCxnSpPr>
      <xdr:spPr>
        <a:xfrm>
          <a:off x="19817604" y="14537947"/>
          <a:ext cx="9523" cy="1543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491379</xdr:colOff>
      <xdr:row>150</xdr:row>
      <xdr:rowOff>59947</xdr:rowOff>
    </xdr:from>
    <xdr:to>
      <xdr:col>24</xdr:col>
      <xdr:colOff>500902</xdr:colOff>
      <xdr:row>158</xdr:row>
      <xdr:rowOff>78997</xdr:rowOff>
    </xdr:to>
    <xdr:cxnSp macro="">
      <xdr:nvCxnSpPr>
        <xdr:cNvPr id="7" name="Gerade Verbindung mit Pfeil 6">
          <a:extLst>
            <a:ext uri="{FF2B5EF4-FFF2-40B4-BE49-F238E27FC236}">
              <a16:creationId xmlns:a16="http://schemas.microsoft.com/office/drawing/2014/main" id="{871D57B1-B414-4A5C-918D-82B99FD9BEAE}"/>
            </a:ext>
          </a:extLst>
        </xdr:cNvPr>
        <xdr:cNvCxnSpPr/>
      </xdr:nvCxnSpPr>
      <xdr:spPr>
        <a:xfrm>
          <a:off x="20493879" y="14537947"/>
          <a:ext cx="9523" cy="1543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257737</xdr:colOff>
      <xdr:row>150</xdr:row>
      <xdr:rowOff>59947</xdr:rowOff>
    </xdr:from>
    <xdr:to>
      <xdr:col>25</xdr:col>
      <xdr:colOff>267260</xdr:colOff>
      <xdr:row>158</xdr:row>
      <xdr:rowOff>78997</xdr:rowOff>
    </xdr:to>
    <xdr:cxnSp macro="">
      <xdr:nvCxnSpPr>
        <xdr:cNvPr id="8" name="Gerade Verbindung mit Pfeil 7">
          <a:extLst>
            <a:ext uri="{FF2B5EF4-FFF2-40B4-BE49-F238E27FC236}">
              <a16:creationId xmlns:a16="http://schemas.microsoft.com/office/drawing/2014/main" id="{733CD9EC-7CD0-44EC-9C2B-54BC142096C4}"/>
            </a:ext>
          </a:extLst>
        </xdr:cNvPr>
        <xdr:cNvCxnSpPr/>
      </xdr:nvCxnSpPr>
      <xdr:spPr>
        <a:xfrm>
          <a:off x="21050812" y="14537947"/>
          <a:ext cx="9523" cy="1543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529479</xdr:colOff>
      <xdr:row>151</xdr:row>
      <xdr:rowOff>117097</xdr:rowOff>
    </xdr:from>
    <xdr:to>
      <xdr:col>19</xdr:col>
      <xdr:colOff>539002</xdr:colOff>
      <xdr:row>158</xdr:row>
      <xdr:rowOff>50422</xdr:rowOff>
    </xdr:to>
    <xdr:cxnSp macro="">
      <xdr:nvCxnSpPr>
        <xdr:cNvPr id="9" name="Gerade Verbindung mit Pfeil 8">
          <a:extLst>
            <a:ext uri="{FF2B5EF4-FFF2-40B4-BE49-F238E27FC236}">
              <a16:creationId xmlns:a16="http://schemas.microsoft.com/office/drawing/2014/main" id="{F844618D-B44B-4123-902E-3C49919819EC}"/>
            </a:ext>
          </a:extLst>
        </xdr:cNvPr>
        <xdr:cNvCxnSpPr/>
      </xdr:nvCxnSpPr>
      <xdr:spPr>
        <a:xfrm>
          <a:off x="16721979" y="14785597"/>
          <a:ext cx="9523" cy="12668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338979</xdr:colOff>
      <xdr:row>151</xdr:row>
      <xdr:rowOff>155197</xdr:rowOff>
    </xdr:from>
    <xdr:to>
      <xdr:col>20</xdr:col>
      <xdr:colOff>348502</xdr:colOff>
      <xdr:row>158</xdr:row>
      <xdr:rowOff>88522</xdr:rowOff>
    </xdr:to>
    <xdr:cxnSp macro="">
      <xdr:nvCxnSpPr>
        <xdr:cNvPr id="10" name="Gerade Verbindung mit Pfeil 9">
          <a:extLst>
            <a:ext uri="{FF2B5EF4-FFF2-40B4-BE49-F238E27FC236}">
              <a16:creationId xmlns:a16="http://schemas.microsoft.com/office/drawing/2014/main" id="{5E1902CC-C6C0-4392-9F25-458BD6B00CD1}"/>
            </a:ext>
          </a:extLst>
        </xdr:cNvPr>
        <xdr:cNvCxnSpPr/>
      </xdr:nvCxnSpPr>
      <xdr:spPr>
        <a:xfrm>
          <a:off x="17293479" y="14823697"/>
          <a:ext cx="9523" cy="12668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310404</xdr:colOff>
      <xdr:row>151</xdr:row>
      <xdr:rowOff>136147</xdr:rowOff>
    </xdr:from>
    <xdr:to>
      <xdr:col>21</xdr:col>
      <xdr:colOff>319927</xdr:colOff>
      <xdr:row>158</xdr:row>
      <xdr:rowOff>69472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484856D3-3B41-4DE2-893F-FC877C90FF68}"/>
            </a:ext>
          </a:extLst>
        </xdr:cNvPr>
        <xdr:cNvCxnSpPr/>
      </xdr:nvCxnSpPr>
      <xdr:spPr>
        <a:xfrm>
          <a:off x="18026904" y="14804647"/>
          <a:ext cx="9523" cy="12668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672352</xdr:colOff>
      <xdr:row>155</xdr:row>
      <xdr:rowOff>12322</xdr:rowOff>
    </xdr:from>
    <xdr:to>
      <xdr:col>19</xdr:col>
      <xdr:colOff>548527</xdr:colOff>
      <xdr:row>155</xdr:row>
      <xdr:rowOff>17085</xdr:rowOff>
    </xdr:to>
    <xdr:cxnSp macro="">
      <xdr:nvCxnSpPr>
        <xdr:cNvPr id="12" name="Gerade Verbindung mit Pfeil 11">
          <a:extLst>
            <a:ext uri="{FF2B5EF4-FFF2-40B4-BE49-F238E27FC236}">
              <a16:creationId xmlns:a16="http://schemas.microsoft.com/office/drawing/2014/main" id="{FD894F68-B2D2-4019-8EDF-454A151BCA88}"/>
            </a:ext>
          </a:extLst>
        </xdr:cNvPr>
        <xdr:cNvCxnSpPr/>
      </xdr:nvCxnSpPr>
      <xdr:spPr>
        <a:xfrm flipV="1">
          <a:off x="16102852" y="15442822"/>
          <a:ext cx="638175" cy="47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453277</xdr:colOff>
      <xdr:row>154</xdr:row>
      <xdr:rowOff>88522</xdr:rowOff>
    </xdr:from>
    <xdr:to>
      <xdr:col>21</xdr:col>
      <xdr:colOff>453279</xdr:colOff>
      <xdr:row>158</xdr:row>
      <xdr:rowOff>98047</xdr:rowOff>
    </xdr:to>
    <xdr:cxnSp macro="">
      <xdr:nvCxnSpPr>
        <xdr:cNvPr id="13" name="Gerade Verbindung mit Pfeil 12">
          <a:extLst>
            <a:ext uri="{FF2B5EF4-FFF2-40B4-BE49-F238E27FC236}">
              <a16:creationId xmlns:a16="http://schemas.microsoft.com/office/drawing/2014/main" id="{B00BE38C-346F-4D29-B152-6AD44CC2DEC7}"/>
            </a:ext>
          </a:extLst>
        </xdr:cNvPr>
        <xdr:cNvCxnSpPr/>
      </xdr:nvCxnSpPr>
      <xdr:spPr>
        <a:xfrm flipH="1">
          <a:off x="18169777" y="15328522"/>
          <a:ext cx="2" cy="771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377079</xdr:colOff>
      <xdr:row>152</xdr:row>
      <xdr:rowOff>59947</xdr:rowOff>
    </xdr:from>
    <xdr:to>
      <xdr:col>19</xdr:col>
      <xdr:colOff>386602</xdr:colOff>
      <xdr:row>158</xdr:row>
      <xdr:rowOff>183772</xdr:rowOff>
    </xdr:to>
    <xdr:cxnSp macro="">
      <xdr:nvCxnSpPr>
        <xdr:cNvPr id="14" name="Gerade Verbindung mit Pfeil 13">
          <a:extLst>
            <a:ext uri="{FF2B5EF4-FFF2-40B4-BE49-F238E27FC236}">
              <a16:creationId xmlns:a16="http://schemas.microsoft.com/office/drawing/2014/main" id="{E1F047FB-9462-438E-B1FA-FB791643EE02}"/>
            </a:ext>
          </a:extLst>
        </xdr:cNvPr>
        <xdr:cNvCxnSpPr/>
      </xdr:nvCxnSpPr>
      <xdr:spPr>
        <a:xfrm>
          <a:off x="16569579" y="14918947"/>
          <a:ext cx="9523" cy="12668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539004</xdr:colOff>
      <xdr:row>152</xdr:row>
      <xdr:rowOff>40897</xdr:rowOff>
    </xdr:from>
    <xdr:to>
      <xdr:col>20</xdr:col>
      <xdr:colOff>548527</xdr:colOff>
      <xdr:row>158</xdr:row>
      <xdr:rowOff>164722</xdr:rowOff>
    </xdr:to>
    <xdr:cxnSp macro="">
      <xdr:nvCxnSpPr>
        <xdr:cNvPr id="15" name="Gerade Verbindung mit Pfeil 14">
          <a:extLst>
            <a:ext uri="{FF2B5EF4-FFF2-40B4-BE49-F238E27FC236}">
              <a16:creationId xmlns:a16="http://schemas.microsoft.com/office/drawing/2014/main" id="{9079523C-3775-47FC-A32C-CA2FFD17ACBF}"/>
            </a:ext>
          </a:extLst>
        </xdr:cNvPr>
        <xdr:cNvCxnSpPr/>
      </xdr:nvCxnSpPr>
      <xdr:spPr>
        <a:xfrm>
          <a:off x="17493504" y="14899897"/>
          <a:ext cx="9523" cy="12668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634254</xdr:colOff>
      <xdr:row>152</xdr:row>
      <xdr:rowOff>21847</xdr:rowOff>
    </xdr:from>
    <xdr:to>
      <xdr:col>21</xdr:col>
      <xdr:colOff>643777</xdr:colOff>
      <xdr:row>158</xdr:row>
      <xdr:rowOff>145672</xdr:rowOff>
    </xdr:to>
    <xdr:cxnSp macro="">
      <xdr:nvCxnSpPr>
        <xdr:cNvPr id="16" name="Gerade Verbindung mit Pfeil 15">
          <a:extLst>
            <a:ext uri="{FF2B5EF4-FFF2-40B4-BE49-F238E27FC236}">
              <a16:creationId xmlns:a16="http://schemas.microsoft.com/office/drawing/2014/main" id="{A3E7BD6E-34AC-4ED6-85DF-DB5B426E37FC}"/>
            </a:ext>
          </a:extLst>
        </xdr:cNvPr>
        <xdr:cNvCxnSpPr/>
      </xdr:nvCxnSpPr>
      <xdr:spPr>
        <a:xfrm>
          <a:off x="18350754" y="14880847"/>
          <a:ext cx="9523" cy="12668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472329</xdr:colOff>
      <xdr:row>152</xdr:row>
      <xdr:rowOff>40897</xdr:rowOff>
    </xdr:from>
    <xdr:to>
      <xdr:col>22</xdr:col>
      <xdr:colOff>481852</xdr:colOff>
      <xdr:row>158</xdr:row>
      <xdr:rowOff>164722</xdr:rowOff>
    </xdr:to>
    <xdr:cxnSp macro="">
      <xdr:nvCxnSpPr>
        <xdr:cNvPr id="17" name="Gerade Verbindung mit Pfeil 16">
          <a:extLst>
            <a:ext uri="{FF2B5EF4-FFF2-40B4-BE49-F238E27FC236}">
              <a16:creationId xmlns:a16="http://schemas.microsoft.com/office/drawing/2014/main" id="{8085EBA4-3F42-4D7A-BB01-79D8E48B0592}"/>
            </a:ext>
          </a:extLst>
        </xdr:cNvPr>
        <xdr:cNvCxnSpPr/>
      </xdr:nvCxnSpPr>
      <xdr:spPr>
        <a:xfrm>
          <a:off x="18950829" y="14899897"/>
          <a:ext cx="9523" cy="12668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338979</xdr:colOff>
      <xdr:row>152</xdr:row>
      <xdr:rowOff>59947</xdr:rowOff>
    </xdr:from>
    <xdr:to>
      <xdr:col>23</xdr:col>
      <xdr:colOff>348502</xdr:colOff>
      <xdr:row>158</xdr:row>
      <xdr:rowOff>183772</xdr:rowOff>
    </xdr:to>
    <xdr:cxnSp macro="">
      <xdr:nvCxnSpPr>
        <xdr:cNvPr id="18" name="Gerade Verbindung mit Pfeil 17">
          <a:extLst>
            <a:ext uri="{FF2B5EF4-FFF2-40B4-BE49-F238E27FC236}">
              <a16:creationId xmlns:a16="http://schemas.microsoft.com/office/drawing/2014/main" id="{1D41F17F-08C7-40AD-85FB-ABC1CD5B6BB9}"/>
            </a:ext>
          </a:extLst>
        </xdr:cNvPr>
        <xdr:cNvCxnSpPr/>
      </xdr:nvCxnSpPr>
      <xdr:spPr>
        <a:xfrm>
          <a:off x="19579479" y="14918947"/>
          <a:ext cx="9523" cy="12668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319929</xdr:colOff>
      <xdr:row>152</xdr:row>
      <xdr:rowOff>40897</xdr:rowOff>
    </xdr:from>
    <xdr:to>
      <xdr:col>24</xdr:col>
      <xdr:colOff>329452</xdr:colOff>
      <xdr:row>158</xdr:row>
      <xdr:rowOff>164722</xdr:rowOff>
    </xdr:to>
    <xdr:cxnSp macro="">
      <xdr:nvCxnSpPr>
        <xdr:cNvPr id="19" name="Gerade Verbindung mit Pfeil 18">
          <a:extLst>
            <a:ext uri="{FF2B5EF4-FFF2-40B4-BE49-F238E27FC236}">
              <a16:creationId xmlns:a16="http://schemas.microsoft.com/office/drawing/2014/main" id="{05097BE3-C785-4BCC-889F-212AF001899C}"/>
            </a:ext>
          </a:extLst>
        </xdr:cNvPr>
        <xdr:cNvCxnSpPr/>
      </xdr:nvCxnSpPr>
      <xdr:spPr>
        <a:xfrm>
          <a:off x="20322429" y="14899897"/>
          <a:ext cx="9523" cy="12668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524437</xdr:colOff>
      <xdr:row>152</xdr:row>
      <xdr:rowOff>40897</xdr:rowOff>
    </xdr:from>
    <xdr:to>
      <xdr:col>25</xdr:col>
      <xdr:colOff>533960</xdr:colOff>
      <xdr:row>158</xdr:row>
      <xdr:rowOff>164722</xdr:rowOff>
    </xdr:to>
    <xdr:cxnSp macro="">
      <xdr:nvCxnSpPr>
        <xdr:cNvPr id="20" name="Gerade Verbindung mit Pfeil 19">
          <a:extLst>
            <a:ext uri="{FF2B5EF4-FFF2-40B4-BE49-F238E27FC236}">
              <a16:creationId xmlns:a16="http://schemas.microsoft.com/office/drawing/2014/main" id="{5E2DB377-52CB-4B42-A3FE-254D6E03F83A}"/>
            </a:ext>
          </a:extLst>
        </xdr:cNvPr>
        <xdr:cNvCxnSpPr/>
      </xdr:nvCxnSpPr>
      <xdr:spPr>
        <a:xfrm>
          <a:off x="21317512" y="14899897"/>
          <a:ext cx="9523" cy="12668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257737</xdr:colOff>
      <xdr:row>152</xdr:row>
      <xdr:rowOff>31372</xdr:rowOff>
    </xdr:from>
    <xdr:to>
      <xdr:col>26</xdr:col>
      <xdr:colOff>267260</xdr:colOff>
      <xdr:row>158</xdr:row>
      <xdr:rowOff>155197</xdr:rowOff>
    </xdr:to>
    <xdr:cxnSp macro="">
      <xdr:nvCxnSpPr>
        <xdr:cNvPr id="21" name="Gerade Verbindung mit Pfeil 20">
          <a:extLst>
            <a:ext uri="{FF2B5EF4-FFF2-40B4-BE49-F238E27FC236}">
              <a16:creationId xmlns:a16="http://schemas.microsoft.com/office/drawing/2014/main" id="{81D09E02-FC08-42D1-9A87-A47E363187FD}"/>
            </a:ext>
          </a:extLst>
        </xdr:cNvPr>
        <xdr:cNvCxnSpPr/>
      </xdr:nvCxnSpPr>
      <xdr:spPr>
        <a:xfrm>
          <a:off x="21812812" y="14890372"/>
          <a:ext cx="9523" cy="12668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438712</xdr:colOff>
      <xdr:row>152</xdr:row>
      <xdr:rowOff>50422</xdr:rowOff>
    </xdr:from>
    <xdr:to>
      <xdr:col>27</xdr:col>
      <xdr:colOff>448235</xdr:colOff>
      <xdr:row>158</xdr:row>
      <xdr:rowOff>174247</xdr:rowOff>
    </xdr:to>
    <xdr:cxnSp macro="">
      <xdr:nvCxnSpPr>
        <xdr:cNvPr id="22" name="Gerade Verbindung mit Pfeil 21">
          <a:extLst>
            <a:ext uri="{FF2B5EF4-FFF2-40B4-BE49-F238E27FC236}">
              <a16:creationId xmlns:a16="http://schemas.microsoft.com/office/drawing/2014/main" id="{8F93558B-18AA-4B09-B1BA-C71E890CD67C}"/>
            </a:ext>
          </a:extLst>
        </xdr:cNvPr>
        <xdr:cNvCxnSpPr/>
      </xdr:nvCxnSpPr>
      <xdr:spPr>
        <a:xfrm>
          <a:off x="22755787" y="14909422"/>
          <a:ext cx="9523" cy="12668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391087</xdr:colOff>
      <xdr:row>152</xdr:row>
      <xdr:rowOff>59947</xdr:rowOff>
    </xdr:from>
    <xdr:to>
      <xdr:col>28</xdr:col>
      <xdr:colOff>400610</xdr:colOff>
      <xdr:row>158</xdr:row>
      <xdr:rowOff>183772</xdr:rowOff>
    </xdr:to>
    <xdr:cxnSp macro="">
      <xdr:nvCxnSpPr>
        <xdr:cNvPr id="23" name="Gerade Verbindung mit Pfeil 22">
          <a:extLst>
            <a:ext uri="{FF2B5EF4-FFF2-40B4-BE49-F238E27FC236}">
              <a16:creationId xmlns:a16="http://schemas.microsoft.com/office/drawing/2014/main" id="{4200AED7-4776-4FDE-A054-C0665826DB66}"/>
            </a:ext>
          </a:extLst>
        </xdr:cNvPr>
        <xdr:cNvCxnSpPr/>
      </xdr:nvCxnSpPr>
      <xdr:spPr>
        <a:xfrm>
          <a:off x="23470162" y="14918947"/>
          <a:ext cx="9523" cy="12668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291353</xdr:colOff>
      <xdr:row>152</xdr:row>
      <xdr:rowOff>100853</xdr:rowOff>
    </xdr:from>
    <xdr:to>
      <xdr:col>18</xdr:col>
      <xdr:colOff>681878</xdr:colOff>
      <xdr:row>157</xdr:row>
      <xdr:rowOff>53227</xdr:rowOff>
    </xdr:to>
    <xdr:sp macro="" textlink="">
      <xdr:nvSpPr>
        <xdr:cNvPr id="24" name="Textfeld 23">
          <a:extLst>
            <a:ext uri="{FF2B5EF4-FFF2-40B4-BE49-F238E27FC236}">
              <a16:creationId xmlns:a16="http://schemas.microsoft.com/office/drawing/2014/main" id="{A5588544-5226-4C50-B9FD-8C5EBC052CAB}"/>
            </a:ext>
          </a:extLst>
        </xdr:cNvPr>
        <xdr:cNvSpPr txBox="1"/>
      </xdr:nvSpPr>
      <xdr:spPr>
        <a:xfrm>
          <a:off x="14959853" y="14959853"/>
          <a:ext cx="1152525" cy="9048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800"/>
            <a:t>2% share assumed in pharmaceuticals</a:t>
          </a:r>
          <a:r>
            <a:rPr lang="de-DE" sz="800" baseline="0"/>
            <a:t> and moves to "others", rest to polymer production</a:t>
          </a:r>
          <a:endParaRPr lang="de-DE" sz="8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156882</xdr:colOff>
      <xdr:row>144</xdr:row>
      <xdr:rowOff>134471</xdr:rowOff>
    </xdr:from>
    <xdr:ext cx="9031942" cy="4700871"/>
    <xdr:pic>
      <xdr:nvPicPr>
        <xdr:cNvPr id="2" name="Grafik 1">
          <a:extLst>
            <a:ext uri="{FF2B5EF4-FFF2-40B4-BE49-F238E27FC236}">
              <a16:creationId xmlns:a16="http://schemas.microsoft.com/office/drawing/2014/main" id="{F1342DB6-338F-4E63-AC58-311871029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82" y="19717871"/>
          <a:ext cx="9031942" cy="4700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470648</xdr:colOff>
      <xdr:row>144</xdr:row>
      <xdr:rowOff>89646</xdr:rowOff>
    </xdr:from>
    <xdr:ext cx="7765676" cy="4717677"/>
    <xdr:pic>
      <xdr:nvPicPr>
        <xdr:cNvPr id="3" name="Grafik 2">
          <a:extLst>
            <a:ext uri="{FF2B5EF4-FFF2-40B4-BE49-F238E27FC236}">
              <a16:creationId xmlns:a16="http://schemas.microsoft.com/office/drawing/2014/main" id="{386DD6A5-98D0-46D2-AA24-CEFEDCFBD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91023" y="19673046"/>
          <a:ext cx="7765676" cy="4717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materials.com/content/the-application-of-zirconium-products.html" TargetMode="External"/><Relationship Id="rId2" Type="http://schemas.openxmlformats.org/officeDocument/2006/relationships/hyperlink" Target="https://data.worldbank.org/indicator/NY.GDP.MKTP.KD.ZG" TargetMode="External"/><Relationship Id="rId1" Type="http://schemas.openxmlformats.org/officeDocument/2006/relationships/hyperlink" Target="https://data.worldbank.org/indicator/NY.GDP.MKTP.PP.KD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3C69B-50BD-43E2-B132-5DE44791071E}">
  <sheetPr>
    <tabColor rgb="FFFF0000"/>
  </sheetPr>
  <dimension ref="A1:F19"/>
  <sheetViews>
    <sheetView tabSelected="1" workbookViewId="0">
      <selection activeCell="L19" sqref="L19"/>
    </sheetView>
  </sheetViews>
  <sheetFormatPr baseColWidth="10" defaultColWidth="11.5" defaultRowHeight="14" x14ac:dyDescent="0.15"/>
  <cols>
    <col min="1" max="16384" width="11.5" style="65"/>
  </cols>
  <sheetData>
    <row r="1" spans="1:1" ht="16" x14ac:dyDescent="0.15">
      <c r="A1" s="426"/>
    </row>
    <row r="3" spans="1:1" ht="18" x14ac:dyDescent="0.15">
      <c r="A3" s="427" t="s">
        <v>479</v>
      </c>
    </row>
    <row r="6" spans="1:1" ht="18" x14ac:dyDescent="0.15">
      <c r="A6" s="426" t="s">
        <v>480</v>
      </c>
    </row>
    <row r="8" spans="1:1" ht="15" x14ac:dyDescent="0.15">
      <c r="A8" s="428" t="s">
        <v>481</v>
      </c>
    </row>
    <row r="9" spans="1:1" x14ac:dyDescent="0.15">
      <c r="A9" s="428"/>
    </row>
    <row r="10" spans="1:1" ht="15" x14ac:dyDescent="0.15">
      <c r="A10" s="428" t="s">
        <v>482</v>
      </c>
    </row>
    <row r="11" spans="1:1" x14ac:dyDescent="0.15">
      <c r="A11" s="428"/>
    </row>
    <row r="12" spans="1:1" x14ac:dyDescent="0.15">
      <c r="A12" s="428"/>
    </row>
    <row r="13" spans="1:1" x14ac:dyDescent="0.15">
      <c r="A13" s="64" t="s">
        <v>483</v>
      </c>
    </row>
    <row r="15" spans="1:1" x14ac:dyDescent="0.15">
      <c r="A15" s="65" t="s">
        <v>484</v>
      </c>
    </row>
    <row r="16" spans="1:1" x14ac:dyDescent="0.15">
      <c r="A16" s="65" t="s">
        <v>485</v>
      </c>
    </row>
    <row r="17" spans="1:6" x14ac:dyDescent="0.15">
      <c r="C17" s="429"/>
      <c r="F17" s="430"/>
    </row>
    <row r="18" spans="1:6" x14ac:dyDescent="0.15">
      <c r="A18" s="65" t="s">
        <v>486</v>
      </c>
      <c r="C18" s="429"/>
    </row>
    <row r="19" spans="1:6" x14ac:dyDescent="0.15">
      <c r="A19" s="65" t="s">
        <v>487</v>
      </c>
      <c r="C19" s="429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rgb="FFFF0000"/>
  </sheetPr>
  <dimension ref="B1:H60"/>
  <sheetViews>
    <sheetView zoomScaleNormal="100" workbookViewId="0">
      <pane ySplit="2" topLeftCell="A3" activePane="bottomLeft" state="frozen"/>
      <selection pane="bottomLeft" activeCell="H7" sqref="H7"/>
    </sheetView>
  </sheetViews>
  <sheetFormatPr baseColWidth="10" defaultRowHeight="15" x14ac:dyDescent="0.2"/>
  <cols>
    <col min="1" max="1" width="3.6640625" customWidth="1"/>
    <col min="3" max="3" width="25.5" bestFit="1" customWidth="1"/>
    <col min="6" max="6" width="123.5" customWidth="1"/>
    <col min="8" max="8" width="47.83203125" bestFit="1" customWidth="1"/>
  </cols>
  <sheetData>
    <row r="1" spans="2:8" ht="16" thickBot="1" x14ac:dyDescent="0.25">
      <c r="B1" s="408"/>
    </row>
    <row r="2" spans="2:8" x14ac:dyDescent="0.2">
      <c r="B2" s="409"/>
      <c r="C2" s="407" t="s">
        <v>468</v>
      </c>
      <c r="E2" s="406" t="s">
        <v>473</v>
      </c>
      <c r="F2" s="278"/>
      <c r="H2" s="422" t="s">
        <v>470</v>
      </c>
    </row>
    <row r="3" spans="2:8" x14ac:dyDescent="0.2">
      <c r="B3" s="431" t="s">
        <v>464</v>
      </c>
      <c r="C3" s="410" t="s">
        <v>465</v>
      </c>
      <c r="E3" s="412" t="s">
        <v>252</v>
      </c>
      <c r="F3" s="3" t="s">
        <v>271</v>
      </c>
      <c r="H3" s="416" t="s">
        <v>471</v>
      </c>
    </row>
    <row r="4" spans="2:8" x14ac:dyDescent="0.2">
      <c r="B4" s="432"/>
      <c r="C4" s="403" t="s">
        <v>466</v>
      </c>
      <c r="E4" s="412" t="s">
        <v>253</v>
      </c>
      <c r="F4" s="3" t="s">
        <v>278</v>
      </c>
      <c r="H4" s="417" t="s">
        <v>475</v>
      </c>
    </row>
    <row r="5" spans="2:8" x14ac:dyDescent="0.2">
      <c r="B5" s="433"/>
      <c r="C5" s="411" t="s">
        <v>467</v>
      </c>
      <c r="E5" s="412" t="s">
        <v>469</v>
      </c>
      <c r="F5" s="3" t="s">
        <v>274</v>
      </c>
      <c r="H5" s="418" t="s">
        <v>472</v>
      </c>
    </row>
    <row r="6" spans="2:8" x14ac:dyDescent="0.2">
      <c r="B6" s="432" t="s">
        <v>15</v>
      </c>
      <c r="C6" s="403" t="s">
        <v>6</v>
      </c>
      <c r="E6" s="412" t="s">
        <v>254</v>
      </c>
      <c r="F6" s="3" t="s">
        <v>273</v>
      </c>
      <c r="H6" s="419" t="s">
        <v>478</v>
      </c>
    </row>
    <row r="7" spans="2:8" x14ac:dyDescent="0.2">
      <c r="B7" s="432"/>
      <c r="C7" s="403" t="s">
        <v>34</v>
      </c>
      <c r="E7" s="412" t="s">
        <v>255</v>
      </c>
      <c r="F7" s="403" t="s">
        <v>148</v>
      </c>
      <c r="H7" s="420" t="s">
        <v>476</v>
      </c>
    </row>
    <row r="8" spans="2:8" ht="16" thickBot="1" x14ac:dyDescent="0.25">
      <c r="B8" s="432"/>
      <c r="C8" s="403" t="s">
        <v>32</v>
      </c>
      <c r="E8" s="412" t="s">
        <v>257</v>
      </c>
      <c r="F8" s="403" t="s">
        <v>149</v>
      </c>
      <c r="H8" s="421" t="s">
        <v>477</v>
      </c>
    </row>
    <row r="9" spans="2:8" x14ac:dyDescent="0.2">
      <c r="B9" s="432"/>
      <c r="C9" s="403" t="s">
        <v>3</v>
      </c>
      <c r="E9" s="412" t="s">
        <v>258</v>
      </c>
      <c r="F9" s="3" t="s">
        <v>463</v>
      </c>
    </row>
    <row r="10" spans="2:8" x14ac:dyDescent="0.2">
      <c r="B10" s="432"/>
      <c r="C10" s="403" t="s">
        <v>52</v>
      </c>
      <c r="E10" s="412" t="s">
        <v>259</v>
      </c>
      <c r="F10" s="3" t="s">
        <v>279</v>
      </c>
    </row>
    <row r="11" spans="2:8" x14ac:dyDescent="0.2">
      <c r="B11" s="432"/>
      <c r="C11" s="403" t="s">
        <v>7</v>
      </c>
      <c r="E11" s="412" t="s">
        <v>256</v>
      </c>
      <c r="F11" s="3" t="s">
        <v>281</v>
      </c>
    </row>
    <row r="12" spans="2:8" x14ac:dyDescent="0.2">
      <c r="B12" s="432"/>
      <c r="C12" s="403" t="s">
        <v>53</v>
      </c>
      <c r="E12" s="412" t="s">
        <v>260</v>
      </c>
      <c r="F12" s="3" t="s">
        <v>280</v>
      </c>
    </row>
    <row r="13" spans="2:8" s="204" customFormat="1" ht="32" x14ac:dyDescent="0.2">
      <c r="B13" s="432"/>
      <c r="C13" s="423" t="s">
        <v>5</v>
      </c>
      <c r="E13" s="424" t="s">
        <v>261</v>
      </c>
      <c r="F13" s="425" t="s">
        <v>282</v>
      </c>
    </row>
    <row r="14" spans="2:8" x14ac:dyDescent="0.2">
      <c r="B14" s="432"/>
      <c r="C14" s="403" t="s">
        <v>33</v>
      </c>
      <c r="E14" s="412" t="s">
        <v>262</v>
      </c>
      <c r="F14" s="3" t="s">
        <v>283</v>
      </c>
    </row>
    <row r="15" spans="2:8" x14ac:dyDescent="0.2">
      <c r="B15" s="432"/>
      <c r="C15" s="403" t="s">
        <v>209</v>
      </c>
      <c r="E15" s="412" t="s">
        <v>263</v>
      </c>
      <c r="F15" s="3" t="s">
        <v>285</v>
      </c>
    </row>
    <row r="16" spans="2:8" ht="13.5" customHeight="1" x14ac:dyDescent="0.2">
      <c r="B16" s="432"/>
      <c r="C16" s="403" t="s">
        <v>4</v>
      </c>
      <c r="E16" s="412" t="s">
        <v>264</v>
      </c>
      <c r="F16" s="403" t="s">
        <v>376</v>
      </c>
    </row>
    <row r="17" spans="2:6" ht="13.5" customHeight="1" x14ac:dyDescent="0.2">
      <c r="B17" s="432"/>
      <c r="C17" s="403" t="s">
        <v>170</v>
      </c>
      <c r="E17" s="412" t="s">
        <v>265</v>
      </c>
      <c r="F17" s="3" t="s">
        <v>403</v>
      </c>
    </row>
    <row r="18" spans="2:6" ht="13.5" customHeight="1" x14ac:dyDescent="0.2">
      <c r="B18" s="432"/>
      <c r="C18" s="404" t="s">
        <v>182</v>
      </c>
      <c r="E18" s="412" t="s">
        <v>266</v>
      </c>
      <c r="F18" s="3" t="s">
        <v>402</v>
      </c>
    </row>
    <row r="19" spans="2:6" x14ac:dyDescent="0.2">
      <c r="B19" s="432"/>
      <c r="C19" s="403" t="s">
        <v>12</v>
      </c>
      <c r="E19" s="412" t="s">
        <v>267</v>
      </c>
      <c r="F19" s="3" t="s">
        <v>401</v>
      </c>
    </row>
    <row r="20" spans="2:6" x14ac:dyDescent="0.2">
      <c r="B20" s="432"/>
      <c r="C20" s="403" t="s">
        <v>14</v>
      </c>
      <c r="E20" s="412" t="s">
        <v>268</v>
      </c>
      <c r="F20" s="3" t="s">
        <v>406</v>
      </c>
    </row>
    <row r="21" spans="2:6" x14ac:dyDescent="0.2">
      <c r="B21" s="432"/>
      <c r="C21" s="403" t="s">
        <v>13</v>
      </c>
      <c r="E21" s="412" t="s">
        <v>269</v>
      </c>
      <c r="F21" s="3" t="s">
        <v>404</v>
      </c>
    </row>
    <row r="22" spans="2:6" x14ac:dyDescent="0.2">
      <c r="B22" s="432"/>
      <c r="C22" s="403" t="s">
        <v>54</v>
      </c>
      <c r="E22" s="412" t="s">
        <v>270</v>
      </c>
      <c r="F22" s="3" t="s">
        <v>407</v>
      </c>
    </row>
    <row r="23" spans="2:6" ht="16" thickBot="1" x14ac:dyDescent="0.25">
      <c r="B23" s="432"/>
      <c r="C23" s="403" t="s">
        <v>8</v>
      </c>
      <c r="E23" s="413" t="s">
        <v>284</v>
      </c>
      <c r="F23" s="4" t="s">
        <v>405</v>
      </c>
    </row>
    <row r="24" spans="2:6" x14ac:dyDescent="0.2">
      <c r="B24" s="432"/>
      <c r="C24" s="403" t="s">
        <v>55</v>
      </c>
    </row>
    <row r="25" spans="2:6" x14ac:dyDescent="0.2">
      <c r="B25" s="432"/>
      <c r="C25" s="403" t="s">
        <v>56</v>
      </c>
    </row>
    <row r="26" spans="2:6" x14ac:dyDescent="0.2">
      <c r="B26" s="432"/>
      <c r="C26" s="403" t="s">
        <v>171</v>
      </c>
    </row>
    <row r="27" spans="2:6" x14ac:dyDescent="0.2">
      <c r="B27" s="432"/>
      <c r="C27" s="403" t="s">
        <v>9</v>
      </c>
    </row>
    <row r="28" spans="2:6" x14ac:dyDescent="0.2">
      <c r="B28" s="432"/>
      <c r="C28" s="403" t="s">
        <v>11</v>
      </c>
    </row>
    <row r="29" spans="2:6" x14ac:dyDescent="0.2">
      <c r="B29" s="432"/>
      <c r="C29" s="403" t="s">
        <v>10</v>
      </c>
    </row>
    <row r="30" spans="2:6" ht="16" thickBot="1" x14ac:dyDescent="0.25">
      <c r="B30" s="434"/>
      <c r="C30" s="405" t="s">
        <v>65</v>
      </c>
    </row>
    <row r="37" customFormat="1" x14ac:dyDescent="0.2"/>
    <row r="44" customFormat="1" x14ac:dyDescent="0.2"/>
    <row r="46" customFormat="1" x14ac:dyDescent="0.2"/>
    <row r="60" customFormat="1" x14ac:dyDescent="0.2"/>
  </sheetData>
  <mergeCells count="2">
    <mergeCell ref="B3:B5"/>
    <mergeCell ref="B6:B30"/>
  </mergeCells>
  <hyperlinks>
    <hyperlink ref="C3" location="'Framework Data'!A1" display="Framework Data" xr:uid="{E739F03D-A451-4797-90E9-2D5C9032591B}"/>
    <hyperlink ref="C4" location="'Data_Demand-Energy-Sector'!A1" display="Data Demand Energy Sector" xr:uid="{8A852D84-05B2-4050-A2F5-1A409839A0BA}"/>
    <hyperlink ref="C5" location="'Data Non-Energy-Sector'!A1" display="Data Non-Energy Sector" xr:uid="{AAD6C42C-2661-4250-BCED-5FAB6C3240EC}"/>
    <hyperlink ref="C6" location="Cadmium!A1" display="Cadmium" xr:uid="{5BF31171-DB30-4253-9CDA-99B4123FF3CF}"/>
    <hyperlink ref="C7" location="Cerium!A1" display="Cerium" xr:uid="{F1A7C6BC-7257-49EA-BBB8-BDA191155AC6}"/>
    <hyperlink ref="C8" location="Cobalt!A1" display="Cobalt" xr:uid="{642906C9-C028-4C1E-8CA4-E0373F895505}"/>
    <hyperlink ref="C9" location="'Content &amp; References'!A1" display="Dysprosium" xr:uid="{A916F9A8-32BE-4D6B-9059-4723B9F34615}"/>
    <hyperlink ref="C10" location="Gadolinium!A1" display="Gadolinium" xr:uid="{01278D83-81F5-4627-8836-F78E41A2B1B6}"/>
    <hyperlink ref="C11" location="Gallium!A1" display="Gallium" xr:uid="{83632D85-490F-4A51-B2A8-9F9B5BAA0778}"/>
    <hyperlink ref="C12" location="Germanium!A1" display="Germanium" xr:uid="{B2B6A5DC-DE13-4045-932C-8EB4016BE8FA}"/>
    <hyperlink ref="C13" location="Indium!A1" display="Indium" xr:uid="{787CFB49-3E6F-401C-8CE0-D833673241A8}"/>
    <hyperlink ref="C14" location="Iridium!A1" display="Iridium" xr:uid="{ED5DB9F4-8F64-47DD-9553-BBB2B6EF4168}"/>
    <hyperlink ref="C15" location="Lanthanum!A1" display="Lanthanum" xr:uid="{DB4F3F44-A6AC-4181-9101-5C5EE0E3CC46}"/>
    <hyperlink ref="C16" location="Lithium!A1" display="Lithium" xr:uid="{7678BE9F-DE33-40CF-9E17-1CB70267F366}"/>
    <hyperlink ref="C17" location="Manganese!A1" display="Manganese" xr:uid="{F456698E-EA28-453B-8C6E-98CD85F3FF53}"/>
    <hyperlink ref="C18" location="Neodymium!A1" display="Neodymium" xr:uid="{EA3AEB3A-B539-4E6E-A498-90FCC09C0957}"/>
    <hyperlink ref="C19" location="Nickel!A1" display="Nickel" xr:uid="{0955A323-622C-482F-8BCF-E9AE34E67A5D}"/>
    <hyperlink ref="C20" location="Platinum!A1" display="Platinum" xr:uid="{0B97386C-9BD4-4985-AB2B-A9EF05D48C6A}"/>
    <hyperlink ref="C21" location="Potassium!A1" display="Potassium" xr:uid="{67FBBAEE-5E28-4E06-A0D0-39F43F9C615F}"/>
    <hyperlink ref="C22" location="Scandium!A1" display="Scandium" xr:uid="{57C39186-B098-41A4-BC4F-07112BB13EE1}"/>
    <hyperlink ref="C23" location="Selenium!A1" display="Selenium" xr:uid="{FF9B2921-50C3-49D1-94DB-2CCFCFDA3822}"/>
    <hyperlink ref="C24" location="Silver!A1" display="Silver" xr:uid="{0AF4BA16-B916-4E86-B6ED-592BF4BBEF5E}"/>
    <hyperlink ref="C25" location="Strontium!A1" display="Strontium" xr:uid="{B9CEB93D-6AC4-431B-B038-6AEAED146D4B}"/>
    <hyperlink ref="C26" location="Sulfur!A1" display="Sulfur" xr:uid="{94AC482F-19B6-46D4-A506-E832B1E83100}"/>
    <hyperlink ref="C27" location="Tellurium!A1" display="Tellurium" xr:uid="{E0EFC387-E684-46E4-BF08-C4061A2D69B8}"/>
    <hyperlink ref="C28" location="Vanadium!A1" display="Vanadium" xr:uid="{5A876430-4471-4EE0-BC03-C9B090F4E252}"/>
    <hyperlink ref="C29" location="Yttrium!A1" display="Yttrium" xr:uid="{51FF7983-31F2-45FC-909C-A9B20FF1ABEE}"/>
    <hyperlink ref="C30" location="Zirconium!A1" display="Zirconium" xr:uid="{8A5F1DD0-25C2-4835-806E-80DD7EA17487}"/>
    <hyperlink ref="F7" r:id="rId1" xr:uid="{ED857E60-2F43-4382-8637-B9A3E3C47B5D}"/>
    <hyperlink ref="F8" r:id="rId2" xr:uid="{A65B1885-A530-4EB5-BAAA-D049E044D19D}"/>
    <hyperlink ref="F16" r:id="rId3" display="https://www.samaterials.com/content/the-application-of-zirconium-products.html" xr:uid="{FB5B2966-9FD7-4F96-85E2-7C8D6041CB85}"/>
  </hyperlinks>
  <pageMargins left="0.7" right="0.7" top="0.78740157499999996" bottom="0.78740157499999996" header="0.3" footer="0.3"/>
  <pageSetup paperSize="9" orientation="portrait"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F3C90-F2EF-4BF3-9AF0-A428398EC260}">
  <sheetPr>
    <tabColor rgb="FFFFFF00"/>
  </sheetPr>
  <dimension ref="A1:DJ109"/>
  <sheetViews>
    <sheetView zoomScale="80" zoomScaleNormal="80" workbookViewId="0">
      <pane xSplit="2" topLeftCell="C1" activePane="topRight" state="frozen"/>
      <selection pane="topRight" activeCell="L70" sqref="L70"/>
    </sheetView>
  </sheetViews>
  <sheetFormatPr baseColWidth="10" defaultRowHeight="15" x14ac:dyDescent="0.2"/>
  <cols>
    <col min="1" max="1" width="40.1640625" bestFit="1" customWidth="1"/>
    <col min="2" max="2" width="36.33203125" bestFit="1" customWidth="1"/>
    <col min="3" max="3" width="11" style="179" bestFit="1" customWidth="1"/>
    <col min="4" max="4" width="12" bestFit="1" customWidth="1"/>
    <col min="5" max="15" width="13.1640625" bestFit="1" customWidth="1"/>
    <col min="16" max="16" width="14.5" bestFit="1" customWidth="1"/>
    <col min="17" max="17" width="13.1640625" bestFit="1" customWidth="1"/>
    <col min="18" max="33" width="13.5" bestFit="1" customWidth="1"/>
    <col min="34" max="35" width="8.1640625" bestFit="1" customWidth="1"/>
  </cols>
  <sheetData>
    <row r="1" spans="1:33" x14ac:dyDescent="0.2">
      <c r="A1" s="130" t="s">
        <v>205</v>
      </c>
    </row>
    <row r="2" spans="1:33" ht="16" thickBot="1" x14ac:dyDescent="0.25">
      <c r="A2" s="130"/>
    </row>
    <row r="3" spans="1:33" ht="16" thickBot="1" x14ac:dyDescent="0.25">
      <c r="A3" s="156"/>
      <c r="B3" s="157" t="s">
        <v>207</v>
      </c>
      <c r="C3" s="157" t="s">
        <v>223</v>
      </c>
      <c r="D3" s="164">
        <v>1990</v>
      </c>
      <c r="E3" s="164">
        <v>1991</v>
      </c>
      <c r="F3" s="164">
        <v>1992</v>
      </c>
      <c r="G3" s="164">
        <v>1993</v>
      </c>
      <c r="H3" s="164">
        <v>1994</v>
      </c>
      <c r="I3" s="164">
        <v>1995</v>
      </c>
      <c r="J3" s="164">
        <v>1996</v>
      </c>
      <c r="K3" s="164">
        <v>1997</v>
      </c>
      <c r="L3" s="164">
        <v>1998</v>
      </c>
      <c r="M3" s="164">
        <v>1999</v>
      </c>
      <c r="N3" s="164">
        <v>2000</v>
      </c>
      <c r="O3" s="164">
        <v>2001</v>
      </c>
      <c r="P3" s="164">
        <v>2002</v>
      </c>
      <c r="Q3" s="164">
        <v>2003</v>
      </c>
      <c r="R3" s="164">
        <v>2004</v>
      </c>
      <c r="S3" s="164">
        <v>2005</v>
      </c>
      <c r="T3" s="164">
        <v>2006</v>
      </c>
      <c r="U3" s="164">
        <v>2007</v>
      </c>
      <c r="V3" s="164">
        <v>2008</v>
      </c>
      <c r="W3" s="164">
        <v>2009</v>
      </c>
      <c r="X3" s="164">
        <v>2010</v>
      </c>
      <c r="Y3" s="164">
        <v>2011</v>
      </c>
      <c r="Z3" s="164">
        <v>2012</v>
      </c>
      <c r="AA3" s="164">
        <v>2013</v>
      </c>
      <c r="AB3" s="164">
        <v>2014</v>
      </c>
      <c r="AC3" s="164">
        <v>2015</v>
      </c>
      <c r="AD3" s="164">
        <v>2016</v>
      </c>
      <c r="AE3" s="164">
        <v>2017</v>
      </c>
      <c r="AF3" s="164">
        <v>2018</v>
      </c>
      <c r="AG3" s="165">
        <v>2019</v>
      </c>
    </row>
    <row r="4" spans="1:33" x14ac:dyDescent="0.2">
      <c r="A4" s="435" t="s">
        <v>6</v>
      </c>
      <c r="B4" s="158" t="s">
        <v>206</v>
      </c>
      <c r="C4" s="190" t="s">
        <v>252</v>
      </c>
      <c r="D4" s="367"/>
      <c r="E4" s="367"/>
      <c r="F4" s="367"/>
      <c r="G4" s="367"/>
      <c r="H4" s="368">
        <v>18100</v>
      </c>
      <c r="I4" s="368">
        <v>18500</v>
      </c>
      <c r="J4" s="368">
        <v>18900</v>
      </c>
      <c r="K4" s="368">
        <v>20000</v>
      </c>
      <c r="L4" s="368">
        <v>19600</v>
      </c>
      <c r="M4" s="368">
        <v>19100</v>
      </c>
      <c r="N4" s="368">
        <v>19700</v>
      </c>
      <c r="O4" s="368">
        <v>18200</v>
      </c>
      <c r="P4" s="368">
        <v>15800</v>
      </c>
      <c r="Q4" s="368">
        <v>16900</v>
      </c>
      <c r="R4" s="368">
        <v>18800</v>
      </c>
      <c r="S4" s="368">
        <v>19400</v>
      </c>
      <c r="T4" s="368">
        <v>19300</v>
      </c>
      <c r="U4" s="368">
        <v>20400</v>
      </c>
      <c r="V4" s="368">
        <v>19600</v>
      </c>
      <c r="W4" s="368">
        <v>18800</v>
      </c>
      <c r="X4" s="368">
        <v>21100</v>
      </c>
      <c r="Y4" s="368">
        <v>22200</v>
      </c>
      <c r="Z4" s="368">
        <v>20900</v>
      </c>
      <c r="AA4" s="368">
        <v>22000</v>
      </c>
      <c r="AB4" s="368">
        <v>22400</v>
      </c>
      <c r="AC4" s="368">
        <v>23200</v>
      </c>
      <c r="AD4" s="368">
        <v>23900</v>
      </c>
      <c r="AE4" s="368">
        <v>25400</v>
      </c>
      <c r="AF4" s="368">
        <v>25100</v>
      </c>
      <c r="AG4" s="369">
        <v>25000</v>
      </c>
    </row>
    <row r="5" spans="1:33" x14ac:dyDescent="0.2">
      <c r="A5" s="436"/>
      <c r="B5" s="159" t="s">
        <v>91</v>
      </c>
      <c r="C5" s="188"/>
      <c r="D5" s="360">
        <f>'Data_Demand-Energy-Sector'!D29</f>
        <v>0</v>
      </c>
      <c r="E5" s="360">
        <f>'Data_Demand-Energy-Sector'!E29</f>
        <v>19.490674134938111</v>
      </c>
      <c r="F5" s="360">
        <f>'Data_Demand-Energy-Sector'!F29</f>
        <v>19.490674134938111</v>
      </c>
      <c r="G5" s="360">
        <f>'Data_Demand-Energy-Sector'!G29</f>
        <v>19.490674134938111</v>
      </c>
      <c r="H5" s="360">
        <f>'Data_Demand-Energy-Sector'!H29</f>
        <v>19.490674134938111</v>
      </c>
      <c r="I5" s="360">
        <f>'Data_Demand-Energy-Sector'!I29</f>
        <v>19.490674134938121</v>
      </c>
      <c r="J5" s="360">
        <f>'Data_Demand-Energy-Sector'!J29</f>
        <v>19.4906741349381</v>
      </c>
      <c r="K5" s="360">
        <f>'Data_Demand-Energy-Sector'!K29</f>
        <v>19.4906741349381</v>
      </c>
      <c r="L5" s="360">
        <f>'Data_Demand-Energy-Sector'!L29</f>
        <v>19.490674134938121</v>
      </c>
      <c r="M5" s="360">
        <f>'Data_Demand-Energy-Sector'!M29</f>
        <v>19.490674134938121</v>
      </c>
      <c r="N5" s="360">
        <f>'Data_Demand-Energy-Sector'!N29</f>
        <v>19.490674134938121</v>
      </c>
      <c r="O5" s="360">
        <f>'Data_Demand-Energy-Sector'!O29</f>
        <v>19.4872230999344</v>
      </c>
      <c r="P5" s="360">
        <f>'Data_Demand-Energy-Sector'!P29</f>
        <v>19.487223099934489</v>
      </c>
      <c r="Q5" s="360">
        <f>'Data_Demand-Energy-Sector'!Q29</f>
        <v>19.48722309993445</v>
      </c>
      <c r="R5" s="360">
        <f>'Data_Demand-Energy-Sector'!R29</f>
        <v>19.715273127318561</v>
      </c>
      <c r="S5" s="360">
        <f>'Data_Demand-Energy-Sector'!S29</f>
        <v>19.715273127318561</v>
      </c>
      <c r="T5" s="360">
        <f>'Data_Demand-Energy-Sector'!T29</f>
        <v>2.8512262816155212</v>
      </c>
      <c r="U5" s="360">
        <f>'Data_Demand-Energy-Sector'!U29</f>
        <v>11.35166663404673</v>
      </c>
      <c r="V5" s="360">
        <f>'Data_Demand-Energy-Sector'!V29</f>
        <v>32.223226768143263</v>
      </c>
      <c r="W5" s="360">
        <f>'Data_Demand-Energy-Sector'!W29</f>
        <v>84.029681134042974</v>
      </c>
      <c r="X5" s="360">
        <f>'Data_Demand-Energy-Sector'!X29</f>
        <v>87.295078588063149</v>
      </c>
      <c r="Y5" s="360">
        <f>'Data_Demand-Energy-Sector'!Y29</f>
        <v>128.2768979711467</v>
      </c>
      <c r="Z5" s="360">
        <f>'Data_Demand-Energy-Sector'!Z29</f>
        <v>149.72774395757571</v>
      </c>
      <c r="AA5" s="360">
        <f>'Data_Demand-Energy-Sector'!AA29</f>
        <v>126.08510842621088</v>
      </c>
      <c r="AB5" s="360">
        <f>'Data_Demand-Energy-Sector'!AB29</f>
        <v>151.6088971645674</v>
      </c>
      <c r="AC5" s="360">
        <f>'Data_Demand-Energy-Sector'!AC29</f>
        <v>188.81726965037177</v>
      </c>
      <c r="AD5" s="360">
        <f>'Data_Demand-Energy-Sector'!AD29</f>
        <v>201.11010801934503</v>
      </c>
      <c r="AE5" s="360">
        <f>'Data_Demand-Energy-Sector'!AE29</f>
        <v>143.56786795585214</v>
      </c>
      <c r="AF5" s="360">
        <f>'Data_Demand-Energy-Sector'!AF29</f>
        <v>138.54453182802507</v>
      </c>
      <c r="AG5" s="361">
        <f>'Data_Demand-Energy-Sector'!AG29</f>
        <v>127.1531193778434</v>
      </c>
    </row>
    <row r="6" spans="1:33" x14ac:dyDescent="0.2">
      <c r="A6" s="383" t="s">
        <v>34</v>
      </c>
      <c r="B6" s="158" t="s">
        <v>91</v>
      </c>
      <c r="C6" s="190"/>
      <c r="D6" s="362">
        <f>'Data_Demand-Energy-Sector'!D34</f>
        <v>0</v>
      </c>
      <c r="E6" s="362">
        <f>'Data_Demand-Energy-Sector'!E34</f>
        <v>9.769991205298868E-8</v>
      </c>
      <c r="F6" s="362">
        <f>'Data_Demand-Energy-Sector'!F34</f>
        <v>9.769991205298868E-8</v>
      </c>
      <c r="G6" s="362">
        <f>'Data_Demand-Energy-Sector'!G34</f>
        <v>9.7699912052988707E-8</v>
      </c>
      <c r="H6" s="362">
        <f>'Data_Demand-Energy-Sector'!H34</f>
        <v>9.7699912052988654E-8</v>
      </c>
      <c r="I6" s="362">
        <f>'Data_Demand-Energy-Sector'!I34</f>
        <v>9.7699912052988654E-8</v>
      </c>
      <c r="J6" s="362">
        <f>'Data_Demand-Energy-Sector'!J34</f>
        <v>9.7699912052988773E-8</v>
      </c>
      <c r="K6" s="362">
        <f>'Data_Demand-Energy-Sector'!K34</f>
        <v>9.7699912052988508E-8</v>
      </c>
      <c r="L6" s="362">
        <f>'Data_Demand-Energy-Sector'!L34</f>
        <v>9.7699912052988773E-8</v>
      </c>
      <c r="M6" s="362">
        <f>'Data_Demand-Energy-Sector'!M34</f>
        <v>9.7699912052988654E-8</v>
      </c>
      <c r="N6" s="362">
        <f>'Data_Demand-Energy-Sector'!N34</f>
        <v>9.7699912052988654E-8</v>
      </c>
      <c r="O6" s="362">
        <f>'Data_Demand-Energy-Sector'!O34</f>
        <v>9.7699912052988773E-8</v>
      </c>
      <c r="P6" s="362">
        <f>'Data_Demand-Energy-Sector'!P34</f>
        <v>9.7699912052988773E-8</v>
      </c>
      <c r="Q6" s="362">
        <f>'Data_Demand-Energy-Sector'!Q34</f>
        <v>9.7699912052988508E-8</v>
      </c>
      <c r="R6" s="362">
        <f>'Data_Demand-Energy-Sector'!R34</f>
        <v>9.7699912052988508E-8</v>
      </c>
      <c r="S6" s="362">
        <f>'Data_Demand-Energy-Sector'!S34</f>
        <v>9.7699912052989024E-8</v>
      </c>
      <c r="T6" s="362">
        <f>'Data_Demand-Energy-Sector'!T34</f>
        <v>2.4825812491206422E-7</v>
      </c>
      <c r="U6" s="362">
        <f>'Data_Demand-Energy-Sector'!U34</f>
        <v>2.792827869698956E-7</v>
      </c>
      <c r="V6" s="362">
        <f>'Data_Demand-Energy-Sector'!V34</f>
        <v>2.8267855013781271E-7</v>
      </c>
      <c r="W6" s="362">
        <f>'Data_Demand-Energy-Sector'!W34</f>
        <v>3.1353207095254839E-7</v>
      </c>
      <c r="X6" s="362">
        <f>'Data_Demand-Energy-Sector'!X34</f>
        <v>1.127658732655896E-6</v>
      </c>
      <c r="Y6" s="362">
        <f>'Data_Demand-Energy-Sector'!Y34</f>
        <v>7.3768424937571722E-7</v>
      </c>
      <c r="Z6" s="362">
        <f>'Data_Demand-Energy-Sector'!Z34</f>
        <v>9.3111239011141429E-7</v>
      </c>
      <c r="AA6" s="362">
        <f>'Data_Demand-Energy-Sector'!AA34</f>
        <v>4.5960773890554691E-7</v>
      </c>
      <c r="AB6" s="362">
        <f>'Data_Demand-Energy-Sector'!AB34</f>
        <v>4.3365723234087041E-7</v>
      </c>
      <c r="AC6" s="362">
        <f>'Data_Demand-Energy-Sector'!AC34</f>
        <v>4.8342660202456601E-7</v>
      </c>
      <c r="AD6" s="362">
        <f>'Data_Demand-Energy-Sector'!AD34</f>
        <v>1.24309894198968E-2</v>
      </c>
      <c r="AE6" s="362">
        <f>'Data_Demand-Energy-Sector'!AE34</f>
        <v>4.6632637719054008E-2</v>
      </c>
      <c r="AF6" s="362">
        <f>'Data_Demand-Energy-Sector'!AF34</f>
        <v>7.4357932042346614E-2</v>
      </c>
      <c r="AG6" s="363">
        <f>'Data_Demand-Energy-Sector'!AG34</f>
        <v>8.0765854908979209E-2</v>
      </c>
    </row>
    <row r="7" spans="1:33" x14ac:dyDescent="0.2">
      <c r="A7" s="437" t="s">
        <v>32</v>
      </c>
      <c r="B7" s="160" t="s">
        <v>206</v>
      </c>
      <c r="C7" s="189" t="s">
        <v>252</v>
      </c>
      <c r="D7" s="364"/>
      <c r="E7" s="364"/>
      <c r="F7" s="364"/>
      <c r="G7" s="364"/>
      <c r="H7" s="365">
        <v>18500</v>
      </c>
      <c r="I7" s="365">
        <v>22100</v>
      </c>
      <c r="J7" s="365">
        <v>27000</v>
      </c>
      <c r="K7" s="365">
        <v>27000</v>
      </c>
      <c r="L7" s="365">
        <v>26300</v>
      </c>
      <c r="M7" s="365">
        <v>29900</v>
      </c>
      <c r="N7" s="365">
        <v>33300</v>
      </c>
      <c r="O7" s="365">
        <v>36700</v>
      </c>
      <c r="P7" s="365">
        <v>47600</v>
      </c>
      <c r="Q7" s="365">
        <v>48400</v>
      </c>
      <c r="R7" s="365">
        <v>52400</v>
      </c>
      <c r="S7" s="365">
        <v>57900</v>
      </c>
      <c r="T7" s="365">
        <v>67500</v>
      </c>
      <c r="U7" s="365">
        <v>65500</v>
      </c>
      <c r="V7" s="365">
        <v>75900</v>
      </c>
      <c r="W7" s="365">
        <v>72300</v>
      </c>
      <c r="X7" s="365">
        <v>89500</v>
      </c>
      <c r="Y7" s="365">
        <v>109000</v>
      </c>
      <c r="Z7" s="365">
        <v>103000</v>
      </c>
      <c r="AA7" s="365">
        <v>110000</v>
      </c>
      <c r="AB7" s="365">
        <v>123000</v>
      </c>
      <c r="AC7" s="365">
        <v>126000</v>
      </c>
      <c r="AD7" s="365">
        <v>111000</v>
      </c>
      <c r="AE7" s="365">
        <v>120000</v>
      </c>
      <c r="AF7" s="365">
        <v>148000</v>
      </c>
      <c r="AG7" s="366">
        <v>140000</v>
      </c>
    </row>
    <row r="8" spans="1:33" x14ac:dyDescent="0.2">
      <c r="A8" s="436"/>
      <c r="B8" s="159" t="s">
        <v>91</v>
      </c>
      <c r="C8" s="188"/>
      <c r="D8" s="360">
        <f>'Data_Demand-Energy-Sector'!D51</f>
        <v>0</v>
      </c>
      <c r="E8" s="360">
        <f>'Data_Demand-Energy-Sector'!E51</f>
        <v>523.49608063058463</v>
      </c>
      <c r="F8" s="360">
        <f>'Data_Demand-Energy-Sector'!F51</f>
        <v>523.49608063058486</v>
      </c>
      <c r="G8" s="360">
        <f>'Data_Demand-Energy-Sector'!G51</f>
        <v>523.49608063058463</v>
      </c>
      <c r="H8" s="360">
        <f>'Data_Demand-Energy-Sector'!H51</f>
        <v>523.49608063058486</v>
      </c>
      <c r="I8" s="360">
        <f>'Data_Demand-Energy-Sector'!I51</f>
        <v>523.49608063058326</v>
      </c>
      <c r="J8" s="360">
        <f>'Data_Demand-Energy-Sector'!J51</f>
        <v>523.49608063058599</v>
      </c>
      <c r="K8" s="360">
        <f>'Data_Demand-Energy-Sector'!K51</f>
        <v>523.49608063058326</v>
      </c>
      <c r="L8" s="360">
        <f>'Data_Demand-Energy-Sector'!L51</f>
        <v>523.49608063058656</v>
      </c>
      <c r="M8" s="360">
        <f>'Data_Demand-Energy-Sector'!M51</f>
        <v>523.4960806305844</v>
      </c>
      <c r="N8" s="360">
        <f>'Data_Demand-Energy-Sector'!N51</f>
        <v>523.49608063058554</v>
      </c>
      <c r="O8" s="360">
        <f>'Data_Demand-Energy-Sector'!O51</f>
        <v>523.49608057103262</v>
      </c>
      <c r="P8" s="360">
        <f>'Data_Demand-Energy-Sector'!P51</f>
        <v>523.49608051147743</v>
      </c>
      <c r="Q8" s="360">
        <f>'Data_Demand-Energy-Sector'!Q51</f>
        <v>1046.9921550278625</v>
      </c>
      <c r="R8" s="360">
        <f>'Data_Demand-Energy-Sector'!R51</f>
        <v>1046.9921549683088</v>
      </c>
      <c r="S8" s="360">
        <f>'Data_Demand-Energy-Sector'!S51</f>
        <v>1046.9921549087596</v>
      </c>
      <c r="T8" s="360">
        <f>'Data_Demand-Energy-Sector'!T51</f>
        <v>3757.0525692309411</v>
      </c>
      <c r="U8" s="360">
        <f>'Data_Demand-Energy-Sector'!U51</f>
        <v>5391.7621969399443</v>
      </c>
      <c r="V8" s="360">
        <f>'Data_Demand-Energy-Sector'!V51</f>
        <v>4160.3369719005668</v>
      </c>
      <c r="W8" s="360">
        <f>'Data_Demand-Energy-Sector'!W51</f>
        <v>4312.315365131929</v>
      </c>
      <c r="X8" s="360">
        <f>'Data_Demand-Energy-Sector'!X51</f>
        <v>4710.8355404956501</v>
      </c>
      <c r="Y8" s="360">
        <f>'Data_Demand-Energy-Sector'!Y51</f>
        <v>3687.673518900905</v>
      </c>
      <c r="Z8" s="360">
        <f>'Data_Demand-Energy-Sector'!Z51</f>
        <v>3585.9130799788932</v>
      </c>
      <c r="AA8" s="360">
        <f>'Data_Demand-Energy-Sector'!AA51</f>
        <v>3354.2851073142056</v>
      </c>
      <c r="AB8" s="360">
        <f>'Data_Demand-Energy-Sector'!AB51</f>
        <v>6259.2354424898112</v>
      </c>
      <c r="AC8" s="360">
        <f>'Data_Demand-Energy-Sector'!AC51</f>
        <v>9456.739829971817</v>
      </c>
      <c r="AD8" s="360">
        <f>'Data_Demand-Energy-Sector'!AD51</f>
        <v>11972.189438540401</v>
      </c>
      <c r="AE8" s="360">
        <f>'Data_Demand-Energy-Sector'!AE51</f>
        <v>17306.008979104623</v>
      </c>
      <c r="AF8" s="360">
        <f>'Data_Demand-Energy-Sector'!AF51</f>
        <v>22084.534467017798</v>
      </c>
      <c r="AG8" s="361">
        <f>'Data_Demand-Energy-Sector'!AG51</f>
        <v>24883.839048488007</v>
      </c>
    </row>
    <row r="9" spans="1:33" x14ac:dyDescent="0.2">
      <c r="A9" s="383" t="s">
        <v>3</v>
      </c>
      <c r="B9" s="159" t="s">
        <v>91</v>
      </c>
      <c r="C9" s="188"/>
      <c r="D9" s="360">
        <f>'Data_Demand-Energy-Sector'!D64</f>
        <v>0</v>
      </c>
      <c r="E9" s="360">
        <f>'Data_Demand-Energy-Sector'!E64</f>
        <v>0</v>
      </c>
      <c r="F9" s="360">
        <f>'Data_Demand-Energy-Sector'!F64</f>
        <v>0</v>
      </c>
      <c r="G9" s="360">
        <f>'Data_Demand-Energy-Sector'!G64</f>
        <v>0</v>
      </c>
      <c r="H9" s="360">
        <f>'Data_Demand-Energy-Sector'!H64</f>
        <v>0</v>
      </c>
      <c r="I9" s="360">
        <f>'Data_Demand-Energy-Sector'!I64</f>
        <v>0</v>
      </c>
      <c r="J9" s="360">
        <f>'Data_Demand-Energy-Sector'!J64</f>
        <v>0</v>
      </c>
      <c r="K9" s="360">
        <f>'Data_Demand-Energy-Sector'!K64</f>
        <v>0</v>
      </c>
      <c r="L9" s="360">
        <f>'Data_Demand-Energy-Sector'!L64</f>
        <v>0</v>
      </c>
      <c r="M9" s="360">
        <f>'Data_Demand-Energy-Sector'!M64</f>
        <v>0</v>
      </c>
      <c r="N9" s="360">
        <f>'Data_Demand-Energy-Sector'!N64</f>
        <v>0</v>
      </c>
      <c r="O9" s="360">
        <f>'Data_Demand-Energy-Sector'!O64</f>
        <v>0</v>
      </c>
      <c r="P9" s="360">
        <f>'Data_Demand-Energy-Sector'!P64</f>
        <v>0</v>
      </c>
      <c r="Q9" s="360">
        <f>'Data_Demand-Energy-Sector'!Q64</f>
        <v>0</v>
      </c>
      <c r="R9" s="360">
        <f>'Data_Demand-Energy-Sector'!R64</f>
        <v>0</v>
      </c>
      <c r="S9" s="360">
        <f>'Data_Demand-Energy-Sector'!S64</f>
        <v>0</v>
      </c>
      <c r="T9" s="360">
        <f>'Data_Demand-Energy-Sector'!T64</f>
        <v>16.216067714165185</v>
      </c>
      <c r="U9" s="360">
        <f>'Data_Demand-Energy-Sector'!U64</f>
        <v>27.026779523608646</v>
      </c>
      <c r="V9" s="360">
        <f>'Data_Demand-Energy-Sector'!V64</f>
        <v>21.621423618886915</v>
      </c>
      <c r="W9" s="360">
        <f>'Data_Demand-Energy-Sector'!W64</f>
        <v>21.621423618886915</v>
      </c>
      <c r="X9" s="360">
        <f>'Data_Demand-Energy-Sector'!X64</f>
        <v>23.415654895961143</v>
      </c>
      <c r="Y9" s="360">
        <f>'Data_Demand-Energy-Sector'!Y64</f>
        <v>63.564100195875135</v>
      </c>
      <c r="Z9" s="360">
        <f>'Data_Demand-Energy-Sector'!Z64</f>
        <v>101.49687386551162</v>
      </c>
      <c r="AA9" s="360">
        <f>'Data_Demand-Energy-Sector'!AA64</f>
        <v>82.580928175724239</v>
      </c>
      <c r="AB9" s="360">
        <f>'Data_Demand-Energy-Sector'!AB64</f>
        <v>96.824087348447961</v>
      </c>
      <c r="AC9" s="360">
        <f>'Data_Demand-Energy-Sector'!AC64</f>
        <v>127.07415025957499</v>
      </c>
      <c r="AD9" s="360">
        <f>'Data_Demand-Energy-Sector'!AD64</f>
        <v>232.7629111024462</v>
      </c>
      <c r="AE9" s="360">
        <f>'Data_Demand-Energy-Sector'!AE64</f>
        <v>398.9375410511413</v>
      </c>
      <c r="AF9" s="360">
        <f>'Data_Demand-Energy-Sector'!AF64</f>
        <v>546.83010985050169</v>
      </c>
      <c r="AG9" s="361">
        <f>'Data_Demand-Energy-Sector'!AG64</f>
        <v>670.17444281495159</v>
      </c>
    </row>
    <row r="10" spans="1:33" x14ac:dyDescent="0.2">
      <c r="A10" s="248" t="s">
        <v>52</v>
      </c>
      <c r="B10" s="158" t="s">
        <v>91</v>
      </c>
      <c r="C10" s="190"/>
      <c r="D10" s="362">
        <f>'Data_Demand-Energy-Sector'!D69</f>
        <v>0</v>
      </c>
      <c r="E10" s="362">
        <f>'Data_Demand-Energy-Sector'!E69</f>
        <v>2.1527099265912759E-8</v>
      </c>
      <c r="F10" s="362">
        <f>'Data_Demand-Energy-Sector'!F69</f>
        <v>2.1527099265912759E-8</v>
      </c>
      <c r="G10" s="362">
        <f>'Data_Demand-Energy-Sector'!G69</f>
        <v>2.1527099265912769E-8</v>
      </c>
      <c r="H10" s="362">
        <f>'Data_Demand-Energy-Sector'!H69</f>
        <v>2.1527099265912749E-8</v>
      </c>
      <c r="I10" s="362">
        <f>'Data_Demand-Energy-Sector'!I69</f>
        <v>2.1527099265912749E-8</v>
      </c>
      <c r="J10" s="362">
        <f>'Data_Demand-Energy-Sector'!J69</f>
        <v>2.1527099265912779E-8</v>
      </c>
      <c r="K10" s="362">
        <f>'Data_Demand-Energy-Sector'!K69</f>
        <v>2.1527099265912729E-8</v>
      </c>
      <c r="L10" s="362">
        <f>'Data_Demand-Energy-Sector'!L69</f>
        <v>2.1527099265912779E-8</v>
      </c>
      <c r="M10" s="362">
        <f>'Data_Demand-Energy-Sector'!M69</f>
        <v>2.1527099265912749E-8</v>
      </c>
      <c r="N10" s="362">
        <f>'Data_Demand-Energy-Sector'!N69</f>
        <v>2.1527099265912749E-8</v>
      </c>
      <c r="O10" s="362">
        <f>'Data_Demand-Energy-Sector'!O69</f>
        <v>2.1527099265912779E-8</v>
      </c>
      <c r="P10" s="362">
        <f>'Data_Demand-Energy-Sector'!P69</f>
        <v>2.1527099265912779E-8</v>
      </c>
      <c r="Q10" s="362">
        <f>'Data_Demand-Energy-Sector'!Q69</f>
        <v>2.1527099265912729E-8</v>
      </c>
      <c r="R10" s="362">
        <f>'Data_Demand-Energy-Sector'!R69</f>
        <v>2.1527099265912729E-8</v>
      </c>
      <c r="S10" s="362">
        <f>'Data_Demand-Energy-Sector'!S69</f>
        <v>2.1527099265912842E-8</v>
      </c>
      <c r="T10" s="362">
        <f>'Data_Demand-Energy-Sector'!T69</f>
        <v>5.470094277723449E-8</v>
      </c>
      <c r="U10" s="362">
        <f>'Data_Demand-Energy-Sector'!U69</f>
        <v>6.1536885264553281E-8</v>
      </c>
      <c r="V10" s="362">
        <f>'Data_Demand-Energy-Sector'!V69</f>
        <v>6.2285104267653635E-8</v>
      </c>
      <c r="W10" s="362">
        <f>'Data_Demand-Energy-Sector'!W69</f>
        <v>6.9083337667510682E-8</v>
      </c>
      <c r="X10" s="362">
        <f>'Data_Demand-Energy-Sector'!X69</f>
        <v>1.7246545322972519E-7</v>
      </c>
      <c r="Y10" s="362">
        <f>'Data_Demand-Energy-Sector'!Y69</f>
        <v>9.6867628705902255E-8</v>
      </c>
      <c r="Z10" s="362">
        <f>'Data_Demand-Energy-Sector'!Z69</f>
        <v>1.3600518057807169E-7</v>
      </c>
      <c r="AA10" s="362">
        <f>'Data_Demand-Energy-Sector'!AA69</f>
        <v>7.4376356088449495E-8</v>
      </c>
      <c r="AB10" s="362">
        <f>'Data_Demand-Energy-Sector'!AB69</f>
        <v>6.903115127058753E-8</v>
      </c>
      <c r="AC10" s="362">
        <f>'Data_Demand-Energy-Sector'!AC69</f>
        <v>7.3360457116568376E-8</v>
      </c>
      <c r="AD10" s="362">
        <f>'Data_Demand-Energy-Sector'!AD69</f>
        <v>1.9129126711488931E-3</v>
      </c>
      <c r="AE10" s="362">
        <f>'Data_Demand-Energy-Sector'!AE69</f>
        <v>7.5551382147021704E-3</v>
      </c>
      <c r="AF10" s="362">
        <f>'Data_Demand-Energy-Sector'!AF69</f>
        <v>1.2415272496153431E-2</v>
      </c>
      <c r="AG10" s="363">
        <f>'Data_Demand-Energy-Sector'!AG69</f>
        <v>1.2848214804414219E-2</v>
      </c>
    </row>
    <row r="11" spans="1:33" x14ac:dyDescent="0.2">
      <c r="A11" s="437" t="s">
        <v>7</v>
      </c>
      <c r="B11" s="160" t="s">
        <v>206</v>
      </c>
      <c r="C11" s="189" t="s">
        <v>252</v>
      </c>
      <c r="D11" s="364"/>
      <c r="E11" s="364"/>
      <c r="F11" s="364"/>
      <c r="G11" s="364"/>
      <c r="H11" s="364"/>
      <c r="I11" s="365">
        <v>35</v>
      </c>
      <c r="J11" s="365">
        <v>63</v>
      </c>
      <c r="K11" s="365">
        <v>54</v>
      </c>
      <c r="L11" s="365">
        <v>60</v>
      </c>
      <c r="M11" s="365">
        <v>75</v>
      </c>
      <c r="N11" s="365">
        <v>100</v>
      </c>
      <c r="O11" s="365">
        <v>75</v>
      </c>
      <c r="P11" s="365">
        <v>61</v>
      </c>
      <c r="Q11" s="365">
        <v>64</v>
      </c>
      <c r="R11" s="365">
        <v>69</v>
      </c>
      <c r="S11" s="365">
        <v>63</v>
      </c>
      <c r="T11" s="365">
        <v>69</v>
      </c>
      <c r="U11" s="365">
        <v>80</v>
      </c>
      <c r="V11" s="365">
        <v>95</v>
      </c>
      <c r="W11" s="365">
        <v>79</v>
      </c>
      <c r="X11" s="365">
        <v>182</v>
      </c>
      <c r="Y11" s="365">
        <v>292</v>
      </c>
      <c r="Z11" s="365">
        <v>383</v>
      </c>
      <c r="AA11" s="365">
        <v>350</v>
      </c>
      <c r="AB11" s="365">
        <v>435</v>
      </c>
      <c r="AC11" s="365">
        <v>470</v>
      </c>
      <c r="AD11" s="365">
        <v>274</v>
      </c>
      <c r="AE11" s="365">
        <v>320</v>
      </c>
      <c r="AF11" s="365">
        <v>413</v>
      </c>
      <c r="AG11" s="366">
        <v>320</v>
      </c>
    </row>
    <row r="12" spans="1:33" x14ac:dyDescent="0.2">
      <c r="A12" s="436"/>
      <c r="B12" s="159" t="s">
        <v>91</v>
      </c>
      <c r="C12" s="188"/>
      <c r="D12" s="360">
        <f>'Data_Demand-Energy-Sector'!D72</f>
        <v>0</v>
      </c>
      <c r="E12" s="360">
        <f>'Data_Demand-Energy-Sector'!E72</f>
        <v>0.1011153256069693</v>
      </c>
      <c r="F12" s="360">
        <f>'Data_Demand-Energy-Sector'!F72</f>
        <v>0.1011153256069693</v>
      </c>
      <c r="G12" s="360">
        <f>'Data_Demand-Energy-Sector'!G72</f>
        <v>0.1011153256069693</v>
      </c>
      <c r="H12" s="360">
        <f>'Data_Demand-Energy-Sector'!H72</f>
        <v>0.1011153256069693</v>
      </c>
      <c r="I12" s="360">
        <f>'Data_Demand-Energy-Sector'!I72</f>
        <v>0.1011153256069693</v>
      </c>
      <c r="J12" s="360">
        <f>'Data_Demand-Energy-Sector'!J72</f>
        <v>0.1011153256069693</v>
      </c>
      <c r="K12" s="360">
        <f>'Data_Demand-Energy-Sector'!K72</f>
        <v>0.1011153256069693</v>
      </c>
      <c r="L12" s="360">
        <f>'Data_Demand-Energy-Sector'!L72</f>
        <v>0.1011153256069693</v>
      </c>
      <c r="M12" s="360">
        <f>'Data_Demand-Energy-Sector'!M72</f>
        <v>0.1011153256069693</v>
      </c>
      <c r="N12" s="360">
        <f>'Data_Demand-Energy-Sector'!N72</f>
        <v>0.1011153256069693</v>
      </c>
      <c r="O12" s="360">
        <f>'Data_Demand-Energy-Sector'!O72</f>
        <v>0</v>
      </c>
      <c r="P12" s="360">
        <f>'Data_Demand-Energy-Sector'!P72</f>
        <v>0</v>
      </c>
      <c r="Q12" s="360">
        <f>'Data_Demand-Energy-Sector'!Q72</f>
        <v>0</v>
      </c>
      <c r="R12" s="360">
        <f>'Data_Demand-Energy-Sector'!R72</f>
        <v>0</v>
      </c>
      <c r="S12" s="360">
        <f>'Data_Demand-Energy-Sector'!S72</f>
        <v>0</v>
      </c>
      <c r="T12" s="360">
        <f>'Data_Demand-Energy-Sector'!T72</f>
        <v>0</v>
      </c>
      <c r="U12" s="360">
        <f>'Data_Demand-Energy-Sector'!U72</f>
        <v>0.70452201839858242</v>
      </c>
      <c r="V12" s="360">
        <f>'Data_Demand-Energy-Sector'!V72</f>
        <v>1.361753894412332</v>
      </c>
      <c r="W12" s="360">
        <f>'Data_Demand-Energy-Sector'!W72</f>
        <v>1.965341597253571</v>
      </c>
      <c r="X12" s="360">
        <f>'Data_Demand-Energy-Sector'!X72</f>
        <v>5.3534255930701056</v>
      </c>
      <c r="Y12" s="360">
        <f>'Data_Demand-Energy-Sector'!Y72</f>
        <v>14.13078279113172</v>
      </c>
      <c r="Z12" s="360">
        <f>'Data_Demand-Energy-Sector'!Z72</f>
        <v>11.205406699429521</v>
      </c>
      <c r="AA12" s="360">
        <f>'Data_Demand-Energy-Sector'!AA72</f>
        <v>15.8733991187807</v>
      </c>
      <c r="AB12" s="360">
        <f>'Data_Demand-Energy-Sector'!AB72</f>
        <v>10.277620755174141</v>
      </c>
      <c r="AC12" s="360">
        <f>'Data_Demand-Energy-Sector'!AC72</f>
        <v>8.5349657159809418</v>
      </c>
      <c r="AD12" s="360">
        <f>'Data_Demand-Energy-Sector'!AD72</f>
        <v>7.9112551542337703</v>
      </c>
      <c r="AE12" s="360">
        <f>'Data_Demand-Energy-Sector'!AE72</f>
        <v>10.598481143040329</v>
      </c>
      <c r="AF12" s="360">
        <f>'Data_Demand-Energy-Sector'!AF72</f>
        <v>11.27132055860706</v>
      </c>
      <c r="AG12" s="361">
        <f>'Data_Demand-Energy-Sector'!AG72</f>
        <v>11.590304013130851</v>
      </c>
    </row>
    <row r="13" spans="1:33" x14ac:dyDescent="0.2">
      <c r="A13" s="435" t="s">
        <v>53</v>
      </c>
      <c r="B13" s="158" t="s">
        <v>206</v>
      </c>
      <c r="C13" s="190" t="s">
        <v>252</v>
      </c>
      <c r="D13" s="367"/>
      <c r="E13" s="367"/>
      <c r="F13" s="367"/>
      <c r="G13" s="367"/>
      <c r="H13" s="368">
        <v>50</v>
      </c>
      <c r="I13" s="368">
        <v>45</v>
      </c>
      <c r="J13" s="368">
        <v>53</v>
      </c>
      <c r="K13" s="368">
        <v>63</v>
      </c>
      <c r="L13" s="368">
        <v>56</v>
      </c>
      <c r="M13" s="368">
        <v>58</v>
      </c>
      <c r="N13" s="368">
        <v>71</v>
      </c>
      <c r="O13" s="368">
        <v>68</v>
      </c>
      <c r="P13" s="368">
        <v>50</v>
      </c>
      <c r="Q13" s="368">
        <v>44</v>
      </c>
      <c r="R13" s="368">
        <v>87</v>
      </c>
      <c r="S13" s="368">
        <v>90</v>
      </c>
      <c r="T13" s="368">
        <v>90</v>
      </c>
      <c r="U13" s="368">
        <v>100</v>
      </c>
      <c r="V13" s="368">
        <v>140</v>
      </c>
      <c r="W13" s="368">
        <v>120</v>
      </c>
      <c r="X13" s="368">
        <v>118</v>
      </c>
      <c r="Y13" s="368">
        <v>118</v>
      </c>
      <c r="Z13" s="368">
        <v>150</v>
      </c>
      <c r="AA13" s="368">
        <v>155</v>
      </c>
      <c r="AB13" s="368">
        <v>165</v>
      </c>
      <c r="AC13" s="368">
        <v>160</v>
      </c>
      <c r="AD13" s="368">
        <v>126</v>
      </c>
      <c r="AE13" s="368">
        <v>106</v>
      </c>
      <c r="AF13" s="368">
        <v>130</v>
      </c>
      <c r="AG13" s="369">
        <v>130</v>
      </c>
    </row>
    <row r="14" spans="1:33" x14ac:dyDescent="0.2">
      <c r="A14" s="435"/>
      <c r="B14" s="158" t="s">
        <v>91</v>
      </c>
      <c r="C14" s="190"/>
      <c r="D14" s="362">
        <f>'Data_Demand-Energy-Sector'!D75</f>
        <v>0</v>
      </c>
      <c r="E14" s="362">
        <f>'Data_Demand-Energy-Sector'!E75</f>
        <v>1.850881630529464</v>
      </c>
      <c r="F14" s="362">
        <f>'Data_Demand-Energy-Sector'!F75</f>
        <v>1.850881630529464</v>
      </c>
      <c r="G14" s="362">
        <f>'Data_Demand-Energy-Sector'!G75</f>
        <v>1.850881630529464</v>
      </c>
      <c r="H14" s="362">
        <f>'Data_Demand-Energy-Sector'!H75</f>
        <v>1.850881630529464</v>
      </c>
      <c r="I14" s="362">
        <f>'Data_Demand-Energy-Sector'!I75</f>
        <v>1.850881630529464</v>
      </c>
      <c r="J14" s="362">
        <f>'Data_Demand-Energy-Sector'!J75</f>
        <v>1.850881630529464</v>
      </c>
      <c r="K14" s="362">
        <f>'Data_Demand-Energy-Sector'!K75</f>
        <v>1.850881630529464</v>
      </c>
      <c r="L14" s="362">
        <f>'Data_Demand-Energy-Sector'!L75</f>
        <v>1.850881630529464</v>
      </c>
      <c r="M14" s="362">
        <f>'Data_Demand-Energy-Sector'!M75</f>
        <v>1.850881630529464</v>
      </c>
      <c r="N14" s="362">
        <f>'Data_Demand-Energy-Sector'!N75</f>
        <v>1.850881630529464</v>
      </c>
      <c r="O14" s="362">
        <f>'Data_Demand-Energy-Sector'!O75</f>
        <v>1.645228116026191</v>
      </c>
      <c r="P14" s="362">
        <f>'Data_Demand-Energy-Sector'!P75</f>
        <v>1.2339210870196431</v>
      </c>
      <c r="Q14" s="362">
        <f>'Data_Demand-Energy-Sector'!Q75</f>
        <v>0.82261405801309539</v>
      </c>
      <c r="R14" s="362">
        <f>'Data_Demand-Energy-Sector'!R75</f>
        <v>0.82261405801309539</v>
      </c>
      <c r="S14" s="362">
        <f>'Data_Demand-Energy-Sector'!S75</f>
        <v>0.82261405801309539</v>
      </c>
      <c r="T14" s="362">
        <f>'Data_Demand-Energy-Sector'!T75</f>
        <v>3.390417650479304</v>
      </c>
      <c r="U14" s="362">
        <f>'Data_Demand-Energy-Sector'!U75</f>
        <v>6.6577921617720381</v>
      </c>
      <c r="V14" s="362">
        <f>'Data_Demand-Energy-Sector'!V75</f>
        <v>17.5321774761623</v>
      </c>
      <c r="W14" s="362">
        <f>'Data_Demand-Energy-Sector'!W75</f>
        <v>16.705059279893671</v>
      </c>
      <c r="X14" s="362">
        <f>'Data_Demand-Energy-Sector'!X75</f>
        <v>25.32877678977783</v>
      </c>
      <c r="Y14" s="362">
        <f>'Data_Demand-Energy-Sector'!Y75</f>
        <v>67.142960587291569</v>
      </c>
      <c r="Z14" s="362">
        <f>'Data_Demand-Energy-Sector'!Z75</f>
        <v>45.98760785606823</v>
      </c>
      <c r="AA14" s="362">
        <f>'Data_Demand-Energy-Sector'!AA75</f>
        <v>48.759930036785462</v>
      </c>
      <c r="AB14" s="362">
        <f>'Data_Demand-Energy-Sector'!AB75</f>
        <v>48.899027285687133</v>
      </c>
      <c r="AC14" s="362">
        <f>'Data_Demand-Energy-Sector'!AC75</f>
        <v>30.116634771766069</v>
      </c>
      <c r="AD14" s="362">
        <f>'Data_Demand-Energy-Sector'!AD75</f>
        <v>21.274040905740272</v>
      </c>
      <c r="AE14" s="362">
        <f>'Data_Demand-Energy-Sector'!AE75</f>
        <v>14.26076524511608</v>
      </c>
      <c r="AF14" s="362">
        <f>'Data_Demand-Energy-Sector'!AF75</f>
        <v>28.418398841013051</v>
      </c>
      <c r="AG14" s="363">
        <f>'Data_Demand-Energy-Sector'!AG75</f>
        <v>45.310701434005587</v>
      </c>
    </row>
    <row r="15" spans="1:33" x14ac:dyDescent="0.2">
      <c r="A15" s="437" t="s">
        <v>5</v>
      </c>
      <c r="B15" s="160" t="s">
        <v>206</v>
      </c>
      <c r="C15" s="189" t="s">
        <v>252</v>
      </c>
      <c r="D15" s="364"/>
      <c r="E15" s="364"/>
      <c r="F15" s="364"/>
      <c r="G15" s="364"/>
      <c r="H15" s="365">
        <v>145</v>
      </c>
      <c r="I15" s="365">
        <v>239</v>
      </c>
      <c r="J15" s="365">
        <v>200</v>
      </c>
      <c r="K15" s="365">
        <v>230</v>
      </c>
      <c r="L15" s="365">
        <v>230</v>
      </c>
      <c r="M15" s="365">
        <v>215</v>
      </c>
      <c r="N15" s="365">
        <v>335</v>
      </c>
      <c r="O15" s="365">
        <v>345</v>
      </c>
      <c r="P15" s="365">
        <v>335</v>
      </c>
      <c r="Q15" s="365">
        <v>370</v>
      </c>
      <c r="R15" s="365">
        <v>405</v>
      </c>
      <c r="S15" s="365">
        <v>500</v>
      </c>
      <c r="T15" s="365">
        <v>580</v>
      </c>
      <c r="U15" s="365">
        <v>563</v>
      </c>
      <c r="V15" s="365">
        <v>570</v>
      </c>
      <c r="W15" s="365">
        <v>546</v>
      </c>
      <c r="X15" s="365">
        <v>609</v>
      </c>
      <c r="Y15" s="365">
        <v>662</v>
      </c>
      <c r="Z15" s="365">
        <v>782</v>
      </c>
      <c r="AA15" s="365">
        <v>799</v>
      </c>
      <c r="AB15" s="365">
        <v>844</v>
      </c>
      <c r="AC15" s="365">
        <v>759</v>
      </c>
      <c r="AD15" s="365">
        <v>680</v>
      </c>
      <c r="AE15" s="365">
        <v>714</v>
      </c>
      <c r="AF15" s="365">
        <v>741</v>
      </c>
      <c r="AG15" s="366">
        <v>760</v>
      </c>
    </row>
    <row r="16" spans="1:33" x14ac:dyDescent="0.2">
      <c r="A16" s="436"/>
      <c r="B16" s="159" t="s">
        <v>91</v>
      </c>
      <c r="C16" s="188"/>
      <c r="D16" s="360">
        <f>'Data_Demand-Energy-Sector'!D80</f>
        <v>0</v>
      </c>
      <c r="E16" s="360">
        <f>'Data_Demand-Energy-Sector'!E80</f>
        <v>47.077764532983267</v>
      </c>
      <c r="F16" s="360">
        <f>'Data_Demand-Energy-Sector'!F80</f>
        <v>47.077764532983267</v>
      </c>
      <c r="G16" s="360">
        <f>'Data_Demand-Energy-Sector'!G80</f>
        <v>47.077764532983267</v>
      </c>
      <c r="H16" s="360">
        <f>'Data_Demand-Energy-Sector'!H80</f>
        <v>47.077764532983267</v>
      </c>
      <c r="I16" s="360">
        <f>'Data_Demand-Energy-Sector'!I80</f>
        <v>47.077764532983295</v>
      </c>
      <c r="J16" s="360">
        <f>'Data_Demand-Energy-Sector'!J80</f>
        <v>47.077764532983245</v>
      </c>
      <c r="K16" s="360">
        <f>'Data_Demand-Energy-Sector'!K80</f>
        <v>47.077764532983245</v>
      </c>
      <c r="L16" s="360">
        <f>'Data_Demand-Energy-Sector'!L80</f>
        <v>47.077764532983295</v>
      </c>
      <c r="M16" s="360">
        <f>'Data_Demand-Energy-Sector'!M80</f>
        <v>47.077764532983295</v>
      </c>
      <c r="N16" s="360">
        <f>'Data_Demand-Energy-Sector'!N80</f>
        <v>47.077764532983295</v>
      </c>
      <c r="O16" s="360">
        <f>'Data_Demand-Energy-Sector'!O80</f>
        <v>46.924257331206448</v>
      </c>
      <c r="P16" s="360">
        <f>'Data_Demand-Energy-Sector'!P80</f>
        <v>46.885526858365694</v>
      </c>
      <c r="Q16" s="360">
        <f>'Data_Demand-Energy-Sector'!Q80</f>
        <v>46.84679638552462</v>
      </c>
      <c r="R16" s="360">
        <f>'Data_Demand-Energy-Sector'!R80</f>
        <v>46.87233873983736</v>
      </c>
      <c r="S16" s="360">
        <f>'Data_Demand-Energy-Sector'!S80</f>
        <v>46.87233873983736</v>
      </c>
      <c r="T16" s="360">
        <f>'Data_Demand-Energy-Sector'!T80</f>
        <v>0.63945615107109</v>
      </c>
      <c r="U16" s="360">
        <f>'Data_Demand-Energy-Sector'!U80</f>
        <v>2.9393042762196591</v>
      </c>
      <c r="V16" s="360">
        <f>'Data_Demand-Energy-Sector'!V80</f>
        <v>7.4038369134814781</v>
      </c>
      <c r="W16" s="360">
        <f>'Data_Demand-Energy-Sector'!W80</f>
        <v>14.224807627877381</v>
      </c>
      <c r="X16" s="360">
        <f>'Data_Demand-Energy-Sector'!X80</f>
        <v>39.868676122362089</v>
      </c>
      <c r="Y16" s="360">
        <f>'Data_Demand-Energy-Sector'!Y80</f>
        <v>49.659045555295172</v>
      </c>
      <c r="Z16" s="360">
        <f>'Data_Demand-Energy-Sector'!Z80</f>
        <v>46.777414693437073</v>
      </c>
      <c r="AA16" s="360">
        <f>'Data_Demand-Energy-Sector'!AA80</f>
        <v>61.40324280155712</v>
      </c>
      <c r="AB16" s="360">
        <f>'Data_Demand-Energy-Sector'!AB80</f>
        <v>55.363026525030421</v>
      </c>
      <c r="AC16" s="360">
        <f>'Data_Demand-Energy-Sector'!AC80</f>
        <v>59.637068853896047</v>
      </c>
      <c r="AD16" s="360">
        <f>'Data_Demand-Energy-Sector'!AD80</f>
        <v>64.832625020058259</v>
      </c>
      <c r="AE16" s="360">
        <f>'Data_Demand-Energy-Sector'!AE80</f>
        <v>77.765533526213602</v>
      </c>
      <c r="AF16" s="360">
        <f>'Data_Demand-Energy-Sector'!AF80</f>
        <v>86.475943895520089</v>
      </c>
      <c r="AG16" s="361">
        <f>'Data_Demand-Energy-Sector'!AG80</f>
        <v>89.311566899128778</v>
      </c>
    </row>
    <row r="17" spans="1:33" x14ac:dyDescent="0.2">
      <c r="A17" s="437" t="s">
        <v>33</v>
      </c>
      <c r="B17" s="160" t="s">
        <v>272</v>
      </c>
      <c r="C17" s="189" t="s">
        <v>253</v>
      </c>
      <c r="D17" s="365">
        <v>291</v>
      </c>
      <c r="E17" s="365">
        <v>288</v>
      </c>
      <c r="F17" s="365">
        <v>282</v>
      </c>
      <c r="G17" s="365">
        <v>275</v>
      </c>
      <c r="H17" s="365">
        <v>269</v>
      </c>
      <c r="I17" s="365">
        <v>287</v>
      </c>
      <c r="J17" s="365">
        <v>283</v>
      </c>
      <c r="K17" s="365">
        <v>281</v>
      </c>
      <c r="L17" s="365">
        <v>348</v>
      </c>
      <c r="M17" s="365">
        <v>376</v>
      </c>
      <c r="N17" s="365">
        <v>378</v>
      </c>
      <c r="O17" s="365">
        <v>408</v>
      </c>
      <c r="P17" s="365">
        <v>414</v>
      </c>
      <c r="Q17" s="365">
        <v>452</v>
      </c>
      <c r="R17" s="365">
        <v>492</v>
      </c>
      <c r="S17" s="365">
        <v>510</v>
      </c>
      <c r="T17" s="365">
        <v>513</v>
      </c>
      <c r="U17" s="365">
        <v>512</v>
      </c>
      <c r="V17" s="365">
        <v>460</v>
      </c>
      <c r="W17" s="365">
        <v>449</v>
      </c>
      <c r="X17" s="365">
        <v>466</v>
      </c>
      <c r="Y17" s="365">
        <v>487</v>
      </c>
      <c r="Z17" s="365">
        <v>423</v>
      </c>
      <c r="AA17" s="365">
        <v>455</v>
      </c>
      <c r="AB17" s="365">
        <v>391</v>
      </c>
      <c r="AC17" s="365">
        <v>478</v>
      </c>
      <c r="AD17" s="365">
        <v>467</v>
      </c>
      <c r="AE17" s="365">
        <v>489</v>
      </c>
      <c r="AF17" s="364"/>
      <c r="AG17" s="370"/>
    </row>
    <row r="18" spans="1:33" x14ac:dyDescent="0.2">
      <c r="A18" s="435"/>
      <c r="B18" s="158" t="s">
        <v>90</v>
      </c>
      <c r="C18" s="190" t="s">
        <v>474</v>
      </c>
      <c r="D18" s="367"/>
      <c r="E18" s="367"/>
      <c r="F18" s="367"/>
      <c r="G18" s="367"/>
      <c r="H18" s="367"/>
      <c r="I18" s="367"/>
      <c r="J18" s="367"/>
      <c r="K18" s="367"/>
      <c r="L18" s="367"/>
      <c r="M18" s="367"/>
      <c r="N18" s="367"/>
      <c r="O18" s="367"/>
      <c r="P18" s="367"/>
      <c r="Q18" s="367"/>
      <c r="R18" s="367"/>
      <c r="S18" s="368">
        <v>4</v>
      </c>
      <c r="T18" s="368">
        <v>4.0999999999999996</v>
      </c>
      <c r="U18" s="368">
        <v>3.2</v>
      </c>
      <c r="V18" s="368">
        <v>3.2</v>
      </c>
      <c r="W18" s="368">
        <v>2.4</v>
      </c>
      <c r="X18" s="368">
        <v>10.6</v>
      </c>
      <c r="Y18" s="368">
        <v>10.4</v>
      </c>
      <c r="Z18" s="368">
        <v>6.1</v>
      </c>
      <c r="AA18" s="368">
        <v>5.9</v>
      </c>
      <c r="AB18" s="368">
        <v>5.9</v>
      </c>
      <c r="AC18" s="368">
        <v>6.9</v>
      </c>
      <c r="AD18" s="368">
        <v>7.8</v>
      </c>
      <c r="AE18" s="368">
        <v>7</v>
      </c>
      <c r="AF18" s="368">
        <v>6.8</v>
      </c>
      <c r="AG18" s="369">
        <v>8.1999999999999993</v>
      </c>
    </row>
    <row r="19" spans="1:33" x14ac:dyDescent="0.2">
      <c r="A19" s="436"/>
      <c r="B19" s="159" t="s">
        <v>91</v>
      </c>
      <c r="C19" s="188"/>
      <c r="D19" s="360">
        <f>'Data_Demand-Energy-Sector'!D83</f>
        <v>0</v>
      </c>
      <c r="E19" s="360">
        <f>'Data_Demand-Energy-Sector'!E83</f>
        <v>0</v>
      </c>
      <c r="F19" s="360">
        <f>'Data_Demand-Energy-Sector'!F83</f>
        <v>0</v>
      </c>
      <c r="G19" s="360">
        <f>'Data_Demand-Energy-Sector'!G83</f>
        <v>0</v>
      </c>
      <c r="H19" s="360">
        <f>'Data_Demand-Energy-Sector'!H83</f>
        <v>0</v>
      </c>
      <c r="I19" s="360">
        <f>'Data_Demand-Energy-Sector'!I83</f>
        <v>0</v>
      </c>
      <c r="J19" s="360">
        <f>'Data_Demand-Energy-Sector'!J83</f>
        <v>0</v>
      </c>
      <c r="K19" s="360">
        <f>'Data_Demand-Energy-Sector'!K83</f>
        <v>0</v>
      </c>
      <c r="L19" s="360">
        <f>'Data_Demand-Energy-Sector'!L83</f>
        <v>0</v>
      </c>
      <c r="M19" s="360">
        <f>'Data_Demand-Energy-Sector'!M83</f>
        <v>0</v>
      </c>
      <c r="N19" s="360">
        <f>'Data_Demand-Energy-Sector'!N83</f>
        <v>0</v>
      </c>
      <c r="O19" s="360">
        <f>'Data_Demand-Energy-Sector'!O83</f>
        <v>1.0461758347547871E-8</v>
      </c>
      <c r="P19" s="360">
        <f>'Data_Demand-Energy-Sector'!P83</f>
        <v>2.0923516695095731E-8</v>
      </c>
      <c r="Q19" s="360">
        <f>'Data_Demand-Energy-Sector'!Q83</f>
        <v>3.1385275042643673E-8</v>
      </c>
      <c r="R19" s="360">
        <f>'Data_Demand-Energy-Sector'!R83</f>
        <v>4.1847033390191469E-8</v>
      </c>
      <c r="S19" s="360">
        <f>'Data_Demand-Energy-Sector'!S83</f>
        <v>5.2308791737739338E-8</v>
      </c>
      <c r="T19" s="360">
        <f>'Data_Demand-Energy-Sector'!T83</f>
        <v>1.6382285855700451E-7</v>
      </c>
      <c r="U19" s="360">
        <f>'Data_Demand-Energy-Sector'!U83</f>
        <v>2.1809398530239221E-7</v>
      </c>
      <c r="V19" s="360">
        <f>'Data_Demand-Energy-Sector'!V83</f>
        <v>2.5510351423134348E-7</v>
      </c>
      <c r="W19" s="360">
        <f>'Data_Demand-Energy-Sector'!W83</f>
        <v>3.179460753806247E-7</v>
      </c>
      <c r="X19" s="360">
        <f>'Data_Demand-Energy-Sector'!X83</f>
        <v>4.3102252567747898E-7</v>
      </c>
      <c r="Y19" s="360">
        <f>'Data_Demand-Energy-Sector'!Y83</f>
        <v>7.0071497851954082E-7</v>
      </c>
      <c r="Z19" s="360">
        <f>'Data_Demand-Energy-Sector'!Z83</f>
        <v>6.1158943006165032E-7</v>
      </c>
      <c r="AA19" s="360">
        <f>'Data_Demand-Energy-Sector'!AA83</f>
        <v>1.9202387614323761E-7</v>
      </c>
      <c r="AB19" s="360">
        <f>'Data_Demand-Energy-Sector'!AB83</f>
        <v>1.883072434261684E-7</v>
      </c>
      <c r="AC19" s="360">
        <f>'Data_Demand-Energy-Sector'!AC83</f>
        <v>2.6185074019532438E-7</v>
      </c>
      <c r="AD19" s="360">
        <f>'Data_Demand-Energy-Sector'!AD83</f>
        <v>4.3735789010900923E-2</v>
      </c>
      <c r="AE19" s="360">
        <f>'Data_Demand-Energy-Sector'!AE83</f>
        <v>0.13341805404998411</v>
      </c>
      <c r="AF19" s="360">
        <f>'Data_Demand-Energy-Sector'!AF83</f>
        <v>0.22160331237786521</v>
      </c>
      <c r="AG19" s="361">
        <f>'Data_Demand-Energy-Sector'!AG83</f>
        <v>0.30336702774352992</v>
      </c>
    </row>
    <row r="20" spans="1:33" x14ac:dyDescent="0.2">
      <c r="A20" s="383" t="s">
        <v>209</v>
      </c>
      <c r="B20" s="159" t="s">
        <v>91</v>
      </c>
      <c r="C20" s="188"/>
      <c r="D20" s="360">
        <f>'Data_Demand-Energy-Sector'!D90</f>
        <v>0</v>
      </c>
      <c r="E20" s="360">
        <f>'Data_Demand-Energy-Sector'!E90</f>
        <v>4.0404709391405492E-7</v>
      </c>
      <c r="F20" s="360">
        <f>'Data_Demand-Energy-Sector'!F90</f>
        <v>4.0404709391405492E-7</v>
      </c>
      <c r="G20" s="360">
        <f>'Data_Demand-Energy-Sector'!G90</f>
        <v>4.0404709391405502E-7</v>
      </c>
      <c r="H20" s="360">
        <f>'Data_Demand-Energy-Sector'!H90</f>
        <v>4.0404709391405481E-7</v>
      </c>
      <c r="I20" s="360">
        <f>'Data_Demand-Energy-Sector'!I90</f>
        <v>4.0404709391405481E-7</v>
      </c>
      <c r="J20" s="360">
        <f>'Data_Demand-Energy-Sector'!J90</f>
        <v>4.0404709391405529E-7</v>
      </c>
      <c r="K20" s="360">
        <f>'Data_Demand-Energy-Sector'!K90</f>
        <v>4.0404709391405418E-7</v>
      </c>
      <c r="L20" s="360">
        <f>'Data_Demand-Energy-Sector'!L90</f>
        <v>4.0404709391405529E-7</v>
      </c>
      <c r="M20" s="360">
        <f>'Data_Demand-Energy-Sector'!M90</f>
        <v>4.0404709391405481E-7</v>
      </c>
      <c r="N20" s="360">
        <f>'Data_Demand-Energy-Sector'!N90</f>
        <v>4.0404709391405481E-7</v>
      </c>
      <c r="O20" s="360">
        <f>'Data_Demand-Energy-Sector'!O90</f>
        <v>4.0404709391405529E-7</v>
      </c>
      <c r="P20" s="360">
        <f>'Data_Demand-Energy-Sector'!P90</f>
        <v>4.0404709391405529E-7</v>
      </c>
      <c r="Q20" s="360">
        <f>'Data_Demand-Energy-Sector'!Q90</f>
        <v>4.0404709391405418E-7</v>
      </c>
      <c r="R20" s="360">
        <f>'Data_Demand-Energy-Sector'!R90</f>
        <v>4.0404709391405418E-7</v>
      </c>
      <c r="S20" s="360">
        <f>'Data_Demand-Energy-Sector'!S90</f>
        <v>4.0404709391405629E-7</v>
      </c>
      <c r="T20" s="360">
        <f>'Data_Demand-Energy-Sector'!T90</f>
        <v>1.026694618280401E-6</v>
      </c>
      <c r="U20" s="360">
        <f>'Data_Demand-Energy-Sector'!U90</f>
        <v>1.155000000350077E-6</v>
      </c>
      <c r="V20" s="360">
        <f>'Data_Demand-Energy-Sector'!V90</f>
        <v>1.1690434954851909E-6</v>
      </c>
      <c r="W20" s="360">
        <f>'Data_Demand-Energy-Sector'!W90</f>
        <v>1.2966411069902E-6</v>
      </c>
      <c r="X20" s="360">
        <f>'Data_Demand-Energy-Sector'!X90</f>
        <v>4.5736511539190596E-6</v>
      </c>
      <c r="Y20" s="360">
        <f>'Data_Demand-Energy-Sector'!Y90</f>
        <v>2.9730910656657688E-6</v>
      </c>
      <c r="Z20" s="360">
        <f>'Data_Demand-Energy-Sector'!Z90</f>
        <v>3.768912792557719E-6</v>
      </c>
      <c r="AA20" s="360">
        <f>'Data_Demand-Energy-Sector'!AA90</f>
        <v>1.8689443324789871E-6</v>
      </c>
      <c r="AB20" s="360">
        <f>'Data_Demand-Energy-Sector'!AB90</f>
        <v>1.7620643869197399E-6</v>
      </c>
      <c r="AC20" s="360">
        <f>'Data_Demand-Energy-Sector'!AC90</f>
        <v>1.9600409311657502E-6</v>
      </c>
      <c r="AD20" s="360">
        <f>'Data_Demand-Energy-Sector'!AD90</f>
        <v>5.0487651276761268E-2</v>
      </c>
      <c r="AE20" s="360">
        <f>'Data_Demand-Energy-Sector'!AE90</f>
        <v>0.1900485331833697</v>
      </c>
      <c r="AF20" s="360">
        <f>'Data_Demand-Energy-Sector'!AF90</f>
        <v>0.30383514371451792</v>
      </c>
      <c r="AG20" s="361">
        <f>'Data_Demand-Energy-Sector'!AG90</f>
        <v>0.32992019341700762</v>
      </c>
    </row>
    <row r="21" spans="1:33" x14ac:dyDescent="0.2">
      <c r="A21" s="435" t="s">
        <v>4</v>
      </c>
      <c r="B21" s="158" t="s">
        <v>206</v>
      </c>
      <c r="C21" s="190" t="s">
        <v>252</v>
      </c>
      <c r="D21" s="367"/>
      <c r="E21" s="367"/>
      <c r="F21" s="367"/>
      <c r="G21" s="367"/>
      <c r="H21" s="368">
        <v>6100</v>
      </c>
      <c r="I21" s="368">
        <v>6300</v>
      </c>
      <c r="J21" s="368">
        <v>11000</v>
      </c>
      <c r="K21" s="368">
        <v>14000</v>
      </c>
      <c r="L21" s="368">
        <v>15000</v>
      </c>
      <c r="M21" s="368">
        <v>14000</v>
      </c>
      <c r="N21" s="368">
        <v>14000</v>
      </c>
      <c r="O21" s="368">
        <v>15100</v>
      </c>
      <c r="P21" s="368">
        <v>14200</v>
      </c>
      <c r="Q21" s="368">
        <v>15100</v>
      </c>
      <c r="R21" s="368">
        <v>20200</v>
      </c>
      <c r="S21" s="368">
        <v>20600</v>
      </c>
      <c r="T21" s="368">
        <v>23500</v>
      </c>
      <c r="U21" s="368">
        <v>25800</v>
      </c>
      <c r="V21" s="368">
        <v>25400</v>
      </c>
      <c r="W21" s="368">
        <v>18800</v>
      </c>
      <c r="X21" s="368">
        <v>28100</v>
      </c>
      <c r="Y21" s="368">
        <v>34100</v>
      </c>
      <c r="Z21" s="368">
        <v>35000</v>
      </c>
      <c r="AA21" s="368">
        <v>34000</v>
      </c>
      <c r="AB21" s="368">
        <v>31700</v>
      </c>
      <c r="AC21" s="368">
        <v>31500</v>
      </c>
      <c r="AD21" s="368">
        <v>38000</v>
      </c>
      <c r="AE21" s="368">
        <v>69000</v>
      </c>
      <c r="AF21" s="368">
        <v>95000</v>
      </c>
      <c r="AG21" s="369">
        <v>86000</v>
      </c>
    </row>
    <row r="22" spans="1:33" x14ac:dyDescent="0.2">
      <c r="A22" s="435"/>
      <c r="B22" s="158" t="s">
        <v>91</v>
      </c>
      <c r="C22" s="190"/>
      <c r="D22" s="362">
        <f>'Data_Demand-Energy-Sector'!D101</f>
        <v>0</v>
      </c>
      <c r="E22" s="362">
        <f>'Data_Demand-Energy-Sector'!E101</f>
        <v>373.93299915750328</v>
      </c>
      <c r="F22" s="362">
        <f>'Data_Demand-Energy-Sector'!F101</f>
        <v>373.9329991575035</v>
      </c>
      <c r="G22" s="362">
        <f>'Data_Demand-Energy-Sector'!G101</f>
        <v>373.93299915750328</v>
      </c>
      <c r="H22" s="362">
        <f>'Data_Demand-Energy-Sector'!H101</f>
        <v>373.9329991575035</v>
      </c>
      <c r="I22" s="362">
        <f>'Data_Demand-Energy-Sector'!I101</f>
        <v>373.93299915750231</v>
      </c>
      <c r="J22" s="362">
        <f>'Data_Demand-Energy-Sector'!J101</f>
        <v>373.9329991575043</v>
      </c>
      <c r="K22" s="362">
        <f>'Data_Demand-Energy-Sector'!K101</f>
        <v>373.93299915750231</v>
      </c>
      <c r="L22" s="362">
        <f>'Data_Demand-Energy-Sector'!L101</f>
        <v>373.93299915750458</v>
      </c>
      <c r="M22" s="362">
        <f>'Data_Demand-Energy-Sector'!M101</f>
        <v>373.9329991575031</v>
      </c>
      <c r="N22" s="362">
        <f>'Data_Demand-Energy-Sector'!N101</f>
        <v>373.9329991575039</v>
      </c>
      <c r="O22" s="362">
        <f>'Data_Demand-Energy-Sector'!O101</f>
        <v>373.9329991575039</v>
      </c>
      <c r="P22" s="362">
        <f>'Data_Demand-Energy-Sector'!P101</f>
        <v>373.93299915750231</v>
      </c>
      <c r="Q22" s="362">
        <f>'Data_Demand-Energy-Sector'!Q101</f>
        <v>747.86599831500632</v>
      </c>
      <c r="R22" s="362">
        <f>'Data_Demand-Energy-Sector'!R101</f>
        <v>747.86599831500507</v>
      </c>
      <c r="S22" s="362">
        <f>'Data_Demand-Energy-Sector'!S101</f>
        <v>747.86599831500803</v>
      </c>
      <c r="T22" s="362">
        <f>'Data_Demand-Energy-Sector'!T101</f>
        <v>3381.4100306480791</v>
      </c>
      <c r="U22" s="362">
        <f>'Data_Demand-Energy-Sector'!U101</f>
        <v>5009.2887269506218</v>
      </c>
      <c r="V22" s="362">
        <f>'Data_Demand-Energy-Sector'!V101</f>
        <v>3894.1233787279007</v>
      </c>
      <c r="W22" s="362">
        <f>'Data_Demand-Energy-Sector'!W101</f>
        <v>3998.7136904718664</v>
      </c>
      <c r="X22" s="362">
        <f>'Data_Demand-Energy-Sector'!X101</f>
        <v>4279.4086771842076</v>
      </c>
      <c r="Y22" s="362">
        <f>'Data_Demand-Energy-Sector'!Y101</f>
        <v>3356.1388193803459</v>
      </c>
      <c r="Z22" s="362">
        <f>'Data_Demand-Energy-Sector'!Z101</f>
        <v>3294.0717150941755</v>
      </c>
      <c r="AA22" s="362">
        <f>'Data_Demand-Energy-Sector'!AA101</f>
        <v>3052.2137323552788</v>
      </c>
      <c r="AB22" s="362">
        <f>'Data_Demand-Energy-Sector'!AB101</f>
        <v>5796.6850894137533</v>
      </c>
      <c r="AC22" s="362">
        <f>'Data_Demand-Energy-Sector'!AC101</f>
        <v>8718.3509604738392</v>
      </c>
      <c r="AD22" s="362">
        <f>'Data_Demand-Energy-Sector'!AD101</f>
        <v>11054.257474614849</v>
      </c>
      <c r="AE22" s="362">
        <f>'Data_Demand-Energy-Sector'!AE101</f>
        <v>15955.991772324072</v>
      </c>
      <c r="AF22" s="362">
        <f>'Data_Demand-Energy-Sector'!AF101</f>
        <v>20265.964229210007</v>
      </c>
      <c r="AG22" s="363">
        <f>'Data_Demand-Energy-Sector'!AG101</f>
        <v>22672.341016813352</v>
      </c>
    </row>
    <row r="23" spans="1:33" x14ac:dyDescent="0.2">
      <c r="A23" s="437" t="s">
        <v>170</v>
      </c>
      <c r="B23" s="160" t="s">
        <v>206</v>
      </c>
      <c r="C23" s="189" t="s">
        <v>252</v>
      </c>
      <c r="D23" s="364"/>
      <c r="E23" s="364"/>
      <c r="F23" s="364"/>
      <c r="G23" s="364"/>
      <c r="H23" s="365">
        <v>7190000</v>
      </c>
      <c r="I23" s="365">
        <v>7580000</v>
      </c>
      <c r="J23" s="365">
        <v>7730000</v>
      </c>
      <c r="K23" s="365">
        <v>7680000</v>
      </c>
      <c r="L23" s="365">
        <v>7040000</v>
      </c>
      <c r="M23" s="365">
        <v>6990000</v>
      </c>
      <c r="N23" s="365">
        <v>7280000</v>
      </c>
      <c r="O23" s="365">
        <v>7600000</v>
      </c>
      <c r="P23" s="365">
        <v>8100000</v>
      </c>
      <c r="Q23" s="365">
        <v>8200000</v>
      </c>
      <c r="R23" s="365">
        <v>9350000</v>
      </c>
      <c r="S23" s="365">
        <v>10500000</v>
      </c>
      <c r="T23" s="365">
        <v>11900000</v>
      </c>
      <c r="U23" s="365">
        <v>12600000</v>
      </c>
      <c r="V23" s="365">
        <v>13300000</v>
      </c>
      <c r="W23" s="365">
        <v>10800000</v>
      </c>
      <c r="X23" s="365">
        <v>13900000</v>
      </c>
      <c r="Y23" s="365">
        <v>16000000</v>
      </c>
      <c r="Z23" s="365">
        <v>15800000</v>
      </c>
      <c r="AA23" s="365">
        <v>16900000</v>
      </c>
      <c r="AB23" s="365">
        <v>17800000</v>
      </c>
      <c r="AC23" s="365">
        <v>17500000</v>
      </c>
      <c r="AD23" s="365">
        <v>15700000</v>
      </c>
      <c r="AE23" s="365">
        <v>17300000</v>
      </c>
      <c r="AF23" s="365">
        <v>18900000</v>
      </c>
      <c r="AG23" s="366">
        <v>19000000</v>
      </c>
    </row>
    <row r="24" spans="1:33" x14ac:dyDescent="0.2">
      <c r="A24" s="436"/>
      <c r="B24" s="159" t="s">
        <v>91</v>
      </c>
      <c r="C24" s="188"/>
      <c r="D24" s="360">
        <f>'Data_Demand-Energy-Sector'!D128</f>
        <v>0</v>
      </c>
      <c r="E24" s="360">
        <f>'Data_Demand-Energy-Sector'!E128</f>
        <v>5085.0914702187547</v>
      </c>
      <c r="F24" s="360">
        <f>'Data_Demand-Energy-Sector'!F128</f>
        <v>5085.0914702187556</v>
      </c>
      <c r="G24" s="360">
        <f>'Data_Demand-Energy-Sector'!G128</f>
        <v>5085.0914702187547</v>
      </c>
      <c r="H24" s="360">
        <f>'Data_Demand-Energy-Sector'!H128</f>
        <v>5085.0914702187565</v>
      </c>
      <c r="I24" s="360">
        <f>'Data_Demand-Energy-Sector'!I128</f>
        <v>5085.0914702187565</v>
      </c>
      <c r="J24" s="360">
        <f>'Data_Demand-Energy-Sector'!J128</f>
        <v>5085.0914702187547</v>
      </c>
      <c r="K24" s="360">
        <f>'Data_Demand-Energy-Sector'!K128</f>
        <v>5085.0914702187547</v>
      </c>
      <c r="L24" s="360">
        <f>'Data_Demand-Energy-Sector'!L128</f>
        <v>5085.0914702187565</v>
      </c>
      <c r="M24" s="360">
        <f>'Data_Demand-Energy-Sector'!M128</f>
        <v>5085.0914702187583</v>
      </c>
      <c r="N24" s="360">
        <f>'Data_Demand-Energy-Sector'!N128</f>
        <v>5085.0914702187565</v>
      </c>
      <c r="O24" s="360">
        <f>'Data_Demand-Energy-Sector'!O128</f>
        <v>5085.0914702187492</v>
      </c>
      <c r="P24" s="360">
        <f>'Data_Demand-Energy-Sector'!P128</f>
        <v>5085.0914702187565</v>
      </c>
      <c r="Q24" s="360">
        <f>'Data_Demand-Energy-Sector'!Q128</f>
        <v>5552.3697140545519</v>
      </c>
      <c r="R24" s="360">
        <f>'Data_Demand-Energy-Sector'!R128</f>
        <v>5552.3697140545446</v>
      </c>
      <c r="S24" s="360">
        <f>'Data_Demand-Energy-Sector'!S128</f>
        <v>5552.3697140545482</v>
      </c>
      <c r="T24" s="360">
        <f>'Data_Demand-Energy-Sector'!T128</f>
        <v>24481.647063275181</v>
      </c>
      <c r="U24" s="360">
        <f>'Data_Demand-Energy-Sector'!U128</f>
        <v>39399.64993335757</v>
      </c>
      <c r="V24" s="360">
        <f>'Data_Demand-Energy-Sector'!V128</f>
        <v>38144.673218891752</v>
      </c>
      <c r="W24" s="360">
        <f>'Data_Demand-Energy-Sector'!W128</f>
        <v>42170.613768914627</v>
      </c>
      <c r="X24" s="360">
        <f>'Data_Demand-Energy-Sector'!X128</f>
        <v>47157.017700892051</v>
      </c>
      <c r="Y24" s="360">
        <f>'Data_Demand-Energy-Sector'!Y128</f>
        <v>57166.817937095257</v>
      </c>
      <c r="Z24" s="360">
        <f>'Data_Demand-Energy-Sector'!Z128</f>
        <v>57489.742159012611</v>
      </c>
      <c r="AA24" s="360">
        <f>'Data_Demand-Energy-Sector'!AA128</f>
        <v>45509.494117668408</v>
      </c>
      <c r="AB24" s="360">
        <f>'Data_Demand-Energy-Sector'!AB128</f>
        <v>58701.008827210579</v>
      </c>
      <c r="AC24" s="360">
        <f>'Data_Demand-Energy-Sector'!AC128</f>
        <v>74525.628293833841</v>
      </c>
      <c r="AD24" s="360">
        <f>'Data_Demand-Energy-Sector'!AD128</f>
        <v>85969.098930061751</v>
      </c>
      <c r="AE24" s="360">
        <f>'Data_Demand-Energy-Sector'!AE128</f>
        <v>103710.26013219549</v>
      </c>
      <c r="AF24" s="360">
        <f>'Data_Demand-Energy-Sector'!AF128</f>
        <v>119502.63403722338</v>
      </c>
      <c r="AG24" s="361">
        <f>'Data_Demand-Energy-Sector'!AG128</f>
        <v>129237.62110325201</v>
      </c>
    </row>
    <row r="25" spans="1:33" x14ac:dyDescent="0.2">
      <c r="A25" s="383" t="s">
        <v>182</v>
      </c>
      <c r="B25" s="159" t="s">
        <v>91</v>
      </c>
      <c r="C25" s="188"/>
      <c r="D25" s="360">
        <f>'Data_Demand-Energy-Sector'!D141</f>
        <v>0</v>
      </c>
      <c r="E25" s="360">
        <f>'Data_Demand-Energy-Sector'!E141</f>
        <v>0</v>
      </c>
      <c r="F25" s="360">
        <f>'Data_Demand-Energy-Sector'!F141</f>
        <v>0</v>
      </c>
      <c r="G25" s="360">
        <f>'Data_Demand-Energy-Sector'!G141</f>
        <v>0</v>
      </c>
      <c r="H25" s="360">
        <f>'Data_Demand-Energy-Sector'!H141</f>
        <v>0</v>
      </c>
      <c r="I25" s="360">
        <f>'Data_Demand-Energy-Sector'!I141</f>
        <v>0</v>
      </c>
      <c r="J25" s="360">
        <f>'Data_Demand-Energy-Sector'!J141</f>
        <v>0</v>
      </c>
      <c r="K25" s="360">
        <f>'Data_Demand-Energy-Sector'!K141</f>
        <v>0</v>
      </c>
      <c r="L25" s="360">
        <f>'Data_Demand-Energy-Sector'!L141</f>
        <v>0</v>
      </c>
      <c r="M25" s="360">
        <f>'Data_Demand-Energy-Sector'!M141</f>
        <v>0</v>
      </c>
      <c r="N25" s="360">
        <f>'Data_Demand-Energy-Sector'!N141</f>
        <v>0</v>
      </c>
      <c r="O25" s="360">
        <f>'Data_Demand-Energy-Sector'!O141</f>
        <v>0</v>
      </c>
      <c r="P25" s="360">
        <f>'Data_Demand-Energy-Sector'!P141</f>
        <v>0</v>
      </c>
      <c r="Q25" s="360">
        <f>'Data_Demand-Energy-Sector'!Q141</f>
        <v>0</v>
      </c>
      <c r="R25" s="360">
        <f>'Data_Demand-Energy-Sector'!R141</f>
        <v>0</v>
      </c>
      <c r="S25" s="360">
        <f>'Data_Demand-Energy-Sector'!S141</f>
        <v>0</v>
      </c>
      <c r="T25" s="360">
        <f>'Data_Demand-Energy-Sector'!T141</f>
        <v>67.037988908753988</v>
      </c>
      <c r="U25" s="360">
        <f>'Data_Demand-Energy-Sector'!U141</f>
        <v>111.72998151458994</v>
      </c>
      <c r="V25" s="360">
        <f>'Data_Demand-Energy-Sector'!V141</f>
        <v>89.383985211672027</v>
      </c>
      <c r="W25" s="360">
        <f>'Data_Demand-Energy-Sector'!W141</f>
        <v>89.383985211672027</v>
      </c>
      <c r="X25" s="360">
        <f>'Data_Demand-Energy-Sector'!X141</f>
        <v>104.87939784946806</v>
      </c>
      <c r="Y25" s="360">
        <f>'Data_Demand-Energy-Sector'!Y141</f>
        <v>378.07843051819157</v>
      </c>
      <c r="Z25" s="360">
        <f>'Data_Demand-Energy-Sector'!Z141</f>
        <v>641.74163372797557</v>
      </c>
      <c r="AA25" s="360">
        <f>'Data_Demand-Energy-Sector'!AA141</f>
        <v>536.79093097652935</v>
      </c>
      <c r="AB25" s="360">
        <f>'Data_Demand-Energy-Sector'!AB141</f>
        <v>589.12526160209825</v>
      </c>
      <c r="AC25" s="360">
        <f>'Data_Demand-Energy-Sector'!AC141</f>
        <v>725.30297597295566</v>
      </c>
      <c r="AD25" s="360">
        <f>'Data_Demand-Energy-Sector'!AD141</f>
        <v>1087.0913405504998</v>
      </c>
      <c r="AE25" s="360">
        <f>'Data_Demand-Energy-Sector'!AE141</f>
        <v>1505.8921394719068</v>
      </c>
      <c r="AF25" s="360">
        <f>'Data_Demand-Energy-Sector'!AF141</f>
        <v>1744.8347036491323</v>
      </c>
      <c r="AG25" s="361">
        <f>'Data_Demand-Energy-Sector'!AG141</f>
        <v>1838.3600786586662</v>
      </c>
    </row>
    <row r="26" spans="1:33" x14ac:dyDescent="0.2">
      <c r="A26" s="437" t="s">
        <v>12</v>
      </c>
      <c r="B26" s="160" t="s">
        <v>206</v>
      </c>
      <c r="C26" s="189" t="s">
        <v>252</v>
      </c>
      <c r="D26" s="364"/>
      <c r="E26" s="364"/>
      <c r="F26" s="364"/>
      <c r="G26" s="364"/>
      <c r="H26" s="365">
        <v>906000</v>
      </c>
      <c r="I26" s="365">
        <v>1040000</v>
      </c>
      <c r="J26" s="365">
        <v>1080000</v>
      </c>
      <c r="K26" s="365">
        <v>1120000</v>
      </c>
      <c r="L26" s="365">
        <v>1140000</v>
      </c>
      <c r="M26" s="365">
        <v>1120000</v>
      </c>
      <c r="N26" s="365">
        <v>1250000</v>
      </c>
      <c r="O26" s="365">
        <v>1330000</v>
      </c>
      <c r="P26" s="365">
        <v>1340000</v>
      </c>
      <c r="Q26" s="365">
        <v>1400000</v>
      </c>
      <c r="R26" s="365">
        <v>1400000</v>
      </c>
      <c r="S26" s="365">
        <v>1490000</v>
      </c>
      <c r="T26" s="365">
        <v>1580000</v>
      </c>
      <c r="U26" s="365">
        <v>1660000</v>
      </c>
      <c r="V26" s="365">
        <v>1570000</v>
      </c>
      <c r="W26" s="365">
        <v>1400000</v>
      </c>
      <c r="X26" s="365">
        <v>1590000</v>
      </c>
      <c r="Y26" s="365">
        <v>1940000</v>
      </c>
      <c r="Z26" s="365">
        <v>2220000</v>
      </c>
      <c r="AA26" s="365">
        <v>2630000</v>
      </c>
      <c r="AB26" s="365">
        <v>2450000</v>
      </c>
      <c r="AC26" s="365">
        <v>2280000</v>
      </c>
      <c r="AD26" s="365">
        <v>2090000</v>
      </c>
      <c r="AE26" s="365">
        <v>2160000</v>
      </c>
      <c r="AF26" s="365">
        <v>2400000</v>
      </c>
      <c r="AG26" s="366">
        <v>2700000</v>
      </c>
    </row>
    <row r="27" spans="1:33" x14ac:dyDescent="0.2">
      <c r="A27" s="436"/>
      <c r="B27" s="159" t="s">
        <v>91</v>
      </c>
      <c r="C27" s="188"/>
      <c r="D27" s="360">
        <f>'Data_Demand-Energy-Sector'!D172</f>
        <v>0</v>
      </c>
      <c r="E27" s="360">
        <f>'Data_Demand-Energy-Sector'!E172</f>
        <v>25521.964417264346</v>
      </c>
      <c r="F27" s="360">
        <f>'Data_Demand-Energy-Sector'!F172</f>
        <v>25521.964417264346</v>
      </c>
      <c r="G27" s="360">
        <f>'Data_Demand-Energy-Sector'!G172</f>
        <v>25521.964417264346</v>
      </c>
      <c r="H27" s="360">
        <f>'Data_Demand-Energy-Sector'!H172</f>
        <v>25521.964417264338</v>
      </c>
      <c r="I27" s="360">
        <f>'Data_Demand-Energy-Sector'!I172</f>
        <v>25521.964417264338</v>
      </c>
      <c r="J27" s="360">
        <f>'Data_Demand-Energy-Sector'!J172</f>
        <v>25521.964417264349</v>
      </c>
      <c r="K27" s="360">
        <f>'Data_Demand-Energy-Sector'!K172</f>
        <v>25521.964417264349</v>
      </c>
      <c r="L27" s="360">
        <f>'Data_Demand-Energy-Sector'!L172</f>
        <v>25521.964417264327</v>
      </c>
      <c r="M27" s="360">
        <f>'Data_Demand-Energy-Sector'!M172</f>
        <v>25521.964417264349</v>
      </c>
      <c r="N27" s="360">
        <f>'Data_Demand-Energy-Sector'!N172</f>
        <v>25521.964417264331</v>
      </c>
      <c r="O27" s="360">
        <f>'Data_Demand-Energy-Sector'!O172</f>
        <v>25521.030300268947</v>
      </c>
      <c r="P27" s="360">
        <f>'Data_Demand-Energy-Sector'!P172</f>
        <v>25519.155248015391</v>
      </c>
      <c r="Q27" s="360">
        <f>'Data_Demand-Energy-Sector'!Q172</f>
        <v>26135.062968717251</v>
      </c>
      <c r="R27" s="360">
        <f>'Data_Demand-Energy-Sector'!R172</f>
        <v>26135.059532475992</v>
      </c>
      <c r="S27" s="360">
        <f>'Data_Demand-Energy-Sector'!S172</f>
        <v>26135.059514402685</v>
      </c>
      <c r="T27" s="360">
        <f>'Data_Demand-Energy-Sector'!T172</f>
        <v>30413.043226694452</v>
      </c>
      <c r="U27" s="360">
        <f>'Data_Demand-Energy-Sector'!U172</f>
        <v>29476.931517933215</v>
      </c>
      <c r="V27" s="360">
        <f>'Data_Demand-Energy-Sector'!V172</f>
        <v>17077.139298596714</v>
      </c>
      <c r="W27" s="360">
        <f>'Data_Demand-Energy-Sector'!W172</f>
        <v>19032.288299976943</v>
      </c>
      <c r="X27" s="360">
        <f>'Data_Demand-Energy-Sector'!X172</f>
        <v>40749.676215042862</v>
      </c>
      <c r="Y27" s="360">
        <f>'Data_Demand-Energy-Sector'!Y172</f>
        <v>37660.520054691224</v>
      </c>
      <c r="Z27" s="360">
        <f>'Data_Demand-Energy-Sector'!Z172</f>
        <v>38225.419505393453</v>
      </c>
      <c r="AA27" s="360">
        <f>'Data_Demand-Energy-Sector'!AA172</f>
        <v>36656.269770290339</v>
      </c>
      <c r="AB27" s="360">
        <f>'Data_Demand-Energy-Sector'!AB172</f>
        <v>42352.06902099451</v>
      </c>
      <c r="AC27" s="360">
        <f>'Data_Demand-Energy-Sector'!AC172</f>
        <v>43656.384045934785</v>
      </c>
      <c r="AD27" s="360">
        <f>'Data_Demand-Energy-Sector'!AD172</f>
        <v>60881.535734855708</v>
      </c>
      <c r="AE27" s="360">
        <f>'Data_Demand-Energy-Sector'!AE172</f>
        <v>70562.023118066951</v>
      </c>
      <c r="AF27" s="360">
        <f>'Data_Demand-Energy-Sector'!AF172</f>
        <v>81689.943653980998</v>
      </c>
      <c r="AG27" s="361">
        <f>'Data_Demand-Energy-Sector'!AG172</f>
        <v>91022.324175480913</v>
      </c>
    </row>
    <row r="28" spans="1:33" x14ac:dyDescent="0.2">
      <c r="A28" s="435" t="s">
        <v>14</v>
      </c>
      <c r="B28" s="158" t="s">
        <v>206</v>
      </c>
      <c r="C28" s="190" t="s">
        <v>252</v>
      </c>
      <c r="D28" s="367"/>
      <c r="E28" s="367"/>
      <c r="F28" s="367"/>
      <c r="G28" s="367"/>
      <c r="H28" s="368">
        <v>128</v>
      </c>
      <c r="I28" s="368">
        <v>145</v>
      </c>
      <c r="J28" s="368">
        <v>146</v>
      </c>
      <c r="K28" s="368">
        <v>154</v>
      </c>
      <c r="L28" s="368">
        <v>146</v>
      </c>
      <c r="M28" s="368">
        <v>169</v>
      </c>
      <c r="N28" s="368">
        <v>155</v>
      </c>
      <c r="O28" s="368">
        <v>160</v>
      </c>
      <c r="P28" s="368">
        <v>184</v>
      </c>
      <c r="Q28" s="368">
        <v>205</v>
      </c>
      <c r="R28" s="368">
        <v>214</v>
      </c>
      <c r="S28" s="368">
        <v>217</v>
      </c>
      <c r="T28" s="368">
        <v>221</v>
      </c>
      <c r="U28" s="368">
        <v>213</v>
      </c>
      <c r="V28" s="368">
        <v>189</v>
      </c>
      <c r="W28" s="368">
        <v>181</v>
      </c>
      <c r="X28" s="368">
        <v>192</v>
      </c>
      <c r="Y28" s="368">
        <v>195</v>
      </c>
      <c r="Z28" s="368">
        <v>183</v>
      </c>
      <c r="AA28" s="368">
        <v>183</v>
      </c>
      <c r="AB28" s="368">
        <v>147</v>
      </c>
      <c r="AC28" s="368">
        <v>189</v>
      </c>
      <c r="AD28" s="368">
        <v>191</v>
      </c>
      <c r="AE28" s="368">
        <v>199</v>
      </c>
      <c r="AF28" s="368">
        <v>190</v>
      </c>
      <c r="AG28" s="369">
        <v>180</v>
      </c>
    </row>
    <row r="29" spans="1:33" x14ac:dyDescent="0.2">
      <c r="A29" s="435"/>
      <c r="B29" s="158" t="s">
        <v>91</v>
      </c>
      <c r="C29" s="190"/>
      <c r="D29" s="362">
        <f>'Data_Demand-Energy-Sector'!D179</f>
        <v>0</v>
      </c>
      <c r="E29" s="362">
        <f>'Data_Demand-Energy-Sector'!E179</f>
        <v>2.1297587269123881E-7</v>
      </c>
      <c r="F29" s="362">
        <f>'Data_Demand-Energy-Sector'!F179</f>
        <v>2.1297587269123881E-7</v>
      </c>
      <c r="G29" s="362">
        <f>'Data_Demand-Energy-Sector'!G179</f>
        <v>2.1297587269123881E-7</v>
      </c>
      <c r="H29" s="362">
        <f>'Data_Demand-Energy-Sector'!H179</f>
        <v>2.1297587269123871E-7</v>
      </c>
      <c r="I29" s="362">
        <f>'Data_Demand-Energy-Sector'!I179</f>
        <v>2.1297587269123871E-7</v>
      </c>
      <c r="J29" s="362">
        <f>'Data_Demand-Energy-Sector'!J179</f>
        <v>2.12975872691239E-7</v>
      </c>
      <c r="K29" s="362">
        <f>'Data_Demand-Energy-Sector'!K179</f>
        <v>2.1297587269123839E-7</v>
      </c>
      <c r="L29" s="362">
        <f>'Data_Demand-Energy-Sector'!L179</f>
        <v>2.12975872691239E-7</v>
      </c>
      <c r="M29" s="362">
        <f>'Data_Demand-Energy-Sector'!M179</f>
        <v>2.1297587269123871E-7</v>
      </c>
      <c r="N29" s="362">
        <f>'Data_Demand-Energy-Sector'!N179</f>
        <v>2.1297587269123871E-7</v>
      </c>
      <c r="O29" s="362">
        <f>'Data_Demand-Energy-Sector'!O179</f>
        <v>2.1654460334250532E-7</v>
      </c>
      <c r="P29" s="362">
        <f>'Data_Demand-Energy-Sector'!P179</f>
        <v>2.2011333399377166E-7</v>
      </c>
      <c r="Q29" s="362">
        <f>'Data_Demand-Energy-Sector'!Q179</f>
        <v>2.236820646450374E-7</v>
      </c>
      <c r="R29" s="362">
        <f>'Data_Demand-Energy-Sector'!R179</f>
        <v>2.2725079529630369E-7</v>
      </c>
      <c r="S29" s="362">
        <f>'Data_Demand-Energy-Sector'!S179</f>
        <v>2.3081952594757115E-7</v>
      </c>
      <c r="T29" s="362">
        <f>'Data_Demand-Energy-Sector'!T179</f>
        <v>5.8003887235974202E-7</v>
      </c>
      <c r="U29" s="362">
        <f>'Data_Demand-Energy-Sector'!U179</f>
        <v>6.449059563971843E-7</v>
      </c>
      <c r="V29" s="362">
        <f>'Data_Demand-Energy-Sector'!V179</f>
        <v>6.450852859198645E-7</v>
      </c>
      <c r="W29" s="362">
        <f>'Data_Demand-Energy-Sector'!W179</f>
        <v>7.0593558328019373E-7</v>
      </c>
      <c r="X29" s="362">
        <f>'Data_Demand-Energy-Sector'!X179</f>
        <v>1.0682187838286988E-6</v>
      </c>
      <c r="Y29" s="362">
        <f>'Data_Demand-Energy-Sector'!Y179</f>
        <v>5.8992745544418283E-7</v>
      </c>
      <c r="Z29" s="362">
        <f>'Data_Demand-Energy-Sector'!Z179</f>
        <v>4.5925743232342391E-7</v>
      </c>
      <c r="AA29" s="362">
        <f>'Data_Demand-Energy-Sector'!AA179</f>
        <v>1.2496488924933336E-7</v>
      </c>
      <c r="AB29" s="362">
        <f>'Data_Demand-Energy-Sector'!AB179</f>
        <v>1.0999560212244788E-7</v>
      </c>
      <c r="AC29" s="362">
        <f>'Data_Demand-Energy-Sector'!AC179</f>
        <v>2.1574273455208564E-7</v>
      </c>
      <c r="AD29" s="362">
        <f>'Data_Demand-Energy-Sector'!AD179</f>
        <v>2.0944612655971629E-2</v>
      </c>
      <c r="AE29" s="362">
        <f>'Data_Demand-Energy-Sector'!AE179</f>
        <v>6.8507396727879366E-2</v>
      </c>
      <c r="AF29" s="362">
        <f>'Data_Demand-Energy-Sector'!AF179</f>
        <v>0.11519087918894826</v>
      </c>
      <c r="AG29" s="363">
        <f>'Data_Demand-Energy-Sector'!AG179</f>
        <v>0.16974882508114</v>
      </c>
    </row>
    <row r="30" spans="1:33" x14ac:dyDescent="0.2">
      <c r="A30" s="437" t="s">
        <v>13</v>
      </c>
      <c r="B30" s="160" t="s">
        <v>206</v>
      </c>
      <c r="C30" s="189" t="s">
        <v>252</v>
      </c>
      <c r="D30" s="364"/>
      <c r="E30" s="364"/>
      <c r="F30" s="364"/>
      <c r="G30" s="364"/>
      <c r="H30" s="365">
        <v>18675000</v>
      </c>
      <c r="I30" s="365">
        <v>20169000</v>
      </c>
      <c r="J30" s="365">
        <v>19256000</v>
      </c>
      <c r="K30" s="365">
        <v>21331000</v>
      </c>
      <c r="L30" s="365">
        <v>20833000</v>
      </c>
      <c r="M30" s="365">
        <v>21331000</v>
      </c>
      <c r="N30" s="365">
        <v>20999000</v>
      </c>
      <c r="O30" s="365">
        <v>21912000</v>
      </c>
      <c r="P30" s="365">
        <v>21829000</v>
      </c>
      <c r="Q30" s="365">
        <v>23572000</v>
      </c>
      <c r="R30" s="365">
        <v>23987000</v>
      </c>
      <c r="S30" s="365">
        <v>25813000</v>
      </c>
      <c r="T30" s="365">
        <v>24153000</v>
      </c>
      <c r="U30" s="365">
        <v>28723000</v>
      </c>
      <c r="V30" s="365">
        <v>29055000</v>
      </c>
      <c r="W30" s="365">
        <v>17264000</v>
      </c>
      <c r="X30" s="365">
        <v>27971000</v>
      </c>
      <c r="Y30" s="365">
        <v>30212000</v>
      </c>
      <c r="Z30" s="365">
        <v>27141000</v>
      </c>
      <c r="AA30" s="365">
        <v>28635000</v>
      </c>
      <c r="AB30" s="365">
        <v>32204000</v>
      </c>
      <c r="AC30" s="365">
        <v>33781000</v>
      </c>
      <c r="AD30" s="365">
        <v>32619000</v>
      </c>
      <c r="AE30" s="365">
        <v>34362000</v>
      </c>
      <c r="AF30" s="365">
        <v>35945000</v>
      </c>
      <c r="AG30" s="366">
        <v>34000000</v>
      </c>
    </row>
    <row r="31" spans="1:33" x14ac:dyDescent="0.2">
      <c r="A31" s="436"/>
      <c r="B31" s="159" t="s">
        <v>91</v>
      </c>
      <c r="C31" s="188"/>
      <c r="D31" s="360">
        <f>'Data_Demand-Energy-Sector'!D188</f>
        <v>0</v>
      </c>
      <c r="E31" s="360">
        <f>'Data_Demand-Energy-Sector'!E188</f>
        <v>5.5430173916245021E-4</v>
      </c>
      <c r="F31" s="360">
        <f>'Data_Demand-Energy-Sector'!F188</f>
        <v>5.5430173916245021E-4</v>
      </c>
      <c r="G31" s="360">
        <f>'Data_Demand-Energy-Sector'!G188</f>
        <v>5.543017391624501E-4</v>
      </c>
      <c r="H31" s="360">
        <f>'Data_Demand-Energy-Sector'!H188</f>
        <v>5.5430173916245021E-4</v>
      </c>
      <c r="I31" s="360">
        <f>'Data_Demand-Energy-Sector'!I188</f>
        <v>5.543017391624501E-4</v>
      </c>
      <c r="J31" s="360">
        <f>'Data_Demand-Energy-Sector'!J188</f>
        <v>5.5430173916244988E-4</v>
      </c>
      <c r="K31" s="360">
        <f>'Data_Demand-Energy-Sector'!K188</f>
        <v>5.5430173916244999E-4</v>
      </c>
      <c r="L31" s="360">
        <f>'Data_Demand-Energy-Sector'!L188</f>
        <v>5.5430173916245053E-4</v>
      </c>
      <c r="M31" s="360">
        <f>'Data_Demand-Energy-Sector'!M188</f>
        <v>5.5430173916244988E-4</v>
      </c>
      <c r="N31" s="360">
        <f>'Data_Demand-Energy-Sector'!N188</f>
        <v>5.5430173916245042E-4</v>
      </c>
      <c r="O31" s="360">
        <f>'Data_Demand-Energy-Sector'!O188</f>
        <v>5.5053746162618262E-4</v>
      </c>
      <c r="P31" s="360">
        <f>'Data_Demand-Energy-Sector'!P188</f>
        <v>5.4677318408991537E-4</v>
      </c>
      <c r="Q31" s="360">
        <f>'Data_Demand-Energy-Sector'!Q188</f>
        <v>5.4300890655364887E-4</v>
      </c>
      <c r="R31" s="360">
        <f>'Data_Demand-Energy-Sector'!R188</f>
        <v>5.3924462901738064E-4</v>
      </c>
      <c r="S31" s="360">
        <f>'Data_Demand-Energy-Sector'!S188</f>
        <v>5.3548035148111382E-4</v>
      </c>
      <c r="T31" s="360">
        <f>'Data_Demand-Energy-Sector'!T188</f>
        <v>83.759974874386501</v>
      </c>
      <c r="U31" s="360">
        <f>'Data_Demand-Energy-Sector'!U188</f>
        <v>227.34674190606211</v>
      </c>
      <c r="V31" s="360">
        <f>'Data_Demand-Energy-Sector'!V188</f>
        <v>939.39326789831534</v>
      </c>
      <c r="W31" s="360">
        <f>'Data_Demand-Energy-Sector'!W188</f>
        <v>2793.8659531464195</v>
      </c>
      <c r="X31" s="360">
        <f>'Data_Demand-Energy-Sector'!X188</f>
        <v>45752.205805962971</v>
      </c>
      <c r="Y31" s="360">
        <f>'Data_Demand-Energy-Sector'!Y188</f>
        <v>267816.1361176435</v>
      </c>
      <c r="Z31" s="360">
        <f>'Data_Demand-Energy-Sector'!Z188</f>
        <v>231900.44446863019</v>
      </c>
      <c r="AA31" s="360">
        <f>'Data_Demand-Energy-Sector'!AA188</f>
        <v>2.4496503825749481E-4</v>
      </c>
      <c r="AB31" s="360">
        <f>'Data_Demand-Energy-Sector'!AB188</f>
        <v>1.9284232081996899E-4</v>
      </c>
      <c r="AC31" s="360">
        <f>'Data_Demand-Energy-Sector'!AC188</f>
        <v>2.19840418949034E-4</v>
      </c>
      <c r="AD31" s="360">
        <f>'Data_Demand-Energy-Sector'!AD188</f>
        <v>21281.341273426438</v>
      </c>
      <c r="AE31" s="360">
        <f>'Data_Demand-Energy-Sector'!AE188</f>
        <v>61584.446045456214</v>
      </c>
      <c r="AF31" s="360">
        <f>'Data_Demand-Energy-Sector'!AF188</f>
        <v>98499.37596779826</v>
      </c>
      <c r="AG31" s="361">
        <f>'Data_Demand-Energy-Sector'!AG188</f>
        <v>132026.37402030345</v>
      </c>
    </row>
    <row r="32" spans="1:33" x14ac:dyDescent="0.2">
      <c r="A32" s="161" t="s">
        <v>208</v>
      </c>
      <c r="B32" s="162" t="s">
        <v>206</v>
      </c>
      <c r="C32" s="274" t="s">
        <v>252</v>
      </c>
      <c r="D32" s="371"/>
      <c r="E32" s="371"/>
      <c r="F32" s="371"/>
      <c r="G32" s="371"/>
      <c r="H32" s="372">
        <v>64500</v>
      </c>
      <c r="I32" s="372">
        <v>79900</v>
      </c>
      <c r="J32" s="372">
        <v>84800</v>
      </c>
      <c r="K32" s="372">
        <v>79700</v>
      </c>
      <c r="L32" s="372">
        <v>76600</v>
      </c>
      <c r="M32" s="372">
        <v>82000</v>
      </c>
      <c r="N32" s="372">
        <v>83500</v>
      </c>
      <c r="O32" s="372">
        <v>83500</v>
      </c>
      <c r="P32" s="372">
        <v>98300</v>
      </c>
      <c r="Q32" s="372">
        <v>99100</v>
      </c>
      <c r="R32" s="372">
        <v>102000</v>
      </c>
      <c r="S32" s="372">
        <v>123000</v>
      </c>
      <c r="T32" s="372">
        <v>123000</v>
      </c>
      <c r="U32" s="372">
        <v>124000</v>
      </c>
      <c r="V32" s="372">
        <v>124000</v>
      </c>
      <c r="W32" s="372">
        <v>133000</v>
      </c>
      <c r="X32" s="372">
        <v>133000</v>
      </c>
      <c r="Y32" s="372">
        <v>111000</v>
      </c>
      <c r="Z32" s="372">
        <v>110000</v>
      </c>
      <c r="AA32" s="372">
        <v>110000</v>
      </c>
      <c r="AB32" s="372">
        <v>123000</v>
      </c>
      <c r="AC32" s="372">
        <v>130000</v>
      </c>
      <c r="AD32" s="372">
        <v>129000</v>
      </c>
      <c r="AE32" s="372">
        <v>132000</v>
      </c>
      <c r="AF32" s="372">
        <v>190000</v>
      </c>
      <c r="AG32" s="373">
        <v>210000</v>
      </c>
    </row>
    <row r="33" spans="1:33" x14ac:dyDescent="0.2">
      <c r="A33" s="435" t="s">
        <v>54</v>
      </c>
      <c r="B33" s="158" t="s">
        <v>206</v>
      </c>
      <c r="C33" s="190" t="s">
        <v>252</v>
      </c>
      <c r="D33" s="367"/>
      <c r="E33" s="367"/>
      <c r="F33" s="367"/>
      <c r="G33" s="367"/>
      <c r="H33" s="368">
        <v>3.8</v>
      </c>
      <c r="I33" s="367"/>
      <c r="J33" s="367"/>
      <c r="K33" s="367"/>
      <c r="L33" s="367"/>
      <c r="M33" s="367"/>
      <c r="N33" s="367"/>
      <c r="O33" s="367"/>
      <c r="P33" s="367"/>
      <c r="Q33" s="367"/>
      <c r="R33" s="367"/>
      <c r="S33" s="367"/>
      <c r="T33" s="367"/>
      <c r="U33" s="367"/>
      <c r="V33" s="367"/>
      <c r="W33" s="367"/>
      <c r="X33" s="367"/>
      <c r="Y33" s="367"/>
      <c r="Z33" s="367"/>
      <c r="AA33" s="368">
        <v>6.5</v>
      </c>
      <c r="AB33" s="367"/>
      <c r="AC33" s="368">
        <v>8.1</v>
      </c>
      <c r="AD33" s="368">
        <v>8.1</v>
      </c>
      <c r="AE33" s="368">
        <v>8.1</v>
      </c>
      <c r="AF33" s="367"/>
      <c r="AG33" s="369">
        <v>11.41</v>
      </c>
    </row>
    <row r="34" spans="1:33" x14ac:dyDescent="0.2">
      <c r="A34" s="435"/>
      <c r="B34" s="158" t="s">
        <v>91</v>
      </c>
      <c r="C34" s="190"/>
      <c r="D34" s="362">
        <f>'Data_Demand-Energy-Sector'!D195</f>
        <v>0</v>
      </c>
      <c r="E34" s="362">
        <f>'Data_Demand-Energy-Sector'!E195</f>
        <v>3.8086406393537957E-8</v>
      </c>
      <c r="F34" s="362">
        <f>'Data_Demand-Energy-Sector'!F195</f>
        <v>3.8086406393537957E-8</v>
      </c>
      <c r="G34" s="362">
        <f>'Data_Demand-Energy-Sector'!G195</f>
        <v>3.8086406393537977E-8</v>
      </c>
      <c r="H34" s="362">
        <f>'Data_Demand-Energy-Sector'!H195</f>
        <v>3.8086406393537951E-8</v>
      </c>
      <c r="I34" s="362">
        <f>'Data_Demand-Energy-Sector'!I195</f>
        <v>3.8086406393537951E-8</v>
      </c>
      <c r="J34" s="362">
        <f>'Data_Demand-Energy-Sector'!J195</f>
        <v>3.8086406393537997E-8</v>
      </c>
      <c r="K34" s="362">
        <f>'Data_Demand-Energy-Sector'!K195</f>
        <v>3.8086406393537898E-8</v>
      </c>
      <c r="L34" s="362">
        <f>'Data_Demand-Energy-Sector'!L195</f>
        <v>3.8086406393537997E-8</v>
      </c>
      <c r="M34" s="362">
        <f>'Data_Demand-Energy-Sector'!M195</f>
        <v>3.8086406393537951E-8</v>
      </c>
      <c r="N34" s="362">
        <f>'Data_Demand-Energy-Sector'!N195</f>
        <v>3.8086406393537951E-8</v>
      </c>
      <c r="O34" s="362">
        <f>'Data_Demand-Energy-Sector'!O195</f>
        <v>3.8086406393537997E-8</v>
      </c>
      <c r="P34" s="362">
        <f>'Data_Demand-Energy-Sector'!P195</f>
        <v>3.8086406393537997E-8</v>
      </c>
      <c r="Q34" s="362">
        <f>'Data_Demand-Energy-Sector'!Q195</f>
        <v>3.8086406393537898E-8</v>
      </c>
      <c r="R34" s="362">
        <f>'Data_Demand-Energy-Sector'!R195</f>
        <v>3.8086406393537898E-8</v>
      </c>
      <c r="S34" s="362">
        <f>'Data_Demand-Energy-Sector'!S195</f>
        <v>3.8086406393538103E-8</v>
      </c>
      <c r="T34" s="362">
        <f>'Data_Demand-Energy-Sector'!T195</f>
        <v>9.677859106741487E-8</v>
      </c>
      <c r="U34" s="362">
        <f>'Data_Demand-Energy-Sector'!U195</f>
        <v>1.088729508526712E-7</v>
      </c>
      <c r="V34" s="362">
        <f>'Data_Demand-Energy-Sector'!V195</f>
        <v>1.101967229350795E-7</v>
      </c>
      <c r="W34" s="362">
        <f>'Data_Demand-Energy-Sector'!W195</f>
        <v>1.2222436664251891E-7</v>
      </c>
      <c r="X34" s="362">
        <f>'Data_Demand-Energy-Sector'!X195</f>
        <v>3.0513118648335998E-7</v>
      </c>
      <c r="Y34" s="362">
        <f>'Data_Demand-Energy-Sector'!Y195</f>
        <v>1.7138118924890401E-7</v>
      </c>
      <c r="Z34" s="362">
        <f>'Data_Demand-Energy-Sector'!Z195</f>
        <v>2.4062455025351149E-7</v>
      </c>
      <c r="AA34" s="362">
        <f>'Data_Demand-Energy-Sector'!AA195</f>
        <v>1.3158893769494909E-7</v>
      </c>
      <c r="AB34" s="362">
        <f>'Data_Demand-Energy-Sector'!AB195</f>
        <v>1.2213203686334709E-7</v>
      </c>
      <c r="AC34" s="362">
        <f>'Data_Demand-Energy-Sector'!AC195</f>
        <v>1.297915779754671E-7</v>
      </c>
      <c r="AD34" s="362">
        <f>'Data_Demand-Energy-Sector'!AD195</f>
        <v>3.3843839566480411E-3</v>
      </c>
      <c r="AE34" s="362">
        <f>'Data_Demand-Energy-Sector'!AE195</f>
        <v>1.3366782995242301E-2</v>
      </c>
      <c r="AF34" s="362">
        <f>'Data_Demand-Energy-Sector'!AF195</f>
        <v>2.1965482108579151E-2</v>
      </c>
      <c r="AG34" s="363">
        <f>'Data_Demand-Energy-Sector'!AG195</f>
        <v>2.2731456961655919E-2</v>
      </c>
    </row>
    <row r="35" spans="1:33" x14ac:dyDescent="0.2">
      <c r="A35" s="437" t="s">
        <v>8</v>
      </c>
      <c r="B35" s="160" t="s">
        <v>206</v>
      </c>
      <c r="C35" s="189" t="s">
        <v>252</v>
      </c>
      <c r="D35" s="364"/>
      <c r="E35" s="364"/>
      <c r="F35" s="364"/>
      <c r="G35" s="364"/>
      <c r="H35" s="365">
        <v>1880</v>
      </c>
      <c r="I35" s="365">
        <v>2070</v>
      </c>
      <c r="J35" s="365">
        <v>2150</v>
      </c>
      <c r="K35" s="365">
        <v>1640</v>
      </c>
      <c r="L35" s="365">
        <v>1450</v>
      </c>
      <c r="M35" s="365">
        <v>1480</v>
      </c>
      <c r="N35" s="365">
        <v>1410</v>
      </c>
      <c r="O35" s="365">
        <v>1580</v>
      </c>
      <c r="P35" s="365">
        <v>1510</v>
      </c>
      <c r="Q35" s="365">
        <v>1430</v>
      </c>
      <c r="R35" s="365">
        <v>1330</v>
      </c>
      <c r="S35" s="365">
        <v>1390</v>
      </c>
      <c r="T35" s="365">
        <v>1540</v>
      </c>
      <c r="U35" s="365">
        <v>1560</v>
      </c>
      <c r="V35" s="365">
        <v>1510</v>
      </c>
      <c r="W35" s="365">
        <v>2280</v>
      </c>
      <c r="X35" s="365">
        <v>2120</v>
      </c>
      <c r="Y35" s="365">
        <v>1980</v>
      </c>
      <c r="Z35" s="365">
        <v>2000</v>
      </c>
      <c r="AA35" s="365">
        <v>2334</v>
      </c>
      <c r="AB35" s="365">
        <v>2310</v>
      </c>
      <c r="AC35" s="365">
        <v>2200</v>
      </c>
      <c r="AD35" s="365">
        <v>3270</v>
      </c>
      <c r="AE35" s="365">
        <v>2710</v>
      </c>
      <c r="AF35" s="365">
        <v>2810</v>
      </c>
      <c r="AG35" s="366">
        <v>2800</v>
      </c>
    </row>
    <row r="36" spans="1:33" x14ac:dyDescent="0.2">
      <c r="A36" s="436"/>
      <c r="B36" s="159" t="s">
        <v>91</v>
      </c>
      <c r="C36" s="188"/>
      <c r="D36" s="360">
        <f>'Data_Demand-Energy-Sector'!D198</f>
        <v>0</v>
      </c>
      <c r="E36" s="360">
        <f>'Data_Demand-Energy-Sector'!E198</f>
        <v>0.13945702879038779</v>
      </c>
      <c r="F36" s="360">
        <f>'Data_Demand-Energy-Sector'!F198</f>
        <v>0.13945702879038779</v>
      </c>
      <c r="G36" s="360">
        <f>'Data_Demand-Energy-Sector'!G198</f>
        <v>0.13945702879038779</v>
      </c>
      <c r="H36" s="360">
        <f>'Data_Demand-Energy-Sector'!H198</f>
        <v>0.13945702879038779</v>
      </c>
      <c r="I36" s="360">
        <f>'Data_Demand-Energy-Sector'!I198</f>
        <v>0.13945702879038779</v>
      </c>
      <c r="J36" s="360">
        <f>'Data_Demand-Energy-Sector'!J198</f>
        <v>0.13945702879038779</v>
      </c>
      <c r="K36" s="360">
        <f>'Data_Demand-Energy-Sector'!K198</f>
        <v>0.13945702879038779</v>
      </c>
      <c r="L36" s="360">
        <f>'Data_Demand-Energy-Sector'!L198</f>
        <v>0.13945702879038779</v>
      </c>
      <c r="M36" s="360">
        <f>'Data_Demand-Energy-Sector'!M198</f>
        <v>0.13945702879038779</v>
      </c>
      <c r="N36" s="360">
        <f>'Data_Demand-Energy-Sector'!N198</f>
        <v>0.13945702879038779</v>
      </c>
      <c r="O36" s="360">
        <f>'Data_Demand-Energy-Sector'!O198</f>
        <v>0</v>
      </c>
      <c r="P36" s="360">
        <f>'Data_Demand-Energy-Sector'!P198</f>
        <v>0</v>
      </c>
      <c r="Q36" s="360">
        <f>'Data_Demand-Energy-Sector'!Q198</f>
        <v>0</v>
      </c>
      <c r="R36" s="360">
        <f>'Data_Demand-Energy-Sector'!R198</f>
        <v>0</v>
      </c>
      <c r="S36" s="360">
        <f>'Data_Demand-Energy-Sector'!S198</f>
        <v>0</v>
      </c>
      <c r="T36" s="360">
        <f>'Data_Demand-Energy-Sector'!T198</f>
        <v>0</v>
      </c>
      <c r="U36" s="360">
        <f>'Data_Demand-Energy-Sector'!U198</f>
        <v>1.1565509678353829</v>
      </c>
      <c r="V36" s="360">
        <f>'Data_Demand-Energy-Sector'!V198</f>
        <v>2.4664291793993058</v>
      </c>
      <c r="W36" s="360">
        <f>'Data_Demand-Energy-Sector'!W198</f>
        <v>3.9650360117173729</v>
      </c>
      <c r="X36" s="360">
        <f>'Data_Demand-Energy-Sector'!X198</f>
        <v>12.17224367518399</v>
      </c>
      <c r="Y36" s="360">
        <f>'Data_Demand-Energy-Sector'!Y198</f>
        <v>36.749116821954487</v>
      </c>
      <c r="Z36" s="360">
        <f>'Data_Demand-Energy-Sector'!Z198</f>
        <v>33.976140953212727</v>
      </c>
      <c r="AA36" s="360">
        <f>'Data_Demand-Energy-Sector'!AA198</f>
        <v>57.586816318890861</v>
      </c>
      <c r="AB36" s="360">
        <f>'Data_Demand-Energy-Sector'!AB198</f>
        <v>46.288506313503873</v>
      </c>
      <c r="AC36" s="360">
        <f>'Data_Demand-Energy-Sector'!AC198</f>
        <v>50.512627417795848</v>
      </c>
      <c r="AD36" s="360">
        <f>'Data_Demand-Energy-Sector'!AD198</f>
        <v>50.135777879487293</v>
      </c>
      <c r="AE36" s="360">
        <f>'Data_Demand-Energy-Sector'!AE198</f>
        <v>72.958523445751112</v>
      </c>
      <c r="AF36" s="360">
        <f>'Data_Demand-Energy-Sector'!AF198</f>
        <v>85.965322799048039</v>
      </c>
      <c r="AG36" s="361">
        <f>'Data_Demand-Energy-Sector'!AG198</f>
        <v>100.78354937039281</v>
      </c>
    </row>
    <row r="37" spans="1:33" x14ac:dyDescent="0.2">
      <c r="A37" s="435" t="s">
        <v>55</v>
      </c>
      <c r="B37" s="158" t="s">
        <v>206</v>
      </c>
      <c r="C37" s="190" t="s">
        <v>252</v>
      </c>
      <c r="D37" s="367"/>
      <c r="E37" s="367"/>
      <c r="F37" s="367"/>
      <c r="G37" s="367"/>
      <c r="H37" s="368">
        <v>13900</v>
      </c>
      <c r="I37" s="368">
        <v>14600</v>
      </c>
      <c r="J37" s="368">
        <v>15200</v>
      </c>
      <c r="K37" s="368">
        <v>16400</v>
      </c>
      <c r="L37" s="368">
        <v>16400</v>
      </c>
      <c r="M37" s="368">
        <v>17700</v>
      </c>
      <c r="N37" s="368">
        <v>17700</v>
      </c>
      <c r="O37" s="368">
        <v>18700</v>
      </c>
      <c r="P37" s="368">
        <v>20000</v>
      </c>
      <c r="Q37" s="368">
        <v>18800</v>
      </c>
      <c r="R37" s="368">
        <v>19700</v>
      </c>
      <c r="S37" s="368">
        <v>19300</v>
      </c>
      <c r="T37" s="368">
        <v>20200</v>
      </c>
      <c r="U37" s="368">
        <v>20800</v>
      </c>
      <c r="V37" s="368">
        <v>21300</v>
      </c>
      <c r="W37" s="368">
        <v>21800</v>
      </c>
      <c r="X37" s="368">
        <v>23100</v>
      </c>
      <c r="Y37" s="368">
        <v>23300</v>
      </c>
      <c r="Z37" s="368">
        <v>25500</v>
      </c>
      <c r="AA37" s="368">
        <v>26000</v>
      </c>
      <c r="AB37" s="368">
        <v>26800</v>
      </c>
      <c r="AC37" s="368">
        <v>25100</v>
      </c>
      <c r="AD37" s="368">
        <v>25700</v>
      </c>
      <c r="AE37" s="368">
        <v>26800</v>
      </c>
      <c r="AF37" s="368">
        <v>26900</v>
      </c>
      <c r="AG37" s="369">
        <v>27000</v>
      </c>
    </row>
    <row r="38" spans="1:33" x14ac:dyDescent="0.2">
      <c r="A38" s="435"/>
      <c r="B38" s="158" t="s">
        <v>91</v>
      </c>
      <c r="C38" s="190"/>
      <c r="D38" s="362">
        <f>'Data_Demand-Energy-Sector'!D205</f>
        <v>0</v>
      </c>
      <c r="E38" s="362">
        <f>'Data_Demand-Energy-Sector'!E205</f>
        <v>222.2601218110735</v>
      </c>
      <c r="F38" s="362">
        <f>'Data_Demand-Energy-Sector'!F205</f>
        <v>222.2601218110735</v>
      </c>
      <c r="G38" s="362">
        <f>'Data_Demand-Energy-Sector'!G205</f>
        <v>222.2601218110735</v>
      </c>
      <c r="H38" s="362">
        <f>'Data_Demand-Energy-Sector'!H205</f>
        <v>222.2601218110735</v>
      </c>
      <c r="I38" s="362">
        <f>'Data_Demand-Energy-Sector'!I205</f>
        <v>222.2601218110737</v>
      </c>
      <c r="J38" s="362">
        <f>'Data_Demand-Energy-Sector'!J205</f>
        <v>222.26012181107339</v>
      </c>
      <c r="K38" s="362">
        <f>'Data_Demand-Energy-Sector'!K205</f>
        <v>222.26012181107339</v>
      </c>
      <c r="L38" s="362">
        <f>'Data_Demand-Energy-Sector'!L205</f>
        <v>222.2601218110737</v>
      </c>
      <c r="M38" s="362">
        <f>'Data_Demand-Energy-Sector'!M205</f>
        <v>222.2601218110737</v>
      </c>
      <c r="N38" s="362">
        <f>'Data_Demand-Energy-Sector'!N205</f>
        <v>222.2601218110737</v>
      </c>
      <c r="O38" s="362">
        <f>'Data_Demand-Energy-Sector'!O205</f>
        <v>222.49343212355791</v>
      </c>
      <c r="P38" s="362">
        <f>'Data_Demand-Energy-Sector'!P205</f>
        <v>222.72674243604371</v>
      </c>
      <c r="Q38" s="362">
        <f>'Data_Demand-Energy-Sector'!Q205</f>
        <v>222.96005274852811</v>
      </c>
      <c r="R38" s="362">
        <f>'Data_Demand-Energy-Sector'!R205</f>
        <v>222.84339759228567</v>
      </c>
      <c r="S38" s="362">
        <f>'Data_Demand-Energy-Sector'!S205</f>
        <v>222.84339759228567</v>
      </c>
      <c r="T38" s="362">
        <f>'Data_Demand-Energy-Sector'!T205</f>
        <v>45.052224320353808</v>
      </c>
      <c r="U38" s="362">
        <f>'Data_Demand-Energy-Sector'!U205</f>
        <v>85.276748313295329</v>
      </c>
      <c r="V38" s="362">
        <f>'Data_Demand-Energy-Sector'!V205</f>
        <v>174.97638399080242</v>
      </c>
      <c r="W38" s="362">
        <f>'Data_Demand-Energy-Sector'!W205</f>
        <v>270.54287956957239</v>
      </c>
      <c r="X38" s="362">
        <f>'Data_Demand-Energy-Sector'!X205</f>
        <v>532.49183093387512</v>
      </c>
      <c r="Y38" s="362">
        <f>'Data_Demand-Energy-Sector'!Y205</f>
        <v>955.21080206944021</v>
      </c>
      <c r="Z38" s="362">
        <f>'Data_Demand-Energy-Sector'!Z205</f>
        <v>1323.7327213654207</v>
      </c>
      <c r="AA38" s="362">
        <f>'Data_Demand-Energy-Sector'!AA205</f>
        <v>1405.2182489823128</v>
      </c>
      <c r="AB38" s="362">
        <f>'Data_Demand-Energy-Sector'!AB205</f>
        <v>1712.8777375768263</v>
      </c>
      <c r="AC38" s="362">
        <f>'Data_Demand-Energy-Sector'!AC205</f>
        <v>2150.6084745873841</v>
      </c>
      <c r="AD38" s="362">
        <f>'Data_Demand-Energy-Sector'!AD205</f>
        <v>2358.1847921134913</v>
      </c>
      <c r="AE38" s="362">
        <f>'Data_Demand-Energy-Sector'!AE205</f>
        <v>2545.0240092622607</v>
      </c>
      <c r="AF38" s="362">
        <f>'Data_Demand-Energy-Sector'!AF205</f>
        <v>2644.9736230650383</v>
      </c>
      <c r="AG38" s="363">
        <f>'Data_Demand-Energy-Sector'!AG205</f>
        <v>2622.0875171222688</v>
      </c>
    </row>
    <row r="39" spans="1:33" x14ac:dyDescent="0.2">
      <c r="A39" s="435" t="s">
        <v>56</v>
      </c>
      <c r="B39" s="158" t="s">
        <v>206</v>
      </c>
      <c r="C39" s="190" t="s">
        <v>252</v>
      </c>
      <c r="D39" s="367"/>
      <c r="E39" s="367"/>
      <c r="F39" s="367"/>
      <c r="G39" s="367"/>
      <c r="H39" s="368">
        <v>180000</v>
      </c>
      <c r="I39" s="368">
        <v>170000</v>
      </c>
      <c r="J39" s="368">
        <v>330000</v>
      </c>
      <c r="K39" s="368">
        <v>340000</v>
      </c>
      <c r="L39" s="368">
        <v>311000</v>
      </c>
      <c r="M39" s="368">
        <v>304000</v>
      </c>
      <c r="N39" s="368">
        <v>520000</v>
      </c>
      <c r="O39" s="368">
        <v>370000</v>
      </c>
      <c r="P39" s="368">
        <v>390000</v>
      </c>
      <c r="Q39" s="368">
        <v>470000</v>
      </c>
      <c r="R39" s="368">
        <v>551000</v>
      </c>
      <c r="S39" s="368">
        <v>494000</v>
      </c>
      <c r="T39" s="368">
        <v>585000</v>
      </c>
      <c r="U39" s="368">
        <v>511000</v>
      </c>
      <c r="V39" s="368">
        <v>496000</v>
      </c>
      <c r="W39" s="368">
        <v>402000</v>
      </c>
      <c r="X39" s="368">
        <v>405000</v>
      </c>
      <c r="Y39" s="368">
        <v>375000</v>
      </c>
      <c r="Z39" s="368">
        <v>228000</v>
      </c>
      <c r="AA39" s="368">
        <v>333000</v>
      </c>
      <c r="AB39" s="368">
        <v>343000</v>
      </c>
      <c r="AC39" s="368">
        <v>354000</v>
      </c>
      <c r="AD39" s="368">
        <v>202000</v>
      </c>
      <c r="AE39" s="368">
        <v>255000</v>
      </c>
      <c r="AF39" s="368">
        <v>220000</v>
      </c>
      <c r="AG39" s="369">
        <v>220000</v>
      </c>
    </row>
    <row r="40" spans="1:33" x14ac:dyDescent="0.2">
      <c r="A40" s="435"/>
      <c r="B40" s="158" t="s">
        <v>91</v>
      </c>
      <c r="C40" s="190"/>
      <c r="D40" s="362">
        <f>'Data_Demand-Energy-Sector'!D212</f>
        <v>0</v>
      </c>
      <c r="E40" s="362">
        <f>'Data_Demand-Energy-Sector'!E212</f>
        <v>5.5804865020096931E-8</v>
      </c>
      <c r="F40" s="362">
        <f>'Data_Demand-Energy-Sector'!F212</f>
        <v>5.5804865020096931E-8</v>
      </c>
      <c r="G40" s="362">
        <f>'Data_Demand-Energy-Sector'!G212</f>
        <v>5.5804865020096938E-8</v>
      </c>
      <c r="H40" s="362">
        <f>'Data_Demand-Energy-Sector'!H212</f>
        <v>5.5804865020096911E-8</v>
      </c>
      <c r="I40" s="362">
        <f>'Data_Demand-Energy-Sector'!I212</f>
        <v>5.5804865020096911E-8</v>
      </c>
      <c r="J40" s="362">
        <f>'Data_Demand-Energy-Sector'!J212</f>
        <v>5.5804865020096977E-8</v>
      </c>
      <c r="K40" s="362">
        <f>'Data_Demand-Energy-Sector'!K212</f>
        <v>5.5804865020096832E-8</v>
      </c>
      <c r="L40" s="362">
        <f>'Data_Demand-Energy-Sector'!L212</f>
        <v>5.5804865020096977E-8</v>
      </c>
      <c r="M40" s="362">
        <f>'Data_Demand-Energy-Sector'!M212</f>
        <v>5.5804865020096911E-8</v>
      </c>
      <c r="N40" s="362">
        <f>'Data_Demand-Energy-Sector'!N212</f>
        <v>5.5804865020096911E-8</v>
      </c>
      <c r="O40" s="362">
        <f>'Data_Demand-Energy-Sector'!O212</f>
        <v>5.5804865020096977E-8</v>
      </c>
      <c r="P40" s="362">
        <f>'Data_Demand-Energy-Sector'!P212</f>
        <v>5.5804865020096977E-8</v>
      </c>
      <c r="Q40" s="362">
        <f>'Data_Demand-Energy-Sector'!Q212</f>
        <v>5.5804865020096832E-8</v>
      </c>
      <c r="R40" s="362">
        <f>'Data_Demand-Energy-Sector'!R212</f>
        <v>5.5804865020096832E-8</v>
      </c>
      <c r="S40" s="362">
        <f>'Data_Demand-Energy-Sector'!S212</f>
        <v>5.580486502009713E-8</v>
      </c>
      <c r="T40" s="362">
        <f>'Data_Demand-Energy-Sector'!T212</f>
        <v>1.4180167473790789E-7</v>
      </c>
      <c r="U40" s="362">
        <f>'Data_Demand-Energy-Sector'!U212</f>
        <v>1.595225410319573E-7</v>
      </c>
      <c r="V40" s="362">
        <f>'Data_Demand-Energy-Sector'!V212</f>
        <v>1.614621549092252E-7</v>
      </c>
      <c r="W40" s="362">
        <f>'Data_Demand-Energy-Sector'!W212</f>
        <v>1.7908526764577769E-7</v>
      </c>
      <c r="X40" s="362">
        <f>'Data_Demand-Energy-Sector'!X212</f>
        <v>4.4708352106474928E-7</v>
      </c>
      <c r="Y40" s="362">
        <f>'Data_Demand-Energy-Sector'!Y212</f>
        <v>2.511106990299159E-7</v>
      </c>
      <c r="Z40" s="362">
        <f>'Data_Demand-Energy-Sector'!Z212</f>
        <v>3.5256727580623222E-7</v>
      </c>
      <c r="AA40" s="362">
        <f>'Data_Demand-Energy-Sector'!AA212</f>
        <v>1.9280640001390371E-7</v>
      </c>
      <c r="AB40" s="362">
        <f>'Data_Demand-Energy-Sector'!AB212</f>
        <v>1.789499844476E-7</v>
      </c>
      <c r="AC40" s="362">
        <f>'Data_Demand-Energy-Sector'!AC212</f>
        <v>1.9017287729448879E-7</v>
      </c>
      <c r="AD40" s="362">
        <f>'Data_Demand-Energy-Sector'!AD212</f>
        <v>4.9588582321321304E-3</v>
      </c>
      <c r="AE40" s="362">
        <f>'Data_Demand-Energy-Sector'!AE212</f>
        <v>1.9585242910420238E-2</v>
      </c>
      <c r="AF40" s="362">
        <f>'Data_Demand-Energy-Sector'!AF212</f>
        <v>3.2184206393874669E-2</v>
      </c>
      <c r="AG40" s="363">
        <f>'Data_Demand-Energy-Sector'!AG212</f>
        <v>3.330652606990455E-2</v>
      </c>
    </row>
    <row r="41" spans="1:33" x14ac:dyDescent="0.2">
      <c r="A41" s="437" t="s">
        <v>171</v>
      </c>
      <c r="B41" s="160" t="s">
        <v>206</v>
      </c>
      <c r="C41" s="189" t="s">
        <v>252</v>
      </c>
      <c r="D41" s="364"/>
      <c r="E41" s="364"/>
      <c r="F41" s="364"/>
      <c r="G41" s="364"/>
      <c r="H41" s="365">
        <v>51000000</v>
      </c>
      <c r="I41" s="365">
        <v>54300000</v>
      </c>
      <c r="J41" s="365">
        <v>52400000</v>
      </c>
      <c r="K41" s="365">
        <v>53600000</v>
      </c>
      <c r="L41" s="365">
        <v>57800000</v>
      </c>
      <c r="M41" s="365">
        <v>57100000</v>
      </c>
      <c r="N41" s="365">
        <v>57200000</v>
      </c>
      <c r="O41" s="365">
        <v>57300000</v>
      </c>
      <c r="P41" s="365">
        <v>57700000</v>
      </c>
      <c r="Q41" s="365">
        <v>61800000</v>
      </c>
      <c r="R41" s="365">
        <v>64100000</v>
      </c>
      <c r="S41" s="365">
        <v>66000000</v>
      </c>
      <c r="T41" s="365">
        <v>65700000</v>
      </c>
      <c r="U41" s="365">
        <v>68400000</v>
      </c>
      <c r="V41" s="365">
        <v>69600000</v>
      </c>
      <c r="W41" s="365">
        <v>67900000</v>
      </c>
      <c r="X41" s="365">
        <v>68100000</v>
      </c>
      <c r="Y41" s="365">
        <v>70500000</v>
      </c>
      <c r="Z41" s="365">
        <v>68100000</v>
      </c>
      <c r="AA41" s="365">
        <v>70400000</v>
      </c>
      <c r="AB41" s="365">
        <v>70000000</v>
      </c>
      <c r="AC41" s="365">
        <v>69400000</v>
      </c>
      <c r="AD41" s="365">
        <v>83000000</v>
      </c>
      <c r="AE41" s="365">
        <v>80200000</v>
      </c>
      <c r="AF41" s="365">
        <v>79400000</v>
      </c>
      <c r="AG41" s="366">
        <v>79000000</v>
      </c>
    </row>
    <row r="42" spans="1:33" x14ac:dyDescent="0.2">
      <c r="A42" s="436"/>
      <c r="B42" s="159" t="s">
        <v>91</v>
      </c>
      <c r="C42" s="188"/>
      <c r="D42" s="360">
        <f>'Data_Demand-Energy-Sector'!D223</f>
        <v>0</v>
      </c>
      <c r="E42" s="360">
        <f>'Data_Demand-Energy-Sector'!E223</f>
        <v>258.24160055542711</v>
      </c>
      <c r="F42" s="360">
        <f>'Data_Demand-Energy-Sector'!F223</f>
        <v>258.24160055542723</v>
      </c>
      <c r="G42" s="360">
        <f>'Data_Demand-Energy-Sector'!G223</f>
        <v>258.24160055542711</v>
      </c>
      <c r="H42" s="360">
        <f>'Data_Demand-Energy-Sector'!H223</f>
        <v>258.24160055542723</v>
      </c>
      <c r="I42" s="360">
        <f>'Data_Demand-Energy-Sector'!I223</f>
        <v>258.24160055542637</v>
      </c>
      <c r="J42" s="360">
        <f>'Data_Demand-Energy-Sector'!J223</f>
        <v>258.24160055542768</v>
      </c>
      <c r="K42" s="360">
        <f>'Data_Demand-Energy-Sector'!K223</f>
        <v>258.24160055542637</v>
      </c>
      <c r="L42" s="360">
        <f>'Data_Demand-Energy-Sector'!L223</f>
        <v>258.24160055542802</v>
      </c>
      <c r="M42" s="360">
        <f>'Data_Demand-Energy-Sector'!M223</f>
        <v>258.24160055542688</v>
      </c>
      <c r="N42" s="360">
        <f>'Data_Demand-Energy-Sector'!N223</f>
        <v>258.24160055542751</v>
      </c>
      <c r="O42" s="360">
        <f>'Data_Demand-Energy-Sector'!O223</f>
        <v>258.24160055542751</v>
      </c>
      <c r="P42" s="360">
        <f>'Data_Demand-Energy-Sector'!P223</f>
        <v>258.24160055542637</v>
      </c>
      <c r="Q42" s="360">
        <f>'Data_Demand-Energy-Sector'!Q223</f>
        <v>516.483201110854</v>
      </c>
      <c r="R42" s="360">
        <f>'Data_Demand-Energy-Sector'!R223</f>
        <v>516.48320111085309</v>
      </c>
      <c r="S42" s="360">
        <f>'Data_Demand-Energy-Sector'!S223</f>
        <v>516.48320111085513</v>
      </c>
      <c r="T42" s="360">
        <f>'Data_Demand-Energy-Sector'!T223</f>
        <v>432.38580994479219</v>
      </c>
      <c r="U42" s="360">
        <f>'Data_Demand-Energy-Sector'!U223</f>
        <v>291.55949207235801</v>
      </c>
      <c r="V42" s="360">
        <f>'Data_Demand-Energy-Sector'!V223</f>
        <v>157.7321496512138</v>
      </c>
      <c r="W42" s="360">
        <f>'Data_Demand-Energy-Sector'!W223</f>
        <v>232.41909010818131</v>
      </c>
      <c r="X42" s="360">
        <f>'Data_Demand-Energy-Sector'!X223</f>
        <v>428.25493738910438</v>
      </c>
      <c r="Y42" s="360">
        <f>'Data_Demand-Energy-Sector'!Y223</f>
        <v>315.7655975724353</v>
      </c>
      <c r="Z42" s="360">
        <f>'Data_Demand-Energy-Sector'!Z223</f>
        <v>236.94620851100311</v>
      </c>
      <c r="AA42" s="360">
        <f>'Data_Demand-Energy-Sector'!AA223</f>
        <v>275.97045743651842</v>
      </c>
      <c r="AB42" s="360">
        <f>'Data_Demand-Energy-Sector'!AB223</f>
        <v>291.37501873334458</v>
      </c>
      <c r="AC42" s="360">
        <f>'Data_Demand-Energy-Sector'!AC223</f>
        <v>504.55370312147443</v>
      </c>
      <c r="AD42" s="360">
        <f>'Data_Demand-Energy-Sector'!AD223</f>
        <v>411.88399084452249</v>
      </c>
      <c r="AE42" s="360">
        <f>'Data_Demand-Energy-Sector'!AE223</f>
        <v>379.91694915777731</v>
      </c>
      <c r="AF42" s="360">
        <f>'Data_Demand-Energy-Sector'!AF223</f>
        <v>349.02182923708341</v>
      </c>
      <c r="AG42" s="361">
        <f>'Data_Demand-Energy-Sector'!AG223</f>
        <v>342.41074186113258</v>
      </c>
    </row>
    <row r="43" spans="1:33" x14ac:dyDescent="0.2">
      <c r="A43" s="435" t="s">
        <v>9</v>
      </c>
      <c r="B43" s="158" t="s">
        <v>206</v>
      </c>
      <c r="C43" s="190" t="s">
        <v>252</v>
      </c>
      <c r="D43" s="367"/>
      <c r="E43" s="367"/>
      <c r="F43" s="367"/>
      <c r="G43" s="367"/>
      <c r="H43" s="367"/>
      <c r="I43" s="367"/>
      <c r="J43" s="367"/>
      <c r="K43" s="367"/>
      <c r="L43" s="367"/>
      <c r="M43" s="367"/>
      <c r="N43" s="367"/>
      <c r="O43" s="367"/>
      <c r="P43" s="367"/>
      <c r="Q43" s="367"/>
      <c r="R43" s="367"/>
      <c r="S43" s="367"/>
      <c r="T43" s="367"/>
      <c r="U43" s="367"/>
      <c r="V43" s="367"/>
      <c r="W43" s="367"/>
      <c r="X43" s="367"/>
      <c r="Y43" s="367"/>
      <c r="Z43" s="367"/>
      <c r="AA43" s="367"/>
      <c r="AB43" s="367"/>
      <c r="AC43" s="367"/>
      <c r="AD43" s="368">
        <v>410</v>
      </c>
      <c r="AE43" s="368">
        <v>470</v>
      </c>
      <c r="AF43" s="368">
        <v>460</v>
      </c>
      <c r="AG43" s="369">
        <v>470</v>
      </c>
    </row>
    <row r="44" spans="1:33" x14ac:dyDescent="0.2">
      <c r="A44" s="435"/>
      <c r="B44" s="158" t="s">
        <v>216</v>
      </c>
      <c r="C44" s="190" t="s">
        <v>252</v>
      </c>
      <c r="D44" s="367"/>
      <c r="E44" s="367"/>
      <c r="F44" s="367"/>
      <c r="G44" s="367"/>
      <c r="H44" s="368">
        <v>94</v>
      </c>
      <c r="I44" s="368">
        <v>109</v>
      </c>
      <c r="J44" s="368">
        <v>129</v>
      </c>
      <c r="K44" s="368">
        <v>89</v>
      </c>
      <c r="L44" s="368">
        <v>115</v>
      </c>
      <c r="M44" s="368">
        <v>124</v>
      </c>
      <c r="N44" s="368">
        <v>125</v>
      </c>
      <c r="O44" s="368">
        <v>141</v>
      </c>
      <c r="P44" s="368">
        <v>94</v>
      </c>
      <c r="Q44" s="368">
        <v>93</v>
      </c>
      <c r="R44" s="368">
        <v>93</v>
      </c>
      <c r="S44" s="368">
        <v>119</v>
      </c>
      <c r="T44" s="368">
        <v>132</v>
      </c>
      <c r="U44" s="368">
        <v>41</v>
      </c>
      <c r="V44" s="368">
        <v>89</v>
      </c>
      <c r="W44" s="368">
        <v>118</v>
      </c>
      <c r="X44" s="368">
        <v>122</v>
      </c>
      <c r="Y44" s="368">
        <v>80</v>
      </c>
      <c r="Z44" s="368">
        <v>91</v>
      </c>
      <c r="AA44" s="368">
        <v>95</v>
      </c>
      <c r="AB44" s="368">
        <v>104</v>
      </c>
      <c r="AC44" s="368">
        <v>114</v>
      </c>
      <c r="AD44" s="368">
        <v>129</v>
      </c>
      <c r="AE44" s="368">
        <v>178</v>
      </c>
      <c r="AF44" s="368">
        <v>181</v>
      </c>
      <c r="AG44" s="369">
        <v>180</v>
      </c>
    </row>
    <row r="45" spans="1:33" x14ac:dyDescent="0.2">
      <c r="A45" s="435"/>
      <c r="B45" s="158" t="s">
        <v>91</v>
      </c>
      <c r="C45" s="190"/>
      <c r="D45" s="360">
        <f>'Data_Demand-Energy-Sector'!D226</f>
        <v>0</v>
      </c>
      <c r="E45" s="360">
        <f>'Data_Demand-Energy-Sector'!E226</f>
        <v>0</v>
      </c>
      <c r="F45" s="360">
        <f>'Data_Demand-Energy-Sector'!F226</f>
        <v>0</v>
      </c>
      <c r="G45" s="360">
        <f>'Data_Demand-Energy-Sector'!G226</f>
        <v>0</v>
      </c>
      <c r="H45" s="360">
        <f>'Data_Demand-Energy-Sector'!H226</f>
        <v>0</v>
      </c>
      <c r="I45" s="360">
        <f>'Data_Demand-Energy-Sector'!I226</f>
        <v>0</v>
      </c>
      <c r="J45" s="360">
        <f>'Data_Demand-Energy-Sector'!J226</f>
        <v>0</v>
      </c>
      <c r="K45" s="360">
        <f>'Data_Demand-Energy-Sector'!K226</f>
        <v>0</v>
      </c>
      <c r="L45" s="360">
        <f>'Data_Demand-Energy-Sector'!L226</f>
        <v>0</v>
      </c>
      <c r="M45" s="360">
        <f>'Data_Demand-Energy-Sector'!M226</f>
        <v>0</v>
      </c>
      <c r="N45" s="360">
        <f>'Data_Demand-Energy-Sector'!N226</f>
        <v>0</v>
      </c>
      <c r="O45" s="360">
        <f>'Data_Demand-Energy-Sector'!O226</f>
        <v>0</v>
      </c>
      <c r="P45" s="360">
        <f>'Data_Demand-Energy-Sector'!P226</f>
        <v>0</v>
      </c>
      <c r="Q45" s="360">
        <f>'Data_Demand-Energy-Sector'!Q226</f>
        <v>0</v>
      </c>
      <c r="R45" s="360">
        <f>'Data_Demand-Energy-Sector'!R226</f>
        <v>0.2238524419510978</v>
      </c>
      <c r="S45" s="360">
        <f>'Data_Demand-Energy-Sector'!S226</f>
        <v>0.2238524419510978</v>
      </c>
      <c r="T45" s="360">
        <f>'Data_Demand-Energy-Sector'!T226</f>
        <v>2.806099627836053</v>
      </c>
      <c r="U45" s="360">
        <f>'Data_Demand-Energy-Sector'!U226</f>
        <v>11.173092935485499</v>
      </c>
      <c r="V45" s="360">
        <f>'Data_Demand-Energy-Sector'!V226</f>
        <v>31.817935135353991</v>
      </c>
      <c r="W45" s="360">
        <f>'Data_Demand-Energy-Sector'!W226</f>
        <v>83.243820071977581</v>
      </c>
      <c r="X45" s="360">
        <f>'Data_Demand-Energy-Sector'!X226</f>
        <v>78.746747887084695</v>
      </c>
      <c r="Y45" s="360">
        <f>'Data_Demand-Energy-Sector'!Y226</f>
        <v>126.9815344108068</v>
      </c>
      <c r="Z45" s="360">
        <f>'Data_Demand-Energy-Sector'!Z226</f>
        <v>148.79841380586851</v>
      </c>
      <c r="AA45" s="360">
        <f>'Data_Demand-Energy-Sector'!AA226</f>
        <v>124.7212806927192</v>
      </c>
      <c r="AB45" s="360">
        <f>'Data_Demand-Energy-Sector'!AB226</f>
        <v>150.58892688455271</v>
      </c>
      <c r="AC45" s="360">
        <f>'Data_Demand-Energy-Sector'!AC226</f>
        <v>188.06841908670319</v>
      </c>
      <c r="AD45" s="360">
        <f>'Data_Demand-Energy-Sector'!AD226</f>
        <v>201.01569153267999</v>
      </c>
      <c r="AE45" s="360">
        <f>'Data_Demand-Energy-Sector'!AE226</f>
        <v>141.0769214528047</v>
      </c>
      <c r="AF45" s="360">
        <f>'Data_Demand-Energy-Sector'!AF226</f>
        <v>137.47221466286189</v>
      </c>
      <c r="AG45" s="361">
        <f>'Data_Demand-Energy-Sector'!AG226</f>
        <v>129.6521479526364</v>
      </c>
    </row>
    <row r="46" spans="1:33" x14ac:dyDescent="0.2">
      <c r="A46" s="437" t="s">
        <v>11</v>
      </c>
      <c r="B46" s="160" t="s">
        <v>206</v>
      </c>
      <c r="C46" s="189" t="s">
        <v>252</v>
      </c>
      <c r="D46" s="364"/>
      <c r="E46" s="364"/>
      <c r="F46" s="364"/>
      <c r="G46" s="364"/>
      <c r="H46" s="365">
        <v>33900</v>
      </c>
      <c r="I46" s="365">
        <v>33700</v>
      </c>
      <c r="J46" s="365">
        <v>35100</v>
      </c>
      <c r="K46" s="365">
        <v>37100</v>
      </c>
      <c r="L46" s="365">
        <v>41800</v>
      </c>
      <c r="M46" s="365">
        <v>42800</v>
      </c>
      <c r="N46" s="365">
        <v>43000</v>
      </c>
      <c r="O46" s="365">
        <v>58000</v>
      </c>
      <c r="P46" s="365">
        <v>60000</v>
      </c>
      <c r="Q46" s="365">
        <v>41000</v>
      </c>
      <c r="R46" s="365">
        <v>40200</v>
      </c>
      <c r="S46" s="365">
        <v>58200</v>
      </c>
      <c r="T46" s="365">
        <v>55700</v>
      </c>
      <c r="U46" s="365">
        <v>58500</v>
      </c>
      <c r="V46" s="365">
        <v>55500</v>
      </c>
      <c r="W46" s="365">
        <v>53500</v>
      </c>
      <c r="X46" s="365">
        <v>57600</v>
      </c>
      <c r="Y46" s="365">
        <v>62400</v>
      </c>
      <c r="Z46" s="365">
        <v>74000</v>
      </c>
      <c r="AA46" s="365">
        <v>79000</v>
      </c>
      <c r="AB46" s="365">
        <v>82700</v>
      </c>
      <c r="AC46" s="365">
        <v>77800</v>
      </c>
      <c r="AD46" s="365">
        <v>79000</v>
      </c>
      <c r="AE46" s="365">
        <v>71200</v>
      </c>
      <c r="AF46" s="365">
        <v>71200</v>
      </c>
      <c r="AG46" s="366">
        <v>73000</v>
      </c>
    </row>
    <row r="47" spans="1:33" x14ac:dyDescent="0.2">
      <c r="A47" s="436"/>
      <c r="B47" s="159" t="s">
        <v>91</v>
      </c>
      <c r="C47" s="188"/>
      <c r="D47" s="360">
        <f>'Data_Demand-Energy-Sector'!D253</f>
        <v>0</v>
      </c>
      <c r="E47" s="360">
        <f>'Data_Demand-Energy-Sector'!E253</f>
        <v>682.88914162414881</v>
      </c>
      <c r="F47" s="360">
        <f>'Data_Demand-Energy-Sector'!F253</f>
        <v>682.88914162414915</v>
      </c>
      <c r="G47" s="360">
        <f>'Data_Demand-Energy-Sector'!G253</f>
        <v>682.88914162414881</v>
      </c>
      <c r="H47" s="360">
        <f>'Data_Demand-Energy-Sector'!H253</f>
        <v>682.88914162414915</v>
      </c>
      <c r="I47" s="360">
        <f>'Data_Demand-Energy-Sector'!I253</f>
        <v>682.8891416241471</v>
      </c>
      <c r="J47" s="360">
        <f>'Data_Demand-Energy-Sector'!J253</f>
        <v>682.8891416241504</v>
      </c>
      <c r="K47" s="360">
        <f>'Data_Demand-Energy-Sector'!K253</f>
        <v>682.8891416241471</v>
      </c>
      <c r="L47" s="360">
        <f>'Data_Demand-Energy-Sector'!L253</f>
        <v>682.88914162415119</v>
      </c>
      <c r="M47" s="360">
        <f>'Data_Demand-Energy-Sector'!M253</f>
        <v>682.88914162414846</v>
      </c>
      <c r="N47" s="360">
        <f>'Data_Demand-Energy-Sector'!N253</f>
        <v>682.88914162414983</v>
      </c>
      <c r="O47" s="360">
        <f>'Data_Demand-Energy-Sector'!O253</f>
        <v>682.88914162414972</v>
      </c>
      <c r="P47" s="360">
        <f>'Data_Demand-Energy-Sector'!P253</f>
        <v>682.8891416241471</v>
      </c>
      <c r="Q47" s="360">
        <f>'Data_Demand-Energy-Sector'!Q253</f>
        <v>1344.9919119370904</v>
      </c>
      <c r="R47" s="360">
        <f>'Data_Demand-Energy-Sector'!R253</f>
        <v>1344.9919119370884</v>
      </c>
      <c r="S47" s="360">
        <f>'Data_Demand-Energy-Sector'!S253</f>
        <v>1344.9919119370934</v>
      </c>
      <c r="T47" s="360">
        <f>'Data_Demand-Energy-Sector'!T253</f>
        <v>1138.7846487668567</v>
      </c>
      <c r="U47" s="360">
        <f>'Data_Demand-Energy-Sector'!U253</f>
        <v>788.27627835163878</v>
      </c>
      <c r="V47" s="360">
        <f>'Data_Demand-Energy-Sector'!V253</f>
        <v>437.51624904367674</v>
      </c>
      <c r="W47" s="360">
        <f>'Data_Demand-Energy-Sector'!W253</f>
        <v>661.00921848964094</v>
      </c>
      <c r="X47" s="360">
        <f>'Data_Demand-Energy-Sector'!X253</f>
        <v>1316.0369879635539</v>
      </c>
      <c r="Y47" s="360">
        <f>'Data_Demand-Energy-Sector'!Y253</f>
        <v>1533.235431759143</v>
      </c>
      <c r="Z47" s="360">
        <f>'Data_Demand-Energy-Sector'!Z253</f>
        <v>1785.5737390139516</v>
      </c>
      <c r="AA47" s="360">
        <f>'Data_Demand-Energy-Sector'!AA253</f>
        <v>1839.1076502604344</v>
      </c>
      <c r="AB47" s="360">
        <f>'Data_Demand-Energy-Sector'!AB253</f>
        <v>1922.5684051652756</v>
      </c>
      <c r="AC47" s="360">
        <f>'Data_Demand-Energy-Sector'!AC253</f>
        <v>2749.866647623352</v>
      </c>
      <c r="AD47" s="360">
        <f>'Data_Demand-Energy-Sector'!AD253</f>
        <v>2574.4186262654684</v>
      </c>
      <c r="AE47" s="360">
        <f>'Data_Demand-Energy-Sector'!AE253</f>
        <v>2485.1880424128258</v>
      </c>
      <c r="AF47" s="360">
        <f>'Data_Demand-Energy-Sector'!AF253</f>
        <v>2551.5348082425726</v>
      </c>
      <c r="AG47" s="361">
        <f>'Data_Demand-Energy-Sector'!AG253</f>
        <v>2864.0747928412011</v>
      </c>
    </row>
    <row r="48" spans="1:33" x14ac:dyDescent="0.2">
      <c r="A48" s="435" t="s">
        <v>10</v>
      </c>
      <c r="B48" s="158" t="s">
        <v>210</v>
      </c>
      <c r="C48" s="190" t="s">
        <v>252</v>
      </c>
      <c r="D48" s="367"/>
      <c r="E48" s="367"/>
      <c r="F48" s="367"/>
      <c r="G48" s="367"/>
      <c r="H48" s="368">
        <v>730</v>
      </c>
      <c r="I48" s="368">
        <v>1450</v>
      </c>
      <c r="J48" s="368">
        <v>1600</v>
      </c>
      <c r="K48" s="368">
        <v>2370</v>
      </c>
      <c r="L48" s="368">
        <v>2400</v>
      </c>
      <c r="M48" s="368">
        <v>2400</v>
      </c>
      <c r="N48" s="368">
        <v>2400</v>
      </c>
      <c r="O48" s="368">
        <v>2400</v>
      </c>
      <c r="P48" s="368">
        <v>2400</v>
      </c>
      <c r="Q48" s="368">
        <v>2400</v>
      </c>
      <c r="R48" s="368">
        <v>2400</v>
      </c>
      <c r="S48" s="368">
        <v>6080</v>
      </c>
      <c r="T48" s="368">
        <v>8900</v>
      </c>
      <c r="U48" s="368">
        <v>8900</v>
      </c>
      <c r="V48" s="368">
        <v>8900</v>
      </c>
      <c r="W48" s="368">
        <v>8900</v>
      </c>
      <c r="X48" s="368">
        <v>8900</v>
      </c>
      <c r="Y48" s="368">
        <v>8900</v>
      </c>
      <c r="Z48" s="368">
        <v>7100</v>
      </c>
      <c r="AA48" s="368">
        <v>7000</v>
      </c>
      <c r="AB48" s="368">
        <v>9000</v>
      </c>
      <c r="AC48" s="368">
        <v>6000</v>
      </c>
      <c r="AD48" s="368">
        <v>6000</v>
      </c>
      <c r="AE48" s="368">
        <v>6000</v>
      </c>
      <c r="AF48" s="368">
        <v>12000</v>
      </c>
      <c r="AG48" s="369">
        <v>12000</v>
      </c>
    </row>
    <row r="49" spans="1:114" x14ac:dyDescent="0.2">
      <c r="A49" s="435"/>
      <c r="B49" s="158" t="s">
        <v>91</v>
      </c>
      <c r="C49" s="190"/>
      <c r="D49" s="362">
        <f>'Data_Demand-Energy-Sector'!D266</f>
        <v>0</v>
      </c>
      <c r="E49" s="362">
        <f>'Data_Demand-Energy-Sector'!E266</f>
        <v>19.487223448507876</v>
      </c>
      <c r="F49" s="362">
        <f>'Data_Demand-Energy-Sector'!F266</f>
        <v>19.487223448507876</v>
      </c>
      <c r="G49" s="362">
        <f>'Data_Demand-Energy-Sector'!G266</f>
        <v>19.487223448507876</v>
      </c>
      <c r="H49" s="362">
        <f>'Data_Demand-Energy-Sector'!H266</f>
        <v>19.487223448507876</v>
      </c>
      <c r="I49" s="362">
        <f>'Data_Demand-Energy-Sector'!I266</f>
        <v>19.487223448507887</v>
      </c>
      <c r="J49" s="362">
        <f>'Data_Demand-Energy-Sector'!J266</f>
        <v>19.487223448507866</v>
      </c>
      <c r="K49" s="362">
        <f>'Data_Demand-Energy-Sector'!K266</f>
        <v>19.487223448507866</v>
      </c>
      <c r="L49" s="362">
        <f>'Data_Demand-Energy-Sector'!L266</f>
        <v>19.487223448507887</v>
      </c>
      <c r="M49" s="362">
        <f>'Data_Demand-Energy-Sector'!M266</f>
        <v>19.487223448507887</v>
      </c>
      <c r="N49" s="362">
        <f>'Data_Demand-Energy-Sector'!N266</f>
        <v>19.487223448507887</v>
      </c>
      <c r="O49" s="362">
        <f>'Data_Demand-Energy-Sector'!O266</f>
        <v>19.487223448507816</v>
      </c>
      <c r="P49" s="362">
        <f>'Data_Demand-Energy-Sector'!P266</f>
        <v>19.487223448507905</v>
      </c>
      <c r="Q49" s="362">
        <f>'Data_Demand-Energy-Sector'!Q266</f>
        <v>19.487223448507866</v>
      </c>
      <c r="R49" s="362">
        <f>'Data_Demand-Energy-Sector'!R266</f>
        <v>19.487223448507866</v>
      </c>
      <c r="S49" s="362">
        <f>'Data_Demand-Energy-Sector'!S266</f>
        <v>19.487223448507866</v>
      </c>
      <c r="T49" s="362">
        <f>'Data_Demand-Energy-Sector'!T266</f>
        <v>8.8573449650829688E-7</v>
      </c>
      <c r="U49" s="362">
        <f>'Data_Demand-Energy-Sector'!U266</f>
        <v>9.964241806298818E-7</v>
      </c>
      <c r="V49" s="362">
        <f>'Data_Demand-Energy-Sector'!V266</f>
        <v>1.0085395729493151E-6</v>
      </c>
      <c r="W49" s="362">
        <f>'Data_Demand-Energy-Sector'!W266</f>
        <v>1.118618659923923E-6</v>
      </c>
      <c r="X49" s="362">
        <f>'Data_Demand-Energy-Sector'!X266</f>
        <v>7.8015860928635723</v>
      </c>
      <c r="Y49" s="362">
        <f>'Data_Demand-Energy-Sector'!Y266</f>
        <v>9.4110626965811186E-6</v>
      </c>
      <c r="Z49" s="362">
        <f>'Data_Demand-Energy-Sector'!Z266</f>
        <v>1.046062922542304E-5</v>
      </c>
      <c r="AA49" s="362">
        <f>'Data_Demand-Energy-Sector'!AA266</f>
        <v>0.20064395480293609</v>
      </c>
      <c r="AB49" s="362">
        <f>'Data_Demand-Energy-Sector'!AB266</f>
        <v>0.53410740501333853</v>
      </c>
      <c r="AC49" s="362">
        <f>'Data_Demand-Energy-Sector'!AC266</f>
        <v>0.76584860401071209</v>
      </c>
      <c r="AD49" s="362">
        <f>'Data_Demand-Energy-Sector'!AD266</f>
        <v>3.1366228582987383</v>
      </c>
      <c r="AE49" s="362">
        <f>'Data_Demand-Energy-Sector'!AE266</f>
        <v>6.3779521249580444</v>
      </c>
      <c r="AF49" s="362">
        <f>'Data_Demand-Energy-Sector'!AF266</f>
        <v>7.4437474757553375</v>
      </c>
      <c r="AG49" s="363">
        <f>'Data_Demand-Energy-Sector'!AG266</f>
        <v>6.3250041553807819</v>
      </c>
    </row>
    <row r="50" spans="1:114" x14ac:dyDescent="0.2">
      <c r="A50" s="437" t="s">
        <v>65</v>
      </c>
      <c r="B50" s="160" t="s">
        <v>206</v>
      </c>
      <c r="C50" s="189" t="s">
        <v>252</v>
      </c>
      <c r="D50" s="364"/>
      <c r="E50" s="364"/>
      <c r="F50" s="364"/>
      <c r="G50" s="364"/>
      <c r="H50" s="365">
        <v>890000</v>
      </c>
      <c r="I50" s="365">
        <v>897000</v>
      </c>
      <c r="J50" s="365">
        <v>857000</v>
      </c>
      <c r="K50" s="365">
        <v>926000</v>
      </c>
      <c r="L50" s="365">
        <v>814000</v>
      </c>
      <c r="M50" s="365">
        <v>940000</v>
      </c>
      <c r="N50" s="365">
        <v>1040000</v>
      </c>
      <c r="O50" s="365">
        <v>900000</v>
      </c>
      <c r="P50" s="365">
        <v>830000</v>
      </c>
      <c r="Q50" s="365">
        <v>860000</v>
      </c>
      <c r="R50" s="365">
        <v>850000</v>
      </c>
      <c r="S50" s="365">
        <v>880000</v>
      </c>
      <c r="T50" s="365">
        <v>1180000</v>
      </c>
      <c r="U50" s="365">
        <v>1430000</v>
      </c>
      <c r="V50" s="365">
        <v>1280000</v>
      </c>
      <c r="W50" s="365">
        <v>1160000</v>
      </c>
      <c r="X50" s="365">
        <v>1250000</v>
      </c>
      <c r="Y50" s="365">
        <v>1620000</v>
      </c>
      <c r="Z50" s="365">
        <v>1460000</v>
      </c>
      <c r="AA50" s="365">
        <v>1510000</v>
      </c>
      <c r="AB50" s="365">
        <v>1420000</v>
      </c>
      <c r="AC50" s="365">
        <v>1520000</v>
      </c>
      <c r="AD50" s="365">
        <v>1320000</v>
      </c>
      <c r="AE50" s="365">
        <v>1550000</v>
      </c>
      <c r="AF50" s="365">
        <v>1480000</v>
      </c>
      <c r="AG50" s="366">
        <v>1036500</v>
      </c>
    </row>
    <row r="51" spans="1:114" ht="16" thickBot="1" x14ac:dyDescent="0.25">
      <c r="A51" s="440"/>
      <c r="B51" s="163" t="s">
        <v>91</v>
      </c>
      <c r="C51" s="191"/>
      <c r="D51" s="374">
        <f>'Data_Demand-Energy-Sector'!D275</f>
        <v>0</v>
      </c>
      <c r="E51" s="374">
        <f>'Data_Demand-Energy-Sector'!E275</f>
        <v>798.97624399212953</v>
      </c>
      <c r="F51" s="374">
        <f>'Data_Demand-Energy-Sector'!F275</f>
        <v>798.97624399212953</v>
      </c>
      <c r="G51" s="374">
        <f>'Data_Demand-Energy-Sector'!G275</f>
        <v>798.97624399212953</v>
      </c>
      <c r="H51" s="374">
        <f>'Data_Demand-Energy-Sector'!H275</f>
        <v>798.97624399212953</v>
      </c>
      <c r="I51" s="374">
        <f>'Data_Demand-Energy-Sector'!I275</f>
        <v>798.97624399212998</v>
      </c>
      <c r="J51" s="374">
        <f>'Data_Demand-Energy-Sector'!J275</f>
        <v>798.97624399212907</v>
      </c>
      <c r="K51" s="374">
        <f>'Data_Demand-Energy-Sector'!K275</f>
        <v>798.97624399212907</v>
      </c>
      <c r="L51" s="374">
        <f>'Data_Demand-Energy-Sector'!L275</f>
        <v>798.97624399212998</v>
      </c>
      <c r="M51" s="374">
        <f>'Data_Demand-Energy-Sector'!M275</f>
        <v>798.97624399212998</v>
      </c>
      <c r="N51" s="374">
        <f>'Data_Demand-Energy-Sector'!N275</f>
        <v>798.97624399212998</v>
      </c>
      <c r="O51" s="374">
        <f>'Data_Demand-Energy-Sector'!O275</f>
        <v>798.97624303145892</v>
      </c>
      <c r="P51" s="374">
        <f>'Data_Demand-Energy-Sector'!P275</f>
        <v>798.97624207079389</v>
      </c>
      <c r="Q51" s="374">
        <f>'Data_Demand-Energy-Sector'!Q275</f>
        <v>798.97624111012362</v>
      </c>
      <c r="R51" s="374">
        <f>'Data_Demand-Energy-Sector'!R275</f>
        <v>798.97624014945507</v>
      </c>
      <c r="S51" s="374">
        <f>'Data_Demand-Energy-Sector'!S275</f>
        <v>798.97623918878651</v>
      </c>
      <c r="T51" s="374">
        <f>'Data_Demand-Energy-Sector'!T275</f>
        <v>2.3778238821556532E-4</v>
      </c>
      <c r="U51" s="374">
        <f>'Data_Demand-Energy-Sector'!U275</f>
        <v>2.6843775941824298E-4</v>
      </c>
      <c r="V51" s="374">
        <f>'Data_Demand-Energy-Sector'!V275</f>
        <v>2.7178662588530131E-4</v>
      </c>
      <c r="W51" s="374">
        <f>'Data_Demand-Energy-Sector'!W275</f>
        <v>2.9786036271747053E-4</v>
      </c>
      <c r="X51" s="374">
        <f>'Data_Demand-Energy-Sector'!X275</f>
        <v>319.86492760024026</v>
      </c>
      <c r="Y51" s="374">
        <f>'Data_Demand-Energy-Sector'!Y275</f>
        <v>4.1761208731217283E-4</v>
      </c>
      <c r="Z51" s="374">
        <f>'Data_Demand-Energy-Sector'!Z275</f>
        <v>2.8068812830165442E-4</v>
      </c>
      <c r="AA51" s="374">
        <f>'Data_Demand-Energy-Sector'!AA275</f>
        <v>8.2262941024230027</v>
      </c>
      <c r="AB51" s="374">
        <f>'Data_Demand-Energy-Sector'!AB275</f>
        <v>21.898287321094521</v>
      </c>
      <c r="AC51" s="374">
        <f>'Data_Demand-Energy-Sector'!AC275</f>
        <v>31.399650050102068</v>
      </c>
      <c r="AD51" s="374">
        <f>'Data_Demand-Energy-Sector'!AD275</f>
        <v>132.16287148450735</v>
      </c>
      <c r="AE51" s="374">
        <f>'Data_Demand-Energy-Sector'!AE275</f>
        <v>268.77803368382922</v>
      </c>
      <c r="AF51" s="374">
        <f>'Data_Demand-Energy-Sector'!AF275</f>
        <v>317.93942423780436</v>
      </c>
      <c r="AG51" s="375">
        <f>'Data_Demand-Energy-Sector'!AG275</f>
        <v>279.63016833324161</v>
      </c>
    </row>
    <row r="52" spans="1:114" x14ac:dyDescent="0.2">
      <c r="B52" s="179"/>
    </row>
    <row r="54" spans="1:114" x14ac:dyDescent="0.2">
      <c r="A54" s="130" t="s">
        <v>211</v>
      </c>
    </row>
    <row r="55" spans="1:114" ht="16" thickBot="1" x14ac:dyDescent="0.25"/>
    <row r="56" spans="1:114" ht="16" thickBot="1" x14ac:dyDescent="0.25">
      <c r="A56" s="156"/>
      <c r="B56" s="157" t="s">
        <v>1</v>
      </c>
      <c r="C56" s="157" t="s">
        <v>223</v>
      </c>
      <c r="D56" s="164">
        <v>1990</v>
      </c>
      <c r="E56" s="164">
        <v>1991</v>
      </c>
      <c r="F56" s="164">
        <v>1992</v>
      </c>
      <c r="G56" s="164">
        <v>1993</v>
      </c>
      <c r="H56" s="164">
        <v>1994</v>
      </c>
      <c r="I56" s="164">
        <v>1995</v>
      </c>
      <c r="J56" s="164">
        <v>1996</v>
      </c>
      <c r="K56" s="164">
        <v>1997</v>
      </c>
      <c r="L56" s="164">
        <v>1998</v>
      </c>
      <c r="M56" s="164">
        <v>1999</v>
      </c>
      <c r="N56" s="164">
        <v>2000</v>
      </c>
      <c r="O56" s="164">
        <v>2001</v>
      </c>
      <c r="P56" s="164">
        <v>2002</v>
      </c>
      <c r="Q56" s="164">
        <v>2003</v>
      </c>
      <c r="R56" s="164">
        <v>2004</v>
      </c>
      <c r="S56" s="164">
        <v>2005</v>
      </c>
      <c r="T56" s="164">
        <v>2006</v>
      </c>
      <c r="U56" s="164">
        <v>2007</v>
      </c>
      <c r="V56" s="164">
        <v>2008</v>
      </c>
      <c r="W56" s="164">
        <v>2009</v>
      </c>
      <c r="X56" s="164">
        <v>2010</v>
      </c>
      <c r="Y56" s="164">
        <v>2011</v>
      </c>
      <c r="Z56" s="164">
        <v>2012</v>
      </c>
      <c r="AA56" s="164">
        <v>2013</v>
      </c>
      <c r="AB56" s="164">
        <v>2014</v>
      </c>
      <c r="AC56" s="164">
        <v>2015</v>
      </c>
      <c r="AD56" s="164">
        <v>2016</v>
      </c>
      <c r="AE56" s="164">
        <v>2017</v>
      </c>
      <c r="AF56" s="325">
        <v>2018</v>
      </c>
      <c r="AG56" s="173">
        <v>2019</v>
      </c>
      <c r="AH56" s="164">
        <v>2020</v>
      </c>
      <c r="AI56" s="164">
        <v>2021</v>
      </c>
      <c r="AJ56" s="164">
        <v>2022</v>
      </c>
      <c r="AK56" s="164">
        <v>2023</v>
      </c>
      <c r="AL56" s="164">
        <v>2024</v>
      </c>
      <c r="AM56" s="164">
        <v>2025</v>
      </c>
      <c r="AN56" s="164">
        <v>2026</v>
      </c>
      <c r="AO56" s="164">
        <v>2027</v>
      </c>
      <c r="AP56" s="164">
        <v>2028</v>
      </c>
      <c r="AQ56" s="164">
        <v>2029</v>
      </c>
      <c r="AR56" s="164">
        <v>2030</v>
      </c>
      <c r="AS56" s="164">
        <v>2031</v>
      </c>
      <c r="AT56" s="164">
        <v>2032</v>
      </c>
      <c r="AU56" s="164">
        <v>2033</v>
      </c>
      <c r="AV56" s="164">
        <v>2034</v>
      </c>
      <c r="AW56" s="164">
        <v>2035</v>
      </c>
      <c r="AX56" s="164">
        <v>2036</v>
      </c>
      <c r="AY56" s="164">
        <v>2037</v>
      </c>
      <c r="AZ56" s="164">
        <v>2038</v>
      </c>
      <c r="BA56" s="164">
        <v>2039</v>
      </c>
      <c r="BB56" s="164">
        <v>2040</v>
      </c>
      <c r="BC56" s="164">
        <v>2041</v>
      </c>
      <c r="BD56" s="164">
        <v>2042</v>
      </c>
      <c r="BE56" s="164">
        <v>2043</v>
      </c>
      <c r="BF56" s="164">
        <v>2044</v>
      </c>
      <c r="BG56" s="164">
        <v>2045</v>
      </c>
      <c r="BH56" s="164">
        <v>2046</v>
      </c>
      <c r="BI56" s="174">
        <v>2047</v>
      </c>
      <c r="BJ56" s="164">
        <v>2048</v>
      </c>
      <c r="BK56" s="164">
        <v>2049</v>
      </c>
      <c r="BL56" s="164">
        <v>2050</v>
      </c>
      <c r="BM56" s="164">
        <v>2051</v>
      </c>
      <c r="BN56" s="164">
        <v>2052</v>
      </c>
      <c r="BO56" s="164">
        <v>2053</v>
      </c>
      <c r="BP56" s="164">
        <v>2054</v>
      </c>
      <c r="BQ56" s="164">
        <v>2055</v>
      </c>
      <c r="BR56" s="164">
        <v>2056</v>
      </c>
      <c r="BS56" s="164">
        <v>2057</v>
      </c>
      <c r="BT56" s="164">
        <v>2058</v>
      </c>
      <c r="BU56" s="164">
        <v>2059</v>
      </c>
      <c r="BV56" s="164">
        <v>2060</v>
      </c>
      <c r="BW56" s="164">
        <v>2061</v>
      </c>
      <c r="BX56" s="164">
        <v>2062</v>
      </c>
      <c r="BY56" s="164">
        <v>2063</v>
      </c>
      <c r="BZ56" s="164">
        <v>2064</v>
      </c>
      <c r="CA56" s="164">
        <v>2065</v>
      </c>
      <c r="CB56" s="164">
        <v>2066</v>
      </c>
      <c r="CC56" s="164">
        <v>2067</v>
      </c>
      <c r="CD56" s="164">
        <v>2068</v>
      </c>
      <c r="CE56" s="164">
        <v>2069</v>
      </c>
      <c r="CF56" s="164">
        <v>2070</v>
      </c>
      <c r="CG56" s="164">
        <v>2071</v>
      </c>
      <c r="CH56" s="164">
        <v>2072</v>
      </c>
      <c r="CI56" s="164">
        <v>2073</v>
      </c>
      <c r="CJ56" s="164">
        <v>2074</v>
      </c>
      <c r="CK56" s="164">
        <v>2075</v>
      </c>
      <c r="CL56" s="164">
        <v>2076</v>
      </c>
      <c r="CM56" s="164">
        <v>2077</v>
      </c>
      <c r="CN56" s="164">
        <v>2078</v>
      </c>
      <c r="CO56" s="164">
        <v>2079</v>
      </c>
      <c r="CP56" s="164">
        <v>2080</v>
      </c>
      <c r="CQ56" s="164">
        <v>2081</v>
      </c>
      <c r="CR56" s="164">
        <v>2082</v>
      </c>
      <c r="CS56" s="164">
        <v>2083</v>
      </c>
      <c r="CT56" s="164">
        <v>2084</v>
      </c>
      <c r="CU56" s="164">
        <v>2085</v>
      </c>
      <c r="CV56" s="164">
        <v>2086</v>
      </c>
      <c r="CW56" s="164">
        <v>2087</v>
      </c>
      <c r="CX56" s="164">
        <v>2088</v>
      </c>
      <c r="CY56" s="164">
        <v>2089</v>
      </c>
      <c r="CZ56" s="164">
        <v>2090</v>
      </c>
      <c r="DA56" s="164">
        <v>2091</v>
      </c>
      <c r="DB56" s="164">
        <v>2092</v>
      </c>
      <c r="DC56" s="164">
        <v>2093</v>
      </c>
      <c r="DD56" s="164">
        <v>2094</v>
      </c>
      <c r="DE56" s="164">
        <v>2095</v>
      </c>
      <c r="DF56" s="164">
        <v>2096</v>
      </c>
      <c r="DG56" s="164">
        <v>2097</v>
      </c>
      <c r="DH56" s="164">
        <v>2098</v>
      </c>
      <c r="DI56" s="164">
        <v>2099</v>
      </c>
      <c r="DJ56" s="165">
        <v>2100</v>
      </c>
    </row>
    <row r="57" spans="1:114" x14ac:dyDescent="0.2">
      <c r="A57" s="326" t="s">
        <v>93</v>
      </c>
      <c r="B57" s="170" t="s">
        <v>94</v>
      </c>
      <c r="C57" s="180" t="s">
        <v>255</v>
      </c>
      <c r="D57" s="136">
        <v>50950509069488.367</v>
      </c>
      <c r="E57" s="137">
        <v>51647194959981.109</v>
      </c>
      <c r="F57" s="137">
        <v>52470667633217.25</v>
      </c>
      <c r="G57" s="137">
        <v>53337588714185.781</v>
      </c>
      <c r="H57" s="137">
        <v>54833948860734.422</v>
      </c>
      <c r="I57" s="137">
        <v>56562297159824.047</v>
      </c>
      <c r="J57" s="137">
        <v>58705719130559.383</v>
      </c>
      <c r="K57" s="137">
        <v>60986320577218.547</v>
      </c>
      <c r="L57" s="137">
        <v>62501121248218.641</v>
      </c>
      <c r="M57" s="137">
        <v>64690042408440.953</v>
      </c>
      <c r="N57" s="137">
        <v>67746249355230.945</v>
      </c>
      <c r="O57" s="137">
        <v>69316442935601.664</v>
      </c>
      <c r="P57" s="137">
        <v>71196116657664.938</v>
      </c>
      <c r="Q57" s="137">
        <v>73854265756934.125</v>
      </c>
      <c r="R57" s="137">
        <v>77602966693876.203</v>
      </c>
      <c r="S57" s="137">
        <v>81143163086806.188</v>
      </c>
      <c r="T57" s="137">
        <v>85317812651766.359</v>
      </c>
      <c r="U57" s="137">
        <v>89736479352572.125</v>
      </c>
      <c r="V57" s="137">
        <v>92137080273009.359</v>
      </c>
      <c r="W57" s="137">
        <v>91525864324734.672</v>
      </c>
      <c r="X57" s="137">
        <v>96148429697269.094</v>
      </c>
      <c r="Y57" s="137">
        <v>99863601661332.016</v>
      </c>
      <c r="Z57" s="137">
        <v>103026668031011.92</v>
      </c>
      <c r="AA57" s="137">
        <v>106423356016032.61</v>
      </c>
      <c r="AB57" s="137">
        <v>110099865752272.81</v>
      </c>
      <c r="AC57" s="137">
        <v>113829052972541.62</v>
      </c>
      <c r="AD57" s="137">
        <v>117527206583639.56</v>
      </c>
      <c r="AE57" s="137">
        <v>121974483812883.59</v>
      </c>
      <c r="AF57" s="137">
        <v>126314862833648.59</v>
      </c>
      <c r="AG57" s="136">
        <v>129796846031689.72</v>
      </c>
      <c r="AH57" s="290"/>
      <c r="AI57" s="290"/>
      <c r="AJ57" s="290"/>
      <c r="AK57" s="290"/>
      <c r="AL57" s="290"/>
      <c r="AM57" s="290"/>
      <c r="AN57" s="290"/>
      <c r="AO57" s="290"/>
      <c r="AP57" s="290"/>
      <c r="AQ57" s="290"/>
      <c r="AR57" s="290"/>
      <c r="AS57" s="290"/>
      <c r="AT57" s="290"/>
      <c r="AU57" s="290"/>
      <c r="AV57" s="290"/>
      <c r="AW57" s="290"/>
      <c r="AX57" s="290"/>
      <c r="AY57" s="290"/>
      <c r="AZ57" s="290"/>
      <c r="BA57" s="290"/>
      <c r="BB57" s="290"/>
      <c r="BC57" s="290"/>
      <c r="BD57" s="290"/>
      <c r="BE57" s="290"/>
      <c r="BF57" s="290"/>
      <c r="BG57" s="290"/>
      <c r="BH57" s="290"/>
      <c r="BI57" s="290"/>
      <c r="BJ57" s="290"/>
      <c r="BK57" s="290"/>
      <c r="BL57" s="290"/>
      <c r="BM57" s="290"/>
      <c r="BN57" s="290"/>
      <c r="BO57" s="290"/>
      <c r="BP57" s="290"/>
      <c r="BQ57" s="290"/>
      <c r="BR57" s="290"/>
      <c r="BS57" s="290"/>
      <c r="BT57" s="290"/>
      <c r="BU57" s="290"/>
      <c r="BV57" s="290"/>
      <c r="BW57" s="290"/>
      <c r="BX57" s="290"/>
      <c r="BY57" s="290"/>
      <c r="BZ57" s="290"/>
      <c r="CA57" s="290"/>
      <c r="CB57" s="290"/>
      <c r="CC57" s="290"/>
      <c r="CD57" s="290"/>
      <c r="CE57" s="290"/>
      <c r="CF57" s="290"/>
      <c r="CG57" s="290"/>
      <c r="CH57" s="290"/>
      <c r="CI57" s="290"/>
      <c r="CJ57" s="290"/>
      <c r="CK57" s="290"/>
      <c r="CL57" s="290"/>
      <c r="CM57" s="290"/>
      <c r="CN57" s="290"/>
      <c r="CO57" s="290"/>
      <c r="CP57" s="290"/>
      <c r="CQ57" s="290"/>
      <c r="CR57" s="290"/>
      <c r="CS57" s="290"/>
      <c r="CT57" s="290"/>
      <c r="CU57" s="290"/>
      <c r="CV57" s="290"/>
      <c r="CW57" s="290"/>
      <c r="CX57" s="290"/>
      <c r="CY57" s="290"/>
      <c r="CZ57" s="290"/>
      <c r="DA57" s="290"/>
      <c r="DB57" s="290"/>
      <c r="DC57" s="290"/>
      <c r="DD57" s="290"/>
      <c r="DE57" s="290"/>
      <c r="DF57" s="290"/>
      <c r="DG57" s="290"/>
      <c r="DH57" s="290"/>
      <c r="DI57" s="290"/>
      <c r="DJ57" s="308"/>
    </row>
    <row r="58" spans="1:114" x14ac:dyDescent="0.2">
      <c r="A58" s="322" t="s">
        <v>427</v>
      </c>
      <c r="B58" s="171" t="s">
        <v>94</v>
      </c>
      <c r="C58" s="181"/>
      <c r="D58" s="327"/>
      <c r="E58" s="328"/>
      <c r="F58" s="328"/>
      <c r="G58" s="328"/>
      <c r="H58" s="328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Y58" s="328"/>
      <c r="Z58" s="328"/>
      <c r="AA58" s="328"/>
      <c r="AB58" s="328"/>
      <c r="AC58" s="328"/>
      <c r="AD58" s="328"/>
      <c r="AE58" s="328"/>
      <c r="AF58" s="328"/>
      <c r="AG58" s="329">
        <f>AF$57*(1+AG61)</f>
        <v>130356938444325.36</v>
      </c>
      <c r="AH58" s="330">
        <f t="shared" ref="AH58:BL58" si="0">AG58*(1+AH61)</f>
        <v>134528360474543.78</v>
      </c>
      <c r="AI58" s="330">
        <f t="shared" si="0"/>
        <v>138833268009729.19</v>
      </c>
      <c r="AJ58" s="330">
        <f t="shared" si="0"/>
        <v>143275932586040.53</v>
      </c>
      <c r="AK58" s="330">
        <f t="shared" si="0"/>
        <v>147860762428793.84</v>
      </c>
      <c r="AL58" s="330">
        <f t="shared" si="0"/>
        <v>152592306826515.25</v>
      </c>
      <c r="AM58" s="330">
        <f t="shared" si="0"/>
        <v>157475260644963.75</v>
      </c>
      <c r="AN58" s="330">
        <f t="shared" si="0"/>
        <v>162514468985602.59</v>
      </c>
      <c r="AO58" s="330">
        <f t="shared" si="0"/>
        <v>167714931993141.88</v>
      </c>
      <c r="AP58" s="330">
        <f t="shared" si="0"/>
        <v>173081809816922.41</v>
      </c>
      <c r="AQ58" s="330">
        <f t="shared" si="0"/>
        <v>178620427731063.94</v>
      </c>
      <c r="AR58" s="330">
        <f t="shared" si="0"/>
        <v>184336281418458</v>
      </c>
      <c r="AS58" s="330">
        <f t="shared" si="0"/>
        <v>190235042423848.66</v>
      </c>
      <c r="AT58" s="330">
        <f t="shared" si="0"/>
        <v>196322563781411.81</v>
      </c>
      <c r="AU58" s="330">
        <f t="shared" si="0"/>
        <v>202604885822417</v>
      </c>
      <c r="AV58" s="330">
        <f t="shared" si="0"/>
        <v>209088242168734.34</v>
      </c>
      <c r="AW58" s="330">
        <f t="shared" si="0"/>
        <v>215779065918133.84</v>
      </c>
      <c r="AX58" s="330">
        <f t="shared" si="0"/>
        <v>222683996027514.12</v>
      </c>
      <c r="AY58" s="330">
        <f t="shared" si="0"/>
        <v>229809883900394.59</v>
      </c>
      <c r="AZ58" s="330">
        <f t="shared" si="0"/>
        <v>237163800185207.22</v>
      </c>
      <c r="BA58" s="330">
        <f t="shared" si="0"/>
        <v>244753041791133.84</v>
      </c>
      <c r="BB58" s="330">
        <f t="shared" si="0"/>
        <v>252585139128450.12</v>
      </c>
      <c r="BC58" s="330">
        <f t="shared" si="0"/>
        <v>260667863580560.53</v>
      </c>
      <c r="BD58" s="330">
        <f t="shared" si="0"/>
        <v>269009235215138.47</v>
      </c>
      <c r="BE58" s="330">
        <f t="shared" si="0"/>
        <v>277617530742022.91</v>
      </c>
      <c r="BF58" s="330">
        <f t="shared" si="0"/>
        <v>286501291725767.62</v>
      </c>
      <c r="BG58" s="330">
        <f t="shared" si="0"/>
        <v>295669333060992.19</v>
      </c>
      <c r="BH58" s="330">
        <f t="shared" si="0"/>
        <v>305130751718943.94</v>
      </c>
      <c r="BI58" s="330">
        <f t="shared" si="0"/>
        <v>314894935773950.12</v>
      </c>
      <c r="BJ58" s="330">
        <f t="shared" si="0"/>
        <v>324971573718716.56</v>
      </c>
      <c r="BK58" s="330">
        <f t="shared" si="0"/>
        <v>335370664077715.5</v>
      </c>
      <c r="BL58" s="330">
        <f t="shared" si="0"/>
        <v>346102525328202.38</v>
      </c>
      <c r="BM58" s="330">
        <f t="shared" ref="BM58:CR58" si="1">BL58*(1+BM61)</f>
        <v>357177806138704.88</v>
      </c>
      <c r="BN58" s="330">
        <f t="shared" si="1"/>
        <v>368607495935143.44</v>
      </c>
      <c r="BO58" s="330">
        <f t="shared" si="1"/>
        <v>380402935805068.06</v>
      </c>
      <c r="BP58" s="330">
        <f t="shared" si="1"/>
        <v>392575829750830.25</v>
      </c>
      <c r="BQ58" s="330">
        <f t="shared" si="1"/>
        <v>405138256302856.81</v>
      </c>
      <c r="BR58" s="330">
        <f t="shared" si="1"/>
        <v>418102680504548.25</v>
      </c>
      <c r="BS58" s="330">
        <f t="shared" si="1"/>
        <v>431481966280693.81</v>
      </c>
      <c r="BT58" s="330">
        <f t="shared" si="1"/>
        <v>445289389201676</v>
      </c>
      <c r="BU58" s="330">
        <f t="shared" si="1"/>
        <v>459538649656129.62</v>
      </c>
      <c r="BV58" s="330">
        <f t="shared" si="1"/>
        <v>474243886445125.81</v>
      </c>
      <c r="BW58" s="330">
        <f t="shared" si="1"/>
        <v>489419690811369.88</v>
      </c>
      <c r="BX58" s="330">
        <f t="shared" si="1"/>
        <v>505081120917333.75</v>
      </c>
      <c r="BY58" s="330">
        <f t="shared" si="1"/>
        <v>521243716786688.44</v>
      </c>
      <c r="BZ58" s="330">
        <f t="shared" si="1"/>
        <v>537923515723862.5</v>
      </c>
      <c r="CA58" s="330">
        <f t="shared" si="1"/>
        <v>555137068227026.12</v>
      </c>
      <c r="CB58" s="330">
        <f t="shared" si="1"/>
        <v>572901454410291</v>
      </c>
      <c r="CC58" s="330">
        <f t="shared" si="1"/>
        <v>591234300951420.38</v>
      </c>
      <c r="CD58" s="330">
        <f t="shared" si="1"/>
        <v>610153798581865.88</v>
      </c>
      <c r="CE58" s="330">
        <f t="shared" si="1"/>
        <v>629678720136485.62</v>
      </c>
      <c r="CF58" s="330">
        <f t="shared" si="1"/>
        <v>649828439180853.12</v>
      </c>
      <c r="CG58" s="330">
        <f t="shared" si="1"/>
        <v>670622949234640.5</v>
      </c>
      <c r="CH58" s="330">
        <f t="shared" si="1"/>
        <v>692082883610149</v>
      </c>
      <c r="CI58" s="330">
        <f t="shared" si="1"/>
        <v>714229535885673.75</v>
      </c>
      <c r="CJ58" s="330">
        <f t="shared" si="1"/>
        <v>737084881034015.38</v>
      </c>
      <c r="CK58" s="330">
        <f t="shared" si="1"/>
        <v>760671597227103.88</v>
      </c>
      <c r="CL58" s="330">
        <f t="shared" si="1"/>
        <v>785013088338371.25</v>
      </c>
      <c r="CM58" s="330">
        <f t="shared" si="1"/>
        <v>810133507165199.12</v>
      </c>
      <c r="CN58" s="330">
        <f t="shared" si="1"/>
        <v>836057779394485.5</v>
      </c>
      <c r="CO58" s="330">
        <f t="shared" si="1"/>
        <v>862811628335109</v>
      </c>
      <c r="CP58" s="330">
        <f t="shared" si="1"/>
        <v>890421600441832.5</v>
      </c>
      <c r="CQ58" s="330">
        <f t="shared" si="1"/>
        <v>918915091655971.12</v>
      </c>
      <c r="CR58" s="330">
        <f t="shared" si="1"/>
        <v>948320374588962.25</v>
      </c>
      <c r="CS58" s="330">
        <f>CR58*(1+CS61)</f>
        <v>978666626575809.12</v>
      </c>
      <c r="CT58" s="330">
        <f t="shared" ref="CT58:DG58" si="2">CS58*(1+CT61)</f>
        <v>1009983958626235</v>
      </c>
      <c r="CU58" s="330">
        <f t="shared" si="2"/>
        <v>1042303445302274.5</v>
      </c>
      <c r="CV58" s="330">
        <f t="shared" si="2"/>
        <v>1075657155551947.4</v>
      </c>
      <c r="CW58" s="330">
        <f t="shared" si="2"/>
        <v>1110078184529609.8</v>
      </c>
      <c r="CX58" s="330">
        <f t="shared" si="2"/>
        <v>1145600686434557.2</v>
      </c>
      <c r="CY58" s="330">
        <f t="shared" si="2"/>
        <v>1182259908400463</v>
      </c>
      <c r="CZ58" s="330">
        <f t="shared" si="2"/>
        <v>1220092225469277.8</v>
      </c>
      <c r="DA58" s="330">
        <f t="shared" si="2"/>
        <v>1259135176684294.8</v>
      </c>
      <c r="DB58" s="330">
        <f t="shared" si="2"/>
        <v>1299427502338192.2</v>
      </c>
      <c r="DC58" s="330">
        <f t="shared" si="2"/>
        <v>1341009182413014.5</v>
      </c>
      <c r="DD58" s="330">
        <f t="shared" si="2"/>
        <v>1383921476250231</v>
      </c>
      <c r="DE58" s="330">
        <f t="shared" si="2"/>
        <v>1428206963490238.5</v>
      </c>
      <c r="DF58" s="330">
        <f t="shared" si="2"/>
        <v>1473909586321926.2</v>
      </c>
      <c r="DG58" s="330">
        <f t="shared" si="2"/>
        <v>1521074693084228</v>
      </c>
      <c r="DH58" s="330">
        <f t="shared" ref="DH58:DJ58" si="3">DG58*(1+DH61)</f>
        <v>1569749083262923.2</v>
      </c>
      <c r="DI58" s="330">
        <f t="shared" si="3"/>
        <v>1619981053927336.8</v>
      </c>
      <c r="DJ58" s="331">
        <f t="shared" si="3"/>
        <v>1671820447653011.5</v>
      </c>
    </row>
    <row r="59" spans="1:114" ht="16" thickBot="1" x14ac:dyDescent="0.25">
      <c r="A59" s="322" t="s">
        <v>428</v>
      </c>
      <c r="B59" s="171" t="s">
        <v>94</v>
      </c>
      <c r="C59" s="181"/>
      <c r="D59" s="327"/>
      <c r="E59" s="328"/>
      <c r="F59" s="328"/>
      <c r="G59" s="328"/>
      <c r="H59" s="328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Y59" s="328"/>
      <c r="Z59" s="328"/>
      <c r="AA59" s="328"/>
      <c r="AB59" s="328"/>
      <c r="AC59" s="328"/>
      <c r="AD59" s="328"/>
      <c r="AE59" s="328"/>
      <c r="AF59" s="328"/>
      <c r="AG59" s="329">
        <f>AF$57*(1+AG62)</f>
        <v>130356938444325.36</v>
      </c>
      <c r="AH59" s="330">
        <f t="shared" ref="AH59:BL59" si="4">AG59*(1+AH62)</f>
        <v>134528360474543.78</v>
      </c>
      <c r="AI59" s="330">
        <f t="shared" si="4"/>
        <v>138833268009729.19</v>
      </c>
      <c r="AJ59" s="330">
        <f t="shared" si="4"/>
        <v>143275932586040.53</v>
      </c>
      <c r="AK59" s="330">
        <f t="shared" si="4"/>
        <v>147860762428793.84</v>
      </c>
      <c r="AL59" s="330">
        <f t="shared" si="4"/>
        <v>152592306826515.25</v>
      </c>
      <c r="AM59" s="330">
        <f t="shared" si="4"/>
        <v>157475260644963.75</v>
      </c>
      <c r="AN59" s="330">
        <f t="shared" si="4"/>
        <v>162514468985602.59</v>
      </c>
      <c r="AO59" s="330">
        <f t="shared" si="4"/>
        <v>167714931993141.88</v>
      </c>
      <c r="AP59" s="330">
        <f t="shared" si="4"/>
        <v>173081809816922.41</v>
      </c>
      <c r="AQ59" s="330">
        <f t="shared" si="4"/>
        <v>178620427731063.94</v>
      </c>
      <c r="AR59" s="330">
        <f t="shared" si="4"/>
        <v>184336281418458</v>
      </c>
      <c r="AS59" s="330">
        <f t="shared" si="4"/>
        <v>190235042423848.66</v>
      </c>
      <c r="AT59" s="330">
        <f t="shared" si="4"/>
        <v>196322563781411.81</v>
      </c>
      <c r="AU59" s="330">
        <f t="shared" si="4"/>
        <v>202604885822417</v>
      </c>
      <c r="AV59" s="330">
        <f t="shared" si="4"/>
        <v>209088242168734.34</v>
      </c>
      <c r="AW59" s="330">
        <f t="shared" si="4"/>
        <v>215779065918133.84</v>
      </c>
      <c r="AX59" s="330">
        <f t="shared" si="4"/>
        <v>222683996027514.12</v>
      </c>
      <c r="AY59" s="330">
        <f t="shared" si="4"/>
        <v>229809883900394.59</v>
      </c>
      <c r="AZ59" s="330">
        <f t="shared" si="4"/>
        <v>237163800185207.22</v>
      </c>
      <c r="BA59" s="330">
        <f t="shared" si="4"/>
        <v>244753041791133.84</v>
      </c>
      <c r="BB59" s="330">
        <f t="shared" si="4"/>
        <v>252585139128450.12</v>
      </c>
      <c r="BC59" s="330">
        <f t="shared" si="4"/>
        <v>260667863580560.53</v>
      </c>
      <c r="BD59" s="330">
        <f t="shared" si="4"/>
        <v>269009235215138.47</v>
      </c>
      <c r="BE59" s="330">
        <f t="shared" si="4"/>
        <v>277617530742022.91</v>
      </c>
      <c r="BF59" s="330">
        <f t="shared" si="4"/>
        <v>286501291725767.62</v>
      </c>
      <c r="BG59" s="330">
        <f t="shared" si="4"/>
        <v>295669333060992.19</v>
      </c>
      <c r="BH59" s="330">
        <f t="shared" si="4"/>
        <v>305130751718943.94</v>
      </c>
      <c r="BI59" s="330">
        <f t="shared" si="4"/>
        <v>314894935773950.12</v>
      </c>
      <c r="BJ59" s="330">
        <f t="shared" si="4"/>
        <v>324971573718716.56</v>
      </c>
      <c r="BK59" s="330">
        <f t="shared" si="4"/>
        <v>335370664077715.5</v>
      </c>
      <c r="BL59" s="330">
        <f t="shared" si="4"/>
        <v>346102525328202.38</v>
      </c>
      <c r="BM59" s="330">
        <f t="shared" ref="BM59:CS59" si="5">BL59*(1+BM62)</f>
        <v>357177806138704.88</v>
      </c>
      <c r="BN59" s="330">
        <f t="shared" si="5"/>
        <v>368607495935143.44</v>
      </c>
      <c r="BO59" s="330">
        <f t="shared" si="5"/>
        <v>380402935805068.06</v>
      </c>
      <c r="BP59" s="330">
        <f t="shared" si="5"/>
        <v>392575829750830.25</v>
      </c>
      <c r="BQ59" s="330">
        <f t="shared" si="5"/>
        <v>405138256302856.81</v>
      </c>
      <c r="BR59" s="330">
        <f t="shared" si="5"/>
        <v>418102680504548.25</v>
      </c>
      <c r="BS59" s="330">
        <f t="shared" si="5"/>
        <v>431481966280693.81</v>
      </c>
      <c r="BT59" s="330">
        <f t="shared" si="5"/>
        <v>445289389201676</v>
      </c>
      <c r="BU59" s="330">
        <f t="shared" si="5"/>
        <v>459538649656129.62</v>
      </c>
      <c r="BV59" s="330">
        <f t="shared" si="5"/>
        <v>474243886445125.81</v>
      </c>
      <c r="BW59" s="330">
        <f t="shared" si="5"/>
        <v>489419690811369.88</v>
      </c>
      <c r="BX59" s="330">
        <f t="shared" si="5"/>
        <v>505081120917333.75</v>
      </c>
      <c r="BY59" s="330">
        <f t="shared" si="5"/>
        <v>521243716786688.44</v>
      </c>
      <c r="BZ59" s="330">
        <f t="shared" si="5"/>
        <v>537923515723862.5</v>
      </c>
      <c r="CA59" s="330">
        <f t="shared" si="5"/>
        <v>555137068227026.12</v>
      </c>
      <c r="CB59" s="330">
        <f t="shared" si="5"/>
        <v>572901454410291</v>
      </c>
      <c r="CC59" s="330">
        <f t="shared" si="5"/>
        <v>591234300951420.38</v>
      </c>
      <c r="CD59" s="330">
        <f t="shared" si="5"/>
        <v>610153798581865.88</v>
      </c>
      <c r="CE59" s="330">
        <f t="shared" si="5"/>
        <v>629678720136485.62</v>
      </c>
      <c r="CF59" s="330">
        <f t="shared" si="5"/>
        <v>649828439180853.12</v>
      </c>
      <c r="CG59" s="330">
        <f t="shared" si="5"/>
        <v>670622949234640.5</v>
      </c>
      <c r="CH59" s="330">
        <f t="shared" si="5"/>
        <v>692082883610149</v>
      </c>
      <c r="CI59" s="330">
        <f t="shared" si="5"/>
        <v>714229535885673.75</v>
      </c>
      <c r="CJ59" s="330">
        <f t="shared" si="5"/>
        <v>737084881034015.38</v>
      </c>
      <c r="CK59" s="330">
        <f t="shared" si="5"/>
        <v>760671597227103.88</v>
      </c>
      <c r="CL59" s="330">
        <f t="shared" si="5"/>
        <v>785013088338371.25</v>
      </c>
      <c r="CM59" s="330">
        <f t="shared" si="5"/>
        <v>810133507165199.12</v>
      </c>
      <c r="CN59" s="330">
        <f t="shared" si="5"/>
        <v>836057779394485.5</v>
      </c>
      <c r="CO59" s="330">
        <f t="shared" si="5"/>
        <v>862811628335109</v>
      </c>
      <c r="CP59" s="330">
        <f t="shared" si="5"/>
        <v>890421600441832.5</v>
      </c>
      <c r="CQ59" s="330">
        <f t="shared" si="5"/>
        <v>918915091655971.12</v>
      </c>
      <c r="CR59" s="330">
        <f t="shared" si="5"/>
        <v>948320374588962.25</v>
      </c>
      <c r="CS59" s="330">
        <f t="shared" si="5"/>
        <v>978666626575809.12</v>
      </c>
      <c r="CT59" s="330">
        <f t="shared" ref="CT59:DG59" si="6">CS59*(1+CT62)</f>
        <v>1009983958626235</v>
      </c>
      <c r="CU59" s="330">
        <f t="shared" si="6"/>
        <v>1042303445302274.5</v>
      </c>
      <c r="CV59" s="330">
        <f t="shared" si="6"/>
        <v>1075657155551947.4</v>
      </c>
      <c r="CW59" s="330">
        <f t="shared" si="6"/>
        <v>1110078184529609.8</v>
      </c>
      <c r="CX59" s="330">
        <f t="shared" si="6"/>
        <v>1145600686434557.2</v>
      </c>
      <c r="CY59" s="330">
        <f t="shared" si="6"/>
        <v>1182259908400463</v>
      </c>
      <c r="CZ59" s="330">
        <f t="shared" si="6"/>
        <v>1220092225469277.8</v>
      </c>
      <c r="DA59" s="330">
        <f t="shared" si="6"/>
        <v>1259135176684294.8</v>
      </c>
      <c r="DB59" s="330">
        <f t="shared" si="6"/>
        <v>1299427502338192.2</v>
      </c>
      <c r="DC59" s="330">
        <f t="shared" si="6"/>
        <v>1341009182413014.5</v>
      </c>
      <c r="DD59" s="330">
        <f t="shared" si="6"/>
        <v>1383921476250231</v>
      </c>
      <c r="DE59" s="330">
        <f t="shared" si="6"/>
        <v>1428206963490238.5</v>
      </c>
      <c r="DF59" s="330">
        <f t="shared" si="6"/>
        <v>1473909586321926.2</v>
      </c>
      <c r="DG59" s="330">
        <f t="shared" si="6"/>
        <v>1521074693084228</v>
      </c>
      <c r="DH59" s="330">
        <f t="shared" ref="DH59:DJ59" si="7">DG59*(1+DH62)</f>
        <v>1569749083262923.2</v>
      </c>
      <c r="DI59" s="330">
        <f t="shared" si="7"/>
        <v>1619981053927336.8</v>
      </c>
      <c r="DJ59" s="331">
        <f t="shared" si="7"/>
        <v>1671820447653011.5</v>
      </c>
    </row>
    <row r="60" spans="1:114" x14ac:dyDescent="0.2">
      <c r="A60" s="166" t="s">
        <v>95</v>
      </c>
      <c r="B60" s="167" t="s">
        <v>96</v>
      </c>
      <c r="C60" s="319" t="s">
        <v>257</v>
      </c>
      <c r="D60" s="139">
        <v>2.9783223077951389E-2</v>
      </c>
      <c r="E60" s="139">
        <v>1.5084612338499283E-2</v>
      </c>
      <c r="F60" s="139">
        <v>1.7769386216602782E-2</v>
      </c>
      <c r="G60" s="139">
        <v>1.4923624828886374E-2</v>
      </c>
      <c r="H60" s="139">
        <v>2.9467757558579138E-2</v>
      </c>
      <c r="I60" s="139">
        <v>3.0206666325427279E-2</v>
      </c>
      <c r="J60" s="139">
        <v>3.430991950901259E-2</v>
      </c>
      <c r="K60" s="139">
        <v>3.7078027769383223E-2</v>
      </c>
      <c r="L60" s="139">
        <v>2.5600548765354746E-2</v>
      </c>
      <c r="M60" s="139">
        <v>3.245240311908091E-2</v>
      </c>
      <c r="N60" s="139">
        <v>4.4254030559922199E-2</v>
      </c>
      <c r="O60" s="139">
        <v>1.9530011103147588E-2</v>
      </c>
      <c r="P60" s="139">
        <v>2.1687816746712229E-2</v>
      </c>
      <c r="Q60" s="139">
        <v>2.9502309241424173E-2</v>
      </c>
      <c r="R60" s="139">
        <v>4.407677887295549E-2</v>
      </c>
      <c r="S60" s="139">
        <v>3.899393075224182E-2</v>
      </c>
      <c r="T60" s="139">
        <v>4.367086832887395E-2</v>
      </c>
      <c r="U60" s="139">
        <v>4.3192451722335365E-2</v>
      </c>
      <c r="V60" s="139">
        <v>1.8588910842709937E-2</v>
      </c>
      <c r="W60" s="139">
        <v>-1.6664258267650212E-2</v>
      </c>
      <c r="X60" s="139">
        <v>4.3103796996963692E-2</v>
      </c>
      <c r="Y60" s="139">
        <v>3.1267998172018995E-2</v>
      </c>
      <c r="Z60" s="139">
        <v>2.519738704496376E-2</v>
      </c>
      <c r="AA60" s="139">
        <v>2.6715070444901984E-2</v>
      </c>
      <c r="AB60" s="139">
        <v>2.8742216301226052E-2</v>
      </c>
      <c r="AC60" s="139">
        <v>2.9190340656972749E-2</v>
      </c>
      <c r="AD60" s="139">
        <v>2.6055721933096406E-2</v>
      </c>
      <c r="AE60" s="139">
        <v>3.2813286918142379E-2</v>
      </c>
      <c r="AF60" s="139">
        <v>3.0340607444099988E-2</v>
      </c>
      <c r="AG60" s="138">
        <v>2.3355581404925944E-2</v>
      </c>
      <c r="AH60" s="290"/>
      <c r="AI60" s="290"/>
      <c r="AJ60" s="290"/>
      <c r="AK60" s="290"/>
      <c r="AL60" s="290"/>
      <c r="AM60" s="290"/>
      <c r="AN60" s="290"/>
      <c r="AO60" s="290"/>
      <c r="AP60" s="290"/>
      <c r="AQ60" s="290"/>
      <c r="AR60" s="290"/>
      <c r="AS60" s="290"/>
      <c r="AT60" s="290"/>
      <c r="AU60" s="290"/>
      <c r="AV60" s="290"/>
      <c r="AW60" s="290"/>
      <c r="AX60" s="290"/>
      <c r="AY60" s="290"/>
      <c r="AZ60" s="290"/>
      <c r="BA60" s="290"/>
      <c r="BB60" s="290"/>
      <c r="BC60" s="290"/>
      <c r="BD60" s="290"/>
      <c r="BE60" s="290"/>
      <c r="BF60" s="290"/>
      <c r="BG60" s="290"/>
      <c r="BH60" s="290"/>
      <c r="BI60" s="290"/>
      <c r="BJ60" s="290"/>
      <c r="BK60" s="290"/>
      <c r="BL60" s="290"/>
      <c r="BM60" s="290"/>
      <c r="BN60" s="290"/>
      <c r="BO60" s="290"/>
      <c r="BP60" s="290"/>
      <c r="BQ60" s="290"/>
      <c r="BR60" s="290"/>
      <c r="BS60" s="290"/>
      <c r="BT60" s="290"/>
      <c r="BU60" s="290"/>
      <c r="BV60" s="290"/>
      <c r="BW60" s="290"/>
      <c r="BX60" s="290"/>
      <c r="BY60" s="290"/>
      <c r="BZ60" s="290"/>
      <c r="CA60" s="290"/>
      <c r="CB60" s="290"/>
      <c r="CC60" s="290"/>
      <c r="CD60" s="290"/>
      <c r="CE60" s="290"/>
      <c r="CF60" s="290"/>
      <c r="CG60" s="290"/>
      <c r="CH60" s="290"/>
      <c r="CI60" s="290"/>
      <c r="CJ60" s="290"/>
      <c r="CK60" s="290"/>
      <c r="CL60" s="290"/>
      <c r="CM60" s="290"/>
      <c r="CN60" s="290"/>
      <c r="CO60" s="290"/>
      <c r="CP60" s="290"/>
      <c r="CQ60" s="290"/>
      <c r="CR60" s="290"/>
      <c r="CS60" s="290"/>
      <c r="CT60" s="290"/>
      <c r="CU60" s="290"/>
      <c r="CV60" s="290"/>
      <c r="CW60" s="290"/>
      <c r="CX60" s="290"/>
      <c r="CY60" s="290"/>
      <c r="CZ60" s="290"/>
      <c r="DA60" s="290"/>
      <c r="DB60" s="290"/>
      <c r="DC60" s="290"/>
      <c r="DD60" s="290"/>
      <c r="DE60" s="290"/>
      <c r="DF60" s="290"/>
      <c r="DG60" s="290"/>
      <c r="DH60" s="290"/>
      <c r="DI60" s="290"/>
      <c r="DJ60" s="308"/>
    </row>
    <row r="61" spans="1:114" x14ac:dyDescent="0.2">
      <c r="A61" s="158" t="s">
        <v>97</v>
      </c>
      <c r="B61" s="168" t="s">
        <v>96</v>
      </c>
      <c r="C61" s="320" t="s">
        <v>258</v>
      </c>
      <c r="D61" s="323"/>
      <c r="E61" s="323"/>
      <c r="F61" s="323"/>
      <c r="G61" s="323"/>
      <c r="H61" s="323"/>
      <c r="I61" s="323"/>
      <c r="J61" s="323"/>
      <c r="K61" s="323"/>
      <c r="L61" s="323"/>
      <c r="M61" s="323"/>
      <c r="N61" s="323"/>
      <c r="O61" s="323"/>
      <c r="P61" s="323"/>
      <c r="Q61" s="323"/>
      <c r="R61" s="323"/>
      <c r="S61" s="323"/>
      <c r="T61" s="323"/>
      <c r="U61" s="323"/>
      <c r="V61" s="323"/>
      <c r="W61" s="323"/>
      <c r="X61" s="323"/>
      <c r="Y61" s="323"/>
      <c r="Z61" s="323"/>
      <c r="AA61" s="323"/>
      <c r="AB61" s="323"/>
      <c r="AC61" s="323"/>
      <c r="AD61" s="323"/>
      <c r="AE61" s="323"/>
      <c r="AF61" s="323"/>
      <c r="AG61" s="140">
        <v>3.2000000000000001E-2</v>
      </c>
      <c r="AH61" s="398">
        <f>AG61</f>
        <v>3.2000000000000001E-2</v>
      </c>
      <c r="AI61" s="398">
        <f t="shared" ref="AI61:BL62" si="8">AH61</f>
        <v>3.2000000000000001E-2</v>
      </c>
      <c r="AJ61" s="398">
        <f t="shared" si="8"/>
        <v>3.2000000000000001E-2</v>
      </c>
      <c r="AK61" s="398">
        <f t="shared" si="8"/>
        <v>3.2000000000000001E-2</v>
      </c>
      <c r="AL61" s="398">
        <f t="shared" si="8"/>
        <v>3.2000000000000001E-2</v>
      </c>
      <c r="AM61" s="398">
        <f t="shared" si="8"/>
        <v>3.2000000000000001E-2</v>
      </c>
      <c r="AN61" s="398">
        <f t="shared" si="8"/>
        <v>3.2000000000000001E-2</v>
      </c>
      <c r="AO61" s="398">
        <f t="shared" si="8"/>
        <v>3.2000000000000001E-2</v>
      </c>
      <c r="AP61" s="398">
        <f t="shared" si="8"/>
        <v>3.2000000000000001E-2</v>
      </c>
      <c r="AQ61" s="398">
        <f t="shared" si="8"/>
        <v>3.2000000000000001E-2</v>
      </c>
      <c r="AR61" s="398">
        <f t="shared" si="8"/>
        <v>3.2000000000000001E-2</v>
      </c>
      <c r="AS61" s="398">
        <f t="shared" si="8"/>
        <v>3.2000000000000001E-2</v>
      </c>
      <c r="AT61" s="398">
        <f t="shared" si="8"/>
        <v>3.2000000000000001E-2</v>
      </c>
      <c r="AU61" s="398">
        <f t="shared" si="8"/>
        <v>3.2000000000000001E-2</v>
      </c>
      <c r="AV61" s="398">
        <f t="shared" si="8"/>
        <v>3.2000000000000001E-2</v>
      </c>
      <c r="AW61" s="398">
        <f t="shared" si="8"/>
        <v>3.2000000000000001E-2</v>
      </c>
      <c r="AX61" s="398">
        <f t="shared" si="8"/>
        <v>3.2000000000000001E-2</v>
      </c>
      <c r="AY61" s="398">
        <f t="shared" si="8"/>
        <v>3.2000000000000001E-2</v>
      </c>
      <c r="AZ61" s="398">
        <f t="shared" si="8"/>
        <v>3.2000000000000001E-2</v>
      </c>
      <c r="BA61" s="398">
        <f t="shared" si="8"/>
        <v>3.2000000000000001E-2</v>
      </c>
      <c r="BB61" s="398">
        <f t="shared" si="8"/>
        <v>3.2000000000000001E-2</v>
      </c>
      <c r="BC61" s="398">
        <f t="shared" si="8"/>
        <v>3.2000000000000001E-2</v>
      </c>
      <c r="BD61" s="398">
        <f t="shared" si="8"/>
        <v>3.2000000000000001E-2</v>
      </c>
      <c r="BE61" s="398">
        <f t="shared" si="8"/>
        <v>3.2000000000000001E-2</v>
      </c>
      <c r="BF61" s="398">
        <f t="shared" si="8"/>
        <v>3.2000000000000001E-2</v>
      </c>
      <c r="BG61" s="398">
        <f t="shared" si="8"/>
        <v>3.2000000000000001E-2</v>
      </c>
      <c r="BH61" s="398">
        <f t="shared" si="8"/>
        <v>3.2000000000000001E-2</v>
      </c>
      <c r="BI61" s="398">
        <f t="shared" si="8"/>
        <v>3.2000000000000001E-2</v>
      </c>
      <c r="BJ61" s="398">
        <f t="shared" si="8"/>
        <v>3.2000000000000001E-2</v>
      </c>
      <c r="BK61" s="398">
        <f t="shared" si="8"/>
        <v>3.2000000000000001E-2</v>
      </c>
      <c r="BL61" s="398">
        <f t="shared" si="8"/>
        <v>3.2000000000000001E-2</v>
      </c>
      <c r="BM61" s="398">
        <f t="shared" ref="BM61:BM62" si="9">BL61</f>
        <v>3.2000000000000001E-2</v>
      </c>
      <c r="BN61" s="398">
        <f t="shared" ref="BN61:BN62" si="10">BM61</f>
        <v>3.2000000000000001E-2</v>
      </c>
      <c r="BO61" s="398">
        <f t="shared" ref="BO61:BO62" si="11">BN61</f>
        <v>3.2000000000000001E-2</v>
      </c>
      <c r="BP61" s="398">
        <f t="shared" ref="BP61:BP62" si="12">BO61</f>
        <v>3.2000000000000001E-2</v>
      </c>
      <c r="BQ61" s="398">
        <f t="shared" ref="BQ61:BQ62" si="13">BP61</f>
        <v>3.2000000000000001E-2</v>
      </c>
      <c r="BR61" s="398">
        <f t="shared" ref="BR61:BR62" si="14">BQ61</f>
        <v>3.2000000000000001E-2</v>
      </c>
      <c r="BS61" s="398">
        <f t="shared" ref="BS61:BS62" si="15">BR61</f>
        <v>3.2000000000000001E-2</v>
      </c>
      <c r="BT61" s="398">
        <f t="shared" ref="BT61:BT62" si="16">BS61</f>
        <v>3.2000000000000001E-2</v>
      </c>
      <c r="BU61" s="398">
        <f t="shared" ref="BU61:BU62" si="17">BT61</f>
        <v>3.2000000000000001E-2</v>
      </c>
      <c r="BV61" s="398">
        <f t="shared" ref="BV61:BV62" si="18">BU61</f>
        <v>3.2000000000000001E-2</v>
      </c>
      <c r="BW61" s="398">
        <f t="shared" ref="BW61:BW62" si="19">BV61</f>
        <v>3.2000000000000001E-2</v>
      </c>
      <c r="BX61" s="398">
        <f t="shared" ref="BX61:BX62" si="20">BW61</f>
        <v>3.2000000000000001E-2</v>
      </c>
      <c r="BY61" s="398">
        <f t="shared" ref="BY61:BY62" si="21">BX61</f>
        <v>3.2000000000000001E-2</v>
      </c>
      <c r="BZ61" s="398">
        <f t="shared" ref="BZ61:BZ62" si="22">BY61</f>
        <v>3.2000000000000001E-2</v>
      </c>
      <c r="CA61" s="398">
        <f t="shared" ref="CA61:CA62" si="23">BZ61</f>
        <v>3.2000000000000001E-2</v>
      </c>
      <c r="CB61" s="398">
        <f t="shared" ref="CB61:CB62" si="24">CA61</f>
        <v>3.2000000000000001E-2</v>
      </c>
      <c r="CC61" s="398">
        <f t="shared" ref="CC61:CC62" si="25">CB61</f>
        <v>3.2000000000000001E-2</v>
      </c>
      <c r="CD61" s="398">
        <f t="shared" ref="CD61:CD62" si="26">CC61</f>
        <v>3.2000000000000001E-2</v>
      </c>
      <c r="CE61" s="398">
        <f t="shared" ref="CE61:CE62" si="27">CD61</f>
        <v>3.2000000000000001E-2</v>
      </c>
      <c r="CF61" s="398">
        <f t="shared" ref="CF61:CF62" si="28">CE61</f>
        <v>3.2000000000000001E-2</v>
      </c>
      <c r="CG61" s="398">
        <f t="shared" ref="CG61:CG62" si="29">CF61</f>
        <v>3.2000000000000001E-2</v>
      </c>
      <c r="CH61" s="398">
        <f t="shared" ref="CH61:CH62" si="30">CG61</f>
        <v>3.2000000000000001E-2</v>
      </c>
      <c r="CI61" s="398">
        <f t="shared" ref="CI61:CI62" si="31">CH61</f>
        <v>3.2000000000000001E-2</v>
      </c>
      <c r="CJ61" s="398">
        <f t="shared" ref="CJ61:CJ62" si="32">CI61</f>
        <v>3.2000000000000001E-2</v>
      </c>
      <c r="CK61" s="398">
        <f t="shared" ref="CK61:CK62" si="33">CJ61</f>
        <v>3.2000000000000001E-2</v>
      </c>
      <c r="CL61" s="398">
        <f t="shared" ref="CL61:CL62" si="34">CK61</f>
        <v>3.2000000000000001E-2</v>
      </c>
      <c r="CM61" s="398">
        <f t="shared" ref="CM61:CM62" si="35">CL61</f>
        <v>3.2000000000000001E-2</v>
      </c>
      <c r="CN61" s="398">
        <f t="shared" ref="CN61:CN62" si="36">CM61</f>
        <v>3.2000000000000001E-2</v>
      </c>
      <c r="CO61" s="398">
        <f t="shared" ref="CO61:CO62" si="37">CN61</f>
        <v>3.2000000000000001E-2</v>
      </c>
      <c r="CP61" s="398">
        <f t="shared" ref="CP61:CP62" si="38">CO61</f>
        <v>3.2000000000000001E-2</v>
      </c>
      <c r="CQ61" s="398">
        <f t="shared" ref="CQ61:CQ62" si="39">CP61</f>
        <v>3.2000000000000001E-2</v>
      </c>
      <c r="CR61" s="398">
        <f t="shared" ref="CR61:CR62" si="40">CQ61</f>
        <v>3.2000000000000001E-2</v>
      </c>
      <c r="CS61" s="398">
        <f t="shared" ref="CS61:CS62" si="41">CR61</f>
        <v>3.2000000000000001E-2</v>
      </c>
      <c r="CT61" s="398">
        <f t="shared" ref="CT61:CT62" si="42">CS61</f>
        <v>3.2000000000000001E-2</v>
      </c>
      <c r="CU61" s="398">
        <f t="shared" ref="CU61:CU62" si="43">CT61</f>
        <v>3.2000000000000001E-2</v>
      </c>
      <c r="CV61" s="398">
        <f t="shared" ref="CV61:CV62" si="44">CU61</f>
        <v>3.2000000000000001E-2</v>
      </c>
      <c r="CW61" s="398">
        <f t="shared" ref="CW61:CW62" si="45">CV61</f>
        <v>3.2000000000000001E-2</v>
      </c>
      <c r="CX61" s="398">
        <f t="shared" ref="CX61:CX62" si="46">CW61</f>
        <v>3.2000000000000001E-2</v>
      </c>
      <c r="CY61" s="398">
        <f t="shared" ref="CY61:CY62" si="47">CX61</f>
        <v>3.2000000000000001E-2</v>
      </c>
      <c r="CZ61" s="398">
        <f t="shared" ref="CZ61:CZ62" si="48">CY61</f>
        <v>3.2000000000000001E-2</v>
      </c>
      <c r="DA61" s="398">
        <f t="shared" ref="DA61:DA62" si="49">CZ61</f>
        <v>3.2000000000000001E-2</v>
      </c>
      <c r="DB61" s="398">
        <f t="shared" ref="DB61:DB62" si="50">DA61</f>
        <v>3.2000000000000001E-2</v>
      </c>
      <c r="DC61" s="398">
        <f t="shared" ref="DC61:DC62" si="51">DB61</f>
        <v>3.2000000000000001E-2</v>
      </c>
      <c r="DD61" s="398">
        <f t="shared" ref="DD61:DD62" si="52">DC61</f>
        <v>3.2000000000000001E-2</v>
      </c>
      <c r="DE61" s="398">
        <f t="shared" ref="DE61:DE62" si="53">DD61</f>
        <v>3.2000000000000001E-2</v>
      </c>
      <c r="DF61" s="398">
        <f t="shared" ref="DF61:DF62" si="54">DE61</f>
        <v>3.2000000000000001E-2</v>
      </c>
      <c r="DG61" s="398">
        <f t="shared" ref="DG61:DG62" si="55">DF61</f>
        <v>3.2000000000000001E-2</v>
      </c>
      <c r="DH61" s="398">
        <f t="shared" ref="DH61:DH62" si="56">DG61</f>
        <v>3.2000000000000001E-2</v>
      </c>
      <c r="DI61" s="398">
        <f t="shared" ref="DI61:DI62" si="57">DH61</f>
        <v>3.2000000000000001E-2</v>
      </c>
      <c r="DJ61" s="399">
        <f t="shared" ref="DJ61:DJ62" si="58">DI61</f>
        <v>3.2000000000000001E-2</v>
      </c>
    </row>
    <row r="62" spans="1:114" ht="16" thickBot="1" x14ac:dyDescent="0.25">
      <c r="A62" s="163" t="s">
        <v>98</v>
      </c>
      <c r="B62" s="169" t="s">
        <v>96</v>
      </c>
      <c r="C62" s="321" t="s">
        <v>258</v>
      </c>
      <c r="D62" s="324"/>
      <c r="E62" s="324"/>
      <c r="F62" s="324"/>
      <c r="G62" s="324"/>
      <c r="H62" s="324"/>
      <c r="I62" s="324"/>
      <c r="J62" s="324"/>
      <c r="K62" s="324"/>
      <c r="L62" s="324"/>
      <c r="M62" s="324"/>
      <c r="N62" s="324"/>
      <c r="O62" s="324"/>
      <c r="P62" s="324"/>
      <c r="Q62" s="324"/>
      <c r="R62" s="324"/>
      <c r="S62" s="324"/>
      <c r="T62" s="324"/>
      <c r="U62" s="324"/>
      <c r="V62" s="324"/>
      <c r="W62" s="324"/>
      <c r="X62" s="324"/>
      <c r="Y62" s="324"/>
      <c r="Z62" s="324"/>
      <c r="AA62" s="324"/>
      <c r="AB62" s="324"/>
      <c r="AC62" s="324"/>
      <c r="AD62" s="324"/>
      <c r="AE62" s="324"/>
      <c r="AF62" s="324"/>
      <c r="AG62" s="141">
        <v>3.2000000000000001E-2</v>
      </c>
      <c r="AH62" s="400">
        <f>AG62</f>
        <v>3.2000000000000001E-2</v>
      </c>
      <c r="AI62" s="400">
        <f t="shared" si="8"/>
        <v>3.2000000000000001E-2</v>
      </c>
      <c r="AJ62" s="400">
        <f t="shared" si="8"/>
        <v>3.2000000000000001E-2</v>
      </c>
      <c r="AK62" s="400">
        <f t="shared" si="8"/>
        <v>3.2000000000000001E-2</v>
      </c>
      <c r="AL62" s="400">
        <f t="shared" si="8"/>
        <v>3.2000000000000001E-2</v>
      </c>
      <c r="AM62" s="400">
        <f t="shared" si="8"/>
        <v>3.2000000000000001E-2</v>
      </c>
      <c r="AN62" s="400">
        <f t="shared" si="8"/>
        <v>3.2000000000000001E-2</v>
      </c>
      <c r="AO62" s="400">
        <f t="shared" si="8"/>
        <v>3.2000000000000001E-2</v>
      </c>
      <c r="AP62" s="400">
        <f t="shared" si="8"/>
        <v>3.2000000000000001E-2</v>
      </c>
      <c r="AQ62" s="400">
        <f t="shared" si="8"/>
        <v>3.2000000000000001E-2</v>
      </c>
      <c r="AR62" s="400">
        <f t="shared" si="8"/>
        <v>3.2000000000000001E-2</v>
      </c>
      <c r="AS62" s="400">
        <f t="shared" si="8"/>
        <v>3.2000000000000001E-2</v>
      </c>
      <c r="AT62" s="400">
        <f t="shared" si="8"/>
        <v>3.2000000000000001E-2</v>
      </c>
      <c r="AU62" s="400">
        <f t="shared" si="8"/>
        <v>3.2000000000000001E-2</v>
      </c>
      <c r="AV62" s="400">
        <f t="shared" si="8"/>
        <v>3.2000000000000001E-2</v>
      </c>
      <c r="AW62" s="400">
        <f t="shared" si="8"/>
        <v>3.2000000000000001E-2</v>
      </c>
      <c r="AX62" s="400">
        <f t="shared" si="8"/>
        <v>3.2000000000000001E-2</v>
      </c>
      <c r="AY62" s="400">
        <f t="shared" si="8"/>
        <v>3.2000000000000001E-2</v>
      </c>
      <c r="AZ62" s="400">
        <f t="shared" si="8"/>
        <v>3.2000000000000001E-2</v>
      </c>
      <c r="BA62" s="400">
        <f t="shared" si="8"/>
        <v>3.2000000000000001E-2</v>
      </c>
      <c r="BB62" s="400">
        <f t="shared" si="8"/>
        <v>3.2000000000000001E-2</v>
      </c>
      <c r="BC62" s="400">
        <f t="shared" si="8"/>
        <v>3.2000000000000001E-2</v>
      </c>
      <c r="BD62" s="400">
        <f t="shared" si="8"/>
        <v>3.2000000000000001E-2</v>
      </c>
      <c r="BE62" s="400">
        <f t="shared" si="8"/>
        <v>3.2000000000000001E-2</v>
      </c>
      <c r="BF62" s="400">
        <f t="shared" si="8"/>
        <v>3.2000000000000001E-2</v>
      </c>
      <c r="BG62" s="400">
        <f t="shared" si="8"/>
        <v>3.2000000000000001E-2</v>
      </c>
      <c r="BH62" s="400">
        <f t="shared" si="8"/>
        <v>3.2000000000000001E-2</v>
      </c>
      <c r="BI62" s="400">
        <f t="shared" si="8"/>
        <v>3.2000000000000001E-2</v>
      </c>
      <c r="BJ62" s="400">
        <f t="shared" si="8"/>
        <v>3.2000000000000001E-2</v>
      </c>
      <c r="BK62" s="400">
        <f t="shared" si="8"/>
        <v>3.2000000000000001E-2</v>
      </c>
      <c r="BL62" s="400">
        <f t="shared" si="8"/>
        <v>3.2000000000000001E-2</v>
      </c>
      <c r="BM62" s="400">
        <f t="shared" si="9"/>
        <v>3.2000000000000001E-2</v>
      </c>
      <c r="BN62" s="400">
        <f t="shared" si="10"/>
        <v>3.2000000000000001E-2</v>
      </c>
      <c r="BO62" s="400">
        <f t="shared" si="11"/>
        <v>3.2000000000000001E-2</v>
      </c>
      <c r="BP62" s="400">
        <f t="shared" si="12"/>
        <v>3.2000000000000001E-2</v>
      </c>
      <c r="BQ62" s="400">
        <f t="shared" si="13"/>
        <v>3.2000000000000001E-2</v>
      </c>
      <c r="BR62" s="400">
        <f t="shared" si="14"/>
        <v>3.2000000000000001E-2</v>
      </c>
      <c r="BS62" s="400">
        <f t="shared" si="15"/>
        <v>3.2000000000000001E-2</v>
      </c>
      <c r="BT62" s="400">
        <f t="shared" si="16"/>
        <v>3.2000000000000001E-2</v>
      </c>
      <c r="BU62" s="400">
        <f t="shared" si="17"/>
        <v>3.2000000000000001E-2</v>
      </c>
      <c r="BV62" s="400">
        <f t="shared" si="18"/>
        <v>3.2000000000000001E-2</v>
      </c>
      <c r="BW62" s="400">
        <f t="shared" si="19"/>
        <v>3.2000000000000001E-2</v>
      </c>
      <c r="BX62" s="400">
        <f t="shared" si="20"/>
        <v>3.2000000000000001E-2</v>
      </c>
      <c r="BY62" s="400">
        <f t="shared" si="21"/>
        <v>3.2000000000000001E-2</v>
      </c>
      <c r="BZ62" s="400">
        <f t="shared" si="22"/>
        <v>3.2000000000000001E-2</v>
      </c>
      <c r="CA62" s="400">
        <f t="shared" si="23"/>
        <v>3.2000000000000001E-2</v>
      </c>
      <c r="CB62" s="400">
        <f t="shared" si="24"/>
        <v>3.2000000000000001E-2</v>
      </c>
      <c r="CC62" s="400">
        <f t="shared" si="25"/>
        <v>3.2000000000000001E-2</v>
      </c>
      <c r="CD62" s="400">
        <f t="shared" si="26"/>
        <v>3.2000000000000001E-2</v>
      </c>
      <c r="CE62" s="400">
        <f t="shared" si="27"/>
        <v>3.2000000000000001E-2</v>
      </c>
      <c r="CF62" s="400">
        <f t="shared" si="28"/>
        <v>3.2000000000000001E-2</v>
      </c>
      <c r="CG62" s="400">
        <f t="shared" si="29"/>
        <v>3.2000000000000001E-2</v>
      </c>
      <c r="CH62" s="400">
        <f t="shared" si="30"/>
        <v>3.2000000000000001E-2</v>
      </c>
      <c r="CI62" s="400">
        <f t="shared" si="31"/>
        <v>3.2000000000000001E-2</v>
      </c>
      <c r="CJ62" s="400">
        <f t="shared" si="32"/>
        <v>3.2000000000000001E-2</v>
      </c>
      <c r="CK62" s="400">
        <f t="shared" si="33"/>
        <v>3.2000000000000001E-2</v>
      </c>
      <c r="CL62" s="400">
        <f t="shared" si="34"/>
        <v>3.2000000000000001E-2</v>
      </c>
      <c r="CM62" s="400">
        <f t="shared" si="35"/>
        <v>3.2000000000000001E-2</v>
      </c>
      <c r="CN62" s="400">
        <f t="shared" si="36"/>
        <v>3.2000000000000001E-2</v>
      </c>
      <c r="CO62" s="400">
        <f t="shared" si="37"/>
        <v>3.2000000000000001E-2</v>
      </c>
      <c r="CP62" s="400">
        <f t="shared" si="38"/>
        <v>3.2000000000000001E-2</v>
      </c>
      <c r="CQ62" s="400">
        <f t="shared" si="39"/>
        <v>3.2000000000000001E-2</v>
      </c>
      <c r="CR62" s="400">
        <f t="shared" si="40"/>
        <v>3.2000000000000001E-2</v>
      </c>
      <c r="CS62" s="400">
        <f t="shared" si="41"/>
        <v>3.2000000000000001E-2</v>
      </c>
      <c r="CT62" s="400">
        <f t="shared" si="42"/>
        <v>3.2000000000000001E-2</v>
      </c>
      <c r="CU62" s="400">
        <f t="shared" si="43"/>
        <v>3.2000000000000001E-2</v>
      </c>
      <c r="CV62" s="400">
        <f t="shared" si="44"/>
        <v>3.2000000000000001E-2</v>
      </c>
      <c r="CW62" s="400">
        <f t="shared" si="45"/>
        <v>3.2000000000000001E-2</v>
      </c>
      <c r="CX62" s="400">
        <f t="shared" si="46"/>
        <v>3.2000000000000001E-2</v>
      </c>
      <c r="CY62" s="400">
        <f t="shared" si="47"/>
        <v>3.2000000000000001E-2</v>
      </c>
      <c r="CZ62" s="400">
        <f t="shared" si="48"/>
        <v>3.2000000000000001E-2</v>
      </c>
      <c r="DA62" s="400">
        <f t="shared" si="49"/>
        <v>3.2000000000000001E-2</v>
      </c>
      <c r="DB62" s="400">
        <f t="shared" si="50"/>
        <v>3.2000000000000001E-2</v>
      </c>
      <c r="DC62" s="400">
        <f t="shared" si="51"/>
        <v>3.2000000000000001E-2</v>
      </c>
      <c r="DD62" s="400">
        <f t="shared" si="52"/>
        <v>3.2000000000000001E-2</v>
      </c>
      <c r="DE62" s="400">
        <f t="shared" si="53"/>
        <v>3.2000000000000001E-2</v>
      </c>
      <c r="DF62" s="400">
        <f t="shared" si="54"/>
        <v>3.2000000000000001E-2</v>
      </c>
      <c r="DG62" s="400">
        <f t="shared" si="55"/>
        <v>3.2000000000000001E-2</v>
      </c>
      <c r="DH62" s="400">
        <f t="shared" si="56"/>
        <v>3.2000000000000001E-2</v>
      </c>
      <c r="DI62" s="400">
        <f t="shared" si="57"/>
        <v>3.2000000000000001E-2</v>
      </c>
      <c r="DJ62" s="401">
        <f t="shared" si="58"/>
        <v>3.2000000000000001E-2</v>
      </c>
    </row>
    <row r="63" spans="1:114" ht="16" thickBot="1" x14ac:dyDescent="0.25">
      <c r="A63" s="402" t="s">
        <v>408</v>
      </c>
    </row>
    <row r="66" spans="1:7" x14ac:dyDescent="0.2">
      <c r="A66" s="130" t="s">
        <v>152</v>
      </c>
    </row>
    <row r="67" spans="1:7" ht="16" thickBot="1" x14ac:dyDescent="0.25">
      <c r="A67" s="130"/>
    </row>
    <row r="68" spans="1:7" ht="16" thickBot="1" x14ac:dyDescent="0.25">
      <c r="A68" s="156"/>
      <c r="B68" s="358" t="s">
        <v>212</v>
      </c>
      <c r="C68" s="157" t="s">
        <v>223</v>
      </c>
      <c r="D68" s="164">
        <v>1994</v>
      </c>
      <c r="E68" s="164">
        <v>2011</v>
      </c>
      <c r="F68" s="164">
        <v>2015</v>
      </c>
      <c r="G68" s="165">
        <v>2019</v>
      </c>
    </row>
    <row r="69" spans="1:7" x14ac:dyDescent="0.2">
      <c r="A69" s="438" t="s">
        <v>6</v>
      </c>
      <c r="B69" s="439"/>
      <c r="C69" s="190" t="s">
        <v>259</v>
      </c>
      <c r="D69" s="144">
        <v>0</v>
      </c>
      <c r="E69" s="150">
        <v>0.45</v>
      </c>
      <c r="F69" s="145"/>
      <c r="G69" s="148">
        <v>0.45</v>
      </c>
    </row>
    <row r="70" spans="1:7" x14ac:dyDescent="0.2">
      <c r="A70" s="438" t="s">
        <v>34</v>
      </c>
      <c r="B70" s="439"/>
      <c r="C70" s="190" t="s">
        <v>259</v>
      </c>
      <c r="D70" s="144">
        <v>0</v>
      </c>
      <c r="E70" s="150">
        <v>5.5E-2</v>
      </c>
      <c r="F70" s="145"/>
      <c r="G70" s="148">
        <v>5.5E-2</v>
      </c>
    </row>
    <row r="71" spans="1:7" x14ac:dyDescent="0.2">
      <c r="A71" s="438" t="s">
        <v>32</v>
      </c>
      <c r="B71" s="439"/>
      <c r="C71" s="190" t="s">
        <v>259</v>
      </c>
      <c r="D71" s="144">
        <v>0</v>
      </c>
      <c r="E71" s="150">
        <v>0.32</v>
      </c>
      <c r="F71" s="145"/>
      <c r="G71" s="148">
        <v>0.32</v>
      </c>
    </row>
    <row r="72" spans="1:7" x14ac:dyDescent="0.2">
      <c r="A72" s="438" t="s">
        <v>3</v>
      </c>
      <c r="B72" s="439"/>
      <c r="C72" s="190" t="s">
        <v>259</v>
      </c>
      <c r="D72" s="144">
        <v>0</v>
      </c>
      <c r="E72" s="150">
        <v>5.5E-2</v>
      </c>
      <c r="F72" s="145"/>
      <c r="G72" s="148">
        <v>5.5E-2</v>
      </c>
    </row>
    <row r="73" spans="1:7" x14ac:dyDescent="0.2">
      <c r="A73" s="438" t="s">
        <v>52</v>
      </c>
      <c r="B73" s="439"/>
      <c r="C73" s="190" t="s">
        <v>259</v>
      </c>
      <c r="D73" s="144">
        <v>0</v>
      </c>
      <c r="E73" s="150">
        <v>5.5E-2</v>
      </c>
      <c r="F73" s="145"/>
      <c r="G73" s="148">
        <v>5.5E-2</v>
      </c>
    </row>
    <row r="74" spans="1:7" x14ac:dyDescent="0.2">
      <c r="A74" s="438" t="s">
        <v>7</v>
      </c>
      <c r="B74" s="439"/>
      <c r="C74" s="190" t="s">
        <v>259</v>
      </c>
      <c r="D74" s="144">
        <v>0</v>
      </c>
      <c r="E74" s="150">
        <v>0.375</v>
      </c>
      <c r="F74" s="145"/>
      <c r="G74" s="148">
        <v>0.375</v>
      </c>
    </row>
    <row r="75" spans="1:7" x14ac:dyDescent="0.2">
      <c r="A75" s="438" t="s">
        <v>53</v>
      </c>
      <c r="B75" s="439"/>
      <c r="C75" s="190" t="s">
        <v>259</v>
      </c>
      <c r="D75" s="144">
        <v>0</v>
      </c>
      <c r="E75" s="150">
        <v>0.45</v>
      </c>
      <c r="F75" s="145"/>
      <c r="G75" s="148">
        <v>0.45</v>
      </c>
    </row>
    <row r="76" spans="1:7" x14ac:dyDescent="0.2">
      <c r="A76" s="438" t="s">
        <v>5</v>
      </c>
      <c r="B76" s="439"/>
      <c r="C76" s="190" t="s">
        <v>259</v>
      </c>
      <c r="D76" s="144">
        <v>0</v>
      </c>
      <c r="E76" s="150">
        <v>0.375</v>
      </c>
      <c r="F76" s="145"/>
      <c r="G76" s="148">
        <v>0.375</v>
      </c>
    </row>
    <row r="77" spans="1:7" x14ac:dyDescent="0.2">
      <c r="A77" s="438" t="s">
        <v>33</v>
      </c>
      <c r="B77" s="439"/>
      <c r="C77" s="190" t="s">
        <v>259</v>
      </c>
      <c r="D77" s="144">
        <v>0</v>
      </c>
      <c r="E77" s="150">
        <v>0.17499999999999999</v>
      </c>
      <c r="F77" s="145"/>
      <c r="G77" s="148">
        <v>0.17499999999999999</v>
      </c>
    </row>
    <row r="78" spans="1:7" x14ac:dyDescent="0.2">
      <c r="A78" s="438" t="s">
        <v>209</v>
      </c>
      <c r="B78" s="439"/>
      <c r="C78" s="190" t="s">
        <v>259</v>
      </c>
      <c r="D78" s="144">
        <v>0</v>
      </c>
      <c r="E78" s="150">
        <v>5.5E-2</v>
      </c>
      <c r="F78" s="145"/>
      <c r="G78" s="148">
        <v>5.5E-2</v>
      </c>
    </row>
    <row r="79" spans="1:7" x14ac:dyDescent="0.2">
      <c r="A79" s="438" t="s">
        <v>4</v>
      </c>
      <c r="B79" s="439"/>
      <c r="C79" s="190" t="s">
        <v>259</v>
      </c>
      <c r="D79" s="144">
        <v>0</v>
      </c>
      <c r="E79" s="150">
        <v>0.01</v>
      </c>
      <c r="F79" s="145"/>
      <c r="G79" s="148">
        <v>0.01</v>
      </c>
    </row>
    <row r="80" spans="1:7" x14ac:dyDescent="0.2">
      <c r="A80" s="438" t="s">
        <v>170</v>
      </c>
      <c r="B80" s="439"/>
      <c r="C80" s="190" t="s">
        <v>259</v>
      </c>
      <c r="D80" s="144">
        <v>0</v>
      </c>
      <c r="E80" s="150">
        <v>0.37</v>
      </c>
      <c r="F80" s="145"/>
      <c r="G80" s="148">
        <v>0.37</v>
      </c>
    </row>
    <row r="81" spans="1:7" x14ac:dyDescent="0.2">
      <c r="A81" s="438" t="s">
        <v>182</v>
      </c>
      <c r="B81" s="439"/>
      <c r="C81" s="190" t="s">
        <v>259</v>
      </c>
      <c r="D81" s="144">
        <v>0</v>
      </c>
      <c r="E81" s="150">
        <v>5.5E-2</v>
      </c>
      <c r="F81" s="145"/>
      <c r="G81" s="148">
        <v>5.5E-2</v>
      </c>
    </row>
    <row r="82" spans="1:7" x14ac:dyDescent="0.2">
      <c r="A82" s="438" t="s">
        <v>12</v>
      </c>
      <c r="B82" s="439"/>
      <c r="C82" s="190" t="s">
        <v>259</v>
      </c>
      <c r="D82" s="144">
        <v>0</v>
      </c>
      <c r="E82" s="150">
        <v>0.35</v>
      </c>
      <c r="F82" s="145"/>
      <c r="G82" s="148">
        <v>0.35</v>
      </c>
    </row>
    <row r="83" spans="1:7" x14ac:dyDescent="0.2">
      <c r="A83" s="438" t="s">
        <v>14</v>
      </c>
      <c r="B83" s="439"/>
      <c r="C83" s="190" t="s">
        <v>259</v>
      </c>
      <c r="D83" s="144">
        <v>0</v>
      </c>
      <c r="E83" s="150">
        <v>0.5</v>
      </c>
      <c r="F83" s="145"/>
      <c r="G83" s="148">
        <v>0.5</v>
      </c>
    </row>
    <row r="84" spans="1:7" x14ac:dyDescent="0.2">
      <c r="A84" s="438" t="s">
        <v>13</v>
      </c>
      <c r="B84" s="439"/>
      <c r="C84" s="190" t="s">
        <v>259</v>
      </c>
      <c r="D84" s="144">
        <v>0</v>
      </c>
      <c r="E84" s="150">
        <v>0</v>
      </c>
      <c r="F84" s="145"/>
      <c r="G84" s="148">
        <v>0</v>
      </c>
    </row>
    <row r="85" spans="1:7" x14ac:dyDescent="0.2">
      <c r="A85" s="438" t="s">
        <v>54</v>
      </c>
      <c r="B85" s="439"/>
      <c r="C85" s="190" t="s">
        <v>256</v>
      </c>
      <c r="D85" s="144">
        <v>0</v>
      </c>
      <c r="E85" s="145"/>
      <c r="F85" s="145"/>
      <c r="G85" s="176">
        <v>0</v>
      </c>
    </row>
    <row r="86" spans="1:7" x14ac:dyDescent="0.2">
      <c r="A86" s="438" t="s">
        <v>8</v>
      </c>
      <c r="B86" s="439"/>
      <c r="C86" s="190" t="s">
        <v>259</v>
      </c>
      <c r="D86" s="144">
        <v>0</v>
      </c>
      <c r="E86" s="150">
        <v>5.5E-2</v>
      </c>
      <c r="F86" s="145"/>
      <c r="G86" s="148">
        <v>5.5E-2</v>
      </c>
    </row>
    <row r="87" spans="1:7" x14ac:dyDescent="0.2">
      <c r="A87" s="438" t="s">
        <v>55</v>
      </c>
      <c r="B87" s="439"/>
      <c r="C87" s="190" t="s">
        <v>259</v>
      </c>
      <c r="D87" s="144">
        <v>0</v>
      </c>
      <c r="E87" s="150">
        <v>0.3</v>
      </c>
      <c r="F87" s="145"/>
      <c r="G87" s="148">
        <v>0.3</v>
      </c>
    </row>
    <row r="88" spans="1:7" x14ac:dyDescent="0.2">
      <c r="A88" s="438" t="s">
        <v>56</v>
      </c>
      <c r="B88" s="439"/>
      <c r="C88" s="190" t="s">
        <v>260</v>
      </c>
      <c r="D88" s="144">
        <v>0</v>
      </c>
      <c r="E88" s="145"/>
      <c r="F88" s="145"/>
      <c r="G88" s="176">
        <v>0</v>
      </c>
    </row>
    <row r="89" spans="1:7" x14ac:dyDescent="0.2">
      <c r="A89" s="438" t="s">
        <v>171</v>
      </c>
      <c r="B89" s="439"/>
      <c r="C89" s="190" t="s">
        <v>260</v>
      </c>
      <c r="D89" s="144">
        <v>0</v>
      </c>
      <c r="E89" s="145"/>
      <c r="F89" s="145"/>
      <c r="G89" s="176">
        <v>0.05</v>
      </c>
    </row>
    <row r="90" spans="1:7" x14ac:dyDescent="0.2">
      <c r="A90" s="438" t="s">
        <v>9</v>
      </c>
      <c r="B90" s="439"/>
      <c r="C90" s="190" t="s">
        <v>260</v>
      </c>
      <c r="D90" s="144">
        <v>0</v>
      </c>
      <c r="E90" s="145"/>
      <c r="F90" s="145"/>
      <c r="G90" s="176">
        <v>0.01</v>
      </c>
    </row>
    <row r="91" spans="1:7" x14ac:dyDescent="0.2">
      <c r="A91" s="438" t="s">
        <v>11</v>
      </c>
      <c r="B91" s="439"/>
      <c r="C91" s="190" t="s">
        <v>261</v>
      </c>
      <c r="D91" s="144">
        <v>0</v>
      </c>
      <c r="E91" s="145"/>
      <c r="F91" s="150">
        <v>0.44</v>
      </c>
      <c r="G91" s="148">
        <v>0.44</v>
      </c>
    </row>
    <row r="92" spans="1:7" x14ac:dyDescent="0.2">
      <c r="A92" s="438" t="s">
        <v>10</v>
      </c>
      <c r="B92" s="439"/>
      <c r="C92" s="190" t="s">
        <v>259</v>
      </c>
      <c r="D92" s="144">
        <v>0</v>
      </c>
      <c r="E92" s="150">
        <v>0</v>
      </c>
      <c r="F92" s="145"/>
      <c r="G92" s="148">
        <v>0</v>
      </c>
    </row>
    <row r="93" spans="1:7" ht="16" thickBot="1" x14ac:dyDescent="0.25">
      <c r="A93" s="441" t="s">
        <v>65</v>
      </c>
      <c r="B93" s="442"/>
      <c r="C93" s="191" t="s">
        <v>259</v>
      </c>
      <c r="D93" s="146">
        <v>0</v>
      </c>
      <c r="E93" s="151">
        <v>5.5E-2</v>
      </c>
      <c r="F93" s="147"/>
      <c r="G93" s="149">
        <v>5.5E-2</v>
      </c>
    </row>
    <row r="96" spans="1:7" x14ac:dyDescent="0.2">
      <c r="A96" s="130" t="s">
        <v>213</v>
      </c>
    </row>
    <row r="97" spans="1:5" ht="16" thickBot="1" x14ac:dyDescent="0.25"/>
    <row r="98" spans="1:5" ht="16" thickBot="1" x14ac:dyDescent="0.25">
      <c r="A98" s="156"/>
      <c r="B98" s="185" t="s">
        <v>212</v>
      </c>
      <c r="C98" s="186" t="s">
        <v>223</v>
      </c>
      <c r="D98" s="165"/>
    </row>
    <row r="99" spans="1:5" x14ac:dyDescent="0.2">
      <c r="A99" s="443" t="s">
        <v>34</v>
      </c>
      <c r="B99" s="172" t="s">
        <v>214</v>
      </c>
      <c r="C99" s="187" t="s">
        <v>262</v>
      </c>
      <c r="D99" s="153">
        <v>0.47320000000000001</v>
      </c>
    </row>
    <row r="100" spans="1:5" x14ac:dyDescent="0.2">
      <c r="A100" s="436"/>
      <c r="B100" s="159" t="s">
        <v>215</v>
      </c>
      <c r="C100" s="188"/>
      <c r="D100" s="192">
        <v>0.81410000000000005</v>
      </c>
      <c r="E100" t="s">
        <v>460</v>
      </c>
    </row>
    <row r="101" spans="1:5" x14ac:dyDescent="0.2">
      <c r="A101" s="437" t="s">
        <v>3</v>
      </c>
      <c r="B101" s="160" t="s">
        <v>214</v>
      </c>
      <c r="C101" s="189" t="s">
        <v>260</v>
      </c>
      <c r="D101" s="155">
        <v>8.9999999999999993E-3</v>
      </c>
    </row>
    <row r="102" spans="1:5" x14ac:dyDescent="0.2">
      <c r="A102" s="436"/>
      <c r="B102" s="159" t="s">
        <v>215</v>
      </c>
      <c r="C102" s="188"/>
      <c r="D102" s="192">
        <v>0.87129999999999996</v>
      </c>
      <c r="E102" t="s">
        <v>460</v>
      </c>
    </row>
    <row r="103" spans="1:5" x14ac:dyDescent="0.2">
      <c r="A103" s="437" t="s">
        <v>52</v>
      </c>
      <c r="B103" s="160" t="s">
        <v>214</v>
      </c>
      <c r="C103" s="189" t="s">
        <v>262</v>
      </c>
      <c r="D103" s="155">
        <v>0.01</v>
      </c>
    </row>
    <row r="104" spans="1:5" x14ac:dyDescent="0.2">
      <c r="A104" s="436"/>
      <c r="B104" s="159" t="s">
        <v>215</v>
      </c>
      <c r="C104" s="188"/>
      <c r="D104" s="192">
        <v>0.86760000000000004</v>
      </c>
      <c r="E104" t="s">
        <v>460</v>
      </c>
    </row>
    <row r="105" spans="1:5" x14ac:dyDescent="0.2">
      <c r="A105" s="437" t="s">
        <v>209</v>
      </c>
      <c r="B105" s="160" t="s">
        <v>214</v>
      </c>
      <c r="C105" s="189" t="s">
        <v>262</v>
      </c>
      <c r="D105" s="155">
        <v>0.2475</v>
      </c>
    </row>
    <row r="106" spans="1:5" x14ac:dyDescent="0.2">
      <c r="A106" s="436"/>
      <c r="B106" s="159" t="s">
        <v>215</v>
      </c>
      <c r="C106" s="188"/>
      <c r="D106" s="192">
        <v>0.85270000000000001</v>
      </c>
      <c r="E106" t="s">
        <v>460</v>
      </c>
    </row>
    <row r="107" spans="1:5" x14ac:dyDescent="0.2">
      <c r="A107" s="437" t="s">
        <v>182</v>
      </c>
      <c r="B107" s="160" t="s">
        <v>214</v>
      </c>
      <c r="C107" s="189" t="s">
        <v>260</v>
      </c>
      <c r="D107" s="155">
        <v>0.16200000000000001</v>
      </c>
    </row>
    <row r="108" spans="1:5" x14ac:dyDescent="0.2">
      <c r="A108" s="436"/>
      <c r="B108" s="159" t="s">
        <v>215</v>
      </c>
      <c r="C108" s="188"/>
      <c r="D108" s="192">
        <v>0.85740000000000005</v>
      </c>
      <c r="E108" t="s">
        <v>460</v>
      </c>
    </row>
    <row r="109" spans="1:5" ht="16" thickBot="1" x14ac:dyDescent="0.25">
      <c r="A109" s="175" t="s">
        <v>10</v>
      </c>
      <c r="B109" s="163" t="s">
        <v>215</v>
      </c>
      <c r="C109" s="191"/>
      <c r="D109" s="193">
        <v>0.78739999999999999</v>
      </c>
      <c r="E109" t="s">
        <v>460</v>
      </c>
    </row>
  </sheetData>
  <mergeCells count="50">
    <mergeCell ref="A82:B82"/>
    <mergeCell ref="A83:B83"/>
    <mergeCell ref="A107:A108"/>
    <mergeCell ref="A92:B92"/>
    <mergeCell ref="A93:B93"/>
    <mergeCell ref="A99:A100"/>
    <mergeCell ref="A101:A102"/>
    <mergeCell ref="A103:A104"/>
    <mergeCell ref="A105:A106"/>
    <mergeCell ref="A50:A51"/>
    <mergeCell ref="A69:B69"/>
    <mergeCell ref="A70:B70"/>
    <mergeCell ref="A71:B71"/>
    <mergeCell ref="A91:B91"/>
    <mergeCell ref="A86:B86"/>
    <mergeCell ref="A84:B84"/>
    <mergeCell ref="A85:B85"/>
    <mergeCell ref="A76:B76"/>
    <mergeCell ref="A81:B81"/>
    <mergeCell ref="A87:B87"/>
    <mergeCell ref="A88:B88"/>
    <mergeCell ref="A89:B89"/>
    <mergeCell ref="A90:B90"/>
    <mergeCell ref="A77:B77"/>
    <mergeCell ref="A78:B78"/>
    <mergeCell ref="A72:B72"/>
    <mergeCell ref="A73:B73"/>
    <mergeCell ref="A74:B74"/>
    <mergeCell ref="A75:B75"/>
    <mergeCell ref="A80:B80"/>
    <mergeCell ref="A79:B79"/>
    <mergeCell ref="A48:A49"/>
    <mergeCell ref="A26:A27"/>
    <mergeCell ref="A28:A29"/>
    <mergeCell ref="A30:A31"/>
    <mergeCell ref="A33:A34"/>
    <mergeCell ref="A35:A36"/>
    <mergeCell ref="A37:A38"/>
    <mergeCell ref="A39:A40"/>
    <mergeCell ref="A41:A42"/>
    <mergeCell ref="A43:A45"/>
    <mergeCell ref="A46:A47"/>
    <mergeCell ref="A4:A5"/>
    <mergeCell ref="A7:A8"/>
    <mergeCell ref="A21:A22"/>
    <mergeCell ref="A23:A24"/>
    <mergeCell ref="A11:A12"/>
    <mergeCell ref="A13:A14"/>
    <mergeCell ref="A15:A16"/>
    <mergeCell ref="A17:A19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191D3-E4BB-4480-9F19-7ED56BFFD79C}">
  <sheetPr>
    <tabColor rgb="FFFFFF00"/>
  </sheetPr>
  <dimension ref="A1:AG275"/>
  <sheetViews>
    <sheetView zoomScale="80" zoomScaleNormal="80" workbookViewId="0">
      <pane xSplit="2" ySplit="24" topLeftCell="C25" activePane="bottomRight" state="frozen"/>
      <selection pane="topRight" activeCell="C1" sqref="C1"/>
      <selection pane="bottomLeft" activeCell="A25" sqref="A25"/>
      <selection pane="bottomRight" activeCell="N15" sqref="N15"/>
    </sheetView>
  </sheetViews>
  <sheetFormatPr baseColWidth="10" defaultColWidth="11.5" defaultRowHeight="15" x14ac:dyDescent="0.2"/>
  <cols>
    <col min="1" max="1" width="15.5" style="333" customWidth="1"/>
    <col min="2" max="2" width="15.5" style="333" bestFit="1" customWidth="1"/>
    <col min="3" max="3" width="15.1640625" style="333" bestFit="1" customWidth="1"/>
    <col min="4" max="28" width="11.5" style="333"/>
    <col min="29" max="30" width="12.5" style="333" bestFit="1" customWidth="1"/>
    <col min="31" max="31" width="12.5" style="333" customWidth="1"/>
    <col min="32" max="33" width="12.5" style="333" bestFit="1" customWidth="1"/>
    <col min="34" max="16384" width="11.5" style="333"/>
  </cols>
  <sheetData>
    <row r="1" spans="1:5" ht="16" thickBot="1" x14ac:dyDescent="0.25">
      <c r="A1" s="336" t="s">
        <v>452</v>
      </c>
    </row>
    <row r="2" spans="1:5" ht="16" thickBot="1" x14ac:dyDescent="0.25">
      <c r="C2" s="337" t="s">
        <v>450</v>
      </c>
      <c r="D2" s="339" t="s">
        <v>451</v>
      </c>
      <c r="E2" s="382" t="s">
        <v>397</v>
      </c>
    </row>
    <row r="3" spans="1:5" x14ac:dyDescent="0.2">
      <c r="C3" s="354" t="s">
        <v>437</v>
      </c>
      <c r="D3" s="359">
        <f>D4</f>
        <v>0.4</v>
      </c>
    </row>
    <row r="4" spans="1:5" x14ac:dyDescent="0.2">
      <c r="C4" s="354" t="s">
        <v>441</v>
      </c>
      <c r="D4" s="356">
        <v>0.4</v>
      </c>
      <c r="E4" s="333" t="s">
        <v>461</v>
      </c>
    </row>
    <row r="5" spans="1:5" x14ac:dyDescent="0.2">
      <c r="C5" s="354" t="s">
        <v>442</v>
      </c>
      <c r="D5" s="356">
        <v>1</v>
      </c>
    </row>
    <row r="6" spans="1:5" x14ac:dyDescent="0.2">
      <c r="C6" s="354" t="s">
        <v>435</v>
      </c>
      <c r="D6" s="356">
        <v>1</v>
      </c>
    </row>
    <row r="7" spans="1:5" x14ac:dyDescent="0.2">
      <c r="C7" s="354" t="s">
        <v>438</v>
      </c>
      <c r="D7" s="359">
        <f>D8</f>
        <v>5.5999999999999999E-3</v>
      </c>
    </row>
    <row r="8" spans="1:5" x14ac:dyDescent="0.2">
      <c r="C8" s="354" t="s">
        <v>443</v>
      </c>
      <c r="D8" s="356">
        <v>5.5999999999999999E-3</v>
      </c>
      <c r="E8" s="333" t="s">
        <v>462</v>
      </c>
    </row>
    <row r="9" spans="1:5" x14ac:dyDescent="0.2">
      <c r="C9" s="354" t="s">
        <v>458</v>
      </c>
      <c r="D9" s="356">
        <v>1</v>
      </c>
    </row>
    <row r="10" spans="1:5" x14ac:dyDescent="0.2">
      <c r="C10" s="354" t="s">
        <v>434</v>
      </c>
      <c r="D10" s="356">
        <v>1</v>
      </c>
    </row>
    <row r="11" spans="1:5" x14ac:dyDescent="0.2">
      <c r="C11" s="354" t="s">
        <v>456</v>
      </c>
      <c r="D11" s="359">
        <f>D8</f>
        <v>5.5999999999999999E-3</v>
      </c>
    </row>
    <row r="12" spans="1:5" x14ac:dyDescent="0.2">
      <c r="C12" s="354" t="s">
        <v>439</v>
      </c>
      <c r="D12" s="359">
        <f>D$4</f>
        <v>0.4</v>
      </c>
    </row>
    <row r="13" spans="1:5" x14ac:dyDescent="0.2">
      <c r="C13" s="354" t="s">
        <v>444</v>
      </c>
      <c r="D13" s="359">
        <f>D$4</f>
        <v>0.4</v>
      </c>
    </row>
    <row r="14" spans="1:5" x14ac:dyDescent="0.2">
      <c r="C14" s="354" t="s">
        <v>431</v>
      </c>
      <c r="D14" s="356">
        <v>1</v>
      </c>
    </row>
    <row r="15" spans="1:5" x14ac:dyDescent="0.2">
      <c r="C15" s="354" t="s">
        <v>459</v>
      </c>
      <c r="D15" s="356">
        <v>1</v>
      </c>
    </row>
    <row r="16" spans="1:5" x14ac:dyDescent="0.2">
      <c r="C16" s="354" t="s">
        <v>440</v>
      </c>
      <c r="D16" s="359">
        <f>D$4</f>
        <v>0.4</v>
      </c>
    </row>
    <row r="17" spans="1:33" x14ac:dyDescent="0.2">
      <c r="C17" s="354" t="s">
        <v>445</v>
      </c>
      <c r="D17" s="359">
        <f>D$4</f>
        <v>0.4</v>
      </c>
    </row>
    <row r="18" spans="1:33" x14ac:dyDescent="0.2">
      <c r="C18" s="354" t="s">
        <v>432</v>
      </c>
      <c r="D18" s="356">
        <v>1</v>
      </c>
    </row>
    <row r="19" spans="1:33" x14ac:dyDescent="0.2">
      <c r="C19" s="354" t="s">
        <v>436</v>
      </c>
      <c r="D19" s="356">
        <v>1</v>
      </c>
    </row>
    <row r="20" spans="1:33" x14ac:dyDescent="0.2">
      <c r="C20" s="354" t="s">
        <v>446</v>
      </c>
      <c r="D20" s="356">
        <v>1</v>
      </c>
    </row>
    <row r="21" spans="1:33" ht="16" thickBot="1" x14ac:dyDescent="0.25">
      <c r="C21" s="355" t="s">
        <v>447</v>
      </c>
      <c r="D21" s="357">
        <v>1</v>
      </c>
    </row>
    <row r="23" spans="1:33" ht="16" thickBot="1" x14ac:dyDescent="0.25">
      <c r="A23" s="336" t="s">
        <v>457</v>
      </c>
    </row>
    <row r="24" spans="1:33" ht="16" thickBot="1" x14ac:dyDescent="0.25">
      <c r="A24" s="451" t="s">
        <v>219</v>
      </c>
      <c r="B24" s="452"/>
      <c r="C24" s="334" t="s">
        <v>430</v>
      </c>
      <c r="D24" s="338">
        <v>1990</v>
      </c>
      <c r="E24" s="338">
        <v>1991</v>
      </c>
      <c r="F24" s="338">
        <v>1992</v>
      </c>
      <c r="G24" s="338">
        <v>1993</v>
      </c>
      <c r="H24" s="338">
        <v>1994</v>
      </c>
      <c r="I24" s="338">
        <v>1995</v>
      </c>
      <c r="J24" s="338">
        <v>1996</v>
      </c>
      <c r="K24" s="338">
        <v>1997</v>
      </c>
      <c r="L24" s="338">
        <v>1998</v>
      </c>
      <c r="M24" s="338">
        <v>1999</v>
      </c>
      <c r="N24" s="338">
        <v>2000</v>
      </c>
      <c r="O24" s="338">
        <v>2001</v>
      </c>
      <c r="P24" s="338">
        <v>2002</v>
      </c>
      <c r="Q24" s="338">
        <v>2003</v>
      </c>
      <c r="R24" s="338">
        <v>2004</v>
      </c>
      <c r="S24" s="338">
        <v>2005</v>
      </c>
      <c r="T24" s="338">
        <v>2006</v>
      </c>
      <c r="U24" s="338">
        <v>2007</v>
      </c>
      <c r="V24" s="338">
        <v>2008</v>
      </c>
      <c r="W24" s="338">
        <v>2009</v>
      </c>
      <c r="X24" s="338">
        <v>2010</v>
      </c>
      <c r="Y24" s="338">
        <v>2011</v>
      </c>
      <c r="Z24" s="338">
        <v>2012</v>
      </c>
      <c r="AA24" s="338">
        <v>2013</v>
      </c>
      <c r="AB24" s="338">
        <v>2014</v>
      </c>
      <c r="AC24" s="338">
        <v>2015</v>
      </c>
      <c r="AD24" s="338">
        <v>2016</v>
      </c>
      <c r="AE24" s="338">
        <v>2017</v>
      </c>
      <c r="AF24" s="338">
        <v>2018</v>
      </c>
      <c r="AG24" s="339">
        <v>2019</v>
      </c>
    </row>
    <row r="25" spans="1:33" x14ac:dyDescent="0.2">
      <c r="A25" s="448" t="s">
        <v>6</v>
      </c>
      <c r="B25" s="445" t="s">
        <v>448</v>
      </c>
      <c r="C25" s="347" t="s">
        <v>431</v>
      </c>
      <c r="D25" s="332">
        <v>0</v>
      </c>
      <c r="E25" s="332">
        <v>19.487223099934461</v>
      </c>
      <c r="F25" s="332">
        <v>19.487223099934461</v>
      </c>
      <c r="G25" s="332">
        <v>19.487223099934461</v>
      </c>
      <c r="H25" s="332">
        <v>19.487223099934461</v>
      </c>
      <c r="I25" s="332">
        <v>19.487223099934472</v>
      </c>
      <c r="J25" s="332">
        <v>19.48722309993445</v>
      </c>
      <c r="K25" s="332">
        <v>19.48722309993445</v>
      </c>
      <c r="L25" s="332">
        <v>19.487223099934472</v>
      </c>
      <c r="M25" s="332">
        <v>19.487223099934472</v>
      </c>
      <c r="N25" s="332">
        <v>19.487223099934472</v>
      </c>
      <c r="O25" s="332">
        <v>19.4872230999344</v>
      </c>
      <c r="P25" s="332">
        <v>19.487223099934489</v>
      </c>
      <c r="Q25" s="332">
        <v>19.48722309993445</v>
      </c>
      <c r="R25" s="332">
        <v>19.48722309993445</v>
      </c>
      <c r="S25" s="332">
        <v>19.48722309993445</v>
      </c>
      <c r="T25" s="332">
        <v>0</v>
      </c>
      <c r="U25" s="332">
        <v>0</v>
      </c>
      <c r="V25" s="332">
        <v>0</v>
      </c>
      <c r="W25" s="332">
        <v>0</v>
      </c>
      <c r="X25" s="332">
        <v>7.8015742242554111</v>
      </c>
      <c r="Y25" s="332">
        <v>0</v>
      </c>
      <c r="Z25" s="332">
        <v>0</v>
      </c>
      <c r="AA25" s="332">
        <v>0.20063953894517911</v>
      </c>
      <c r="AB25" s="332">
        <v>0.53410312021437856</v>
      </c>
      <c r="AC25" s="332">
        <v>0.76584345655197106</v>
      </c>
      <c r="AD25" s="332">
        <v>3.0096841806482262</v>
      </c>
      <c r="AE25" s="332">
        <v>5.9508814710451263</v>
      </c>
      <c r="AF25" s="332">
        <v>6.8182397843226932</v>
      </c>
      <c r="AG25" s="340">
        <v>5.6117591204811026</v>
      </c>
    </row>
    <row r="26" spans="1:33" x14ac:dyDescent="0.2">
      <c r="A26" s="448"/>
      <c r="B26" s="446"/>
      <c r="C26" s="351" t="s">
        <v>432</v>
      </c>
      <c r="D26" s="332">
        <v>0</v>
      </c>
      <c r="E26" s="332">
        <v>3.4510350036508282E-3</v>
      </c>
      <c r="F26" s="332">
        <v>3.4510350036508282E-3</v>
      </c>
      <c r="G26" s="332">
        <v>3.4510350036508282E-3</v>
      </c>
      <c r="H26" s="332">
        <v>3.4510350036508282E-3</v>
      </c>
      <c r="I26" s="332">
        <v>3.4510350036508282E-3</v>
      </c>
      <c r="J26" s="332">
        <v>3.4510350036508282E-3</v>
      </c>
      <c r="K26" s="332">
        <v>3.4510350036508282E-3</v>
      </c>
      <c r="L26" s="332">
        <v>3.4510350036508282E-3</v>
      </c>
      <c r="M26" s="332">
        <v>3.4510350036508282E-3</v>
      </c>
      <c r="N26" s="332">
        <v>3.4510350036508282E-3</v>
      </c>
      <c r="O26" s="332">
        <v>0</v>
      </c>
      <c r="P26" s="332">
        <v>0</v>
      </c>
      <c r="Q26" s="332">
        <v>0</v>
      </c>
      <c r="R26" s="332">
        <v>0.22805002738410979</v>
      </c>
      <c r="S26" s="332">
        <v>0.22805002738410979</v>
      </c>
      <c r="T26" s="332">
        <v>2.8512262816155212</v>
      </c>
      <c r="U26" s="332">
        <v>11.35166663404673</v>
      </c>
      <c r="V26" s="332">
        <v>32.223226768143263</v>
      </c>
      <c r="W26" s="332">
        <v>84.029681134042974</v>
      </c>
      <c r="X26" s="332">
        <v>79.493504363807745</v>
      </c>
      <c r="Y26" s="332">
        <v>128.2768979711467</v>
      </c>
      <c r="Z26" s="332">
        <v>149.72774395757571</v>
      </c>
      <c r="AA26" s="332">
        <v>125.8844688872657</v>
      </c>
      <c r="AB26" s="332">
        <v>151.07479404435301</v>
      </c>
      <c r="AC26" s="332">
        <v>188.05142619381979</v>
      </c>
      <c r="AD26" s="332">
        <v>198.1004238386968</v>
      </c>
      <c r="AE26" s="332">
        <v>137.616986484807</v>
      </c>
      <c r="AF26" s="332">
        <v>131.72629204370239</v>
      </c>
      <c r="AG26" s="340">
        <v>121.5413602573623</v>
      </c>
    </row>
    <row r="27" spans="1:33" x14ac:dyDescent="0.2">
      <c r="A27" s="448"/>
      <c r="B27" s="444" t="s">
        <v>449</v>
      </c>
      <c r="C27" s="349" t="s">
        <v>431</v>
      </c>
      <c r="D27" s="333">
        <f t="shared" ref="D27:AG27" si="0">D25*$D14</f>
        <v>0</v>
      </c>
      <c r="E27" s="333">
        <f t="shared" si="0"/>
        <v>19.487223099934461</v>
      </c>
      <c r="F27" s="333">
        <f t="shared" si="0"/>
        <v>19.487223099934461</v>
      </c>
      <c r="G27" s="333">
        <f t="shared" si="0"/>
        <v>19.487223099934461</v>
      </c>
      <c r="H27" s="333">
        <f t="shared" si="0"/>
        <v>19.487223099934461</v>
      </c>
      <c r="I27" s="333">
        <f t="shared" si="0"/>
        <v>19.487223099934472</v>
      </c>
      <c r="J27" s="333">
        <f t="shared" si="0"/>
        <v>19.48722309993445</v>
      </c>
      <c r="K27" s="333">
        <f t="shared" si="0"/>
        <v>19.48722309993445</v>
      </c>
      <c r="L27" s="333">
        <f t="shared" si="0"/>
        <v>19.487223099934472</v>
      </c>
      <c r="M27" s="333">
        <f t="shared" si="0"/>
        <v>19.487223099934472</v>
      </c>
      <c r="N27" s="333">
        <f t="shared" si="0"/>
        <v>19.487223099934472</v>
      </c>
      <c r="O27" s="333">
        <f t="shared" si="0"/>
        <v>19.4872230999344</v>
      </c>
      <c r="P27" s="333">
        <f t="shared" si="0"/>
        <v>19.487223099934489</v>
      </c>
      <c r="Q27" s="333">
        <f t="shared" si="0"/>
        <v>19.48722309993445</v>
      </c>
      <c r="R27" s="333">
        <f t="shared" si="0"/>
        <v>19.48722309993445</v>
      </c>
      <c r="S27" s="333">
        <f t="shared" si="0"/>
        <v>19.48722309993445</v>
      </c>
      <c r="T27" s="333">
        <f t="shared" si="0"/>
        <v>0</v>
      </c>
      <c r="U27" s="333">
        <f t="shared" si="0"/>
        <v>0</v>
      </c>
      <c r="V27" s="333">
        <f t="shared" si="0"/>
        <v>0</v>
      </c>
      <c r="W27" s="333">
        <f t="shared" si="0"/>
        <v>0</v>
      </c>
      <c r="X27" s="333">
        <f t="shared" si="0"/>
        <v>7.8015742242554111</v>
      </c>
      <c r="Y27" s="333">
        <f t="shared" si="0"/>
        <v>0</v>
      </c>
      <c r="Z27" s="333">
        <f t="shared" si="0"/>
        <v>0</v>
      </c>
      <c r="AA27" s="333">
        <f t="shared" si="0"/>
        <v>0.20063953894517911</v>
      </c>
      <c r="AB27" s="333">
        <f t="shared" si="0"/>
        <v>0.53410312021437856</v>
      </c>
      <c r="AC27" s="333">
        <f t="shared" si="0"/>
        <v>0.76584345655197106</v>
      </c>
      <c r="AD27" s="333">
        <f t="shared" si="0"/>
        <v>3.0096841806482262</v>
      </c>
      <c r="AE27" s="333">
        <f t="shared" si="0"/>
        <v>5.9508814710451263</v>
      </c>
      <c r="AF27" s="333">
        <f t="shared" si="0"/>
        <v>6.8182397843226932</v>
      </c>
      <c r="AG27" s="341">
        <f t="shared" si="0"/>
        <v>5.6117591204811026</v>
      </c>
    </row>
    <row r="28" spans="1:33" x14ac:dyDescent="0.2">
      <c r="A28" s="448"/>
      <c r="B28" s="446"/>
      <c r="C28" s="351" t="s">
        <v>432</v>
      </c>
      <c r="D28" s="333">
        <f t="shared" ref="D28:AG28" si="1">D26*$D18</f>
        <v>0</v>
      </c>
      <c r="E28" s="333">
        <f t="shared" si="1"/>
        <v>3.4510350036508282E-3</v>
      </c>
      <c r="F28" s="333">
        <f t="shared" si="1"/>
        <v>3.4510350036508282E-3</v>
      </c>
      <c r="G28" s="333">
        <f t="shared" si="1"/>
        <v>3.4510350036508282E-3</v>
      </c>
      <c r="H28" s="333">
        <f t="shared" si="1"/>
        <v>3.4510350036508282E-3</v>
      </c>
      <c r="I28" s="333">
        <f t="shared" si="1"/>
        <v>3.4510350036508282E-3</v>
      </c>
      <c r="J28" s="333">
        <f t="shared" si="1"/>
        <v>3.4510350036508282E-3</v>
      </c>
      <c r="K28" s="333">
        <f t="shared" si="1"/>
        <v>3.4510350036508282E-3</v>
      </c>
      <c r="L28" s="333">
        <f t="shared" si="1"/>
        <v>3.4510350036508282E-3</v>
      </c>
      <c r="M28" s="333">
        <f t="shared" si="1"/>
        <v>3.4510350036508282E-3</v>
      </c>
      <c r="N28" s="333">
        <f t="shared" si="1"/>
        <v>3.4510350036508282E-3</v>
      </c>
      <c r="O28" s="333">
        <f t="shared" si="1"/>
        <v>0</v>
      </c>
      <c r="P28" s="333">
        <f t="shared" si="1"/>
        <v>0</v>
      </c>
      <c r="Q28" s="333">
        <f t="shared" si="1"/>
        <v>0</v>
      </c>
      <c r="R28" s="333">
        <f t="shared" si="1"/>
        <v>0.22805002738410979</v>
      </c>
      <c r="S28" s="333">
        <f t="shared" si="1"/>
        <v>0.22805002738410979</v>
      </c>
      <c r="T28" s="333">
        <f t="shared" si="1"/>
        <v>2.8512262816155212</v>
      </c>
      <c r="U28" s="333">
        <f t="shared" si="1"/>
        <v>11.35166663404673</v>
      </c>
      <c r="V28" s="333">
        <f t="shared" si="1"/>
        <v>32.223226768143263</v>
      </c>
      <c r="W28" s="333">
        <f t="shared" si="1"/>
        <v>84.029681134042974</v>
      </c>
      <c r="X28" s="333">
        <f t="shared" si="1"/>
        <v>79.493504363807745</v>
      </c>
      <c r="Y28" s="333">
        <f t="shared" si="1"/>
        <v>128.2768979711467</v>
      </c>
      <c r="Z28" s="333">
        <f t="shared" si="1"/>
        <v>149.72774395757571</v>
      </c>
      <c r="AA28" s="333">
        <f t="shared" si="1"/>
        <v>125.8844688872657</v>
      </c>
      <c r="AB28" s="333">
        <f t="shared" si="1"/>
        <v>151.07479404435301</v>
      </c>
      <c r="AC28" s="333">
        <f t="shared" si="1"/>
        <v>188.05142619381979</v>
      </c>
      <c r="AD28" s="333">
        <f t="shared" si="1"/>
        <v>198.1004238386968</v>
      </c>
      <c r="AE28" s="333">
        <f t="shared" si="1"/>
        <v>137.616986484807</v>
      </c>
      <c r="AF28" s="333">
        <f t="shared" si="1"/>
        <v>131.72629204370239</v>
      </c>
      <c r="AG28" s="341">
        <f t="shared" si="1"/>
        <v>121.5413602573623</v>
      </c>
    </row>
    <row r="29" spans="1:33" s="336" customFormat="1" x14ac:dyDescent="0.2">
      <c r="A29" s="449"/>
      <c r="B29" s="380"/>
      <c r="C29" s="381" t="s">
        <v>433</v>
      </c>
      <c r="D29" s="335">
        <f>SUM(D27:D28)</f>
        <v>0</v>
      </c>
      <c r="E29" s="335">
        <f t="shared" ref="E29:AF29" si="2">SUM(E27:E28)</f>
        <v>19.490674134938111</v>
      </c>
      <c r="F29" s="335">
        <f t="shared" si="2"/>
        <v>19.490674134938111</v>
      </c>
      <c r="G29" s="335">
        <f t="shared" si="2"/>
        <v>19.490674134938111</v>
      </c>
      <c r="H29" s="335">
        <f t="shared" si="2"/>
        <v>19.490674134938111</v>
      </c>
      <c r="I29" s="335">
        <f t="shared" si="2"/>
        <v>19.490674134938121</v>
      </c>
      <c r="J29" s="335">
        <f t="shared" si="2"/>
        <v>19.4906741349381</v>
      </c>
      <c r="K29" s="335">
        <f t="shared" si="2"/>
        <v>19.4906741349381</v>
      </c>
      <c r="L29" s="335">
        <f t="shared" si="2"/>
        <v>19.490674134938121</v>
      </c>
      <c r="M29" s="335">
        <f t="shared" si="2"/>
        <v>19.490674134938121</v>
      </c>
      <c r="N29" s="335">
        <f t="shared" si="2"/>
        <v>19.490674134938121</v>
      </c>
      <c r="O29" s="335">
        <f t="shared" si="2"/>
        <v>19.4872230999344</v>
      </c>
      <c r="P29" s="335">
        <f t="shared" si="2"/>
        <v>19.487223099934489</v>
      </c>
      <c r="Q29" s="335">
        <f t="shared" si="2"/>
        <v>19.48722309993445</v>
      </c>
      <c r="R29" s="335">
        <f t="shared" si="2"/>
        <v>19.715273127318561</v>
      </c>
      <c r="S29" s="335">
        <f t="shared" si="2"/>
        <v>19.715273127318561</v>
      </c>
      <c r="T29" s="335">
        <f t="shared" si="2"/>
        <v>2.8512262816155212</v>
      </c>
      <c r="U29" s="335">
        <f t="shared" si="2"/>
        <v>11.35166663404673</v>
      </c>
      <c r="V29" s="335">
        <f t="shared" si="2"/>
        <v>32.223226768143263</v>
      </c>
      <c r="W29" s="335">
        <f t="shared" si="2"/>
        <v>84.029681134042974</v>
      </c>
      <c r="X29" s="335">
        <f t="shared" si="2"/>
        <v>87.295078588063149</v>
      </c>
      <c r="Y29" s="335">
        <f t="shared" si="2"/>
        <v>128.2768979711467</v>
      </c>
      <c r="Z29" s="335">
        <f t="shared" si="2"/>
        <v>149.72774395757571</v>
      </c>
      <c r="AA29" s="335">
        <f t="shared" si="2"/>
        <v>126.08510842621088</v>
      </c>
      <c r="AB29" s="335">
        <f t="shared" si="2"/>
        <v>151.6088971645674</v>
      </c>
      <c r="AC29" s="335">
        <f t="shared" si="2"/>
        <v>188.81726965037177</v>
      </c>
      <c r="AD29" s="335">
        <f t="shared" si="2"/>
        <v>201.11010801934503</v>
      </c>
      <c r="AE29" s="335">
        <f t="shared" si="2"/>
        <v>143.56786795585214</v>
      </c>
      <c r="AF29" s="335">
        <f t="shared" si="2"/>
        <v>138.54453182802507</v>
      </c>
      <c r="AG29" s="342">
        <f t="shared" ref="AG29" si="3">SUM(AG27:AG28)</f>
        <v>127.1531193778434</v>
      </c>
    </row>
    <row r="30" spans="1:33" x14ac:dyDescent="0.2">
      <c r="A30" s="453" t="s">
        <v>34</v>
      </c>
      <c r="B30" s="387" t="s">
        <v>448</v>
      </c>
      <c r="C30" s="349" t="s">
        <v>434</v>
      </c>
      <c r="D30" s="332">
        <v>0</v>
      </c>
      <c r="E30" s="332">
        <v>9.769991205298868E-8</v>
      </c>
      <c r="F30" s="332">
        <v>9.769991205298868E-8</v>
      </c>
      <c r="G30" s="332">
        <v>9.7699912052988707E-8</v>
      </c>
      <c r="H30" s="332">
        <v>9.7699912052988654E-8</v>
      </c>
      <c r="I30" s="332">
        <v>9.7699912052988654E-8</v>
      </c>
      <c r="J30" s="332">
        <v>9.7699912052988773E-8</v>
      </c>
      <c r="K30" s="332">
        <v>9.7699912052988508E-8</v>
      </c>
      <c r="L30" s="332">
        <v>9.7699912052988773E-8</v>
      </c>
      <c r="M30" s="332">
        <v>9.7699912052988654E-8</v>
      </c>
      <c r="N30" s="332">
        <v>9.7699912052988654E-8</v>
      </c>
      <c r="O30" s="332">
        <v>9.7699912052988773E-8</v>
      </c>
      <c r="P30" s="332">
        <v>9.7699912052988773E-8</v>
      </c>
      <c r="Q30" s="332">
        <v>9.7699912052988508E-8</v>
      </c>
      <c r="R30" s="332">
        <v>9.7699912052988508E-8</v>
      </c>
      <c r="S30" s="332">
        <v>9.7699912052989024E-8</v>
      </c>
      <c r="T30" s="332">
        <v>2.4825812491206422E-7</v>
      </c>
      <c r="U30" s="332">
        <v>2.792827869698956E-7</v>
      </c>
      <c r="V30" s="332">
        <v>2.8267855013781271E-7</v>
      </c>
      <c r="W30" s="332">
        <v>3.1353207095254839E-7</v>
      </c>
      <c r="X30" s="332">
        <v>1.127658732655896E-6</v>
      </c>
      <c r="Y30" s="332">
        <v>7.3768424937571722E-7</v>
      </c>
      <c r="Z30" s="332">
        <v>9.3111239011141429E-7</v>
      </c>
      <c r="AA30" s="332">
        <v>4.5960773890554691E-7</v>
      </c>
      <c r="AB30" s="332">
        <v>4.3365723234087041E-7</v>
      </c>
      <c r="AC30" s="332">
        <v>4.8342660202456601E-7</v>
      </c>
      <c r="AD30" s="332">
        <v>1.24309894198968E-2</v>
      </c>
      <c r="AE30" s="332">
        <v>4.6632637719054008E-2</v>
      </c>
      <c r="AF30" s="332">
        <v>7.4357932042346614E-2</v>
      </c>
      <c r="AG30" s="340">
        <v>8.0765854908979209E-2</v>
      </c>
    </row>
    <row r="31" spans="1:33" x14ac:dyDescent="0.2">
      <c r="A31" s="448"/>
      <c r="B31" s="389"/>
      <c r="C31" s="351" t="s">
        <v>456</v>
      </c>
      <c r="D31" s="332">
        <v>0</v>
      </c>
      <c r="E31" s="332">
        <v>0</v>
      </c>
      <c r="F31" s="332">
        <v>0</v>
      </c>
      <c r="G31" s="332">
        <v>0</v>
      </c>
      <c r="H31" s="332">
        <v>0</v>
      </c>
      <c r="I31" s="332">
        <v>0</v>
      </c>
      <c r="J31" s="332">
        <v>0</v>
      </c>
      <c r="K31" s="332">
        <v>0</v>
      </c>
      <c r="L31" s="332">
        <v>0</v>
      </c>
      <c r="M31" s="332">
        <v>0</v>
      </c>
      <c r="N31" s="332">
        <v>0</v>
      </c>
      <c r="O31" s="332">
        <v>0</v>
      </c>
      <c r="P31" s="332">
        <v>0</v>
      </c>
      <c r="Q31" s="332">
        <v>0</v>
      </c>
      <c r="R31" s="332">
        <v>0</v>
      </c>
      <c r="S31" s="332">
        <v>0</v>
      </c>
      <c r="T31" s="332">
        <v>0</v>
      </c>
      <c r="U31" s="332">
        <v>0</v>
      </c>
      <c r="V31" s="332">
        <v>0</v>
      </c>
      <c r="W31" s="332">
        <v>0</v>
      </c>
      <c r="X31" s="332">
        <v>0</v>
      </c>
      <c r="Y31" s="332">
        <v>0</v>
      </c>
      <c r="Z31" s="332">
        <v>0</v>
      </c>
      <c r="AA31" s="332">
        <v>0</v>
      </c>
      <c r="AB31" s="332">
        <v>0</v>
      </c>
      <c r="AC31" s="332">
        <v>0</v>
      </c>
      <c r="AD31" s="332">
        <v>0</v>
      </c>
      <c r="AE31" s="332">
        <v>0</v>
      </c>
      <c r="AF31" s="332">
        <v>0</v>
      </c>
      <c r="AG31" s="340">
        <v>0</v>
      </c>
    </row>
    <row r="32" spans="1:33" x14ac:dyDescent="0.2">
      <c r="A32" s="448"/>
      <c r="B32" s="388" t="s">
        <v>449</v>
      </c>
      <c r="C32" s="347" t="s">
        <v>434</v>
      </c>
      <c r="D32" s="333">
        <f t="shared" ref="D32:AG32" si="4">D30*$D10</f>
        <v>0</v>
      </c>
      <c r="E32" s="333">
        <f t="shared" si="4"/>
        <v>9.769991205298868E-8</v>
      </c>
      <c r="F32" s="333">
        <f t="shared" si="4"/>
        <v>9.769991205298868E-8</v>
      </c>
      <c r="G32" s="333">
        <f t="shared" si="4"/>
        <v>9.7699912052988707E-8</v>
      </c>
      <c r="H32" s="333">
        <f t="shared" si="4"/>
        <v>9.7699912052988654E-8</v>
      </c>
      <c r="I32" s="333">
        <f t="shared" si="4"/>
        <v>9.7699912052988654E-8</v>
      </c>
      <c r="J32" s="333">
        <f t="shared" si="4"/>
        <v>9.7699912052988773E-8</v>
      </c>
      <c r="K32" s="333">
        <f t="shared" si="4"/>
        <v>9.7699912052988508E-8</v>
      </c>
      <c r="L32" s="333">
        <f t="shared" si="4"/>
        <v>9.7699912052988773E-8</v>
      </c>
      <c r="M32" s="333">
        <f t="shared" si="4"/>
        <v>9.7699912052988654E-8</v>
      </c>
      <c r="N32" s="333">
        <f t="shared" si="4"/>
        <v>9.7699912052988654E-8</v>
      </c>
      <c r="O32" s="333">
        <f t="shared" si="4"/>
        <v>9.7699912052988773E-8</v>
      </c>
      <c r="P32" s="333">
        <f t="shared" si="4"/>
        <v>9.7699912052988773E-8</v>
      </c>
      <c r="Q32" s="333">
        <f t="shared" si="4"/>
        <v>9.7699912052988508E-8</v>
      </c>
      <c r="R32" s="333">
        <f t="shared" si="4"/>
        <v>9.7699912052988508E-8</v>
      </c>
      <c r="S32" s="333">
        <f t="shared" si="4"/>
        <v>9.7699912052989024E-8</v>
      </c>
      <c r="T32" s="333">
        <f t="shared" si="4"/>
        <v>2.4825812491206422E-7</v>
      </c>
      <c r="U32" s="333">
        <f t="shared" si="4"/>
        <v>2.792827869698956E-7</v>
      </c>
      <c r="V32" s="333">
        <f t="shared" si="4"/>
        <v>2.8267855013781271E-7</v>
      </c>
      <c r="W32" s="333">
        <f t="shared" si="4"/>
        <v>3.1353207095254839E-7</v>
      </c>
      <c r="X32" s="333">
        <f t="shared" si="4"/>
        <v>1.127658732655896E-6</v>
      </c>
      <c r="Y32" s="333">
        <f t="shared" si="4"/>
        <v>7.3768424937571722E-7</v>
      </c>
      <c r="Z32" s="333">
        <f t="shared" si="4"/>
        <v>9.3111239011141429E-7</v>
      </c>
      <c r="AA32" s="333">
        <f t="shared" si="4"/>
        <v>4.5960773890554691E-7</v>
      </c>
      <c r="AB32" s="333">
        <f t="shared" si="4"/>
        <v>4.3365723234087041E-7</v>
      </c>
      <c r="AC32" s="333">
        <f t="shared" si="4"/>
        <v>4.8342660202456601E-7</v>
      </c>
      <c r="AD32" s="333">
        <f t="shared" si="4"/>
        <v>1.24309894198968E-2</v>
      </c>
      <c r="AE32" s="333">
        <f t="shared" si="4"/>
        <v>4.6632637719054008E-2</v>
      </c>
      <c r="AF32" s="333">
        <f t="shared" si="4"/>
        <v>7.4357932042346614E-2</v>
      </c>
      <c r="AG32" s="341">
        <f t="shared" si="4"/>
        <v>8.0765854908979209E-2</v>
      </c>
    </row>
    <row r="33" spans="1:33" x14ac:dyDescent="0.2">
      <c r="A33" s="448"/>
      <c r="B33" s="389"/>
      <c r="C33" s="351" t="s">
        <v>456</v>
      </c>
      <c r="D33" s="333">
        <f t="shared" ref="D33:AG33" si="5">D31*$D11</f>
        <v>0</v>
      </c>
      <c r="E33" s="333">
        <f t="shared" si="5"/>
        <v>0</v>
      </c>
      <c r="F33" s="333">
        <f t="shared" si="5"/>
        <v>0</v>
      </c>
      <c r="G33" s="333">
        <f t="shared" si="5"/>
        <v>0</v>
      </c>
      <c r="H33" s="333">
        <f t="shared" si="5"/>
        <v>0</v>
      </c>
      <c r="I33" s="333">
        <f t="shared" si="5"/>
        <v>0</v>
      </c>
      <c r="J33" s="333">
        <f t="shared" si="5"/>
        <v>0</v>
      </c>
      <c r="K33" s="333">
        <f t="shared" si="5"/>
        <v>0</v>
      </c>
      <c r="L33" s="333">
        <f t="shared" si="5"/>
        <v>0</v>
      </c>
      <c r="M33" s="333">
        <f t="shared" si="5"/>
        <v>0</v>
      </c>
      <c r="N33" s="333">
        <f t="shared" si="5"/>
        <v>0</v>
      </c>
      <c r="O33" s="333">
        <f t="shared" si="5"/>
        <v>0</v>
      </c>
      <c r="P33" s="333">
        <f t="shared" si="5"/>
        <v>0</v>
      </c>
      <c r="Q33" s="333">
        <f t="shared" si="5"/>
        <v>0</v>
      </c>
      <c r="R33" s="333">
        <f t="shared" si="5"/>
        <v>0</v>
      </c>
      <c r="S33" s="333">
        <f t="shared" si="5"/>
        <v>0</v>
      </c>
      <c r="T33" s="333">
        <f t="shared" si="5"/>
        <v>0</v>
      </c>
      <c r="U33" s="333">
        <f t="shared" si="5"/>
        <v>0</v>
      </c>
      <c r="V33" s="333">
        <f t="shared" si="5"/>
        <v>0</v>
      </c>
      <c r="W33" s="333">
        <f t="shared" si="5"/>
        <v>0</v>
      </c>
      <c r="X33" s="333">
        <f t="shared" si="5"/>
        <v>0</v>
      </c>
      <c r="Y33" s="333">
        <f t="shared" si="5"/>
        <v>0</v>
      </c>
      <c r="Z33" s="333">
        <f t="shared" si="5"/>
        <v>0</v>
      </c>
      <c r="AA33" s="333">
        <f t="shared" si="5"/>
        <v>0</v>
      </c>
      <c r="AB33" s="333">
        <f t="shared" si="5"/>
        <v>0</v>
      </c>
      <c r="AC33" s="333">
        <f t="shared" si="5"/>
        <v>0</v>
      </c>
      <c r="AD33" s="333">
        <f t="shared" si="5"/>
        <v>0</v>
      </c>
      <c r="AE33" s="333">
        <f t="shared" si="5"/>
        <v>0</v>
      </c>
      <c r="AF33" s="333">
        <f t="shared" si="5"/>
        <v>0</v>
      </c>
      <c r="AG33" s="341">
        <f t="shared" si="5"/>
        <v>0</v>
      </c>
    </row>
    <row r="34" spans="1:33" s="336" customFormat="1" x14ac:dyDescent="0.2">
      <c r="A34" s="449"/>
      <c r="B34" s="345"/>
      <c r="C34" s="348" t="s">
        <v>433</v>
      </c>
      <c r="D34" s="335">
        <f>SUM(D32)</f>
        <v>0</v>
      </c>
      <c r="E34" s="335">
        <f t="shared" ref="E34:AF34" si="6">SUM(E32)</f>
        <v>9.769991205298868E-8</v>
      </c>
      <c r="F34" s="335">
        <f t="shared" si="6"/>
        <v>9.769991205298868E-8</v>
      </c>
      <c r="G34" s="335">
        <f t="shared" si="6"/>
        <v>9.7699912052988707E-8</v>
      </c>
      <c r="H34" s="335">
        <f t="shared" si="6"/>
        <v>9.7699912052988654E-8</v>
      </c>
      <c r="I34" s="335">
        <f t="shared" si="6"/>
        <v>9.7699912052988654E-8</v>
      </c>
      <c r="J34" s="335">
        <f t="shared" si="6"/>
        <v>9.7699912052988773E-8</v>
      </c>
      <c r="K34" s="335">
        <f t="shared" si="6"/>
        <v>9.7699912052988508E-8</v>
      </c>
      <c r="L34" s="335">
        <f t="shared" si="6"/>
        <v>9.7699912052988773E-8</v>
      </c>
      <c r="M34" s="335">
        <f t="shared" si="6"/>
        <v>9.7699912052988654E-8</v>
      </c>
      <c r="N34" s="335">
        <f t="shared" si="6"/>
        <v>9.7699912052988654E-8</v>
      </c>
      <c r="O34" s="335">
        <f t="shared" si="6"/>
        <v>9.7699912052988773E-8</v>
      </c>
      <c r="P34" s="335">
        <f t="shared" si="6"/>
        <v>9.7699912052988773E-8</v>
      </c>
      <c r="Q34" s="335">
        <f t="shared" si="6"/>
        <v>9.7699912052988508E-8</v>
      </c>
      <c r="R34" s="335">
        <f t="shared" si="6"/>
        <v>9.7699912052988508E-8</v>
      </c>
      <c r="S34" s="335">
        <f t="shared" si="6"/>
        <v>9.7699912052989024E-8</v>
      </c>
      <c r="T34" s="335">
        <f t="shared" si="6"/>
        <v>2.4825812491206422E-7</v>
      </c>
      <c r="U34" s="335">
        <f t="shared" si="6"/>
        <v>2.792827869698956E-7</v>
      </c>
      <c r="V34" s="335">
        <f t="shared" si="6"/>
        <v>2.8267855013781271E-7</v>
      </c>
      <c r="W34" s="335">
        <f t="shared" si="6"/>
        <v>3.1353207095254839E-7</v>
      </c>
      <c r="X34" s="335">
        <f t="shared" si="6"/>
        <v>1.127658732655896E-6</v>
      </c>
      <c r="Y34" s="335">
        <f t="shared" si="6"/>
        <v>7.3768424937571722E-7</v>
      </c>
      <c r="Z34" s="335">
        <f t="shared" si="6"/>
        <v>9.3111239011141429E-7</v>
      </c>
      <c r="AA34" s="335">
        <f t="shared" si="6"/>
        <v>4.5960773890554691E-7</v>
      </c>
      <c r="AB34" s="335">
        <f t="shared" si="6"/>
        <v>4.3365723234087041E-7</v>
      </c>
      <c r="AC34" s="335">
        <f t="shared" si="6"/>
        <v>4.8342660202456601E-7</v>
      </c>
      <c r="AD34" s="335">
        <f t="shared" si="6"/>
        <v>1.24309894198968E-2</v>
      </c>
      <c r="AE34" s="335">
        <f t="shared" si="6"/>
        <v>4.6632637719054008E-2</v>
      </c>
      <c r="AF34" s="335">
        <f t="shared" si="6"/>
        <v>7.4357932042346614E-2</v>
      </c>
      <c r="AG34" s="342">
        <f t="shared" ref="AG34" si="7">SUM(AG32)</f>
        <v>8.0765854908979209E-2</v>
      </c>
    </row>
    <row r="35" spans="1:33" x14ac:dyDescent="0.2">
      <c r="A35" s="447" t="s">
        <v>32</v>
      </c>
      <c r="B35" s="444" t="s">
        <v>448</v>
      </c>
      <c r="C35" s="349" t="s">
        <v>437</v>
      </c>
      <c r="D35" s="332">
        <v>0</v>
      </c>
      <c r="E35" s="332">
        <v>0</v>
      </c>
      <c r="F35" s="332">
        <v>0</v>
      </c>
      <c r="G35" s="332">
        <v>0</v>
      </c>
      <c r="H35" s="332">
        <v>0</v>
      </c>
      <c r="I35" s="332">
        <v>0</v>
      </c>
      <c r="J35" s="332">
        <v>0</v>
      </c>
      <c r="K35" s="332">
        <v>0</v>
      </c>
      <c r="L35" s="332">
        <v>0</v>
      </c>
      <c r="M35" s="332">
        <v>0</v>
      </c>
      <c r="N35" s="332">
        <v>0</v>
      </c>
      <c r="O35" s="332">
        <v>0</v>
      </c>
      <c r="P35" s="332">
        <v>0</v>
      </c>
      <c r="Q35" s="332">
        <v>0</v>
      </c>
      <c r="R35" s="332">
        <v>0</v>
      </c>
      <c r="S35" s="332">
        <v>0</v>
      </c>
      <c r="T35" s="332">
        <v>7199.5586348856114</v>
      </c>
      <c r="U35" s="332">
        <v>11999.264391476019</v>
      </c>
      <c r="V35" s="332">
        <v>9599.4115131808139</v>
      </c>
      <c r="W35" s="332">
        <v>9599.4115131808212</v>
      </c>
      <c r="X35" s="332">
        <v>9599.4115131808176</v>
      </c>
      <c r="Y35" s="332">
        <v>7559.6241135474957</v>
      </c>
      <c r="Z35" s="332">
        <v>7670.5520797977524</v>
      </c>
      <c r="AA35" s="332">
        <v>6921.8131011826226</v>
      </c>
      <c r="AB35" s="332">
        <v>14104.80412268263</v>
      </c>
      <c r="AC35" s="332">
        <v>20973.289790152601</v>
      </c>
      <c r="AD35" s="332">
        <v>27132.335768457269</v>
      </c>
      <c r="AE35" s="332">
        <v>39662.733927834197</v>
      </c>
      <c r="AF35" s="332">
        <v>50877.970447577143</v>
      </c>
      <c r="AG35" s="340">
        <v>57072.991417390149</v>
      </c>
    </row>
    <row r="36" spans="1:33" x14ac:dyDescent="0.2">
      <c r="A36" s="448"/>
      <c r="B36" s="445"/>
      <c r="C36" s="347" t="s">
        <v>435</v>
      </c>
      <c r="D36" s="332">
        <v>0</v>
      </c>
      <c r="E36" s="332">
        <v>5.9552914977545204E-6</v>
      </c>
      <c r="F36" s="332">
        <v>5.9552914977545204E-6</v>
      </c>
      <c r="G36" s="332">
        <v>5.9552914977545187E-6</v>
      </c>
      <c r="H36" s="332">
        <v>5.9552914977545212E-6</v>
      </c>
      <c r="I36" s="332">
        <v>5.9552914977545212E-6</v>
      </c>
      <c r="J36" s="332">
        <v>5.9552914977545153E-6</v>
      </c>
      <c r="K36" s="332">
        <v>5.9552914977545212E-6</v>
      </c>
      <c r="L36" s="332">
        <v>5.9552914977545212E-6</v>
      </c>
      <c r="M36" s="332">
        <v>5.9552914977545153E-6</v>
      </c>
      <c r="N36" s="332">
        <v>5.9552914977545271E-6</v>
      </c>
      <c r="O36" s="332">
        <v>5.8957385827769703E-6</v>
      </c>
      <c r="P36" s="332">
        <v>5.8361856677994254E-6</v>
      </c>
      <c r="Q36" s="332">
        <v>5.7766327528218906E-6</v>
      </c>
      <c r="R36" s="332">
        <v>5.7170798378443346E-6</v>
      </c>
      <c r="S36" s="332">
        <v>5.6575269228667896E-6</v>
      </c>
      <c r="T36" s="332">
        <v>1.460997399025793E-5</v>
      </c>
      <c r="U36" s="332">
        <v>1.6494035956053E-5</v>
      </c>
      <c r="V36" s="332">
        <v>1.6699851972408689E-5</v>
      </c>
      <c r="W36" s="332">
        <v>1.829998321151392E-5</v>
      </c>
      <c r="X36" s="332">
        <v>2.2082122598429899E-5</v>
      </c>
      <c r="Y36" s="332">
        <v>2.4502486383235791E-5</v>
      </c>
      <c r="Z36" s="332">
        <v>1.5859871277063668E-5</v>
      </c>
      <c r="AA36" s="332">
        <v>3.8754799440973204E-6</v>
      </c>
      <c r="AB36" s="332">
        <v>3.0508702467385892E-6</v>
      </c>
      <c r="AC36" s="332">
        <v>3.4779948216258029E-6</v>
      </c>
      <c r="AD36" s="332">
        <v>0.5228789004370954</v>
      </c>
      <c r="AE36" s="332">
        <v>1.460319729175291</v>
      </c>
      <c r="AF36" s="332">
        <v>2.2541317792760398</v>
      </c>
      <c r="AG36" s="340">
        <v>2.9081591239417248</v>
      </c>
    </row>
    <row r="37" spans="1:33" x14ac:dyDescent="0.2">
      <c r="A37" s="448"/>
      <c r="B37" s="445"/>
      <c r="C37" s="347" t="s">
        <v>438</v>
      </c>
      <c r="D37" s="332">
        <v>0</v>
      </c>
      <c r="E37" s="332">
        <v>0</v>
      </c>
      <c r="F37" s="332">
        <v>0</v>
      </c>
      <c r="G37" s="332">
        <v>0</v>
      </c>
      <c r="H37" s="332">
        <v>0</v>
      </c>
      <c r="I37" s="332">
        <v>0</v>
      </c>
      <c r="J37" s="332">
        <v>0</v>
      </c>
      <c r="K37" s="332">
        <v>0</v>
      </c>
      <c r="L37" s="332">
        <v>0</v>
      </c>
      <c r="M37" s="332">
        <v>0</v>
      </c>
      <c r="N37" s="332">
        <v>0</v>
      </c>
      <c r="O37" s="332">
        <v>0</v>
      </c>
      <c r="P37" s="332">
        <v>0</v>
      </c>
      <c r="Q37" s="332">
        <v>0</v>
      </c>
      <c r="R37" s="332">
        <v>0</v>
      </c>
      <c r="S37" s="332">
        <v>0</v>
      </c>
      <c r="T37" s="332">
        <v>6.6129123690000019E-8</v>
      </c>
      <c r="U37" s="332">
        <v>1.1021520615E-7</v>
      </c>
      <c r="V37" s="332">
        <v>8.8172164920000034E-8</v>
      </c>
      <c r="W37" s="332">
        <v>8.8172164919999981E-8</v>
      </c>
      <c r="X37" s="332">
        <v>8.8172164920000021E-8</v>
      </c>
      <c r="Y37" s="332">
        <v>0</v>
      </c>
      <c r="Z37" s="332">
        <v>0</v>
      </c>
      <c r="AA37" s="332">
        <v>0</v>
      </c>
      <c r="AB37" s="332">
        <v>0</v>
      </c>
      <c r="AC37" s="332">
        <v>0</v>
      </c>
      <c r="AD37" s="332">
        <v>133.1949518664463</v>
      </c>
      <c r="AE37" s="332">
        <v>387.20594701015222</v>
      </c>
      <c r="AF37" s="332">
        <v>620.73915393628306</v>
      </c>
      <c r="AG37" s="340">
        <v>832.56471877354579</v>
      </c>
    </row>
    <row r="38" spans="1:33" x14ac:dyDescent="0.2">
      <c r="A38" s="448"/>
      <c r="B38" s="445"/>
      <c r="C38" s="347" t="s">
        <v>434</v>
      </c>
      <c r="D38" s="332">
        <v>0</v>
      </c>
      <c r="E38" s="332">
        <v>9.9355842765751205E-8</v>
      </c>
      <c r="F38" s="332">
        <v>9.9355842765751205E-8</v>
      </c>
      <c r="G38" s="332">
        <v>9.9355842765751231E-8</v>
      </c>
      <c r="H38" s="332">
        <v>9.9355842765751165E-8</v>
      </c>
      <c r="I38" s="332">
        <v>9.9355842765751165E-8</v>
      </c>
      <c r="J38" s="332">
        <v>9.9355842765751297E-8</v>
      </c>
      <c r="K38" s="332">
        <v>9.9355842765751033E-8</v>
      </c>
      <c r="L38" s="332">
        <v>9.9355842765751297E-8</v>
      </c>
      <c r="M38" s="332">
        <v>9.9355842765751165E-8</v>
      </c>
      <c r="N38" s="332">
        <v>9.9355842765751165E-8</v>
      </c>
      <c r="O38" s="332">
        <v>9.9355842765751297E-8</v>
      </c>
      <c r="P38" s="332">
        <v>9.9355842765751297E-8</v>
      </c>
      <c r="Q38" s="332">
        <v>9.9355842765751033E-8</v>
      </c>
      <c r="R38" s="332">
        <v>9.9355842765751033E-8</v>
      </c>
      <c r="S38" s="332">
        <v>9.9355842765751549E-8</v>
      </c>
      <c r="T38" s="332">
        <v>2.5246588974108231E-7</v>
      </c>
      <c r="U38" s="332">
        <v>2.8401639352870739E-7</v>
      </c>
      <c r="V38" s="332">
        <v>2.8746971200455532E-7</v>
      </c>
      <c r="W38" s="332">
        <v>3.188461738500493E-7</v>
      </c>
      <c r="X38" s="332">
        <v>3.3829761979676881E-6</v>
      </c>
      <c r="Y38" s="332">
        <v>2.6824881795480618E-6</v>
      </c>
      <c r="Z38" s="332">
        <v>2.9816520357500341E-6</v>
      </c>
      <c r="AA38" s="332">
        <v>1.2586767953429911E-6</v>
      </c>
      <c r="AB38" s="332">
        <v>1.2213203686334721E-6</v>
      </c>
      <c r="AC38" s="332">
        <v>1.467209142331368E-6</v>
      </c>
      <c r="AD38" s="332">
        <v>3.6154049484714082E-2</v>
      </c>
      <c r="AE38" s="332">
        <v>0.12152149236109409</v>
      </c>
      <c r="AF38" s="332">
        <v>0.17777715193530469</v>
      </c>
      <c r="AG38" s="340">
        <v>0.20240879938031009</v>
      </c>
    </row>
    <row r="39" spans="1:33" x14ac:dyDescent="0.2">
      <c r="A39" s="448"/>
      <c r="B39" s="445"/>
      <c r="C39" s="347" t="s">
        <v>456</v>
      </c>
      <c r="D39" s="332">
        <v>0</v>
      </c>
      <c r="E39" s="332">
        <v>0</v>
      </c>
      <c r="F39" s="332">
        <v>0</v>
      </c>
      <c r="G39" s="332">
        <v>0</v>
      </c>
      <c r="H39" s="332">
        <v>0</v>
      </c>
      <c r="I39" s="332">
        <v>0</v>
      </c>
      <c r="J39" s="332">
        <v>0</v>
      </c>
      <c r="K39" s="332">
        <v>0</v>
      </c>
      <c r="L39" s="332">
        <v>0</v>
      </c>
      <c r="M39" s="332">
        <v>0</v>
      </c>
      <c r="N39" s="332">
        <v>0</v>
      </c>
      <c r="O39" s="332">
        <v>0</v>
      </c>
      <c r="P39" s="332">
        <v>0</v>
      </c>
      <c r="Q39" s="332">
        <v>0</v>
      </c>
      <c r="R39" s="332">
        <v>0</v>
      </c>
      <c r="S39" s="332">
        <v>0</v>
      </c>
      <c r="T39" s="332">
        <v>0</v>
      </c>
      <c r="U39" s="332">
        <v>0</v>
      </c>
      <c r="V39" s="332">
        <v>0</v>
      </c>
      <c r="W39" s="332">
        <v>0</v>
      </c>
      <c r="X39" s="332">
        <v>0</v>
      </c>
      <c r="Y39" s="332">
        <v>0</v>
      </c>
      <c r="Z39" s="332">
        <v>0</v>
      </c>
      <c r="AA39" s="332">
        <v>0</v>
      </c>
      <c r="AB39" s="332">
        <v>0</v>
      </c>
      <c r="AC39" s="332">
        <v>0</v>
      </c>
      <c r="AD39" s="332">
        <v>0</v>
      </c>
      <c r="AE39" s="332">
        <v>0</v>
      </c>
      <c r="AF39" s="332">
        <v>0</v>
      </c>
      <c r="AG39" s="340">
        <v>0</v>
      </c>
    </row>
    <row r="40" spans="1:33" x14ac:dyDescent="0.2">
      <c r="A40" s="448"/>
      <c r="B40" s="445"/>
      <c r="C40" s="347" t="s">
        <v>439</v>
      </c>
      <c r="D40" s="332">
        <v>0</v>
      </c>
      <c r="E40" s="332">
        <v>0</v>
      </c>
      <c r="F40" s="332">
        <v>0</v>
      </c>
      <c r="G40" s="332">
        <v>0</v>
      </c>
      <c r="H40" s="332">
        <v>0</v>
      </c>
      <c r="I40" s="332">
        <v>0</v>
      </c>
      <c r="J40" s="332">
        <v>0</v>
      </c>
      <c r="K40" s="332">
        <v>0</v>
      </c>
      <c r="L40" s="332">
        <v>0</v>
      </c>
      <c r="M40" s="332">
        <v>0</v>
      </c>
      <c r="N40" s="332">
        <v>0</v>
      </c>
      <c r="O40" s="332">
        <v>0</v>
      </c>
      <c r="P40" s="332">
        <v>0</v>
      </c>
      <c r="Q40" s="332">
        <v>0</v>
      </c>
      <c r="R40" s="332">
        <v>0</v>
      </c>
      <c r="S40" s="332">
        <v>0</v>
      </c>
      <c r="T40" s="332">
        <v>1.7523111708047771E-8</v>
      </c>
      <c r="U40" s="332">
        <v>2.920518618007961E-8</v>
      </c>
      <c r="V40" s="332">
        <v>2.3364148944063689E-8</v>
      </c>
      <c r="W40" s="332">
        <v>2.3364148944063679E-8</v>
      </c>
      <c r="X40" s="332">
        <v>2.3364148944063689E-8</v>
      </c>
      <c r="Y40" s="332">
        <v>0</v>
      </c>
      <c r="Z40" s="332">
        <v>0</v>
      </c>
      <c r="AA40" s="332">
        <v>0</v>
      </c>
      <c r="AB40" s="332">
        <v>0</v>
      </c>
      <c r="AC40" s="332">
        <v>0</v>
      </c>
      <c r="AD40" s="332">
        <v>1.7772512287216769E-8</v>
      </c>
      <c r="AE40" s="332">
        <v>3.0029805177911223E-8</v>
      </c>
      <c r="AF40" s="332">
        <v>2.4345632222183548E-8</v>
      </c>
      <c r="AG40" s="340">
        <v>2.4662047289186039E-8</v>
      </c>
    </row>
    <row r="41" spans="1:33" x14ac:dyDescent="0.2">
      <c r="A41" s="448"/>
      <c r="B41" s="445"/>
      <c r="C41" s="347" t="s">
        <v>440</v>
      </c>
      <c r="D41" s="332">
        <v>0</v>
      </c>
      <c r="E41" s="332">
        <v>0</v>
      </c>
      <c r="F41" s="332">
        <v>0</v>
      </c>
      <c r="G41" s="332">
        <v>0</v>
      </c>
      <c r="H41" s="332">
        <v>0</v>
      </c>
      <c r="I41" s="332">
        <v>0</v>
      </c>
      <c r="J41" s="332">
        <v>0</v>
      </c>
      <c r="K41" s="332">
        <v>0</v>
      </c>
      <c r="L41" s="332">
        <v>0</v>
      </c>
      <c r="M41" s="332">
        <v>0</v>
      </c>
      <c r="N41" s="332">
        <v>0</v>
      </c>
      <c r="O41" s="332">
        <v>0</v>
      </c>
      <c r="P41" s="332">
        <v>0</v>
      </c>
      <c r="Q41" s="332">
        <v>0</v>
      </c>
      <c r="R41" s="332">
        <v>0</v>
      </c>
      <c r="S41" s="332">
        <v>0</v>
      </c>
      <c r="T41" s="332">
        <v>0.42749114944963268</v>
      </c>
      <c r="U41" s="332">
        <v>0.71248524908272115</v>
      </c>
      <c r="V41" s="332">
        <v>0.56998819926617705</v>
      </c>
      <c r="W41" s="332">
        <v>0.56998819926617683</v>
      </c>
      <c r="X41" s="332">
        <v>0.56998819926617705</v>
      </c>
      <c r="Y41" s="332">
        <v>53.310827370778782</v>
      </c>
      <c r="Z41" s="332">
        <v>88.171773771617367</v>
      </c>
      <c r="AA41" s="332">
        <v>58.330567115148547</v>
      </c>
      <c r="AB41" s="332">
        <v>58.330567115148497</v>
      </c>
      <c r="AC41" s="332">
        <v>95.562767483297179</v>
      </c>
      <c r="AD41" s="332">
        <v>573.02326553117723</v>
      </c>
      <c r="AE41" s="332">
        <v>1423.467821485129</v>
      </c>
      <c r="AF41" s="332">
        <v>2207.1010195545291</v>
      </c>
      <c r="AG41" s="340">
        <v>2920.4792326349948</v>
      </c>
    </row>
    <row r="42" spans="1:33" x14ac:dyDescent="0.2">
      <c r="A42" s="448"/>
      <c r="B42" s="446"/>
      <c r="C42" s="351" t="s">
        <v>436</v>
      </c>
      <c r="D42" s="332">
        <v>0</v>
      </c>
      <c r="E42" s="332">
        <v>523.49607457593731</v>
      </c>
      <c r="F42" s="332">
        <v>523.49607457593754</v>
      </c>
      <c r="G42" s="332">
        <v>523.49607457593731</v>
      </c>
      <c r="H42" s="332">
        <v>523.49607457593754</v>
      </c>
      <c r="I42" s="332">
        <v>523.49607457593595</v>
      </c>
      <c r="J42" s="332">
        <v>523.49607457593868</v>
      </c>
      <c r="K42" s="332">
        <v>523.49607457593595</v>
      </c>
      <c r="L42" s="332">
        <v>523.49607457593925</v>
      </c>
      <c r="M42" s="332">
        <v>523.49607457593709</v>
      </c>
      <c r="N42" s="332">
        <v>523.49607457593822</v>
      </c>
      <c r="O42" s="332">
        <v>523.49607457593822</v>
      </c>
      <c r="P42" s="332">
        <v>523.49607457593595</v>
      </c>
      <c r="Q42" s="332">
        <v>1046.9921491518739</v>
      </c>
      <c r="R42" s="332">
        <v>1046.992149151873</v>
      </c>
      <c r="S42" s="332">
        <v>1046.9921491518769</v>
      </c>
      <c r="T42" s="332">
        <v>877.05810394709783</v>
      </c>
      <c r="U42" s="332">
        <v>591.77142945955143</v>
      </c>
      <c r="V42" s="332">
        <v>320.34435435137277</v>
      </c>
      <c r="W42" s="332">
        <v>472.32274595122499</v>
      </c>
      <c r="X42" s="332">
        <v>870.84291446867803</v>
      </c>
      <c r="Y42" s="332">
        <v>642.49951534862043</v>
      </c>
      <c r="Z42" s="332">
        <v>482.42351970962119</v>
      </c>
      <c r="AA42" s="332">
        <v>562.2276348609397</v>
      </c>
      <c r="AB42" s="332">
        <v>593.98156229850929</v>
      </c>
      <c r="AC42" s="332">
        <v>1029.1988019722521</v>
      </c>
      <c r="AD42" s="332">
        <v>888.74090025753912</v>
      </c>
      <c r="AE42" s="332">
        <v>867.7780848400871</v>
      </c>
      <c r="AF42" s="332">
        <v>844.59783196214016</v>
      </c>
      <c r="AG42" s="340">
        <v>878.67785811962688</v>
      </c>
    </row>
    <row r="43" spans="1:33" x14ac:dyDescent="0.2">
      <c r="A43" s="448"/>
      <c r="B43" s="444" t="s">
        <v>449</v>
      </c>
      <c r="C43" s="349" t="s">
        <v>437</v>
      </c>
      <c r="D43" s="333">
        <f t="shared" ref="D43:AG43" si="8">D35*$D3</f>
        <v>0</v>
      </c>
      <c r="E43" s="333">
        <f t="shared" si="8"/>
        <v>0</v>
      </c>
      <c r="F43" s="333">
        <f t="shared" si="8"/>
        <v>0</v>
      </c>
      <c r="G43" s="333">
        <f t="shared" si="8"/>
        <v>0</v>
      </c>
      <c r="H43" s="333">
        <f t="shared" si="8"/>
        <v>0</v>
      </c>
      <c r="I43" s="333">
        <f t="shared" si="8"/>
        <v>0</v>
      </c>
      <c r="J43" s="333">
        <f t="shared" si="8"/>
        <v>0</v>
      </c>
      <c r="K43" s="333">
        <f t="shared" si="8"/>
        <v>0</v>
      </c>
      <c r="L43" s="333">
        <f t="shared" si="8"/>
        <v>0</v>
      </c>
      <c r="M43" s="333">
        <f t="shared" si="8"/>
        <v>0</v>
      </c>
      <c r="N43" s="333">
        <f t="shared" si="8"/>
        <v>0</v>
      </c>
      <c r="O43" s="333">
        <f t="shared" si="8"/>
        <v>0</v>
      </c>
      <c r="P43" s="333">
        <f t="shared" si="8"/>
        <v>0</v>
      </c>
      <c r="Q43" s="333">
        <f t="shared" si="8"/>
        <v>0</v>
      </c>
      <c r="R43" s="333">
        <f t="shared" si="8"/>
        <v>0</v>
      </c>
      <c r="S43" s="333">
        <f t="shared" si="8"/>
        <v>0</v>
      </c>
      <c r="T43" s="333">
        <f t="shared" si="8"/>
        <v>2879.8234539542445</v>
      </c>
      <c r="U43" s="333">
        <f t="shared" si="8"/>
        <v>4799.7057565904079</v>
      </c>
      <c r="V43" s="333">
        <f t="shared" si="8"/>
        <v>3839.7646052723258</v>
      </c>
      <c r="W43" s="333">
        <f t="shared" si="8"/>
        <v>3839.7646052723285</v>
      </c>
      <c r="X43" s="333">
        <f t="shared" si="8"/>
        <v>3839.7646052723271</v>
      </c>
      <c r="Y43" s="333">
        <f t="shared" si="8"/>
        <v>3023.8496454189985</v>
      </c>
      <c r="Z43" s="333">
        <f t="shared" si="8"/>
        <v>3068.2208319191013</v>
      </c>
      <c r="AA43" s="333">
        <f t="shared" si="8"/>
        <v>2768.7252404730493</v>
      </c>
      <c r="AB43" s="333">
        <f t="shared" si="8"/>
        <v>5641.9216490730523</v>
      </c>
      <c r="AC43" s="333">
        <f t="shared" si="8"/>
        <v>8389.3159160610412</v>
      </c>
      <c r="AD43" s="333">
        <f t="shared" si="8"/>
        <v>10852.934307382908</v>
      </c>
      <c r="AE43" s="333">
        <f t="shared" si="8"/>
        <v>15865.093571133679</v>
      </c>
      <c r="AF43" s="333">
        <f t="shared" si="8"/>
        <v>20351.188179030858</v>
      </c>
      <c r="AG43" s="341">
        <f t="shared" si="8"/>
        <v>22829.19656695606</v>
      </c>
    </row>
    <row r="44" spans="1:33" x14ac:dyDescent="0.2">
      <c r="A44" s="448"/>
      <c r="B44" s="445"/>
      <c r="C44" s="347" t="s">
        <v>435</v>
      </c>
      <c r="D44" s="333">
        <f t="shared" ref="D44:AG44" si="9">D36*$D6</f>
        <v>0</v>
      </c>
      <c r="E44" s="333">
        <f t="shared" si="9"/>
        <v>5.9552914977545204E-6</v>
      </c>
      <c r="F44" s="333">
        <f t="shared" si="9"/>
        <v>5.9552914977545204E-6</v>
      </c>
      <c r="G44" s="333">
        <f t="shared" si="9"/>
        <v>5.9552914977545187E-6</v>
      </c>
      <c r="H44" s="333">
        <f t="shared" si="9"/>
        <v>5.9552914977545212E-6</v>
      </c>
      <c r="I44" s="333">
        <f t="shared" si="9"/>
        <v>5.9552914977545212E-6</v>
      </c>
      <c r="J44" s="333">
        <f t="shared" si="9"/>
        <v>5.9552914977545153E-6</v>
      </c>
      <c r="K44" s="333">
        <f t="shared" si="9"/>
        <v>5.9552914977545212E-6</v>
      </c>
      <c r="L44" s="333">
        <f t="shared" si="9"/>
        <v>5.9552914977545212E-6</v>
      </c>
      <c r="M44" s="333">
        <f t="shared" si="9"/>
        <v>5.9552914977545153E-6</v>
      </c>
      <c r="N44" s="333">
        <f t="shared" si="9"/>
        <v>5.9552914977545271E-6</v>
      </c>
      <c r="O44" s="333">
        <f t="shared" si="9"/>
        <v>5.8957385827769703E-6</v>
      </c>
      <c r="P44" s="333">
        <f t="shared" si="9"/>
        <v>5.8361856677994254E-6</v>
      </c>
      <c r="Q44" s="333">
        <f t="shared" si="9"/>
        <v>5.7766327528218906E-6</v>
      </c>
      <c r="R44" s="333">
        <f t="shared" si="9"/>
        <v>5.7170798378443346E-6</v>
      </c>
      <c r="S44" s="333">
        <f t="shared" si="9"/>
        <v>5.6575269228667896E-6</v>
      </c>
      <c r="T44" s="333">
        <f t="shared" si="9"/>
        <v>1.460997399025793E-5</v>
      </c>
      <c r="U44" s="333">
        <f t="shared" si="9"/>
        <v>1.6494035956053E-5</v>
      </c>
      <c r="V44" s="333">
        <f t="shared" si="9"/>
        <v>1.6699851972408689E-5</v>
      </c>
      <c r="W44" s="333">
        <f t="shared" si="9"/>
        <v>1.829998321151392E-5</v>
      </c>
      <c r="X44" s="333">
        <f t="shared" si="9"/>
        <v>2.2082122598429899E-5</v>
      </c>
      <c r="Y44" s="333">
        <f t="shared" si="9"/>
        <v>2.4502486383235791E-5</v>
      </c>
      <c r="Z44" s="333">
        <f t="shared" si="9"/>
        <v>1.5859871277063668E-5</v>
      </c>
      <c r="AA44" s="333">
        <f t="shared" si="9"/>
        <v>3.8754799440973204E-6</v>
      </c>
      <c r="AB44" s="333">
        <f t="shared" si="9"/>
        <v>3.0508702467385892E-6</v>
      </c>
      <c r="AC44" s="333">
        <f t="shared" si="9"/>
        <v>3.4779948216258029E-6</v>
      </c>
      <c r="AD44" s="333">
        <f t="shared" si="9"/>
        <v>0.5228789004370954</v>
      </c>
      <c r="AE44" s="333">
        <f t="shared" si="9"/>
        <v>1.460319729175291</v>
      </c>
      <c r="AF44" s="333">
        <f t="shared" si="9"/>
        <v>2.2541317792760398</v>
      </c>
      <c r="AG44" s="341">
        <f t="shared" si="9"/>
        <v>2.9081591239417248</v>
      </c>
    </row>
    <row r="45" spans="1:33" x14ac:dyDescent="0.2">
      <c r="A45" s="448"/>
      <c r="B45" s="445"/>
      <c r="C45" s="347" t="s">
        <v>438</v>
      </c>
      <c r="D45" s="333">
        <f t="shared" ref="D45:AG45" si="10">D37*$D7</f>
        <v>0</v>
      </c>
      <c r="E45" s="333">
        <f t="shared" si="10"/>
        <v>0</v>
      </c>
      <c r="F45" s="333">
        <f t="shared" si="10"/>
        <v>0</v>
      </c>
      <c r="G45" s="333">
        <f t="shared" si="10"/>
        <v>0</v>
      </c>
      <c r="H45" s="333">
        <f t="shared" si="10"/>
        <v>0</v>
      </c>
      <c r="I45" s="333">
        <f t="shared" si="10"/>
        <v>0</v>
      </c>
      <c r="J45" s="333">
        <f t="shared" si="10"/>
        <v>0</v>
      </c>
      <c r="K45" s="333">
        <f t="shared" si="10"/>
        <v>0</v>
      </c>
      <c r="L45" s="333">
        <f t="shared" si="10"/>
        <v>0</v>
      </c>
      <c r="M45" s="333">
        <f t="shared" si="10"/>
        <v>0</v>
      </c>
      <c r="N45" s="333">
        <f t="shared" si="10"/>
        <v>0</v>
      </c>
      <c r="O45" s="333">
        <f t="shared" si="10"/>
        <v>0</v>
      </c>
      <c r="P45" s="333">
        <f t="shared" si="10"/>
        <v>0</v>
      </c>
      <c r="Q45" s="333">
        <f t="shared" si="10"/>
        <v>0</v>
      </c>
      <c r="R45" s="333">
        <f t="shared" si="10"/>
        <v>0</v>
      </c>
      <c r="S45" s="333">
        <f t="shared" si="10"/>
        <v>0</v>
      </c>
      <c r="T45" s="333">
        <f t="shared" si="10"/>
        <v>3.7032309266400013E-10</v>
      </c>
      <c r="U45" s="333">
        <f t="shared" si="10"/>
        <v>6.1720515443999997E-10</v>
      </c>
      <c r="V45" s="333">
        <f t="shared" si="10"/>
        <v>4.9376412355200021E-10</v>
      </c>
      <c r="W45" s="333">
        <f t="shared" si="10"/>
        <v>4.937641235519999E-10</v>
      </c>
      <c r="X45" s="333">
        <f t="shared" si="10"/>
        <v>4.937641235520001E-10</v>
      </c>
      <c r="Y45" s="333">
        <f t="shared" si="10"/>
        <v>0</v>
      </c>
      <c r="Z45" s="333">
        <f t="shared" si="10"/>
        <v>0</v>
      </c>
      <c r="AA45" s="333">
        <f t="shared" si="10"/>
        <v>0</v>
      </c>
      <c r="AB45" s="333">
        <f t="shared" si="10"/>
        <v>0</v>
      </c>
      <c r="AC45" s="333">
        <f t="shared" si="10"/>
        <v>0</v>
      </c>
      <c r="AD45" s="333">
        <f t="shared" si="10"/>
        <v>0.74589173045209933</v>
      </c>
      <c r="AE45" s="333">
        <f t="shared" si="10"/>
        <v>2.1683533032568523</v>
      </c>
      <c r="AF45" s="333">
        <f t="shared" si="10"/>
        <v>3.4761392620431852</v>
      </c>
      <c r="AG45" s="341">
        <f t="shared" si="10"/>
        <v>4.6623624251318567</v>
      </c>
    </row>
    <row r="46" spans="1:33" x14ac:dyDescent="0.2">
      <c r="A46" s="448"/>
      <c r="B46" s="445"/>
      <c r="C46" s="347" t="s">
        <v>434</v>
      </c>
      <c r="D46" s="333">
        <f t="shared" ref="D46:AG46" si="11">D38*$D10</f>
        <v>0</v>
      </c>
      <c r="E46" s="333">
        <f t="shared" si="11"/>
        <v>9.9355842765751205E-8</v>
      </c>
      <c r="F46" s="333">
        <f t="shared" si="11"/>
        <v>9.9355842765751205E-8</v>
      </c>
      <c r="G46" s="333">
        <f t="shared" si="11"/>
        <v>9.9355842765751231E-8</v>
      </c>
      <c r="H46" s="333">
        <f t="shared" si="11"/>
        <v>9.9355842765751165E-8</v>
      </c>
      <c r="I46" s="333">
        <f t="shared" si="11"/>
        <v>9.9355842765751165E-8</v>
      </c>
      <c r="J46" s="333">
        <f t="shared" si="11"/>
        <v>9.9355842765751297E-8</v>
      </c>
      <c r="K46" s="333">
        <f t="shared" si="11"/>
        <v>9.9355842765751033E-8</v>
      </c>
      <c r="L46" s="333">
        <f t="shared" si="11"/>
        <v>9.9355842765751297E-8</v>
      </c>
      <c r="M46" s="333">
        <f t="shared" si="11"/>
        <v>9.9355842765751165E-8</v>
      </c>
      <c r="N46" s="333">
        <f t="shared" si="11"/>
        <v>9.9355842765751165E-8</v>
      </c>
      <c r="O46" s="333">
        <f t="shared" si="11"/>
        <v>9.9355842765751297E-8</v>
      </c>
      <c r="P46" s="333">
        <f t="shared" si="11"/>
        <v>9.9355842765751297E-8</v>
      </c>
      <c r="Q46" s="333">
        <f t="shared" si="11"/>
        <v>9.9355842765751033E-8</v>
      </c>
      <c r="R46" s="333">
        <f t="shared" si="11"/>
        <v>9.9355842765751033E-8</v>
      </c>
      <c r="S46" s="333">
        <f t="shared" si="11"/>
        <v>9.9355842765751549E-8</v>
      </c>
      <c r="T46" s="333">
        <f t="shared" si="11"/>
        <v>2.5246588974108231E-7</v>
      </c>
      <c r="U46" s="333">
        <f t="shared" si="11"/>
        <v>2.8401639352870739E-7</v>
      </c>
      <c r="V46" s="333">
        <f t="shared" si="11"/>
        <v>2.8746971200455532E-7</v>
      </c>
      <c r="W46" s="333">
        <f t="shared" si="11"/>
        <v>3.188461738500493E-7</v>
      </c>
      <c r="X46" s="333">
        <f t="shared" si="11"/>
        <v>3.3829761979676881E-6</v>
      </c>
      <c r="Y46" s="333">
        <f t="shared" si="11"/>
        <v>2.6824881795480618E-6</v>
      </c>
      <c r="Z46" s="333">
        <f t="shared" si="11"/>
        <v>2.9816520357500341E-6</v>
      </c>
      <c r="AA46" s="333">
        <f t="shared" si="11"/>
        <v>1.2586767953429911E-6</v>
      </c>
      <c r="AB46" s="333">
        <f t="shared" si="11"/>
        <v>1.2213203686334721E-6</v>
      </c>
      <c r="AC46" s="333">
        <f t="shared" si="11"/>
        <v>1.467209142331368E-6</v>
      </c>
      <c r="AD46" s="333">
        <f t="shared" si="11"/>
        <v>3.6154049484714082E-2</v>
      </c>
      <c r="AE46" s="333">
        <f t="shared" si="11"/>
        <v>0.12152149236109409</v>
      </c>
      <c r="AF46" s="333">
        <f t="shared" si="11"/>
        <v>0.17777715193530469</v>
      </c>
      <c r="AG46" s="341">
        <f t="shared" si="11"/>
        <v>0.20240879938031009</v>
      </c>
    </row>
    <row r="47" spans="1:33" x14ac:dyDescent="0.2">
      <c r="A47" s="448"/>
      <c r="B47" s="445"/>
      <c r="C47" s="347" t="s">
        <v>456</v>
      </c>
      <c r="D47" s="333">
        <f t="shared" ref="D47:AG47" si="12">D39*$D11</f>
        <v>0</v>
      </c>
      <c r="E47" s="333">
        <f t="shared" si="12"/>
        <v>0</v>
      </c>
      <c r="F47" s="333">
        <f t="shared" si="12"/>
        <v>0</v>
      </c>
      <c r="G47" s="333">
        <f t="shared" si="12"/>
        <v>0</v>
      </c>
      <c r="H47" s="333">
        <f t="shared" si="12"/>
        <v>0</v>
      </c>
      <c r="I47" s="333">
        <f t="shared" si="12"/>
        <v>0</v>
      </c>
      <c r="J47" s="333">
        <f t="shared" si="12"/>
        <v>0</v>
      </c>
      <c r="K47" s="333">
        <f t="shared" si="12"/>
        <v>0</v>
      </c>
      <c r="L47" s="333">
        <f t="shared" si="12"/>
        <v>0</v>
      </c>
      <c r="M47" s="333">
        <f t="shared" si="12"/>
        <v>0</v>
      </c>
      <c r="N47" s="333">
        <f t="shared" si="12"/>
        <v>0</v>
      </c>
      <c r="O47" s="333">
        <f t="shared" si="12"/>
        <v>0</v>
      </c>
      <c r="P47" s="333">
        <f t="shared" si="12"/>
        <v>0</v>
      </c>
      <c r="Q47" s="333">
        <f t="shared" si="12"/>
        <v>0</v>
      </c>
      <c r="R47" s="333">
        <f t="shared" si="12"/>
        <v>0</v>
      </c>
      <c r="S47" s="333">
        <f t="shared" si="12"/>
        <v>0</v>
      </c>
      <c r="T47" s="333">
        <f t="shared" si="12"/>
        <v>0</v>
      </c>
      <c r="U47" s="333">
        <f t="shared" si="12"/>
        <v>0</v>
      </c>
      <c r="V47" s="333">
        <f t="shared" si="12"/>
        <v>0</v>
      </c>
      <c r="W47" s="333">
        <f t="shared" si="12"/>
        <v>0</v>
      </c>
      <c r="X47" s="333">
        <f t="shared" si="12"/>
        <v>0</v>
      </c>
      <c r="Y47" s="333">
        <f t="shared" si="12"/>
        <v>0</v>
      </c>
      <c r="Z47" s="333">
        <f t="shared" si="12"/>
        <v>0</v>
      </c>
      <c r="AA47" s="333">
        <f t="shared" si="12"/>
        <v>0</v>
      </c>
      <c r="AB47" s="333">
        <f t="shared" si="12"/>
        <v>0</v>
      </c>
      <c r="AC47" s="333">
        <f t="shared" si="12"/>
        <v>0</v>
      </c>
      <c r="AD47" s="333">
        <f t="shared" si="12"/>
        <v>0</v>
      </c>
      <c r="AE47" s="333">
        <f t="shared" si="12"/>
        <v>0</v>
      </c>
      <c r="AF47" s="333">
        <f t="shared" si="12"/>
        <v>0</v>
      </c>
      <c r="AG47" s="341">
        <f t="shared" si="12"/>
        <v>0</v>
      </c>
    </row>
    <row r="48" spans="1:33" x14ac:dyDescent="0.2">
      <c r="A48" s="448"/>
      <c r="B48" s="445"/>
      <c r="C48" s="347" t="s">
        <v>439</v>
      </c>
      <c r="D48" s="333">
        <f t="shared" ref="D48:AG48" si="13">D40*$D12</f>
        <v>0</v>
      </c>
      <c r="E48" s="333">
        <f t="shared" si="13"/>
        <v>0</v>
      </c>
      <c r="F48" s="333">
        <f t="shared" si="13"/>
        <v>0</v>
      </c>
      <c r="G48" s="333">
        <f t="shared" si="13"/>
        <v>0</v>
      </c>
      <c r="H48" s="333">
        <f t="shared" si="13"/>
        <v>0</v>
      </c>
      <c r="I48" s="333">
        <f t="shared" si="13"/>
        <v>0</v>
      </c>
      <c r="J48" s="333">
        <f t="shared" si="13"/>
        <v>0</v>
      </c>
      <c r="K48" s="333">
        <f t="shared" si="13"/>
        <v>0</v>
      </c>
      <c r="L48" s="333">
        <f t="shared" si="13"/>
        <v>0</v>
      </c>
      <c r="M48" s="333">
        <f t="shared" si="13"/>
        <v>0</v>
      </c>
      <c r="N48" s="333">
        <f t="shared" si="13"/>
        <v>0</v>
      </c>
      <c r="O48" s="333">
        <f t="shared" si="13"/>
        <v>0</v>
      </c>
      <c r="P48" s="333">
        <f t="shared" si="13"/>
        <v>0</v>
      </c>
      <c r="Q48" s="333">
        <f t="shared" si="13"/>
        <v>0</v>
      </c>
      <c r="R48" s="333">
        <f t="shared" si="13"/>
        <v>0</v>
      </c>
      <c r="S48" s="333">
        <f t="shared" si="13"/>
        <v>0</v>
      </c>
      <c r="T48" s="333">
        <f t="shared" si="13"/>
        <v>7.0092446832191089E-9</v>
      </c>
      <c r="U48" s="333">
        <f t="shared" si="13"/>
        <v>1.1682074472031845E-8</v>
      </c>
      <c r="V48" s="333">
        <f t="shared" si="13"/>
        <v>9.3456595776254763E-9</v>
      </c>
      <c r="W48" s="333">
        <f t="shared" si="13"/>
        <v>9.345659577625473E-9</v>
      </c>
      <c r="X48" s="333">
        <f t="shared" si="13"/>
        <v>9.3456595776254763E-9</v>
      </c>
      <c r="Y48" s="333">
        <f t="shared" si="13"/>
        <v>0</v>
      </c>
      <c r="Z48" s="333">
        <f t="shared" si="13"/>
        <v>0</v>
      </c>
      <c r="AA48" s="333">
        <f t="shared" si="13"/>
        <v>0</v>
      </c>
      <c r="AB48" s="333">
        <f t="shared" si="13"/>
        <v>0</v>
      </c>
      <c r="AC48" s="333">
        <f t="shared" si="13"/>
        <v>0</v>
      </c>
      <c r="AD48" s="333">
        <f t="shared" si="13"/>
        <v>7.1090049148867075E-9</v>
      </c>
      <c r="AE48" s="333">
        <f t="shared" si="13"/>
        <v>1.2011922071164489E-8</v>
      </c>
      <c r="AF48" s="333">
        <f t="shared" si="13"/>
        <v>9.7382528888734203E-9</v>
      </c>
      <c r="AG48" s="341">
        <f t="shared" si="13"/>
        <v>9.864818915674417E-9</v>
      </c>
    </row>
    <row r="49" spans="1:33" x14ac:dyDescent="0.2">
      <c r="A49" s="448"/>
      <c r="B49" s="445"/>
      <c r="C49" s="347" t="s">
        <v>440</v>
      </c>
      <c r="D49" s="333">
        <f t="shared" ref="D49:AG49" si="14">D41*$D16</f>
        <v>0</v>
      </c>
      <c r="E49" s="333">
        <f t="shared" si="14"/>
        <v>0</v>
      </c>
      <c r="F49" s="333">
        <f t="shared" si="14"/>
        <v>0</v>
      </c>
      <c r="G49" s="333">
        <f t="shared" si="14"/>
        <v>0</v>
      </c>
      <c r="H49" s="333">
        <f t="shared" si="14"/>
        <v>0</v>
      </c>
      <c r="I49" s="333">
        <f t="shared" si="14"/>
        <v>0</v>
      </c>
      <c r="J49" s="333">
        <f t="shared" si="14"/>
        <v>0</v>
      </c>
      <c r="K49" s="333">
        <f t="shared" si="14"/>
        <v>0</v>
      </c>
      <c r="L49" s="333">
        <f t="shared" si="14"/>
        <v>0</v>
      </c>
      <c r="M49" s="333">
        <f t="shared" si="14"/>
        <v>0</v>
      </c>
      <c r="N49" s="333">
        <f t="shared" si="14"/>
        <v>0</v>
      </c>
      <c r="O49" s="333">
        <f t="shared" si="14"/>
        <v>0</v>
      </c>
      <c r="P49" s="333">
        <f t="shared" si="14"/>
        <v>0</v>
      </c>
      <c r="Q49" s="333">
        <f t="shared" si="14"/>
        <v>0</v>
      </c>
      <c r="R49" s="333">
        <f t="shared" si="14"/>
        <v>0</v>
      </c>
      <c r="S49" s="333">
        <f t="shared" si="14"/>
        <v>0</v>
      </c>
      <c r="T49" s="333">
        <f t="shared" si="14"/>
        <v>0.17099645977985309</v>
      </c>
      <c r="U49" s="333">
        <f t="shared" si="14"/>
        <v>0.28499409963308847</v>
      </c>
      <c r="V49" s="333">
        <f t="shared" si="14"/>
        <v>0.22799527970647082</v>
      </c>
      <c r="W49" s="333">
        <f t="shared" si="14"/>
        <v>0.22799527970647074</v>
      </c>
      <c r="X49" s="333">
        <f t="shared" si="14"/>
        <v>0.22799527970647082</v>
      </c>
      <c r="Y49" s="333">
        <f t="shared" si="14"/>
        <v>21.324330948311513</v>
      </c>
      <c r="Z49" s="333">
        <f t="shared" si="14"/>
        <v>35.26870950864695</v>
      </c>
      <c r="AA49" s="333">
        <f t="shared" si="14"/>
        <v>23.33222684605942</v>
      </c>
      <c r="AB49" s="333">
        <f t="shared" si="14"/>
        <v>23.332226846059399</v>
      </c>
      <c r="AC49" s="333">
        <f t="shared" si="14"/>
        <v>38.225106993318875</v>
      </c>
      <c r="AD49" s="333">
        <f t="shared" si="14"/>
        <v>229.20930621247089</v>
      </c>
      <c r="AE49" s="333">
        <f t="shared" si="14"/>
        <v>569.38712859405166</v>
      </c>
      <c r="AF49" s="333">
        <f t="shared" si="14"/>
        <v>882.84040782181171</v>
      </c>
      <c r="AG49" s="341">
        <f t="shared" si="14"/>
        <v>1168.1916930539981</v>
      </c>
    </row>
    <row r="50" spans="1:33" x14ac:dyDescent="0.2">
      <c r="A50" s="448"/>
      <c r="B50" s="446"/>
      <c r="C50" s="351" t="s">
        <v>436</v>
      </c>
      <c r="D50" s="333">
        <f t="shared" ref="D50:AG50" si="15">D42*$D19</f>
        <v>0</v>
      </c>
      <c r="E50" s="333">
        <f t="shared" si="15"/>
        <v>523.49607457593731</v>
      </c>
      <c r="F50" s="333">
        <f t="shared" si="15"/>
        <v>523.49607457593754</v>
      </c>
      <c r="G50" s="333">
        <f t="shared" si="15"/>
        <v>523.49607457593731</v>
      </c>
      <c r="H50" s="333">
        <f t="shared" si="15"/>
        <v>523.49607457593754</v>
      </c>
      <c r="I50" s="333">
        <f t="shared" si="15"/>
        <v>523.49607457593595</v>
      </c>
      <c r="J50" s="333">
        <f t="shared" si="15"/>
        <v>523.49607457593868</v>
      </c>
      <c r="K50" s="333">
        <f t="shared" si="15"/>
        <v>523.49607457593595</v>
      </c>
      <c r="L50" s="333">
        <f t="shared" si="15"/>
        <v>523.49607457593925</v>
      </c>
      <c r="M50" s="333">
        <f t="shared" si="15"/>
        <v>523.49607457593709</v>
      </c>
      <c r="N50" s="333">
        <f t="shared" si="15"/>
        <v>523.49607457593822</v>
      </c>
      <c r="O50" s="333">
        <f t="shared" si="15"/>
        <v>523.49607457593822</v>
      </c>
      <c r="P50" s="333">
        <f t="shared" si="15"/>
        <v>523.49607457593595</v>
      </c>
      <c r="Q50" s="333">
        <f t="shared" si="15"/>
        <v>1046.9921491518739</v>
      </c>
      <c r="R50" s="333">
        <f t="shared" si="15"/>
        <v>1046.992149151873</v>
      </c>
      <c r="S50" s="333">
        <f t="shared" si="15"/>
        <v>1046.9921491518769</v>
      </c>
      <c r="T50" s="333">
        <f t="shared" si="15"/>
        <v>877.05810394709783</v>
      </c>
      <c r="U50" s="333">
        <f t="shared" si="15"/>
        <v>591.77142945955143</v>
      </c>
      <c r="V50" s="333">
        <f t="shared" si="15"/>
        <v>320.34435435137277</v>
      </c>
      <c r="W50" s="333">
        <f t="shared" si="15"/>
        <v>472.32274595122499</v>
      </c>
      <c r="X50" s="333">
        <f t="shared" si="15"/>
        <v>870.84291446867803</v>
      </c>
      <c r="Y50" s="333">
        <f t="shared" si="15"/>
        <v>642.49951534862043</v>
      </c>
      <c r="Z50" s="333">
        <f t="shared" si="15"/>
        <v>482.42351970962119</v>
      </c>
      <c r="AA50" s="333">
        <f t="shared" si="15"/>
        <v>562.2276348609397</v>
      </c>
      <c r="AB50" s="333">
        <f t="shared" si="15"/>
        <v>593.98156229850929</v>
      </c>
      <c r="AC50" s="333">
        <f t="shared" si="15"/>
        <v>1029.1988019722521</v>
      </c>
      <c r="AD50" s="333">
        <f t="shared" si="15"/>
        <v>888.74090025753912</v>
      </c>
      <c r="AE50" s="333">
        <f t="shared" si="15"/>
        <v>867.7780848400871</v>
      </c>
      <c r="AF50" s="333">
        <f t="shared" si="15"/>
        <v>844.59783196214016</v>
      </c>
      <c r="AG50" s="341">
        <f t="shared" si="15"/>
        <v>878.67785811962688</v>
      </c>
    </row>
    <row r="51" spans="1:33" s="336" customFormat="1" x14ac:dyDescent="0.2">
      <c r="A51" s="449"/>
      <c r="B51" s="345"/>
      <c r="C51" s="348" t="s">
        <v>433</v>
      </c>
      <c r="D51" s="335">
        <f>SUM(D43:D50)</f>
        <v>0</v>
      </c>
      <c r="E51" s="335">
        <f t="shared" ref="E51:AF51" si="16">SUM(E43:E50)</f>
        <v>523.49608063058463</v>
      </c>
      <c r="F51" s="335">
        <f t="shared" si="16"/>
        <v>523.49608063058486</v>
      </c>
      <c r="G51" s="335">
        <f t="shared" si="16"/>
        <v>523.49608063058463</v>
      </c>
      <c r="H51" s="335">
        <f t="shared" si="16"/>
        <v>523.49608063058486</v>
      </c>
      <c r="I51" s="335">
        <f t="shared" si="16"/>
        <v>523.49608063058326</v>
      </c>
      <c r="J51" s="335">
        <f t="shared" si="16"/>
        <v>523.49608063058599</v>
      </c>
      <c r="K51" s="335">
        <f t="shared" si="16"/>
        <v>523.49608063058326</v>
      </c>
      <c r="L51" s="335">
        <f t="shared" si="16"/>
        <v>523.49608063058656</v>
      </c>
      <c r="M51" s="335">
        <f t="shared" si="16"/>
        <v>523.4960806305844</v>
      </c>
      <c r="N51" s="335">
        <f t="shared" si="16"/>
        <v>523.49608063058554</v>
      </c>
      <c r="O51" s="335">
        <f t="shared" si="16"/>
        <v>523.49608057103262</v>
      </c>
      <c r="P51" s="335">
        <f t="shared" si="16"/>
        <v>523.49608051147743</v>
      </c>
      <c r="Q51" s="335">
        <f t="shared" si="16"/>
        <v>1046.9921550278625</v>
      </c>
      <c r="R51" s="335">
        <f t="shared" si="16"/>
        <v>1046.9921549683088</v>
      </c>
      <c r="S51" s="335">
        <f t="shared" si="16"/>
        <v>1046.9921549087596</v>
      </c>
      <c r="T51" s="335">
        <f t="shared" si="16"/>
        <v>3757.0525692309411</v>
      </c>
      <c r="U51" s="335">
        <f t="shared" si="16"/>
        <v>5391.7621969399443</v>
      </c>
      <c r="V51" s="335">
        <f t="shared" si="16"/>
        <v>4160.3369719005668</v>
      </c>
      <c r="W51" s="335">
        <f t="shared" si="16"/>
        <v>4312.315365131929</v>
      </c>
      <c r="X51" s="335">
        <f t="shared" si="16"/>
        <v>4710.8355404956501</v>
      </c>
      <c r="Y51" s="335">
        <f t="shared" si="16"/>
        <v>3687.673518900905</v>
      </c>
      <c r="Z51" s="335">
        <f t="shared" si="16"/>
        <v>3585.9130799788932</v>
      </c>
      <c r="AA51" s="335">
        <f t="shared" si="16"/>
        <v>3354.2851073142056</v>
      </c>
      <c r="AB51" s="335">
        <f t="shared" si="16"/>
        <v>6259.2354424898112</v>
      </c>
      <c r="AC51" s="335">
        <f t="shared" si="16"/>
        <v>9456.739829971817</v>
      </c>
      <c r="AD51" s="335">
        <f t="shared" si="16"/>
        <v>11972.189438540401</v>
      </c>
      <c r="AE51" s="335">
        <f t="shared" si="16"/>
        <v>17306.008979104623</v>
      </c>
      <c r="AF51" s="335">
        <f t="shared" si="16"/>
        <v>22084.534467017798</v>
      </c>
      <c r="AG51" s="342">
        <f t="shared" ref="AG51" si="17">SUM(AG43:AG50)</f>
        <v>24883.839048488007</v>
      </c>
    </row>
    <row r="52" spans="1:33" x14ac:dyDescent="0.2">
      <c r="A52" s="447" t="s">
        <v>3</v>
      </c>
      <c r="B52" s="444" t="s">
        <v>448</v>
      </c>
      <c r="C52" s="349" t="s">
        <v>441</v>
      </c>
      <c r="D52" s="332">
        <v>0</v>
      </c>
      <c r="E52" s="332">
        <v>0</v>
      </c>
      <c r="F52" s="332">
        <v>0</v>
      </c>
      <c r="G52" s="332">
        <v>0</v>
      </c>
      <c r="H52" s="332">
        <v>0</v>
      </c>
      <c r="I52" s="332">
        <v>0</v>
      </c>
      <c r="J52" s="332">
        <v>0</v>
      </c>
      <c r="K52" s="332">
        <v>0</v>
      </c>
      <c r="L52" s="332">
        <v>0</v>
      </c>
      <c r="M52" s="332">
        <v>0</v>
      </c>
      <c r="N52" s="332">
        <v>0</v>
      </c>
      <c r="O52" s="332">
        <v>0</v>
      </c>
      <c r="P52" s="332">
        <v>0</v>
      </c>
      <c r="Q52" s="332">
        <v>0</v>
      </c>
      <c r="R52" s="332">
        <v>0</v>
      </c>
      <c r="S52" s="332">
        <v>0</v>
      </c>
      <c r="T52" s="332">
        <v>40.440446117393897</v>
      </c>
      <c r="U52" s="332">
        <v>67.400743528989835</v>
      </c>
      <c r="V52" s="332">
        <v>53.920594823191863</v>
      </c>
      <c r="W52" s="332">
        <v>53.920594823191863</v>
      </c>
      <c r="X52" s="332">
        <v>53.920594823191863</v>
      </c>
      <c r="Y52" s="332">
        <v>81.519720962036985</v>
      </c>
      <c r="Z52" s="332">
        <v>107.77275322687279</v>
      </c>
      <c r="AA52" s="332">
        <v>83.019384148821786</v>
      </c>
      <c r="AB52" s="332">
        <v>122.9149783488219</v>
      </c>
      <c r="AC52" s="332">
        <v>184.39259998572109</v>
      </c>
      <c r="AD52" s="332">
        <v>338.66920996160621</v>
      </c>
      <c r="AE52" s="332">
        <v>588.5632335359785</v>
      </c>
      <c r="AF52" s="332">
        <v>797.63360873152919</v>
      </c>
      <c r="AG52" s="340">
        <v>946.84473479207281</v>
      </c>
    </row>
    <row r="53" spans="1:33" x14ac:dyDescent="0.2">
      <c r="A53" s="448"/>
      <c r="B53" s="445"/>
      <c r="C53" s="347" t="s">
        <v>443</v>
      </c>
      <c r="D53" s="332">
        <v>0</v>
      </c>
      <c r="E53" s="332">
        <v>0</v>
      </c>
      <c r="F53" s="332">
        <v>0</v>
      </c>
      <c r="G53" s="332">
        <v>0</v>
      </c>
      <c r="H53" s="332">
        <v>0</v>
      </c>
      <c r="I53" s="332">
        <v>0</v>
      </c>
      <c r="J53" s="332">
        <v>0</v>
      </c>
      <c r="K53" s="332">
        <v>0</v>
      </c>
      <c r="L53" s="332">
        <v>0</v>
      </c>
      <c r="M53" s="332">
        <v>0</v>
      </c>
      <c r="N53" s="332">
        <v>0</v>
      </c>
      <c r="O53" s="332">
        <v>0</v>
      </c>
      <c r="P53" s="332">
        <v>0</v>
      </c>
      <c r="Q53" s="332">
        <v>0</v>
      </c>
      <c r="R53" s="332">
        <v>0</v>
      </c>
      <c r="S53" s="332">
        <v>0</v>
      </c>
      <c r="T53" s="332">
        <v>1.120876218E-8</v>
      </c>
      <c r="U53" s="332">
        <v>1.8681270299999999E-8</v>
      </c>
      <c r="V53" s="332">
        <v>1.494501624000001E-8</v>
      </c>
      <c r="W53" s="332">
        <v>1.494501623999999E-8</v>
      </c>
      <c r="X53" s="332">
        <v>1.494501624E-8</v>
      </c>
      <c r="Y53" s="332">
        <v>0</v>
      </c>
      <c r="Z53" s="332">
        <v>0</v>
      </c>
      <c r="AA53" s="332">
        <v>0</v>
      </c>
      <c r="AB53" s="332">
        <v>0</v>
      </c>
      <c r="AC53" s="332">
        <v>0</v>
      </c>
      <c r="AD53" s="332">
        <v>52.801191828625441</v>
      </c>
      <c r="AE53" s="332">
        <v>150.2431534536158</v>
      </c>
      <c r="AF53" s="332">
        <v>235.5006274281304</v>
      </c>
      <c r="AG53" s="340">
        <v>308.61078022349341</v>
      </c>
    </row>
    <row r="54" spans="1:33" x14ac:dyDescent="0.2">
      <c r="A54" s="448"/>
      <c r="B54" s="445"/>
      <c r="C54" s="347" t="s">
        <v>444</v>
      </c>
      <c r="D54" s="332">
        <v>0</v>
      </c>
      <c r="E54" s="332">
        <v>0</v>
      </c>
      <c r="F54" s="332">
        <v>0</v>
      </c>
      <c r="G54" s="332">
        <v>0</v>
      </c>
      <c r="H54" s="332">
        <v>0</v>
      </c>
      <c r="I54" s="332">
        <v>0</v>
      </c>
      <c r="J54" s="332">
        <v>0</v>
      </c>
      <c r="K54" s="332">
        <v>0</v>
      </c>
      <c r="L54" s="332">
        <v>0</v>
      </c>
      <c r="M54" s="332">
        <v>0</v>
      </c>
      <c r="N54" s="332">
        <v>0</v>
      </c>
      <c r="O54" s="332">
        <v>0</v>
      </c>
      <c r="P54" s="332">
        <v>0</v>
      </c>
      <c r="Q54" s="332">
        <v>0</v>
      </c>
      <c r="R54" s="332">
        <v>0</v>
      </c>
      <c r="S54" s="332">
        <v>0</v>
      </c>
      <c r="T54" s="332">
        <v>7.7464736877496793E-9</v>
      </c>
      <c r="U54" s="332">
        <v>1.29107894795828E-8</v>
      </c>
      <c r="V54" s="332">
        <v>1.032863158366624E-8</v>
      </c>
      <c r="W54" s="332">
        <v>1.032863158366624E-8</v>
      </c>
      <c r="X54" s="332">
        <v>1.032863158366624E-8</v>
      </c>
      <c r="Y54" s="332">
        <v>0</v>
      </c>
      <c r="Z54" s="332">
        <v>0</v>
      </c>
      <c r="AA54" s="332">
        <v>0</v>
      </c>
      <c r="AB54" s="332">
        <v>0</v>
      </c>
      <c r="AC54" s="332">
        <v>0</v>
      </c>
      <c r="AD54" s="332">
        <v>1.89783216E-9</v>
      </c>
      <c r="AE54" s="332">
        <v>3.1597902000000012E-9</v>
      </c>
      <c r="AF54" s="332">
        <v>2.525221440000002E-9</v>
      </c>
      <c r="AG54" s="340">
        <v>2.5226107199999989E-9</v>
      </c>
    </row>
    <row r="55" spans="1:33" x14ac:dyDescent="0.2">
      <c r="A55" s="448"/>
      <c r="B55" s="445"/>
      <c r="C55" s="347" t="s">
        <v>445</v>
      </c>
      <c r="D55" s="332">
        <v>0</v>
      </c>
      <c r="E55" s="332">
        <v>0</v>
      </c>
      <c r="F55" s="332">
        <v>0</v>
      </c>
      <c r="G55" s="332">
        <v>0</v>
      </c>
      <c r="H55" s="332">
        <v>0</v>
      </c>
      <c r="I55" s="332">
        <v>0</v>
      </c>
      <c r="J55" s="332">
        <v>0</v>
      </c>
      <c r="K55" s="332">
        <v>0</v>
      </c>
      <c r="L55" s="332">
        <v>0</v>
      </c>
      <c r="M55" s="332">
        <v>0</v>
      </c>
      <c r="N55" s="332">
        <v>0</v>
      </c>
      <c r="O55" s="332">
        <v>0</v>
      </c>
      <c r="P55" s="332">
        <v>0</v>
      </c>
      <c r="Q55" s="332">
        <v>0</v>
      </c>
      <c r="R55" s="332">
        <v>0</v>
      </c>
      <c r="S55" s="332">
        <v>0</v>
      </c>
      <c r="T55" s="332">
        <v>9.972316011566551E-2</v>
      </c>
      <c r="U55" s="332">
        <v>0.16620526685944251</v>
      </c>
      <c r="V55" s="332">
        <v>0.13296421348755399</v>
      </c>
      <c r="W55" s="332">
        <v>0.13296421348755399</v>
      </c>
      <c r="X55" s="332">
        <v>0.13296421348755399</v>
      </c>
      <c r="Y55" s="332">
        <v>12.4361034857428</v>
      </c>
      <c r="Z55" s="332">
        <v>20.568303986712611</v>
      </c>
      <c r="AA55" s="332">
        <v>13.6489505729475</v>
      </c>
      <c r="AB55" s="332">
        <v>13.64895057294749</v>
      </c>
      <c r="AC55" s="332">
        <v>22.208710062788128</v>
      </c>
      <c r="AD55" s="332">
        <v>116.7732366208339</v>
      </c>
      <c r="AE55" s="332">
        <v>276.68768706287352</v>
      </c>
      <c r="AF55" s="332">
        <v>414.23255362439039</v>
      </c>
      <c r="AG55" s="340">
        <v>529.47619194326035</v>
      </c>
    </row>
    <row r="56" spans="1:33" x14ac:dyDescent="0.2">
      <c r="A56" s="448"/>
      <c r="B56" s="445"/>
      <c r="C56" s="347" t="s">
        <v>446</v>
      </c>
      <c r="D56" s="332">
        <v>0</v>
      </c>
      <c r="E56" s="332">
        <v>0</v>
      </c>
      <c r="F56" s="332">
        <v>0</v>
      </c>
      <c r="G56" s="332">
        <v>0</v>
      </c>
      <c r="H56" s="332">
        <v>0</v>
      </c>
      <c r="I56" s="332">
        <v>0</v>
      </c>
      <c r="J56" s="332">
        <v>0</v>
      </c>
      <c r="K56" s="332">
        <v>0</v>
      </c>
      <c r="L56" s="332">
        <v>0</v>
      </c>
      <c r="M56" s="332">
        <v>0</v>
      </c>
      <c r="N56" s="332">
        <v>0</v>
      </c>
      <c r="O56" s="332">
        <v>0</v>
      </c>
      <c r="P56" s="332">
        <v>0</v>
      </c>
      <c r="Q56" s="332">
        <v>0</v>
      </c>
      <c r="R56" s="332">
        <v>0</v>
      </c>
      <c r="S56" s="332">
        <v>0</v>
      </c>
      <c r="T56" s="332">
        <v>0</v>
      </c>
      <c r="U56" s="332">
        <v>0</v>
      </c>
      <c r="V56" s="332">
        <v>0</v>
      </c>
      <c r="W56" s="332">
        <v>0</v>
      </c>
      <c r="X56" s="332">
        <v>0</v>
      </c>
      <c r="Y56" s="332">
        <v>0</v>
      </c>
      <c r="Z56" s="332">
        <v>0</v>
      </c>
      <c r="AA56" s="332">
        <v>0.23065805192642691</v>
      </c>
      <c r="AB56" s="332">
        <v>0.51809611378513876</v>
      </c>
      <c r="AC56" s="332">
        <v>0.84329150615496462</v>
      </c>
      <c r="AD56" s="332">
        <v>1.037530015080363</v>
      </c>
      <c r="AE56" s="332">
        <v>1.163521637528198</v>
      </c>
      <c r="AF56" s="332">
        <v>1.5580004190017991</v>
      </c>
      <c r="AG56" s="340">
        <v>2.3374750199045482</v>
      </c>
    </row>
    <row r="57" spans="1:33" x14ac:dyDescent="0.2">
      <c r="A57" s="448"/>
      <c r="B57" s="446"/>
      <c r="C57" s="351" t="s">
        <v>447</v>
      </c>
      <c r="D57" s="332">
        <v>0</v>
      </c>
      <c r="E57" s="332">
        <v>0</v>
      </c>
      <c r="F57" s="332">
        <v>0</v>
      </c>
      <c r="G57" s="332">
        <v>0</v>
      </c>
      <c r="H57" s="332">
        <v>0</v>
      </c>
      <c r="I57" s="332">
        <v>0</v>
      </c>
      <c r="J57" s="332">
        <v>0</v>
      </c>
      <c r="K57" s="332">
        <v>0</v>
      </c>
      <c r="L57" s="332">
        <v>0</v>
      </c>
      <c r="M57" s="332">
        <v>0</v>
      </c>
      <c r="N57" s="332">
        <v>0</v>
      </c>
      <c r="O57" s="332">
        <v>0</v>
      </c>
      <c r="P57" s="332">
        <v>0</v>
      </c>
      <c r="Q57" s="332">
        <v>0</v>
      </c>
      <c r="R57" s="332">
        <v>0</v>
      </c>
      <c r="S57" s="332">
        <v>0</v>
      </c>
      <c r="T57" s="332">
        <v>0</v>
      </c>
      <c r="U57" s="332">
        <v>0</v>
      </c>
      <c r="V57" s="332">
        <v>0</v>
      </c>
      <c r="W57" s="332">
        <v>0</v>
      </c>
      <c r="X57" s="332">
        <v>1.794231277074227</v>
      </c>
      <c r="Y57" s="332">
        <v>25.981770416763219</v>
      </c>
      <c r="Z57" s="332">
        <v>50.160450980077457</v>
      </c>
      <c r="AA57" s="332">
        <v>43.682936235090089</v>
      </c>
      <c r="AB57" s="332">
        <v>41.680419665955057</v>
      </c>
      <c r="AC57" s="332">
        <v>43.590334734016338</v>
      </c>
      <c r="AD57" s="332">
        <v>49.252715779390343</v>
      </c>
      <c r="AE57" s="332">
        <v>50.832289513468083</v>
      </c>
      <c r="AF57" s="332">
        <v>59.206840974524411</v>
      </c>
      <c r="AG57" s="340">
        <v>75.580376730653185</v>
      </c>
    </row>
    <row r="58" spans="1:33" x14ac:dyDescent="0.2">
      <c r="A58" s="448"/>
      <c r="B58" s="444" t="s">
        <v>449</v>
      </c>
      <c r="C58" s="349" t="s">
        <v>441</v>
      </c>
      <c r="D58" s="333">
        <f t="shared" ref="D58:AG58" si="18">D52*$D4</f>
        <v>0</v>
      </c>
      <c r="E58" s="333">
        <f t="shared" si="18"/>
        <v>0</v>
      </c>
      <c r="F58" s="333">
        <f t="shared" si="18"/>
        <v>0</v>
      </c>
      <c r="G58" s="333">
        <f t="shared" si="18"/>
        <v>0</v>
      </c>
      <c r="H58" s="333">
        <f t="shared" si="18"/>
        <v>0</v>
      </c>
      <c r="I58" s="333">
        <f t="shared" si="18"/>
        <v>0</v>
      </c>
      <c r="J58" s="333">
        <f t="shared" si="18"/>
        <v>0</v>
      </c>
      <c r="K58" s="333">
        <f t="shared" si="18"/>
        <v>0</v>
      </c>
      <c r="L58" s="333">
        <f t="shared" si="18"/>
        <v>0</v>
      </c>
      <c r="M58" s="333">
        <f t="shared" si="18"/>
        <v>0</v>
      </c>
      <c r="N58" s="333">
        <f t="shared" si="18"/>
        <v>0</v>
      </c>
      <c r="O58" s="333">
        <f t="shared" si="18"/>
        <v>0</v>
      </c>
      <c r="P58" s="333">
        <f t="shared" si="18"/>
        <v>0</v>
      </c>
      <c r="Q58" s="333">
        <f t="shared" si="18"/>
        <v>0</v>
      </c>
      <c r="R58" s="333">
        <f t="shared" si="18"/>
        <v>0</v>
      </c>
      <c r="S58" s="333">
        <f t="shared" si="18"/>
        <v>0</v>
      </c>
      <c r="T58" s="333">
        <f t="shared" si="18"/>
        <v>16.176178446957561</v>
      </c>
      <c r="U58" s="333">
        <f t="shared" si="18"/>
        <v>26.960297411595935</v>
      </c>
      <c r="V58" s="333">
        <f t="shared" si="18"/>
        <v>21.568237929276748</v>
      </c>
      <c r="W58" s="333">
        <f t="shared" si="18"/>
        <v>21.568237929276748</v>
      </c>
      <c r="X58" s="333">
        <f t="shared" si="18"/>
        <v>21.568237929276748</v>
      </c>
      <c r="Y58" s="333">
        <f t="shared" si="18"/>
        <v>32.607888384814792</v>
      </c>
      <c r="Z58" s="333">
        <f t="shared" si="18"/>
        <v>43.109101290749123</v>
      </c>
      <c r="AA58" s="333">
        <f t="shared" si="18"/>
        <v>33.207753659528713</v>
      </c>
      <c r="AB58" s="333">
        <f t="shared" si="18"/>
        <v>49.165991339528766</v>
      </c>
      <c r="AC58" s="333">
        <f t="shared" si="18"/>
        <v>73.757039994288434</v>
      </c>
      <c r="AD58" s="333">
        <f t="shared" si="18"/>
        <v>135.46768398464249</v>
      </c>
      <c r="AE58" s="333">
        <f t="shared" si="18"/>
        <v>235.4252934143914</v>
      </c>
      <c r="AF58" s="333">
        <f t="shared" si="18"/>
        <v>319.05344349261168</v>
      </c>
      <c r="AG58" s="341">
        <f t="shared" si="18"/>
        <v>378.73789391682914</v>
      </c>
    </row>
    <row r="59" spans="1:33" x14ac:dyDescent="0.2">
      <c r="A59" s="448"/>
      <c r="B59" s="445"/>
      <c r="C59" s="347" t="s">
        <v>443</v>
      </c>
      <c r="D59" s="333">
        <f t="shared" ref="D59:AG59" si="19">D53*$D8</f>
        <v>0</v>
      </c>
      <c r="E59" s="333">
        <f t="shared" si="19"/>
        <v>0</v>
      </c>
      <c r="F59" s="333">
        <f t="shared" si="19"/>
        <v>0</v>
      </c>
      <c r="G59" s="333">
        <f t="shared" si="19"/>
        <v>0</v>
      </c>
      <c r="H59" s="333">
        <f t="shared" si="19"/>
        <v>0</v>
      </c>
      <c r="I59" s="333">
        <f t="shared" si="19"/>
        <v>0</v>
      </c>
      <c r="J59" s="333">
        <f t="shared" si="19"/>
        <v>0</v>
      </c>
      <c r="K59" s="333">
        <f t="shared" si="19"/>
        <v>0</v>
      </c>
      <c r="L59" s="333">
        <f t="shared" si="19"/>
        <v>0</v>
      </c>
      <c r="M59" s="333">
        <f t="shared" si="19"/>
        <v>0</v>
      </c>
      <c r="N59" s="333">
        <f t="shared" si="19"/>
        <v>0</v>
      </c>
      <c r="O59" s="333">
        <f t="shared" si="19"/>
        <v>0</v>
      </c>
      <c r="P59" s="333">
        <f t="shared" si="19"/>
        <v>0</v>
      </c>
      <c r="Q59" s="333">
        <f t="shared" si="19"/>
        <v>0</v>
      </c>
      <c r="R59" s="333">
        <f t="shared" si="19"/>
        <v>0</v>
      </c>
      <c r="S59" s="333">
        <f t="shared" si="19"/>
        <v>0</v>
      </c>
      <c r="T59" s="333">
        <f t="shared" si="19"/>
        <v>6.2769068208000005E-11</v>
      </c>
      <c r="U59" s="333">
        <f t="shared" si="19"/>
        <v>1.0461511367999999E-10</v>
      </c>
      <c r="V59" s="333">
        <f t="shared" si="19"/>
        <v>8.3692090944000062E-11</v>
      </c>
      <c r="W59" s="333">
        <f t="shared" si="19"/>
        <v>8.3692090943999946E-11</v>
      </c>
      <c r="X59" s="333">
        <f t="shared" si="19"/>
        <v>8.3692090943999998E-11</v>
      </c>
      <c r="Y59" s="333">
        <f t="shared" si="19"/>
        <v>0</v>
      </c>
      <c r="Z59" s="333">
        <f t="shared" si="19"/>
        <v>0</v>
      </c>
      <c r="AA59" s="333">
        <f t="shared" si="19"/>
        <v>0</v>
      </c>
      <c r="AB59" s="333">
        <f t="shared" si="19"/>
        <v>0</v>
      </c>
      <c r="AC59" s="333">
        <f t="shared" si="19"/>
        <v>0</v>
      </c>
      <c r="AD59" s="333">
        <f t="shared" si="19"/>
        <v>0.29568667424030248</v>
      </c>
      <c r="AE59" s="333">
        <f t="shared" si="19"/>
        <v>0.84136165934024854</v>
      </c>
      <c r="AF59" s="333">
        <f t="shared" si="19"/>
        <v>1.3188035135975302</v>
      </c>
      <c r="AG59" s="341">
        <f t="shared" si="19"/>
        <v>1.728220369251563</v>
      </c>
    </row>
    <row r="60" spans="1:33" x14ac:dyDescent="0.2">
      <c r="A60" s="448"/>
      <c r="B60" s="445"/>
      <c r="C60" s="347" t="s">
        <v>444</v>
      </c>
      <c r="D60" s="333">
        <f t="shared" ref="D60:AG60" si="20">D54*$D13</f>
        <v>0</v>
      </c>
      <c r="E60" s="333">
        <f t="shared" si="20"/>
        <v>0</v>
      </c>
      <c r="F60" s="333">
        <f t="shared" si="20"/>
        <v>0</v>
      </c>
      <c r="G60" s="333">
        <f t="shared" si="20"/>
        <v>0</v>
      </c>
      <c r="H60" s="333">
        <f t="shared" si="20"/>
        <v>0</v>
      </c>
      <c r="I60" s="333">
        <f t="shared" si="20"/>
        <v>0</v>
      </c>
      <c r="J60" s="333">
        <f t="shared" si="20"/>
        <v>0</v>
      </c>
      <c r="K60" s="333">
        <f t="shared" si="20"/>
        <v>0</v>
      </c>
      <c r="L60" s="333">
        <f t="shared" si="20"/>
        <v>0</v>
      </c>
      <c r="M60" s="333">
        <f t="shared" si="20"/>
        <v>0</v>
      </c>
      <c r="N60" s="333">
        <f t="shared" si="20"/>
        <v>0</v>
      </c>
      <c r="O60" s="333">
        <f t="shared" si="20"/>
        <v>0</v>
      </c>
      <c r="P60" s="333">
        <f t="shared" si="20"/>
        <v>0</v>
      </c>
      <c r="Q60" s="333">
        <f t="shared" si="20"/>
        <v>0</v>
      </c>
      <c r="R60" s="333">
        <f t="shared" si="20"/>
        <v>0</v>
      </c>
      <c r="S60" s="333">
        <f t="shared" si="20"/>
        <v>0</v>
      </c>
      <c r="T60" s="333">
        <f t="shared" si="20"/>
        <v>3.0985894750998717E-9</v>
      </c>
      <c r="U60" s="333">
        <f t="shared" si="20"/>
        <v>5.1643157918331206E-9</v>
      </c>
      <c r="V60" s="333">
        <f t="shared" si="20"/>
        <v>4.1314526334664962E-9</v>
      </c>
      <c r="W60" s="333">
        <f t="shared" si="20"/>
        <v>4.1314526334664962E-9</v>
      </c>
      <c r="X60" s="333">
        <f t="shared" si="20"/>
        <v>4.1314526334664962E-9</v>
      </c>
      <c r="Y60" s="333">
        <f t="shared" si="20"/>
        <v>0</v>
      </c>
      <c r="Z60" s="333">
        <f t="shared" si="20"/>
        <v>0</v>
      </c>
      <c r="AA60" s="333">
        <f t="shared" si="20"/>
        <v>0</v>
      </c>
      <c r="AB60" s="333">
        <f t="shared" si="20"/>
        <v>0</v>
      </c>
      <c r="AC60" s="333">
        <f t="shared" si="20"/>
        <v>0</v>
      </c>
      <c r="AD60" s="333">
        <f t="shared" si="20"/>
        <v>7.5913286400000004E-10</v>
      </c>
      <c r="AE60" s="333">
        <f t="shared" si="20"/>
        <v>1.2639160800000006E-9</v>
      </c>
      <c r="AF60" s="333">
        <f t="shared" si="20"/>
        <v>1.0100885760000009E-9</v>
      </c>
      <c r="AG60" s="341">
        <f t="shared" si="20"/>
        <v>1.0090442879999996E-9</v>
      </c>
    </row>
    <row r="61" spans="1:33" x14ac:dyDescent="0.2">
      <c r="A61" s="448"/>
      <c r="B61" s="445"/>
      <c r="C61" s="347" t="s">
        <v>445</v>
      </c>
      <c r="D61" s="333">
        <f t="shared" ref="D61:AG61" si="21">D55*$D17</f>
        <v>0</v>
      </c>
      <c r="E61" s="333">
        <f t="shared" si="21"/>
        <v>0</v>
      </c>
      <c r="F61" s="333">
        <f t="shared" si="21"/>
        <v>0</v>
      </c>
      <c r="G61" s="333">
        <f t="shared" si="21"/>
        <v>0</v>
      </c>
      <c r="H61" s="333">
        <f t="shared" si="21"/>
        <v>0</v>
      </c>
      <c r="I61" s="333">
        <f t="shared" si="21"/>
        <v>0</v>
      </c>
      <c r="J61" s="333">
        <f t="shared" si="21"/>
        <v>0</v>
      </c>
      <c r="K61" s="333">
        <f t="shared" si="21"/>
        <v>0</v>
      </c>
      <c r="L61" s="333">
        <f t="shared" si="21"/>
        <v>0</v>
      </c>
      <c r="M61" s="333">
        <f t="shared" si="21"/>
        <v>0</v>
      </c>
      <c r="N61" s="333">
        <f t="shared" si="21"/>
        <v>0</v>
      </c>
      <c r="O61" s="333">
        <f t="shared" si="21"/>
        <v>0</v>
      </c>
      <c r="P61" s="333">
        <f t="shared" si="21"/>
        <v>0</v>
      </c>
      <c r="Q61" s="333">
        <f t="shared" si="21"/>
        <v>0</v>
      </c>
      <c r="R61" s="333">
        <f t="shared" si="21"/>
        <v>0</v>
      </c>
      <c r="S61" s="333">
        <f t="shared" si="21"/>
        <v>0</v>
      </c>
      <c r="T61" s="333">
        <f t="shared" si="21"/>
        <v>3.9889264046266207E-2</v>
      </c>
      <c r="U61" s="333">
        <f t="shared" si="21"/>
        <v>6.6482106743777011E-2</v>
      </c>
      <c r="V61" s="333">
        <f t="shared" si="21"/>
        <v>5.3185685395021602E-2</v>
      </c>
      <c r="W61" s="333">
        <f t="shared" si="21"/>
        <v>5.3185685395021602E-2</v>
      </c>
      <c r="X61" s="333">
        <f t="shared" si="21"/>
        <v>5.3185685395021602E-2</v>
      </c>
      <c r="Y61" s="333">
        <f t="shared" si="21"/>
        <v>4.97444139429712</v>
      </c>
      <c r="Z61" s="333">
        <f t="shared" si="21"/>
        <v>8.2273215946850442</v>
      </c>
      <c r="AA61" s="333">
        <f t="shared" si="21"/>
        <v>5.4595802291790001</v>
      </c>
      <c r="AB61" s="333">
        <f t="shared" si="21"/>
        <v>5.4595802291789965</v>
      </c>
      <c r="AC61" s="333">
        <f t="shared" si="21"/>
        <v>8.8834840251152514</v>
      </c>
      <c r="AD61" s="333">
        <f t="shared" si="21"/>
        <v>46.709294648333561</v>
      </c>
      <c r="AE61" s="333">
        <f t="shared" si="21"/>
        <v>110.67507482514941</v>
      </c>
      <c r="AF61" s="333">
        <f t="shared" si="21"/>
        <v>165.69302144975617</v>
      </c>
      <c r="AG61" s="341">
        <f t="shared" si="21"/>
        <v>211.79047677730415</v>
      </c>
    </row>
    <row r="62" spans="1:33" x14ac:dyDescent="0.2">
      <c r="A62" s="448"/>
      <c r="B62" s="445"/>
      <c r="C62" s="347" t="s">
        <v>446</v>
      </c>
      <c r="D62" s="333">
        <f t="shared" ref="D62:AG62" si="22">D56*$D20</f>
        <v>0</v>
      </c>
      <c r="E62" s="333">
        <f t="shared" si="22"/>
        <v>0</v>
      </c>
      <c r="F62" s="333">
        <f t="shared" si="22"/>
        <v>0</v>
      </c>
      <c r="G62" s="333">
        <f t="shared" si="22"/>
        <v>0</v>
      </c>
      <c r="H62" s="333">
        <f t="shared" si="22"/>
        <v>0</v>
      </c>
      <c r="I62" s="333">
        <f t="shared" si="22"/>
        <v>0</v>
      </c>
      <c r="J62" s="333">
        <f t="shared" si="22"/>
        <v>0</v>
      </c>
      <c r="K62" s="333">
        <f t="shared" si="22"/>
        <v>0</v>
      </c>
      <c r="L62" s="333">
        <f t="shared" si="22"/>
        <v>0</v>
      </c>
      <c r="M62" s="333">
        <f t="shared" si="22"/>
        <v>0</v>
      </c>
      <c r="N62" s="333">
        <f t="shared" si="22"/>
        <v>0</v>
      </c>
      <c r="O62" s="333">
        <f t="shared" si="22"/>
        <v>0</v>
      </c>
      <c r="P62" s="333">
        <f t="shared" si="22"/>
        <v>0</v>
      </c>
      <c r="Q62" s="333">
        <f t="shared" si="22"/>
        <v>0</v>
      </c>
      <c r="R62" s="333">
        <f t="shared" si="22"/>
        <v>0</v>
      </c>
      <c r="S62" s="333">
        <f t="shared" si="22"/>
        <v>0</v>
      </c>
      <c r="T62" s="333">
        <f t="shared" si="22"/>
        <v>0</v>
      </c>
      <c r="U62" s="333">
        <f t="shared" si="22"/>
        <v>0</v>
      </c>
      <c r="V62" s="333">
        <f t="shared" si="22"/>
        <v>0</v>
      </c>
      <c r="W62" s="333">
        <f t="shared" si="22"/>
        <v>0</v>
      </c>
      <c r="X62" s="333">
        <f t="shared" si="22"/>
        <v>0</v>
      </c>
      <c r="Y62" s="333">
        <f t="shared" si="22"/>
        <v>0</v>
      </c>
      <c r="Z62" s="333">
        <f t="shared" si="22"/>
        <v>0</v>
      </c>
      <c r="AA62" s="333">
        <f t="shared" si="22"/>
        <v>0.23065805192642691</v>
      </c>
      <c r="AB62" s="333">
        <f t="shared" si="22"/>
        <v>0.51809611378513876</v>
      </c>
      <c r="AC62" s="333">
        <f t="shared" si="22"/>
        <v>0.84329150615496462</v>
      </c>
      <c r="AD62" s="333">
        <f t="shared" si="22"/>
        <v>1.037530015080363</v>
      </c>
      <c r="AE62" s="333">
        <f t="shared" si="22"/>
        <v>1.163521637528198</v>
      </c>
      <c r="AF62" s="333">
        <f t="shared" si="22"/>
        <v>1.5580004190017991</v>
      </c>
      <c r="AG62" s="341">
        <f t="shared" si="22"/>
        <v>2.3374750199045482</v>
      </c>
    </row>
    <row r="63" spans="1:33" x14ac:dyDescent="0.2">
      <c r="A63" s="448"/>
      <c r="B63" s="446"/>
      <c r="C63" s="351" t="s">
        <v>447</v>
      </c>
      <c r="D63" s="333">
        <f t="shared" ref="D63:AG63" si="23">D57*$D21</f>
        <v>0</v>
      </c>
      <c r="E63" s="333">
        <f t="shared" si="23"/>
        <v>0</v>
      </c>
      <c r="F63" s="333">
        <f t="shared" si="23"/>
        <v>0</v>
      </c>
      <c r="G63" s="333">
        <f t="shared" si="23"/>
        <v>0</v>
      </c>
      <c r="H63" s="333">
        <f t="shared" si="23"/>
        <v>0</v>
      </c>
      <c r="I63" s="333">
        <f t="shared" si="23"/>
        <v>0</v>
      </c>
      <c r="J63" s="333">
        <f t="shared" si="23"/>
        <v>0</v>
      </c>
      <c r="K63" s="333">
        <f t="shared" si="23"/>
        <v>0</v>
      </c>
      <c r="L63" s="333">
        <f t="shared" si="23"/>
        <v>0</v>
      </c>
      <c r="M63" s="333">
        <f t="shared" si="23"/>
        <v>0</v>
      </c>
      <c r="N63" s="333">
        <f t="shared" si="23"/>
        <v>0</v>
      </c>
      <c r="O63" s="333">
        <f t="shared" si="23"/>
        <v>0</v>
      </c>
      <c r="P63" s="333">
        <f t="shared" si="23"/>
        <v>0</v>
      </c>
      <c r="Q63" s="333">
        <f t="shared" si="23"/>
        <v>0</v>
      </c>
      <c r="R63" s="333">
        <f t="shared" si="23"/>
        <v>0</v>
      </c>
      <c r="S63" s="333">
        <f t="shared" si="23"/>
        <v>0</v>
      </c>
      <c r="T63" s="333">
        <f t="shared" si="23"/>
        <v>0</v>
      </c>
      <c r="U63" s="333">
        <f t="shared" si="23"/>
        <v>0</v>
      </c>
      <c r="V63" s="333">
        <f t="shared" si="23"/>
        <v>0</v>
      </c>
      <c r="W63" s="333">
        <f t="shared" si="23"/>
        <v>0</v>
      </c>
      <c r="X63" s="333">
        <f t="shared" si="23"/>
        <v>1.794231277074227</v>
      </c>
      <c r="Y63" s="333">
        <f t="shared" si="23"/>
        <v>25.981770416763219</v>
      </c>
      <c r="Z63" s="333">
        <f t="shared" si="23"/>
        <v>50.160450980077457</v>
      </c>
      <c r="AA63" s="333">
        <f t="shared" si="23"/>
        <v>43.682936235090089</v>
      </c>
      <c r="AB63" s="333">
        <f t="shared" si="23"/>
        <v>41.680419665955057</v>
      </c>
      <c r="AC63" s="333">
        <f t="shared" si="23"/>
        <v>43.590334734016338</v>
      </c>
      <c r="AD63" s="333">
        <f t="shared" si="23"/>
        <v>49.252715779390343</v>
      </c>
      <c r="AE63" s="333">
        <f t="shared" si="23"/>
        <v>50.832289513468083</v>
      </c>
      <c r="AF63" s="333">
        <f t="shared" si="23"/>
        <v>59.206840974524411</v>
      </c>
      <c r="AG63" s="341">
        <f t="shared" si="23"/>
        <v>75.580376730653185</v>
      </c>
    </row>
    <row r="64" spans="1:33" s="336" customFormat="1" x14ac:dyDescent="0.2">
      <c r="A64" s="449"/>
      <c r="B64" s="345"/>
      <c r="C64" s="348" t="s">
        <v>433</v>
      </c>
      <c r="D64" s="335">
        <f>SUM(D58:D63)</f>
        <v>0</v>
      </c>
      <c r="E64" s="335">
        <f t="shared" ref="E64:AF64" si="24">SUM(E58:E63)</f>
        <v>0</v>
      </c>
      <c r="F64" s="335">
        <f t="shared" si="24"/>
        <v>0</v>
      </c>
      <c r="G64" s="335">
        <f t="shared" si="24"/>
        <v>0</v>
      </c>
      <c r="H64" s="335">
        <f t="shared" si="24"/>
        <v>0</v>
      </c>
      <c r="I64" s="335">
        <f t="shared" si="24"/>
        <v>0</v>
      </c>
      <c r="J64" s="335">
        <f t="shared" si="24"/>
        <v>0</v>
      </c>
      <c r="K64" s="335">
        <f t="shared" si="24"/>
        <v>0</v>
      </c>
      <c r="L64" s="335">
        <f t="shared" si="24"/>
        <v>0</v>
      </c>
      <c r="M64" s="335">
        <f t="shared" si="24"/>
        <v>0</v>
      </c>
      <c r="N64" s="335">
        <f t="shared" si="24"/>
        <v>0</v>
      </c>
      <c r="O64" s="335">
        <f t="shared" si="24"/>
        <v>0</v>
      </c>
      <c r="P64" s="335">
        <f t="shared" si="24"/>
        <v>0</v>
      </c>
      <c r="Q64" s="335">
        <f t="shared" si="24"/>
        <v>0</v>
      </c>
      <c r="R64" s="335">
        <f t="shared" si="24"/>
        <v>0</v>
      </c>
      <c r="S64" s="335">
        <f t="shared" si="24"/>
        <v>0</v>
      </c>
      <c r="T64" s="335">
        <f t="shared" si="24"/>
        <v>16.216067714165185</v>
      </c>
      <c r="U64" s="335">
        <f t="shared" si="24"/>
        <v>27.026779523608646</v>
      </c>
      <c r="V64" s="335">
        <f t="shared" si="24"/>
        <v>21.621423618886915</v>
      </c>
      <c r="W64" s="335">
        <f t="shared" si="24"/>
        <v>21.621423618886915</v>
      </c>
      <c r="X64" s="335">
        <f t="shared" si="24"/>
        <v>23.415654895961143</v>
      </c>
      <c r="Y64" s="335">
        <f t="shared" si="24"/>
        <v>63.564100195875135</v>
      </c>
      <c r="Z64" s="335">
        <f t="shared" si="24"/>
        <v>101.49687386551162</v>
      </c>
      <c r="AA64" s="335">
        <f t="shared" si="24"/>
        <v>82.580928175724239</v>
      </c>
      <c r="AB64" s="335">
        <f t="shared" si="24"/>
        <v>96.824087348447961</v>
      </c>
      <c r="AC64" s="335">
        <f t="shared" si="24"/>
        <v>127.07415025957499</v>
      </c>
      <c r="AD64" s="335">
        <f t="shared" si="24"/>
        <v>232.7629111024462</v>
      </c>
      <c r="AE64" s="335">
        <f t="shared" si="24"/>
        <v>398.9375410511413</v>
      </c>
      <c r="AF64" s="335">
        <f t="shared" si="24"/>
        <v>546.83010985050169</v>
      </c>
      <c r="AG64" s="342">
        <f t="shared" ref="AG64" si="25">SUM(AG58:AG63)</f>
        <v>670.17444281495159</v>
      </c>
    </row>
    <row r="65" spans="1:33" x14ac:dyDescent="0.2">
      <c r="A65" s="447" t="s">
        <v>52</v>
      </c>
      <c r="B65" s="387" t="s">
        <v>448</v>
      </c>
      <c r="C65" s="349" t="s">
        <v>434</v>
      </c>
      <c r="D65" s="332">
        <v>0</v>
      </c>
      <c r="E65" s="332">
        <v>2.1527099265912759E-8</v>
      </c>
      <c r="F65" s="332">
        <v>2.1527099265912759E-8</v>
      </c>
      <c r="G65" s="332">
        <v>2.1527099265912769E-8</v>
      </c>
      <c r="H65" s="332">
        <v>2.1527099265912749E-8</v>
      </c>
      <c r="I65" s="332">
        <v>2.1527099265912749E-8</v>
      </c>
      <c r="J65" s="332">
        <v>2.1527099265912779E-8</v>
      </c>
      <c r="K65" s="332">
        <v>2.1527099265912729E-8</v>
      </c>
      <c r="L65" s="332">
        <v>2.1527099265912779E-8</v>
      </c>
      <c r="M65" s="332">
        <v>2.1527099265912749E-8</v>
      </c>
      <c r="N65" s="332">
        <v>2.1527099265912749E-8</v>
      </c>
      <c r="O65" s="332">
        <v>2.1527099265912779E-8</v>
      </c>
      <c r="P65" s="332">
        <v>2.1527099265912779E-8</v>
      </c>
      <c r="Q65" s="332">
        <v>2.1527099265912729E-8</v>
      </c>
      <c r="R65" s="332">
        <v>2.1527099265912729E-8</v>
      </c>
      <c r="S65" s="332">
        <v>2.1527099265912842E-8</v>
      </c>
      <c r="T65" s="332">
        <v>5.470094277723449E-8</v>
      </c>
      <c r="U65" s="332">
        <v>6.1536885264553281E-8</v>
      </c>
      <c r="V65" s="332">
        <v>6.2285104267653635E-8</v>
      </c>
      <c r="W65" s="332">
        <v>6.9083337667510682E-8</v>
      </c>
      <c r="X65" s="332">
        <v>1.7246545322972519E-7</v>
      </c>
      <c r="Y65" s="332">
        <v>9.6867628705902255E-8</v>
      </c>
      <c r="Z65" s="332">
        <v>1.3600518057807169E-7</v>
      </c>
      <c r="AA65" s="332">
        <v>7.4376356088449495E-8</v>
      </c>
      <c r="AB65" s="332">
        <v>6.903115127058753E-8</v>
      </c>
      <c r="AC65" s="332">
        <v>7.3360457116568376E-8</v>
      </c>
      <c r="AD65" s="332">
        <v>1.9129126711488931E-3</v>
      </c>
      <c r="AE65" s="332">
        <v>7.5551382147021704E-3</v>
      </c>
      <c r="AF65" s="332">
        <v>1.2415272496153431E-2</v>
      </c>
      <c r="AG65" s="340">
        <v>1.2848214804414219E-2</v>
      </c>
    </row>
    <row r="66" spans="1:33" x14ac:dyDescent="0.2">
      <c r="A66" s="448"/>
      <c r="B66" s="389"/>
      <c r="C66" s="351" t="s">
        <v>456</v>
      </c>
      <c r="D66" s="332">
        <v>0</v>
      </c>
      <c r="E66" s="332">
        <v>0</v>
      </c>
      <c r="F66" s="332">
        <v>0</v>
      </c>
      <c r="G66" s="332">
        <v>0</v>
      </c>
      <c r="H66" s="332">
        <v>0</v>
      </c>
      <c r="I66" s="332">
        <v>0</v>
      </c>
      <c r="J66" s="332">
        <v>0</v>
      </c>
      <c r="K66" s="332">
        <v>0</v>
      </c>
      <c r="L66" s="332">
        <v>0</v>
      </c>
      <c r="M66" s="332">
        <v>0</v>
      </c>
      <c r="N66" s="332">
        <v>0</v>
      </c>
      <c r="O66" s="332">
        <v>0</v>
      </c>
      <c r="P66" s="332">
        <v>0</v>
      </c>
      <c r="Q66" s="332">
        <v>0</v>
      </c>
      <c r="R66" s="332">
        <v>0</v>
      </c>
      <c r="S66" s="332">
        <v>0</v>
      </c>
      <c r="T66" s="332">
        <v>0</v>
      </c>
      <c r="U66" s="332">
        <v>0</v>
      </c>
      <c r="V66" s="332">
        <v>0</v>
      </c>
      <c r="W66" s="332">
        <v>0</v>
      </c>
      <c r="X66" s="332">
        <v>0</v>
      </c>
      <c r="Y66" s="332">
        <v>0</v>
      </c>
      <c r="Z66" s="332">
        <v>0</v>
      </c>
      <c r="AA66" s="332">
        <v>0</v>
      </c>
      <c r="AB66" s="332">
        <v>0</v>
      </c>
      <c r="AC66" s="332">
        <v>0</v>
      </c>
      <c r="AD66" s="332">
        <v>0</v>
      </c>
      <c r="AE66" s="332">
        <v>0</v>
      </c>
      <c r="AF66" s="332">
        <v>0</v>
      </c>
      <c r="AG66" s="340">
        <v>0</v>
      </c>
    </row>
    <row r="67" spans="1:33" x14ac:dyDescent="0.2">
      <c r="A67" s="448"/>
      <c r="B67" s="388" t="s">
        <v>449</v>
      </c>
      <c r="C67" s="347" t="s">
        <v>434</v>
      </c>
      <c r="D67" s="333">
        <f t="shared" ref="D67:AG67" si="26">D65*$D10</f>
        <v>0</v>
      </c>
      <c r="E67" s="333">
        <f t="shared" si="26"/>
        <v>2.1527099265912759E-8</v>
      </c>
      <c r="F67" s="333">
        <f t="shared" si="26"/>
        <v>2.1527099265912759E-8</v>
      </c>
      <c r="G67" s="333">
        <f t="shared" si="26"/>
        <v>2.1527099265912769E-8</v>
      </c>
      <c r="H67" s="333">
        <f t="shared" si="26"/>
        <v>2.1527099265912749E-8</v>
      </c>
      <c r="I67" s="333">
        <f t="shared" si="26"/>
        <v>2.1527099265912749E-8</v>
      </c>
      <c r="J67" s="333">
        <f t="shared" si="26"/>
        <v>2.1527099265912779E-8</v>
      </c>
      <c r="K67" s="333">
        <f t="shared" si="26"/>
        <v>2.1527099265912729E-8</v>
      </c>
      <c r="L67" s="333">
        <f t="shared" si="26"/>
        <v>2.1527099265912779E-8</v>
      </c>
      <c r="M67" s="333">
        <f t="shared" si="26"/>
        <v>2.1527099265912749E-8</v>
      </c>
      <c r="N67" s="333">
        <f t="shared" si="26"/>
        <v>2.1527099265912749E-8</v>
      </c>
      <c r="O67" s="333">
        <f t="shared" si="26"/>
        <v>2.1527099265912779E-8</v>
      </c>
      <c r="P67" s="333">
        <f t="shared" si="26"/>
        <v>2.1527099265912779E-8</v>
      </c>
      <c r="Q67" s="333">
        <f t="shared" si="26"/>
        <v>2.1527099265912729E-8</v>
      </c>
      <c r="R67" s="333">
        <f t="shared" si="26"/>
        <v>2.1527099265912729E-8</v>
      </c>
      <c r="S67" s="333">
        <f t="shared" si="26"/>
        <v>2.1527099265912842E-8</v>
      </c>
      <c r="T67" s="333">
        <f t="shared" si="26"/>
        <v>5.470094277723449E-8</v>
      </c>
      <c r="U67" s="333">
        <f t="shared" si="26"/>
        <v>6.1536885264553281E-8</v>
      </c>
      <c r="V67" s="333">
        <f t="shared" si="26"/>
        <v>6.2285104267653635E-8</v>
      </c>
      <c r="W67" s="333">
        <f t="shared" si="26"/>
        <v>6.9083337667510682E-8</v>
      </c>
      <c r="X67" s="333">
        <f t="shared" si="26"/>
        <v>1.7246545322972519E-7</v>
      </c>
      <c r="Y67" s="333">
        <f t="shared" si="26"/>
        <v>9.6867628705902255E-8</v>
      </c>
      <c r="Z67" s="333">
        <f t="shared" si="26"/>
        <v>1.3600518057807169E-7</v>
      </c>
      <c r="AA67" s="333">
        <f t="shared" si="26"/>
        <v>7.4376356088449495E-8</v>
      </c>
      <c r="AB67" s="333">
        <f t="shared" si="26"/>
        <v>6.903115127058753E-8</v>
      </c>
      <c r="AC67" s="333">
        <f t="shared" si="26"/>
        <v>7.3360457116568376E-8</v>
      </c>
      <c r="AD67" s="333">
        <f t="shared" si="26"/>
        <v>1.9129126711488931E-3</v>
      </c>
      <c r="AE67" s="333">
        <f t="shared" si="26"/>
        <v>7.5551382147021704E-3</v>
      </c>
      <c r="AF67" s="333">
        <f t="shared" si="26"/>
        <v>1.2415272496153431E-2</v>
      </c>
      <c r="AG67" s="341">
        <f t="shared" si="26"/>
        <v>1.2848214804414219E-2</v>
      </c>
    </row>
    <row r="68" spans="1:33" x14ac:dyDescent="0.2">
      <c r="A68" s="448"/>
      <c r="B68" s="389"/>
      <c r="C68" s="351" t="s">
        <v>456</v>
      </c>
      <c r="D68" s="333">
        <f t="shared" ref="D68:AG68" si="27">D66*$D11</f>
        <v>0</v>
      </c>
      <c r="E68" s="333">
        <f t="shared" si="27"/>
        <v>0</v>
      </c>
      <c r="F68" s="333">
        <f t="shared" si="27"/>
        <v>0</v>
      </c>
      <c r="G68" s="333">
        <f t="shared" si="27"/>
        <v>0</v>
      </c>
      <c r="H68" s="333">
        <f t="shared" si="27"/>
        <v>0</v>
      </c>
      <c r="I68" s="333">
        <f t="shared" si="27"/>
        <v>0</v>
      </c>
      <c r="J68" s="333">
        <f t="shared" si="27"/>
        <v>0</v>
      </c>
      <c r="K68" s="333">
        <f t="shared" si="27"/>
        <v>0</v>
      </c>
      <c r="L68" s="333">
        <f t="shared" si="27"/>
        <v>0</v>
      </c>
      <c r="M68" s="333">
        <f t="shared" si="27"/>
        <v>0</v>
      </c>
      <c r="N68" s="333">
        <f t="shared" si="27"/>
        <v>0</v>
      </c>
      <c r="O68" s="333">
        <f t="shared" si="27"/>
        <v>0</v>
      </c>
      <c r="P68" s="333">
        <f t="shared" si="27"/>
        <v>0</v>
      </c>
      <c r="Q68" s="333">
        <f t="shared" si="27"/>
        <v>0</v>
      </c>
      <c r="R68" s="333">
        <f t="shared" si="27"/>
        <v>0</v>
      </c>
      <c r="S68" s="333">
        <f t="shared" si="27"/>
        <v>0</v>
      </c>
      <c r="T68" s="333">
        <f t="shared" si="27"/>
        <v>0</v>
      </c>
      <c r="U68" s="333">
        <f t="shared" si="27"/>
        <v>0</v>
      </c>
      <c r="V68" s="333">
        <f t="shared" si="27"/>
        <v>0</v>
      </c>
      <c r="W68" s="333">
        <f t="shared" si="27"/>
        <v>0</v>
      </c>
      <c r="X68" s="333">
        <f t="shared" si="27"/>
        <v>0</v>
      </c>
      <c r="Y68" s="333">
        <f t="shared" si="27"/>
        <v>0</v>
      </c>
      <c r="Z68" s="333">
        <f t="shared" si="27"/>
        <v>0</v>
      </c>
      <c r="AA68" s="333">
        <f t="shared" si="27"/>
        <v>0</v>
      </c>
      <c r="AB68" s="333">
        <f t="shared" si="27"/>
        <v>0</v>
      </c>
      <c r="AC68" s="333">
        <f t="shared" si="27"/>
        <v>0</v>
      </c>
      <c r="AD68" s="333">
        <f t="shared" si="27"/>
        <v>0</v>
      </c>
      <c r="AE68" s="333">
        <f t="shared" si="27"/>
        <v>0</v>
      </c>
      <c r="AF68" s="333">
        <f t="shared" si="27"/>
        <v>0</v>
      </c>
      <c r="AG68" s="341">
        <f t="shared" si="27"/>
        <v>0</v>
      </c>
    </row>
    <row r="69" spans="1:33" x14ac:dyDescent="0.2">
      <c r="A69" s="449"/>
      <c r="B69" s="345"/>
      <c r="C69" s="348" t="s">
        <v>433</v>
      </c>
      <c r="D69" s="335">
        <f>SUM(D67)</f>
        <v>0</v>
      </c>
      <c r="E69" s="335">
        <f t="shared" ref="E69:AF69" si="28">SUM(E67)</f>
        <v>2.1527099265912759E-8</v>
      </c>
      <c r="F69" s="335">
        <f t="shared" si="28"/>
        <v>2.1527099265912759E-8</v>
      </c>
      <c r="G69" s="335">
        <f t="shared" si="28"/>
        <v>2.1527099265912769E-8</v>
      </c>
      <c r="H69" s="335">
        <f t="shared" si="28"/>
        <v>2.1527099265912749E-8</v>
      </c>
      <c r="I69" s="335">
        <f t="shared" si="28"/>
        <v>2.1527099265912749E-8</v>
      </c>
      <c r="J69" s="335">
        <f t="shared" si="28"/>
        <v>2.1527099265912779E-8</v>
      </c>
      <c r="K69" s="335">
        <f t="shared" si="28"/>
        <v>2.1527099265912729E-8</v>
      </c>
      <c r="L69" s="335">
        <f t="shared" si="28"/>
        <v>2.1527099265912779E-8</v>
      </c>
      <c r="M69" s="335">
        <f t="shared" si="28"/>
        <v>2.1527099265912749E-8</v>
      </c>
      <c r="N69" s="335">
        <f t="shared" si="28"/>
        <v>2.1527099265912749E-8</v>
      </c>
      <c r="O69" s="335">
        <f t="shared" si="28"/>
        <v>2.1527099265912779E-8</v>
      </c>
      <c r="P69" s="335">
        <f t="shared" si="28"/>
        <v>2.1527099265912779E-8</v>
      </c>
      <c r="Q69" s="335">
        <f t="shared" si="28"/>
        <v>2.1527099265912729E-8</v>
      </c>
      <c r="R69" s="335">
        <f t="shared" si="28"/>
        <v>2.1527099265912729E-8</v>
      </c>
      <c r="S69" s="335">
        <f t="shared" si="28"/>
        <v>2.1527099265912842E-8</v>
      </c>
      <c r="T69" s="335">
        <f t="shared" si="28"/>
        <v>5.470094277723449E-8</v>
      </c>
      <c r="U69" s="335">
        <f t="shared" si="28"/>
        <v>6.1536885264553281E-8</v>
      </c>
      <c r="V69" s="335">
        <f t="shared" si="28"/>
        <v>6.2285104267653635E-8</v>
      </c>
      <c r="W69" s="335">
        <f t="shared" si="28"/>
        <v>6.9083337667510682E-8</v>
      </c>
      <c r="X69" s="335">
        <f t="shared" si="28"/>
        <v>1.7246545322972519E-7</v>
      </c>
      <c r="Y69" s="335">
        <f t="shared" si="28"/>
        <v>9.6867628705902255E-8</v>
      </c>
      <c r="Z69" s="335">
        <f t="shared" si="28"/>
        <v>1.3600518057807169E-7</v>
      </c>
      <c r="AA69" s="335">
        <f t="shared" si="28"/>
        <v>7.4376356088449495E-8</v>
      </c>
      <c r="AB69" s="335">
        <f t="shared" si="28"/>
        <v>6.903115127058753E-8</v>
      </c>
      <c r="AC69" s="335">
        <f t="shared" si="28"/>
        <v>7.3360457116568376E-8</v>
      </c>
      <c r="AD69" s="335">
        <f t="shared" si="28"/>
        <v>1.9129126711488931E-3</v>
      </c>
      <c r="AE69" s="335">
        <f t="shared" si="28"/>
        <v>7.5551382147021704E-3</v>
      </c>
      <c r="AF69" s="335">
        <f t="shared" si="28"/>
        <v>1.2415272496153431E-2</v>
      </c>
      <c r="AG69" s="342">
        <f t="shared" ref="AG69" si="29">SUM(AG67)</f>
        <v>1.2848214804414219E-2</v>
      </c>
    </row>
    <row r="70" spans="1:33" x14ac:dyDescent="0.2">
      <c r="A70" s="447" t="s">
        <v>7</v>
      </c>
      <c r="B70" s="352" t="s">
        <v>448</v>
      </c>
      <c r="C70" s="353" t="s">
        <v>432</v>
      </c>
      <c r="D70" s="332">
        <v>0</v>
      </c>
      <c r="E70" s="332">
        <v>0.1011153256069693</v>
      </c>
      <c r="F70" s="332">
        <v>0.1011153256069693</v>
      </c>
      <c r="G70" s="332">
        <v>0.1011153256069693</v>
      </c>
      <c r="H70" s="332">
        <v>0.1011153256069693</v>
      </c>
      <c r="I70" s="332">
        <v>0.1011153256069693</v>
      </c>
      <c r="J70" s="332">
        <v>0.1011153256069693</v>
      </c>
      <c r="K70" s="332">
        <v>0.1011153256069693</v>
      </c>
      <c r="L70" s="332">
        <v>0.1011153256069693</v>
      </c>
      <c r="M70" s="332">
        <v>0.1011153256069693</v>
      </c>
      <c r="N70" s="332">
        <v>0.1011153256069693</v>
      </c>
      <c r="O70" s="332">
        <v>0</v>
      </c>
      <c r="P70" s="332">
        <v>0</v>
      </c>
      <c r="Q70" s="332">
        <v>0</v>
      </c>
      <c r="R70" s="332">
        <v>0</v>
      </c>
      <c r="S70" s="332">
        <v>0</v>
      </c>
      <c r="T70" s="332">
        <v>0</v>
      </c>
      <c r="U70" s="332">
        <v>0.70452201839858242</v>
      </c>
      <c r="V70" s="332">
        <v>1.361753894412332</v>
      </c>
      <c r="W70" s="332">
        <v>1.965341597253571</v>
      </c>
      <c r="X70" s="332">
        <v>5.3534255930701056</v>
      </c>
      <c r="Y70" s="332">
        <v>14.13078279113172</v>
      </c>
      <c r="Z70" s="332">
        <v>11.205406699429521</v>
      </c>
      <c r="AA70" s="332">
        <v>15.8733991187807</v>
      </c>
      <c r="AB70" s="332">
        <v>10.277620755174141</v>
      </c>
      <c r="AC70" s="332">
        <v>8.5349657159809418</v>
      </c>
      <c r="AD70" s="332">
        <v>7.9112551542337703</v>
      </c>
      <c r="AE70" s="332">
        <v>10.598481143040329</v>
      </c>
      <c r="AF70" s="332">
        <v>11.27132055860706</v>
      </c>
      <c r="AG70" s="340">
        <v>11.590304013130851</v>
      </c>
    </row>
    <row r="71" spans="1:33" x14ac:dyDescent="0.2">
      <c r="A71" s="448"/>
      <c r="B71" s="352" t="s">
        <v>449</v>
      </c>
      <c r="C71" s="353" t="s">
        <v>432</v>
      </c>
      <c r="D71" s="333">
        <f t="shared" ref="D71:AG71" si="30">D70*$D18</f>
        <v>0</v>
      </c>
      <c r="E71" s="333">
        <f t="shared" si="30"/>
        <v>0.1011153256069693</v>
      </c>
      <c r="F71" s="333">
        <f t="shared" si="30"/>
        <v>0.1011153256069693</v>
      </c>
      <c r="G71" s="333">
        <f t="shared" si="30"/>
        <v>0.1011153256069693</v>
      </c>
      <c r="H71" s="333">
        <f t="shared" si="30"/>
        <v>0.1011153256069693</v>
      </c>
      <c r="I71" s="333">
        <f t="shared" si="30"/>
        <v>0.1011153256069693</v>
      </c>
      <c r="J71" s="333">
        <f t="shared" si="30"/>
        <v>0.1011153256069693</v>
      </c>
      <c r="K71" s="333">
        <f t="shared" si="30"/>
        <v>0.1011153256069693</v>
      </c>
      <c r="L71" s="333">
        <f t="shared" si="30"/>
        <v>0.1011153256069693</v>
      </c>
      <c r="M71" s="333">
        <f t="shared" si="30"/>
        <v>0.1011153256069693</v>
      </c>
      <c r="N71" s="333">
        <f t="shared" si="30"/>
        <v>0.1011153256069693</v>
      </c>
      <c r="O71" s="333">
        <f t="shared" si="30"/>
        <v>0</v>
      </c>
      <c r="P71" s="333">
        <f t="shared" si="30"/>
        <v>0</v>
      </c>
      <c r="Q71" s="333">
        <f t="shared" si="30"/>
        <v>0</v>
      </c>
      <c r="R71" s="333">
        <f t="shared" si="30"/>
        <v>0</v>
      </c>
      <c r="S71" s="333">
        <f t="shared" si="30"/>
        <v>0</v>
      </c>
      <c r="T71" s="333">
        <f t="shared" si="30"/>
        <v>0</v>
      </c>
      <c r="U71" s="333">
        <f t="shared" si="30"/>
        <v>0.70452201839858242</v>
      </c>
      <c r="V71" s="333">
        <f t="shared" si="30"/>
        <v>1.361753894412332</v>
      </c>
      <c r="W71" s="333">
        <f t="shared" si="30"/>
        <v>1.965341597253571</v>
      </c>
      <c r="X71" s="333">
        <f t="shared" si="30"/>
        <v>5.3534255930701056</v>
      </c>
      <c r="Y71" s="333">
        <f t="shared" si="30"/>
        <v>14.13078279113172</v>
      </c>
      <c r="Z71" s="333">
        <f t="shared" si="30"/>
        <v>11.205406699429521</v>
      </c>
      <c r="AA71" s="333">
        <f t="shared" si="30"/>
        <v>15.8733991187807</v>
      </c>
      <c r="AB71" s="333">
        <f t="shared" si="30"/>
        <v>10.277620755174141</v>
      </c>
      <c r="AC71" s="333">
        <f t="shared" si="30"/>
        <v>8.5349657159809418</v>
      </c>
      <c r="AD71" s="333">
        <f t="shared" si="30"/>
        <v>7.9112551542337703</v>
      </c>
      <c r="AE71" s="333">
        <f t="shared" si="30"/>
        <v>10.598481143040329</v>
      </c>
      <c r="AF71" s="333">
        <f t="shared" si="30"/>
        <v>11.27132055860706</v>
      </c>
      <c r="AG71" s="341">
        <f t="shared" si="30"/>
        <v>11.590304013130851</v>
      </c>
    </row>
    <row r="72" spans="1:33" x14ac:dyDescent="0.2">
      <c r="A72" s="449"/>
      <c r="B72" s="345"/>
      <c r="C72" s="348" t="s">
        <v>433</v>
      </c>
      <c r="D72" s="335">
        <f>SUM(D71)</f>
        <v>0</v>
      </c>
      <c r="E72" s="335">
        <f t="shared" ref="E72:AF72" si="31">SUM(E71)</f>
        <v>0.1011153256069693</v>
      </c>
      <c r="F72" s="335">
        <f t="shared" si="31"/>
        <v>0.1011153256069693</v>
      </c>
      <c r="G72" s="335">
        <f t="shared" si="31"/>
        <v>0.1011153256069693</v>
      </c>
      <c r="H72" s="335">
        <f t="shared" si="31"/>
        <v>0.1011153256069693</v>
      </c>
      <c r="I72" s="335">
        <f t="shared" si="31"/>
        <v>0.1011153256069693</v>
      </c>
      <c r="J72" s="335">
        <f t="shared" si="31"/>
        <v>0.1011153256069693</v>
      </c>
      <c r="K72" s="335">
        <f t="shared" si="31"/>
        <v>0.1011153256069693</v>
      </c>
      <c r="L72" s="335">
        <f t="shared" si="31"/>
        <v>0.1011153256069693</v>
      </c>
      <c r="M72" s="335">
        <f t="shared" si="31"/>
        <v>0.1011153256069693</v>
      </c>
      <c r="N72" s="335">
        <f t="shared" si="31"/>
        <v>0.1011153256069693</v>
      </c>
      <c r="O72" s="335">
        <f t="shared" si="31"/>
        <v>0</v>
      </c>
      <c r="P72" s="335">
        <f t="shared" si="31"/>
        <v>0</v>
      </c>
      <c r="Q72" s="335">
        <f t="shared" si="31"/>
        <v>0</v>
      </c>
      <c r="R72" s="335">
        <f t="shared" si="31"/>
        <v>0</v>
      </c>
      <c r="S72" s="335">
        <f t="shared" si="31"/>
        <v>0</v>
      </c>
      <c r="T72" s="335">
        <f t="shared" si="31"/>
        <v>0</v>
      </c>
      <c r="U72" s="335">
        <f t="shared" si="31"/>
        <v>0.70452201839858242</v>
      </c>
      <c r="V72" s="335">
        <f t="shared" si="31"/>
        <v>1.361753894412332</v>
      </c>
      <c r="W72" s="335">
        <f t="shared" si="31"/>
        <v>1.965341597253571</v>
      </c>
      <c r="X72" s="335">
        <f t="shared" si="31"/>
        <v>5.3534255930701056</v>
      </c>
      <c r="Y72" s="335">
        <f t="shared" si="31"/>
        <v>14.13078279113172</v>
      </c>
      <c r="Z72" s="335">
        <f t="shared" si="31"/>
        <v>11.205406699429521</v>
      </c>
      <c r="AA72" s="335">
        <f t="shared" si="31"/>
        <v>15.8733991187807</v>
      </c>
      <c r="AB72" s="335">
        <f t="shared" si="31"/>
        <v>10.277620755174141</v>
      </c>
      <c r="AC72" s="335">
        <f t="shared" si="31"/>
        <v>8.5349657159809418</v>
      </c>
      <c r="AD72" s="335">
        <f t="shared" si="31"/>
        <v>7.9112551542337703</v>
      </c>
      <c r="AE72" s="335">
        <f t="shared" si="31"/>
        <v>10.598481143040329</v>
      </c>
      <c r="AF72" s="335">
        <f t="shared" si="31"/>
        <v>11.27132055860706</v>
      </c>
      <c r="AG72" s="342">
        <f t="shared" ref="AG72" si="32">SUM(AG71)</f>
        <v>11.590304013130851</v>
      </c>
    </row>
    <row r="73" spans="1:33" x14ac:dyDescent="0.2">
      <c r="A73" s="447" t="s">
        <v>53</v>
      </c>
      <c r="B73" s="352" t="s">
        <v>448</v>
      </c>
      <c r="C73" s="353" t="s">
        <v>432</v>
      </c>
      <c r="D73" s="332">
        <v>0</v>
      </c>
      <c r="E73" s="332">
        <v>1.850881630529464</v>
      </c>
      <c r="F73" s="332">
        <v>1.850881630529464</v>
      </c>
      <c r="G73" s="332">
        <v>1.850881630529464</v>
      </c>
      <c r="H73" s="332">
        <v>1.850881630529464</v>
      </c>
      <c r="I73" s="332">
        <v>1.850881630529464</v>
      </c>
      <c r="J73" s="332">
        <v>1.850881630529464</v>
      </c>
      <c r="K73" s="332">
        <v>1.850881630529464</v>
      </c>
      <c r="L73" s="332">
        <v>1.850881630529464</v>
      </c>
      <c r="M73" s="332">
        <v>1.850881630529464</v>
      </c>
      <c r="N73" s="332">
        <v>1.850881630529464</v>
      </c>
      <c r="O73" s="332">
        <v>1.645228116026191</v>
      </c>
      <c r="P73" s="332">
        <v>1.2339210870196431</v>
      </c>
      <c r="Q73" s="332">
        <v>0.82261405801309539</v>
      </c>
      <c r="R73" s="332">
        <v>0.82261405801309539</v>
      </c>
      <c r="S73" s="332">
        <v>0.82261405801309539</v>
      </c>
      <c r="T73" s="332">
        <v>3.390417650479304</v>
      </c>
      <c r="U73" s="332">
        <v>6.6577921617720381</v>
      </c>
      <c r="V73" s="332">
        <v>17.5321774761623</v>
      </c>
      <c r="W73" s="332">
        <v>16.705059279893671</v>
      </c>
      <c r="X73" s="332">
        <v>25.32877678977783</v>
      </c>
      <c r="Y73" s="332">
        <v>67.142960587291569</v>
      </c>
      <c r="Z73" s="332">
        <v>45.98760785606823</v>
      </c>
      <c r="AA73" s="332">
        <v>48.759930036785462</v>
      </c>
      <c r="AB73" s="332">
        <v>48.899027285687133</v>
      </c>
      <c r="AC73" s="332">
        <v>30.116634771766069</v>
      </c>
      <c r="AD73" s="332">
        <v>21.274040905740272</v>
      </c>
      <c r="AE73" s="332">
        <v>14.26076524511608</v>
      </c>
      <c r="AF73" s="332">
        <v>28.418398841013051</v>
      </c>
      <c r="AG73" s="340">
        <v>45.310701434005587</v>
      </c>
    </row>
    <row r="74" spans="1:33" x14ac:dyDescent="0.2">
      <c r="A74" s="448"/>
      <c r="B74" s="352" t="s">
        <v>449</v>
      </c>
      <c r="C74" s="353" t="s">
        <v>432</v>
      </c>
      <c r="D74" s="333">
        <f t="shared" ref="D74:AG74" si="33">D73*$D18</f>
        <v>0</v>
      </c>
      <c r="E74" s="333">
        <f t="shared" si="33"/>
        <v>1.850881630529464</v>
      </c>
      <c r="F74" s="333">
        <f t="shared" si="33"/>
        <v>1.850881630529464</v>
      </c>
      <c r="G74" s="333">
        <f t="shared" si="33"/>
        <v>1.850881630529464</v>
      </c>
      <c r="H74" s="333">
        <f t="shared" si="33"/>
        <v>1.850881630529464</v>
      </c>
      <c r="I74" s="333">
        <f t="shared" si="33"/>
        <v>1.850881630529464</v>
      </c>
      <c r="J74" s="333">
        <f t="shared" si="33"/>
        <v>1.850881630529464</v>
      </c>
      <c r="K74" s="333">
        <f t="shared" si="33"/>
        <v>1.850881630529464</v>
      </c>
      <c r="L74" s="333">
        <f t="shared" si="33"/>
        <v>1.850881630529464</v>
      </c>
      <c r="M74" s="333">
        <f t="shared" si="33"/>
        <v>1.850881630529464</v>
      </c>
      <c r="N74" s="333">
        <f t="shared" si="33"/>
        <v>1.850881630529464</v>
      </c>
      <c r="O74" s="333">
        <f t="shared" si="33"/>
        <v>1.645228116026191</v>
      </c>
      <c r="P74" s="333">
        <f t="shared" si="33"/>
        <v>1.2339210870196431</v>
      </c>
      <c r="Q74" s="333">
        <f t="shared" si="33"/>
        <v>0.82261405801309539</v>
      </c>
      <c r="R74" s="333">
        <f t="shared" si="33"/>
        <v>0.82261405801309539</v>
      </c>
      <c r="S74" s="333">
        <f t="shared" si="33"/>
        <v>0.82261405801309539</v>
      </c>
      <c r="T74" s="333">
        <f t="shared" si="33"/>
        <v>3.390417650479304</v>
      </c>
      <c r="U74" s="333">
        <f t="shared" si="33"/>
        <v>6.6577921617720381</v>
      </c>
      <c r="V74" s="333">
        <f t="shared" si="33"/>
        <v>17.5321774761623</v>
      </c>
      <c r="W74" s="333">
        <f t="shared" si="33"/>
        <v>16.705059279893671</v>
      </c>
      <c r="X74" s="333">
        <f t="shared" si="33"/>
        <v>25.32877678977783</v>
      </c>
      <c r="Y74" s="333">
        <f t="shared" si="33"/>
        <v>67.142960587291569</v>
      </c>
      <c r="Z74" s="333">
        <f t="shared" si="33"/>
        <v>45.98760785606823</v>
      </c>
      <c r="AA74" s="333">
        <f t="shared" si="33"/>
        <v>48.759930036785462</v>
      </c>
      <c r="AB74" s="333">
        <f t="shared" si="33"/>
        <v>48.899027285687133</v>
      </c>
      <c r="AC74" s="333">
        <f t="shared" si="33"/>
        <v>30.116634771766069</v>
      </c>
      <c r="AD74" s="333">
        <f t="shared" si="33"/>
        <v>21.274040905740272</v>
      </c>
      <c r="AE74" s="333">
        <f t="shared" si="33"/>
        <v>14.26076524511608</v>
      </c>
      <c r="AF74" s="333">
        <f t="shared" si="33"/>
        <v>28.418398841013051</v>
      </c>
      <c r="AG74" s="341">
        <f t="shared" si="33"/>
        <v>45.310701434005587</v>
      </c>
    </row>
    <row r="75" spans="1:33" s="336" customFormat="1" x14ac:dyDescent="0.2">
      <c r="A75" s="449"/>
      <c r="B75" s="345"/>
      <c r="C75" s="348" t="s">
        <v>433</v>
      </c>
      <c r="D75" s="335">
        <f>SUM(D74)</f>
        <v>0</v>
      </c>
      <c r="E75" s="335">
        <f t="shared" ref="E75:AF75" si="34">SUM(E74)</f>
        <v>1.850881630529464</v>
      </c>
      <c r="F75" s="335">
        <f t="shared" si="34"/>
        <v>1.850881630529464</v>
      </c>
      <c r="G75" s="335">
        <f t="shared" si="34"/>
        <v>1.850881630529464</v>
      </c>
      <c r="H75" s="335">
        <f t="shared" si="34"/>
        <v>1.850881630529464</v>
      </c>
      <c r="I75" s="335">
        <f t="shared" si="34"/>
        <v>1.850881630529464</v>
      </c>
      <c r="J75" s="335">
        <f t="shared" si="34"/>
        <v>1.850881630529464</v>
      </c>
      <c r="K75" s="335">
        <f t="shared" si="34"/>
        <v>1.850881630529464</v>
      </c>
      <c r="L75" s="335">
        <f t="shared" si="34"/>
        <v>1.850881630529464</v>
      </c>
      <c r="M75" s="335">
        <f t="shared" si="34"/>
        <v>1.850881630529464</v>
      </c>
      <c r="N75" s="335">
        <f t="shared" si="34"/>
        <v>1.850881630529464</v>
      </c>
      <c r="O75" s="335">
        <f t="shared" si="34"/>
        <v>1.645228116026191</v>
      </c>
      <c r="P75" s="335">
        <f t="shared" si="34"/>
        <v>1.2339210870196431</v>
      </c>
      <c r="Q75" s="335">
        <f t="shared" si="34"/>
        <v>0.82261405801309539</v>
      </c>
      <c r="R75" s="335">
        <f t="shared" si="34"/>
        <v>0.82261405801309539</v>
      </c>
      <c r="S75" s="335">
        <f t="shared" si="34"/>
        <v>0.82261405801309539</v>
      </c>
      <c r="T75" s="335">
        <f t="shared" si="34"/>
        <v>3.390417650479304</v>
      </c>
      <c r="U75" s="335">
        <f t="shared" si="34"/>
        <v>6.6577921617720381</v>
      </c>
      <c r="V75" s="335">
        <f t="shared" si="34"/>
        <v>17.5321774761623</v>
      </c>
      <c r="W75" s="335">
        <f t="shared" si="34"/>
        <v>16.705059279893671</v>
      </c>
      <c r="X75" s="335">
        <f t="shared" si="34"/>
        <v>25.32877678977783</v>
      </c>
      <c r="Y75" s="335">
        <f t="shared" si="34"/>
        <v>67.142960587291569</v>
      </c>
      <c r="Z75" s="335">
        <f t="shared" si="34"/>
        <v>45.98760785606823</v>
      </c>
      <c r="AA75" s="335">
        <f t="shared" si="34"/>
        <v>48.759930036785462</v>
      </c>
      <c r="AB75" s="335">
        <f t="shared" si="34"/>
        <v>48.899027285687133</v>
      </c>
      <c r="AC75" s="335">
        <f t="shared" si="34"/>
        <v>30.116634771766069</v>
      </c>
      <c r="AD75" s="335">
        <f t="shared" si="34"/>
        <v>21.274040905740272</v>
      </c>
      <c r="AE75" s="335">
        <f t="shared" si="34"/>
        <v>14.26076524511608</v>
      </c>
      <c r="AF75" s="335">
        <f t="shared" si="34"/>
        <v>28.418398841013051</v>
      </c>
      <c r="AG75" s="342">
        <f t="shared" ref="AG75" si="35">SUM(AG74)</f>
        <v>45.310701434005587</v>
      </c>
    </row>
    <row r="76" spans="1:33" x14ac:dyDescent="0.2">
      <c r="A76" s="447" t="s">
        <v>5</v>
      </c>
      <c r="B76" s="444" t="s">
        <v>448</v>
      </c>
      <c r="C76" s="349" t="s">
        <v>431</v>
      </c>
      <c r="D76" s="332">
        <v>0</v>
      </c>
      <c r="E76" s="332">
        <v>46.769335439842699</v>
      </c>
      <c r="F76" s="332">
        <v>46.769335439842699</v>
      </c>
      <c r="G76" s="332">
        <v>46.769335439842699</v>
      </c>
      <c r="H76" s="332">
        <v>46.769335439842699</v>
      </c>
      <c r="I76" s="332">
        <v>46.769335439842727</v>
      </c>
      <c r="J76" s="332">
        <v>46.769335439842678</v>
      </c>
      <c r="K76" s="332">
        <v>46.769335439842678</v>
      </c>
      <c r="L76" s="332">
        <v>46.769335439842727</v>
      </c>
      <c r="M76" s="332">
        <v>46.769335439842727</v>
      </c>
      <c r="N76" s="332">
        <v>46.769335439842727</v>
      </c>
      <c r="O76" s="332">
        <v>46.769335439842557</v>
      </c>
      <c r="P76" s="332">
        <v>46.769335439842777</v>
      </c>
      <c r="Q76" s="332">
        <v>46.769335439842678</v>
      </c>
      <c r="R76" s="332">
        <v>46.769335439842678</v>
      </c>
      <c r="S76" s="332">
        <v>46.769335439842678</v>
      </c>
      <c r="T76" s="332">
        <v>0</v>
      </c>
      <c r="U76" s="332">
        <v>0</v>
      </c>
      <c r="V76" s="332">
        <v>0</v>
      </c>
      <c r="W76" s="332">
        <v>0</v>
      </c>
      <c r="X76" s="332">
        <v>18.723778138212989</v>
      </c>
      <c r="Y76" s="332">
        <v>0</v>
      </c>
      <c r="Z76" s="332">
        <v>0</v>
      </c>
      <c r="AA76" s="332">
        <v>0.48153489346842981</v>
      </c>
      <c r="AB76" s="332">
        <v>1.281847488514509</v>
      </c>
      <c r="AC76" s="332">
        <v>1.838024295724731</v>
      </c>
      <c r="AD76" s="332">
        <v>7.223242033555743</v>
      </c>
      <c r="AE76" s="332">
        <v>14.2821155305083</v>
      </c>
      <c r="AF76" s="332">
        <v>16.363775482374461</v>
      </c>
      <c r="AG76" s="340">
        <v>13.46822188915465</v>
      </c>
    </row>
    <row r="77" spans="1:33" x14ac:dyDescent="0.2">
      <c r="A77" s="448"/>
      <c r="B77" s="446"/>
      <c r="C77" s="351" t="s">
        <v>432</v>
      </c>
      <c r="D77" s="332">
        <v>0</v>
      </c>
      <c r="E77" s="332">
        <v>0.30842909314057088</v>
      </c>
      <c r="F77" s="332">
        <v>0.30842909314057088</v>
      </c>
      <c r="G77" s="332">
        <v>0.30842909314057088</v>
      </c>
      <c r="H77" s="332">
        <v>0.30842909314057088</v>
      </c>
      <c r="I77" s="332">
        <v>0.30842909314057088</v>
      </c>
      <c r="J77" s="332">
        <v>0.30842909314057088</v>
      </c>
      <c r="K77" s="332">
        <v>0.30842909314057088</v>
      </c>
      <c r="L77" s="332">
        <v>0.30842909314057088</v>
      </c>
      <c r="M77" s="332">
        <v>0.30842909314057088</v>
      </c>
      <c r="N77" s="332">
        <v>0.30842909314057088</v>
      </c>
      <c r="O77" s="332">
        <v>0.1549218913638909</v>
      </c>
      <c r="P77" s="332">
        <v>0.1161914185229182</v>
      </c>
      <c r="Q77" s="332">
        <v>7.7460945681945462E-2</v>
      </c>
      <c r="R77" s="332">
        <v>0.1030032999946808</v>
      </c>
      <c r="S77" s="332">
        <v>0.1030032999946808</v>
      </c>
      <c r="T77" s="332">
        <v>0.63945615107109</v>
      </c>
      <c r="U77" s="332">
        <v>2.9393042762196591</v>
      </c>
      <c r="V77" s="332">
        <v>7.4038369134814781</v>
      </c>
      <c r="W77" s="332">
        <v>14.224807627877381</v>
      </c>
      <c r="X77" s="332">
        <v>21.1448979841491</v>
      </c>
      <c r="Y77" s="332">
        <v>49.659045555295172</v>
      </c>
      <c r="Z77" s="332">
        <v>46.777414693437073</v>
      </c>
      <c r="AA77" s="332">
        <v>60.921707908088692</v>
      </c>
      <c r="AB77" s="332">
        <v>54.081179036515913</v>
      </c>
      <c r="AC77" s="332">
        <v>57.799044558171317</v>
      </c>
      <c r="AD77" s="332">
        <v>57.60938298650251</v>
      </c>
      <c r="AE77" s="332">
        <v>63.483417995705302</v>
      </c>
      <c r="AF77" s="332">
        <v>70.112168413145625</v>
      </c>
      <c r="AG77" s="340">
        <v>75.843345009974129</v>
      </c>
    </row>
    <row r="78" spans="1:33" x14ac:dyDescent="0.2">
      <c r="A78" s="448"/>
      <c r="B78" s="444" t="s">
        <v>449</v>
      </c>
      <c r="C78" s="349" t="s">
        <v>431</v>
      </c>
      <c r="D78" s="333">
        <f t="shared" ref="D78:AG78" si="36">D76*$D14</f>
        <v>0</v>
      </c>
      <c r="E78" s="333">
        <f t="shared" si="36"/>
        <v>46.769335439842699</v>
      </c>
      <c r="F78" s="333">
        <f t="shared" si="36"/>
        <v>46.769335439842699</v>
      </c>
      <c r="G78" s="333">
        <f t="shared" si="36"/>
        <v>46.769335439842699</v>
      </c>
      <c r="H78" s="333">
        <f t="shared" si="36"/>
        <v>46.769335439842699</v>
      </c>
      <c r="I78" s="333">
        <f t="shared" si="36"/>
        <v>46.769335439842727</v>
      </c>
      <c r="J78" s="333">
        <f t="shared" si="36"/>
        <v>46.769335439842678</v>
      </c>
      <c r="K78" s="333">
        <f t="shared" si="36"/>
        <v>46.769335439842678</v>
      </c>
      <c r="L78" s="333">
        <f t="shared" si="36"/>
        <v>46.769335439842727</v>
      </c>
      <c r="M78" s="333">
        <f t="shared" si="36"/>
        <v>46.769335439842727</v>
      </c>
      <c r="N78" s="333">
        <f t="shared" si="36"/>
        <v>46.769335439842727</v>
      </c>
      <c r="O78" s="333">
        <f t="shared" si="36"/>
        <v>46.769335439842557</v>
      </c>
      <c r="P78" s="333">
        <f t="shared" si="36"/>
        <v>46.769335439842777</v>
      </c>
      <c r="Q78" s="333">
        <f t="shared" si="36"/>
        <v>46.769335439842678</v>
      </c>
      <c r="R78" s="333">
        <f t="shared" si="36"/>
        <v>46.769335439842678</v>
      </c>
      <c r="S78" s="333">
        <f t="shared" si="36"/>
        <v>46.769335439842678</v>
      </c>
      <c r="T78" s="333">
        <f t="shared" si="36"/>
        <v>0</v>
      </c>
      <c r="U78" s="333">
        <f t="shared" si="36"/>
        <v>0</v>
      </c>
      <c r="V78" s="333">
        <f t="shared" si="36"/>
        <v>0</v>
      </c>
      <c r="W78" s="333">
        <f t="shared" si="36"/>
        <v>0</v>
      </c>
      <c r="X78" s="333">
        <f t="shared" si="36"/>
        <v>18.723778138212989</v>
      </c>
      <c r="Y78" s="333">
        <f t="shared" si="36"/>
        <v>0</v>
      </c>
      <c r="Z78" s="333">
        <f t="shared" si="36"/>
        <v>0</v>
      </c>
      <c r="AA78" s="333">
        <f t="shared" si="36"/>
        <v>0.48153489346842981</v>
      </c>
      <c r="AB78" s="333">
        <f t="shared" si="36"/>
        <v>1.281847488514509</v>
      </c>
      <c r="AC78" s="333">
        <f t="shared" si="36"/>
        <v>1.838024295724731</v>
      </c>
      <c r="AD78" s="333">
        <f t="shared" si="36"/>
        <v>7.223242033555743</v>
      </c>
      <c r="AE78" s="333">
        <f t="shared" si="36"/>
        <v>14.2821155305083</v>
      </c>
      <c r="AF78" s="333">
        <f t="shared" si="36"/>
        <v>16.363775482374461</v>
      </c>
      <c r="AG78" s="341">
        <f t="shared" si="36"/>
        <v>13.46822188915465</v>
      </c>
    </row>
    <row r="79" spans="1:33" x14ac:dyDescent="0.2">
      <c r="A79" s="448"/>
      <c r="B79" s="446"/>
      <c r="C79" s="351" t="s">
        <v>432</v>
      </c>
      <c r="D79" s="333">
        <f t="shared" ref="D79:AG79" si="37">D77*$D18</f>
        <v>0</v>
      </c>
      <c r="E79" s="333">
        <f t="shared" si="37"/>
        <v>0.30842909314057088</v>
      </c>
      <c r="F79" s="333">
        <f t="shared" si="37"/>
        <v>0.30842909314057088</v>
      </c>
      <c r="G79" s="333">
        <f t="shared" si="37"/>
        <v>0.30842909314057088</v>
      </c>
      <c r="H79" s="333">
        <f t="shared" si="37"/>
        <v>0.30842909314057088</v>
      </c>
      <c r="I79" s="333">
        <f t="shared" si="37"/>
        <v>0.30842909314057088</v>
      </c>
      <c r="J79" s="333">
        <f t="shared" si="37"/>
        <v>0.30842909314057088</v>
      </c>
      <c r="K79" s="333">
        <f t="shared" si="37"/>
        <v>0.30842909314057088</v>
      </c>
      <c r="L79" s="333">
        <f t="shared" si="37"/>
        <v>0.30842909314057088</v>
      </c>
      <c r="M79" s="333">
        <f t="shared" si="37"/>
        <v>0.30842909314057088</v>
      </c>
      <c r="N79" s="333">
        <f t="shared" si="37"/>
        <v>0.30842909314057088</v>
      </c>
      <c r="O79" s="333">
        <f t="shared" si="37"/>
        <v>0.1549218913638909</v>
      </c>
      <c r="P79" s="333">
        <f t="shared" si="37"/>
        <v>0.1161914185229182</v>
      </c>
      <c r="Q79" s="333">
        <f t="shared" si="37"/>
        <v>7.7460945681945462E-2</v>
      </c>
      <c r="R79" s="333">
        <f t="shared" si="37"/>
        <v>0.1030032999946808</v>
      </c>
      <c r="S79" s="333">
        <f t="shared" si="37"/>
        <v>0.1030032999946808</v>
      </c>
      <c r="T79" s="333">
        <f t="shared" si="37"/>
        <v>0.63945615107109</v>
      </c>
      <c r="U79" s="333">
        <f t="shared" si="37"/>
        <v>2.9393042762196591</v>
      </c>
      <c r="V79" s="333">
        <f t="shared" si="37"/>
        <v>7.4038369134814781</v>
      </c>
      <c r="W79" s="333">
        <f t="shared" si="37"/>
        <v>14.224807627877381</v>
      </c>
      <c r="X79" s="333">
        <f t="shared" si="37"/>
        <v>21.1448979841491</v>
      </c>
      <c r="Y79" s="333">
        <f t="shared" si="37"/>
        <v>49.659045555295172</v>
      </c>
      <c r="Z79" s="333">
        <f t="shared" si="37"/>
        <v>46.777414693437073</v>
      </c>
      <c r="AA79" s="333">
        <f t="shared" si="37"/>
        <v>60.921707908088692</v>
      </c>
      <c r="AB79" s="333">
        <f t="shared" si="37"/>
        <v>54.081179036515913</v>
      </c>
      <c r="AC79" s="333">
        <f t="shared" si="37"/>
        <v>57.799044558171317</v>
      </c>
      <c r="AD79" s="333">
        <f t="shared" si="37"/>
        <v>57.60938298650251</v>
      </c>
      <c r="AE79" s="333">
        <f t="shared" si="37"/>
        <v>63.483417995705302</v>
      </c>
      <c r="AF79" s="333">
        <f t="shared" si="37"/>
        <v>70.112168413145625</v>
      </c>
      <c r="AG79" s="341">
        <f t="shared" si="37"/>
        <v>75.843345009974129</v>
      </c>
    </row>
    <row r="80" spans="1:33" x14ac:dyDescent="0.2">
      <c r="A80" s="449"/>
      <c r="B80" s="345"/>
      <c r="C80" s="348" t="s">
        <v>433</v>
      </c>
      <c r="D80" s="335">
        <f>SUM(D78:D79)</f>
        <v>0</v>
      </c>
      <c r="E80" s="335">
        <f t="shared" ref="E80:AF80" si="38">SUM(E78:E79)</f>
        <v>47.077764532983267</v>
      </c>
      <c r="F80" s="335">
        <f t="shared" si="38"/>
        <v>47.077764532983267</v>
      </c>
      <c r="G80" s="335">
        <f t="shared" si="38"/>
        <v>47.077764532983267</v>
      </c>
      <c r="H80" s="335">
        <f t="shared" si="38"/>
        <v>47.077764532983267</v>
      </c>
      <c r="I80" s="335">
        <f t="shared" si="38"/>
        <v>47.077764532983295</v>
      </c>
      <c r="J80" s="335">
        <f t="shared" si="38"/>
        <v>47.077764532983245</v>
      </c>
      <c r="K80" s="335">
        <f t="shared" si="38"/>
        <v>47.077764532983245</v>
      </c>
      <c r="L80" s="335">
        <f t="shared" si="38"/>
        <v>47.077764532983295</v>
      </c>
      <c r="M80" s="335">
        <f t="shared" si="38"/>
        <v>47.077764532983295</v>
      </c>
      <c r="N80" s="335">
        <f t="shared" si="38"/>
        <v>47.077764532983295</v>
      </c>
      <c r="O80" s="335">
        <f t="shared" si="38"/>
        <v>46.924257331206448</v>
      </c>
      <c r="P80" s="335">
        <f t="shared" si="38"/>
        <v>46.885526858365694</v>
      </c>
      <c r="Q80" s="335">
        <f t="shared" si="38"/>
        <v>46.84679638552462</v>
      </c>
      <c r="R80" s="335">
        <f t="shared" si="38"/>
        <v>46.87233873983736</v>
      </c>
      <c r="S80" s="335">
        <f t="shared" si="38"/>
        <v>46.87233873983736</v>
      </c>
      <c r="T80" s="335">
        <f t="shared" si="38"/>
        <v>0.63945615107109</v>
      </c>
      <c r="U80" s="335">
        <f t="shared" si="38"/>
        <v>2.9393042762196591</v>
      </c>
      <c r="V80" s="335">
        <f t="shared" si="38"/>
        <v>7.4038369134814781</v>
      </c>
      <c r="W80" s="335">
        <f t="shared" si="38"/>
        <v>14.224807627877381</v>
      </c>
      <c r="X80" s="335">
        <f t="shared" si="38"/>
        <v>39.868676122362089</v>
      </c>
      <c r="Y80" s="335">
        <f t="shared" si="38"/>
        <v>49.659045555295172</v>
      </c>
      <c r="Z80" s="335">
        <f t="shared" si="38"/>
        <v>46.777414693437073</v>
      </c>
      <c r="AA80" s="335">
        <f t="shared" si="38"/>
        <v>61.40324280155712</v>
      </c>
      <c r="AB80" s="335">
        <f t="shared" si="38"/>
        <v>55.363026525030421</v>
      </c>
      <c r="AC80" s="335">
        <f t="shared" si="38"/>
        <v>59.637068853896047</v>
      </c>
      <c r="AD80" s="335">
        <f t="shared" si="38"/>
        <v>64.832625020058259</v>
      </c>
      <c r="AE80" s="335">
        <f t="shared" si="38"/>
        <v>77.765533526213602</v>
      </c>
      <c r="AF80" s="335">
        <f t="shared" si="38"/>
        <v>86.475943895520089</v>
      </c>
      <c r="AG80" s="342">
        <f t="shared" ref="AG80" si="39">SUM(AG78:AG79)</f>
        <v>89.311566899128778</v>
      </c>
    </row>
    <row r="81" spans="1:33" x14ac:dyDescent="0.2">
      <c r="A81" s="447" t="s">
        <v>33</v>
      </c>
      <c r="B81" s="352" t="s">
        <v>448</v>
      </c>
      <c r="C81" s="353" t="s">
        <v>435</v>
      </c>
      <c r="D81" s="332">
        <v>0</v>
      </c>
      <c r="E81" s="332">
        <v>0</v>
      </c>
      <c r="F81" s="332">
        <v>0</v>
      </c>
      <c r="G81" s="332">
        <v>0</v>
      </c>
      <c r="H81" s="332">
        <v>0</v>
      </c>
      <c r="I81" s="332">
        <v>0</v>
      </c>
      <c r="J81" s="332">
        <v>0</v>
      </c>
      <c r="K81" s="332">
        <v>0</v>
      </c>
      <c r="L81" s="332">
        <v>0</v>
      </c>
      <c r="M81" s="332">
        <v>0</v>
      </c>
      <c r="N81" s="332">
        <v>0</v>
      </c>
      <c r="O81" s="332">
        <v>1.0461758347547871E-8</v>
      </c>
      <c r="P81" s="332">
        <v>2.0923516695095731E-8</v>
      </c>
      <c r="Q81" s="332">
        <v>3.1385275042643673E-8</v>
      </c>
      <c r="R81" s="332">
        <v>4.1847033390191469E-8</v>
      </c>
      <c r="S81" s="332">
        <v>5.2308791737739338E-8</v>
      </c>
      <c r="T81" s="332">
        <v>1.6382285855700451E-7</v>
      </c>
      <c r="U81" s="332">
        <v>2.1809398530239221E-7</v>
      </c>
      <c r="V81" s="332">
        <v>2.5510351423134348E-7</v>
      </c>
      <c r="W81" s="332">
        <v>3.179460753806247E-7</v>
      </c>
      <c r="X81" s="332">
        <v>4.3102252567747898E-7</v>
      </c>
      <c r="Y81" s="332">
        <v>7.0071497851954082E-7</v>
      </c>
      <c r="Z81" s="332">
        <v>6.1158943006165032E-7</v>
      </c>
      <c r="AA81" s="332">
        <v>1.9202387614323761E-7</v>
      </c>
      <c r="AB81" s="332">
        <v>1.883072434261684E-7</v>
      </c>
      <c r="AC81" s="332">
        <v>2.6185074019532438E-7</v>
      </c>
      <c r="AD81" s="332">
        <v>4.3735789010900923E-2</v>
      </c>
      <c r="AE81" s="332">
        <v>0.13341805404998411</v>
      </c>
      <c r="AF81" s="332">
        <v>0.22160331237786521</v>
      </c>
      <c r="AG81" s="340">
        <v>0.30336702774352992</v>
      </c>
    </row>
    <row r="82" spans="1:33" x14ac:dyDescent="0.2">
      <c r="A82" s="448"/>
      <c r="B82" s="352" t="s">
        <v>449</v>
      </c>
      <c r="C82" s="353" t="s">
        <v>435</v>
      </c>
      <c r="D82" s="333">
        <f t="shared" ref="D82:AG82" si="40">D81*$D6</f>
        <v>0</v>
      </c>
      <c r="E82" s="333">
        <f t="shared" si="40"/>
        <v>0</v>
      </c>
      <c r="F82" s="333">
        <f t="shared" si="40"/>
        <v>0</v>
      </c>
      <c r="G82" s="333">
        <f t="shared" si="40"/>
        <v>0</v>
      </c>
      <c r="H82" s="333">
        <f t="shared" si="40"/>
        <v>0</v>
      </c>
      <c r="I82" s="333">
        <f t="shared" si="40"/>
        <v>0</v>
      </c>
      <c r="J82" s="333">
        <f t="shared" si="40"/>
        <v>0</v>
      </c>
      <c r="K82" s="333">
        <f t="shared" si="40"/>
        <v>0</v>
      </c>
      <c r="L82" s="333">
        <f t="shared" si="40"/>
        <v>0</v>
      </c>
      <c r="M82" s="333">
        <f t="shared" si="40"/>
        <v>0</v>
      </c>
      <c r="N82" s="333">
        <f t="shared" si="40"/>
        <v>0</v>
      </c>
      <c r="O82" s="333">
        <f t="shared" si="40"/>
        <v>1.0461758347547871E-8</v>
      </c>
      <c r="P82" s="333">
        <f t="shared" si="40"/>
        <v>2.0923516695095731E-8</v>
      </c>
      <c r="Q82" s="333">
        <f t="shared" si="40"/>
        <v>3.1385275042643673E-8</v>
      </c>
      <c r="R82" s="333">
        <f t="shared" si="40"/>
        <v>4.1847033390191469E-8</v>
      </c>
      <c r="S82" s="333">
        <f t="shared" si="40"/>
        <v>5.2308791737739338E-8</v>
      </c>
      <c r="T82" s="333">
        <f t="shared" si="40"/>
        <v>1.6382285855700451E-7</v>
      </c>
      <c r="U82" s="333">
        <f t="shared" si="40"/>
        <v>2.1809398530239221E-7</v>
      </c>
      <c r="V82" s="333">
        <f t="shared" si="40"/>
        <v>2.5510351423134348E-7</v>
      </c>
      <c r="W82" s="333">
        <f t="shared" si="40"/>
        <v>3.179460753806247E-7</v>
      </c>
      <c r="X82" s="333">
        <f t="shared" si="40"/>
        <v>4.3102252567747898E-7</v>
      </c>
      <c r="Y82" s="333">
        <f t="shared" si="40"/>
        <v>7.0071497851954082E-7</v>
      </c>
      <c r="Z82" s="333">
        <f t="shared" si="40"/>
        <v>6.1158943006165032E-7</v>
      </c>
      <c r="AA82" s="333">
        <f t="shared" si="40"/>
        <v>1.9202387614323761E-7</v>
      </c>
      <c r="AB82" s="333">
        <f t="shared" si="40"/>
        <v>1.883072434261684E-7</v>
      </c>
      <c r="AC82" s="333">
        <f t="shared" si="40"/>
        <v>2.6185074019532438E-7</v>
      </c>
      <c r="AD82" s="333">
        <f t="shared" si="40"/>
        <v>4.3735789010900923E-2</v>
      </c>
      <c r="AE82" s="333">
        <f t="shared" si="40"/>
        <v>0.13341805404998411</v>
      </c>
      <c r="AF82" s="333">
        <f t="shared" si="40"/>
        <v>0.22160331237786521</v>
      </c>
      <c r="AG82" s="341">
        <f t="shared" si="40"/>
        <v>0.30336702774352992</v>
      </c>
    </row>
    <row r="83" spans="1:33" x14ac:dyDescent="0.2">
      <c r="A83" s="449"/>
      <c r="B83" s="380"/>
      <c r="C83" s="381" t="s">
        <v>433</v>
      </c>
      <c r="D83" s="335">
        <f>SUM(D82)</f>
        <v>0</v>
      </c>
      <c r="E83" s="335">
        <f t="shared" ref="E83:AF83" si="41">SUM(E82)</f>
        <v>0</v>
      </c>
      <c r="F83" s="335">
        <f t="shared" si="41"/>
        <v>0</v>
      </c>
      <c r="G83" s="335">
        <f t="shared" si="41"/>
        <v>0</v>
      </c>
      <c r="H83" s="335">
        <f t="shared" si="41"/>
        <v>0</v>
      </c>
      <c r="I83" s="335">
        <f t="shared" si="41"/>
        <v>0</v>
      </c>
      <c r="J83" s="335">
        <f t="shared" si="41"/>
        <v>0</v>
      </c>
      <c r="K83" s="335">
        <f t="shared" si="41"/>
        <v>0</v>
      </c>
      <c r="L83" s="335">
        <f t="shared" si="41"/>
        <v>0</v>
      </c>
      <c r="M83" s="335">
        <f t="shared" si="41"/>
        <v>0</v>
      </c>
      <c r="N83" s="335">
        <f t="shared" si="41"/>
        <v>0</v>
      </c>
      <c r="O83" s="335">
        <f t="shared" si="41"/>
        <v>1.0461758347547871E-8</v>
      </c>
      <c r="P83" s="335">
        <f t="shared" si="41"/>
        <v>2.0923516695095731E-8</v>
      </c>
      <c r="Q83" s="335">
        <f t="shared" si="41"/>
        <v>3.1385275042643673E-8</v>
      </c>
      <c r="R83" s="335">
        <f t="shared" si="41"/>
        <v>4.1847033390191469E-8</v>
      </c>
      <c r="S83" s="335">
        <f t="shared" si="41"/>
        <v>5.2308791737739338E-8</v>
      </c>
      <c r="T83" s="335">
        <f t="shared" si="41"/>
        <v>1.6382285855700451E-7</v>
      </c>
      <c r="U83" s="335">
        <f t="shared" si="41"/>
        <v>2.1809398530239221E-7</v>
      </c>
      <c r="V83" s="335">
        <f t="shared" si="41"/>
        <v>2.5510351423134348E-7</v>
      </c>
      <c r="W83" s="335">
        <f t="shared" si="41"/>
        <v>3.179460753806247E-7</v>
      </c>
      <c r="X83" s="335">
        <f t="shared" si="41"/>
        <v>4.3102252567747898E-7</v>
      </c>
      <c r="Y83" s="335">
        <f t="shared" si="41"/>
        <v>7.0071497851954082E-7</v>
      </c>
      <c r="Z83" s="335">
        <f t="shared" si="41"/>
        <v>6.1158943006165032E-7</v>
      </c>
      <c r="AA83" s="335">
        <f t="shared" si="41"/>
        <v>1.9202387614323761E-7</v>
      </c>
      <c r="AB83" s="335">
        <f t="shared" si="41"/>
        <v>1.883072434261684E-7</v>
      </c>
      <c r="AC83" s="335">
        <f t="shared" si="41"/>
        <v>2.6185074019532438E-7</v>
      </c>
      <c r="AD83" s="335">
        <f t="shared" si="41"/>
        <v>4.3735789010900923E-2</v>
      </c>
      <c r="AE83" s="335">
        <f t="shared" si="41"/>
        <v>0.13341805404998411</v>
      </c>
      <c r="AF83" s="335">
        <f t="shared" si="41"/>
        <v>0.22160331237786521</v>
      </c>
      <c r="AG83" s="342">
        <f t="shared" ref="AG83" si="42">SUM(AG82)</f>
        <v>0.30336702774352992</v>
      </c>
    </row>
    <row r="84" spans="1:33" x14ac:dyDescent="0.2">
      <c r="A84" s="453" t="s">
        <v>209</v>
      </c>
      <c r="B84" s="444" t="s">
        <v>448</v>
      </c>
      <c r="C84" s="349" t="s">
        <v>435</v>
      </c>
      <c r="D84" s="332">
        <v>0</v>
      </c>
      <c r="E84" s="332">
        <v>0</v>
      </c>
      <c r="F84" s="332">
        <v>0</v>
      </c>
      <c r="G84" s="332">
        <v>0</v>
      </c>
      <c r="H84" s="332">
        <v>0</v>
      </c>
      <c r="I84" s="332">
        <v>0</v>
      </c>
      <c r="J84" s="332">
        <v>0</v>
      </c>
      <c r="K84" s="332">
        <v>0</v>
      </c>
      <c r="L84" s="332">
        <v>0</v>
      </c>
      <c r="M84" s="332">
        <v>0</v>
      </c>
      <c r="N84" s="332">
        <v>0</v>
      </c>
      <c r="O84" s="332">
        <v>0</v>
      </c>
      <c r="P84" s="332">
        <v>0</v>
      </c>
      <c r="Q84" s="332">
        <v>0</v>
      </c>
      <c r="R84" s="332">
        <v>0</v>
      </c>
      <c r="S84" s="332">
        <v>0</v>
      </c>
      <c r="T84" s="332">
        <v>0</v>
      </c>
      <c r="U84" s="332">
        <v>0</v>
      </c>
      <c r="V84" s="332">
        <v>0</v>
      </c>
      <c r="W84" s="332">
        <v>0</v>
      </c>
      <c r="X84" s="332">
        <v>0</v>
      </c>
      <c r="Y84" s="332">
        <v>0</v>
      </c>
      <c r="Z84" s="332">
        <v>0</v>
      </c>
      <c r="AA84" s="332">
        <v>0</v>
      </c>
      <c r="AB84" s="332">
        <v>0</v>
      </c>
      <c r="AC84" s="332">
        <v>0</v>
      </c>
      <c r="AD84" s="332">
        <v>0</v>
      </c>
      <c r="AE84" s="332">
        <v>0</v>
      </c>
      <c r="AF84" s="332">
        <v>0</v>
      </c>
      <c r="AG84" s="340">
        <v>0</v>
      </c>
    </row>
    <row r="85" spans="1:33" x14ac:dyDescent="0.2">
      <c r="A85" s="454"/>
      <c r="B85" s="445"/>
      <c r="C85" s="347" t="s">
        <v>434</v>
      </c>
      <c r="D85" s="332">
        <v>0</v>
      </c>
      <c r="E85" s="332">
        <v>4.0404709391405492E-7</v>
      </c>
      <c r="F85" s="332">
        <v>4.0404709391405492E-7</v>
      </c>
      <c r="G85" s="332">
        <v>4.0404709391405502E-7</v>
      </c>
      <c r="H85" s="332">
        <v>4.0404709391405481E-7</v>
      </c>
      <c r="I85" s="332">
        <v>4.0404709391405481E-7</v>
      </c>
      <c r="J85" s="332">
        <v>4.0404709391405529E-7</v>
      </c>
      <c r="K85" s="332">
        <v>4.0404709391405418E-7</v>
      </c>
      <c r="L85" s="332">
        <v>4.0404709391405529E-7</v>
      </c>
      <c r="M85" s="332">
        <v>4.0404709391405481E-7</v>
      </c>
      <c r="N85" s="332">
        <v>4.0404709391405481E-7</v>
      </c>
      <c r="O85" s="332">
        <v>4.0404709391405529E-7</v>
      </c>
      <c r="P85" s="332">
        <v>4.0404709391405529E-7</v>
      </c>
      <c r="Q85" s="332">
        <v>4.0404709391405418E-7</v>
      </c>
      <c r="R85" s="332">
        <v>4.0404709391405418E-7</v>
      </c>
      <c r="S85" s="332">
        <v>4.0404709391405629E-7</v>
      </c>
      <c r="T85" s="332">
        <v>1.026694618280401E-6</v>
      </c>
      <c r="U85" s="332">
        <v>1.155000000350077E-6</v>
      </c>
      <c r="V85" s="332">
        <v>1.1690434954851909E-6</v>
      </c>
      <c r="W85" s="332">
        <v>1.2966411069902E-6</v>
      </c>
      <c r="X85" s="332">
        <v>4.5736511539190596E-6</v>
      </c>
      <c r="Y85" s="332">
        <v>2.9730910656657688E-6</v>
      </c>
      <c r="Z85" s="332">
        <v>3.768912792557719E-6</v>
      </c>
      <c r="AA85" s="332">
        <v>1.8689443324789871E-6</v>
      </c>
      <c r="AB85" s="332">
        <v>1.7620643869197399E-6</v>
      </c>
      <c r="AC85" s="332">
        <v>1.9600409311657502E-6</v>
      </c>
      <c r="AD85" s="332">
        <v>5.0487651276761268E-2</v>
      </c>
      <c r="AE85" s="332">
        <v>0.1900485331833697</v>
      </c>
      <c r="AF85" s="332">
        <v>0.30383514371451792</v>
      </c>
      <c r="AG85" s="340">
        <v>0.32992019341700762</v>
      </c>
    </row>
    <row r="86" spans="1:33" x14ac:dyDescent="0.2">
      <c r="A86" s="454"/>
      <c r="B86" s="389"/>
      <c r="C86" s="351" t="s">
        <v>456</v>
      </c>
      <c r="D86" s="332">
        <v>0</v>
      </c>
      <c r="E86" s="332">
        <v>0</v>
      </c>
      <c r="F86" s="332">
        <v>0</v>
      </c>
      <c r="G86" s="332">
        <v>0</v>
      </c>
      <c r="H86" s="332">
        <v>0</v>
      </c>
      <c r="I86" s="332">
        <v>0</v>
      </c>
      <c r="J86" s="332">
        <v>0</v>
      </c>
      <c r="K86" s="332">
        <v>0</v>
      </c>
      <c r="L86" s="332">
        <v>0</v>
      </c>
      <c r="M86" s="332">
        <v>0</v>
      </c>
      <c r="N86" s="332">
        <v>0</v>
      </c>
      <c r="O86" s="332">
        <v>0</v>
      </c>
      <c r="P86" s="332">
        <v>0</v>
      </c>
      <c r="Q86" s="332">
        <v>0</v>
      </c>
      <c r="R86" s="332">
        <v>0</v>
      </c>
      <c r="S86" s="332">
        <v>0</v>
      </c>
      <c r="T86" s="332">
        <v>0</v>
      </c>
      <c r="U86" s="332">
        <v>0</v>
      </c>
      <c r="V86" s="332">
        <v>0</v>
      </c>
      <c r="W86" s="332">
        <v>0</v>
      </c>
      <c r="X86" s="332">
        <v>0</v>
      </c>
      <c r="Y86" s="332">
        <v>0</v>
      </c>
      <c r="Z86" s="332">
        <v>0</v>
      </c>
      <c r="AA86" s="332">
        <v>0</v>
      </c>
      <c r="AB86" s="332">
        <v>0</v>
      </c>
      <c r="AC86" s="332">
        <v>0</v>
      </c>
      <c r="AD86" s="332">
        <v>0</v>
      </c>
      <c r="AE86" s="332">
        <v>0</v>
      </c>
      <c r="AF86" s="332">
        <v>0</v>
      </c>
      <c r="AG86" s="340">
        <v>0</v>
      </c>
    </row>
    <row r="87" spans="1:33" x14ac:dyDescent="0.2">
      <c r="A87" s="454"/>
      <c r="B87" s="445" t="s">
        <v>449</v>
      </c>
      <c r="C87" s="347" t="s">
        <v>435</v>
      </c>
      <c r="D87" s="333">
        <f t="shared" ref="D87:AG87" si="43">D84*$D6</f>
        <v>0</v>
      </c>
      <c r="E87" s="333">
        <f t="shared" si="43"/>
        <v>0</v>
      </c>
      <c r="F87" s="333">
        <f t="shared" si="43"/>
        <v>0</v>
      </c>
      <c r="G87" s="333">
        <f t="shared" si="43"/>
        <v>0</v>
      </c>
      <c r="H87" s="333">
        <f t="shared" si="43"/>
        <v>0</v>
      </c>
      <c r="I87" s="333">
        <f t="shared" si="43"/>
        <v>0</v>
      </c>
      <c r="J87" s="333">
        <f t="shared" si="43"/>
        <v>0</v>
      </c>
      <c r="K87" s="333">
        <f t="shared" si="43"/>
        <v>0</v>
      </c>
      <c r="L87" s="333">
        <f t="shared" si="43"/>
        <v>0</v>
      </c>
      <c r="M87" s="333">
        <f t="shared" si="43"/>
        <v>0</v>
      </c>
      <c r="N87" s="333">
        <f t="shared" si="43"/>
        <v>0</v>
      </c>
      <c r="O87" s="333">
        <f t="shared" si="43"/>
        <v>0</v>
      </c>
      <c r="P87" s="333">
        <f t="shared" si="43"/>
        <v>0</v>
      </c>
      <c r="Q87" s="333">
        <f t="shared" si="43"/>
        <v>0</v>
      </c>
      <c r="R87" s="333">
        <f t="shared" si="43"/>
        <v>0</v>
      </c>
      <c r="S87" s="333">
        <f t="shared" si="43"/>
        <v>0</v>
      </c>
      <c r="T87" s="333">
        <f t="shared" si="43"/>
        <v>0</v>
      </c>
      <c r="U87" s="333">
        <f t="shared" si="43"/>
        <v>0</v>
      </c>
      <c r="V87" s="333">
        <f t="shared" si="43"/>
        <v>0</v>
      </c>
      <c r="W87" s="333">
        <f t="shared" si="43"/>
        <v>0</v>
      </c>
      <c r="X87" s="333">
        <f t="shared" si="43"/>
        <v>0</v>
      </c>
      <c r="Y87" s="333">
        <f t="shared" si="43"/>
        <v>0</v>
      </c>
      <c r="Z87" s="333">
        <f t="shared" si="43"/>
        <v>0</v>
      </c>
      <c r="AA87" s="333">
        <f t="shared" si="43"/>
        <v>0</v>
      </c>
      <c r="AB87" s="333">
        <f t="shared" si="43"/>
        <v>0</v>
      </c>
      <c r="AC87" s="333">
        <f t="shared" si="43"/>
        <v>0</v>
      </c>
      <c r="AD87" s="333">
        <f t="shared" si="43"/>
        <v>0</v>
      </c>
      <c r="AE87" s="333">
        <f t="shared" si="43"/>
        <v>0</v>
      </c>
      <c r="AF87" s="333">
        <f t="shared" si="43"/>
        <v>0</v>
      </c>
      <c r="AG87" s="341">
        <f t="shared" si="43"/>
        <v>0</v>
      </c>
    </row>
    <row r="88" spans="1:33" x14ac:dyDescent="0.2">
      <c r="A88" s="454"/>
      <c r="B88" s="445"/>
      <c r="C88" s="347" t="s">
        <v>434</v>
      </c>
      <c r="D88" s="333">
        <f t="shared" ref="D88:AG88" si="44">D85*$D10</f>
        <v>0</v>
      </c>
      <c r="E88" s="333">
        <f t="shared" si="44"/>
        <v>4.0404709391405492E-7</v>
      </c>
      <c r="F88" s="333">
        <f t="shared" si="44"/>
        <v>4.0404709391405492E-7</v>
      </c>
      <c r="G88" s="333">
        <f t="shared" si="44"/>
        <v>4.0404709391405502E-7</v>
      </c>
      <c r="H88" s="333">
        <f t="shared" si="44"/>
        <v>4.0404709391405481E-7</v>
      </c>
      <c r="I88" s="333">
        <f t="shared" si="44"/>
        <v>4.0404709391405481E-7</v>
      </c>
      <c r="J88" s="333">
        <f t="shared" si="44"/>
        <v>4.0404709391405529E-7</v>
      </c>
      <c r="K88" s="333">
        <f t="shared" si="44"/>
        <v>4.0404709391405418E-7</v>
      </c>
      <c r="L88" s="333">
        <f t="shared" si="44"/>
        <v>4.0404709391405529E-7</v>
      </c>
      <c r="M88" s="333">
        <f t="shared" si="44"/>
        <v>4.0404709391405481E-7</v>
      </c>
      <c r="N88" s="333">
        <f t="shared" si="44"/>
        <v>4.0404709391405481E-7</v>
      </c>
      <c r="O88" s="333">
        <f t="shared" si="44"/>
        <v>4.0404709391405529E-7</v>
      </c>
      <c r="P88" s="333">
        <f t="shared" si="44"/>
        <v>4.0404709391405529E-7</v>
      </c>
      <c r="Q88" s="333">
        <f t="shared" si="44"/>
        <v>4.0404709391405418E-7</v>
      </c>
      <c r="R88" s="333">
        <f t="shared" si="44"/>
        <v>4.0404709391405418E-7</v>
      </c>
      <c r="S88" s="333">
        <f t="shared" si="44"/>
        <v>4.0404709391405629E-7</v>
      </c>
      <c r="T88" s="333">
        <f t="shared" si="44"/>
        <v>1.026694618280401E-6</v>
      </c>
      <c r="U88" s="333">
        <f t="shared" si="44"/>
        <v>1.155000000350077E-6</v>
      </c>
      <c r="V88" s="333">
        <f t="shared" si="44"/>
        <v>1.1690434954851909E-6</v>
      </c>
      <c r="W88" s="333">
        <f t="shared" si="44"/>
        <v>1.2966411069902E-6</v>
      </c>
      <c r="X88" s="333">
        <f t="shared" si="44"/>
        <v>4.5736511539190596E-6</v>
      </c>
      <c r="Y88" s="333">
        <f t="shared" si="44"/>
        <v>2.9730910656657688E-6</v>
      </c>
      <c r="Z88" s="333">
        <f t="shared" si="44"/>
        <v>3.768912792557719E-6</v>
      </c>
      <c r="AA88" s="333">
        <f t="shared" si="44"/>
        <v>1.8689443324789871E-6</v>
      </c>
      <c r="AB88" s="333">
        <f t="shared" si="44"/>
        <v>1.7620643869197399E-6</v>
      </c>
      <c r="AC88" s="333">
        <f t="shared" si="44"/>
        <v>1.9600409311657502E-6</v>
      </c>
      <c r="AD88" s="333">
        <f t="shared" si="44"/>
        <v>5.0487651276761268E-2</v>
      </c>
      <c r="AE88" s="333">
        <f t="shared" si="44"/>
        <v>0.1900485331833697</v>
      </c>
      <c r="AF88" s="333">
        <f t="shared" si="44"/>
        <v>0.30383514371451792</v>
      </c>
      <c r="AG88" s="341">
        <f t="shared" si="44"/>
        <v>0.32992019341700762</v>
      </c>
    </row>
    <row r="89" spans="1:33" x14ac:dyDescent="0.2">
      <c r="A89" s="454"/>
      <c r="B89" s="389"/>
      <c r="C89" s="351" t="s">
        <v>456</v>
      </c>
      <c r="D89" s="333">
        <f t="shared" ref="D89:AG89" si="45">D86*$D11</f>
        <v>0</v>
      </c>
      <c r="E89" s="333">
        <f t="shared" si="45"/>
        <v>0</v>
      </c>
      <c r="F89" s="333">
        <f t="shared" si="45"/>
        <v>0</v>
      </c>
      <c r="G89" s="333">
        <f t="shared" si="45"/>
        <v>0</v>
      </c>
      <c r="H89" s="333">
        <f t="shared" si="45"/>
        <v>0</v>
      </c>
      <c r="I89" s="333">
        <f t="shared" si="45"/>
        <v>0</v>
      </c>
      <c r="J89" s="333">
        <f t="shared" si="45"/>
        <v>0</v>
      </c>
      <c r="K89" s="333">
        <f t="shared" si="45"/>
        <v>0</v>
      </c>
      <c r="L89" s="333">
        <f t="shared" si="45"/>
        <v>0</v>
      </c>
      <c r="M89" s="333">
        <f t="shared" si="45"/>
        <v>0</v>
      </c>
      <c r="N89" s="333">
        <f t="shared" si="45"/>
        <v>0</v>
      </c>
      <c r="O89" s="333">
        <f t="shared" si="45"/>
        <v>0</v>
      </c>
      <c r="P89" s="333">
        <f t="shared" si="45"/>
        <v>0</v>
      </c>
      <c r="Q89" s="333">
        <f t="shared" si="45"/>
        <v>0</v>
      </c>
      <c r="R89" s="333">
        <f t="shared" si="45"/>
        <v>0</v>
      </c>
      <c r="S89" s="333">
        <f t="shared" si="45"/>
        <v>0</v>
      </c>
      <c r="T89" s="333">
        <f t="shared" si="45"/>
        <v>0</v>
      </c>
      <c r="U89" s="333">
        <f t="shared" si="45"/>
        <v>0</v>
      </c>
      <c r="V89" s="333">
        <f t="shared" si="45"/>
        <v>0</v>
      </c>
      <c r="W89" s="333">
        <f t="shared" si="45"/>
        <v>0</v>
      </c>
      <c r="X89" s="333">
        <f t="shared" si="45"/>
        <v>0</v>
      </c>
      <c r="Y89" s="333">
        <f t="shared" si="45"/>
        <v>0</v>
      </c>
      <c r="Z89" s="333">
        <f t="shared" si="45"/>
        <v>0</v>
      </c>
      <c r="AA89" s="333">
        <f t="shared" si="45"/>
        <v>0</v>
      </c>
      <c r="AB89" s="333">
        <f t="shared" si="45"/>
        <v>0</v>
      </c>
      <c r="AC89" s="333">
        <f t="shared" si="45"/>
        <v>0</v>
      </c>
      <c r="AD89" s="333">
        <f t="shared" si="45"/>
        <v>0</v>
      </c>
      <c r="AE89" s="333">
        <f t="shared" si="45"/>
        <v>0</v>
      </c>
      <c r="AF89" s="333">
        <f t="shared" si="45"/>
        <v>0</v>
      </c>
      <c r="AG89" s="341">
        <f t="shared" si="45"/>
        <v>0</v>
      </c>
    </row>
    <row r="90" spans="1:33" x14ac:dyDescent="0.2">
      <c r="A90" s="455"/>
      <c r="B90" s="345"/>
      <c r="C90" s="348" t="s">
        <v>433</v>
      </c>
      <c r="D90" s="335">
        <f>SUM(D87:D88)</f>
        <v>0</v>
      </c>
      <c r="E90" s="335">
        <f t="shared" ref="E90:AF90" si="46">SUM(E87:E88)</f>
        <v>4.0404709391405492E-7</v>
      </c>
      <c r="F90" s="335">
        <f t="shared" si="46"/>
        <v>4.0404709391405492E-7</v>
      </c>
      <c r="G90" s="335">
        <f t="shared" si="46"/>
        <v>4.0404709391405502E-7</v>
      </c>
      <c r="H90" s="335">
        <f t="shared" si="46"/>
        <v>4.0404709391405481E-7</v>
      </c>
      <c r="I90" s="335">
        <f t="shared" si="46"/>
        <v>4.0404709391405481E-7</v>
      </c>
      <c r="J90" s="335">
        <f t="shared" si="46"/>
        <v>4.0404709391405529E-7</v>
      </c>
      <c r="K90" s="335">
        <f t="shared" si="46"/>
        <v>4.0404709391405418E-7</v>
      </c>
      <c r="L90" s="335">
        <f t="shared" si="46"/>
        <v>4.0404709391405529E-7</v>
      </c>
      <c r="M90" s="335">
        <f t="shared" si="46"/>
        <v>4.0404709391405481E-7</v>
      </c>
      <c r="N90" s="335">
        <f t="shared" si="46"/>
        <v>4.0404709391405481E-7</v>
      </c>
      <c r="O90" s="335">
        <f t="shared" si="46"/>
        <v>4.0404709391405529E-7</v>
      </c>
      <c r="P90" s="335">
        <f t="shared" si="46"/>
        <v>4.0404709391405529E-7</v>
      </c>
      <c r="Q90" s="335">
        <f t="shared" si="46"/>
        <v>4.0404709391405418E-7</v>
      </c>
      <c r="R90" s="335">
        <f t="shared" si="46"/>
        <v>4.0404709391405418E-7</v>
      </c>
      <c r="S90" s="335">
        <f t="shared" si="46"/>
        <v>4.0404709391405629E-7</v>
      </c>
      <c r="T90" s="335">
        <f t="shared" si="46"/>
        <v>1.026694618280401E-6</v>
      </c>
      <c r="U90" s="335">
        <f t="shared" si="46"/>
        <v>1.155000000350077E-6</v>
      </c>
      <c r="V90" s="335">
        <f t="shared" si="46"/>
        <v>1.1690434954851909E-6</v>
      </c>
      <c r="W90" s="335">
        <f t="shared" si="46"/>
        <v>1.2966411069902E-6</v>
      </c>
      <c r="X90" s="335">
        <f t="shared" si="46"/>
        <v>4.5736511539190596E-6</v>
      </c>
      <c r="Y90" s="335">
        <f t="shared" si="46"/>
        <v>2.9730910656657688E-6</v>
      </c>
      <c r="Z90" s="335">
        <f t="shared" si="46"/>
        <v>3.768912792557719E-6</v>
      </c>
      <c r="AA90" s="335">
        <f t="shared" si="46"/>
        <v>1.8689443324789871E-6</v>
      </c>
      <c r="AB90" s="335">
        <f t="shared" si="46"/>
        <v>1.7620643869197399E-6</v>
      </c>
      <c r="AC90" s="335">
        <f t="shared" si="46"/>
        <v>1.9600409311657502E-6</v>
      </c>
      <c r="AD90" s="335">
        <f t="shared" si="46"/>
        <v>5.0487651276761268E-2</v>
      </c>
      <c r="AE90" s="335">
        <f t="shared" si="46"/>
        <v>0.1900485331833697</v>
      </c>
      <c r="AF90" s="335">
        <f t="shared" si="46"/>
        <v>0.30383514371451792</v>
      </c>
      <c r="AG90" s="342">
        <f t="shared" ref="AG90" si="47">SUM(AG87:AG88)</f>
        <v>0.32992019341700762</v>
      </c>
    </row>
    <row r="91" spans="1:33" x14ac:dyDescent="0.2">
      <c r="A91" s="447" t="s">
        <v>4</v>
      </c>
      <c r="B91" s="444" t="s">
        <v>448</v>
      </c>
      <c r="C91" s="349" t="s">
        <v>437</v>
      </c>
      <c r="D91" s="332">
        <v>0</v>
      </c>
      <c r="E91" s="332">
        <v>0</v>
      </c>
      <c r="F91" s="332">
        <v>0</v>
      </c>
      <c r="G91" s="332">
        <v>0</v>
      </c>
      <c r="H91" s="332">
        <v>0</v>
      </c>
      <c r="I91" s="332">
        <v>0</v>
      </c>
      <c r="J91" s="332">
        <v>0</v>
      </c>
      <c r="K91" s="332">
        <v>0</v>
      </c>
      <c r="L91" s="332">
        <v>0</v>
      </c>
      <c r="M91" s="332">
        <v>0</v>
      </c>
      <c r="N91" s="332">
        <v>0</v>
      </c>
      <c r="O91" s="332">
        <v>0</v>
      </c>
      <c r="P91" s="332">
        <v>0</v>
      </c>
      <c r="Q91" s="332">
        <v>0</v>
      </c>
      <c r="R91" s="332">
        <v>0</v>
      </c>
      <c r="S91" s="332">
        <v>0</v>
      </c>
      <c r="T91" s="332">
        <v>6886.9106747386541</v>
      </c>
      <c r="U91" s="332">
        <v>11465.785876300641</v>
      </c>
      <c r="V91" s="332">
        <v>9162.7098357628056</v>
      </c>
      <c r="W91" s="332">
        <v>9152.7909704851154</v>
      </c>
      <c r="X91" s="332">
        <v>9142.8721052074125</v>
      </c>
      <c r="Y91" s="332">
        <v>7192.2839692489724</v>
      </c>
      <c r="Z91" s="332">
        <v>7289.8958650190816</v>
      </c>
      <c r="AA91" s="332">
        <v>6571.1613924212379</v>
      </c>
      <c r="AB91" s="332">
        <v>13375.695518307781</v>
      </c>
      <c r="AC91" s="332">
        <v>19867.46268098363</v>
      </c>
      <c r="AD91" s="332">
        <v>25515.950650767671</v>
      </c>
      <c r="AE91" s="332">
        <v>37022.22971238078</v>
      </c>
      <c r="AF91" s="332">
        <v>47127.070094945811</v>
      </c>
      <c r="AG91" s="340">
        <v>52448.850081331308</v>
      </c>
    </row>
    <row r="92" spans="1:33" x14ac:dyDescent="0.2">
      <c r="A92" s="448"/>
      <c r="B92" s="445"/>
      <c r="C92" s="347" t="s">
        <v>438</v>
      </c>
      <c r="D92" s="332">
        <v>0</v>
      </c>
      <c r="E92" s="332">
        <v>0</v>
      </c>
      <c r="F92" s="332">
        <v>0</v>
      </c>
      <c r="G92" s="332">
        <v>0</v>
      </c>
      <c r="H92" s="332">
        <v>0</v>
      </c>
      <c r="I92" s="332">
        <v>0</v>
      </c>
      <c r="J92" s="332">
        <v>0</v>
      </c>
      <c r="K92" s="332">
        <v>0</v>
      </c>
      <c r="L92" s="332">
        <v>0</v>
      </c>
      <c r="M92" s="332">
        <v>0</v>
      </c>
      <c r="N92" s="332">
        <v>0</v>
      </c>
      <c r="O92" s="332">
        <v>0</v>
      </c>
      <c r="P92" s="332">
        <v>0</v>
      </c>
      <c r="Q92" s="332">
        <v>0</v>
      </c>
      <c r="R92" s="332">
        <v>0</v>
      </c>
      <c r="S92" s="332">
        <v>0</v>
      </c>
      <c r="T92" s="332">
        <v>6.3257401036363648E-8</v>
      </c>
      <c r="U92" s="332">
        <v>1.053151187272727E-7</v>
      </c>
      <c r="V92" s="332">
        <v>8.4160988581818201E-8</v>
      </c>
      <c r="W92" s="332">
        <v>8.4069882181818156E-8</v>
      </c>
      <c r="X92" s="332">
        <v>8.3978775781818178E-8</v>
      </c>
      <c r="Y92" s="332">
        <v>0</v>
      </c>
      <c r="Z92" s="332">
        <v>0</v>
      </c>
      <c r="AA92" s="332">
        <v>0</v>
      </c>
      <c r="AB92" s="332">
        <v>0</v>
      </c>
      <c r="AC92" s="332">
        <v>0</v>
      </c>
      <c r="AD92" s="332">
        <v>125.2599793751138</v>
      </c>
      <c r="AE92" s="332">
        <v>361.42812399902988</v>
      </c>
      <c r="AF92" s="332">
        <v>574.9761116822549</v>
      </c>
      <c r="AG92" s="340">
        <v>765.10904779128373</v>
      </c>
    </row>
    <row r="93" spans="1:33" x14ac:dyDescent="0.2">
      <c r="A93" s="448"/>
      <c r="B93" s="445"/>
      <c r="C93" s="347" t="s">
        <v>439</v>
      </c>
      <c r="D93" s="332">
        <v>0</v>
      </c>
      <c r="E93" s="332">
        <v>0</v>
      </c>
      <c r="F93" s="332">
        <v>0</v>
      </c>
      <c r="G93" s="332">
        <v>0</v>
      </c>
      <c r="H93" s="332">
        <v>0</v>
      </c>
      <c r="I93" s="332">
        <v>0</v>
      </c>
      <c r="J93" s="332">
        <v>0</v>
      </c>
      <c r="K93" s="332">
        <v>0</v>
      </c>
      <c r="L93" s="332">
        <v>0</v>
      </c>
      <c r="M93" s="332">
        <v>0</v>
      </c>
      <c r="N93" s="332">
        <v>0</v>
      </c>
      <c r="O93" s="332">
        <v>0</v>
      </c>
      <c r="P93" s="332">
        <v>0</v>
      </c>
      <c r="Q93" s="332">
        <v>0</v>
      </c>
      <c r="R93" s="332">
        <v>0</v>
      </c>
      <c r="S93" s="332">
        <v>0</v>
      </c>
      <c r="T93" s="332">
        <v>1.6762153237010119E-8</v>
      </c>
      <c r="U93" s="332">
        <v>2.7906744971480398E-8</v>
      </c>
      <c r="V93" s="332">
        <v>2.2301254305021819E-8</v>
      </c>
      <c r="W93" s="332">
        <v>2.2277112632859291E-8</v>
      </c>
      <c r="X93" s="332">
        <v>2.2252970960696789E-8</v>
      </c>
      <c r="Y93" s="332">
        <v>0</v>
      </c>
      <c r="Z93" s="332">
        <v>0</v>
      </c>
      <c r="AA93" s="332">
        <v>0</v>
      </c>
      <c r="AB93" s="332">
        <v>0</v>
      </c>
      <c r="AC93" s="332">
        <v>0</v>
      </c>
      <c r="AD93" s="332">
        <v>1.6713730448079661E-8</v>
      </c>
      <c r="AE93" s="332">
        <v>2.8030602921561629E-8</v>
      </c>
      <c r="AF93" s="332">
        <v>2.2550787819313509E-8</v>
      </c>
      <c r="AG93" s="340">
        <v>2.266389037696548E-8</v>
      </c>
    </row>
    <row r="94" spans="1:33" x14ac:dyDescent="0.2">
      <c r="A94" s="448"/>
      <c r="B94" s="445"/>
      <c r="C94" s="347" t="s">
        <v>440</v>
      </c>
      <c r="D94" s="332">
        <v>0</v>
      </c>
      <c r="E94" s="332">
        <v>0</v>
      </c>
      <c r="F94" s="332">
        <v>0</v>
      </c>
      <c r="G94" s="332">
        <v>0</v>
      </c>
      <c r="H94" s="332">
        <v>0</v>
      </c>
      <c r="I94" s="332">
        <v>0</v>
      </c>
      <c r="J94" s="332">
        <v>0</v>
      </c>
      <c r="K94" s="332">
        <v>0</v>
      </c>
      <c r="L94" s="332">
        <v>0</v>
      </c>
      <c r="M94" s="332">
        <v>0</v>
      </c>
      <c r="N94" s="332">
        <v>0</v>
      </c>
      <c r="O94" s="332">
        <v>0</v>
      </c>
      <c r="P94" s="332">
        <v>0</v>
      </c>
      <c r="Q94" s="332">
        <v>0</v>
      </c>
      <c r="R94" s="332">
        <v>0</v>
      </c>
      <c r="S94" s="332">
        <v>0</v>
      </c>
      <c r="T94" s="332">
        <v>0.40892692313599721</v>
      </c>
      <c r="U94" s="332">
        <v>0.6808086762225527</v>
      </c>
      <c r="V94" s="332">
        <v>0.54405798444142173</v>
      </c>
      <c r="W94" s="332">
        <v>0.54346902790480078</v>
      </c>
      <c r="X94" s="332">
        <v>0.54288007136818039</v>
      </c>
      <c r="Y94" s="332">
        <v>50.720327271182462</v>
      </c>
      <c r="Z94" s="332">
        <v>83.79619124443245</v>
      </c>
      <c r="AA94" s="332">
        <v>55.375602464564018</v>
      </c>
      <c r="AB94" s="332">
        <v>55.315330745199468</v>
      </c>
      <c r="AC94" s="332">
        <v>90.52417315844032</v>
      </c>
      <c r="AD94" s="332">
        <v>538.88590683125744</v>
      </c>
      <c r="AE94" s="332">
        <v>1328.7019692361989</v>
      </c>
      <c r="AF94" s="332">
        <v>2044.3858813579291</v>
      </c>
      <c r="AG94" s="340">
        <v>2683.8575240939922</v>
      </c>
    </row>
    <row r="95" spans="1:33" x14ac:dyDescent="0.2">
      <c r="A95" s="448"/>
      <c r="B95" s="446"/>
      <c r="C95" s="351" t="s">
        <v>436</v>
      </c>
      <c r="D95" s="332">
        <v>0</v>
      </c>
      <c r="E95" s="332">
        <v>373.93299915750328</v>
      </c>
      <c r="F95" s="332">
        <v>373.9329991575035</v>
      </c>
      <c r="G95" s="332">
        <v>373.93299915750328</v>
      </c>
      <c r="H95" s="332">
        <v>373.9329991575035</v>
      </c>
      <c r="I95" s="332">
        <v>373.93299915750231</v>
      </c>
      <c r="J95" s="332">
        <v>373.9329991575043</v>
      </c>
      <c r="K95" s="332">
        <v>373.93299915750231</v>
      </c>
      <c r="L95" s="332">
        <v>373.93299915750458</v>
      </c>
      <c r="M95" s="332">
        <v>373.9329991575031</v>
      </c>
      <c r="N95" s="332">
        <v>373.9329991575039</v>
      </c>
      <c r="O95" s="332">
        <v>373.9329991575039</v>
      </c>
      <c r="P95" s="332">
        <v>373.93299915750231</v>
      </c>
      <c r="Q95" s="332">
        <v>747.86599831500632</v>
      </c>
      <c r="R95" s="332">
        <v>747.86599831500507</v>
      </c>
      <c r="S95" s="332">
        <v>747.86599831500803</v>
      </c>
      <c r="T95" s="332">
        <v>626.48218997630363</v>
      </c>
      <c r="U95" s="332">
        <v>422.70205294812411</v>
      </c>
      <c r="V95" s="332">
        <v>228.82182121961009</v>
      </c>
      <c r="W95" s="332">
        <v>337.37991465727657</v>
      </c>
      <c r="X95" s="332">
        <v>622.04268306332381</v>
      </c>
      <c r="Y95" s="332">
        <v>458.93710077228383</v>
      </c>
      <c r="Z95" s="332">
        <v>344.59489258876943</v>
      </c>
      <c r="AA95" s="332">
        <v>401.59893440095789</v>
      </c>
      <c r="AB95" s="332">
        <v>424.28074979256081</v>
      </c>
      <c r="AC95" s="332">
        <v>735.15621881701031</v>
      </c>
      <c r="AD95" s="332">
        <v>631.62139568409305</v>
      </c>
      <c r="AE95" s="332">
        <v>613.59510217167281</v>
      </c>
      <c r="AF95" s="332">
        <v>594.16197245407113</v>
      </c>
      <c r="AG95" s="340">
        <v>614.97336396653657</v>
      </c>
    </row>
    <row r="96" spans="1:33" x14ac:dyDescent="0.2">
      <c r="A96" s="448"/>
      <c r="B96" s="444" t="s">
        <v>449</v>
      </c>
      <c r="C96" s="349" t="s">
        <v>437</v>
      </c>
      <c r="D96" s="333">
        <f t="shared" ref="D96:AG96" si="48">D91*$D3</f>
        <v>0</v>
      </c>
      <c r="E96" s="333">
        <f t="shared" si="48"/>
        <v>0</v>
      </c>
      <c r="F96" s="333">
        <f t="shared" si="48"/>
        <v>0</v>
      </c>
      <c r="G96" s="333">
        <f t="shared" si="48"/>
        <v>0</v>
      </c>
      <c r="H96" s="333">
        <f t="shared" si="48"/>
        <v>0</v>
      </c>
      <c r="I96" s="333">
        <f t="shared" si="48"/>
        <v>0</v>
      </c>
      <c r="J96" s="333">
        <f t="shared" si="48"/>
        <v>0</v>
      </c>
      <c r="K96" s="333">
        <f t="shared" si="48"/>
        <v>0</v>
      </c>
      <c r="L96" s="333">
        <f t="shared" si="48"/>
        <v>0</v>
      </c>
      <c r="M96" s="333">
        <f t="shared" si="48"/>
        <v>0</v>
      </c>
      <c r="N96" s="333">
        <f t="shared" si="48"/>
        <v>0</v>
      </c>
      <c r="O96" s="333">
        <f t="shared" si="48"/>
        <v>0</v>
      </c>
      <c r="P96" s="333">
        <f t="shared" si="48"/>
        <v>0</v>
      </c>
      <c r="Q96" s="333">
        <f t="shared" si="48"/>
        <v>0</v>
      </c>
      <c r="R96" s="333">
        <f t="shared" si="48"/>
        <v>0</v>
      </c>
      <c r="S96" s="333">
        <f t="shared" si="48"/>
        <v>0</v>
      </c>
      <c r="T96" s="333">
        <f t="shared" si="48"/>
        <v>2754.7642698954619</v>
      </c>
      <c r="U96" s="333">
        <f t="shared" si="48"/>
        <v>4586.3143505202561</v>
      </c>
      <c r="V96" s="333">
        <f t="shared" si="48"/>
        <v>3665.0839343051225</v>
      </c>
      <c r="W96" s="333">
        <f t="shared" si="48"/>
        <v>3661.1163881940465</v>
      </c>
      <c r="X96" s="333">
        <f t="shared" si="48"/>
        <v>3657.1488420829651</v>
      </c>
      <c r="Y96" s="333">
        <f t="shared" si="48"/>
        <v>2876.9135876995892</v>
      </c>
      <c r="Z96" s="333">
        <f t="shared" si="48"/>
        <v>2915.9583460076328</v>
      </c>
      <c r="AA96" s="333">
        <f t="shared" si="48"/>
        <v>2628.4645569684953</v>
      </c>
      <c r="AB96" s="333">
        <f t="shared" si="48"/>
        <v>5350.2782073231128</v>
      </c>
      <c r="AC96" s="333">
        <f t="shared" si="48"/>
        <v>7946.9850723934524</v>
      </c>
      <c r="AD96" s="333">
        <f t="shared" si="48"/>
        <v>10206.380260307069</v>
      </c>
      <c r="AE96" s="333">
        <f t="shared" si="48"/>
        <v>14808.891884952312</v>
      </c>
      <c r="AF96" s="333">
        <f t="shared" si="48"/>
        <v>18850.828037978325</v>
      </c>
      <c r="AG96" s="341">
        <f t="shared" si="48"/>
        <v>20979.540032532524</v>
      </c>
    </row>
    <row r="97" spans="1:33" x14ac:dyDescent="0.2">
      <c r="A97" s="448"/>
      <c r="B97" s="445"/>
      <c r="C97" s="347" t="s">
        <v>438</v>
      </c>
      <c r="D97" s="333">
        <f t="shared" ref="D97:AG97" si="49">D92*$D7</f>
        <v>0</v>
      </c>
      <c r="E97" s="333">
        <f t="shared" si="49"/>
        <v>0</v>
      </c>
      <c r="F97" s="333">
        <f t="shared" si="49"/>
        <v>0</v>
      </c>
      <c r="G97" s="333">
        <f t="shared" si="49"/>
        <v>0</v>
      </c>
      <c r="H97" s="333">
        <f t="shared" si="49"/>
        <v>0</v>
      </c>
      <c r="I97" s="333">
        <f t="shared" si="49"/>
        <v>0</v>
      </c>
      <c r="J97" s="333">
        <f t="shared" si="49"/>
        <v>0</v>
      </c>
      <c r="K97" s="333">
        <f t="shared" si="49"/>
        <v>0</v>
      </c>
      <c r="L97" s="333">
        <f t="shared" si="49"/>
        <v>0</v>
      </c>
      <c r="M97" s="333">
        <f t="shared" si="49"/>
        <v>0</v>
      </c>
      <c r="N97" s="333">
        <f t="shared" si="49"/>
        <v>0</v>
      </c>
      <c r="O97" s="333">
        <f t="shared" si="49"/>
        <v>0</v>
      </c>
      <c r="P97" s="333">
        <f t="shared" si="49"/>
        <v>0</v>
      </c>
      <c r="Q97" s="333">
        <f t="shared" si="49"/>
        <v>0</v>
      </c>
      <c r="R97" s="333">
        <f t="shared" si="49"/>
        <v>0</v>
      </c>
      <c r="S97" s="333">
        <f t="shared" si="49"/>
        <v>0</v>
      </c>
      <c r="T97" s="333">
        <f t="shared" si="49"/>
        <v>3.542414458036364E-10</v>
      </c>
      <c r="U97" s="333">
        <f t="shared" si="49"/>
        <v>5.8976466487272713E-10</v>
      </c>
      <c r="V97" s="333">
        <f t="shared" si="49"/>
        <v>4.7130153605818189E-10</v>
      </c>
      <c r="W97" s="333">
        <f t="shared" si="49"/>
        <v>4.7079134021818166E-10</v>
      </c>
      <c r="X97" s="333">
        <f t="shared" si="49"/>
        <v>4.7028114437818175E-10</v>
      </c>
      <c r="Y97" s="333">
        <f t="shared" si="49"/>
        <v>0</v>
      </c>
      <c r="Z97" s="333">
        <f t="shared" si="49"/>
        <v>0</v>
      </c>
      <c r="AA97" s="333">
        <f t="shared" si="49"/>
        <v>0</v>
      </c>
      <c r="AB97" s="333">
        <f t="shared" si="49"/>
        <v>0</v>
      </c>
      <c r="AC97" s="333">
        <f t="shared" si="49"/>
        <v>0</v>
      </c>
      <c r="AD97" s="333">
        <f t="shared" si="49"/>
        <v>0.70145588450063723</v>
      </c>
      <c r="AE97" s="333">
        <f t="shared" si="49"/>
        <v>2.0239974943945671</v>
      </c>
      <c r="AF97" s="333">
        <f t="shared" si="49"/>
        <v>3.2198662254206272</v>
      </c>
      <c r="AG97" s="341">
        <f t="shared" si="49"/>
        <v>4.2846106676311893</v>
      </c>
    </row>
    <row r="98" spans="1:33" x14ac:dyDescent="0.2">
      <c r="A98" s="448"/>
      <c r="B98" s="445"/>
      <c r="C98" s="347" t="s">
        <v>439</v>
      </c>
      <c r="D98" s="333">
        <f t="shared" ref="D98:AG98" si="50">D93*$D12</f>
        <v>0</v>
      </c>
      <c r="E98" s="333">
        <f t="shared" si="50"/>
        <v>0</v>
      </c>
      <c r="F98" s="333">
        <f t="shared" si="50"/>
        <v>0</v>
      </c>
      <c r="G98" s="333">
        <f t="shared" si="50"/>
        <v>0</v>
      </c>
      <c r="H98" s="333">
        <f t="shared" si="50"/>
        <v>0</v>
      </c>
      <c r="I98" s="333">
        <f t="shared" si="50"/>
        <v>0</v>
      </c>
      <c r="J98" s="333">
        <f t="shared" si="50"/>
        <v>0</v>
      </c>
      <c r="K98" s="333">
        <f t="shared" si="50"/>
        <v>0</v>
      </c>
      <c r="L98" s="333">
        <f t="shared" si="50"/>
        <v>0</v>
      </c>
      <c r="M98" s="333">
        <f t="shared" si="50"/>
        <v>0</v>
      </c>
      <c r="N98" s="333">
        <f t="shared" si="50"/>
        <v>0</v>
      </c>
      <c r="O98" s="333">
        <f t="shared" si="50"/>
        <v>0</v>
      </c>
      <c r="P98" s="333">
        <f t="shared" si="50"/>
        <v>0</v>
      </c>
      <c r="Q98" s="333">
        <f t="shared" si="50"/>
        <v>0</v>
      </c>
      <c r="R98" s="333">
        <f t="shared" si="50"/>
        <v>0</v>
      </c>
      <c r="S98" s="333">
        <f t="shared" si="50"/>
        <v>0</v>
      </c>
      <c r="T98" s="333">
        <f t="shared" si="50"/>
        <v>6.7048612948040484E-9</v>
      </c>
      <c r="U98" s="333">
        <f t="shared" si="50"/>
        <v>1.116269798859216E-8</v>
      </c>
      <c r="V98" s="333">
        <f t="shared" si="50"/>
        <v>8.9205017220087276E-9</v>
      </c>
      <c r="W98" s="333">
        <f t="shared" si="50"/>
        <v>8.910845053143717E-9</v>
      </c>
      <c r="X98" s="333">
        <f t="shared" si="50"/>
        <v>8.9011883842787164E-9</v>
      </c>
      <c r="Y98" s="333">
        <f t="shared" si="50"/>
        <v>0</v>
      </c>
      <c r="Z98" s="333">
        <f t="shared" si="50"/>
        <v>0</v>
      </c>
      <c r="AA98" s="333">
        <f t="shared" si="50"/>
        <v>0</v>
      </c>
      <c r="AB98" s="333">
        <f t="shared" si="50"/>
        <v>0</v>
      </c>
      <c r="AC98" s="333">
        <f t="shared" si="50"/>
        <v>0</v>
      </c>
      <c r="AD98" s="333">
        <f t="shared" si="50"/>
        <v>6.6854921792318652E-9</v>
      </c>
      <c r="AE98" s="333">
        <f t="shared" si="50"/>
        <v>1.1212241168624653E-8</v>
      </c>
      <c r="AF98" s="333">
        <f t="shared" si="50"/>
        <v>9.0203151277254036E-9</v>
      </c>
      <c r="AG98" s="341">
        <f t="shared" si="50"/>
        <v>9.065556150786192E-9</v>
      </c>
    </row>
    <row r="99" spans="1:33" x14ac:dyDescent="0.2">
      <c r="A99" s="448"/>
      <c r="B99" s="445"/>
      <c r="C99" s="347" t="s">
        <v>440</v>
      </c>
      <c r="D99" s="333">
        <f t="shared" ref="D99:AG99" si="51">D94*$D16</f>
        <v>0</v>
      </c>
      <c r="E99" s="333">
        <f t="shared" si="51"/>
        <v>0</v>
      </c>
      <c r="F99" s="333">
        <f t="shared" si="51"/>
        <v>0</v>
      </c>
      <c r="G99" s="333">
        <f t="shared" si="51"/>
        <v>0</v>
      </c>
      <c r="H99" s="333">
        <f t="shared" si="51"/>
        <v>0</v>
      </c>
      <c r="I99" s="333">
        <f t="shared" si="51"/>
        <v>0</v>
      </c>
      <c r="J99" s="333">
        <f t="shared" si="51"/>
        <v>0</v>
      </c>
      <c r="K99" s="333">
        <f t="shared" si="51"/>
        <v>0</v>
      </c>
      <c r="L99" s="333">
        <f t="shared" si="51"/>
        <v>0</v>
      </c>
      <c r="M99" s="333">
        <f t="shared" si="51"/>
        <v>0</v>
      </c>
      <c r="N99" s="333">
        <f t="shared" si="51"/>
        <v>0</v>
      </c>
      <c r="O99" s="333">
        <f t="shared" si="51"/>
        <v>0</v>
      </c>
      <c r="P99" s="333">
        <f t="shared" si="51"/>
        <v>0</v>
      </c>
      <c r="Q99" s="333">
        <f t="shared" si="51"/>
        <v>0</v>
      </c>
      <c r="R99" s="333">
        <f t="shared" si="51"/>
        <v>0</v>
      </c>
      <c r="S99" s="333">
        <f t="shared" si="51"/>
        <v>0</v>
      </c>
      <c r="T99" s="333">
        <f t="shared" si="51"/>
        <v>0.1635707692543989</v>
      </c>
      <c r="U99" s="333">
        <f t="shared" si="51"/>
        <v>0.27232347048902111</v>
      </c>
      <c r="V99" s="333">
        <f t="shared" si="51"/>
        <v>0.21762319377656869</v>
      </c>
      <c r="W99" s="333">
        <f t="shared" si="51"/>
        <v>0.21738761116192032</v>
      </c>
      <c r="X99" s="333">
        <f t="shared" si="51"/>
        <v>0.21715202854727217</v>
      </c>
      <c r="Y99" s="333">
        <f t="shared" si="51"/>
        <v>20.288130908472986</v>
      </c>
      <c r="Z99" s="333">
        <f t="shared" si="51"/>
        <v>33.51847649777298</v>
      </c>
      <c r="AA99" s="333">
        <f t="shared" si="51"/>
        <v>22.150240985825608</v>
      </c>
      <c r="AB99" s="333">
        <f t="shared" si="51"/>
        <v>22.126132298079789</v>
      </c>
      <c r="AC99" s="333">
        <f t="shared" si="51"/>
        <v>36.209669263376128</v>
      </c>
      <c r="AD99" s="333">
        <f t="shared" si="51"/>
        <v>215.55436273250299</v>
      </c>
      <c r="AE99" s="333">
        <f t="shared" si="51"/>
        <v>531.48078769447955</v>
      </c>
      <c r="AF99" s="333">
        <f t="shared" si="51"/>
        <v>817.75435254317165</v>
      </c>
      <c r="AG99" s="341">
        <f t="shared" si="51"/>
        <v>1073.5430096375969</v>
      </c>
    </row>
    <row r="100" spans="1:33" x14ac:dyDescent="0.2">
      <c r="A100" s="448"/>
      <c r="B100" s="446"/>
      <c r="C100" s="351" t="s">
        <v>436</v>
      </c>
      <c r="D100" s="333">
        <f t="shared" ref="D100:AG100" si="52">D95*$D19</f>
        <v>0</v>
      </c>
      <c r="E100" s="333">
        <f t="shared" si="52"/>
        <v>373.93299915750328</v>
      </c>
      <c r="F100" s="333">
        <f t="shared" si="52"/>
        <v>373.9329991575035</v>
      </c>
      <c r="G100" s="333">
        <f t="shared" si="52"/>
        <v>373.93299915750328</v>
      </c>
      <c r="H100" s="333">
        <f t="shared" si="52"/>
        <v>373.9329991575035</v>
      </c>
      <c r="I100" s="333">
        <f t="shared" si="52"/>
        <v>373.93299915750231</v>
      </c>
      <c r="J100" s="333">
        <f t="shared" si="52"/>
        <v>373.9329991575043</v>
      </c>
      <c r="K100" s="333">
        <f t="shared" si="52"/>
        <v>373.93299915750231</v>
      </c>
      <c r="L100" s="333">
        <f t="shared" si="52"/>
        <v>373.93299915750458</v>
      </c>
      <c r="M100" s="333">
        <f t="shared" si="52"/>
        <v>373.9329991575031</v>
      </c>
      <c r="N100" s="333">
        <f t="shared" si="52"/>
        <v>373.9329991575039</v>
      </c>
      <c r="O100" s="333">
        <f t="shared" si="52"/>
        <v>373.9329991575039</v>
      </c>
      <c r="P100" s="333">
        <f t="shared" si="52"/>
        <v>373.93299915750231</v>
      </c>
      <c r="Q100" s="333">
        <f t="shared" si="52"/>
        <v>747.86599831500632</v>
      </c>
      <c r="R100" s="333">
        <f t="shared" si="52"/>
        <v>747.86599831500507</v>
      </c>
      <c r="S100" s="333">
        <f t="shared" si="52"/>
        <v>747.86599831500803</v>
      </c>
      <c r="T100" s="333">
        <f t="shared" si="52"/>
        <v>626.48218997630363</v>
      </c>
      <c r="U100" s="333">
        <f t="shared" si="52"/>
        <v>422.70205294812411</v>
      </c>
      <c r="V100" s="333">
        <f t="shared" si="52"/>
        <v>228.82182121961009</v>
      </c>
      <c r="W100" s="333">
        <f t="shared" si="52"/>
        <v>337.37991465727657</v>
      </c>
      <c r="X100" s="333">
        <f t="shared" si="52"/>
        <v>622.04268306332381</v>
      </c>
      <c r="Y100" s="333">
        <f t="shared" si="52"/>
        <v>458.93710077228383</v>
      </c>
      <c r="Z100" s="333">
        <f t="shared" si="52"/>
        <v>344.59489258876943</v>
      </c>
      <c r="AA100" s="333">
        <f t="shared" si="52"/>
        <v>401.59893440095789</v>
      </c>
      <c r="AB100" s="333">
        <f t="shared" si="52"/>
        <v>424.28074979256081</v>
      </c>
      <c r="AC100" s="333">
        <f t="shared" si="52"/>
        <v>735.15621881701031</v>
      </c>
      <c r="AD100" s="333">
        <f t="shared" si="52"/>
        <v>631.62139568409305</v>
      </c>
      <c r="AE100" s="333">
        <f t="shared" si="52"/>
        <v>613.59510217167281</v>
      </c>
      <c r="AF100" s="333">
        <f t="shared" si="52"/>
        <v>594.16197245407113</v>
      </c>
      <c r="AG100" s="341">
        <f t="shared" si="52"/>
        <v>614.97336396653657</v>
      </c>
    </row>
    <row r="101" spans="1:33" x14ac:dyDescent="0.2">
      <c r="A101" s="449"/>
      <c r="B101" s="345"/>
      <c r="C101" s="348" t="s">
        <v>433</v>
      </c>
      <c r="D101" s="335">
        <f>SUM(D96:D100)</f>
        <v>0</v>
      </c>
      <c r="E101" s="335">
        <f t="shared" ref="E101:AF101" si="53">SUM(E96:E100)</f>
        <v>373.93299915750328</v>
      </c>
      <c r="F101" s="335">
        <f t="shared" si="53"/>
        <v>373.9329991575035</v>
      </c>
      <c r="G101" s="335">
        <f t="shared" si="53"/>
        <v>373.93299915750328</v>
      </c>
      <c r="H101" s="335">
        <f t="shared" si="53"/>
        <v>373.9329991575035</v>
      </c>
      <c r="I101" s="335">
        <f t="shared" si="53"/>
        <v>373.93299915750231</v>
      </c>
      <c r="J101" s="335">
        <f t="shared" si="53"/>
        <v>373.9329991575043</v>
      </c>
      <c r="K101" s="335">
        <f t="shared" si="53"/>
        <v>373.93299915750231</v>
      </c>
      <c r="L101" s="335">
        <f t="shared" si="53"/>
        <v>373.93299915750458</v>
      </c>
      <c r="M101" s="335">
        <f t="shared" si="53"/>
        <v>373.9329991575031</v>
      </c>
      <c r="N101" s="335">
        <f t="shared" si="53"/>
        <v>373.9329991575039</v>
      </c>
      <c r="O101" s="335">
        <f t="shared" si="53"/>
        <v>373.9329991575039</v>
      </c>
      <c r="P101" s="335">
        <f t="shared" si="53"/>
        <v>373.93299915750231</v>
      </c>
      <c r="Q101" s="335">
        <f t="shared" si="53"/>
        <v>747.86599831500632</v>
      </c>
      <c r="R101" s="335">
        <f t="shared" si="53"/>
        <v>747.86599831500507</v>
      </c>
      <c r="S101" s="335">
        <f t="shared" si="53"/>
        <v>747.86599831500803</v>
      </c>
      <c r="T101" s="335">
        <f t="shared" si="53"/>
        <v>3381.4100306480791</v>
      </c>
      <c r="U101" s="335">
        <f t="shared" si="53"/>
        <v>5009.2887269506218</v>
      </c>
      <c r="V101" s="335">
        <f t="shared" si="53"/>
        <v>3894.1233787279007</v>
      </c>
      <c r="W101" s="335">
        <f t="shared" si="53"/>
        <v>3998.7136904718664</v>
      </c>
      <c r="X101" s="335">
        <f t="shared" si="53"/>
        <v>4279.4086771842076</v>
      </c>
      <c r="Y101" s="335">
        <f t="shared" si="53"/>
        <v>3356.1388193803459</v>
      </c>
      <c r="Z101" s="335">
        <f t="shared" si="53"/>
        <v>3294.0717150941755</v>
      </c>
      <c r="AA101" s="335">
        <f t="shared" si="53"/>
        <v>3052.2137323552788</v>
      </c>
      <c r="AB101" s="335">
        <f t="shared" si="53"/>
        <v>5796.6850894137533</v>
      </c>
      <c r="AC101" s="335">
        <f t="shared" si="53"/>
        <v>8718.3509604738392</v>
      </c>
      <c r="AD101" s="335">
        <f t="shared" si="53"/>
        <v>11054.257474614849</v>
      </c>
      <c r="AE101" s="335">
        <f t="shared" si="53"/>
        <v>15955.991772324072</v>
      </c>
      <c r="AF101" s="335">
        <f t="shared" si="53"/>
        <v>20265.964229210007</v>
      </c>
      <c r="AG101" s="342">
        <f t="shared" ref="AG101" si="54">SUM(AG96:AG100)</f>
        <v>22672.341016813352</v>
      </c>
    </row>
    <row r="102" spans="1:33" x14ac:dyDescent="0.2">
      <c r="A102" s="447" t="s">
        <v>170</v>
      </c>
      <c r="B102" s="444" t="s">
        <v>448</v>
      </c>
      <c r="C102" s="349" t="s">
        <v>437</v>
      </c>
      <c r="D102" s="332">
        <v>0</v>
      </c>
      <c r="E102" s="332">
        <v>0</v>
      </c>
      <c r="F102" s="332">
        <v>0</v>
      </c>
      <c r="G102" s="332">
        <v>0</v>
      </c>
      <c r="H102" s="332">
        <v>0</v>
      </c>
      <c r="I102" s="332">
        <v>0</v>
      </c>
      <c r="J102" s="332">
        <v>0</v>
      </c>
      <c r="K102" s="332">
        <v>0</v>
      </c>
      <c r="L102" s="332">
        <v>0</v>
      </c>
      <c r="M102" s="332">
        <v>0</v>
      </c>
      <c r="N102" s="332">
        <v>0</v>
      </c>
      <c r="O102" s="332">
        <v>0</v>
      </c>
      <c r="P102" s="332">
        <v>0</v>
      </c>
      <c r="Q102" s="332">
        <v>0</v>
      </c>
      <c r="R102" s="332">
        <v>0</v>
      </c>
      <c r="S102" s="332">
        <v>0</v>
      </c>
      <c r="T102" s="332">
        <v>34432.151445330412</v>
      </c>
      <c r="U102" s="332">
        <v>57386.919075550693</v>
      </c>
      <c r="V102" s="332">
        <v>45909.535260440527</v>
      </c>
      <c r="W102" s="332">
        <v>45909.535260440571</v>
      </c>
      <c r="X102" s="332">
        <v>45909.535260440563</v>
      </c>
      <c r="Y102" s="332">
        <v>36154.177713919627</v>
      </c>
      <c r="Z102" s="332">
        <v>36684.69475352591</v>
      </c>
      <c r="AA102" s="332">
        <v>33103.823312354893</v>
      </c>
      <c r="AB102" s="332">
        <v>67456.739543124146</v>
      </c>
      <c r="AC102" s="332">
        <v>100305.52246107379</v>
      </c>
      <c r="AD102" s="332">
        <v>119011.50470747999</v>
      </c>
      <c r="AE102" s="332">
        <v>158720.84612375041</v>
      </c>
      <c r="AF102" s="332">
        <v>184590.20456361471</v>
      </c>
      <c r="AG102" s="340">
        <v>186324.26696219109</v>
      </c>
    </row>
    <row r="103" spans="1:33" x14ac:dyDescent="0.2">
      <c r="A103" s="448"/>
      <c r="B103" s="445"/>
      <c r="C103" s="347" t="s">
        <v>442</v>
      </c>
      <c r="D103" s="332">
        <v>0</v>
      </c>
      <c r="E103" s="332">
        <v>5.3293475127001967E-6</v>
      </c>
      <c r="F103" s="332">
        <v>5.3293475127001967E-6</v>
      </c>
      <c r="G103" s="332">
        <v>5.3293475127001959E-6</v>
      </c>
      <c r="H103" s="332">
        <v>5.3293475127001976E-6</v>
      </c>
      <c r="I103" s="332">
        <v>5.3293475127001942E-6</v>
      </c>
      <c r="J103" s="332">
        <v>5.3293475127001976E-6</v>
      </c>
      <c r="K103" s="332">
        <v>5.3293475127001891E-6</v>
      </c>
      <c r="L103" s="332">
        <v>5.3293475127002044E-6</v>
      </c>
      <c r="M103" s="332">
        <v>5.3293475127001976E-6</v>
      </c>
      <c r="N103" s="332">
        <v>5.3293475127001891E-6</v>
      </c>
      <c r="O103" s="332">
        <v>5.3293475127001976E-6</v>
      </c>
      <c r="P103" s="332">
        <v>5.3293475127001976E-6</v>
      </c>
      <c r="Q103" s="332">
        <v>5.3293475127001976E-6</v>
      </c>
      <c r="R103" s="332">
        <v>5.3293475127001823E-6</v>
      </c>
      <c r="S103" s="332">
        <v>5.3293475127001976E-6</v>
      </c>
      <c r="T103" s="332">
        <v>2.5095355617294008</v>
      </c>
      <c r="U103" s="332">
        <v>6.8115876170785379</v>
      </c>
      <c r="V103" s="332">
        <v>28.145473522107189</v>
      </c>
      <c r="W103" s="332">
        <v>83.708004623588081</v>
      </c>
      <c r="X103" s="332">
        <v>1370.798523682608</v>
      </c>
      <c r="Y103" s="332">
        <v>8024.1371234068756</v>
      </c>
      <c r="Z103" s="332">
        <v>6948.0539712319487</v>
      </c>
      <c r="AA103" s="332">
        <v>0</v>
      </c>
      <c r="AB103" s="332">
        <v>0</v>
      </c>
      <c r="AC103" s="332">
        <v>0</v>
      </c>
      <c r="AD103" s="332">
        <v>636.62780453205494</v>
      </c>
      <c r="AE103" s="332">
        <v>1842.388511331013</v>
      </c>
      <c r="AF103" s="332">
        <v>2946.9068807202898</v>
      </c>
      <c r="AG103" s="340">
        <v>3950.1829126998841</v>
      </c>
    </row>
    <row r="104" spans="1:33" x14ac:dyDescent="0.2">
      <c r="A104" s="448"/>
      <c r="B104" s="445"/>
      <c r="C104" s="347" t="s">
        <v>435</v>
      </c>
      <c r="D104" s="332">
        <v>0</v>
      </c>
      <c r="E104" s="332">
        <v>0</v>
      </c>
      <c r="F104" s="332">
        <v>0</v>
      </c>
      <c r="G104" s="332">
        <v>0</v>
      </c>
      <c r="H104" s="332">
        <v>0</v>
      </c>
      <c r="I104" s="332">
        <v>0</v>
      </c>
      <c r="J104" s="332">
        <v>0</v>
      </c>
      <c r="K104" s="332">
        <v>0</v>
      </c>
      <c r="L104" s="332">
        <v>0</v>
      </c>
      <c r="M104" s="332">
        <v>0</v>
      </c>
      <c r="N104" s="332">
        <v>0</v>
      </c>
      <c r="O104" s="332">
        <v>0</v>
      </c>
      <c r="P104" s="332">
        <v>0</v>
      </c>
      <c r="Q104" s="332">
        <v>0</v>
      </c>
      <c r="R104" s="332">
        <v>0</v>
      </c>
      <c r="S104" s="332">
        <v>0</v>
      </c>
      <c r="T104" s="332">
        <v>0</v>
      </c>
      <c r="U104" s="332">
        <v>0</v>
      </c>
      <c r="V104" s="332">
        <v>0</v>
      </c>
      <c r="W104" s="332">
        <v>0</v>
      </c>
      <c r="X104" s="332">
        <v>0</v>
      </c>
      <c r="Y104" s="332">
        <v>0</v>
      </c>
      <c r="Z104" s="332">
        <v>0</v>
      </c>
      <c r="AA104" s="332">
        <v>0</v>
      </c>
      <c r="AB104" s="332">
        <v>0</v>
      </c>
      <c r="AC104" s="332">
        <v>0</v>
      </c>
      <c r="AD104" s="332">
        <v>0</v>
      </c>
      <c r="AE104" s="332">
        <v>0</v>
      </c>
      <c r="AF104" s="332">
        <v>0</v>
      </c>
      <c r="AG104" s="340">
        <v>0</v>
      </c>
    </row>
    <row r="105" spans="1:33" x14ac:dyDescent="0.2">
      <c r="A105" s="448"/>
      <c r="B105" s="445"/>
      <c r="C105" s="347" t="s">
        <v>438</v>
      </c>
      <c r="D105" s="332">
        <v>0</v>
      </c>
      <c r="E105" s="332">
        <v>0</v>
      </c>
      <c r="F105" s="332">
        <v>0</v>
      </c>
      <c r="G105" s="332">
        <v>0</v>
      </c>
      <c r="H105" s="332">
        <v>0</v>
      </c>
      <c r="I105" s="332">
        <v>0</v>
      </c>
      <c r="J105" s="332">
        <v>0</v>
      </c>
      <c r="K105" s="332">
        <v>0</v>
      </c>
      <c r="L105" s="332">
        <v>0</v>
      </c>
      <c r="M105" s="332">
        <v>0</v>
      </c>
      <c r="N105" s="332">
        <v>0</v>
      </c>
      <c r="O105" s="332">
        <v>0</v>
      </c>
      <c r="P105" s="332">
        <v>0</v>
      </c>
      <c r="Q105" s="332">
        <v>0</v>
      </c>
      <c r="R105" s="332">
        <v>0</v>
      </c>
      <c r="S105" s="332">
        <v>0</v>
      </c>
      <c r="T105" s="332">
        <v>3.1626494307692312E-7</v>
      </c>
      <c r="U105" s="332">
        <v>5.2710823846153833E-7</v>
      </c>
      <c r="V105" s="332">
        <v>4.2168659076923078E-7</v>
      </c>
      <c r="W105" s="332">
        <v>4.2168659076923062E-7</v>
      </c>
      <c r="X105" s="332">
        <v>4.2168659076923078E-7</v>
      </c>
      <c r="Y105" s="332">
        <v>0</v>
      </c>
      <c r="Z105" s="332">
        <v>0</v>
      </c>
      <c r="AA105" s="332">
        <v>0</v>
      </c>
      <c r="AB105" s="332">
        <v>0</v>
      </c>
      <c r="AC105" s="332">
        <v>0</v>
      </c>
      <c r="AD105" s="332">
        <v>584.23763351383093</v>
      </c>
      <c r="AE105" s="332">
        <v>1549.506285810271</v>
      </c>
      <c r="AF105" s="332">
        <v>2252.1017720981072</v>
      </c>
      <c r="AG105" s="340">
        <v>2718.045910535478</v>
      </c>
    </row>
    <row r="106" spans="1:33" x14ac:dyDescent="0.2">
      <c r="A106" s="448"/>
      <c r="B106" s="445"/>
      <c r="C106" s="347" t="s">
        <v>434</v>
      </c>
      <c r="D106" s="332">
        <v>0</v>
      </c>
      <c r="E106" s="332">
        <v>1.672490019890145E-6</v>
      </c>
      <c r="F106" s="332">
        <v>1.672490019890145E-6</v>
      </c>
      <c r="G106" s="332">
        <v>1.6724900198901461E-6</v>
      </c>
      <c r="H106" s="332">
        <v>1.672490019890145E-6</v>
      </c>
      <c r="I106" s="332">
        <v>1.672490019890145E-6</v>
      </c>
      <c r="J106" s="332">
        <v>1.6724900198901469E-6</v>
      </c>
      <c r="K106" s="332">
        <v>1.672490019890142E-6</v>
      </c>
      <c r="L106" s="332">
        <v>1.6724900198901469E-6</v>
      </c>
      <c r="M106" s="332">
        <v>1.672490019890145E-6</v>
      </c>
      <c r="N106" s="332">
        <v>1.672490019890145E-6</v>
      </c>
      <c r="O106" s="332">
        <v>1.6724900198901469E-6</v>
      </c>
      <c r="P106" s="332">
        <v>1.6724900198901469E-6</v>
      </c>
      <c r="Q106" s="332">
        <v>1.672490019890142E-6</v>
      </c>
      <c r="R106" s="332">
        <v>1.672490019890142E-6</v>
      </c>
      <c r="S106" s="332">
        <v>1.6724900198901509E-6</v>
      </c>
      <c r="T106" s="332">
        <v>4.2498424773082177E-6</v>
      </c>
      <c r="U106" s="332">
        <v>4.7809426243999078E-6</v>
      </c>
      <c r="V106" s="332">
        <v>4.8390734854100133E-6</v>
      </c>
      <c r="W106" s="332">
        <v>5.3672439264758296E-6</v>
      </c>
      <c r="X106" s="332">
        <v>5.6946765999122747E-5</v>
      </c>
      <c r="Y106" s="332">
        <v>4.515521768905905E-5</v>
      </c>
      <c r="Z106" s="332">
        <v>5.0191142601792253E-5</v>
      </c>
      <c r="AA106" s="332">
        <v>2.1187726054940351E-5</v>
      </c>
      <c r="AB106" s="332">
        <v>2.0558892871996769E-5</v>
      </c>
      <c r="AC106" s="332">
        <v>2.4698020562578021E-5</v>
      </c>
      <c r="AD106" s="332">
        <v>0.66878369925936298</v>
      </c>
      <c r="AE106" s="332">
        <v>2.4946485220468508</v>
      </c>
      <c r="AF106" s="332">
        <v>4.099427476133739</v>
      </c>
      <c r="AG106" s="340">
        <v>5.3237731087008653</v>
      </c>
    </row>
    <row r="107" spans="1:33" x14ac:dyDescent="0.2">
      <c r="A107" s="448"/>
      <c r="B107" s="445"/>
      <c r="C107" s="347" t="s">
        <v>456</v>
      </c>
      <c r="D107" s="332">
        <v>0</v>
      </c>
      <c r="E107" s="332">
        <v>0</v>
      </c>
      <c r="F107" s="332">
        <v>0</v>
      </c>
      <c r="G107" s="332">
        <v>0</v>
      </c>
      <c r="H107" s="332">
        <v>0</v>
      </c>
      <c r="I107" s="332">
        <v>0</v>
      </c>
      <c r="J107" s="332">
        <v>0</v>
      </c>
      <c r="K107" s="332">
        <v>0</v>
      </c>
      <c r="L107" s="332">
        <v>0</v>
      </c>
      <c r="M107" s="332">
        <v>0</v>
      </c>
      <c r="N107" s="332">
        <v>0</v>
      </c>
      <c r="O107" s="332">
        <v>0</v>
      </c>
      <c r="P107" s="332">
        <v>0</v>
      </c>
      <c r="Q107" s="332">
        <v>0</v>
      </c>
      <c r="R107" s="332">
        <v>0</v>
      </c>
      <c r="S107" s="332">
        <v>0</v>
      </c>
      <c r="T107" s="332">
        <v>0</v>
      </c>
      <c r="U107" s="332">
        <v>0</v>
      </c>
      <c r="V107" s="332">
        <v>0</v>
      </c>
      <c r="W107" s="332">
        <v>0</v>
      </c>
      <c r="X107" s="332">
        <v>0</v>
      </c>
      <c r="Y107" s="332">
        <v>0</v>
      </c>
      <c r="Z107" s="332">
        <v>0</v>
      </c>
      <c r="AA107" s="332">
        <v>0</v>
      </c>
      <c r="AB107" s="332">
        <v>0</v>
      </c>
      <c r="AC107" s="332">
        <v>0</v>
      </c>
      <c r="AD107" s="332">
        <v>0</v>
      </c>
      <c r="AE107" s="332">
        <v>0</v>
      </c>
      <c r="AF107" s="332">
        <v>0</v>
      </c>
      <c r="AG107" s="340">
        <v>0</v>
      </c>
    </row>
    <row r="108" spans="1:33" x14ac:dyDescent="0.2">
      <c r="A108" s="448"/>
      <c r="B108" s="445"/>
      <c r="C108" s="347" t="s">
        <v>439</v>
      </c>
      <c r="D108" s="332">
        <v>0</v>
      </c>
      <c r="E108" s="332">
        <v>0</v>
      </c>
      <c r="F108" s="332">
        <v>0</v>
      </c>
      <c r="G108" s="332">
        <v>0</v>
      </c>
      <c r="H108" s="332">
        <v>0</v>
      </c>
      <c r="I108" s="332">
        <v>0</v>
      </c>
      <c r="J108" s="332">
        <v>0</v>
      </c>
      <c r="K108" s="332">
        <v>0</v>
      </c>
      <c r="L108" s="332">
        <v>0</v>
      </c>
      <c r="M108" s="332">
        <v>0</v>
      </c>
      <c r="N108" s="332">
        <v>0</v>
      </c>
      <c r="O108" s="332">
        <v>0</v>
      </c>
      <c r="P108" s="332">
        <v>0</v>
      </c>
      <c r="Q108" s="332">
        <v>0</v>
      </c>
      <c r="R108" s="332">
        <v>0</v>
      </c>
      <c r="S108" s="332">
        <v>0</v>
      </c>
      <c r="T108" s="332">
        <v>8.38049200962622E-8</v>
      </c>
      <c r="U108" s="332">
        <v>1.3967486682710359E-7</v>
      </c>
      <c r="V108" s="332">
        <v>1.11739893461683E-7</v>
      </c>
      <c r="W108" s="332">
        <v>1.1173989346168289E-7</v>
      </c>
      <c r="X108" s="332">
        <v>1.1173989346168289E-7</v>
      </c>
      <c r="Y108" s="332">
        <v>0</v>
      </c>
      <c r="Z108" s="332">
        <v>0</v>
      </c>
      <c r="AA108" s="332">
        <v>0</v>
      </c>
      <c r="AB108" s="332">
        <v>0</v>
      </c>
      <c r="AC108" s="332">
        <v>0</v>
      </c>
      <c r="AD108" s="332">
        <v>7.7956186587989824E-8</v>
      </c>
      <c r="AE108" s="332">
        <v>1.201721519107021E-7</v>
      </c>
      <c r="AF108" s="332">
        <v>8.8328311695408767E-8</v>
      </c>
      <c r="AG108" s="340">
        <v>8.0513352617860898E-8</v>
      </c>
    </row>
    <row r="109" spans="1:33" x14ac:dyDescent="0.2">
      <c r="A109" s="448"/>
      <c r="B109" s="445"/>
      <c r="C109" s="347" t="s">
        <v>431</v>
      </c>
      <c r="D109" s="332">
        <v>0</v>
      </c>
      <c r="E109" s="332">
        <v>1953.6590731787619</v>
      </c>
      <c r="F109" s="332">
        <v>1953.6590731787619</v>
      </c>
      <c r="G109" s="332">
        <v>1953.6590731787619</v>
      </c>
      <c r="H109" s="332">
        <v>1953.6590731787619</v>
      </c>
      <c r="I109" s="332">
        <v>1953.659073178763</v>
      </c>
      <c r="J109" s="332">
        <v>1953.659073178761</v>
      </c>
      <c r="K109" s="332">
        <v>1953.659073178761</v>
      </c>
      <c r="L109" s="332">
        <v>1953.659073178763</v>
      </c>
      <c r="M109" s="332">
        <v>1953.659073178763</v>
      </c>
      <c r="N109" s="332">
        <v>1953.659073178763</v>
      </c>
      <c r="O109" s="332">
        <v>1953.6590731787569</v>
      </c>
      <c r="P109" s="332">
        <v>1953.659073178766</v>
      </c>
      <c r="Q109" s="332">
        <v>1953.659073178761</v>
      </c>
      <c r="R109" s="332">
        <v>1953.659073178761</v>
      </c>
      <c r="S109" s="332">
        <v>1953.659073178761</v>
      </c>
      <c r="T109" s="332">
        <v>0</v>
      </c>
      <c r="U109" s="332">
        <v>0</v>
      </c>
      <c r="V109" s="332">
        <v>0</v>
      </c>
      <c r="W109" s="332">
        <v>0</v>
      </c>
      <c r="X109" s="332">
        <v>782.13382122901919</v>
      </c>
      <c r="Y109" s="332">
        <v>0</v>
      </c>
      <c r="Z109" s="332">
        <v>0</v>
      </c>
      <c r="AA109" s="332">
        <v>20.114782577717349</v>
      </c>
      <c r="AB109" s="332">
        <v>53.545618145225497</v>
      </c>
      <c r="AC109" s="332">
        <v>76.778359330856944</v>
      </c>
      <c r="AD109" s="332">
        <v>301.73087139058691</v>
      </c>
      <c r="AE109" s="332">
        <v>596.59570374384407</v>
      </c>
      <c r="AF109" s="332">
        <v>683.55126584429775</v>
      </c>
      <c r="AG109" s="340">
        <v>562.59755769196545</v>
      </c>
    </row>
    <row r="110" spans="1:33" x14ac:dyDescent="0.2">
      <c r="A110" s="448"/>
      <c r="B110" s="445"/>
      <c r="C110" s="347" t="s">
        <v>440</v>
      </c>
      <c r="D110" s="332">
        <v>0</v>
      </c>
      <c r="E110" s="332">
        <v>0</v>
      </c>
      <c r="F110" s="332">
        <v>0</v>
      </c>
      <c r="G110" s="332">
        <v>0</v>
      </c>
      <c r="H110" s="332">
        <v>0</v>
      </c>
      <c r="I110" s="332">
        <v>0</v>
      </c>
      <c r="J110" s="332">
        <v>0</v>
      </c>
      <c r="K110" s="332">
        <v>0</v>
      </c>
      <c r="L110" s="332">
        <v>0</v>
      </c>
      <c r="M110" s="332">
        <v>0</v>
      </c>
      <c r="N110" s="332">
        <v>0</v>
      </c>
      <c r="O110" s="332">
        <v>0</v>
      </c>
      <c r="P110" s="332">
        <v>0</v>
      </c>
      <c r="Q110" s="332">
        <v>0</v>
      </c>
      <c r="R110" s="332">
        <v>0</v>
      </c>
      <c r="S110" s="332">
        <v>0</v>
      </c>
      <c r="T110" s="332">
        <v>2.0444919953932699</v>
      </c>
      <c r="U110" s="332">
        <v>3.4074866589887831</v>
      </c>
      <c r="V110" s="332">
        <v>2.7259893271910269</v>
      </c>
      <c r="W110" s="332">
        <v>2.725989327191026</v>
      </c>
      <c r="X110" s="332">
        <v>2.7259893271910269</v>
      </c>
      <c r="Y110" s="332">
        <v>254.96097397027239</v>
      </c>
      <c r="Z110" s="332">
        <v>421.68472008784153</v>
      </c>
      <c r="AA110" s="332">
        <v>278.96806216270443</v>
      </c>
      <c r="AB110" s="332">
        <v>278.96806216270431</v>
      </c>
      <c r="AC110" s="332">
        <v>457.03241676176242</v>
      </c>
      <c r="AD110" s="332">
        <v>2513.471808886467</v>
      </c>
      <c r="AE110" s="332">
        <v>5696.3803218188441</v>
      </c>
      <c r="AF110" s="332">
        <v>8007.5762674518046</v>
      </c>
      <c r="AG110" s="340">
        <v>9534.3898871439433</v>
      </c>
    </row>
    <row r="111" spans="1:33" x14ac:dyDescent="0.2">
      <c r="A111" s="448"/>
      <c r="B111" s="445"/>
      <c r="C111" s="347" t="s">
        <v>432</v>
      </c>
      <c r="D111" s="332">
        <v>0</v>
      </c>
      <c r="E111" s="332">
        <v>0</v>
      </c>
      <c r="F111" s="332">
        <v>0</v>
      </c>
      <c r="G111" s="332">
        <v>0</v>
      </c>
      <c r="H111" s="332">
        <v>0</v>
      </c>
      <c r="I111" s="332">
        <v>0</v>
      </c>
      <c r="J111" s="332">
        <v>0</v>
      </c>
      <c r="K111" s="332">
        <v>0</v>
      </c>
      <c r="L111" s="332">
        <v>0</v>
      </c>
      <c r="M111" s="332">
        <v>0</v>
      </c>
      <c r="N111" s="332">
        <v>0</v>
      </c>
      <c r="O111" s="332">
        <v>0</v>
      </c>
      <c r="P111" s="332">
        <v>0</v>
      </c>
      <c r="Q111" s="332">
        <v>0</v>
      </c>
      <c r="R111" s="332">
        <v>0</v>
      </c>
      <c r="S111" s="332">
        <v>0</v>
      </c>
      <c r="T111" s="332">
        <v>0</v>
      </c>
      <c r="U111" s="332">
        <v>0</v>
      </c>
      <c r="V111" s="332">
        <v>0</v>
      </c>
      <c r="W111" s="332">
        <v>0</v>
      </c>
      <c r="X111" s="332">
        <v>0</v>
      </c>
      <c r="Y111" s="332">
        <v>0</v>
      </c>
      <c r="Z111" s="332">
        <v>0</v>
      </c>
      <c r="AA111" s="332">
        <v>0</v>
      </c>
      <c r="AB111" s="332">
        <v>0</v>
      </c>
      <c r="AC111" s="332">
        <v>0</v>
      </c>
      <c r="AD111" s="332">
        <v>0</v>
      </c>
      <c r="AE111" s="332">
        <v>0</v>
      </c>
      <c r="AF111" s="332">
        <v>0</v>
      </c>
      <c r="AG111" s="340">
        <v>0</v>
      </c>
    </row>
    <row r="112" spans="1:33" x14ac:dyDescent="0.2">
      <c r="A112" s="448"/>
      <c r="B112" s="445"/>
      <c r="C112" s="347" t="s">
        <v>436</v>
      </c>
      <c r="D112" s="332">
        <v>0</v>
      </c>
      <c r="E112" s="332">
        <v>467.27824383579309</v>
      </c>
      <c r="F112" s="332">
        <v>467.27824383579338</v>
      </c>
      <c r="G112" s="332">
        <v>467.27824383579309</v>
      </c>
      <c r="H112" s="332">
        <v>467.27824383579338</v>
      </c>
      <c r="I112" s="332">
        <v>467.27824383579201</v>
      </c>
      <c r="J112" s="332">
        <v>467.2782438357944</v>
      </c>
      <c r="K112" s="332">
        <v>467.27824383579201</v>
      </c>
      <c r="L112" s="332">
        <v>467.27824383579491</v>
      </c>
      <c r="M112" s="332">
        <v>467.27824383579292</v>
      </c>
      <c r="N112" s="332">
        <v>467.27824383579389</v>
      </c>
      <c r="O112" s="332">
        <v>467.27824383579389</v>
      </c>
      <c r="P112" s="332">
        <v>467.27824383579201</v>
      </c>
      <c r="Q112" s="332">
        <v>934.55648767158607</v>
      </c>
      <c r="R112" s="332">
        <v>934.55648767158436</v>
      </c>
      <c r="S112" s="332">
        <v>934.556487671588</v>
      </c>
      <c r="T112" s="332">
        <v>782.87152561045843</v>
      </c>
      <c r="U112" s="332">
        <v>528.22156218469308</v>
      </c>
      <c r="V112" s="332">
        <v>285.94282668743642</v>
      </c>
      <c r="W112" s="332">
        <v>421.60037862857502</v>
      </c>
      <c r="X112" s="332">
        <v>777.32378043025767</v>
      </c>
      <c r="Y112" s="332">
        <v>573.50199892263265</v>
      </c>
      <c r="Z112" s="332">
        <v>430.61643825620331</v>
      </c>
      <c r="AA112" s="332">
        <v>501.85045239658677</v>
      </c>
      <c r="AB112" s="332">
        <v>530.19435060047738</v>
      </c>
      <c r="AC112" s="332">
        <v>918.67395401784381</v>
      </c>
      <c r="AD112" s="332">
        <v>793.04438106336795</v>
      </c>
      <c r="AE112" s="332">
        <v>774.08961693370998</v>
      </c>
      <c r="AF112" s="332">
        <v>753.16964803957126</v>
      </c>
      <c r="AG112" s="340">
        <v>783.3085358765486</v>
      </c>
    </row>
    <row r="113" spans="1:33" x14ac:dyDescent="0.2">
      <c r="A113" s="448"/>
      <c r="B113" s="445"/>
      <c r="C113" s="347" t="s">
        <v>446</v>
      </c>
      <c r="D113" s="332">
        <v>0</v>
      </c>
      <c r="E113" s="332">
        <v>35.846703164965618</v>
      </c>
      <c r="F113" s="332">
        <v>35.846703164965618</v>
      </c>
      <c r="G113" s="332">
        <v>35.846703164965596</v>
      </c>
      <c r="H113" s="332">
        <v>35.846703164965639</v>
      </c>
      <c r="I113" s="332">
        <v>35.846703164965618</v>
      </c>
      <c r="J113" s="332">
        <v>35.846703164965582</v>
      </c>
      <c r="K113" s="332">
        <v>35.846703164965618</v>
      </c>
      <c r="L113" s="332">
        <v>35.84670316496566</v>
      </c>
      <c r="M113" s="332">
        <v>35.846703164965618</v>
      </c>
      <c r="N113" s="332">
        <v>35.846703164965618</v>
      </c>
      <c r="O113" s="332">
        <v>35.846703164965582</v>
      </c>
      <c r="P113" s="332">
        <v>35.846703164965582</v>
      </c>
      <c r="Q113" s="332">
        <v>35.84670316496571</v>
      </c>
      <c r="R113" s="332">
        <v>35.846703164965533</v>
      </c>
      <c r="S113" s="332">
        <v>35.84670316496571</v>
      </c>
      <c r="T113" s="332">
        <v>114.64456535003239</v>
      </c>
      <c r="U113" s="332">
        <v>195.74154520945399</v>
      </c>
      <c r="V113" s="332">
        <v>292.23155058291962</v>
      </c>
      <c r="W113" s="332">
        <v>425.20595951614399</v>
      </c>
      <c r="X113" s="332">
        <v>666.83928570259945</v>
      </c>
      <c r="Y113" s="332">
        <v>801.15143111041425</v>
      </c>
      <c r="Z113" s="332">
        <v>924.21201167115646</v>
      </c>
      <c r="AA113" s="332">
        <v>1032.15725342411</v>
      </c>
      <c r="AB113" s="332">
        <v>1124.617884063862</v>
      </c>
      <c r="AC113" s="332">
        <v>1182.8174292406879</v>
      </c>
      <c r="AD113" s="332">
        <v>1096.343616861722</v>
      </c>
      <c r="AE113" s="332">
        <v>988.31788103833708</v>
      </c>
      <c r="AF113" s="332">
        <v>1108.5419493242809</v>
      </c>
      <c r="AG113" s="340">
        <v>1433.5220124989869</v>
      </c>
    </row>
    <row r="114" spans="1:33" x14ac:dyDescent="0.2">
      <c r="A114" s="448"/>
      <c r="B114" s="446"/>
      <c r="C114" s="351" t="s">
        <v>447</v>
      </c>
      <c r="D114" s="332">
        <v>0</v>
      </c>
      <c r="E114" s="332">
        <v>2628.3074430373972</v>
      </c>
      <c r="F114" s="332">
        <v>2628.3074430373972</v>
      </c>
      <c r="G114" s="332">
        <v>2628.3074430373972</v>
      </c>
      <c r="H114" s="332">
        <v>2628.3074430373981</v>
      </c>
      <c r="I114" s="332">
        <v>2628.3074430373981</v>
      </c>
      <c r="J114" s="332">
        <v>2628.3074430373958</v>
      </c>
      <c r="K114" s="332">
        <v>2628.307443037399</v>
      </c>
      <c r="L114" s="332">
        <v>2628.3074430373958</v>
      </c>
      <c r="M114" s="332">
        <v>2628.307443037399</v>
      </c>
      <c r="N114" s="332">
        <v>2628.3074430373958</v>
      </c>
      <c r="O114" s="332">
        <v>2628.3074430373958</v>
      </c>
      <c r="P114" s="332">
        <v>2628.3074430373958</v>
      </c>
      <c r="Q114" s="332">
        <v>2628.3074430374022</v>
      </c>
      <c r="R114" s="332">
        <v>2628.3074430373958</v>
      </c>
      <c r="S114" s="332">
        <v>2628.3074430373958</v>
      </c>
      <c r="T114" s="332">
        <v>9807.943057537499</v>
      </c>
      <c r="U114" s="332">
        <v>15712.74460862271</v>
      </c>
      <c r="V114" s="332">
        <v>19173.448863306068</v>
      </c>
      <c r="W114" s="332">
        <v>22875.19492082491</v>
      </c>
      <c r="X114" s="332">
        <v>25195.017732946639</v>
      </c>
      <c r="Y114" s="332">
        <v>33204.37186334416</v>
      </c>
      <c r="Z114" s="332">
        <v>34344.307898216663</v>
      </c>
      <c r="AA114" s="332">
        <v>30602.25505827523</v>
      </c>
      <c r="AB114" s="332">
        <v>29898.367911727379</v>
      </c>
      <c r="AC114" s="332">
        <v>32042.33657541221</v>
      </c>
      <c r="AD114" s="332">
        <v>34527.421135189317</v>
      </c>
      <c r="AE114" s="332">
        <v>33730.805957150224</v>
      </c>
      <c r="AF114" s="332">
        <v>36954.640763433112</v>
      </c>
      <c r="AG114" s="340">
        <v>44144.002514510707</v>
      </c>
    </row>
    <row r="115" spans="1:33" x14ac:dyDescent="0.2">
      <c r="A115" s="448"/>
      <c r="B115" s="444" t="s">
        <v>449</v>
      </c>
      <c r="C115" s="349" t="s">
        <v>437</v>
      </c>
      <c r="D115" s="333">
        <f t="shared" ref="D115:AG115" si="55">D102*$D3</f>
        <v>0</v>
      </c>
      <c r="E115" s="333">
        <f t="shared" si="55"/>
        <v>0</v>
      </c>
      <c r="F115" s="333">
        <f t="shared" si="55"/>
        <v>0</v>
      </c>
      <c r="G115" s="333">
        <f t="shared" si="55"/>
        <v>0</v>
      </c>
      <c r="H115" s="333">
        <f t="shared" si="55"/>
        <v>0</v>
      </c>
      <c r="I115" s="333">
        <f t="shared" si="55"/>
        <v>0</v>
      </c>
      <c r="J115" s="333">
        <f t="shared" si="55"/>
        <v>0</v>
      </c>
      <c r="K115" s="333">
        <f t="shared" si="55"/>
        <v>0</v>
      </c>
      <c r="L115" s="333">
        <f t="shared" si="55"/>
        <v>0</v>
      </c>
      <c r="M115" s="333">
        <f t="shared" si="55"/>
        <v>0</v>
      </c>
      <c r="N115" s="333">
        <f t="shared" si="55"/>
        <v>0</v>
      </c>
      <c r="O115" s="333">
        <f t="shared" si="55"/>
        <v>0</v>
      </c>
      <c r="P115" s="333">
        <f t="shared" si="55"/>
        <v>0</v>
      </c>
      <c r="Q115" s="333">
        <f t="shared" si="55"/>
        <v>0</v>
      </c>
      <c r="R115" s="333">
        <f t="shared" si="55"/>
        <v>0</v>
      </c>
      <c r="S115" s="333">
        <f t="shared" si="55"/>
        <v>0</v>
      </c>
      <c r="T115" s="333">
        <f t="shared" si="55"/>
        <v>13772.860578132166</v>
      </c>
      <c r="U115" s="333">
        <f t="shared" si="55"/>
        <v>22954.767630220278</v>
      </c>
      <c r="V115" s="333">
        <f t="shared" si="55"/>
        <v>18363.81410417621</v>
      </c>
      <c r="W115" s="333">
        <f t="shared" si="55"/>
        <v>18363.814104176228</v>
      </c>
      <c r="X115" s="333">
        <f t="shared" si="55"/>
        <v>18363.814104176225</v>
      </c>
      <c r="Y115" s="333">
        <f t="shared" si="55"/>
        <v>14461.671085567852</v>
      </c>
      <c r="Z115" s="333">
        <f t="shared" si="55"/>
        <v>14673.877901410364</v>
      </c>
      <c r="AA115" s="333">
        <f t="shared" si="55"/>
        <v>13241.529324941957</v>
      </c>
      <c r="AB115" s="333">
        <f t="shared" si="55"/>
        <v>26982.69581724966</v>
      </c>
      <c r="AC115" s="333">
        <f t="shared" si="55"/>
        <v>40122.208984429519</v>
      </c>
      <c r="AD115" s="333">
        <f t="shared" si="55"/>
        <v>47604.601882991999</v>
      </c>
      <c r="AE115" s="333">
        <f t="shared" si="55"/>
        <v>63488.338449500166</v>
      </c>
      <c r="AF115" s="333">
        <f t="shared" si="55"/>
        <v>73836.081825445886</v>
      </c>
      <c r="AG115" s="341">
        <f t="shared" si="55"/>
        <v>74529.706784876442</v>
      </c>
    </row>
    <row r="116" spans="1:33" x14ac:dyDescent="0.2">
      <c r="A116" s="448"/>
      <c r="B116" s="445"/>
      <c r="C116" s="347" t="s">
        <v>442</v>
      </c>
      <c r="D116" s="333">
        <f t="shared" ref="D116:AG116" si="56">D103*$D5</f>
        <v>0</v>
      </c>
      <c r="E116" s="333">
        <f t="shared" si="56"/>
        <v>5.3293475127001967E-6</v>
      </c>
      <c r="F116" s="333">
        <f t="shared" si="56"/>
        <v>5.3293475127001967E-6</v>
      </c>
      <c r="G116" s="333">
        <f t="shared" si="56"/>
        <v>5.3293475127001959E-6</v>
      </c>
      <c r="H116" s="333">
        <f t="shared" si="56"/>
        <v>5.3293475127001976E-6</v>
      </c>
      <c r="I116" s="333">
        <f t="shared" si="56"/>
        <v>5.3293475127001942E-6</v>
      </c>
      <c r="J116" s="333">
        <f t="shared" si="56"/>
        <v>5.3293475127001976E-6</v>
      </c>
      <c r="K116" s="333">
        <f t="shared" si="56"/>
        <v>5.3293475127001891E-6</v>
      </c>
      <c r="L116" s="333">
        <f t="shared" si="56"/>
        <v>5.3293475127002044E-6</v>
      </c>
      <c r="M116" s="333">
        <f t="shared" si="56"/>
        <v>5.3293475127001976E-6</v>
      </c>
      <c r="N116" s="333">
        <f t="shared" si="56"/>
        <v>5.3293475127001891E-6</v>
      </c>
      <c r="O116" s="333">
        <f t="shared" si="56"/>
        <v>5.3293475127001976E-6</v>
      </c>
      <c r="P116" s="333">
        <f t="shared" si="56"/>
        <v>5.3293475127001976E-6</v>
      </c>
      <c r="Q116" s="333">
        <f t="shared" si="56"/>
        <v>5.3293475127001976E-6</v>
      </c>
      <c r="R116" s="333">
        <f t="shared" si="56"/>
        <v>5.3293475127001823E-6</v>
      </c>
      <c r="S116" s="333">
        <f t="shared" si="56"/>
        <v>5.3293475127001976E-6</v>
      </c>
      <c r="T116" s="333">
        <f t="shared" si="56"/>
        <v>2.5095355617294008</v>
      </c>
      <c r="U116" s="333">
        <f t="shared" si="56"/>
        <v>6.8115876170785379</v>
      </c>
      <c r="V116" s="333">
        <f t="shared" si="56"/>
        <v>28.145473522107189</v>
      </c>
      <c r="W116" s="333">
        <f t="shared" si="56"/>
        <v>83.708004623588081</v>
      </c>
      <c r="X116" s="333">
        <f t="shared" si="56"/>
        <v>1370.798523682608</v>
      </c>
      <c r="Y116" s="333">
        <f t="shared" si="56"/>
        <v>8024.1371234068756</v>
      </c>
      <c r="Z116" s="333">
        <f t="shared" si="56"/>
        <v>6948.0539712319487</v>
      </c>
      <c r="AA116" s="333">
        <f t="shared" si="56"/>
        <v>0</v>
      </c>
      <c r="AB116" s="333">
        <f t="shared" si="56"/>
        <v>0</v>
      </c>
      <c r="AC116" s="333">
        <f t="shared" si="56"/>
        <v>0</v>
      </c>
      <c r="AD116" s="333">
        <f t="shared" si="56"/>
        <v>636.62780453205494</v>
      </c>
      <c r="AE116" s="333">
        <f t="shared" si="56"/>
        <v>1842.388511331013</v>
      </c>
      <c r="AF116" s="333">
        <f t="shared" si="56"/>
        <v>2946.9068807202898</v>
      </c>
      <c r="AG116" s="341">
        <f t="shared" si="56"/>
        <v>3950.1829126998841</v>
      </c>
    </row>
    <row r="117" spans="1:33" x14ac:dyDescent="0.2">
      <c r="A117" s="448"/>
      <c r="B117" s="445"/>
      <c r="C117" s="347" t="s">
        <v>435</v>
      </c>
      <c r="D117" s="333">
        <f t="shared" ref="D117:AG117" si="57">D104*$D6</f>
        <v>0</v>
      </c>
      <c r="E117" s="333">
        <f t="shared" si="57"/>
        <v>0</v>
      </c>
      <c r="F117" s="333">
        <f t="shared" si="57"/>
        <v>0</v>
      </c>
      <c r="G117" s="333">
        <f t="shared" si="57"/>
        <v>0</v>
      </c>
      <c r="H117" s="333">
        <f t="shared" si="57"/>
        <v>0</v>
      </c>
      <c r="I117" s="333">
        <f t="shared" si="57"/>
        <v>0</v>
      </c>
      <c r="J117" s="333">
        <f t="shared" si="57"/>
        <v>0</v>
      </c>
      <c r="K117" s="333">
        <f t="shared" si="57"/>
        <v>0</v>
      </c>
      <c r="L117" s="333">
        <f t="shared" si="57"/>
        <v>0</v>
      </c>
      <c r="M117" s="333">
        <f t="shared" si="57"/>
        <v>0</v>
      </c>
      <c r="N117" s="333">
        <f t="shared" si="57"/>
        <v>0</v>
      </c>
      <c r="O117" s="333">
        <f t="shared" si="57"/>
        <v>0</v>
      </c>
      <c r="P117" s="333">
        <f t="shared" si="57"/>
        <v>0</v>
      </c>
      <c r="Q117" s="333">
        <f t="shared" si="57"/>
        <v>0</v>
      </c>
      <c r="R117" s="333">
        <f t="shared" si="57"/>
        <v>0</v>
      </c>
      <c r="S117" s="333">
        <f t="shared" si="57"/>
        <v>0</v>
      </c>
      <c r="T117" s="333">
        <f t="shared" si="57"/>
        <v>0</v>
      </c>
      <c r="U117" s="333">
        <f t="shared" si="57"/>
        <v>0</v>
      </c>
      <c r="V117" s="333">
        <f t="shared" si="57"/>
        <v>0</v>
      </c>
      <c r="W117" s="333">
        <f t="shared" si="57"/>
        <v>0</v>
      </c>
      <c r="X117" s="333">
        <f t="shared" si="57"/>
        <v>0</v>
      </c>
      <c r="Y117" s="333">
        <f t="shared" si="57"/>
        <v>0</v>
      </c>
      <c r="Z117" s="333">
        <f t="shared" si="57"/>
        <v>0</v>
      </c>
      <c r="AA117" s="333">
        <f t="shared" si="57"/>
        <v>0</v>
      </c>
      <c r="AB117" s="333">
        <f t="shared" si="57"/>
        <v>0</v>
      </c>
      <c r="AC117" s="333">
        <f t="shared" si="57"/>
        <v>0</v>
      </c>
      <c r="AD117" s="333">
        <f t="shared" si="57"/>
        <v>0</v>
      </c>
      <c r="AE117" s="333">
        <f t="shared" si="57"/>
        <v>0</v>
      </c>
      <c r="AF117" s="333">
        <f t="shared" si="57"/>
        <v>0</v>
      </c>
      <c r="AG117" s="341">
        <f t="shared" si="57"/>
        <v>0</v>
      </c>
    </row>
    <row r="118" spans="1:33" x14ac:dyDescent="0.2">
      <c r="A118" s="448"/>
      <c r="B118" s="445"/>
      <c r="C118" s="347" t="s">
        <v>438</v>
      </c>
      <c r="D118" s="333">
        <f t="shared" ref="D118:AG118" si="58">D105*$D7</f>
        <v>0</v>
      </c>
      <c r="E118" s="333">
        <f t="shared" si="58"/>
        <v>0</v>
      </c>
      <c r="F118" s="333">
        <f t="shared" si="58"/>
        <v>0</v>
      </c>
      <c r="G118" s="333">
        <f t="shared" si="58"/>
        <v>0</v>
      </c>
      <c r="H118" s="333">
        <f t="shared" si="58"/>
        <v>0</v>
      </c>
      <c r="I118" s="333">
        <f t="shared" si="58"/>
        <v>0</v>
      </c>
      <c r="J118" s="333">
        <f t="shared" si="58"/>
        <v>0</v>
      </c>
      <c r="K118" s="333">
        <f t="shared" si="58"/>
        <v>0</v>
      </c>
      <c r="L118" s="333">
        <f t="shared" si="58"/>
        <v>0</v>
      </c>
      <c r="M118" s="333">
        <f t="shared" si="58"/>
        <v>0</v>
      </c>
      <c r="N118" s="333">
        <f t="shared" si="58"/>
        <v>0</v>
      </c>
      <c r="O118" s="333">
        <f t="shared" si="58"/>
        <v>0</v>
      </c>
      <c r="P118" s="333">
        <f t="shared" si="58"/>
        <v>0</v>
      </c>
      <c r="Q118" s="333">
        <f t="shared" si="58"/>
        <v>0</v>
      </c>
      <c r="R118" s="333">
        <f t="shared" si="58"/>
        <v>0</v>
      </c>
      <c r="S118" s="333">
        <f t="shared" si="58"/>
        <v>0</v>
      </c>
      <c r="T118" s="333">
        <f t="shared" si="58"/>
        <v>1.7710836812307694E-9</v>
      </c>
      <c r="U118" s="333">
        <f t="shared" si="58"/>
        <v>2.9518061353846148E-9</v>
      </c>
      <c r="V118" s="333">
        <f t="shared" si="58"/>
        <v>2.3614449083076925E-9</v>
      </c>
      <c r="W118" s="333">
        <f t="shared" si="58"/>
        <v>2.3614449083076913E-9</v>
      </c>
      <c r="X118" s="333">
        <f t="shared" si="58"/>
        <v>2.3614449083076925E-9</v>
      </c>
      <c r="Y118" s="333">
        <f t="shared" si="58"/>
        <v>0</v>
      </c>
      <c r="Z118" s="333">
        <f t="shared" si="58"/>
        <v>0</v>
      </c>
      <c r="AA118" s="333">
        <f t="shared" si="58"/>
        <v>0</v>
      </c>
      <c r="AB118" s="333">
        <f t="shared" si="58"/>
        <v>0</v>
      </c>
      <c r="AC118" s="333">
        <f t="shared" si="58"/>
        <v>0</v>
      </c>
      <c r="AD118" s="333">
        <f t="shared" si="58"/>
        <v>3.2717307476774531</v>
      </c>
      <c r="AE118" s="333">
        <f t="shared" si="58"/>
        <v>8.6772352005375168</v>
      </c>
      <c r="AF118" s="333">
        <f t="shared" si="58"/>
        <v>12.611769923749399</v>
      </c>
      <c r="AG118" s="341">
        <f t="shared" si="58"/>
        <v>15.221057098998676</v>
      </c>
    </row>
    <row r="119" spans="1:33" x14ac:dyDescent="0.2">
      <c r="A119" s="448"/>
      <c r="B119" s="445"/>
      <c r="C119" s="347" t="s">
        <v>434</v>
      </c>
      <c r="D119" s="333">
        <f t="shared" ref="D119:AG119" si="59">D106*$D10</f>
        <v>0</v>
      </c>
      <c r="E119" s="333">
        <f t="shared" si="59"/>
        <v>1.672490019890145E-6</v>
      </c>
      <c r="F119" s="333">
        <f t="shared" si="59"/>
        <v>1.672490019890145E-6</v>
      </c>
      <c r="G119" s="333">
        <f t="shared" si="59"/>
        <v>1.6724900198901461E-6</v>
      </c>
      <c r="H119" s="333">
        <f t="shared" si="59"/>
        <v>1.672490019890145E-6</v>
      </c>
      <c r="I119" s="333">
        <f t="shared" si="59"/>
        <v>1.672490019890145E-6</v>
      </c>
      <c r="J119" s="333">
        <f t="shared" si="59"/>
        <v>1.6724900198901469E-6</v>
      </c>
      <c r="K119" s="333">
        <f t="shared" si="59"/>
        <v>1.672490019890142E-6</v>
      </c>
      <c r="L119" s="333">
        <f t="shared" si="59"/>
        <v>1.6724900198901469E-6</v>
      </c>
      <c r="M119" s="333">
        <f t="shared" si="59"/>
        <v>1.672490019890145E-6</v>
      </c>
      <c r="N119" s="333">
        <f t="shared" si="59"/>
        <v>1.672490019890145E-6</v>
      </c>
      <c r="O119" s="333">
        <f t="shared" si="59"/>
        <v>1.6724900198901469E-6</v>
      </c>
      <c r="P119" s="333">
        <f t="shared" si="59"/>
        <v>1.6724900198901469E-6</v>
      </c>
      <c r="Q119" s="333">
        <f t="shared" si="59"/>
        <v>1.672490019890142E-6</v>
      </c>
      <c r="R119" s="333">
        <f t="shared" si="59"/>
        <v>1.672490019890142E-6</v>
      </c>
      <c r="S119" s="333">
        <f t="shared" si="59"/>
        <v>1.6724900198901509E-6</v>
      </c>
      <c r="T119" s="333">
        <f t="shared" si="59"/>
        <v>4.2498424773082177E-6</v>
      </c>
      <c r="U119" s="333">
        <f t="shared" si="59"/>
        <v>4.7809426243999078E-6</v>
      </c>
      <c r="V119" s="333">
        <f t="shared" si="59"/>
        <v>4.8390734854100133E-6</v>
      </c>
      <c r="W119" s="333">
        <f t="shared" si="59"/>
        <v>5.3672439264758296E-6</v>
      </c>
      <c r="X119" s="333">
        <f t="shared" si="59"/>
        <v>5.6946765999122747E-5</v>
      </c>
      <c r="Y119" s="333">
        <f t="shared" si="59"/>
        <v>4.515521768905905E-5</v>
      </c>
      <c r="Z119" s="333">
        <f t="shared" si="59"/>
        <v>5.0191142601792253E-5</v>
      </c>
      <c r="AA119" s="333">
        <f t="shared" si="59"/>
        <v>2.1187726054940351E-5</v>
      </c>
      <c r="AB119" s="333">
        <f t="shared" si="59"/>
        <v>2.0558892871996769E-5</v>
      </c>
      <c r="AC119" s="333">
        <f t="shared" si="59"/>
        <v>2.4698020562578021E-5</v>
      </c>
      <c r="AD119" s="333">
        <f t="shared" si="59"/>
        <v>0.66878369925936298</v>
      </c>
      <c r="AE119" s="333">
        <f t="shared" si="59"/>
        <v>2.4946485220468508</v>
      </c>
      <c r="AF119" s="333">
        <f t="shared" si="59"/>
        <v>4.099427476133739</v>
      </c>
      <c r="AG119" s="341">
        <f t="shared" si="59"/>
        <v>5.3237731087008653</v>
      </c>
    </row>
    <row r="120" spans="1:33" x14ac:dyDescent="0.2">
      <c r="A120" s="448"/>
      <c r="B120" s="445"/>
      <c r="C120" s="347" t="s">
        <v>456</v>
      </c>
      <c r="D120" s="333">
        <f t="shared" ref="D120:AG120" si="60">D107*$D11</f>
        <v>0</v>
      </c>
      <c r="E120" s="333">
        <f t="shared" si="60"/>
        <v>0</v>
      </c>
      <c r="F120" s="333">
        <f t="shared" si="60"/>
        <v>0</v>
      </c>
      <c r="G120" s="333">
        <f t="shared" si="60"/>
        <v>0</v>
      </c>
      <c r="H120" s="333">
        <f t="shared" si="60"/>
        <v>0</v>
      </c>
      <c r="I120" s="333">
        <f t="shared" si="60"/>
        <v>0</v>
      </c>
      <c r="J120" s="333">
        <f t="shared" si="60"/>
        <v>0</v>
      </c>
      <c r="K120" s="333">
        <f t="shared" si="60"/>
        <v>0</v>
      </c>
      <c r="L120" s="333">
        <f t="shared" si="60"/>
        <v>0</v>
      </c>
      <c r="M120" s="333">
        <f t="shared" si="60"/>
        <v>0</v>
      </c>
      <c r="N120" s="333">
        <f t="shared" si="60"/>
        <v>0</v>
      </c>
      <c r="O120" s="333">
        <f t="shared" si="60"/>
        <v>0</v>
      </c>
      <c r="P120" s="333">
        <f t="shared" si="60"/>
        <v>0</v>
      </c>
      <c r="Q120" s="333">
        <f t="shared" si="60"/>
        <v>0</v>
      </c>
      <c r="R120" s="333">
        <f t="shared" si="60"/>
        <v>0</v>
      </c>
      <c r="S120" s="333">
        <f t="shared" si="60"/>
        <v>0</v>
      </c>
      <c r="T120" s="333">
        <f t="shared" si="60"/>
        <v>0</v>
      </c>
      <c r="U120" s="333">
        <f t="shared" si="60"/>
        <v>0</v>
      </c>
      <c r="V120" s="333">
        <f t="shared" si="60"/>
        <v>0</v>
      </c>
      <c r="W120" s="333">
        <f t="shared" si="60"/>
        <v>0</v>
      </c>
      <c r="X120" s="333">
        <f t="shared" si="60"/>
        <v>0</v>
      </c>
      <c r="Y120" s="333">
        <f t="shared" si="60"/>
        <v>0</v>
      </c>
      <c r="Z120" s="333">
        <f t="shared" si="60"/>
        <v>0</v>
      </c>
      <c r="AA120" s="333">
        <f t="shared" si="60"/>
        <v>0</v>
      </c>
      <c r="AB120" s="333">
        <f t="shared" si="60"/>
        <v>0</v>
      </c>
      <c r="AC120" s="333">
        <f t="shared" si="60"/>
        <v>0</v>
      </c>
      <c r="AD120" s="333">
        <f t="shared" si="60"/>
        <v>0</v>
      </c>
      <c r="AE120" s="333">
        <f t="shared" si="60"/>
        <v>0</v>
      </c>
      <c r="AF120" s="333">
        <f t="shared" si="60"/>
        <v>0</v>
      </c>
      <c r="AG120" s="341">
        <f t="shared" si="60"/>
        <v>0</v>
      </c>
    </row>
    <row r="121" spans="1:33" x14ac:dyDescent="0.2">
      <c r="A121" s="448"/>
      <c r="B121" s="445"/>
      <c r="C121" s="347" t="s">
        <v>439</v>
      </c>
      <c r="D121" s="333">
        <f t="shared" ref="D121:AG121" si="61">D108*$D12</f>
        <v>0</v>
      </c>
      <c r="E121" s="333">
        <f t="shared" si="61"/>
        <v>0</v>
      </c>
      <c r="F121" s="333">
        <f t="shared" si="61"/>
        <v>0</v>
      </c>
      <c r="G121" s="333">
        <f t="shared" si="61"/>
        <v>0</v>
      </c>
      <c r="H121" s="333">
        <f t="shared" si="61"/>
        <v>0</v>
      </c>
      <c r="I121" s="333">
        <f t="shared" si="61"/>
        <v>0</v>
      </c>
      <c r="J121" s="333">
        <f t="shared" si="61"/>
        <v>0</v>
      </c>
      <c r="K121" s="333">
        <f t="shared" si="61"/>
        <v>0</v>
      </c>
      <c r="L121" s="333">
        <f t="shared" si="61"/>
        <v>0</v>
      </c>
      <c r="M121" s="333">
        <f t="shared" si="61"/>
        <v>0</v>
      </c>
      <c r="N121" s="333">
        <f t="shared" si="61"/>
        <v>0</v>
      </c>
      <c r="O121" s="333">
        <f t="shared" si="61"/>
        <v>0</v>
      </c>
      <c r="P121" s="333">
        <f t="shared" si="61"/>
        <v>0</v>
      </c>
      <c r="Q121" s="333">
        <f t="shared" si="61"/>
        <v>0</v>
      </c>
      <c r="R121" s="333">
        <f t="shared" si="61"/>
        <v>0</v>
      </c>
      <c r="S121" s="333">
        <f t="shared" si="61"/>
        <v>0</v>
      </c>
      <c r="T121" s="333">
        <f t="shared" si="61"/>
        <v>3.3521968038504884E-8</v>
      </c>
      <c r="U121" s="333">
        <f t="shared" si="61"/>
        <v>5.586994673084144E-8</v>
      </c>
      <c r="V121" s="333">
        <f t="shared" si="61"/>
        <v>4.4695957384673205E-8</v>
      </c>
      <c r="W121" s="333">
        <f t="shared" si="61"/>
        <v>4.4695957384673159E-8</v>
      </c>
      <c r="X121" s="333">
        <f t="shared" si="61"/>
        <v>4.4695957384673159E-8</v>
      </c>
      <c r="Y121" s="333">
        <f t="shared" si="61"/>
        <v>0</v>
      </c>
      <c r="Z121" s="333">
        <f t="shared" si="61"/>
        <v>0</v>
      </c>
      <c r="AA121" s="333">
        <f t="shared" si="61"/>
        <v>0</v>
      </c>
      <c r="AB121" s="333">
        <f t="shared" si="61"/>
        <v>0</v>
      </c>
      <c r="AC121" s="333">
        <f t="shared" si="61"/>
        <v>0</v>
      </c>
      <c r="AD121" s="333">
        <f t="shared" si="61"/>
        <v>3.118247463519593E-8</v>
      </c>
      <c r="AE121" s="333">
        <f t="shared" si="61"/>
        <v>4.8068860764280846E-8</v>
      </c>
      <c r="AF121" s="333">
        <f t="shared" si="61"/>
        <v>3.5331324678163507E-8</v>
      </c>
      <c r="AG121" s="341">
        <f t="shared" si="61"/>
        <v>3.2205341047144361E-8</v>
      </c>
    </row>
    <row r="122" spans="1:33" x14ac:dyDescent="0.2">
      <c r="A122" s="448"/>
      <c r="B122" s="445"/>
      <c r="C122" s="347" t="s">
        <v>431</v>
      </c>
      <c r="D122" s="333">
        <f t="shared" ref="D122:AG122" si="62">D109*$D14</f>
        <v>0</v>
      </c>
      <c r="E122" s="333">
        <f t="shared" si="62"/>
        <v>1953.6590731787619</v>
      </c>
      <c r="F122" s="333">
        <f t="shared" si="62"/>
        <v>1953.6590731787619</v>
      </c>
      <c r="G122" s="333">
        <f t="shared" si="62"/>
        <v>1953.6590731787619</v>
      </c>
      <c r="H122" s="333">
        <f t="shared" si="62"/>
        <v>1953.6590731787619</v>
      </c>
      <c r="I122" s="333">
        <f t="shared" si="62"/>
        <v>1953.659073178763</v>
      </c>
      <c r="J122" s="333">
        <f t="shared" si="62"/>
        <v>1953.659073178761</v>
      </c>
      <c r="K122" s="333">
        <f t="shared" si="62"/>
        <v>1953.659073178761</v>
      </c>
      <c r="L122" s="333">
        <f t="shared" si="62"/>
        <v>1953.659073178763</v>
      </c>
      <c r="M122" s="333">
        <f t="shared" si="62"/>
        <v>1953.659073178763</v>
      </c>
      <c r="N122" s="333">
        <f t="shared" si="62"/>
        <v>1953.659073178763</v>
      </c>
      <c r="O122" s="333">
        <f t="shared" si="62"/>
        <v>1953.6590731787569</v>
      </c>
      <c r="P122" s="333">
        <f t="shared" si="62"/>
        <v>1953.659073178766</v>
      </c>
      <c r="Q122" s="333">
        <f t="shared" si="62"/>
        <v>1953.659073178761</v>
      </c>
      <c r="R122" s="333">
        <f t="shared" si="62"/>
        <v>1953.659073178761</v>
      </c>
      <c r="S122" s="333">
        <f t="shared" si="62"/>
        <v>1953.659073178761</v>
      </c>
      <c r="T122" s="333">
        <f t="shared" si="62"/>
        <v>0</v>
      </c>
      <c r="U122" s="333">
        <f t="shared" si="62"/>
        <v>0</v>
      </c>
      <c r="V122" s="333">
        <f t="shared" si="62"/>
        <v>0</v>
      </c>
      <c r="W122" s="333">
        <f t="shared" si="62"/>
        <v>0</v>
      </c>
      <c r="X122" s="333">
        <f t="shared" si="62"/>
        <v>782.13382122901919</v>
      </c>
      <c r="Y122" s="333">
        <f t="shared" si="62"/>
        <v>0</v>
      </c>
      <c r="Z122" s="333">
        <f t="shared" si="62"/>
        <v>0</v>
      </c>
      <c r="AA122" s="333">
        <f t="shared" si="62"/>
        <v>20.114782577717349</v>
      </c>
      <c r="AB122" s="333">
        <f t="shared" si="62"/>
        <v>53.545618145225497</v>
      </c>
      <c r="AC122" s="333">
        <f t="shared" si="62"/>
        <v>76.778359330856944</v>
      </c>
      <c r="AD122" s="333">
        <f t="shared" si="62"/>
        <v>301.73087139058691</v>
      </c>
      <c r="AE122" s="333">
        <f t="shared" si="62"/>
        <v>596.59570374384407</v>
      </c>
      <c r="AF122" s="333">
        <f t="shared" si="62"/>
        <v>683.55126584429775</v>
      </c>
      <c r="AG122" s="341">
        <f t="shared" si="62"/>
        <v>562.59755769196545</v>
      </c>
    </row>
    <row r="123" spans="1:33" x14ac:dyDescent="0.2">
      <c r="A123" s="448"/>
      <c r="B123" s="445"/>
      <c r="C123" s="347" t="s">
        <v>440</v>
      </c>
      <c r="D123" s="333">
        <f t="shared" ref="D123:AG123" si="63">D110*$D16</f>
        <v>0</v>
      </c>
      <c r="E123" s="333">
        <f t="shared" si="63"/>
        <v>0</v>
      </c>
      <c r="F123" s="333">
        <f t="shared" si="63"/>
        <v>0</v>
      </c>
      <c r="G123" s="333">
        <f t="shared" si="63"/>
        <v>0</v>
      </c>
      <c r="H123" s="333">
        <f t="shared" si="63"/>
        <v>0</v>
      </c>
      <c r="I123" s="333">
        <f t="shared" si="63"/>
        <v>0</v>
      </c>
      <c r="J123" s="333">
        <f t="shared" si="63"/>
        <v>0</v>
      </c>
      <c r="K123" s="333">
        <f t="shared" si="63"/>
        <v>0</v>
      </c>
      <c r="L123" s="333">
        <f t="shared" si="63"/>
        <v>0</v>
      </c>
      <c r="M123" s="333">
        <f t="shared" si="63"/>
        <v>0</v>
      </c>
      <c r="N123" s="333">
        <f t="shared" si="63"/>
        <v>0</v>
      </c>
      <c r="O123" s="333">
        <f t="shared" si="63"/>
        <v>0</v>
      </c>
      <c r="P123" s="333">
        <f t="shared" si="63"/>
        <v>0</v>
      </c>
      <c r="Q123" s="333">
        <f t="shared" si="63"/>
        <v>0</v>
      </c>
      <c r="R123" s="333">
        <f t="shared" si="63"/>
        <v>0</v>
      </c>
      <c r="S123" s="333">
        <f t="shared" si="63"/>
        <v>0</v>
      </c>
      <c r="T123" s="333">
        <f t="shared" si="63"/>
        <v>0.81779679815730799</v>
      </c>
      <c r="U123" s="333">
        <f t="shared" si="63"/>
        <v>1.3629946635955132</v>
      </c>
      <c r="V123" s="333">
        <f t="shared" si="63"/>
        <v>1.0903957308764107</v>
      </c>
      <c r="W123" s="333">
        <f t="shared" si="63"/>
        <v>1.0903957308764105</v>
      </c>
      <c r="X123" s="333">
        <f t="shared" si="63"/>
        <v>1.0903957308764107</v>
      </c>
      <c r="Y123" s="333">
        <f t="shared" si="63"/>
        <v>101.98438958810897</v>
      </c>
      <c r="Z123" s="333">
        <f t="shared" si="63"/>
        <v>168.67388803513663</v>
      </c>
      <c r="AA123" s="333">
        <f t="shared" si="63"/>
        <v>111.58722486508178</v>
      </c>
      <c r="AB123" s="333">
        <f t="shared" si="63"/>
        <v>111.58722486508174</v>
      </c>
      <c r="AC123" s="333">
        <f t="shared" si="63"/>
        <v>182.81296670470499</v>
      </c>
      <c r="AD123" s="333">
        <f t="shared" si="63"/>
        <v>1005.3887235545868</v>
      </c>
      <c r="AE123" s="333">
        <f t="shared" si="63"/>
        <v>2278.5521287275378</v>
      </c>
      <c r="AF123" s="333">
        <f t="shared" si="63"/>
        <v>3203.0305069807218</v>
      </c>
      <c r="AG123" s="341">
        <f t="shared" si="63"/>
        <v>3813.7559548575773</v>
      </c>
    </row>
    <row r="124" spans="1:33" x14ac:dyDescent="0.2">
      <c r="A124" s="448"/>
      <c r="B124" s="445"/>
      <c r="C124" s="347" t="s">
        <v>432</v>
      </c>
      <c r="D124" s="333">
        <f t="shared" ref="D124:AG124" si="64">D111*$D18</f>
        <v>0</v>
      </c>
      <c r="E124" s="333">
        <f t="shared" si="64"/>
        <v>0</v>
      </c>
      <c r="F124" s="333">
        <f t="shared" si="64"/>
        <v>0</v>
      </c>
      <c r="G124" s="333">
        <f t="shared" si="64"/>
        <v>0</v>
      </c>
      <c r="H124" s="333">
        <f t="shared" si="64"/>
        <v>0</v>
      </c>
      <c r="I124" s="333">
        <f t="shared" si="64"/>
        <v>0</v>
      </c>
      <c r="J124" s="333">
        <f t="shared" si="64"/>
        <v>0</v>
      </c>
      <c r="K124" s="333">
        <f t="shared" si="64"/>
        <v>0</v>
      </c>
      <c r="L124" s="333">
        <f t="shared" si="64"/>
        <v>0</v>
      </c>
      <c r="M124" s="333">
        <f t="shared" si="64"/>
        <v>0</v>
      </c>
      <c r="N124" s="333">
        <f t="shared" si="64"/>
        <v>0</v>
      </c>
      <c r="O124" s="333">
        <f t="shared" si="64"/>
        <v>0</v>
      </c>
      <c r="P124" s="333">
        <f t="shared" si="64"/>
        <v>0</v>
      </c>
      <c r="Q124" s="333">
        <f t="shared" si="64"/>
        <v>0</v>
      </c>
      <c r="R124" s="333">
        <f t="shared" si="64"/>
        <v>0</v>
      </c>
      <c r="S124" s="333">
        <f t="shared" si="64"/>
        <v>0</v>
      </c>
      <c r="T124" s="333">
        <f t="shared" si="64"/>
        <v>0</v>
      </c>
      <c r="U124" s="333">
        <f t="shared" si="64"/>
        <v>0</v>
      </c>
      <c r="V124" s="333">
        <f t="shared" si="64"/>
        <v>0</v>
      </c>
      <c r="W124" s="333">
        <f t="shared" si="64"/>
        <v>0</v>
      </c>
      <c r="X124" s="333">
        <f t="shared" si="64"/>
        <v>0</v>
      </c>
      <c r="Y124" s="333">
        <f t="shared" si="64"/>
        <v>0</v>
      </c>
      <c r="Z124" s="333">
        <f t="shared" si="64"/>
        <v>0</v>
      </c>
      <c r="AA124" s="333">
        <f t="shared" si="64"/>
        <v>0</v>
      </c>
      <c r="AB124" s="333">
        <f t="shared" si="64"/>
        <v>0</v>
      </c>
      <c r="AC124" s="333">
        <f t="shared" si="64"/>
        <v>0</v>
      </c>
      <c r="AD124" s="333">
        <f t="shared" si="64"/>
        <v>0</v>
      </c>
      <c r="AE124" s="333">
        <f t="shared" si="64"/>
        <v>0</v>
      </c>
      <c r="AF124" s="333">
        <f t="shared" si="64"/>
        <v>0</v>
      </c>
      <c r="AG124" s="341">
        <f t="shared" si="64"/>
        <v>0</v>
      </c>
    </row>
    <row r="125" spans="1:33" x14ac:dyDescent="0.2">
      <c r="A125" s="448"/>
      <c r="B125" s="445"/>
      <c r="C125" s="347" t="s">
        <v>436</v>
      </c>
      <c r="D125" s="333">
        <f t="shared" ref="D125:AG125" si="65">D112*$D19</f>
        <v>0</v>
      </c>
      <c r="E125" s="333">
        <f t="shared" si="65"/>
        <v>467.27824383579309</v>
      </c>
      <c r="F125" s="333">
        <f t="shared" si="65"/>
        <v>467.27824383579338</v>
      </c>
      <c r="G125" s="333">
        <f t="shared" si="65"/>
        <v>467.27824383579309</v>
      </c>
      <c r="H125" s="333">
        <f t="shared" si="65"/>
        <v>467.27824383579338</v>
      </c>
      <c r="I125" s="333">
        <f t="shared" si="65"/>
        <v>467.27824383579201</v>
      </c>
      <c r="J125" s="333">
        <f t="shared" si="65"/>
        <v>467.2782438357944</v>
      </c>
      <c r="K125" s="333">
        <f t="shared" si="65"/>
        <v>467.27824383579201</v>
      </c>
      <c r="L125" s="333">
        <f t="shared" si="65"/>
        <v>467.27824383579491</v>
      </c>
      <c r="M125" s="333">
        <f t="shared" si="65"/>
        <v>467.27824383579292</v>
      </c>
      <c r="N125" s="333">
        <f t="shared" si="65"/>
        <v>467.27824383579389</v>
      </c>
      <c r="O125" s="333">
        <f t="shared" si="65"/>
        <v>467.27824383579389</v>
      </c>
      <c r="P125" s="333">
        <f t="shared" si="65"/>
        <v>467.27824383579201</v>
      </c>
      <c r="Q125" s="333">
        <f t="shared" si="65"/>
        <v>934.55648767158607</v>
      </c>
      <c r="R125" s="333">
        <f t="shared" si="65"/>
        <v>934.55648767158436</v>
      </c>
      <c r="S125" s="333">
        <f t="shared" si="65"/>
        <v>934.556487671588</v>
      </c>
      <c r="T125" s="333">
        <f t="shared" si="65"/>
        <v>782.87152561045843</v>
      </c>
      <c r="U125" s="333">
        <f t="shared" si="65"/>
        <v>528.22156218469308</v>
      </c>
      <c r="V125" s="333">
        <f t="shared" si="65"/>
        <v>285.94282668743642</v>
      </c>
      <c r="W125" s="333">
        <f t="shared" si="65"/>
        <v>421.60037862857502</v>
      </c>
      <c r="X125" s="333">
        <f t="shared" si="65"/>
        <v>777.32378043025767</v>
      </c>
      <c r="Y125" s="333">
        <f t="shared" si="65"/>
        <v>573.50199892263265</v>
      </c>
      <c r="Z125" s="333">
        <f t="shared" si="65"/>
        <v>430.61643825620331</v>
      </c>
      <c r="AA125" s="333">
        <f t="shared" si="65"/>
        <v>501.85045239658677</v>
      </c>
      <c r="AB125" s="333">
        <f t="shared" si="65"/>
        <v>530.19435060047738</v>
      </c>
      <c r="AC125" s="333">
        <f t="shared" si="65"/>
        <v>918.67395401784381</v>
      </c>
      <c r="AD125" s="333">
        <f t="shared" si="65"/>
        <v>793.04438106336795</v>
      </c>
      <c r="AE125" s="333">
        <f t="shared" si="65"/>
        <v>774.08961693370998</v>
      </c>
      <c r="AF125" s="333">
        <f t="shared" si="65"/>
        <v>753.16964803957126</v>
      </c>
      <c r="AG125" s="341">
        <f t="shared" si="65"/>
        <v>783.3085358765486</v>
      </c>
    </row>
    <row r="126" spans="1:33" x14ac:dyDescent="0.2">
      <c r="A126" s="448"/>
      <c r="B126" s="445"/>
      <c r="C126" s="347" t="s">
        <v>446</v>
      </c>
      <c r="D126" s="333">
        <f t="shared" ref="D126:AG126" si="66">D113*$D20</f>
        <v>0</v>
      </c>
      <c r="E126" s="333">
        <f t="shared" si="66"/>
        <v>35.846703164965618</v>
      </c>
      <c r="F126" s="333">
        <f t="shared" si="66"/>
        <v>35.846703164965618</v>
      </c>
      <c r="G126" s="333">
        <f t="shared" si="66"/>
        <v>35.846703164965596</v>
      </c>
      <c r="H126" s="333">
        <f t="shared" si="66"/>
        <v>35.846703164965639</v>
      </c>
      <c r="I126" s="333">
        <f t="shared" si="66"/>
        <v>35.846703164965618</v>
      </c>
      <c r="J126" s="333">
        <f t="shared" si="66"/>
        <v>35.846703164965582</v>
      </c>
      <c r="K126" s="333">
        <f t="shared" si="66"/>
        <v>35.846703164965618</v>
      </c>
      <c r="L126" s="333">
        <f t="shared" si="66"/>
        <v>35.84670316496566</v>
      </c>
      <c r="M126" s="333">
        <f t="shared" si="66"/>
        <v>35.846703164965618</v>
      </c>
      <c r="N126" s="333">
        <f t="shared" si="66"/>
        <v>35.846703164965618</v>
      </c>
      <c r="O126" s="333">
        <f t="shared" si="66"/>
        <v>35.846703164965582</v>
      </c>
      <c r="P126" s="333">
        <f t="shared" si="66"/>
        <v>35.846703164965582</v>
      </c>
      <c r="Q126" s="333">
        <f t="shared" si="66"/>
        <v>35.84670316496571</v>
      </c>
      <c r="R126" s="333">
        <f t="shared" si="66"/>
        <v>35.846703164965533</v>
      </c>
      <c r="S126" s="333">
        <f t="shared" si="66"/>
        <v>35.84670316496571</v>
      </c>
      <c r="T126" s="333">
        <f t="shared" si="66"/>
        <v>114.64456535003239</v>
      </c>
      <c r="U126" s="333">
        <f t="shared" si="66"/>
        <v>195.74154520945399</v>
      </c>
      <c r="V126" s="333">
        <f t="shared" si="66"/>
        <v>292.23155058291962</v>
      </c>
      <c r="W126" s="333">
        <f t="shared" si="66"/>
        <v>425.20595951614399</v>
      </c>
      <c r="X126" s="333">
        <f t="shared" si="66"/>
        <v>666.83928570259945</v>
      </c>
      <c r="Y126" s="333">
        <f t="shared" si="66"/>
        <v>801.15143111041425</v>
      </c>
      <c r="Z126" s="333">
        <f t="shared" si="66"/>
        <v>924.21201167115646</v>
      </c>
      <c r="AA126" s="333">
        <f t="shared" si="66"/>
        <v>1032.15725342411</v>
      </c>
      <c r="AB126" s="333">
        <f t="shared" si="66"/>
        <v>1124.617884063862</v>
      </c>
      <c r="AC126" s="333">
        <f t="shared" si="66"/>
        <v>1182.8174292406879</v>
      </c>
      <c r="AD126" s="333">
        <f t="shared" si="66"/>
        <v>1096.343616861722</v>
      </c>
      <c r="AE126" s="333">
        <f t="shared" si="66"/>
        <v>988.31788103833708</v>
      </c>
      <c r="AF126" s="333">
        <f t="shared" si="66"/>
        <v>1108.5419493242809</v>
      </c>
      <c r="AG126" s="341">
        <f t="shared" si="66"/>
        <v>1433.5220124989869</v>
      </c>
    </row>
    <row r="127" spans="1:33" x14ac:dyDescent="0.2">
      <c r="A127" s="448"/>
      <c r="B127" s="446"/>
      <c r="C127" s="351" t="s">
        <v>447</v>
      </c>
      <c r="D127" s="333">
        <f t="shared" ref="D127:AG127" si="67">D114*$D21</f>
        <v>0</v>
      </c>
      <c r="E127" s="333">
        <f t="shared" si="67"/>
        <v>2628.3074430373972</v>
      </c>
      <c r="F127" s="333">
        <f t="shared" si="67"/>
        <v>2628.3074430373972</v>
      </c>
      <c r="G127" s="333">
        <f t="shared" si="67"/>
        <v>2628.3074430373972</v>
      </c>
      <c r="H127" s="333">
        <f t="shared" si="67"/>
        <v>2628.3074430373981</v>
      </c>
      <c r="I127" s="333">
        <f t="shared" si="67"/>
        <v>2628.3074430373981</v>
      </c>
      <c r="J127" s="333">
        <f t="shared" si="67"/>
        <v>2628.3074430373958</v>
      </c>
      <c r="K127" s="333">
        <f t="shared" si="67"/>
        <v>2628.307443037399</v>
      </c>
      <c r="L127" s="333">
        <f t="shared" si="67"/>
        <v>2628.3074430373958</v>
      </c>
      <c r="M127" s="333">
        <f t="shared" si="67"/>
        <v>2628.307443037399</v>
      </c>
      <c r="N127" s="333">
        <f t="shared" si="67"/>
        <v>2628.3074430373958</v>
      </c>
      <c r="O127" s="333">
        <f t="shared" si="67"/>
        <v>2628.3074430373958</v>
      </c>
      <c r="P127" s="333">
        <f t="shared" si="67"/>
        <v>2628.3074430373958</v>
      </c>
      <c r="Q127" s="333">
        <f t="shared" si="67"/>
        <v>2628.3074430374022</v>
      </c>
      <c r="R127" s="333">
        <f t="shared" si="67"/>
        <v>2628.3074430373958</v>
      </c>
      <c r="S127" s="333">
        <f t="shared" si="67"/>
        <v>2628.3074430373958</v>
      </c>
      <c r="T127" s="333">
        <f t="shared" si="67"/>
        <v>9807.943057537499</v>
      </c>
      <c r="U127" s="333">
        <f t="shared" si="67"/>
        <v>15712.74460862271</v>
      </c>
      <c r="V127" s="333">
        <f t="shared" si="67"/>
        <v>19173.448863306068</v>
      </c>
      <c r="W127" s="333">
        <f t="shared" si="67"/>
        <v>22875.19492082491</v>
      </c>
      <c r="X127" s="333">
        <f t="shared" si="67"/>
        <v>25195.017732946639</v>
      </c>
      <c r="Y127" s="333">
        <f t="shared" si="67"/>
        <v>33204.37186334416</v>
      </c>
      <c r="Z127" s="333">
        <f t="shared" si="67"/>
        <v>34344.307898216663</v>
      </c>
      <c r="AA127" s="333">
        <f t="shared" si="67"/>
        <v>30602.25505827523</v>
      </c>
      <c r="AB127" s="333">
        <f t="shared" si="67"/>
        <v>29898.367911727379</v>
      </c>
      <c r="AC127" s="333">
        <f t="shared" si="67"/>
        <v>32042.33657541221</v>
      </c>
      <c r="AD127" s="333">
        <f t="shared" si="67"/>
        <v>34527.421135189317</v>
      </c>
      <c r="AE127" s="333">
        <f t="shared" si="67"/>
        <v>33730.805957150224</v>
      </c>
      <c r="AF127" s="333">
        <f t="shared" si="67"/>
        <v>36954.640763433112</v>
      </c>
      <c r="AG127" s="341">
        <f t="shared" si="67"/>
        <v>44144.002514510707</v>
      </c>
    </row>
    <row r="128" spans="1:33" x14ac:dyDescent="0.2">
      <c r="A128" s="449"/>
      <c r="B128" s="345"/>
      <c r="C128" s="348" t="s">
        <v>433</v>
      </c>
      <c r="D128" s="335">
        <f>SUM(D115:D127)</f>
        <v>0</v>
      </c>
      <c r="E128" s="335">
        <f t="shared" ref="E128:AF128" si="68">SUM(E115:E127)</f>
        <v>5085.0914702187547</v>
      </c>
      <c r="F128" s="335">
        <f t="shared" si="68"/>
        <v>5085.0914702187556</v>
      </c>
      <c r="G128" s="335">
        <f t="shared" si="68"/>
        <v>5085.0914702187547</v>
      </c>
      <c r="H128" s="335">
        <f t="shared" si="68"/>
        <v>5085.0914702187565</v>
      </c>
      <c r="I128" s="335">
        <f t="shared" si="68"/>
        <v>5085.0914702187565</v>
      </c>
      <c r="J128" s="335">
        <f t="shared" si="68"/>
        <v>5085.0914702187547</v>
      </c>
      <c r="K128" s="335">
        <f t="shared" si="68"/>
        <v>5085.0914702187547</v>
      </c>
      <c r="L128" s="335">
        <f t="shared" si="68"/>
        <v>5085.0914702187565</v>
      </c>
      <c r="M128" s="335">
        <f t="shared" si="68"/>
        <v>5085.0914702187583</v>
      </c>
      <c r="N128" s="335">
        <f t="shared" si="68"/>
        <v>5085.0914702187565</v>
      </c>
      <c r="O128" s="335">
        <f t="shared" si="68"/>
        <v>5085.0914702187492</v>
      </c>
      <c r="P128" s="335">
        <f t="shared" si="68"/>
        <v>5085.0914702187565</v>
      </c>
      <c r="Q128" s="335">
        <f t="shared" si="68"/>
        <v>5552.3697140545519</v>
      </c>
      <c r="R128" s="335">
        <f t="shared" si="68"/>
        <v>5552.3697140545446</v>
      </c>
      <c r="S128" s="335">
        <f t="shared" si="68"/>
        <v>5552.3697140545482</v>
      </c>
      <c r="T128" s="335">
        <f t="shared" si="68"/>
        <v>24481.647063275181</v>
      </c>
      <c r="U128" s="335">
        <f t="shared" si="68"/>
        <v>39399.64993335757</v>
      </c>
      <c r="V128" s="335">
        <f t="shared" si="68"/>
        <v>38144.673218891752</v>
      </c>
      <c r="W128" s="335">
        <f t="shared" si="68"/>
        <v>42170.613768914627</v>
      </c>
      <c r="X128" s="335">
        <f t="shared" si="68"/>
        <v>47157.017700892051</v>
      </c>
      <c r="Y128" s="335">
        <f t="shared" si="68"/>
        <v>57166.817937095257</v>
      </c>
      <c r="Z128" s="335">
        <f t="shared" si="68"/>
        <v>57489.742159012611</v>
      </c>
      <c r="AA128" s="335">
        <f t="shared" si="68"/>
        <v>45509.494117668408</v>
      </c>
      <c r="AB128" s="335">
        <f t="shared" si="68"/>
        <v>58701.008827210579</v>
      </c>
      <c r="AC128" s="335">
        <f t="shared" si="68"/>
        <v>74525.628293833841</v>
      </c>
      <c r="AD128" s="335">
        <f t="shared" si="68"/>
        <v>85969.098930061751</v>
      </c>
      <c r="AE128" s="335">
        <f t="shared" si="68"/>
        <v>103710.26013219549</v>
      </c>
      <c r="AF128" s="335">
        <f t="shared" si="68"/>
        <v>119502.63403722338</v>
      </c>
      <c r="AG128" s="342">
        <f t="shared" ref="AG128" si="69">SUM(AG115:AG127)</f>
        <v>129237.62110325201</v>
      </c>
    </row>
    <row r="129" spans="1:33" x14ac:dyDescent="0.2">
      <c r="A129" s="447" t="s">
        <v>182</v>
      </c>
      <c r="B129" s="444" t="s">
        <v>448</v>
      </c>
      <c r="C129" s="349" t="s">
        <v>441</v>
      </c>
      <c r="D129" s="332">
        <v>0</v>
      </c>
      <c r="E129" s="332">
        <v>0</v>
      </c>
      <c r="F129" s="332">
        <v>0</v>
      </c>
      <c r="G129" s="332">
        <v>0</v>
      </c>
      <c r="H129" s="332">
        <v>0</v>
      </c>
      <c r="I129" s="332">
        <v>0</v>
      </c>
      <c r="J129" s="332">
        <v>0</v>
      </c>
      <c r="K129" s="332">
        <v>0</v>
      </c>
      <c r="L129" s="332">
        <v>0</v>
      </c>
      <c r="M129" s="332">
        <v>0</v>
      </c>
      <c r="N129" s="332">
        <v>0</v>
      </c>
      <c r="O129" s="332">
        <v>0</v>
      </c>
      <c r="P129" s="332">
        <v>0</v>
      </c>
      <c r="Q129" s="332">
        <v>0</v>
      </c>
      <c r="R129" s="332">
        <v>0</v>
      </c>
      <c r="S129" s="332">
        <v>0</v>
      </c>
      <c r="T129" s="332">
        <v>167.18271199094349</v>
      </c>
      <c r="U129" s="332">
        <v>278.63785331823908</v>
      </c>
      <c r="V129" s="332">
        <v>222.91028265459141</v>
      </c>
      <c r="W129" s="332">
        <v>222.91028265459141</v>
      </c>
      <c r="X129" s="332">
        <v>222.91028265459141</v>
      </c>
      <c r="Y129" s="332">
        <v>337.00637207650527</v>
      </c>
      <c r="Z129" s="332">
        <v>445.5376459224982</v>
      </c>
      <c r="AA129" s="332">
        <v>343.20605043593429</v>
      </c>
      <c r="AB129" s="332">
        <v>508.1363188974733</v>
      </c>
      <c r="AC129" s="332">
        <v>762.2877068958669</v>
      </c>
      <c r="AD129" s="332">
        <v>1221.0475660402519</v>
      </c>
      <c r="AE129" s="332">
        <v>1810.254291860984</v>
      </c>
      <c r="AF129" s="332">
        <v>2029.9069904167129</v>
      </c>
      <c r="AG129" s="340">
        <v>1906.0049205607679</v>
      </c>
    </row>
    <row r="130" spans="1:33" x14ac:dyDescent="0.2">
      <c r="A130" s="448"/>
      <c r="B130" s="445"/>
      <c r="C130" s="347" t="s">
        <v>443</v>
      </c>
      <c r="D130" s="332">
        <v>0</v>
      </c>
      <c r="E130" s="332">
        <v>0</v>
      </c>
      <c r="F130" s="332">
        <v>0</v>
      </c>
      <c r="G130" s="332">
        <v>0</v>
      </c>
      <c r="H130" s="332">
        <v>0</v>
      </c>
      <c r="I130" s="332">
        <v>0</v>
      </c>
      <c r="J130" s="332">
        <v>0</v>
      </c>
      <c r="K130" s="332">
        <v>0</v>
      </c>
      <c r="L130" s="332">
        <v>0</v>
      </c>
      <c r="M130" s="332">
        <v>0</v>
      </c>
      <c r="N130" s="332">
        <v>0</v>
      </c>
      <c r="O130" s="332">
        <v>0</v>
      </c>
      <c r="P130" s="332">
        <v>0</v>
      </c>
      <c r="Q130" s="332">
        <v>0</v>
      </c>
      <c r="R130" s="332">
        <v>0</v>
      </c>
      <c r="S130" s="332">
        <v>0</v>
      </c>
      <c r="T130" s="332">
        <v>4.6337551615384597E-8</v>
      </c>
      <c r="U130" s="332">
        <v>7.7229252692307712E-8</v>
      </c>
      <c r="V130" s="332">
        <v>6.1783402153846191E-8</v>
      </c>
      <c r="W130" s="332">
        <v>6.1783402153846125E-8</v>
      </c>
      <c r="X130" s="332">
        <v>6.1783402153846165E-8</v>
      </c>
      <c r="Y130" s="332">
        <v>0</v>
      </c>
      <c r="Z130" s="332">
        <v>0</v>
      </c>
      <c r="AA130" s="332">
        <v>0</v>
      </c>
      <c r="AB130" s="332">
        <v>0</v>
      </c>
      <c r="AC130" s="332">
        <v>0</v>
      </c>
      <c r="AD130" s="332">
        <v>190.370913180081</v>
      </c>
      <c r="AE130" s="332">
        <v>462.10551027481142</v>
      </c>
      <c r="AF130" s="332">
        <v>599.32826880767277</v>
      </c>
      <c r="AG130" s="340">
        <v>621.23560920814293</v>
      </c>
    </row>
    <row r="131" spans="1:33" x14ac:dyDescent="0.2">
      <c r="A131" s="448"/>
      <c r="B131" s="445"/>
      <c r="C131" s="347" t="s">
        <v>444</v>
      </c>
      <c r="D131" s="332">
        <v>0</v>
      </c>
      <c r="E131" s="332">
        <v>0</v>
      </c>
      <c r="F131" s="332">
        <v>0</v>
      </c>
      <c r="G131" s="332">
        <v>0</v>
      </c>
      <c r="H131" s="332">
        <v>0</v>
      </c>
      <c r="I131" s="332">
        <v>0</v>
      </c>
      <c r="J131" s="332">
        <v>0</v>
      </c>
      <c r="K131" s="332">
        <v>0</v>
      </c>
      <c r="L131" s="332">
        <v>0</v>
      </c>
      <c r="M131" s="332">
        <v>0</v>
      </c>
      <c r="N131" s="332">
        <v>0</v>
      </c>
      <c r="O131" s="332">
        <v>0</v>
      </c>
      <c r="P131" s="332">
        <v>0</v>
      </c>
      <c r="Q131" s="332">
        <v>0</v>
      </c>
      <c r="R131" s="332">
        <v>0</v>
      </c>
      <c r="S131" s="332">
        <v>0</v>
      </c>
      <c r="T131" s="332">
        <v>3.2024287658079258E-8</v>
      </c>
      <c r="U131" s="332">
        <v>5.3373812763465429E-8</v>
      </c>
      <c r="V131" s="332">
        <v>4.2699050210772357E-8</v>
      </c>
      <c r="W131" s="332">
        <v>4.269905021077233E-8</v>
      </c>
      <c r="X131" s="332">
        <v>4.2699050210772357E-8</v>
      </c>
      <c r="Y131" s="332">
        <v>0</v>
      </c>
      <c r="Z131" s="332">
        <v>0</v>
      </c>
      <c r="AA131" s="332">
        <v>0</v>
      </c>
      <c r="AB131" s="332">
        <v>0</v>
      </c>
      <c r="AC131" s="332">
        <v>0</v>
      </c>
      <c r="AD131" s="332">
        <v>6.8424978461538451E-9</v>
      </c>
      <c r="AE131" s="332">
        <v>9.7186223076923111E-9</v>
      </c>
      <c r="AF131" s="332">
        <v>6.426465230769233E-9</v>
      </c>
      <c r="AG131" s="340">
        <v>5.0780326153846128E-9</v>
      </c>
    </row>
    <row r="132" spans="1:33" x14ac:dyDescent="0.2">
      <c r="A132" s="448"/>
      <c r="B132" s="445"/>
      <c r="C132" s="347" t="s">
        <v>445</v>
      </c>
      <c r="D132" s="332">
        <v>0</v>
      </c>
      <c r="E132" s="332">
        <v>0</v>
      </c>
      <c r="F132" s="332">
        <v>0</v>
      </c>
      <c r="G132" s="332">
        <v>0</v>
      </c>
      <c r="H132" s="332">
        <v>0</v>
      </c>
      <c r="I132" s="332">
        <v>0</v>
      </c>
      <c r="J132" s="332">
        <v>0</v>
      </c>
      <c r="K132" s="332">
        <v>0</v>
      </c>
      <c r="L132" s="332">
        <v>0</v>
      </c>
      <c r="M132" s="332">
        <v>0</v>
      </c>
      <c r="N132" s="332">
        <v>0</v>
      </c>
      <c r="O132" s="332">
        <v>0</v>
      </c>
      <c r="P132" s="332">
        <v>0</v>
      </c>
      <c r="Q132" s="332">
        <v>0</v>
      </c>
      <c r="R132" s="332">
        <v>0</v>
      </c>
      <c r="S132" s="332">
        <v>0</v>
      </c>
      <c r="T132" s="332">
        <v>0.41226024826845908</v>
      </c>
      <c r="U132" s="332">
        <v>0.68710041378076514</v>
      </c>
      <c r="V132" s="332">
        <v>0.54968033102461222</v>
      </c>
      <c r="W132" s="332">
        <v>0.54968033102461211</v>
      </c>
      <c r="X132" s="332">
        <v>0.54968033102461211</v>
      </c>
      <c r="Y132" s="332">
        <v>51.411438472046491</v>
      </c>
      <c r="Z132" s="332">
        <v>85.030338972292896</v>
      </c>
      <c r="AA132" s="332">
        <v>56.425405545520107</v>
      </c>
      <c r="AB132" s="332">
        <v>56.425405545520078</v>
      </c>
      <c r="AC132" s="332">
        <v>91.81185507546887</v>
      </c>
      <c r="AD132" s="332">
        <v>421.01753616951521</v>
      </c>
      <c r="AE132" s="332">
        <v>851.0131868100076</v>
      </c>
      <c r="AF132" s="332">
        <v>1054.185213681654</v>
      </c>
      <c r="AG132" s="340">
        <v>1065.8391920880761</v>
      </c>
    </row>
    <row r="133" spans="1:33" x14ac:dyDescent="0.2">
      <c r="A133" s="448"/>
      <c r="B133" s="445"/>
      <c r="C133" s="347" t="s">
        <v>446</v>
      </c>
      <c r="D133" s="332">
        <v>0</v>
      </c>
      <c r="E133" s="332">
        <v>0</v>
      </c>
      <c r="F133" s="332">
        <v>0</v>
      </c>
      <c r="G133" s="332">
        <v>0</v>
      </c>
      <c r="H133" s="332">
        <v>0</v>
      </c>
      <c r="I133" s="332">
        <v>0</v>
      </c>
      <c r="J133" s="332">
        <v>0</v>
      </c>
      <c r="K133" s="332">
        <v>0</v>
      </c>
      <c r="L133" s="332">
        <v>0</v>
      </c>
      <c r="M133" s="332">
        <v>0</v>
      </c>
      <c r="N133" s="332">
        <v>0</v>
      </c>
      <c r="O133" s="332">
        <v>0</v>
      </c>
      <c r="P133" s="332">
        <v>0</v>
      </c>
      <c r="Q133" s="332">
        <v>0</v>
      </c>
      <c r="R133" s="332">
        <v>0</v>
      </c>
      <c r="S133" s="332">
        <v>0</v>
      </c>
      <c r="T133" s="332">
        <v>0</v>
      </c>
      <c r="U133" s="332">
        <v>0</v>
      </c>
      <c r="V133" s="332">
        <v>0</v>
      </c>
      <c r="W133" s="332">
        <v>0</v>
      </c>
      <c r="X133" s="332">
        <v>0</v>
      </c>
      <c r="Y133" s="332">
        <v>0</v>
      </c>
      <c r="Z133" s="332">
        <v>0</v>
      </c>
      <c r="AA133" s="332">
        <v>2.5665242802732968</v>
      </c>
      <c r="AB133" s="332">
        <v>5.764837795339278</v>
      </c>
      <c r="AC133" s="332">
        <v>9.3832758397929759</v>
      </c>
      <c r="AD133" s="332">
        <v>11.974711105081029</v>
      </c>
      <c r="AE133" s="332">
        <v>13.948717793272801</v>
      </c>
      <c r="AF133" s="332">
        <v>19.43027097226549</v>
      </c>
      <c r="AG133" s="340">
        <v>30.37525235890088</v>
      </c>
    </row>
    <row r="134" spans="1:33" x14ac:dyDescent="0.2">
      <c r="A134" s="448"/>
      <c r="B134" s="446"/>
      <c r="C134" s="351" t="s">
        <v>447</v>
      </c>
      <c r="D134" s="332">
        <v>0</v>
      </c>
      <c r="E134" s="332">
        <v>0</v>
      </c>
      <c r="F134" s="332">
        <v>0</v>
      </c>
      <c r="G134" s="332">
        <v>0</v>
      </c>
      <c r="H134" s="332">
        <v>0</v>
      </c>
      <c r="I134" s="332">
        <v>0</v>
      </c>
      <c r="J134" s="332">
        <v>0</v>
      </c>
      <c r="K134" s="332">
        <v>0</v>
      </c>
      <c r="L134" s="332">
        <v>0</v>
      </c>
      <c r="M134" s="332">
        <v>0</v>
      </c>
      <c r="N134" s="332">
        <v>0</v>
      </c>
      <c r="O134" s="332">
        <v>0</v>
      </c>
      <c r="P134" s="332">
        <v>0</v>
      </c>
      <c r="Q134" s="332">
        <v>0</v>
      </c>
      <c r="R134" s="332">
        <v>0</v>
      </c>
      <c r="S134" s="332">
        <v>0</v>
      </c>
      <c r="T134" s="332">
        <v>0</v>
      </c>
      <c r="U134" s="332">
        <v>0</v>
      </c>
      <c r="V134" s="332">
        <v>0</v>
      </c>
      <c r="W134" s="332">
        <v>0</v>
      </c>
      <c r="X134" s="332">
        <v>15.49541263779604</v>
      </c>
      <c r="Y134" s="332">
        <v>222.71130629877089</v>
      </c>
      <c r="Z134" s="332">
        <v>429.5144397700592</v>
      </c>
      <c r="AA134" s="332">
        <v>374.37182430367432</v>
      </c>
      <c r="AB134" s="332">
        <v>357.53573402956158</v>
      </c>
      <c r="AC134" s="332">
        <v>374.27987534462829</v>
      </c>
      <c r="AD134" s="332">
        <v>417.22451144496642</v>
      </c>
      <c r="AE134" s="332">
        <v>424.84863934881088</v>
      </c>
      <c r="AF134" s="332">
        <v>488.4113127296265</v>
      </c>
      <c r="AG134" s="340">
        <v>615.76826182663092</v>
      </c>
    </row>
    <row r="135" spans="1:33" x14ac:dyDescent="0.2">
      <c r="A135" s="448"/>
      <c r="B135" s="444" t="s">
        <v>449</v>
      </c>
      <c r="C135" s="349" t="s">
        <v>441</v>
      </c>
      <c r="D135" s="333">
        <f t="shared" ref="D135:AG135" si="70">D129*$D4</f>
        <v>0</v>
      </c>
      <c r="E135" s="333">
        <f t="shared" si="70"/>
        <v>0</v>
      </c>
      <c r="F135" s="333">
        <f t="shared" si="70"/>
        <v>0</v>
      </c>
      <c r="G135" s="333">
        <f t="shared" si="70"/>
        <v>0</v>
      </c>
      <c r="H135" s="333">
        <f t="shared" si="70"/>
        <v>0</v>
      </c>
      <c r="I135" s="333">
        <f t="shared" si="70"/>
        <v>0</v>
      </c>
      <c r="J135" s="333">
        <f t="shared" si="70"/>
        <v>0</v>
      </c>
      <c r="K135" s="333">
        <f t="shared" si="70"/>
        <v>0</v>
      </c>
      <c r="L135" s="333">
        <f t="shared" si="70"/>
        <v>0</v>
      </c>
      <c r="M135" s="333">
        <f t="shared" si="70"/>
        <v>0</v>
      </c>
      <c r="N135" s="333">
        <f t="shared" si="70"/>
        <v>0</v>
      </c>
      <c r="O135" s="333">
        <f t="shared" si="70"/>
        <v>0</v>
      </c>
      <c r="P135" s="333">
        <f t="shared" si="70"/>
        <v>0</v>
      </c>
      <c r="Q135" s="333">
        <f t="shared" si="70"/>
        <v>0</v>
      </c>
      <c r="R135" s="333">
        <f t="shared" si="70"/>
        <v>0</v>
      </c>
      <c r="S135" s="333">
        <f t="shared" si="70"/>
        <v>0</v>
      </c>
      <c r="T135" s="333">
        <f t="shared" si="70"/>
        <v>66.873084796377398</v>
      </c>
      <c r="U135" s="333">
        <f t="shared" si="70"/>
        <v>111.45514132729564</v>
      </c>
      <c r="V135" s="333">
        <f t="shared" si="70"/>
        <v>89.164113061836574</v>
      </c>
      <c r="W135" s="333">
        <f t="shared" si="70"/>
        <v>89.164113061836574</v>
      </c>
      <c r="X135" s="333">
        <f t="shared" si="70"/>
        <v>89.164113061836574</v>
      </c>
      <c r="Y135" s="333">
        <f t="shared" si="70"/>
        <v>134.80254883060212</v>
      </c>
      <c r="Z135" s="333">
        <f t="shared" si="70"/>
        <v>178.21505836899928</v>
      </c>
      <c r="AA135" s="333">
        <f t="shared" si="70"/>
        <v>137.28242017437373</v>
      </c>
      <c r="AB135" s="333">
        <f t="shared" si="70"/>
        <v>203.25452755898934</v>
      </c>
      <c r="AC135" s="333">
        <f t="shared" si="70"/>
        <v>304.91508275834678</v>
      </c>
      <c r="AD135" s="333">
        <f t="shared" si="70"/>
        <v>488.41902641610079</v>
      </c>
      <c r="AE135" s="333">
        <f t="shared" si="70"/>
        <v>724.10171674439368</v>
      </c>
      <c r="AF135" s="333">
        <f t="shared" si="70"/>
        <v>811.96279616668517</v>
      </c>
      <c r="AG135" s="341">
        <f t="shared" si="70"/>
        <v>762.40196822430721</v>
      </c>
    </row>
    <row r="136" spans="1:33" x14ac:dyDescent="0.2">
      <c r="A136" s="448"/>
      <c r="B136" s="445"/>
      <c r="C136" s="347" t="s">
        <v>443</v>
      </c>
      <c r="D136" s="333">
        <f t="shared" ref="D136:AG136" si="71">D130*$D8</f>
        <v>0</v>
      </c>
      <c r="E136" s="333">
        <f t="shared" si="71"/>
        <v>0</v>
      </c>
      <c r="F136" s="333">
        <f t="shared" si="71"/>
        <v>0</v>
      </c>
      <c r="G136" s="333">
        <f t="shared" si="71"/>
        <v>0</v>
      </c>
      <c r="H136" s="333">
        <f t="shared" si="71"/>
        <v>0</v>
      </c>
      <c r="I136" s="333">
        <f t="shared" si="71"/>
        <v>0</v>
      </c>
      <c r="J136" s="333">
        <f t="shared" si="71"/>
        <v>0</v>
      </c>
      <c r="K136" s="333">
        <f t="shared" si="71"/>
        <v>0</v>
      </c>
      <c r="L136" s="333">
        <f t="shared" si="71"/>
        <v>0</v>
      </c>
      <c r="M136" s="333">
        <f t="shared" si="71"/>
        <v>0</v>
      </c>
      <c r="N136" s="333">
        <f t="shared" si="71"/>
        <v>0</v>
      </c>
      <c r="O136" s="333">
        <f t="shared" si="71"/>
        <v>0</v>
      </c>
      <c r="P136" s="333">
        <f t="shared" si="71"/>
        <v>0</v>
      </c>
      <c r="Q136" s="333">
        <f t="shared" si="71"/>
        <v>0</v>
      </c>
      <c r="R136" s="333">
        <f t="shared" si="71"/>
        <v>0</v>
      </c>
      <c r="S136" s="333">
        <f t="shared" si="71"/>
        <v>0</v>
      </c>
      <c r="T136" s="333">
        <f t="shared" si="71"/>
        <v>2.5949028904615374E-10</v>
      </c>
      <c r="U136" s="333">
        <f t="shared" si="71"/>
        <v>4.3248381507692317E-10</v>
      </c>
      <c r="V136" s="333">
        <f t="shared" si="71"/>
        <v>3.4598705206153866E-10</v>
      </c>
      <c r="W136" s="333">
        <f t="shared" si="71"/>
        <v>3.459870520615383E-10</v>
      </c>
      <c r="X136" s="333">
        <f t="shared" si="71"/>
        <v>3.4598705206153851E-10</v>
      </c>
      <c r="Y136" s="333">
        <f t="shared" si="71"/>
        <v>0</v>
      </c>
      <c r="Z136" s="333">
        <f t="shared" si="71"/>
        <v>0</v>
      </c>
      <c r="AA136" s="333">
        <f t="shared" si="71"/>
        <v>0</v>
      </c>
      <c r="AB136" s="333">
        <f t="shared" si="71"/>
        <v>0</v>
      </c>
      <c r="AC136" s="333">
        <f t="shared" si="71"/>
        <v>0</v>
      </c>
      <c r="AD136" s="333">
        <f t="shared" si="71"/>
        <v>1.0660771138084537</v>
      </c>
      <c r="AE136" s="333">
        <f t="shared" si="71"/>
        <v>2.5877908575389439</v>
      </c>
      <c r="AF136" s="333">
        <f t="shared" si="71"/>
        <v>3.3562383053229676</v>
      </c>
      <c r="AG136" s="341">
        <f t="shared" si="71"/>
        <v>3.4789194115656006</v>
      </c>
    </row>
    <row r="137" spans="1:33" x14ac:dyDescent="0.2">
      <c r="A137" s="448"/>
      <c r="B137" s="445"/>
      <c r="C137" s="347" t="s">
        <v>444</v>
      </c>
      <c r="D137" s="333">
        <f t="shared" ref="D137:AG137" si="72">D131*$D13</f>
        <v>0</v>
      </c>
      <c r="E137" s="333">
        <f t="shared" si="72"/>
        <v>0</v>
      </c>
      <c r="F137" s="333">
        <f t="shared" si="72"/>
        <v>0</v>
      </c>
      <c r="G137" s="333">
        <f t="shared" si="72"/>
        <v>0</v>
      </c>
      <c r="H137" s="333">
        <f t="shared" si="72"/>
        <v>0</v>
      </c>
      <c r="I137" s="333">
        <f t="shared" si="72"/>
        <v>0</v>
      </c>
      <c r="J137" s="333">
        <f t="shared" si="72"/>
        <v>0</v>
      </c>
      <c r="K137" s="333">
        <f t="shared" si="72"/>
        <v>0</v>
      </c>
      <c r="L137" s="333">
        <f t="shared" si="72"/>
        <v>0</v>
      </c>
      <c r="M137" s="333">
        <f t="shared" si="72"/>
        <v>0</v>
      </c>
      <c r="N137" s="333">
        <f t="shared" si="72"/>
        <v>0</v>
      </c>
      <c r="O137" s="333">
        <f t="shared" si="72"/>
        <v>0</v>
      </c>
      <c r="P137" s="333">
        <f t="shared" si="72"/>
        <v>0</v>
      </c>
      <c r="Q137" s="333">
        <f t="shared" si="72"/>
        <v>0</v>
      </c>
      <c r="R137" s="333">
        <f t="shared" si="72"/>
        <v>0</v>
      </c>
      <c r="S137" s="333">
        <f t="shared" si="72"/>
        <v>0</v>
      </c>
      <c r="T137" s="333">
        <f t="shared" si="72"/>
        <v>1.2809715063231703E-8</v>
      </c>
      <c r="U137" s="333">
        <f t="shared" si="72"/>
        <v>2.1349525105386172E-8</v>
      </c>
      <c r="V137" s="333">
        <f t="shared" si="72"/>
        <v>1.7079620084308944E-8</v>
      </c>
      <c r="W137" s="333">
        <f t="shared" si="72"/>
        <v>1.7079620084308934E-8</v>
      </c>
      <c r="X137" s="333">
        <f t="shared" si="72"/>
        <v>1.7079620084308944E-8</v>
      </c>
      <c r="Y137" s="333">
        <f t="shared" si="72"/>
        <v>0</v>
      </c>
      <c r="Z137" s="333">
        <f t="shared" si="72"/>
        <v>0</v>
      </c>
      <c r="AA137" s="333">
        <f t="shared" si="72"/>
        <v>0</v>
      </c>
      <c r="AB137" s="333">
        <f t="shared" si="72"/>
        <v>0</v>
      </c>
      <c r="AC137" s="333">
        <f t="shared" si="72"/>
        <v>0</v>
      </c>
      <c r="AD137" s="333">
        <f t="shared" si="72"/>
        <v>2.7369991384615382E-9</v>
      </c>
      <c r="AE137" s="333">
        <f t="shared" si="72"/>
        <v>3.8874489230769249E-9</v>
      </c>
      <c r="AF137" s="333">
        <f t="shared" si="72"/>
        <v>2.5705860923076934E-9</v>
      </c>
      <c r="AG137" s="341">
        <f t="shared" si="72"/>
        <v>2.0312130461538453E-9</v>
      </c>
    </row>
    <row r="138" spans="1:33" x14ac:dyDescent="0.2">
      <c r="A138" s="448"/>
      <c r="B138" s="445"/>
      <c r="C138" s="347" t="s">
        <v>445</v>
      </c>
      <c r="D138" s="333">
        <f t="shared" ref="D138:AG138" si="73">D132*$D17</f>
        <v>0</v>
      </c>
      <c r="E138" s="333">
        <f t="shared" si="73"/>
        <v>0</v>
      </c>
      <c r="F138" s="333">
        <f t="shared" si="73"/>
        <v>0</v>
      </c>
      <c r="G138" s="333">
        <f t="shared" si="73"/>
        <v>0</v>
      </c>
      <c r="H138" s="333">
        <f t="shared" si="73"/>
        <v>0</v>
      </c>
      <c r="I138" s="333">
        <f t="shared" si="73"/>
        <v>0</v>
      </c>
      <c r="J138" s="333">
        <f t="shared" si="73"/>
        <v>0</v>
      </c>
      <c r="K138" s="333">
        <f t="shared" si="73"/>
        <v>0</v>
      </c>
      <c r="L138" s="333">
        <f t="shared" si="73"/>
        <v>0</v>
      </c>
      <c r="M138" s="333">
        <f t="shared" si="73"/>
        <v>0</v>
      </c>
      <c r="N138" s="333">
        <f t="shared" si="73"/>
        <v>0</v>
      </c>
      <c r="O138" s="333">
        <f t="shared" si="73"/>
        <v>0</v>
      </c>
      <c r="P138" s="333">
        <f t="shared" si="73"/>
        <v>0</v>
      </c>
      <c r="Q138" s="333">
        <f t="shared" si="73"/>
        <v>0</v>
      </c>
      <c r="R138" s="333">
        <f t="shared" si="73"/>
        <v>0</v>
      </c>
      <c r="S138" s="333">
        <f t="shared" si="73"/>
        <v>0</v>
      </c>
      <c r="T138" s="333">
        <f t="shared" si="73"/>
        <v>0.16490409930738364</v>
      </c>
      <c r="U138" s="333">
        <f t="shared" si="73"/>
        <v>0.27484016551230606</v>
      </c>
      <c r="V138" s="333">
        <f t="shared" si="73"/>
        <v>0.21987213240984491</v>
      </c>
      <c r="W138" s="333">
        <f t="shared" si="73"/>
        <v>0.21987213240984485</v>
      </c>
      <c r="X138" s="333">
        <f t="shared" si="73"/>
        <v>0.21987213240984485</v>
      </c>
      <c r="Y138" s="333">
        <f t="shared" si="73"/>
        <v>20.564575388818596</v>
      </c>
      <c r="Z138" s="333">
        <f t="shared" si="73"/>
        <v>34.012135588917161</v>
      </c>
      <c r="AA138" s="333">
        <f t="shared" si="73"/>
        <v>22.570162218208043</v>
      </c>
      <c r="AB138" s="333">
        <f t="shared" si="73"/>
        <v>22.570162218208033</v>
      </c>
      <c r="AC138" s="333">
        <f t="shared" si="73"/>
        <v>36.724742030187549</v>
      </c>
      <c r="AD138" s="333">
        <f t="shared" si="73"/>
        <v>168.40701446780611</v>
      </c>
      <c r="AE138" s="333">
        <f t="shared" si="73"/>
        <v>340.40527472400305</v>
      </c>
      <c r="AF138" s="333">
        <f t="shared" si="73"/>
        <v>421.6740854726616</v>
      </c>
      <c r="AG138" s="341">
        <f t="shared" si="73"/>
        <v>426.33567683523046</v>
      </c>
    </row>
    <row r="139" spans="1:33" x14ac:dyDescent="0.2">
      <c r="A139" s="448"/>
      <c r="B139" s="445"/>
      <c r="C139" s="347" t="s">
        <v>446</v>
      </c>
      <c r="D139" s="333">
        <f t="shared" ref="D139:AG139" si="74">D133*$D20</f>
        <v>0</v>
      </c>
      <c r="E139" s="333">
        <f t="shared" si="74"/>
        <v>0</v>
      </c>
      <c r="F139" s="333">
        <f t="shared" si="74"/>
        <v>0</v>
      </c>
      <c r="G139" s="333">
        <f t="shared" si="74"/>
        <v>0</v>
      </c>
      <c r="H139" s="333">
        <f t="shared" si="74"/>
        <v>0</v>
      </c>
      <c r="I139" s="333">
        <f t="shared" si="74"/>
        <v>0</v>
      </c>
      <c r="J139" s="333">
        <f t="shared" si="74"/>
        <v>0</v>
      </c>
      <c r="K139" s="333">
        <f t="shared" si="74"/>
        <v>0</v>
      </c>
      <c r="L139" s="333">
        <f t="shared" si="74"/>
        <v>0</v>
      </c>
      <c r="M139" s="333">
        <f t="shared" si="74"/>
        <v>0</v>
      </c>
      <c r="N139" s="333">
        <f t="shared" si="74"/>
        <v>0</v>
      </c>
      <c r="O139" s="333">
        <f t="shared" si="74"/>
        <v>0</v>
      </c>
      <c r="P139" s="333">
        <f t="shared" si="74"/>
        <v>0</v>
      </c>
      <c r="Q139" s="333">
        <f t="shared" si="74"/>
        <v>0</v>
      </c>
      <c r="R139" s="333">
        <f t="shared" si="74"/>
        <v>0</v>
      </c>
      <c r="S139" s="333">
        <f t="shared" si="74"/>
        <v>0</v>
      </c>
      <c r="T139" s="333">
        <f t="shared" si="74"/>
        <v>0</v>
      </c>
      <c r="U139" s="333">
        <f t="shared" si="74"/>
        <v>0</v>
      </c>
      <c r="V139" s="333">
        <f t="shared" si="74"/>
        <v>0</v>
      </c>
      <c r="W139" s="333">
        <f t="shared" si="74"/>
        <v>0</v>
      </c>
      <c r="X139" s="333">
        <f t="shared" si="74"/>
        <v>0</v>
      </c>
      <c r="Y139" s="333">
        <f t="shared" si="74"/>
        <v>0</v>
      </c>
      <c r="Z139" s="333">
        <f t="shared" si="74"/>
        <v>0</v>
      </c>
      <c r="AA139" s="333">
        <f t="shared" si="74"/>
        <v>2.5665242802732968</v>
      </c>
      <c r="AB139" s="333">
        <f t="shared" si="74"/>
        <v>5.764837795339278</v>
      </c>
      <c r="AC139" s="333">
        <f t="shared" si="74"/>
        <v>9.3832758397929759</v>
      </c>
      <c r="AD139" s="333">
        <f t="shared" si="74"/>
        <v>11.974711105081029</v>
      </c>
      <c r="AE139" s="333">
        <f t="shared" si="74"/>
        <v>13.948717793272801</v>
      </c>
      <c r="AF139" s="333">
        <f t="shared" si="74"/>
        <v>19.43027097226549</v>
      </c>
      <c r="AG139" s="341">
        <f t="shared" si="74"/>
        <v>30.37525235890088</v>
      </c>
    </row>
    <row r="140" spans="1:33" x14ac:dyDescent="0.2">
      <c r="A140" s="448"/>
      <c r="B140" s="446"/>
      <c r="C140" s="351" t="s">
        <v>447</v>
      </c>
      <c r="D140" s="333">
        <f t="shared" ref="D140:AG140" si="75">D134*$D21</f>
        <v>0</v>
      </c>
      <c r="E140" s="333">
        <f t="shared" si="75"/>
        <v>0</v>
      </c>
      <c r="F140" s="333">
        <f t="shared" si="75"/>
        <v>0</v>
      </c>
      <c r="G140" s="333">
        <f t="shared" si="75"/>
        <v>0</v>
      </c>
      <c r="H140" s="333">
        <f t="shared" si="75"/>
        <v>0</v>
      </c>
      <c r="I140" s="333">
        <f t="shared" si="75"/>
        <v>0</v>
      </c>
      <c r="J140" s="333">
        <f t="shared" si="75"/>
        <v>0</v>
      </c>
      <c r="K140" s="333">
        <f t="shared" si="75"/>
        <v>0</v>
      </c>
      <c r="L140" s="333">
        <f t="shared" si="75"/>
        <v>0</v>
      </c>
      <c r="M140" s="333">
        <f t="shared" si="75"/>
        <v>0</v>
      </c>
      <c r="N140" s="333">
        <f t="shared" si="75"/>
        <v>0</v>
      </c>
      <c r="O140" s="333">
        <f t="shared" si="75"/>
        <v>0</v>
      </c>
      <c r="P140" s="333">
        <f t="shared" si="75"/>
        <v>0</v>
      </c>
      <c r="Q140" s="333">
        <f t="shared" si="75"/>
        <v>0</v>
      </c>
      <c r="R140" s="333">
        <f t="shared" si="75"/>
        <v>0</v>
      </c>
      <c r="S140" s="333">
        <f t="shared" si="75"/>
        <v>0</v>
      </c>
      <c r="T140" s="333">
        <f t="shared" si="75"/>
        <v>0</v>
      </c>
      <c r="U140" s="333">
        <f t="shared" si="75"/>
        <v>0</v>
      </c>
      <c r="V140" s="333">
        <f t="shared" si="75"/>
        <v>0</v>
      </c>
      <c r="W140" s="333">
        <f t="shared" si="75"/>
        <v>0</v>
      </c>
      <c r="X140" s="333">
        <f t="shared" si="75"/>
        <v>15.49541263779604</v>
      </c>
      <c r="Y140" s="333">
        <f t="shared" si="75"/>
        <v>222.71130629877089</v>
      </c>
      <c r="Z140" s="333">
        <f t="shared" si="75"/>
        <v>429.5144397700592</v>
      </c>
      <c r="AA140" s="333">
        <f t="shared" si="75"/>
        <v>374.37182430367432</v>
      </c>
      <c r="AB140" s="333">
        <f t="shared" si="75"/>
        <v>357.53573402956158</v>
      </c>
      <c r="AC140" s="333">
        <f t="shared" si="75"/>
        <v>374.27987534462829</v>
      </c>
      <c r="AD140" s="333">
        <f t="shared" si="75"/>
        <v>417.22451144496642</v>
      </c>
      <c r="AE140" s="333">
        <f t="shared" si="75"/>
        <v>424.84863934881088</v>
      </c>
      <c r="AF140" s="333">
        <f t="shared" si="75"/>
        <v>488.4113127296265</v>
      </c>
      <c r="AG140" s="341">
        <f t="shared" si="75"/>
        <v>615.76826182663092</v>
      </c>
    </row>
    <row r="141" spans="1:33" x14ac:dyDescent="0.2">
      <c r="A141" s="449"/>
      <c r="B141" s="345"/>
      <c r="C141" s="348" t="s">
        <v>433</v>
      </c>
      <c r="D141" s="335">
        <f>SUM(D135:D140)</f>
        <v>0</v>
      </c>
      <c r="E141" s="335">
        <f t="shared" ref="E141:AF141" si="76">SUM(E135:E140)</f>
        <v>0</v>
      </c>
      <c r="F141" s="335">
        <f t="shared" si="76"/>
        <v>0</v>
      </c>
      <c r="G141" s="335">
        <f t="shared" si="76"/>
        <v>0</v>
      </c>
      <c r="H141" s="335">
        <f t="shared" si="76"/>
        <v>0</v>
      </c>
      <c r="I141" s="335">
        <f t="shared" si="76"/>
        <v>0</v>
      </c>
      <c r="J141" s="335">
        <f t="shared" si="76"/>
        <v>0</v>
      </c>
      <c r="K141" s="335">
        <f t="shared" si="76"/>
        <v>0</v>
      </c>
      <c r="L141" s="335">
        <f t="shared" si="76"/>
        <v>0</v>
      </c>
      <c r="M141" s="335">
        <f t="shared" si="76"/>
        <v>0</v>
      </c>
      <c r="N141" s="335">
        <f t="shared" si="76"/>
        <v>0</v>
      </c>
      <c r="O141" s="335">
        <f t="shared" si="76"/>
        <v>0</v>
      </c>
      <c r="P141" s="335">
        <f t="shared" si="76"/>
        <v>0</v>
      </c>
      <c r="Q141" s="335">
        <f t="shared" si="76"/>
        <v>0</v>
      </c>
      <c r="R141" s="335">
        <f t="shared" si="76"/>
        <v>0</v>
      </c>
      <c r="S141" s="335">
        <f t="shared" si="76"/>
        <v>0</v>
      </c>
      <c r="T141" s="335">
        <f t="shared" si="76"/>
        <v>67.037988908753988</v>
      </c>
      <c r="U141" s="335">
        <f t="shared" si="76"/>
        <v>111.72998151458994</v>
      </c>
      <c r="V141" s="335">
        <f t="shared" si="76"/>
        <v>89.383985211672027</v>
      </c>
      <c r="W141" s="335">
        <f t="shared" si="76"/>
        <v>89.383985211672027</v>
      </c>
      <c r="X141" s="335">
        <f t="shared" si="76"/>
        <v>104.87939784946806</v>
      </c>
      <c r="Y141" s="335">
        <f t="shared" si="76"/>
        <v>378.07843051819157</v>
      </c>
      <c r="Z141" s="335">
        <f t="shared" si="76"/>
        <v>641.74163372797557</v>
      </c>
      <c r="AA141" s="335">
        <f t="shared" si="76"/>
        <v>536.79093097652935</v>
      </c>
      <c r="AB141" s="335">
        <f t="shared" si="76"/>
        <v>589.12526160209825</v>
      </c>
      <c r="AC141" s="335">
        <f t="shared" si="76"/>
        <v>725.30297597295566</v>
      </c>
      <c r="AD141" s="335">
        <f t="shared" si="76"/>
        <v>1087.0913405504998</v>
      </c>
      <c r="AE141" s="335">
        <f t="shared" si="76"/>
        <v>1505.8921394719068</v>
      </c>
      <c r="AF141" s="335">
        <f t="shared" si="76"/>
        <v>1744.8347036491323</v>
      </c>
      <c r="AG141" s="342">
        <f t="shared" ref="AG141" si="77">SUM(AG135:AG140)</f>
        <v>1838.3600786586662</v>
      </c>
    </row>
    <row r="142" spans="1:33" x14ac:dyDescent="0.2">
      <c r="A142" s="447" t="s">
        <v>12</v>
      </c>
      <c r="B142" s="444" t="s">
        <v>448</v>
      </c>
      <c r="C142" s="349" t="s">
        <v>437</v>
      </c>
      <c r="D142" s="332">
        <v>0</v>
      </c>
      <c r="E142" s="332">
        <v>0</v>
      </c>
      <c r="F142" s="332">
        <v>0</v>
      </c>
      <c r="G142" s="332">
        <v>0</v>
      </c>
      <c r="H142" s="332">
        <v>0</v>
      </c>
      <c r="I142" s="332">
        <v>0</v>
      </c>
      <c r="J142" s="332">
        <v>0</v>
      </c>
      <c r="K142" s="332">
        <v>0</v>
      </c>
      <c r="L142" s="332">
        <v>0</v>
      </c>
      <c r="M142" s="332">
        <v>0</v>
      </c>
      <c r="N142" s="332">
        <v>0</v>
      </c>
      <c r="O142" s="332">
        <v>0</v>
      </c>
      <c r="P142" s="332">
        <v>0</v>
      </c>
      <c r="Q142" s="332">
        <v>0</v>
      </c>
      <c r="R142" s="332">
        <v>0</v>
      </c>
      <c r="S142" s="332">
        <v>0</v>
      </c>
      <c r="T142" s="332">
        <v>14192.118040459411</v>
      </c>
      <c r="U142" s="332">
        <v>23653.530067432359</v>
      </c>
      <c r="V142" s="332">
        <v>18922.824053945878</v>
      </c>
      <c r="W142" s="332">
        <v>18922.8240539459</v>
      </c>
      <c r="X142" s="332">
        <v>18922.824053945889</v>
      </c>
      <c r="Y142" s="332">
        <v>14901.896519198781</v>
      </c>
      <c r="Z142" s="332">
        <v>15120.56308903313</v>
      </c>
      <c r="AA142" s="332">
        <v>13644.61261694315</v>
      </c>
      <c r="AB142" s="332">
        <v>27804.071776943169</v>
      </c>
      <c r="AC142" s="332">
        <v>41343.562778461528</v>
      </c>
      <c r="AD142" s="332">
        <v>54197.551580497857</v>
      </c>
      <c r="AE142" s="332">
        <v>80230.170660465898</v>
      </c>
      <c r="AF142" s="332">
        <v>104155.1550736818</v>
      </c>
      <c r="AG142" s="340">
        <v>118176.3554605572</v>
      </c>
    </row>
    <row r="143" spans="1:33" x14ac:dyDescent="0.2">
      <c r="A143" s="448"/>
      <c r="B143" s="445"/>
      <c r="C143" s="347" t="s">
        <v>442</v>
      </c>
      <c r="D143" s="332">
        <v>0</v>
      </c>
      <c r="E143" s="332">
        <v>1.367081297085079E-6</v>
      </c>
      <c r="F143" s="332">
        <v>1.367081297085079E-6</v>
      </c>
      <c r="G143" s="332">
        <v>1.3670812970850779E-6</v>
      </c>
      <c r="H143" s="332">
        <v>1.367081297085079E-6</v>
      </c>
      <c r="I143" s="332">
        <v>1.3670812970850779E-6</v>
      </c>
      <c r="J143" s="332">
        <v>1.367081297085079E-6</v>
      </c>
      <c r="K143" s="332">
        <v>1.3670812970850771E-6</v>
      </c>
      <c r="L143" s="332">
        <v>1.3670812970850811E-6</v>
      </c>
      <c r="M143" s="332">
        <v>1.367081297085079E-6</v>
      </c>
      <c r="N143" s="332">
        <v>1.3670812970850771E-6</v>
      </c>
      <c r="O143" s="332">
        <v>1.367081297085079E-6</v>
      </c>
      <c r="P143" s="332">
        <v>1.367081297085079E-6</v>
      </c>
      <c r="Q143" s="332">
        <v>1.367081297085079E-6</v>
      </c>
      <c r="R143" s="332">
        <v>1.367081297085075E-6</v>
      </c>
      <c r="S143" s="332">
        <v>1.367081297085079E-6</v>
      </c>
      <c r="T143" s="332">
        <v>0.64374468406019236</v>
      </c>
      <c r="U143" s="332">
        <v>1.747304714615302</v>
      </c>
      <c r="V143" s="332">
        <v>7.2198614104226388</v>
      </c>
      <c r="W143" s="332">
        <v>21.472731373683299</v>
      </c>
      <c r="X143" s="332">
        <v>351.63648445376822</v>
      </c>
      <c r="Y143" s="332">
        <v>2058.347248047568</v>
      </c>
      <c r="Z143" s="332">
        <v>1782.310988835538</v>
      </c>
      <c r="AA143" s="332">
        <v>0</v>
      </c>
      <c r="AB143" s="332">
        <v>0</v>
      </c>
      <c r="AC143" s="332">
        <v>0</v>
      </c>
      <c r="AD143" s="332">
        <v>163.3074147831552</v>
      </c>
      <c r="AE143" s="332">
        <v>472.6084890885474</v>
      </c>
      <c r="AF143" s="332">
        <v>755.9389346038073</v>
      </c>
      <c r="AG143" s="340">
        <v>1013.298751328934</v>
      </c>
    </row>
    <row r="144" spans="1:33" x14ac:dyDescent="0.2">
      <c r="A144" s="448"/>
      <c r="B144" s="445"/>
      <c r="C144" s="347" t="s">
        <v>435</v>
      </c>
      <c r="D144" s="332">
        <v>0</v>
      </c>
      <c r="E144" s="332">
        <v>1.8073272704628141E-3</v>
      </c>
      <c r="F144" s="332">
        <v>1.8073272704628141E-3</v>
      </c>
      <c r="G144" s="332">
        <v>1.8073272704628141E-3</v>
      </c>
      <c r="H144" s="332">
        <v>1.807327270462815E-3</v>
      </c>
      <c r="I144" s="332">
        <v>1.807327270462815E-3</v>
      </c>
      <c r="J144" s="332">
        <v>1.807327270462813E-3</v>
      </c>
      <c r="K144" s="332">
        <v>1.807327270462815E-3</v>
      </c>
      <c r="L144" s="332">
        <v>1.807327270462815E-3</v>
      </c>
      <c r="M144" s="332">
        <v>1.807327270462813E-3</v>
      </c>
      <c r="N144" s="332">
        <v>1.8073272704628161E-3</v>
      </c>
      <c r="O144" s="332">
        <v>1.7892539977581851E-3</v>
      </c>
      <c r="P144" s="332">
        <v>1.7711807250535569E-3</v>
      </c>
      <c r="Q144" s="332">
        <v>1.753107452348932E-3</v>
      </c>
      <c r="R144" s="332">
        <v>1.7350341796443E-3</v>
      </c>
      <c r="S144" s="332">
        <v>1.716960906939672E-3</v>
      </c>
      <c r="T144" s="332">
        <v>4.6270005686460166E-3</v>
      </c>
      <c r="U144" s="332">
        <v>5.4417189074114358E-3</v>
      </c>
      <c r="V144" s="332">
        <v>5.7303755740746257E-3</v>
      </c>
      <c r="W144" s="332">
        <v>6.5213492411657654E-3</v>
      </c>
      <c r="X144" s="332">
        <v>8.1610471503699746E-3</v>
      </c>
      <c r="Y144" s="332">
        <v>9.3794542651687973E-3</v>
      </c>
      <c r="Z144" s="332">
        <v>6.280745740213884E-3</v>
      </c>
      <c r="AA144" s="332">
        <v>1.585977503888901E-3</v>
      </c>
      <c r="AB144" s="332">
        <v>1.288848483887133E-3</v>
      </c>
      <c r="AC144" s="332">
        <v>1.515263714078466E-3</v>
      </c>
      <c r="AD144" s="332">
        <v>227.80350901132559</v>
      </c>
      <c r="AE144" s="332">
        <v>636.21989394965271</v>
      </c>
      <c r="AF144" s="332">
        <v>982.06129309056143</v>
      </c>
      <c r="AG144" s="340">
        <v>1267.002460117297</v>
      </c>
    </row>
    <row r="145" spans="1:33" x14ac:dyDescent="0.2">
      <c r="A145" s="448"/>
      <c r="B145" s="445"/>
      <c r="C145" s="347" t="s">
        <v>438</v>
      </c>
      <c r="D145" s="332">
        <v>0</v>
      </c>
      <c r="E145" s="332">
        <v>0</v>
      </c>
      <c r="F145" s="332">
        <v>0</v>
      </c>
      <c r="G145" s="332">
        <v>0</v>
      </c>
      <c r="H145" s="332">
        <v>0</v>
      </c>
      <c r="I145" s="332">
        <v>0</v>
      </c>
      <c r="J145" s="332">
        <v>0</v>
      </c>
      <c r="K145" s="332">
        <v>0</v>
      </c>
      <c r="L145" s="332">
        <v>0</v>
      </c>
      <c r="M145" s="332">
        <v>0</v>
      </c>
      <c r="N145" s="332">
        <v>0</v>
      </c>
      <c r="O145" s="332">
        <v>0</v>
      </c>
      <c r="P145" s="332">
        <v>0</v>
      </c>
      <c r="Q145" s="332">
        <v>0</v>
      </c>
      <c r="R145" s="332">
        <v>0</v>
      </c>
      <c r="S145" s="332">
        <v>0</v>
      </c>
      <c r="T145" s="332">
        <v>1.303569256E-7</v>
      </c>
      <c r="U145" s="332">
        <v>2.1726154266666661E-7</v>
      </c>
      <c r="V145" s="332">
        <v>1.7380923413333341E-7</v>
      </c>
      <c r="W145" s="332">
        <v>1.738092341333333E-7</v>
      </c>
      <c r="X145" s="332">
        <v>1.7380923413333341E-7</v>
      </c>
      <c r="Y145" s="332">
        <v>0</v>
      </c>
      <c r="Z145" s="332">
        <v>0</v>
      </c>
      <c r="AA145" s="332">
        <v>0</v>
      </c>
      <c r="AB145" s="332">
        <v>0</v>
      </c>
      <c r="AC145" s="332">
        <v>0</v>
      </c>
      <c r="AD145" s="332">
        <v>266.06040613856499</v>
      </c>
      <c r="AE145" s="332">
        <v>783.24402109787104</v>
      </c>
      <c r="AF145" s="332">
        <v>1270.75003719254</v>
      </c>
      <c r="AG145" s="340">
        <v>1723.9233778750579</v>
      </c>
    </row>
    <row r="146" spans="1:33" x14ac:dyDescent="0.2">
      <c r="A146" s="448"/>
      <c r="B146" s="445"/>
      <c r="C146" s="347" t="s">
        <v>458</v>
      </c>
      <c r="D146" s="332">
        <v>0</v>
      </c>
      <c r="E146" s="332">
        <v>2965735.5894920882</v>
      </c>
      <c r="F146" s="332">
        <v>2965735.5894920882</v>
      </c>
      <c r="G146" s="332">
        <v>2965735.5894920882</v>
      </c>
      <c r="H146" s="332">
        <v>2965735.5894920868</v>
      </c>
      <c r="I146" s="332">
        <v>2965735.5894920868</v>
      </c>
      <c r="J146" s="332">
        <v>2965735.5894920891</v>
      </c>
      <c r="K146" s="332">
        <v>2965735.58949209</v>
      </c>
      <c r="L146" s="332">
        <v>2965735.589492084</v>
      </c>
      <c r="M146" s="332">
        <v>2965735.5894920882</v>
      </c>
      <c r="N146" s="332">
        <v>2965735.5894920849</v>
      </c>
      <c r="O146" s="332">
        <v>2965735.5894920928</v>
      </c>
      <c r="P146" s="332">
        <v>2965735.5894920859</v>
      </c>
      <c r="Q146" s="332">
        <v>2965735.5894920882</v>
      </c>
      <c r="R146" s="332">
        <v>2965735.5894920919</v>
      </c>
      <c r="S146" s="332">
        <v>2965735.5894920849</v>
      </c>
      <c r="T146" s="332">
        <v>3389147.0843492211</v>
      </c>
      <c r="U146" s="332">
        <v>2096281.1563896181</v>
      </c>
      <c r="V146" s="332">
        <v>3660.418522102741</v>
      </c>
      <c r="W146" s="332">
        <v>3989.271316860355</v>
      </c>
      <c r="X146" s="332">
        <v>2971170.4383819369</v>
      </c>
      <c r="Y146" s="332">
        <v>1842347.847757403</v>
      </c>
      <c r="Z146" s="332">
        <v>1552682.219278082</v>
      </c>
      <c r="AA146" s="332">
        <v>2019750.11478299</v>
      </c>
      <c r="AB146" s="332">
        <v>2028170.073046529</v>
      </c>
      <c r="AC146" s="332">
        <v>923426.3892508673</v>
      </c>
      <c r="AD146" s="332">
        <v>2590362.332506727</v>
      </c>
      <c r="AE146" s="332">
        <v>2144725.5944317579</v>
      </c>
      <c r="AF146" s="332">
        <v>1791766.982070135</v>
      </c>
      <c r="AG146" s="340">
        <v>1531486.4954218529</v>
      </c>
    </row>
    <row r="147" spans="1:33" x14ac:dyDescent="0.2">
      <c r="A147" s="448"/>
      <c r="B147" s="445"/>
      <c r="C147" s="347" t="s">
        <v>434</v>
      </c>
      <c r="D147" s="332">
        <v>0</v>
      </c>
      <c r="E147" s="332">
        <v>4.9901941209467151E-5</v>
      </c>
      <c r="F147" s="332">
        <v>4.9901941209467151E-5</v>
      </c>
      <c r="G147" s="332">
        <v>4.9901941209467171E-5</v>
      </c>
      <c r="H147" s="332">
        <v>4.9901941209467138E-5</v>
      </c>
      <c r="I147" s="332">
        <v>4.9901941209467138E-5</v>
      </c>
      <c r="J147" s="332">
        <v>4.9901941209467199E-5</v>
      </c>
      <c r="K147" s="332">
        <v>4.9901941209467083E-5</v>
      </c>
      <c r="L147" s="332">
        <v>4.9901941209467199E-5</v>
      </c>
      <c r="M147" s="332">
        <v>4.9901941209467138E-5</v>
      </c>
      <c r="N147" s="332">
        <v>4.9901941209467138E-5</v>
      </c>
      <c r="O147" s="332">
        <v>4.9901941209467199E-5</v>
      </c>
      <c r="P147" s="332">
        <v>4.9901941209467199E-5</v>
      </c>
      <c r="Q147" s="332">
        <v>4.9901941209467083E-5</v>
      </c>
      <c r="R147" s="332">
        <v>4.9901941209467083E-5</v>
      </c>
      <c r="S147" s="332">
        <v>4.9901941209467327E-5</v>
      </c>
      <c r="T147" s="332">
        <v>1.2673978452072619E-4</v>
      </c>
      <c r="U147" s="332">
        <v>1.4250817685671841E-4</v>
      </c>
      <c r="V147" s="332">
        <v>1.441698627564892E-4</v>
      </c>
      <c r="W147" s="332">
        <v>1.5982676566616281E-4</v>
      </c>
      <c r="X147" s="332">
        <v>2.976803555311111E-4</v>
      </c>
      <c r="Y147" s="332">
        <v>1.1367457583663729E-4</v>
      </c>
      <c r="Z147" s="332">
        <v>1.0432236356729799E-4</v>
      </c>
      <c r="AA147" s="332">
        <v>3.094510299760244E-5</v>
      </c>
      <c r="AB147" s="332">
        <v>2.613787959583575E-5</v>
      </c>
      <c r="AC147" s="332">
        <v>6.1573066592909614E-5</v>
      </c>
      <c r="AD147" s="332">
        <v>2.7830753089208842</v>
      </c>
      <c r="AE147" s="332">
        <v>10.856715114124469</v>
      </c>
      <c r="AF147" s="332">
        <v>19.009606241854328</v>
      </c>
      <c r="AG147" s="340">
        <v>30.864621543093509</v>
      </c>
    </row>
    <row r="148" spans="1:33" x14ac:dyDescent="0.2">
      <c r="A148" s="448"/>
      <c r="B148" s="445"/>
      <c r="C148" s="347" t="s">
        <v>456</v>
      </c>
      <c r="D148" s="332">
        <v>0</v>
      </c>
      <c r="E148" s="332">
        <v>0</v>
      </c>
      <c r="F148" s="332">
        <v>0</v>
      </c>
      <c r="G148" s="332">
        <v>0</v>
      </c>
      <c r="H148" s="332">
        <v>0</v>
      </c>
      <c r="I148" s="332">
        <v>0</v>
      </c>
      <c r="J148" s="332">
        <v>0</v>
      </c>
      <c r="K148" s="332">
        <v>0</v>
      </c>
      <c r="L148" s="332">
        <v>0</v>
      </c>
      <c r="M148" s="332">
        <v>0</v>
      </c>
      <c r="N148" s="332">
        <v>0</v>
      </c>
      <c r="O148" s="332">
        <v>0</v>
      </c>
      <c r="P148" s="332">
        <v>0</v>
      </c>
      <c r="Q148" s="332">
        <v>0</v>
      </c>
      <c r="R148" s="332">
        <v>0</v>
      </c>
      <c r="S148" s="332">
        <v>0</v>
      </c>
      <c r="T148" s="332">
        <v>0</v>
      </c>
      <c r="U148" s="332">
        <v>0</v>
      </c>
      <c r="V148" s="332">
        <v>0</v>
      </c>
      <c r="W148" s="332">
        <v>0</v>
      </c>
      <c r="X148" s="332">
        <v>0</v>
      </c>
      <c r="Y148" s="332">
        <v>0</v>
      </c>
      <c r="Z148" s="332">
        <v>0</v>
      </c>
      <c r="AA148" s="332">
        <v>0</v>
      </c>
      <c r="AB148" s="332">
        <v>0</v>
      </c>
      <c r="AC148" s="332">
        <v>0</v>
      </c>
      <c r="AD148" s="332">
        <v>0</v>
      </c>
      <c r="AE148" s="332">
        <v>0</v>
      </c>
      <c r="AF148" s="332">
        <v>0</v>
      </c>
      <c r="AG148" s="340">
        <v>0</v>
      </c>
    </row>
    <row r="149" spans="1:33" x14ac:dyDescent="0.2">
      <c r="A149" s="448"/>
      <c r="B149" s="445"/>
      <c r="C149" s="347" t="s">
        <v>439</v>
      </c>
      <c r="D149" s="332">
        <v>0</v>
      </c>
      <c r="E149" s="332">
        <v>0</v>
      </c>
      <c r="F149" s="332">
        <v>0</v>
      </c>
      <c r="G149" s="332">
        <v>0</v>
      </c>
      <c r="H149" s="332">
        <v>0</v>
      </c>
      <c r="I149" s="332">
        <v>0</v>
      </c>
      <c r="J149" s="332">
        <v>0</v>
      </c>
      <c r="K149" s="332">
        <v>0</v>
      </c>
      <c r="L149" s="332">
        <v>0</v>
      </c>
      <c r="M149" s="332">
        <v>0</v>
      </c>
      <c r="N149" s="332">
        <v>0</v>
      </c>
      <c r="O149" s="332">
        <v>0</v>
      </c>
      <c r="P149" s="332">
        <v>0</v>
      </c>
      <c r="Q149" s="332">
        <v>0</v>
      </c>
      <c r="R149" s="332">
        <v>0</v>
      </c>
      <c r="S149" s="332">
        <v>0</v>
      </c>
      <c r="T149" s="332">
        <v>3.4542404945733391E-8</v>
      </c>
      <c r="U149" s="332">
        <v>5.7570674909555647E-8</v>
      </c>
      <c r="V149" s="332">
        <v>4.6056539927644532E-8</v>
      </c>
      <c r="W149" s="332">
        <v>4.6056539927644512E-8</v>
      </c>
      <c r="X149" s="332">
        <v>4.6056539927644532E-8</v>
      </c>
      <c r="Y149" s="332">
        <v>0</v>
      </c>
      <c r="Z149" s="332">
        <v>0</v>
      </c>
      <c r="AA149" s="332">
        <v>0</v>
      </c>
      <c r="AB149" s="332">
        <v>0</v>
      </c>
      <c r="AC149" s="332">
        <v>0</v>
      </c>
      <c r="AD149" s="332">
        <v>3.5501058943891707E-8</v>
      </c>
      <c r="AE149" s="332">
        <v>6.0744587065229587E-8</v>
      </c>
      <c r="AF149" s="332">
        <v>4.9839313108628638E-8</v>
      </c>
      <c r="AG149" s="340">
        <v>5.1065675627857171E-8</v>
      </c>
    </row>
    <row r="150" spans="1:33" x14ac:dyDescent="0.2">
      <c r="A150" s="448"/>
      <c r="B150" s="445"/>
      <c r="C150" s="347" t="s">
        <v>431</v>
      </c>
      <c r="D150" s="332">
        <v>0</v>
      </c>
      <c r="E150" s="332">
        <v>7024.0613040208191</v>
      </c>
      <c r="F150" s="332">
        <v>7024.0613040208191</v>
      </c>
      <c r="G150" s="332">
        <v>7024.0613040208191</v>
      </c>
      <c r="H150" s="332">
        <v>7024.0613040208191</v>
      </c>
      <c r="I150" s="332">
        <v>7024.0613040208227</v>
      </c>
      <c r="J150" s="332">
        <v>7024.0613040208154</v>
      </c>
      <c r="K150" s="332">
        <v>7024.0613040208154</v>
      </c>
      <c r="L150" s="332">
        <v>7024.0613040208227</v>
      </c>
      <c r="M150" s="332">
        <v>7024.0613040208227</v>
      </c>
      <c r="N150" s="332">
        <v>7024.0613040208227</v>
      </c>
      <c r="O150" s="332">
        <v>7024.0613040208</v>
      </c>
      <c r="P150" s="332">
        <v>7024.0613040208318</v>
      </c>
      <c r="Q150" s="332">
        <v>7024.0613040208154</v>
      </c>
      <c r="R150" s="332">
        <v>7024.0613040208154</v>
      </c>
      <c r="S150" s="332">
        <v>7024.0613040208154</v>
      </c>
      <c r="T150" s="332">
        <v>0</v>
      </c>
      <c r="U150" s="332">
        <v>0</v>
      </c>
      <c r="V150" s="332">
        <v>0</v>
      </c>
      <c r="W150" s="332">
        <v>0</v>
      </c>
      <c r="X150" s="332">
        <v>2812.0340870538389</v>
      </c>
      <c r="Y150" s="332">
        <v>0</v>
      </c>
      <c r="Z150" s="332">
        <v>0</v>
      </c>
      <c r="AA150" s="332">
        <v>72.319407148684547</v>
      </c>
      <c r="AB150" s="332">
        <v>192.51450244171599</v>
      </c>
      <c r="AC150" s="332">
        <v>276.04401922828822</v>
      </c>
      <c r="AD150" s="332">
        <v>1084.823942446983</v>
      </c>
      <c r="AE150" s="332">
        <v>2144.9621657855992</v>
      </c>
      <c r="AF150" s="332">
        <v>2457.596651149202</v>
      </c>
      <c r="AG150" s="340">
        <v>2022.7273985378549</v>
      </c>
    </row>
    <row r="151" spans="1:33" x14ac:dyDescent="0.2">
      <c r="A151" s="448"/>
      <c r="B151" s="445"/>
      <c r="C151" s="347" t="s">
        <v>459</v>
      </c>
      <c r="D151" s="332">
        <v>0</v>
      </c>
      <c r="E151" s="332">
        <v>0</v>
      </c>
      <c r="F151" s="332">
        <v>0</v>
      </c>
      <c r="G151" s="332">
        <v>0</v>
      </c>
      <c r="H151" s="332">
        <v>0</v>
      </c>
      <c r="I151" s="332">
        <v>0</v>
      </c>
      <c r="J151" s="332">
        <v>0</v>
      </c>
      <c r="K151" s="332">
        <v>0</v>
      </c>
      <c r="L151" s="332">
        <v>0</v>
      </c>
      <c r="M151" s="332">
        <v>0</v>
      </c>
      <c r="N151" s="332">
        <v>0</v>
      </c>
      <c r="O151" s="332">
        <v>0</v>
      </c>
      <c r="P151" s="332">
        <v>0</v>
      </c>
      <c r="Q151" s="332">
        <v>0</v>
      </c>
      <c r="R151" s="332">
        <v>0</v>
      </c>
      <c r="S151" s="332">
        <v>0</v>
      </c>
      <c r="T151" s="332">
        <v>0</v>
      </c>
      <c r="U151" s="332">
        <v>0</v>
      </c>
      <c r="V151" s="332">
        <v>0</v>
      </c>
      <c r="W151" s="332">
        <v>0</v>
      </c>
      <c r="X151" s="332">
        <v>0</v>
      </c>
      <c r="Y151" s="332">
        <v>0</v>
      </c>
      <c r="Z151" s="332">
        <v>0</v>
      </c>
      <c r="AA151" s="332">
        <v>0</v>
      </c>
      <c r="AB151" s="332">
        <v>0</v>
      </c>
      <c r="AC151" s="332">
        <v>0</v>
      </c>
      <c r="AD151" s="332">
        <v>0</v>
      </c>
      <c r="AE151" s="332">
        <v>0</v>
      </c>
      <c r="AF151" s="332">
        <v>0</v>
      </c>
      <c r="AG151" s="340">
        <v>0</v>
      </c>
    </row>
    <row r="152" spans="1:33" x14ac:dyDescent="0.2">
      <c r="A152" s="448"/>
      <c r="B152" s="445"/>
      <c r="C152" s="347" t="s">
        <v>440</v>
      </c>
      <c r="D152" s="332">
        <v>0</v>
      </c>
      <c r="E152" s="332">
        <v>0</v>
      </c>
      <c r="F152" s="332">
        <v>0</v>
      </c>
      <c r="G152" s="332">
        <v>0</v>
      </c>
      <c r="H152" s="332">
        <v>0</v>
      </c>
      <c r="I152" s="332">
        <v>0</v>
      </c>
      <c r="J152" s="332">
        <v>0</v>
      </c>
      <c r="K152" s="332">
        <v>0</v>
      </c>
      <c r="L152" s="332">
        <v>0</v>
      </c>
      <c r="M152" s="332">
        <v>0</v>
      </c>
      <c r="N152" s="332">
        <v>0</v>
      </c>
      <c r="O152" s="332">
        <v>0</v>
      </c>
      <c r="P152" s="332">
        <v>0</v>
      </c>
      <c r="Q152" s="332">
        <v>0</v>
      </c>
      <c r="R152" s="332">
        <v>0</v>
      </c>
      <c r="S152" s="332">
        <v>0</v>
      </c>
      <c r="T152" s="332">
        <v>0.84269122065942581</v>
      </c>
      <c r="U152" s="332">
        <v>1.404485367765709</v>
      </c>
      <c r="V152" s="332">
        <v>1.1235882942125679</v>
      </c>
      <c r="W152" s="332">
        <v>1.123588294212567</v>
      </c>
      <c r="X152" s="332">
        <v>1.1235882942125679</v>
      </c>
      <c r="Y152" s="332">
        <v>105.0888802008719</v>
      </c>
      <c r="Z152" s="332">
        <v>173.80846308273161</v>
      </c>
      <c r="AA152" s="332">
        <v>114.9840338619981</v>
      </c>
      <c r="AB152" s="332">
        <v>114.9840338619981</v>
      </c>
      <c r="AC152" s="332">
        <v>188.37794720140911</v>
      </c>
      <c r="AD152" s="332">
        <v>1144.628986441928</v>
      </c>
      <c r="AE152" s="332">
        <v>2879.4047948189368</v>
      </c>
      <c r="AF152" s="332">
        <v>4518.2806415567302</v>
      </c>
      <c r="AG152" s="340">
        <v>6047.1964643837973</v>
      </c>
    </row>
    <row r="153" spans="1:33" x14ac:dyDescent="0.2">
      <c r="A153" s="448"/>
      <c r="B153" s="445"/>
      <c r="C153" s="347" t="s">
        <v>432</v>
      </c>
      <c r="D153" s="332">
        <v>0</v>
      </c>
      <c r="E153" s="332">
        <v>8.7760524435698439</v>
      </c>
      <c r="F153" s="332">
        <v>8.7760524435698439</v>
      </c>
      <c r="G153" s="332">
        <v>8.7760524435698439</v>
      </c>
      <c r="H153" s="332">
        <v>8.7760524435698439</v>
      </c>
      <c r="I153" s="332">
        <v>8.7760524435698439</v>
      </c>
      <c r="J153" s="332">
        <v>8.7760524435698439</v>
      </c>
      <c r="K153" s="332">
        <v>8.7760524435698439</v>
      </c>
      <c r="L153" s="332">
        <v>8.7760524435698439</v>
      </c>
      <c r="M153" s="332">
        <v>8.7760524435698439</v>
      </c>
      <c r="N153" s="332">
        <v>8.7760524435698439</v>
      </c>
      <c r="O153" s="332">
        <v>7.8419535214388114</v>
      </c>
      <c r="P153" s="332">
        <v>5.9669193411695094</v>
      </c>
      <c r="Q153" s="332">
        <v>4.0918851609002074</v>
      </c>
      <c r="R153" s="332">
        <v>4.088466992896592</v>
      </c>
      <c r="S153" s="332">
        <v>4.088466992896592</v>
      </c>
      <c r="T153" s="332">
        <v>16.938526581794601</v>
      </c>
      <c r="U153" s="332">
        <v>33.381121913321763</v>
      </c>
      <c r="V153" s="332">
        <v>87.015834025837734</v>
      </c>
      <c r="W153" s="332">
        <v>86.482536314556882</v>
      </c>
      <c r="X153" s="332">
        <v>132.63895991151929</v>
      </c>
      <c r="Y153" s="332">
        <v>345.56435552622969</v>
      </c>
      <c r="Z153" s="332">
        <v>257.37444463493119</v>
      </c>
      <c r="AA153" s="332">
        <v>277.13740819717862</v>
      </c>
      <c r="AB153" s="332">
        <v>288.4471526325197</v>
      </c>
      <c r="AC153" s="332">
        <v>210.69796987587071</v>
      </c>
      <c r="AD153" s="332">
        <v>190.6696325641685</v>
      </c>
      <c r="AE153" s="332">
        <v>178.396933411893</v>
      </c>
      <c r="AF153" s="332">
        <v>299.37687676375799</v>
      </c>
      <c r="AG153" s="340">
        <v>466.79984200817893</v>
      </c>
    </row>
    <row r="154" spans="1:33" x14ac:dyDescent="0.2">
      <c r="A154" s="448"/>
      <c r="B154" s="445"/>
      <c r="C154" s="347" t="s">
        <v>436</v>
      </c>
      <c r="D154" s="332">
        <v>0</v>
      </c>
      <c r="E154" s="332">
        <v>617.78277295539624</v>
      </c>
      <c r="F154" s="332">
        <v>617.78277295539658</v>
      </c>
      <c r="G154" s="332">
        <v>617.78277295539624</v>
      </c>
      <c r="H154" s="332">
        <v>617.78277295539658</v>
      </c>
      <c r="I154" s="332">
        <v>617.78277295539453</v>
      </c>
      <c r="J154" s="332">
        <v>617.78277295539783</v>
      </c>
      <c r="K154" s="332">
        <v>617.78277295539453</v>
      </c>
      <c r="L154" s="332">
        <v>617.7827729553984</v>
      </c>
      <c r="M154" s="332">
        <v>617.7827729553959</v>
      </c>
      <c r="N154" s="332">
        <v>617.78277295539715</v>
      </c>
      <c r="O154" s="332">
        <v>617.78277295539715</v>
      </c>
      <c r="P154" s="332">
        <v>617.78277295539453</v>
      </c>
      <c r="Q154" s="332">
        <v>1235.565545910792</v>
      </c>
      <c r="R154" s="332">
        <v>1235.56554591079</v>
      </c>
      <c r="S154" s="332">
        <v>1235.565545910795</v>
      </c>
      <c r="T154" s="332">
        <v>1035.02473812885</v>
      </c>
      <c r="U154" s="332">
        <v>698.35517858170522</v>
      </c>
      <c r="V154" s="332">
        <v>378.04146610289371</v>
      </c>
      <c r="W154" s="332">
        <v>557.39263366974501</v>
      </c>
      <c r="X154" s="332">
        <v>1027.690133005914</v>
      </c>
      <c r="Y154" s="332">
        <v>758.21988261536001</v>
      </c>
      <c r="Z154" s="332">
        <v>569.31265432417285</v>
      </c>
      <c r="AA154" s="332">
        <v>663.49026127446473</v>
      </c>
      <c r="AB154" s="332">
        <v>700.9633776879873</v>
      </c>
      <c r="AC154" s="332">
        <v>1214.5674450755771</v>
      </c>
      <c r="AD154" s="332">
        <v>1048.4741442021641</v>
      </c>
      <c r="AE154" s="332">
        <v>1023.4142855436251</v>
      </c>
      <c r="AF154" s="332">
        <v>995.75625403017079</v>
      </c>
      <c r="AG154" s="340">
        <v>1035.6025039836841</v>
      </c>
    </row>
    <row r="155" spans="1:33" x14ac:dyDescent="0.2">
      <c r="A155" s="448"/>
      <c r="B155" s="445"/>
      <c r="C155" s="347" t="s">
        <v>446</v>
      </c>
      <c r="D155" s="332">
        <v>0</v>
      </c>
      <c r="E155" s="332">
        <v>18.54377529110721</v>
      </c>
      <c r="F155" s="332">
        <v>18.54377529110721</v>
      </c>
      <c r="G155" s="332">
        <v>18.543775291107199</v>
      </c>
      <c r="H155" s="332">
        <v>18.54377529110722</v>
      </c>
      <c r="I155" s="332">
        <v>18.54377529110721</v>
      </c>
      <c r="J155" s="332">
        <v>18.543775291107188</v>
      </c>
      <c r="K155" s="332">
        <v>18.54377529110721</v>
      </c>
      <c r="L155" s="332">
        <v>18.543775291107242</v>
      </c>
      <c r="M155" s="332">
        <v>18.54377529110721</v>
      </c>
      <c r="N155" s="332">
        <v>18.54377529110721</v>
      </c>
      <c r="O155" s="332">
        <v>18.543775291107188</v>
      </c>
      <c r="P155" s="332">
        <v>18.543775291107188</v>
      </c>
      <c r="Q155" s="332">
        <v>18.543775291107259</v>
      </c>
      <c r="R155" s="332">
        <v>18.54377529110717</v>
      </c>
      <c r="S155" s="332">
        <v>18.543775291107259</v>
      </c>
      <c r="T155" s="332">
        <v>59.306515536843662</v>
      </c>
      <c r="U155" s="332">
        <v>101.2586070410445</v>
      </c>
      <c r="V155" s="332">
        <v>151.1736290515488</v>
      </c>
      <c r="W155" s="332">
        <v>219.96231367277451</v>
      </c>
      <c r="X155" s="332">
        <v>344.96109202692168</v>
      </c>
      <c r="Y155" s="332">
        <v>414.44179801673363</v>
      </c>
      <c r="Z155" s="332">
        <v>478.10198296065602</v>
      </c>
      <c r="AA155" s="332">
        <v>560.32495316177892</v>
      </c>
      <c r="AB155" s="332">
        <v>641.03196434372285</v>
      </c>
      <c r="AC155" s="332">
        <v>708.33403744053703</v>
      </c>
      <c r="AD155" s="332">
        <v>682.70358375395278</v>
      </c>
      <c r="AE155" s="332">
        <v>637.09081869665681</v>
      </c>
      <c r="AF155" s="332">
        <v>736.49787326582873</v>
      </c>
      <c r="AG155" s="340">
        <v>977.32383066368243</v>
      </c>
    </row>
    <row r="156" spans="1:33" x14ac:dyDescent="0.2">
      <c r="A156" s="448"/>
      <c r="B156" s="446"/>
      <c r="C156" s="351" t="s">
        <v>447</v>
      </c>
      <c r="D156" s="332">
        <v>0</v>
      </c>
      <c r="E156" s="332">
        <v>1244.679352801468</v>
      </c>
      <c r="F156" s="332">
        <v>1244.679352801468</v>
      </c>
      <c r="G156" s="332">
        <v>1244.679352801468</v>
      </c>
      <c r="H156" s="332">
        <v>1244.679352801468</v>
      </c>
      <c r="I156" s="332">
        <v>1244.679352801468</v>
      </c>
      <c r="J156" s="332">
        <v>1244.679352801468</v>
      </c>
      <c r="K156" s="332">
        <v>1244.6793528014689</v>
      </c>
      <c r="L156" s="332">
        <v>1244.679352801468</v>
      </c>
      <c r="M156" s="332">
        <v>1244.6793528014689</v>
      </c>
      <c r="N156" s="332">
        <v>1244.679352801468</v>
      </c>
      <c r="O156" s="332">
        <v>1244.679352801468</v>
      </c>
      <c r="P156" s="332">
        <v>1244.679352801468</v>
      </c>
      <c r="Q156" s="332">
        <v>1244.67935280147</v>
      </c>
      <c r="R156" s="332">
        <v>1244.679352801468</v>
      </c>
      <c r="S156" s="332">
        <v>1244.679352801468</v>
      </c>
      <c r="T156" s="332">
        <v>4644.7169829803388</v>
      </c>
      <c r="U156" s="332">
        <v>7441.035424529292</v>
      </c>
      <c r="V156" s="332">
        <v>8863.6052328213682</v>
      </c>
      <c r="W156" s="332">
        <v>10555.052427480319</v>
      </c>
      <c r="X156" s="332">
        <v>11872.573488009109</v>
      </c>
      <c r="Y156" s="332">
        <v>17763.995170155169</v>
      </c>
      <c r="Z156" s="332">
        <v>20325.544000766451</v>
      </c>
      <c r="AA156" s="332">
        <v>18268.556820478821</v>
      </c>
      <c r="AB156" s="332">
        <v>18003.735975519568</v>
      </c>
      <c r="AC156" s="332">
        <v>19462.7749274077</v>
      </c>
      <c r="AD156" s="332">
        <v>20836.57920568288</v>
      </c>
      <c r="AE156" s="332">
        <v>20199.794139002639</v>
      </c>
      <c r="AF156" s="332">
        <v>21933.32057891944</v>
      </c>
      <c r="AG156" s="340">
        <v>25933.305652022889</v>
      </c>
    </row>
    <row r="157" spans="1:33" x14ac:dyDescent="0.2">
      <c r="A157" s="448"/>
      <c r="B157" s="444" t="s">
        <v>449</v>
      </c>
      <c r="C157" s="349" t="s">
        <v>437</v>
      </c>
      <c r="D157" s="333">
        <f t="shared" ref="D157:AG157" si="78">D142*$D3</f>
        <v>0</v>
      </c>
      <c r="E157" s="333">
        <f t="shared" si="78"/>
        <v>0</v>
      </c>
      <c r="F157" s="333">
        <f t="shared" si="78"/>
        <v>0</v>
      </c>
      <c r="G157" s="333">
        <f t="shared" si="78"/>
        <v>0</v>
      </c>
      <c r="H157" s="333">
        <f t="shared" si="78"/>
        <v>0</v>
      </c>
      <c r="I157" s="333">
        <f t="shared" si="78"/>
        <v>0</v>
      </c>
      <c r="J157" s="333">
        <f t="shared" si="78"/>
        <v>0</v>
      </c>
      <c r="K157" s="333">
        <f t="shared" si="78"/>
        <v>0</v>
      </c>
      <c r="L157" s="333">
        <f t="shared" si="78"/>
        <v>0</v>
      </c>
      <c r="M157" s="333">
        <f t="shared" si="78"/>
        <v>0</v>
      </c>
      <c r="N157" s="333">
        <f t="shared" si="78"/>
        <v>0</v>
      </c>
      <c r="O157" s="333">
        <f t="shared" si="78"/>
        <v>0</v>
      </c>
      <c r="P157" s="333">
        <f t="shared" si="78"/>
        <v>0</v>
      </c>
      <c r="Q157" s="333">
        <f t="shared" si="78"/>
        <v>0</v>
      </c>
      <c r="R157" s="333">
        <f t="shared" si="78"/>
        <v>0</v>
      </c>
      <c r="S157" s="333">
        <f t="shared" si="78"/>
        <v>0</v>
      </c>
      <c r="T157" s="333">
        <f t="shared" si="78"/>
        <v>5676.8472161837644</v>
      </c>
      <c r="U157" s="333">
        <f t="shared" si="78"/>
        <v>9461.4120269729447</v>
      </c>
      <c r="V157" s="333">
        <f t="shared" si="78"/>
        <v>7569.1296215783514</v>
      </c>
      <c r="W157" s="333">
        <f t="shared" si="78"/>
        <v>7569.1296215783605</v>
      </c>
      <c r="X157" s="333">
        <f t="shared" si="78"/>
        <v>7569.1296215783559</v>
      </c>
      <c r="Y157" s="333">
        <f t="shared" si="78"/>
        <v>5960.7586076795124</v>
      </c>
      <c r="Z157" s="333">
        <f t="shared" si="78"/>
        <v>6048.2252356132522</v>
      </c>
      <c r="AA157" s="333">
        <f t="shared" si="78"/>
        <v>5457.84504677726</v>
      </c>
      <c r="AB157" s="333">
        <f t="shared" si="78"/>
        <v>11121.628710777268</v>
      </c>
      <c r="AC157" s="333">
        <f t="shared" si="78"/>
        <v>16537.425111384611</v>
      </c>
      <c r="AD157" s="333">
        <f t="shared" si="78"/>
        <v>21679.020632199143</v>
      </c>
      <c r="AE157" s="333">
        <f t="shared" si="78"/>
        <v>32092.06826418636</v>
      </c>
      <c r="AF157" s="333">
        <f t="shared" si="78"/>
        <v>41662.062029472727</v>
      </c>
      <c r="AG157" s="341">
        <f t="shared" si="78"/>
        <v>47270.542184222882</v>
      </c>
    </row>
    <row r="158" spans="1:33" x14ac:dyDescent="0.2">
      <c r="A158" s="448"/>
      <c r="B158" s="445"/>
      <c r="C158" s="347" t="s">
        <v>442</v>
      </c>
      <c r="D158" s="333">
        <f t="shared" ref="D158:AG158" si="79">D143*$D5</f>
        <v>0</v>
      </c>
      <c r="E158" s="333">
        <f t="shared" si="79"/>
        <v>1.367081297085079E-6</v>
      </c>
      <c r="F158" s="333">
        <f t="shared" si="79"/>
        <v>1.367081297085079E-6</v>
      </c>
      <c r="G158" s="333">
        <f t="shared" si="79"/>
        <v>1.3670812970850779E-6</v>
      </c>
      <c r="H158" s="333">
        <f t="shared" si="79"/>
        <v>1.367081297085079E-6</v>
      </c>
      <c r="I158" s="333">
        <f t="shared" si="79"/>
        <v>1.3670812970850779E-6</v>
      </c>
      <c r="J158" s="333">
        <f t="shared" si="79"/>
        <v>1.367081297085079E-6</v>
      </c>
      <c r="K158" s="333">
        <f t="shared" si="79"/>
        <v>1.3670812970850771E-6</v>
      </c>
      <c r="L158" s="333">
        <f t="shared" si="79"/>
        <v>1.3670812970850811E-6</v>
      </c>
      <c r="M158" s="333">
        <f t="shared" si="79"/>
        <v>1.367081297085079E-6</v>
      </c>
      <c r="N158" s="333">
        <f t="shared" si="79"/>
        <v>1.3670812970850771E-6</v>
      </c>
      <c r="O158" s="333">
        <f t="shared" si="79"/>
        <v>1.367081297085079E-6</v>
      </c>
      <c r="P158" s="333">
        <f t="shared" si="79"/>
        <v>1.367081297085079E-6</v>
      </c>
      <c r="Q158" s="333">
        <f t="shared" si="79"/>
        <v>1.367081297085079E-6</v>
      </c>
      <c r="R158" s="333">
        <f t="shared" si="79"/>
        <v>1.367081297085075E-6</v>
      </c>
      <c r="S158" s="333">
        <f t="shared" si="79"/>
        <v>1.367081297085079E-6</v>
      </c>
      <c r="T158" s="333">
        <f t="shared" si="79"/>
        <v>0.64374468406019236</v>
      </c>
      <c r="U158" s="333">
        <f t="shared" si="79"/>
        <v>1.747304714615302</v>
      </c>
      <c r="V158" s="333">
        <f t="shared" si="79"/>
        <v>7.2198614104226388</v>
      </c>
      <c r="W158" s="333">
        <f t="shared" si="79"/>
        <v>21.472731373683299</v>
      </c>
      <c r="X158" s="333">
        <f t="shared" si="79"/>
        <v>351.63648445376822</v>
      </c>
      <c r="Y158" s="333">
        <f t="shared" si="79"/>
        <v>2058.347248047568</v>
      </c>
      <c r="Z158" s="333">
        <f t="shared" si="79"/>
        <v>1782.310988835538</v>
      </c>
      <c r="AA158" s="333">
        <f t="shared" si="79"/>
        <v>0</v>
      </c>
      <c r="AB158" s="333">
        <f t="shared" si="79"/>
        <v>0</v>
      </c>
      <c r="AC158" s="333">
        <f t="shared" si="79"/>
        <v>0</v>
      </c>
      <c r="AD158" s="333">
        <f t="shared" si="79"/>
        <v>163.3074147831552</v>
      </c>
      <c r="AE158" s="333">
        <f t="shared" si="79"/>
        <v>472.6084890885474</v>
      </c>
      <c r="AF158" s="333">
        <f t="shared" si="79"/>
        <v>755.9389346038073</v>
      </c>
      <c r="AG158" s="341">
        <f t="shared" si="79"/>
        <v>1013.298751328934</v>
      </c>
    </row>
    <row r="159" spans="1:33" x14ac:dyDescent="0.2">
      <c r="A159" s="448"/>
      <c r="B159" s="445"/>
      <c r="C159" s="347" t="s">
        <v>435</v>
      </c>
      <c r="D159" s="333">
        <f t="shared" ref="D159:AG159" si="80">D144*$D6</f>
        <v>0</v>
      </c>
      <c r="E159" s="333">
        <f t="shared" si="80"/>
        <v>1.8073272704628141E-3</v>
      </c>
      <c r="F159" s="333">
        <f t="shared" si="80"/>
        <v>1.8073272704628141E-3</v>
      </c>
      <c r="G159" s="333">
        <f t="shared" si="80"/>
        <v>1.8073272704628141E-3</v>
      </c>
      <c r="H159" s="333">
        <f t="shared" si="80"/>
        <v>1.807327270462815E-3</v>
      </c>
      <c r="I159" s="333">
        <f t="shared" si="80"/>
        <v>1.807327270462815E-3</v>
      </c>
      <c r="J159" s="333">
        <f t="shared" si="80"/>
        <v>1.807327270462813E-3</v>
      </c>
      <c r="K159" s="333">
        <f t="shared" si="80"/>
        <v>1.807327270462815E-3</v>
      </c>
      <c r="L159" s="333">
        <f t="shared" si="80"/>
        <v>1.807327270462815E-3</v>
      </c>
      <c r="M159" s="333">
        <f t="shared" si="80"/>
        <v>1.807327270462813E-3</v>
      </c>
      <c r="N159" s="333">
        <f t="shared" si="80"/>
        <v>1.8073272704628161E-3</v>
      </c>
      <c r="O159" s="333">
        <f t="shared" si="80"/>
        <v>1.7892539977581851E-3</v>
      </c>
      <c r="P159" s="333">
        <f t="shared" si="80"/>
        <v>1.7711807250535569E-3</v>
      </c>
      <c r="Q159" s="333">
        <f t="shared" si="80"/>
        <v>1.753107452348932E-3</v>
      </c>
      <c r="R159" s="333">
        <f t="shared" si="80"/>
        <v>1.7350341796443E-3</v>
      </c>
      <c r="S159" s="333">
        <f t="shared" si="80"/>
        <v>1.716960906939672E-3</v>
      </c>
      <c r="T159" s="333">
        <f t="shared" si="80"/>
        <v>4.6270005686460166E-3</v>
      </c>
      <c r="U159" s="333">
        <f t="shared" si="80"/>
        <v>5.4417189074114358E-3</v>
      </c>
      <c r="V159" s="333">
        <f t="shared" si="80"/>
        <v>5.7303755740746257E-3</v>
      </c>
      <c r="W159" s="333">
        <f t="shared" si="80"/>
        <v>6.5213492411657654E-3</v>
      </c>
      <c r="X159" s="333">
        <f t="shared" si="80"/>
        <v>8.1610471503699746E-3</v>
      </c>
      <c r="Y159" s="333">
        <f t="shared" si="80"/>
        <v>9.3794542651687973E-3</v>
      </c>
      <c r="Z159" s="333">
        <f t="shared" si="80"/>
        <v>6.280745740213884E-3</v>
      </c>
      <c r="AA159" s="333">
        <f t="shared" si="80"/>
        <v>1.585977503888901E-3</v>
      </c>
      <c r="AB159" s="333">
        <f t="shared" si="80"/>
        <v>1.288848483887133E-3</v>
      </c>
      <c r="AC159" s="333">
        <f t="shared" si="80"/>
        <v>1.515263714078466E-3</v>
      </c>
      <c r="AD159" s="333">
        <f t="shared" si="80"/>
        <v>227.80350901132559</v>
      </c>
      <c r="AE159" s="333">
        <f t="shared" si="80"/>
        <v>636.21989394965271</v>
      </c>
      <c r="AF159" s="333">
        <f t="shared" si="80"/>
        <v>982.06129309056143</v>
      </c>
      <c r="AG159" s="341">
        <f t="shared" si="80"/>
        <v>1267.002460117297</v>
      </c>
    </row>
    <row r="160" spans="1:33" x14ac:dyDescent="0.2">
      <c r="A160" s="448"/>
      <c r="B160" s="445"/>
      <c r="C160" s="347" t="s">
        <v>438</v>
      </c>
      <c r="D160" s="333">
        <f t="shared" ref="D160:AG160" si="81">D145*$D7</f>
        <v>0</v>
      </c>
      <c r="E160" s="333">
        <f t="shared" si="81"/>
        <v>0</v>
      </c>
      <c r="F160" s="333">
        <f t="shared" si="81"/>
        <v>0</v>
      </c>
      <c r="G160" s="333">
        <f t="shared" si="81"/>
        <v>0</v>
      </c>
      <c r="H160" s="333">
        <f t="shared" si="81"/>
        <v>0</v>
      </c>
      <c r="I160" s="333">
        <f t="shared" si="81"/>
        <v>0</v>
      </c>
      <c r="J160" s="333">
        <f t="shared" si="81"/>
        <v>0</v>
      </c>
      <c r="K160" s="333">
        <f t="shared" si="81"/>
        <v>0</v>
      </c>
      <c r="L160" s="333">
        <f t="shared" si="81"/>
        <v>0</v>
      </c>
      <c r="M160" s="333">
        <f t="shared" si="81"/>
        <v>0</v>
      </c>
      <c r="N160" s="333">
        <f t="shared" si="81"/>
        <v>0</v>
      </c>
      <c r="O160" s="333">
        <f t="shared" si="81"/>
        <v>0</v>
      </c>
      <c r="P160" s="333">
        <f t="shared" si="81"/>
        <v>0</v>
      </c>
      <c r="Q160" s="333">
        <f t="shared" si="81"/>
        <v>0</v>
      </c>
      <c r="R160" s="333">
        <f t="shared" si="81"/>
        <v>0</v>
      </c>
      <c r="S160" s="333">
        <f t="shared" si="81"/>
        <v>0</v>
      </c>
      <c r="T160" s="333">
        <f t="shared" si="81"/>
        <v>7.2999878336E-10</v>
      </c>
      <c r="U160" s="333">
        <f t="shared" si="81"/>
        <v>1.216664638933333E-9</v>
      </c>
      <c r="V160" s="333">
        <f t="shared" si="81"/>
        <v>9.7333171114666708E-10</v>
      </c>
      <c r="W160" s="333">
        <f t="shared" si="81"/>
        <v>9.7333171114666646E-10</v>
      </c>
      <c r="X160" s="333">
        <f t="shared" si="81"/>
        <v>9.7333171114666708E-10</v>
      </c>
      <c r="Y160" s="333">
        <f t="shared" si="81"/>
        <v>0</v>
      </c>
      <c r="Z160" s="333">
        <f t="shared" si="81"/>
        <v>0</v>
      </c>
      <c r="AA160" s="333">
        <f t="shared" si="81"/>
        <v>0</v>
      </c>
      <c r="AB160" s="333">
        <f t="shared" si="81"/>
        <v>0</v>
      </c>
      <c r="AC160" s="333">
        <f t="shared" si="81"/>
        <v>0</v>
      </c>
      <c r="AD160" s="333">
        <f t="shared" si="81"/>
        <v>1.4899382743759639</v>
      </c>
      <c r="AE160" s="333">
        <f t="shared" si="81"/>
        <v>4.3861665181480776</v>
      </c>
      <c r="AF160" s="333">
        <f t="shared" si="81"/>
        <v>7.1162002082782241</v>
      </c>
      <c r="AG160" s="341">
        <f t="shared" si="81"/>
        <v>9.6539709161003238</v>
      </c>
    </row>
    <row r="161" spans="1:33" x14ac:dyDescent="0.2">
      <c r="A161" s="448"/>
      <c r="B161" s="445"/>
      <c r="C161" s="347" t="s">
        <v>458</v>
      </c>
      <c r="D161" s="333">
        <f t="shared" ref="D161:AG161" si="82">D146*$D8</f>
        <v>0</v>
      </c>
      <c r="E161" s="333">
        <f t="shared" si="82"/>
        <v>16608.119301155693</v>
      </c>
      <c r="F161" s="333">
        <f t="shared" si="82"/>
        <v>16608.119301155693</v>
      </c>
      <c r="G161" s="333">
        <f t="shared" si="82"/>
        <v>16608.119301155693</v>
      </c>
      <c r="H161" s="333">
        <f t="shared" si="82"/>
        <v>16608.119301155686</v>
      </c>
      <c r="I161" s="333">
        <f t="shared" si="82"/>
        <v>16608.119301155686</v>
      </c>
      <c r="J161" s="333">
        <f t="shared" si="82"/>
        <v>16608.119301155701</v>
      </c>
      <c r="K161" s="333">
        <f t="shared" si="82"/>
        <v>16608.119301155704</v>
      </c>
      <c r="L161" s="333">
        <f t="shared" si="82"/>
        <v>16608.119301155672</v>
      </c>
      <c r="M161" s="333">
        <f t="shared" si="82"/>
        <v>16608.119301155693</v>
      </c>
      <c r="N161" s="333">
        <f t="shared" si="82"/>
        <v>16608.119301155675</v>
      </c>
      <c r="O161" s="333">
        <f t="shared" si="82"/>
        <v>16608.119301155719</v>
      </c>
      <c r="P161" s="333">
        <f t="shared" si="82"/>
        <v>16608.119301155679</v>
      </c>
      <c r="Q161" s="333">
        <f t="shared" si="82"/>
        <v>16608.119301155693</v>
      </c>
      <c r="R161" s="333">
        <f t="shared" si="82"/>
        <v>16608.119301155715</v>
      </c>
      <c r="S161" s="333">
        <f t="shared" si="82"/>
        <v>16608.119301155675</v>
      </c>
      <c r="T161" s="333">
        <f t="shared" si="82"/>
        <v>18979.223672355638</v>
      </c>
      <c r="U161" s="333">
        <f t="shared" si="82"/>
        <v>11739.174475781861</v>
      </c>
      <c r="V161" s="333">
        <f t="shared" si="82"/>
        <v>20.498343723775349</v>
      </c>
      <c r="W161" s="333">
        <f t="shared" si="82"/>
        <v>22.339919374417988</v>
      </c>
      <c r="X161" s="333">
        <f t="shared" si="82"/>
        <v>16638.554454938847</v>
      </c>
      <c r="Y161" s="333">
        <f t="shared" si="82"/>
        <v>10317.147947441457</v>
      </c>
      <c r="Z161" s="333">
        <f t="shared" si="82"/>
        <v>8695.020427957259</v>
      </c>
      <c r="AA161" s="333">
        <f t="shared" si="82"/>
        <v>11310.600642784744</v>
      </c>
      <c r="AB161" s="333">
        <f t="shared" si="82"/>
        <v>11357.752409060562</v>
      </c>
      <c r="AC161" s="333">
        <f t="shared" si="82"/>
        <v>5171.1877798048572</v>
      </c>
      <c r="AD161" s="333">
        <f t="shared" si="82"/>
        <v>14506.029062037671</v>
      </c>
      <c r="AE161" s="333">
        <f t="shared" si="82"/>
        <v>12010.463328817845</v>
      </c>
      <c r="AF161" s="333">
        <f t="shared" si="82"/>
        <v>10033.895099592755</v>
      </c>
      <c r="AG161" s="341">
        <f t="shared" si="82"/>
        <v>8576.3243743623771</v>
      </c>
    </row>
    <row r="162" spans="1:33" x14ac:dyDescent="0.2">
      <c r="A162" s="448"/>
      <c r="B162" s="445"/>
      <c r="C162" s="347" t="s">
        <v>434</v>
      </c>
      <c r="D162" s="333">
        <f t="shared" ref="D162:AG162" si="83">D147*$D10</f>
        <v>0</v>
      </c>
      <c r="E162" s="333">
        <f t="shared" si="83"/>
        <v>4.9901941209467151E-5</v>
      </c>
      <c r="F162" s="333">
        <f t="shared" si="83"/>
        <v>4.9901941209467151E-5</v>
      </c>
      <c r="G162" s="333">
        <f t="shared" si="83"/>
        <v>4.9901941209467171E-5</v>
      </c>
      <c r="H162" s="333">
        <f t="shared" si="83"/>
        <v>4.9901941209467138E-5</v>
      </c>
      <c r="I162" s="333">
        <f t="shared" si="83"/>
        <v>4.9901941209467138E-5</v>
      </c>
      <c r="J162" s="333">
        <f t="shared" si="83"/>
        <v>4.9901941209467199E-5</v>
      </c>
      <c r="K162" s="333">
        <f t="shared" si="83"/>
        <v>4.9901941209467083E-5</v>
      </c>
      <c r="L162" s="333">
        <f t="shared" si="83"/>
        <v>4.9901941209467199E-5</v>
      </c>
      <c r="M162" s="333">
        <f t="shared" si="83"/>
        <v>4.9901941209467138E-5</v>
      </c>
      <c r="N162" s="333">
        <f t="shared" si="83"/>
        <v>4.9901941209467138E-5</v>
      </c>
      <c r="O162" s="333">
        <f t="shared" si="83"/>
        <v>4.9901941209467199E-5</v>
      </c>
      <c r="P162" s="333">
        <f t="shared" si="83"/>
        <v>4.9901941209467199E-5</v>
      </c>
      <c r="Q162" s="333">
        <f t="shared" si="83"/>
        <v>4.9901941209467083E-5</v>
      </c>
      <c r="R162" s="333">
        <f t="shared" si="83"/>
        <v>4.9901941209467083E-5</v>
      </c>
      <c r="S162" s="333">
        <f t="shared" si="83"/>
        <v>4.9901941209467327E-5</v>
      </c>
      <c r="T162" s="333">
        <f t="shared" si="83"/>
        <v>1.2673978452072619E-4</v>
      </c>
      <c r="U162" s="333">
        <f t="shared" si="83"/>
        <v>1.4250817685671841E-4</v>
      </c>
      <c r="V162" s="333">
        <f t="shared" si="83"/>
        <v>1.441698627564892E-4</v>
      </c>
      <c r="W162" s="333">
        <f t="shared" si="83"/>
        <v>1.5982676566616281E-4</v>
      </c>
      <c r="X162" s="333">
        <f t="shared" si="83"/>
        <v>2.976803555311111E-4</v>
      </c>
      <c r="Y162" s="333">
        <f t="shared" si="83"/>
        <v>1.1367457583663729E-4</v>
      </c>
      <c r="Z162" s="333">
        <f t="shared" si="83"/>
        <v>1.0432236356729799E-4</v>
      </c>
      <c r="AA162" s="333">
        <f t="shared" si="83"/>
        <v>3.094510299760244E-5</v>
      </c>
      <c r="AB162" s="333">
        <f t="shared" si="83"/>
        <v>2.613787959583575E-5</v>
      </c>
      <c r="AC162" s="333">
        <f t="shared" si="83"/>
        <v>6.1573066592909614E-5</v>
      </c>
      <c r="AD162" s="333">
        <f t="shared" si="83"/>
        <v>2.7830753089208842</v>
      </c>
      <c r="AE162" s="333">
        <f t="shared" si="83"/>
        <v>10.856715114124469</v>
      </c>
      <c r="AF162" s="333">
        <f t="shared" si="83"/>
        <v>19.009606241854328</v>
      </c>
      <c r="AG162" s="341">
        <f t="shared" si="83"/>
        <v>30.864621543093509</v>
      </c>
    </row>
    <row r="163" spans="1:33" x14ac:dyDescent="0.2">
      <c r="A163" s="448"/>
      <c r="B163" s="445"/>
      <c r="C163" s="347" t="s">
        <v>456</v>
      </c>
      <c r="D163" s="333">
        <f t="shared" ref="D163:AG163" si="84">D148*$D11</f>
        <v>0</v>
      </c>
      <c r="E163" s="333">
        <f t="shared" si="84"/>
        <v>0</v>
      </c>
      <c r="F163" s="333">
        <f t="shared" si="84"/>
        <v>0</v>
      </c>
      <c r="G163" s="333">
        <f t="shared" si="84"/>
        <v>0</v>
      </c>
      <c r="H163" s="333">
        <f t="shared" si="84"/>
        <v>0</v>
      </c>
      <c r="I163" s="333">
        <f t="shared" si="84"/>
        <v>0</v>
      </c>
      <c r="J163" s="333">
        <f t="shared" si="84"/>
        <v>0</v>
      </c>
      <c r="K163" s="333">
        <f t="shared" si="84"/>
        <v>0</v>
      </c>
      <c r="L163" s="333">
        <f t="shared" si="84"/>
        <v>0</v>
      </c>
      <c r="M163" s="333">
        <f t="shared" si="84"/>
        <v>0</v>
      </c>
      <c r="N163" s="333">
        <f t="shared" si="84"/>
        <v>0</v>
      </c>
      <c r="O163" s="333">
        <f t="shared" si="84"/>
        <v>0</v>
      </c>
      <c r="P163" s="333">
        <f t="shared" si="84"/>
        <v>0</v>
      </c>
      <c r="Q163" s="333">
        <f t="shared" si="84"/>
        <v>0</v>
      </c>
      <c r="R163" s="333">
        <f t="shared" si="84"/>
        <v>0</v>
      </c>
      <c r="S163" s="333">
        <f t="shared" si="84"/>
        <v>0</v>
      </c>
      <c r="T163" s="333">
        <f t="shared" si="84"/>
        <v>0</v>
      </c>
      <c r="U163" s="333">
        <f t="shared" si="84"/>
        <v>0</v>
      </c>
      <c r="V163" s="333">
        <f t="shared" si="84"/>
        <v>0</v>
      </c>
      <c r="W163" s="333">
        <f t="shared" si="84"/>
        <v>0</v>
      </c>
      <c r="X163" s="333">
        <f t="shared" si="84"/>
        <v>0</v>
      </c>
      <c r="Y163" s="333">
        <f t="shared" si="84"/>
        <v>0</v>
      </c>
      <c r="Z163" s="333">
        <f t="shared" si="84"/>
        <v>0</v>
      </c>
      <c r="AA163" s="333">
        <f t="shared" si="84"/>
        <v>0</v>
      </c>
      <c r="AB163" s="333">
        <f t="shared" si="84"/>
        <v>0</v>
      </c>
      <c r="AC163" s="333">
        <f t="shared" si="84"/>
        <v>0</v>
      </c>
      <c r="AD163" s="333">
        <f t="shared" si="84"/>
        <v>0</v>
      </c>
      <c r="AE163" s="333">
        <f t="shared" si="84"/>
        <v>0</v>
      </c>
      <c r="AF163" s="333">
        <f t="shared" si="84"/>
        <v>0</v>
      </c>
      <c r="AG163" s="341">
        <f t="shared" si="84"/>
        <v>0</v>
      </c>
    </row>
    <row r="164" spans="1:33" x14ac:dyDescent="0.2">
      <c r="A164" s="448"/>
      <c r="B164" s="445"/>
      <c r="C164" s="347" t="s">
        <v>439</v>
      </c>
      <c r="D164" s="333">
        <f t="shared" ref="D164:AG164" si="85">D149*$D12</f>
        <v>0</v>
      </c>
      <c r="E164" s="333">
        <f t="shared" si="85"/>
        <v>0</v>
      </c>
      <c r="F164" s="333">
        <f t="shared" si="85"/>
        <v>0</v>
      </c>
      <c r="G164" s="333">
        <f t="shared" si="85"/>
        <v>0</v>
      </c>
      <c r="H164" s="333">
        <f t="shared" si="85"/>
        <v>0</v>
      </c>
      <c r="I164" s="333">
        <f t="shared" si="85"/>
        <v>0</v>
      </c>
      <c r="J164" s="333">
        <f t="shared" si="85"/>
        <v>0</v>
      </c>
      <c r="K164" s="333">
        <f t="shared" si="85"/>
        <v>0</v>
      </c>
      <c r="L164" s="333">
        <f t="shared" si="85"/>
        <v>0</v>
      </c>
      <c r="M164" s="333">
        <f t="shared" si="85"/>
        <v>0</v>
      </c>
      <c r="N164" s="333">
        <f t="shared" si="85"/>
        <v>0</v>
      </c>
      <c r="O164" s="333">
        <f t="shared" si="85"/>
        <v>0</v>
      </c>
      <c r="P164" s="333">
        <f t="shared" si="85"/>
        <v>0</v>
      </c>
      <c r="Q164" s="333">
        <f t="shared" si="85"/>
        <v>0</v>
      </c>
      <c r="R164" s="333">
        <f t="shared" si="85"/>
        <v>0</v>
      </c>
      <c r="S164" s="333">
        <f t="shared" si="85"/>
        <v>0</v>
      </c>
      <c r="T164" s="333">
        <f t="shared" si="85"/>
        <v>1.3816961978293356E-8</v>
      </c>
      <c r="U164" s="333">
        <f t="shared" si="85"/>
        <v>2.302826996382226E-8</v>
      </c>
      <c r="V164" s="333">
        <f t="shared" si="85"/>
        <v>1.8422615971057813E-8</v>
      </c>
      <c r="W164" s="333">
        <f t="shared" si="85"/>
        <v>1.8422615971057806E-8</v>
      </c>
      <c r="X164" s="333">
        <f t="shared" si="85"/>
        <v>1.8422615971057813E-8</v>
      </c>
      <c r="Y164" s="333">
        <f t="shared" si="85"/>
        <v>0</v>
      </c>
      <c r="Z164" s="333">
        <f t="shared" si="85"/>
        <v>0</v>
      </c>
      <c r="AA164" s="333">
        <f t="shared" si="85"/>
        <v>0</v>
      </c>
      <c r="AB164" s="333">
        <f t="shared" si="85"/>
        <v>0</v>
      </c>
      <c r="AC164" s="333">
        <f t="shared" si="85"/>
        <v>0</v>
      </c>
      <c r="AD164" s="333">
        <f t="shared" si="85"/>
        <v>1.4200423577556683E-8</v>
      </c>
      <c r="AE164" s="333">
        <f t="shared" si="85"/>
        <v>2.4297834826091835E-8</v>
      </c>
      <c r="AF164" s="333">
        <f t="shared" si="85"/>
        <v>1.9935725243451456E-8</v>
      </c>
      <c r="AG164" s="341">
        <f t="shared" si="85"/>
        <v>2.042627025114287E-8</v>
      </c>
    </row>
    <row r="165" spans="1:33" x14ac:dyDescent="0.2">
      <c r="A165" s="448"/>
      <c r="B165" s="445"/>
      <c r="C165" s="347" t="s">
        <v>431</v>
      </c>
      <c r="D165" s="333">
        <f t="shared" ref="D165:AG165" si="86">D150*$D14</f>
        <v>0</v>
      </c>
      <c r="E165" s="333">
        <f t="shared" si="86"/>
        <v>7024.0613040208191</v>
      </c>
      <c r="F165" s="333">
        <f t="shared" si="86"/>
        <v>7024.0613040208191</v>
      </c>
      <c r="G165" s="333">
        <f t="shared" si="86"/>
        <v>7024.0613040208191</v>
      </c>
      <c r="H165" s="333">
        <f t="shared" si="86"/>
        <v>7024.0613040208191</v>
      </c>
      <c r="I165" s="333">
        <f t="shared" si="86"/>
        <v>7024.0613040208227</v>
      </c>
      <c r="J165" s="333">
        <f t="shared" si="86"/>
        <v>7024.0613040208154</v>
      </c>
      <c r="K165" s="333">
        <f t="shared" si="86"/>
        <v>7024.0613040208154</v>
      </c>
      <c r="L165" s="333">
        <f t="shared" si="86"/>
        <v>7024.0613040208227</v>
      </c>
      <c r="M165" s="333">
        <f t="shared" si="86"/>
        <v>7024.0613040208227</v>
      </c>
      <c r="N165" s="333">
        <f t="shared" si="86"/>
        <v>7024.0613040208227</v>
      </c>
      <c r="O165" s="333">
        <f t="shared" si="86"/>
        <v>7024.0613040208</v>
      </c>
      <c r="P165" s="333">
        <f t="shared" si="86"/>
        <v>7024.0613040208318</v>
      </c>
      <c r="Q165" s="333">
        <f t="shared" si="86"/>
        <v>7024.0613040208154</v>
      </c>
      <c r="R165" s="333">
        <f t="shared" si="86"/>
        <v>7024.0613040208154</v>
      </c>
      <c r="S165" s="333">
        <f t="shared" si="86"/>
        <v>7024.0613040208154</v>
      </c>
      <c r="T165" s="333">
        <f t="shared" si="86"/>
        <v>0</v>
      </c>
      <c r="U165" s="333">
        <f t="shared" si="86"/>
        <v>0</v>
      </c>
      <c r="V165" s="333">
        <f t="shared" si="86"/>
        <v>0</v>
      </c>
      <c r="W165" s="333">
        <f t="shared" si="86"/>
        <v>0</v>
      </c>
      <c r="X165" s="333">
        <f t="shared" si="86"/>
        <v>2812.0340870538389</v>
      </c>
      <c r="Y165" s="333">
        <f t="shared" si="86"/>
        <v>0</v>
      </c>
      <c r="Z165" s="333">
        <f t="shared" si="86"/>
        <v>0</v>
      </c>
      <c r="AA165" s="333">
        <f t="shared" si="86"/>
        <v>72.319407148684547</v>
      </c>
      <c r="AB165" s="333">
        <f t="shared" si="86"/>
        <v>192.51450244171599</v>
      </c>
      <c r="AC165" s="333">
        <f t="shared" si="86"/>
        <v>276.04401922828822</v>
      </c>
      <c r="AD165" s="333">
        <f t="shared" si="86"/>
        <v>1084.823942446983</v>
      </c>
      <c r="AE165" s="333">
        <f t="shared" si="86"/>
        <v>2144.9621657855992</v>
      </c>
      <c r="AF165" s="333">
        <f t="shared" si="86"/>
        <v>2457.596651149202</v>
      </c>
      <c r="AG165" s="341">
        <f t="shared" si="86"/>
        <v>2022.7273985378549</v>
      </c>
    </row>
    <row r="166" spans="1:33" x14ac:dyDescent="0.2">
      <c r="A166" s="448"/>
      <c r="B166" s="445"/>
      <c r="C166" s="347" t="s">
        <v>459</v>
      </c>
      <c r="D166" s="333">
        <f t="shared" ref="D166:AG166" si="87">D151*$D15</f>
        <v>0</v>
      </c>
      <c r="E166" s="333">
        <f t="shared" si="87"/>
        <v>0</v>
      </c>
      <c r="F166" s="333">
        <f t="shared" si="87"/>
        <v>0</v>
      </c>
      <c r="G166" s="333">
        <f t="shared" si="87"/>
        <v>0</v>
      </c>
      <c r="H166" s="333">
        <f t="shared" si="87"/>
        <v>0</v>
      </c>
      <c r="I166" s="333">
        <f t="shared" si="87"/>
        <v>0</v>
      </c>
      <c r="J166" s="333">
        <f t="shared" si="87"/>
        <v>0</v>
      </c>
      <c r="K166" s="333">
        <f t="shared" si="87"/>
        <v>0</v>
      </c>
      <c r="L166" s="333">
        <f t="shared" si="87"/>
        <v>0</v>
      </c>
      <c r="M166" s="333">
        <f t="shared" si="87"/>
        <v>0</v>
      </c>
      <c r="N166" s="333">
        <f t="shared" si="87"/>
        <v>0</v>
      </c>
      <c r="O166" s="333">
        <f t="shared" si="87"/>
        <v>0</v>
      </c>
      <c r="P166" s="333">
        <f t="shared" si="87"/>
        <v>0</v>
      </c>
      <c r="Q166" s="333">
        <f t="shared" si="87"/>
        <v>0</v>
      </c>
      <c r="R166" s="333">
        <f t="shared" si="87"/>
        <v>0</v>
      </c>
      <c r="S166" s="333">
        <f t="shared" si="87"/>
        <v>0</v>
      </c>
      <c r="T166" s="333">
        <f t="shared" si="87"/>
        <v>0</v>
      </c>
      <c r="U166" s="333">
        <f t="shared" si="87"/>
        <v>0</v>
      </c>
      <c r="V166" s="333">
        <f t="shared" si="87"/>
        <v>0</v>
      </c>
      <c r="W166" s="333">
        <f t="shared" si="87"/>
        <v>0</v>
      </c>
      <c r="X166" s="333">
        <f t="shared" si="87"/>
        <v>0</v>
      </c>
      <c r="Y166" s="333">
        <f t="shared" si="87"/>
        <v>0</v>
      </c>
      <c r="Z166" s="333">
        <f t="shared" si="87"/>
        <v>0</v>
      </c>
      <c r="AA166" s="333">
        <f t="shared" si="87"/>
        <v>0</v>
      </c>
      <c r="AB166" s="333">
        <f t="shared" si="87"/>
        <v>0</v>
      </c>
      <c r="AC166" s="333">
        <f t="shared" si="87"/>
        <v>0</v>
      </c>
      <c r="AD166" s="333">
        <f t="shared" si="87"/>
        <v>0</v>
      </c>
      <c r="AE166" s="333">
        <f t="shared" si="87"/>
        <v>0</v>
      </c>
      <c r="AF166" s="333">
        <f t="shared" si="87"/>
        <v>0</v>
      </c>
      <c r="AG166" s="341">
        <f t="shared" si="87"/>
        <v>0</v>
      </c>
    </row>
    <row r="167" spans="1:33" x14ac:dyDescent="0.2">
      <c r="A167" s="448"/>
      <c r="B167" s="445"/>
      <c r="C167" s="347" t="s">
        <v>440</v>
      </c>
      <c r="D167" s="333">
        <f t="shared" ref="D167:AG167" si="88">D152*$D16</f>
        <v>0</v>
      </c>
      <c r="E167" s="333">
        <f t="shared" si="88"/>
        <v>0</v>
      </c>
      <c r="F167" s="333">
        <f t="shared" si="88"/>
        <v>0</v>
      </c>
      <c r="G167" s="333">
        <f t="shared" si="88"/>
        <v>0</v>
      </c>
      <c r="H167" s="333">
        <f t="shared" si="88"/>
        <v>0</v>
      </c>
      <c r="I167" s="333">
        <f t="shared" si="88"/>
        <v>0</v>
      </c>
      <c r="J167" s="333">
        <f t="shared" si="88"/>
        <v>0</v>
      </c>
      <c r="K167" s="333">
        <f t="shared" si="88"/>
        <v>0</v>
      </c>
      <c r="L167" s="333">
        <f t="shared" si="88"/>
        <v>0</v>
      </c>
      <c r="M167" s="333">
        <f t="shared" si="88"/>
        <v>0</v>
      </c>
      <c r="N167" s="333">
        <f t="shared" si="88"/>
        <v>0</v>
      </c>
      <c r="O167" s="333">
        <f t="shared" si="88"/>
        <v>0</v>
      </c>
      <c r="P167" s="333">
        <f t="shared" si="88"/>
        <v>0</v>
      </c>
      <c r="Q167" s="333">
        <f t="shared" si="88"/>
        <v>0</v>
      </c>
      <c r="R167" s="333">
        <f t="shared" si="88"/>
        <v>0</v>
      </c>
      <c r="S167" s="333">
        <f t="shared" si="88"/>
        <v>0</v>
      </c>
      <c r="T167" s="333">
        <f t="shared" si="88"/>
        <v>0.33707648826377035</v>
      </c>
      <c r="U167" s="333">
        <f t="shared" si="88"/>
        <v>0.56179414710628361</v>
      </c>
      <c r="V167" s="333">
        <f t="shared" si="88"/>
        <v>0.4494353176850272</v>
      </c>
      <c r="W167" s="333">
        <f t="shared" si="88"/>
        <v>0.44943531768502681</v>
      </c>
      <c r="X167" s="333">
        <f t="shared" si="88"/>
        <v>0.4494353176850272</v>
      </c>
      <c r="Y167" s="333">
        <f t="shared" si="88"/>
        <v>42.035552080348765</v>
      </c>
      <c r="Z167" s="333">
        <f t="shared" si="88"/>
        <v>69.52338523309264</v>
      </c>
      <c r="AA167" s="333">
        <f t="shared" si="88"/>
        <v>45.993613544799246</v>
      </c>
      <c r="AB167" s="333">
        <f t="shared" si="88"/>
        <v>45.993613544799246</v>
      </c>
      <c r="AC167" s="333">
        <f t="shared" si="88"/>
        <v>75.351178880563651</v>
      </c>
      <c r="AD167" s="333">
        <f t="shared" si="88"/>
        <v>457.85159457677122</v>
      </c>
      <c r="AE167" s="333">
        <f t="shared" si="88"/>
        <v>1151.7619179275748</v>
      </c>
      <c r="AF167" s="333">
        <f t="shared" si="88"/>
        <v>1807.3122566226921</v>
      </c>
      <c r="AG167" s="341">
        <f t="shared" si="88"/>
        <v>2418.878585753519</v>
      </c>
    </row>
    <row r="168" spans="1:33" x14ac:dyDescent="0.2">
      <c r="A168" s="448"/>
      <c r="B168" s="445"/>
      <c r="C168" s="347" t="s">
        <v>432</v>
      </c>
      <c r="D168" s="333">
        <f t="shared" ref="D168:AG168" si="89">D153*$D18</f>
        <v>0</v>
      </c>
      <c r="E168" s="333">
        <f t="shared" si="89"/>
        <v>8.7760524435698439</v>
      </c>
      <c r="F168" s="333">
        <f t="shared" si="89"/>
        <v>8.7760524435698439</v>
      </c>
      <c r="G168" s="333">
        <f t="shared" si="89"/>
        <v>8.7760524435698439</v>
      </c>
      <c r="H168" s="333">
        <f t="shared" si="89"/>
        <v>8.7760524435698439</v>
      </c>
      <c r="I168" s="333">
        <f t="shared" si="89"/>
        <v>8.7760524435698439</v>
      </c>
      <c r="J168" s="333">
        <f t="shared" si="89"/>
        <v>8.7760524435698439</v>
      </c>
      <c r="K168" s="333">
        <f t="shared" si="89"/>
        <v>8.7760524435698439</v>
      </c>
      <c r="L168" s="333">
        <f t="shared" si="89"/>
        <v>8.7760524435698439</v>
      </c>
      <c r="M168" s="333">
        <f t="shared" si="89"/>
        <v>8.7760524435698439</v>
      </c>
      <c r="N168" s="333">
        <f t="shared" si="89"/>
        <v>8.7760524435698439</v>
      </c>
      <c r="O168" s="333">
        <f t="shared" si="89"/>
        <v>7.8419535214388114</v>
      </c>
      <c r="P168" s="333">
        <f t="shared" si="89"/>
        <v>5.9669193411695094</v>
      </c>
      <c r="Q168" s="333">
        <f t="shared" si="89"/>
        <v>4.0918851609002074</v>
      </c>
      <c r="R168" s="333">
        <f t="shared" si="89"/>
        <v>4.088466992896592</v>
      </c>
      <c r="S168" s="333">
        <f t="shared" si="89"/>
        <v>4.088466992896592</v>
      </c>
      <c r="T168" s="333">
        <f t="shared" si="89"/>
        <v>16.938526581794601</v>
      </c>
      <c r="U168" s="333">
        <f t="shared" si="89"/>
        <v>33.381121913321763</v>
      </c>
      <c r="V168" s="333">
        <f t="shared" si="89"/>
        <v>87.015834025837734</v>
      </c>
      <c r="W168" s="333">
        <f t="shared" si="89"/>
        <v>86.482536314556882</v>
      </c>
      <c r="X168" s="333">
        <f t="shared" si="89"/>
        <v>132.63895991151929</v>
      </c>
      <c r="Y168" s="333">
        <f t="shared" si="89"/>
        <v>345.56435552622969</v>
      </c>
      <c r="Z168" s="333">
        <f t="shared" si="89"/>
        <v>257.37444463493119</v>
      </c>
      <c r="AA168" s="333">
        <f t="shared" si="89"/>
        <v>277.13740819717862</v>
      </c>
      <c r="AB168" s="333">
        <f t="shared" si="89"/>
        <v>288.4471526325197</v>
      </c>
      <c r="AC168" s="333">
        <f t="shared" si="89"/>
        <v>210.69796987587071</v>
      </c>
      <c r="AD168" s="333">
        <f t="shared" si="89"/>
        <v>190.6696325641685</v>
      </c>
      <c r="AE168" s="333">
        <f t="shared" si="89"/>
        <v>178.396933411893</v>
      </c>
      <c r="AF168" s="333">
        <f t="shared" si="89"/>
        <v>299.37687676375799</v>
      </c>
      <c r="AG168" s="341">
        <f t="shared" si="89"/>
        <v>466.79984200817893</v>
      </c>
    </row>
    <row r="169" spans="1:33" x14ac:dyDescent="0.2">
      <c r="A169" s="448"/>
      <c r="B169" s="445"/>
      <c r="C169" s="347" t="s">
        <v>436</v>
      </c>
      <c r="D169" s="333">
        <f t="shared" ref="D169:AG169" si="90">D154*$D19</f>
        <v>0</v>
      </c>
      <c r="E169" s="333">
        <f t="shared" si="90"/>
        <v>617.78277295539624</v>
      </c>
      <c r="F169" s="333">
        <f t="shared" si="90"/>
        <v>617.78277295539658</v>
      </c>
      <c r="G169" s="333">
        <f t="shared" si="90"/>
        <v>617.78277295539624</v>
      </c>
      <c r="H169" s="333">
        <f t="shared" si="90"/>
        <v>617.78277295539658</v>
      </c>
      <c r="I169" s="333">
        <f t="shared" si="90"/>
        <v>617.78277295539453</v>
      </c>
      <c r="J169" s="333">
        <f t="shared" si="90"/>
        <v>617.78277295539783</v>
      </c>
      <c r="K169" s="333">
        <f t="shared" si="90"/>
        <v>617.78277295539453</v>
      </c>
      <c r="L169" s="333">
        <f t="shared" si="90"/>
        <v>617.7827729553984</v>
      </c>
      <c r="M169" s="333">
        <f t="shared" si="90"/>
        <v>617.7827729553959</v>
      </c>
      <c r="N169" s="333">
        <f t="shared" si="90"/>
        <v>617.78277295539715</v>
      </c>
      <c r="O169" s="333">
        <f t="shared" si="90"/>
        <v>617.78277295539715</v>
      </c>
      <c r="P169" s="333">
        <f t="shared" si="90"/>
        <v>617.78277295539453</v>
      </c>
      <c r="Q169" s="333">
        <f t="shared" si="90"/>
        <v>1235.565545910792</v>
      </c>
      <c r="R169" s="333">
        <f t="shared" si="90"/>
        <v>1235.56554591079</v>
      </c>
      <c r="S169" s="333">
        <f t="shared" si="90"/>
        <v>1235.565545910795</v>
      </c>
      <c r="T169" s="333">
        <f t="shared" si="90"/>
        <v>1035.02473812885</v>
      </c>
      <c r="U169" s="333">
        <f t="shared" si="90"/>
        <v>698.35517858170522</v>
      </c>
      <c r="V169" s="333">
        <f t="shared" si="90"/>
        <v>378.04146610289371</v>
      </c>
      <c r="W169" s="333">
        <f t="shared" si="90"/>
        <v>557.39263366974501</v>
      </c>
      <c r="X169" s="333">
        <f t="shared" si="90"/>
        <v>1027.690133005914</v>
      </c>
      <c r="Y169" s="333">
        <f t="shared" si="90"/>
        <v>758.21988261536001</v>
      </c>
      <c r="Z169" s="333">
        <f t="shared" si="90"/>
        <v>569.31265432417285</v>
      </c>
      <c r="AA169" s="333">
        <f t="shared" si="90"/>
        <v>663.49026127446473</v>
      </c>
      <c r="AB169" s="333">
        <f t="shared" si="90"/>
        <v>700.9633776879873</v>
      </c>
      <c r="AC169" s="333">
        <f t="shared" si="90"/>
        <v>1214.5674450755771</v>
      </c>
      <c r="AD169" s="333">
        <f t="shared" si="90"/>
        <v>1048.4741442021641</v>
      </c>
      <c r="AE169" s="333">
        <f t="shared" si="90"/>
        <v>1023.4142855436251</v>
      </c>
      <c r="AF169" s="333">
        <f t="shared" si="90"/>
        <v>995.75625403017079</v>
      </c>
      <c r="AG169" s="341">
        <f t="shared" si="90"/>
        <v>1035.6025039836841</v>
      </c>
    </row>
    <row r="170" spans="1:33" x14ac:dyDescent="0.2">
      <c r="A170" s="448"/>
      <c r="B170" s="445"/>
      <c r="C170" s="347" t="s">
        <v>446</v>
      </c>
      <c r="D170" s="333">
        <f t="shared" ref="D170:AG170" si="91">D155*$D20</f>
        <v>0</v>
      </c>
      <c r="E170" s="333">
        <f t="shared" si="91"/>
        <v>18.54377529110721</v>
      </c>
      <c r="F170" s="333">
        <f t="shared" si="91"/>
        <v>18.54377529110721</v>
      </c>
      <c r="G170" s="333">
        <f t="shared" si="91"/>
        <v>18.543775291107199</v>
      </c>
      <c r="H170" s="333">
        <f t="shared" si="91"/>
        <v>18.54377529110722</v>
      </c>
      <c r="I170" s="333">
        <f t="shared" si="91"/>
        <v>18.54377529110721</v>
      </c>
      <c r="J170" s="333">
        <f t="shared" si="91"/>
        <v>18.543775291107188</v>
      </c>
      <c r="K170" s="333">
        <f t="shared" si="91"/>
        <v>18.54377529110721</v>
      </c>
      <c r="L170" s="333">
        <f t="shared" si="91"/>
        <v>18.543775291107242</v>
      </c>
      <c r="M170" s="333">
        <f t="shared" si="91"/>
        <v>18.54377529110721</v>
      </c>
      <c r="N170" s="333">
        <f t="shared" si="91"/>
        <v>18.54377529110721</v>
      </c>
      <c r="O170" s="333">
        <f t="shared" si="91"/>
        <v>18.543775291107188</v>
      </c>
      <c r="P170" s="333">
        <f t="shared" si="91"/>
        <v>18.543775291107188</v>
      </c>
      <c r="Q170" s="333">
        <f t="shared" si="91"/>
        <v>18.543775291107259</v>
      </c>
      <c r="R170" s="333">
        <f t="shared" si="91"/>
        <v>18.54377529110717</v>
      </c>
      <c r="S170" s="333">
        <f t="shared" si="91"/>
        <v>18.543775291107259</v>
      </c>
      <c r="T170" s="333">
        <f t="shared" si="91"/>
        <v>59.306515536843662</v>
      </c>
      <c r="U170" s="333">
        <f t="shared" si="91"/>
        <v>101.2586070410445</v>
      </c>
      <c r="V170" s="333">
        <f t="shared" si="91"/>
        <v>151.1736290515488</v>
      </c>
      <c r="W170" s="333">
        <f t="shared" si="91"/>
        <v>219.96231367277451</v>
      </c>
      <c r="X170" s="333">
        <f t="shared" si="91"/>
        <v>344.96109202692168</v>
      </c>
      <c r="Y170" s="333">
        <f t="shared" si="91"/>
        <v>414.44179801673363</v>
      </c>
      <c r="Z170" s="333">
        <f t="shared" si="91"/>
        <v>478.10198296065602</v>
      </c>
      <c r="AA170" s="333">
        <f t="shared" si="91"/>
        <v>560.32495316177892</v>
      </c>
      <c r="AB170" s="333">
        <f t="shared" si="91"/>
        <v>641.03196434372285</v>
      </c>
      <c r="AC170" s="333">
        <f t="shared" si="91"/>
        <v>708.33403744053703</v>
      </c>
      <c r="AD170" s="333">
        <f t="shared" si="91"/>
        <v>682.70358375395278</v>
      </c>
      <c r="AE170" s="333">
        <f t="shared" si="91"/>
        <v>637.09081869665681</v>
      </c>
      <c r="AF170" s="333">
        <f t="shared" si="91"/>
        <v>736.49787326582873</v>
      </c>
      <c r="AG170" s="341">
        <f t="shared" si="91"/>
        <v>977.32383066368243</v>
      </c>
    </row>
    <row r="171" spans="1:33" x14ac:dyDescent="0.2">
      <c r="A171" s="448"/>
      <c r="B171" s="446"/>
      <c r="C171" s="351" t="s">
        <v>447</v>
      </c>
      <c r="D171" s="333">
        <f t="shared" ref="D171:AG171" si="92">D156*$D21</f>
        <v>0</v>
      </c>
      <c r="E171" s="333">
        <f t="shared" si="92"/>
        <v>1244.679352801468</v>
      </c>
      <c r="F171" s="333">
        <f t="shared" si="92"/>
        <v>1244.679352801468</v>
      </c>
      <c r="G171" s="333">
        <f t="shared" si="92"/>
        <v>1244.679352801468</v>
      </c>
      <c r="H171" s="333">
        <f t="shared" si="92"/>
        <v>1244.679352801468</v>
      </c>
      <c r="I171" s="333">
        <f t="shared" si="92"/>
        <v>1244.679352801468</v>
      </c>
      <c r="J171" s="333">
        <f t="shared" si="92"/>
        <v>1244.679352801468</v>
      </c>
      <c r="K171" s="333">
        <f t="shared" si="92"/>
        <v>1244.6793528014689</v>
      </c>
      <c r="L171" s="333">
        <f t="shared" si="92"/>
        <v>1244.679352801468</v>
      </c>
      <c r="M171" s="333">
        <f t="shared" si="92"/>
        <v>1244.6793528014689</v>
      </c>
      <c r="N171" s="333">
        <f t="shared" si="92"/>
        <v>1244.679352801468</v>
      </c>
      <c r="O171" s="333">
        <f t="shared" si="92"/>
        <v>1244.679352801468</v>
      </c>
      <c r="P171" s="333">
        <f t="shared" si="92"/>
        <v>1244.679352801468</v>
      </c>
      <c r="Q171" s="333">
        <f t="shared" si="92"/>
        <v>1244.67935280147</v>
      </c>
      <c r="R171" s="333">
        <f t="shared" si="92"/>
        <v>1244.679352801468</v>
      </c>
      <c r="S171" s="333">
        <f t="shared" si="92"/>
        <v>1244.679352801468</v>
      </c>
      <c r="T171" s="333">
        <f t="shared" si="92"/>
        <v>4644.7169829803388</v>
      </c>
      <c r="U171" s="333">
        <f t="shared" si="92"/>
        <v>7441.035424529292</v>
      </c>
      <c r="V171" s="333">
        <f t="shared" si="92"/>
        <v>8863.6052328213682</v>
      </c>
      <c r="W171" s="333">
        <f t="shared" si="92"/>
        <v>10555.052427480319</v>
      </c>
      <c r="X171" s="333">
        <f t="shared" si="92"/>
        <v>11872.573488009109</v>
      </c>
      <c r="Y171" s="333">
        <f t="shared" si="92"/>
        <v>17763.995170155169</v>
      </c>
      <c r="Z171" s="333">
        <f t="shared" si="92"/>
        <v>20325.544000766451</v>
      </c>
      <c r="AA171" s="333">
        <f t="shared" si="92"/>
        <v>18268.556820478821</v>
      </c>
      <c r="AB171" s="333">
        <f t="shared" si="92"/>
        <v>18003.735975519568</v>
      </c>
      <c r="AC171" s="333">
        <f t="shared" si="92"/>
        <v>19462.7749274077</v>
      </c>
      <c r="AD171" s="333">
        <f t="shared" si="92"/>
        <v>20836.57920568288</v>
      </c>
      <c r="AE171" s="333">
        <f t="shared" si="92"/>
        <v>20199.794139002639</v>
      </c>
      <c r="AF171" s="333">
        <f t="shared" si="92"/>
        <v>21933.32057891944</v>
      </c>
      <c r="AG171" s="341">
        <f t="shared" si="92"/>
        <v>25933.305652022889</v>
      </c>
    </row>
    <row r="172" spans="1:33" x14ac:dyDescent="0.2">
      <c r="A172" s="449"/>
      <c r="B172" s="345"/>
      <c r="C172" s="348" t="s">
        <v>433</v>
      </c>
      <c r="D172" s="335">
        <f>SUM(D157:D171)</f>
        <v>0</v>
      </c>
      <c r="E172" s="335">
        <f t="shared" ref="E172:AF172" si="93">SUM(E157:E171)</f>
        <v>25521.964417264346</v>
      </c>
      <c r="F172" s="335">
        <f t="shared" si="93"/>
        <v>25521.964417264346</v>
      </c>
      <c r="G172" s="335">
        <f t="shared" si="93"/>
        <v>25521.964417264346</v>
      </c>
      <c r="H172" s="335">
        <f t="shared" si="93"/>
        <v>25521.964417264338</v>
      </c>
      <c r="I172" s="335">
        <f t="shared" si="93"/>
        <v>25521.964417264338</v>
      </c>
      <c r="J172" s="335">
        <f t="shared" si="93"/>
        <v>25521.964417264349</v>
      </c>
      <c r="K172" s="335">
        <f t="shared" si="93"/>
        <v>25521.964417264349</v>
      </c>
      <c r="L172" s="335">
        <f t="shared" si="93"/>
        <v>25521.964417264327</v>
      </c>
      <c r="M172" s="335">
        <f t="shared" si="93"/>
        <v>25521.964417264349</v>
      </c>
      <c r="N172" s="335">
        <f t="shared" si="93"/>
        <v>25521.964417264331</v>
      </c>
      <c r="O172" s="335">
        <f t="shared" si="93"/>
        <v>25521.030300268947</v>
      </c>
      <c r="P172" s="335">
        <f t="shared" si="93"/>
        <v>25519.155248015391</v>
      </c>
      <c r="Q172" s="335">
        <f t="shared" si="93"/>
        <v>26135.062968717251</v>
      </c>
      <c r="R172" s="335">
        <f t="shared" si="93"/>
        <v>26135.059532475992</v>
      </c>
      <c r="S172" s="335">
        <f t="shared" si="93"/>
        <v>26135.059514402685</v>
      </c>
      <c r="T172" s="335">
        <f t="shared" si="93"/>
        <v>30413.043226694452</v>
      </c>
      <c r="U172" s="335">
        <f t="shared" si="93"/>
        <v>29476.931517933215</v>
      </c>
      <c r="V172" s="335">
        <f t="shared" si="93"/>
        <v>17077.139298596714</v>
      </c>
      <c r="W172" s="335">
        <f t="shared" si="93"/>
        <v>19032.288299976943</v>
      </c>
      <c r="X172" s="335">
        <f t="shared" si="93"/>
        <v>40749.676215042862</v>
      </c>
      <c r="Y172" s="335">
        <f t="shared" si="93"/>
        <v>37660.520054691224</v>
      </c>
      <c r="Z172" s="335">
        <f t="shared" si="93"/>
        <v>38225.419505393453</v>
      </c>
      <c r="AA172" s="335">
        <f t="shared" si="93"/>
        <v>36656.269770290339</v>
      </c>
      <c r="AB172" s="335">
        <f t="shared" si="93"/>
        <v>42352.06902099451</v>
      </c>
      <c r="AC172" s="335">
        <f t="shared" si="93"/>
        <v>43656.384045934785</v>
      </c>
      <c r="AD172" s="335">
        <f t="shared" si="93"/>
        <v>60881.535734855708</v>
      </c>
      <c r="AE172" s="335">
        <f t="shared" si="93"/>
        <v>70562.023118066951</v>
      </c>
      <c r="AF172" s="335">
        <f t="shared" si="93"/>
        <v>81689.943653980998</v>
      </c>
      <c r="AG172" s="342">
        <f t="shared" ref="AG172" si="94">SUM(AG157:AG171)</f>
        <v>91022.324175480913</v>
      </c>
    </row>
    <row r="173" spans="1:33" x14ac:dyDescent="0.2">
      <c r="A173" s="447" t="s">
        <v>14</v>
      </c>
      <c r="B173" s="444" t="s">
        <v>448</v>
      </c>
      <c r="C173" s="349" t="s">
        <v>435</v>
      </c>
      <c r="D173" s="332">
        <v>0</v>
      </c>
      <c r="E173" s="332">
        <v>0</v>
      </c>
      <c r="F173" s="332">
        <v>0</v>
      </c>
      <c r="G173" s="332">
        <v>0</v>
      </c>
      <c r="H173" s="332">
        <v>0</v>
      </c>
      <c r="I173" s="332">
        <v>0</v>
      </c>
      <c r="J173" s="332">
        <v>0</v>
      </c>
      <c r="K173" s="332">
        <v>0</v>
      </c>
      <c r="L173" s="332">
        <v>0</v>
      </c>
      <c r="M173" s="332">
        <v>0</v>
      </c>
      <c r="N173" s="332">
        <v>0</v>
      </c>
      <c r="O173" s="332">
        <v>3.5687306512663281E-9</v>
      </c>
      <c r="P173" s="332">
        <v>7.1374613025326553E-9</v>
      </c>
      <c r="Q173" s="332">
        <v>1.0706191953799E-8</v>
      </c>
      <c r="R173" s="332">
        <v>1.4274922605065311E-8</v>
      </c>
      <c r="S173" s="332">
        <v>1.7843653256331641E-8</v>
      </c>
      <c r="T173" s="332">
        <v>5.5883498479725823E-8</v>
      </c>
      <c r="U173" s="332">
        <v>7.4396546388199192E-8</v>
      </c>
      <c r="V173" s="332">
        <v>8.7021292237794729E-8</v>
      </c>
      <c r="W173" s="332">
        <v>1.084582406672224E-7</v>
      </c>
      <c r="X173" s="332">
        <v>1.4703104847876621E-7</v>
      </c>
      <c r="Y173" s="332">
        <v>2.3902894127068448E-7</v>
      </c>
      <c r="Z173" s="332">
        <v>2.0862630090888071E-7</v>
      </c>
      <c r="AA173" s="332">
        <v>6.5503471768487598E-8</v>
      </c>
      <c r="AB173" s="332">
        <v>6.423564845845931E-8</v>
      </c>
      <c r="AC173" s="332">
        <v>8.9322916047937748E-8</v>
      </c>
      <c r="AD173" s="332">
        <v>1.480887168969728E-2</v>
      </c>
      <c r="AE173" s="332">
        <v>4.4778451088934003E-2</v>
      </c>
      <c r="AF173" s="332">
        <v>7.3587599498388487E-2</v>
      </c>
      <c r="AG173" s="340">
        <v>9.9425603835502377E-2</v>
      </c>
    </row>
    <row r="174" spans="1:33" x14ac:dyDescent="0.2">
      <c r="A174" s="448"/>
      <c r="B174" s="445"/>
      <c r="C174" s="347" t="s">
        <v>434</v>
      </c>
      <c r="D174" s="332">
        <v>0</v>
      </c>
      <c r="E174" s="332">
        <v>2.1297587269123881E-7</v>
      </c>
      <c r="F174" s="332">
        <v>2.1297587269123881E-7</v>
      </c>
      <c r="G174" s="332">
        <v>2.1297587269123881E-7</v>
      </c>
      <c r="H174" s="332">
        <v>2.1297587269123871E-7</v>
      </c>
      <c r="I174" s="332">
        <v>2.1297587269123871E-7</v>
      </c>
      <c r="J174" s="332">
        <v>2.12975872691239E-7</v>
      </c>
      <c r="K174" s="332">
        <v>2.1297587269123839E-7</v>
      </c>
      <c r="L174" s="332">
        <v>2.12975872691239E-7</v>
      </c>
      <c r="M174" s="332">
        <v>2.1297587269123871E-7</v>
      </c>
      <c r="N174" s="332">
        <v>2.1297587269123871E-7</v>
      </c>
      <c r="O174" s="332">
        <v>2.12975872691239E-7</v>
      </c>
      <c r="P174" s="332">
        <v>2.12975872691239E-7</v>
      </c>
      <c r="Q174" s="332">
        <v>2.1297587269123839E-7</v>
      </c>
      <c r="R174" s="332">
        <v>2.1297587269123839E-7</v>
      </c>
      <c r="S174" s="332">
        <v>2.129758726912395E-7</v>
      </c>
      <c r="T174" s="332">
        <v>5.241553738800162E-7</v>
      </c>
      <c r="U174" s="332">
        <v>5.7050941000898514E-7</v>
      </c>
      <c r="V174" s="332">
        <v>5.5806399368206972E-7</v>
      </c>
      <c r="W174" s="332">
        <v>5.9747734261297135E-7</v>
      </c>
      <c r="X174" s="332">
        <v>9.2118773534993244E-7</v>
      </c>
      <c r="Y174" s="332">
        <v>3.508985141734983E-7</v>
      </c>
      <c r="Z174" s="332">
        <v>2.5063113141454321E-7</v>
      </c>
      <c r="AA174" s="332">
        <v>5.9461417480845757E-8</v>
      </c>
      <c r="AB174" s="332">
        <v>4.5759953663988567E-8</v>
      </c>
      <c r="AC174" s="332">
        <v>1.2641981850414789E-7</v>
      </c>
      <c r="AD174" s="332">
        <v>6.1357409662743494E-3</v>
      </c>
      <c r="AE174" s="332">
        <v>2.372894563894536E-2</v>
      </c>
      <c r="AF174" s="332">
        <v>4.1603279690559769E-2</v>
      </c>
      <c r="AG174" s="340">
        <v>7.0323221245637627E-2</v>
      </c>
    </row>
    <row r="175" spans="1:33" x14ac:dyDescent="0.2">
      <c r="A175" s="448"/>
      <c r="B175" s="389"/>
      <c r="C175" s="351" t="s">
        <v>456</v>
      </c>
      <c r="D175" s="332">
        <v>0</v>
      </c>
      <c r="E175" s="332">
        <v>0</v>
      </c>
      <c r="F175" s="332">
        <v>0</v>
      </c>
      <c r="G175" s="332">
        <v>0</v>
      </c>
      <c r="H175" s="332">
        <v>0</v>
      </c>
      <c r="I175" s="332">
        <v>0</v>
      </c>
      <c r="J175" s="332">
        <v>0</v>
      </c>
      <c r="K175" s="332">
        <v>0</v>
      </c>
      <c r="L175" s="332">
        <v>0</v>
      </c>
      <c r="M175" s="332">
        <v>0</v>
      </c>
      <c r="N175" s="332">
        <v>0</v>
      </c>
      <c r="O175" s="332">
        <v>0</v>
      </c>
      <c r="P175" s="332">
        <v>0</v>
      </c>
      <c r="Q175" s="332">
        <v>0</v>
      </c>
      <c r="R175" s="332">
        <v>0</v>
      </c>
      <c r="S175" s="332">
        <v>0</v>
      </c>
      <c r="T175" s="332">
        <v>2.252092499999999E-9</v>
      </c>
      <c r="U175" s="332">
        <v>3.6324749999999991E-9</v>
      </c>
      <c r="V175" s="332">
        <v>2.8091699999999989E-9</v>
      </c>
      <c r="W175" s="332">
        <v>2.7123599999999999E-9</v>
      </c>
      <c r="X175" s="332">
        <v>2.6155500000000001E-9</v>
      </c>
      <c r="Y175" s="332">
        <v>0</v>
      </c>
      <c r="Z175" s="332">
        <v>0</v>
      </c>
      <c r="AA175" s="332">
        <v>0</v>
      </c>
      <c r="AB175" s="332">
        <v>0</v>
      </c>
      <c r="AC175" s="332">
        <v>0</v>
      </c>
      <c r="AD175" s="332">
        <v>11.05780563670592</v>
      </c>
      <c r="AE175" s="332">
        <v>29.532604733858161</v>
      </c>
      <c r="AF175" s="332">
        <v>43.256556537974632</v>
      </c>
      <c r="AG175" s="340">
        <v>52.700335745762658</v>
      </c>
    </row>
    <row r="176" spans="1:33" x14ac:dyDescent="0.2">
      <c r="A176" s="448"/>
      <c r="B176" s="445" t="s">
        <v>449</v>
      </c>
      <c r="C176" s="347" t="s">
        <v>435</v>
      </c>
      <c r="D176" s="333">
        <f t="shared" ref="D176:AG176" si="95">D173*$D6</f>
        <v>0</v>
      </c>
      <c r="E176" s="333">
        <f t="shared" si="95"/>
        <v>0</v>
      </c>
      <c r="F176" s="333">
        <f t="shared" si="95"/>
        <v>0</v>
      </c>
      <c r="G176" s="333">
        <f t="shared" si="95"/>
        <v>0</v>
      </c>
      <c r="H176" s="333">
        <f t="shared" si="95"/>
        <v>0</v>
      </c>
      <c r="I176" s="333">
        <f t="shared" si="95"/>
        <v>0</v>
      </c>
      <c r="J176" s="333">
        <f t="shared" si="95"/>
        <v>0</v>
      </c>
      <c r="K176" s="333">
        <f t="shared" si="95"/>
        <v>0</v>
      </c>
      <c r="L176" s="333">
        <f t="shared" si="95"/>
        <v>0</v>
      </c>
      <c r="M176" s="333">
        <f t="shared" si="95"/>
        <v>0</v>
      </c>
      <c r="N176" s="333">
        <f t="shared" si="95"/>
        <v>0</v>
      </c>
      <c r="O176" s="333">
        <f t="shared" si="95"/>
        <v>3.5687306512663281E-9</v>
      </c>
      <c r="P176" s="333">
        <f t="shared" si="95"/>
        <v>7.1374613025326553E-9</v>
      </c>
      <c r="Q176" s="333">
        <f t="shared" si="95"/>
        <v>1.0706191953799E-8</v>
      </c>
      <c r="R176" s="333">
        <f t="shared" si="95"/>
        <v>1.4274922605065311E-8</v>
      </c>
      <c r="S176" s="333">
        <f t="shared" si="95"/>
        <v>1.7843653256331641E-8</v>
      </c>
      <c r="T176" s="333">
        <f t="shared" si="95"/>
        <v>5.5883498479725823E-8</v>
      </c>
      <c r="U176" s="333">
        <f t="shared" si="95"/>
        <v>7.4396546388199192E-8</v>
      </c>
      <c r="V176" s="333">
        <f t="shared" si="95"/>
        <v>8.7021292237794729E-8</v>
      </c>
      <c r="W176" s="333">
        <f t="shared" si="95"/>
        <v>1.084582406672224E-7</v>
      </c>
      <c r="X176" s="333">
        <f t="shared" si="95"/>
        <v>1.4703104847876621E-7</v>
      </c>
      <c r="Y176" s="333">
        <f t="shared" si="95"/>
        <v>2.3902894127068448E-7</v>
      </c>
      <c r="Z176" s="333">
        <f t="shared" si="95"/>
        <v>2.0862630090888071E-7</v>
      </c>
      <c r="AA176" s="333">
        <f t="shared" si="95"/>
        <v>6.5503471768487598E-8</v>
      </c>
      <c r="AB176" s="333">
        <f t="shared" si="95"/>
        <v>6.423564845845931E-8</v>
      </c>
      <c r="AC176" s="333">
        <f t="shared" si="95"/>
        <v>8.9322916047937748E-8</v>
      </c>
      <c r="AD176" s="333">
        <f t="shared" si="95"/>
        <v>1.480887168969728E-2</v>
      </c>
      <c r="AE176" s="333">
        <f t="shared" si="95"/>
        <v>4.4778451088934003E-2</v>
      </c>
      <c r="AF176" s="333">
        <f t="shared" si="95"/>
        <v>7.3587599498388487E-2</v>
      </c>
      <c r="AG176" s="341">
        <f t="shared" si="95"/>
        <v>9.9425603835502377E-2</v>
      </c>
    </row>
    <row r="177" spans="1:33" x14ac:dyDescent="0.2">
      <c r="A177" s="448"/>
      <c r="B177" s="445"/>
      <c r="C177" s="347" t="s">
        <v>434</v>
      </c>
      <c r="D177" s="333">
        <f t="shared" ref="D177:AG177" si="96">D174*$D10</f>
        <v>0</v>
      </c>
      <c r="E177" s="333">
        <f t="shared" si="96"/>
        <v>2.1297587269123881E-7</v>
      </c>
      <c r="F177" s="333">
        <f t="shared" si="96"/>
        <v>2.1297587269123881E-7</v>
      </c>
      <c r="G177" s="333">
        <f t="shared" si="96"/>
        <v>2.1297587269123881E-7</v>
      </c>
      <c r="H177" s="333">
        <f t="shared" si="96"/>
        <v>2.1297587269123871E-7</v>
      </c>
      <c r="I177" s="333">
        <f t="shared" si="96"/>
        <v>2.1297587269123871E-7</v>
      </c>
      <c r="J177" s="333">
        <f t="shared" si="96"/>
        <v>2.12975872691239E-7</v>
      </c>
      <c r="K177" s="333">
        <f t="shared" si="96"/>
        <v>2.1297587269123839E-7</v>
      </c>
      <c r="L177" s="333">
        <f t="shared" si="96"/>
        <v>2.12975872691239E-7</v>
      </c>
      <c r="M177" s="333">
        <f t="shared" si="96"/>
        <v>2.1297587269123871E-7</v>
      </c>
      <c r="N177" s="333">
        <f t="shared" si="96"/>
        <v>2.1297587269123871E-7</v>
      </c>
      <c r="O177" s="333">
        <f t="shared" si="96"/>
        <v>2.12975872691239E-7</v>
      </c>
      <c r="P177" s="333">
        <f t="shared" si="96"/>
        <v>2.12975872691239E-7</v>
      </c>
      <c r="Q177" s="333">
        <f t="shared" si="96"/>
        <v>2.1297587269123839E-7</v>
      </c>
      <c r="R177" s="333">
        <f t="shared" si="96"/>
        <v>2.1297587269123839E-7</v>
      </c>
      <c r="S177" s="333">
        <f t="shared" si="96"/>
        <v>2.129758726912395E-7</v>
      </c>
      <c r="T177" s="333">
        <f t="shared" si="96"/>
        <v>5.241553738800162E-7</v>
      </c>
      <c r="U177" s="333">
        <f t="shared" si="96"/>
        <v>5.7050941000898514E-7</v>
      </c>
      <c r="V177" s="333">
        <f t="shared" si="96"/>
        <v>5.5806399368206972E-7</v>
      </c>
      <c r="W177" s="333">
        <f t="shared" si="96"/>
        <v>5.9747734261297135E-7</v>
      </c>
      <c r="X177" s="333">
        <f t="shared" si="96"/>
        <v>9.2118773534993244E-7</v>
      </c>
      <c r="Y177" s="333">
        <f t="shared" si="96"/>
        <v>3.508985141734983E-7</v>
      </c>
      <c r="Z177" s="333">
        <f t="shared" si="96"/>
        <v>2.5063113141454321E-7</v>
      </c>
      <c r="AA177" s="333">
        <f t="shared" si="96"/>
        <v>5.9461417480845757E-8</v>
      </c>
      <c r="AB177" s="333">
        <f t="shared" si="96"/>
        <v>4.5759953663988567E-8</v>
      </c>
      <c r="AC177" s="333">
        <f t="shared" si="96"/>
        <v>1.2641981850414789E-7</v>
      </c>
      <c r="AD177" s="333">
        <f t="shared" si="96"/>
        <v>6.1357409662743494E-3</v>
      </c>
      <c r="AE177" s="333">
        <f t="shared" si="96"/>
        <v>2.372894563894536E-2</v>
      </c>
      <c r="AF177" s="333">
        <f t="shared" si="96"/>
        <v>4.1603279690559769E-2</v>
      </c>
      <c r="AG177" s="341">
        <f t="shared" si="96"/>
        <v>7.0323221245637627E-2</v>
      </c>
    </row>
    <row r="178" spans="1:33" x14ac:dyDescent="0.2">
      <c r="A178" s="448"/>
      <c r="B178" s="389"/>
      <c r="C178" s="351" t="s">
        <v>456</v>
      </c>
      <c r="D178" s="333">
        <f t="shared" ref="D178:AG178" si="97">D175*$D11</f>
        <v>0</v>
      </c>
      <c r="E178" s="333">
        <f t="shared" si="97"/>
        <v>0</v>
      </c>
      <c r="F178" s="333">
        <f t="shared" si="97"/>
        <v>0</v>
      </c>
      <c r="G178" s="333">
        <f t="shared" si="97"/>
        <v>0</v>
      </c>
      <c r="H178" s="333">
        <f t="shared" si="97"/>
        <v>0</v>
      </c>
      <c r="I178" s="333">
        <f t="shared" si="97"/>
        <v>0</v>
      </c>
      <c r="J178" s="333">
        <f t="shared" si="97"/>
        <v>0</v>
      </c>
      <c r="K178" s="333">
        <f t="shared" si="97"/>
        <v>0</v>
      </c>
      <c r="L178" s="333">
        <f t="shared" si="97"/>
        <v>0</v>
      </c>
      <c r="M178" s="333">
        <f t="shared" si="97"/>
        <v>0</v>
      </c>
      <c r="N178" s="333">
        <f t="shared" si="97"/>
        <v>0</v>
      </c>
      <c r="O178" s="333">
        <f t="shared" si="97"/>
        <v>0</v>
      </c>
      <c r="P178" s="333">
        <f t="shared" si="97"/>
        <v>0</v>
      </c>
      <c r="Q178" s="333">
        <f t="shared" si="97"/>
        <v>0</v>
      </c>
      <c r="R178" s="333">
        <f t="shared" si="97"/>
        <v>0</v>
      </c>
      <c r="S178" s="333">
        <f t="shared" si="97"/>
        <v>0</v>
      </c>
      <c r="T178" s="333">
        <f t="shared" si="97"/>
        <v>1.2611717999999994E-11</v>
      </c>
      <c r="U178" s="333">
        <f t="shared" si="97"/>
        <v>2.0341859999999995E-11</v>
      </c>
      <c r="V178" s="333">
        <f t="shared" si="97"/>
        <v>1.5731351999999992E-11</v>
      </c>
      <c r="W178" s="333">
        <f t="shared" si="97"/>
        <v>1.5189215999999998E-11</v>
      </c>
      <c r="X178" s="333">
        <f t="shared" si="97"/>
        <v>1.464708E-11</v>
      </c>
      <c r="Y178" s="333">
        <f t="shared" si="97"/>
        <v>0</v>
      </c>
      <c r="Z178" s="333">
        <f t="shared" si="97"/>
        <v>0</v>
      </c>
      <c r="AA178" s="333">
        <f t="shared" si="97"/>
        <v>0</v>
      </c>
      <c r="AB178" s="333">
        <f t="shared" si="97"/>
        <v>0</v>
      </c>
      <c r="AC178" s="333">
        <f t="shared" si="97"/>
        <v>0</v>
      </c>
      <c r="AD178" s="333">
        <f t="shared" si="97"/>
        <v>6.1923711565553152E-2</v>
      </c>
      <c r="AE178" s="333">
        <f t="shared" si="97"/>
        <v>0.16538258650960569</v>
      </c>
      <c r="AF178" s="333">
        <f t="shared" si="97"/>
        <v>0.24223671661265794</v>
      </c>
      <c r="AG178" s="341">
        <f t="shared" si="97"/>
        <v>0.29512188017627089</v>
      </c>
    </row>
    <row r="179" spans="1:33" x14ac:dyDescent="0.2">
      <c r="A179" s="449"/>
      <c r="B179" s="345"/>
      <c r="C179" s="348" t="s">
        <v>433</v>
      </c>
      <c r="D179" s="335">
        <f>SUM(D176:D177)</f>
        <v>0</v>
      </c>
      <c r="E179" s="335">
        <f t="shared" ref="E179:AF179" si="98">SUM(E176:E177)</f>
        <v>2.1297587269123881E-7</v>
      </c>
      <c r="F179" s="335">
        <f t="shared" si="98"/>
        <v>2.1297587269123881E-7</v>
      </c>
      <c r="G179" s="335">
        <f t="shared" si="98"/>
        <v>2.1297587269123881E-7</v>
      </c>
      <c r="H179" s="335">
        <f t="shared" si="98"/>
        <v>2.1297587269123871E-7</v>
      </c>
      <c r="I179" s="335">
        <f t="shared" si="98"/>
        <v>2.1297587269123871E-7</v>
      </c>
      <c r="J179" s="335">
        <f t="shared" si="98"/>
        <v>2.12975872691239E-7</v>
      </c>
      <c r="K179" s="335">
        <f t="shared" si="98"/>
        <v>2.1297587269123839E-7</v>
      </c>
      <c r="L179" s="335">
        <f t="shared" si="98"/>
        <v>2.12975872691239E-7</v>
      </c>
      <c r="M179" s="335">
        <f t="shared" si="98"/>
        <v>2.1297587269123871E-7</v>
      </c>
      <c r="N179" s="335">
        <f t="shared" si="98"/>
        <v>2.1297587269123871E-7</v>
      </c>
      <c r="O179" s="335">
        <f t="shared" si="98"/>
        <v>2.1654460334250532E-7</v>
      </c>
      <c r="P179" s="335">
        <f t="shared" si="98"/>
        <v>2.2011333399377166E-7</v>
      </c>
      <c r="Q179" s="335">
        <f t="shared" si="98"/>
        <v>2.236820646450374E-7</v>
      </c>
      <c r="R179" s="335">
        <f t="shared" si="98"/>
        <v>2.2725079529630369E-7</v>
      </c>
      <c r="S179" s="335">
        <f t="shared" si="98"/>
        <v>2.3081952594757115E-7</v>
      </c>
      <c r="T179" s="335">
        <f t="shared" si="98"/>
        <v>5.8003887235974202E-7</v>
      </c>
      <c r="U179" s="335">
        <f t="shared" si="98"/>
        <v>6.449059563971843E-7</v>
      </c>
      <c r="V179" s="335">
        <f t="shared" si="98"/>
        <v>6.450852859198645E-7</v>
      </c>
      <c r="W179" s="335">
        <f t="shared" si="98"/>
        <v>7.0593558328019373E-7</v>
      </c>
      <c r="X179" s="335">
        <f t="shared" si="98"/>
        <v>1.0682187838286988E-6</v>
      </c>
      <c r="Y179" s="335">
        <f t="shared" si="98"/>
        <v>5.8992745544418283E-7</v>
      </c>
      <c r="Z179" s="335">
        <f t="shared" si="98"/>
        <v>4.5925743232342391E-7</v>
      </c>
      <c r="AA179" s="335">
        <f t="shared" si="98"/>
        <v>1.2496488924933336E-7</v>
      </c>
      <c r="AB179" s="335">
        <f t="shared" si="98"/>
        <v>1.0999560212244788E-7</v>
      </c>
      <c r="AC179" s="335">
        <f t="shared" si="98"/>
        <v>2.1574273455208564E-7</v>
      </c>
      <c r="AD179" s="335">
        <f t="shared" si="98"/>
        <v>2.0944612655971629E-2</v>
      </c>
      <c r="AE179" s="335">
        <f t="shared" si="98"/>
        <v>6.8507396727879366E-2</v>
      </c>
      <c r="AF179" s="335">
        <f t="shared" si="98"/>
        <v>0.11519087918894826</v>
      </c>
      <c r="AG179" s="342">
        <f t="shared" ref="AG179" si="99">SUM(AG176:AG177)</f>
        <v>0.16974882508114</v>
      </c>
    </row>
    <row r="180" spans="1:33" x14ac:dyDescent="0.2">
      <c r="A180" s="447" t="s">
        <v>13</v>
      </c>
      <c r="B180" s="444" t="s">
        <v>448</v>
      </c>
      <c r="C180" s="349" t="s">
        <v>442</v>
      </c>
      <c r="D180" s="332">
        <v>0</v>
      </c>
      <c r="E180" s="332">
        <v>1.7787398553572789E-4</v>
      </c>
      <c r="F180" s="332">
        <v>1.7787398553572789E-4</v>
      </c>
      <c r="G180" s="332">
        <v>1.7787398553572789E-4</v>
      </c>
      <c r="H180" s="332">
        <v>1.7787398553572789E-4</v>
      </c>
      <c r="I180" s="332">
        <v>1.7787398553572781E-4</v>
      </c>
      <c r="J180" s="332">
        <v>1.7787398553572789E-4</v>
      </c>
      <c r="K180" s="332">
        <v>1.778739855357277E-4</v>
      </c>
      <c r="L180" s="332">
        <v>1.7787398553572819E-4</v>
      </c>
      <c r="M180" s="332">
        <v>1.7787398553572789E-4</v>
      </c>
      <c r="N180" s="332">
        <v>1.778739855357277E-4</v>
      </c>
      <c r="O180" s="332">
        <v>1.7787398553572789E-4</v>
      </c>
      <c r="P180" s="332">
        <v>1.7787398553572789E-4</v>
      </c>
      <c r="Q180" s="332">
        <v>1.7787398553572789E-4</v>
      </c>
      <c r="R180" s="332">
        <v>1.7787398553572751E-4</v>
      </c>
      <c r="S180" s="332">
        <v>1.7787398553572789E-4</v>
      </c>
      <c r="T180" s="332">
        <v>83.759051393194724</v>
      </c>
      <c r="U180" s="332">
        <v>227.34569933528189</v>
      </c>
      <c r="V180" s="332">
        <v>939.39221231811973</v>
      </c>
      <c r="W180" s="332">
        <v>2793.8647964236002</v>
      </c>
      <c r="X180" s="332">
        <v>45752.204410175073</v>
      </c>
      <c r="Y180" s="332">
        <v>267816.13456886692</v>
      </c>
      <c r="Z180" s="332">
        <v>231900.44346614429</v>
      </c>
      <c r="AA180" s="332">
        <v>0</v>
      </c>
      <c r="AB180" s="332">
        <v>0</v>
      </c>
      <c r="AC180" s="332">
        <v>0</v>
      </c>
      <c r="AD180" s="332">
        <v>21248.290644421199</v>
      </c>
      <c r="AE180" s="332">
        <v>61492.140761082221</v>
      </c>
      <c r="AF180" s="332">
        <v>98356.894653093274</v>
      </c>
      <c r="AG180" s="340">
        <v>131842.5523204543</v>
      </c>
    </row>
    <row r="181" spans="1:33" x14ac:dyDescent="0.2">
      <c r="A181" s="448"/>
      <c r="B181" s="445"/>
      <c r="C181" s="347" t="s">
        <v>435</v>
      </c>
      <c r="D181" s="332">
        <v>0</v>
      </c>
      <c r="E181" s="332">
        <v>3.7642775362672231E-4</v>
      </c>
      <c r="F181" s="332">
        <v>3.7642775362672231E-4</v>
      </c>
      <c r="G181" s="332">
        <v>3.764277536267222E-4</v>
      </c>
      <c r="H181" s="332">
        <v>3.7642775362672231E-4</v>
      </c>
      <c r="I181" s="332">
        <v>3.7642775362672231E-4</v>
      </c>
      <c r="J181" s="332">
        <v>3.7642775362672199E-4</v>
      </c>
      <c r="K181" s="332">
        <v>3.7642775362672231E-4</v>
      </c>
      <c r="L181" s="332">
        <v>3.7642775362672231E-4</v>
      </c>
      <c r="M181" s="332">
        <v>3.7642775362672199E-4</v>
      </c>
      <c r="N181" s="332">
        <v>3.7642775362672269E-4</v>
      </c>
      <c r="O181" s="332">
        <v>3.7266347609045468E-4</v>
      </c>
      <c r="P181" s="332">
        <v>3.6889919855418748E-4</v>
      </c>
      <c r="Q181" s="332">
        <v>3.6513492101792098E-4</v>
      </c>
      <c r="R181" s="332">
        <v>3.6137064348165313E-4</v>
      </c>
      <c r="S181" s="332">
        <v>3.5760636594538592E-4</v>
      </c>
      <c r="T181" s="332">
        <v>9.2348119177227371E-4</v>
      </c>
      <c r="U181" s="332">
        <v>1.0425707802072309E-3</v>
      </c>
      <c r="V181" s="332">
        <v>1.055580195569415E-3</v>
      </c>
      <c r="W181" s="332">
        <v>1.15672281941435E-3</v>
      </c>
      <c r="X181" s="332">
        <v>1.3957878985723969E-3</v>
      </c>
      <c r="Y181" s="332">
        <v>1.548776564671695E-3</v>
      </c>
      <c r="Z181" s="332">
        <v>1.0024858934084271E-3</v>
      </c>
      <c r="AA181" s="332">
        <v>2.4496503825749481E-4</v>
      </c>
      <c r="AB181" s="332">
        <v>1.9284232081996899E-4</v>
      </c>
      <c r="AC181" s="332">
        <v>2.19840418949034E-4</v>
      </c>
      <c r="AD181" s="332">
        <v>33.050629005240282</v>
      </c>
      <c r="AE181" s="332">
        <v>92.305284373990375</v>
      </c>
      <c r="AF181" s="332">
        <v>142.48131470498549</v>
      </c>
      <c r="AG181" s="340">
        <v>183.82169984915231</v>
      </c>
    </row>
    <row r="182" spans="1:33" x14ac:dyDescent="0.2">
      <c r="A182" s="448"/>
      <c r="B182" s="445"/>
      <c r="C182" s="347" t="s">
        <v>434</v>
      </c>
      <c r="D182" s="332">
        <v>0</v>
      </c>
      <c r="E182" s="332">
        <v>0</v>
      </c>
      <c r="F182" s="332">
        <v>0</v>
      </c>
      <c r="G182" s="332">
        <v>0</v>
      </c>
      <c r="H182" s="332">
        <v>0</v>
      </c>
      <c r="I182" s="332">
        <v>0</v>
      </c>
      <c r="J182" s="332">
        <v>0</v>
      </c>
      <c r="K182" s="332">
        <v>0</v>
      </c>
      <c r="L182" s="332">
        <v>0</v>
      </c>
      <c r="M182" s="332">
        <v>0</v>
      </c>
      <c r="N182" s="332">
        <v>0</v>
      </c>
      <c r="O182" s="332">
        <v>0</v>
      </c>
      <c r="P182" s="332">
        <v>0</v>
      </c>
      <c r="Q182" s="332">
        <v>0</v>
      </c>
      <c r="R182" s="332">
        <v>0</v>
      </c>
      <c r="S182" s="332">
        <v>0</v>
      </c>
      <c r="T182" s="332">
        <v>0</v>
      </c>
      <c r="U182" s="332">
        <v>0</v>
      </c>
      <c r="V182" s="332">
        <v>0</v>
      </c>
      <c r="W182" s="332">
        <v>0</v>
      </c>
      <c r="X182" s="332">
        <v>0</v>
      </c>
      <c r="Y182" s="332">
        <v>0</v>
      </c>
      <c r="Z182" s="332">
        <v>0</v>
      </c>
      <c r="AA182" s="332">
        <v>0</v>
      </c>
      <c r="AB182" s="332">
        <v>0</v>
      </c>
      <c r="AC182" s="332">
        <v>0</v>
      </c>
      <c r="AD182" s="332">
        <v>0</v>
      </c>
      <c r="AE182" s="332">
        <v>0</v>
      </c>
      <c r="AF182" s="332">
        <v>0</v>
      </c>
      <c r="AG182" s="340">
        <v>0</v>
      </c>
    </row>
    <row r="183" spans="1:33" x14ac:dyDescent="0.2">
      <c r="A183" s="448"/>
      <c r="B183" s="388"/>
      <c r="C183" s="347" t="s">
        <v>456</v>
      </c>
      <c r="D183" s="332">
        <v>0</v>
      </c>
      <c r="E183" s="332">
        <v>0</v>
      </c>
      <c r="F183" s="332">
        <v>0</v>
      </c>
      <c r="G183" s="332">
        <v>0</v>
      </c>
      <c r="H183" s="332">
        <v>0</v>
      </c>
      <c r="I183" s="332">
        <v>0</v>
      </c>
      <c r="J183" s="332">
        <v>0</v>
      </c>
      <c r="K183" s="332">
        <v>0</v>
      </c>
      <c r="L183" s="332">
        <v>0</v>
      </c>
      <c r="M183" s="332">
        <v>0</v>
      </c>
      <c r="N183" s="332">
        <v>0</v>
      </c>
      <c r="O183" s="332">
        <v>0</v>
      </c>
      <c r="P183" s="332">
        <v>0</v>
      </c>
      <c r="Q183" s="332">
        <v>0</v>
      </c>
      <c r="R183" s="332">
        <v>0</v>
      </c>
      <c r="S183" s="332">
        <v>0</v>
      </c>
      <c r="T183" s="332">
        <v>0</v>
      </c>
      <c r="U183" s="332">
        <v>0</v>
      </c>
      <c r="V183" s="332">
        <v>0</v>
      </c>
      <c r="W183" s="332">
        <v>0</v>
      </c>
      <c r="X183" s="332">
        <v>0</v>
      </c>
      <c r="Y183" s="332">
        <v>0</v>
      </c>
      <c r="Z183" s="332">
        <v>0</v>
      </c>
      <c r="AA183" s="332">
        <v>0</v>
      </c>
      <c r="AB183" s="332">
        <v>0</v>
      </c>
      <c r="AC183" s="332">
        <v>0</v>
      </c>
      <c r="AD183" s="332">
        <v>0</v>
      </c>
      <c r="AE183" s="332">
        <v>0</v>
      </c>
      <c r="AF183" s="332">
        <v>0</v>
      </c>
      <c r="AG183" s="340">
        <v>0</v>
      </c>
    </row>
    <row r="184" spans="1:33" x14ac:dyDescent="0.2">
      <c r="A184" s="448"/>
      <c r="B184" s="444" t="s">
        <v>449</v>
      </c>
      <c r="C184" s="349" t="s">
        <v>442</v>
      </c>
      <c r="D184" s="333">
        <f t="shared" ref="D184:AG184" si="100">D180*$D5</f>
        <v>0</v>
      </c>
      <c r="E184" s="333">
        <f t="shared" si="100"/>
        <v>1.7787398553572789E-4</v>
      </c>
      <c r="F184" s="333">
        <f t="shared" si="100"/>
        <v>1.7787398553572789E-4</v>
      </c>
      <c r="G184" s="333">
        <f t="shared" si="100"/>
        <v>1.7787398553572789E-4</v>
      </c>
      <c r="H184" s="333">
        <f t="shared" si="100"/>
        <v>1.7787398553572789E-4</v>
      </c>
      <c r="I184" s="333">
        <f t="shared" si="100"/>
        <v>1.7787398553572781E-4</v>
      </c>
      <c r="J184" s="333">
        <f t="shared" si="100"/>
        <v>1.7787398553572789E-4</v>
      </c>
      <c r="K184" s="333">
        <f t="shared" si="100"/>
        <v>1.778739855357277E-4</v>
      </c>
      <c r="L184" s="333">
        <f t="shared" si="100"/>
        <v>1.7787398553572819E-4</v>
      </c>
      <c r="M184" s="333">
        <f t="shared" si="100"/>
        <v>1.7787398553572789E-4</v>
      </c>
      <c r="N184" s="333">
        <f t="shared" si="100"/>
        <v>1.778739855357277E-4</v>
      </c>
      <c r="O184" s="333">
        <f t="shared" si="100"/>
        <v>1.7787398553572789E-4</v>
      </c>
      <c r="P184" s="333">
        <f t="shared" si="100"/>
        <v>1.7787398553572789E-4</v>
      </c>
      <c r="Q184" s="333">
        <f t="shared" si="100"/>
        <v>1.7787398553572789E-4</v>
      </c>
      <c r="R184" s="333">
        <f t="shared" si="100"/>
        <v>1.7787398553572751E-4</v>
      </c>
      <c r="S184" s="333">
        <f t="shared" si="100"/>
        <v>1.7787398553572789E-4</v>
      </c>
      <c r="T184" s="333">
        <f t="shared" si="100"/>
        <v>83.759051393194724</v>
      </c>
      <c r="U184" s="333">
        <f t="shared" si="100"/>
        <v>227.34569933528189</v>
      </c>
      <c r="V184" s="333">
        <f t="shared" si="100"/>
        <v>939.39221231811973</v>
      </c>
      <c r="W184" s="333">
        <f t="shared" si="100"/>
        <v>2793.8647964236002</v>
      </c>
      <c r="X184" s="333">
        <f t="shared" si="100"/>
        <v>45752.204410175073</v>
      </c>
      <c r="Y184" s="333">
        <f t="shared" si="100"/>
        <v>267816.13456886692</v>
      </c>
      <c r="Z184" s="333">
        <f t="shared" si="100"/>
        <v>231900.44346614429</v>
      </c>
      <c r="AA184" s="333">
        <f t="shared" si="100"/>
        <v>0</v>
      </c>
      <c r="AB184" s="333">
        <f t="shared" si="100"/>
        <v>0</v>
      </c>
      <c r="AC184" s="333">
        <f t="shared" si="100"/>
        <v>0</v>
      </c>
      <c r="AD184" s="333">
        <f t="shared" si="100"/>
        <v>21248.290644421199</v>
      </c>
      <c r="AE184" s="333">
        <f t="shared" si="100"/>
        <v>61492.140761082221</v>
      </c>
      <c r="AF184" s="333">
        <f t="shared" si="100"/>
        <v>98356.894653093274</v>
      </c>
      <c r="AG184" s="341">
        <f t="shared" si="100"/>
        <v>131842.5523204543</v>
      </c>
    </row>
    <row r="185" spans="1:33" x14ac:dyDescent="0.2">
      <c r="A185" s="448"/>
      <c r="B185" s="445"/>
      <c r="C185" s="347" t="s">
        <v>435</v>
      </c>
      <c r="D185" s="333">
        <f t="shared" ref="D185:AG185" si="101">D181*$D6</f>
        <v>0</v>
      </c>
      <c r="E185" s="333">
        <f t="shared" si="101"/>
        <v>3.7642775362672231E-4</v>
      </c>
      <c r="F185" s="333">
        <f t="shared" si="101"/>
        <v>3.7642775362672231E-4</v>
      </c>
      <c r="G185" s="333">
        <f t="shared" si="101"/>
        <v>3.764277536267222E-4</v>
      </c>
      <c r="H185" s="333">
        <f t="shared" si="101"/>
        <v>3.7642775362672231E-4</v>
      </c>
      <c r="I185" s="333">
        <f t="shared" si="101"/>
        <v>3.7642775362672231E-4</v>
      </c>
      <c r="J185" s="333">
        <f t="shared" si="101"/>
        <v>3.7642775362672199E-4</v>
      </c>
      <c r="K185" s="333">
        <f t="shared" si="101"/>
        <v>3.7642775362672231E-4</v>
      </c>
      <c r="L185" s="333">
        <f t="shared" si="101"/>
        <v>3.7642775362672231E-4</v>
      </c>
      <c r="M185" s="333">
        <f t="shared" si="101"/>
        <v>3.7642775362672199E-4</v>
      </c>
      <c r="N185" s="333">
        <f t="shared" si="101"/>
        <v>3.7642775362672269E-4</v>
      </c>
      <c r="O185" s="333">
        <f t="shared" si="101"/>
        <v>3.7266347609045468E-4</v>
      </c>
      <c r="P185" s="333">
        <f t="shared" si="101"/>
        <v>3.6889919855418748E-4</v>
      </c>
      <c r="Q185" s="333">
        <f t="shared" si="101"/>
        <v>3.6513492101792098E-4</v>
      </c>
      <c r="R185" s="333">
        <f t="shared" si="101"/>
        <v>3.6137064348165313E-4</v>
      </c>
      <c r="S185" s="333">
        <f t="shared" si="101"/>
        <v>3.5760636594538592E-4</v>
      </c>
      <c r="T185" s="333">
        <f t="shared" si="101"/>
        <v>9.2348119177227371E-4</v>
      </c>
      <c r="U185" s="333">
        <f t="shared" si="101"/>
        <v>1.0425707802072309E-3</v>
      </c>
      <c r="V185" s="333">
        <f t="shared" si="101"/>
        <v>1.055580195569415E-3</v>
      </c>
      <c r="W185" s="333">
        <f t="shared" si="101"/>
        <v>1.15672281941435E-3</v>
      </c>
      <c r="X185" s="333">
        <f t="shared" si="101"/>
        <v>1.3957878985723969E-3</v>
      </c>
      <c r="Y185" s="333">
        <f t="shared" si="101"/>
        <v>1.548776564671695E-3</v>
      </c>
      <c r="Z185" s="333">
        <f t="shared" si="101"/>
        <v>1.0024858934084271E-3</v>
      </c>
      <c r="AA185" s="333">
        <f t="shared" si="101"/>
        <v>2.4496503825749481E-4</v>
      </c>
      <c r="AB185" s="333">
        <f t="shared" si="101"/>
        <v>1.9284232081996899E-4</v>
      </c>
      <c r="AC185" s="333">
        <f t="shared" si="101"/>
        <v>2.19840418949034E-4</v>
      </c>
      <c r="AD185" s="333">
        <f t="shared" si="101"/>
        <v>33.050629005240282</v>
      </c>
      <c r="AE185" s="333">
        <f t="shared" si="101"/>
        <v>92.305284373990375</v>
      </c>
      <c r="AF185" s="333">
        <f t="shared" si="101"/>
        <v>142.48131470498549</v>
      </c>
      <c r="AG185" s="341">
        <f t="shared" si="101"/>
        <v>183.82169984915231</v>
      </c>
    </row>
    <row r="186" spans="1:33" x14ac:dyDescent="0.2">
      <c r="A186" s="448"/>
      <c r="B186" s="445"/>
      <c r="C186" s="347" t="s">
        <v>434</v>
      </c>
      <c r="D186" s="333">
        <f t="shared" ref="D186:AG186" si="102">D182*$D10</f>
        <v>0</v>
      </c>
      <c r="E186" s="333">
        <f t="shared" si="102"/>
        <v>0</v>
      </c>
      <c r="F186" s="333">
        <f t="shared" si="102"/>
        <v>0</v>
      </c>
      <c r="G186" s="333">
        <f t="shared" si="102"/>
        <v>0</v>
      </c>
      <c r="H186" s="333">
        <f t="shared" si="102"/>
        <v>0</v>
      </c>
      <c r="I186" s="333">
        <f t="shared" si="102"/>
        <v>0</v>
      </c>
      <c r="J186" s="333">
        <f t="shared" si="102"/>
        <v>0</v>
      </c>
      <c r="K186" s="333">
        <f t="shared" si="102"/>
        <v>0</v>
      </c>
      <c r="L186" s="333">
        <f t="shared" si="102"/>
        <v>0</v>
      </c>
      <c r="M186" s="333">
        <f t="shared" si="102"/>
        <v>0</v>
      </c>
      <c r="N186" s="333">
        <f t="shared" si="102"/>
        <v>0</v>
      </c>
      <c r="O186" s="333">
        <f t="shared" si="102"/>
        <v>0</v>
      </c>
      <c r="P186" s="333">
        <f t="shared" si="102"/>
        <v>0</v>
      </c>
      <c r="Q186" s="333">
        <f t="shared" si="102"/>
        <v>0</v>
      </c>
      <c r="R186" s="333">
        <f t="shared" si="102"/>
        <v>0</v>
      </c>
      <c r="S186" s="333">
        <f t="shared" si="102"/>
        <v>0</v>
      </c>
      <c r="T186" s="333">
        <f t="shared" si="102"/>
        <v>0</v>
      </c>
      <c r="U186" s="333">
        <f t="shared" si="102"/>
        <v>0</v>
      </c>
      <c r="V186" s="333">
        <f t="shared" si="102"/>
        <v>0</v>
      </c>
      <c r="W186" s="333">
        <f t="shared" si="102"/>
        <v>0</v>
      </c>
      <c r="X186" s="333">
        <f t="shared" si="102"/>
        <v>0</v>
      </c>
      <c r="Y186" s="333">
        <f t="shared" si="102"/>
        <v>0</v>
      </c>
      <c r="Z186" s="333">
        <f t="shared" si="102"/>
        <v>0</v>
      </c>
      <c r="AA186" s="333">
        <f t="shared" si="102"/>
        <v>0</v>
      </c>
      <c r="AB186" s="333">
        <f t="shared" si="102"/>
        <v>0</v>
      </c>
      <c r="AC186" s="333">
        <f t="shared" si="102"/>
        <v>0</v>
      </c>
      <c r="AD186" s="333">
        <f t="shared" si="102"/>
        <v>0</v>
      </c>
      <c r="AE186" s="333">
        <f t="shared" si="102"/>
        <v>0</v>
      </c>
      <c r="AF186" s="333">
        <f t="shared" si="102"/>
        <v>0</v>
      </c>
      <c r="AG186" s="341">
        <f t="shared" si="102"/>
        <v>0</v>
      </c>
    </row>
    <row r="187" spans="1:33" x14ac:dyDescent="0.2">
      <c r="A187" s="448"/>
      <c r="B187" s="389"/>
      <c r="C187" s="351" t="s">
        <v>456</v>
      </c>
      <c r="D187" s="333">
        <f t="shared" ref="D187:AG187" si="103">D183*$D11</f>
        <v>0</v>
      </c>
      <c r="E187" s="333">
        <f t="shared" si="103"/>
        <v>0</v>
      </c>
      <c r="F187" s="333">
        <f t="shared" si="103"/>
        <v>0</v>
      </c>
      <c r="G187" s="333">
        <f t="shared" si="103"/>
        <v>0</v>
      </c>
      <c r="H187" s="333">
        <f t="shared" si="103"/>
        <v>0</v>
      </c>
      <c r="I187" s="333">
        <f t="shared" si="103"/>
        <v>0</v>
      </c>
      <c r="J187" s="333">
        <f t="shared" si="103"/>
        <v>0</v>
      </c>
      <c r="K187" s="333">
        <f t="shared" si="103"/>
        <v>0</v>
      </c>
      <c r="L187" s="333">
        <f t="shared" si="103"/>
        <v>0</v>
      </c>
      <c r="M187" s="333">
        <f t="shared" si="103"/>
        <v>0</v>
      </c>
      <c r="N187" s="333">
        <f t="shared" si="103"/>
        <v>0</v>
      </c>
      <c r="O187" s="333">
        <f t="shared" si="103"/>
        <v>0</v>
      </c>
      <c r="P187" s="333">
        <f t="shared" si="103"/>
        <v>0</v>
      </c>
      <c r="Q187" s="333">
        <f t="shared" si="103"/>
        <v>0</v>
      </c>
      <c r="R187" s="333">
        <f t="shared" si="103"/>
        <v>0</v>
      </c>
      <c r="S187" s="333">
        <f t="shared" si="103"/>
        <v>0</v>
      </c>
      <c r="T187" s="333">
        <f t="shared" si="103"/>
        <v>0</v>
      </c>
      <c r="U187" s="333">
        <f t="shared" si="103"/>
        <v>0</v>
      </c>
      <c r="V187" s="333">
        <f t="shared" si="103"/>
        <v>0</v>
      </c>
      <c r="W187" s="333">
        <f t="shared" si="103"/>
        <v>0</v>
      </c>
      <c r="X187" s="333">
        <f t="shared" si="103"/>
        <v>0</v>
      </c>
      <c r="Y187" s="333">
        <f t="shared" si="103"/>
        <v>0</v>
      </c>
      <c r="Z187" s="333">
        <f t="shared" si="103"/>
        <v>0</v>
      </c>
      <c r="AA187" s="333">
        <f t="shared" si="103"/>
        <v>0</v>
      </c>
      <c r="AB187" s="333">
        <f t="shared" si="103"/>
        <v>0</v>
      </c>
      <c r="AC187" s="333">
        <f t="shared" si="103"/>
        <v>0</v>
      </c>
      <c r="AD187" s="333">
        <f t="shared" si="103"/>
        <v>0</v>
      </c>
      <c r="AE187" s="333">
        <f t="shared" si="103"/>
        <v>0</v>
      </c>
      <c r="AF187" s="333">
        <f t="shared" si="103"/>
        <v>0</v>
      </c>
      <c r="AG187" s="341">
        <f t="shared" si="103"/>
        <v>0</v>
      </c>
    </row>
    <row r="188" spans="1:33" x14ac:dyDescent="0.2">
      <c r="A188" s="449"/>
      <c r="B188" s="345"/>
      <c r="C188" s="348" t="s">
        <v>433</v>
      </c>
      <c r="D188" s="335">
        <f>SUM(D184:D186)</f>
        <v>0</v>
      </c>
      <c r="E188" s="335">
        <f t="shared" ref="E188:AF188" si="104">SUM(E184:E186)</f>
        <v>5.5430173916245021E-4</v>
      </c>
      <c r="F188" s="335">
        <f t="shared" si="104"/>
        <v>5.5430173916245021E-4</v>
      </c>
      <c r="G188" s="335">
        <f t="shared" si="104"/>
        <v>5.543017391624501E-4</v>
      </c>
      <c r="H188" s="335">
        <f t="shared" si="104"/>
        <v>5.5430173916245021E-4</v>
      </c>
      <c r="I188" s="335">
        <f t="shared" si="104"/>
        <v>5.543017391624501E-4</v>
      </c>
      <c r="J188" s="335">
        <f t="shared" si="104"/>
        <v>5.5430173916244988E-4</v>
      </c>
      <c r="K188" s="335">
        <f t="shared" si="104"/>
        <v>5.5430173916244999E-4</v>
      </c>
      <c r="L188" s="335">
        <f t="shared" si="104"/>
        <v>5.5430173916245053E-4</v>
      </c>
      <c r="M188" s="335">
        <f t="shared" si="104"/>
        <v>5.5430173916244988E-4</v>
      </c>
      <c r="N188" s="335">
        <f t="shared" si="104"/>
        <v>5.5430173916245042E-4</v>
      </c>
      <c r="O188" s="335">
        <f t="shared" si="104"/>
        <v>5.5053746162618262E-4</v>
      </c>
      <c r="P188" s="335">
        <f t="shared" si="104"/>
        <v>5.4677318408991537E-4</v>
      </c>
      <c r="Q188" s="335">
        <f t="shared" si="104"/>
        <v>5.4300890655364887E-4</v>
      </c>
      <c r="R188" s="335">
        <f t="shared" si="104"/>
        <v>5.3924462901738064E-4</v>
      </c>
      <c r="S188" s="335">
        <f t="shared" si="104"/>
        <v>5.3548035148111382E-4</v>
      </c>
      <c r="T188" s="335">
        <f t="shared" si="104"/>
        <v>83.759974874386501</v>
      </c>
      <c r="U188" s="335">
        <f t="shared" si="104"/>
        <v>227.34674190606211</v>
      </c>
      <c r="V188" s="335">
        <f t="shared" si="104"/>
        <v>939.39326789831534</v>
      </c>
      <c r="W188" s="335">
        <f t="shared" si="104"/>
        <v>2793.8659531464195</v>
      </c>
      <c r="X188" s="335">
        <f t="shared" si="104"/>
        <v>45752.205805962971</v>
      </c>
      <c r="Y188" s="335">
        <f t="shared" si="104"/>
        <v>267816.1361176435</v>
      </c>
      <c r="Z188" s="335">
        <f t="shared" si="104"/>
        <v>231900.44446863019</v>
      </c>
      <c r="AA188" s="335">
        <f t="shared" si="104"/>
        <v>2.4496503825749481E-4</v>
      </c>
      <c r="AB188" s="335">
        <f t="shared" si="104"/>
        <v>1.9284232081996899E-4</v>
      </c>
      <c r="AC188" s="335">
        <f t="shared" si="104"/>
        <v>2.19840418949034E-4</v>
      </c>
      <c r="AD188" s="335">
        <f t="shared" si="104"/>
        <v>21281.341273426438</v>
      </c>
      <c r="AE188" s="335">
        <f t="shared" si="104"/>
        <v>61584.446045456214</v>
      </c>
      <c r="AF188" s="335">
        <f t="shared" si="104"/>
        <v>98499.37596779826</v>
      </c>
      <c r="AG188" s="342">
        <f t="shared" ref="AG188" si="105">SUM(AG184:AG186)</f>
        <v>132026.37402030345</v>
      </c>
    </row>
    <row r="189" spans="1:33" x14ac:dyDescent="0.2">
      <c r="A189" s="447" t="s">
        <v>54</v>
      </c>
      <c r="B189" s="444" t="s">
        <v>448</v>
      </c>
      <c r="C189" s="349" t="s">
        <v>435</v>
      </c>
      <c r="D189" s="332">
        <v>0</v>
      </c>
      <c r="E189" s="332">
        <v>0</v>
      </c>
      <c r="F189" s="332">
        <v>0</v>
      </c>
      <c r="G189" s="332">
        <v>0</v>
      </c>
      <c r="H189" s="332">
        <v>0</v>
      </c>
      <c r="I189" s="332">
        <v>0</v>
      </c>
      <c r="J189" s="332">
        <v>0</v>
      </c>
      <c r="K189" s="332">
        <v>0</v>
      </c>
      <c r="L189" s="332">
        <v>0</v>
      </c>
      <c r="M189" s="332">
        <v>0</v>
      </c>
      <c r="N189" s="332">
        <v>0</v>
      </c>
      <c r="O189" s="332">
        <v>0</v>
      </c>
      <c r="P189" s="332">
        <v>0</v>
      </c>
      <c r="Q189" s="332">
        <v>0</v>
      </c>
      <c r="R189" s="332">
        <v>0</v>
      </c>
      <c r="S189" s="332">
        <v>0</v>
      </c>
      <c r="T189" s="332">
        <v>0</v>
      </c>
      <c r="U189" s="332">
        <v>0</v>
      </c>
      <c r="V189" s="332">
        <v>0</v>
      </c>
      <c r="W189" s="332">
        <v>0</v>
      </c>
      <c r="X189" s="332">
        <v>0</v>
      </c>
      <c r="Y189" s="332">
        <v>0</v>
      </c>
      <c r="Z189" s="332">
        <v>0</v>
      </c>
      <c r="AA189" s="332">
        <v>0</v>
      </c>
      <c r="AB189" s="332">
        <v>0</v>
      </c>
      <c r="AC189" s="332">
        <v>0</v>
      </c>
      <c r="AD189" s="332">
        <v>0</v>
      </c>
      <c r="AE189" s="332">
        <v>0</v>
      </c>
      <c r="AF189" s="332">
        <v>0</v>
      </c>
      <c r="AG189" s="340">
        <v>0</v>
      </c>
    </row>
    <row r="190" spans="1:33" x14ac:dyDescent="0.2">
      <c r="A190" s="448"/>
      <c r="B190" s="445"/>
      <c r="C190" s="347" t="s">
        <v>434</v>
      </c>
      <c r="D190" s="332">
        <v>0</v>
      </c>
      <c r="E190" s="332">
        <v>3.8086406393537957E-8</v>
      </c>
      <c r="F190" s="332">
        <v>3.8086406393537957E-8</v>
      </c>
      <c r="G190" s="332">
        <v>3.8086406393537977E-8</v>
      </c>
      <c r="H190" s="332">
        <v>3.8086406393537951E-8</v>
      </c>
      <c r="I190" s="332">
        <v>3.8086406393537951E-8</v>
      </c>
      <c r="J190" s="332">
        <v>3.8086406393537997E-8</v>
      </c>
      <c r="K190" s="332">
        <v>3.8086406393537898E-8</v>
      </c>
      <c r="L190" s="332">
        <v>3.8086406393537997E-8</v>
      </c>
      <c r="M190" s="332">
        <v>3.8086406393537951E-8</v>
      </c>
      <c r="N190" s="332">
        <v>3.8086406393537951E-8</v>
      </c>
      <c r="O190" s="332">
        <v>3.8086406393537997E-8</v>
      </c>
      <c r="P190" s="332">
        <v>3.8086406393537997E-8</v>
      </c>
      <c r="Q190" s="332">
        <v>3.8086406393537898E-8</v>
      </c>
      <c r="R190" s="332">
        <v>3.8086406393537898E-8</v>
      </c>
      <c r="S190" s="332">
        <v>3.8086406393538103E-8</v>
      </c>
      <c r="T190" s="332">
        <v>9.677859106741487E-8</v>
      </c>
      <c r="U190" s="332">
        <v>1.088729508526712E-7</v>
      </c>
      <c r="V190" s="332">
        <v>1.101967229350795E-7</v>
      </c>
      <c r="W190" s="332">
        <v>1.2222436664251891E-7</v>
      </c>
      <c r="X190" s="332">
        <v>3.0513118648335998E-7</v>
      </c>
      <c r="Y190" s="332">
        <v>1.7138118924890401E-7</v>
      </c>
      <c r="Z190" s="332">
        <v>2.4062455025351149E-7</v>
      </c>
      <c r="AA190" s="332">
        <v>1.3158893769494909E-7</v>
      </c>
      <c r="AB190" s="332">
        <v>1.2213203686334709E-7</v>
      </c>
      <c r="AC190" s="332">
        <v>1.297915779754671E-7</v>
      </c>
      <c r="AD190" s="332">
        <v>3.3843839566480411E-3</v>
      </c>
      <c r="AE190" s="332">
        <v>1.3366782995242301E-2</v>
      </c>
      <c r="AF190" s="332">
        <v>2.1965482108579151E-2</v>
      </c>
      <c r="AG190" s="340">
        <v>2.2731456961655919E-2</v>
      </c>
    </row>
    <row r="191" spans="1:33" x14ac:dyDescent="0.2">
      <c r="A191" s="448"/>
      <c r="B191" s="389"/>
      <c r="C191" s="351" t="s">
        <v>456</v>
      </c>
      <c r="D191" s="332">
        <v>0</v>
      </c>
      <c r="E191" s="332">
        <v>0</v>
      </c>
      <c r="F191" s="332">
        <v>0</v>
      </c>
      <c r="G191" s="332">
        <v>0</v>
      </c>
      <c r="H191" s="332">
        <v>0</v>
      </c>
      <c r="I191" s="332">
        <v>0</v>
      </c>
      <c r="J191" s="332">
        <v>0</v>
      </c>
      <c r="K191" s="332">
        <v>0</v>
      </c>
      <c r="L191" s="332">
        <v>0</v>
      </c>
      <c r="M191" s="332">
        <v>0</v>
      </c>
      <c r="N191" s="332">
        <v>0</v>
      </c>
      <c r="O191" s="332">
        <v>0</v>
      </c>
      <c r="P191" s="332">
        <v>0</v>
      </c>
      <c r="Q191" s="332">
        <v>0</v>
      </c>
      <c r="R191" s="332">
        <v>0</v>
      </c>
      <c r="S191" s="332">
        <v>0</v>
      </c>
      <c r="T191" s="332">
        <v>0</v>
      </c>
      <c r="U191" s="332">
        <v>0</v>
      </c>
      <c r="V191" s="332">
        <v>0</v>
      </c>
      <c r="W191" s="332">
        <v>0</v>
      </c>
      <c r="X191" s="332">
        <v>0</v>
      </c>
      <c r="Y191" s="332">
        <v>0</v>
      </c>
      <c r="Z191" s="332">
        <v>0</v>
      </c>
      <c r="AA191" s="332">
        <v>0</v>
      </c>
      <c r="AB191" s="332">
        <v>0</v>
      </c>
      <c r="AC191" s="332">
        <v>0</v>
      </c>
      <c r="AD191" s="332">
        <v>0</v>
      </c>
      <c r="AE191" s="332">
        <v>0</v>
      </c>
      <c r="AF191" s="332">
        <v>0</v>
      </c>
      <c r="AG191" s="340">
        <v>0</v>
      </c>
    </row>
    <row r="192" spans="1:33" x14ac:dyDescent="0.2">
      <c r="A192" s="448"/>
      <c r="B192" s="445" t="s">
        <v>449</v>
      </c>
      <c r="C192" s="347" t="s">
        <v>435</v>
      </c>
      <c r="D192" s="333">
        <f t="shared" ref="D192:AG192" si="106">D189*$D6</f>
        <v>0</v>
      </c>
      <c r="E192" s="333">
        <f t="shared" si="106"/>
        <v>0</v>
      </c>
      <c r="F192" s="333">
        <f t="shared" si="106"/>
        <v>0</v>
      </c>
      <c r="G192" s="333">
        <f t="shared" si="106"/>
        <v>0</v>
      </c>
      <c r="H192" s="333">
        <f t="shared" si="106"/>
        <v>0</v>
      </c>
      <c r="I192" s="333">
        <f t="shared" si="106"/>
        <v>0</v>
      </c>
      <c r="J192" s="333">
        <f t="shared" si="106"/>
        <v>0</v>
      </c>
      <c r="K192" s="333">
        <f t="shared" si="106"/>
        <v>0</v>
      </c>
      <c r="L192" s="333">
        <f t="shared" si="106"/>
        <v>0</v>
      </c>
      <c r="M192" s="333">
        <f t="shared" si="106"/>
        <v>0</v>
      </c>
      <c r="N192" s="333">
        <f t="shared" si="106"/>
        <v>0</v>
      </c>
      <c r="O192" s="333">
        <f t="shared" si="106"/>
        <v>0</v>
      </c>
      <c r="P192" s="333">
        <f t="shared" si="106"/>
        <v>0</v>
      </c>
      <c r="Q192" s="333">
        <f t="shared" si="106"/>
        <v>0</v>
      </c>
      <c r="R192" s="333">
        <f t="shared" si="106"/>
        <v>0</v>
      </c>
      <c r="S192" s="333">
        <f t="shared" si="106"/>
        <v>0</v>
      </c>
      <c r="T192" s="333">
        <f t="shared" si="106"/>
        <v>0</v>
      </c>
      <c r="U192" s="333">
        <f t="shared" si="106"/>
        <v>0</v>
      </c>
      <c r="V192" s="333">
        <f t="shared" si="106"/>
        <v>0</v>
      </c>
      <c r="W192" s="333">
        <f t="shared" si="106"/>
        <v>0</v>
      </c>
      <c r="X192" s="333">
        <f t="shared" si="106"/>
        <v>0</v>
      </c>
      <c r="Y192" s="333">
        <f t="shared" si="106"/>
        <v>0</v>
      </c>
      <c r="Z192" s="333">
        <f t="shared" si="106"/>
        <v>0</v>
      </c>
      <c r="AA192" s="333">
        <f t="shared" si="106"/>
        <v>0</v>
      </c>
      <c r="AB192" s="333">
        <f t="shared" si="106"/>
        <v>0</v>
      </c>
      <c r="AC192" s="333">
        <f t="shared" si="106"/>
        <v>0</v>
      </c>
      <c r="AD192" s="333">
        <f t="shared" si="106"/>
        <v>0</v>
      </c>
      <c r="AE192" s="333">
        <f t="shared" si="106"/>
        <v>0</v>
      </c>
      <c r="AF192" s="333">
        <f t="shared" si="106"/>
        <v>0</v>
      </c>
      <c r="AG192" s="341">
        <f t="shared" si="106"/>
        <v>0</v>
      </c>
    </row>
    <row r="193" spans="1:33" x14ac:dyDescent="0.2">
      <c r="A193" s="448"/>
      <c r="B193" s="445"/>
      <c r="C193" s="347" t="s">
        <v>434</v>
      </c>
      <c r="D193" s="333">
        <f t="shared" ref="D193:AG193" si="107">D190*$D10</f>
        <v>0</v>
      </c>
      <c r="E193" s="333">
        <f t="shared" si="107"/>
        <v>3.8086406393537957E-8</v>
      </c>
      <c r="F193" s="333">
        <f t="shared" si="107"/>
        <v>3.8086406393537957E-8</v>
      </c>
      <c r="G193" s="333">
        <f t="shared" si="107"/>
        <v>3.8086406393537977E-8</v>
      </c>
      <c r="H193" s="333">
        <f t="shared" si="107"/>
        <v>3.8086406393537951E-8</v>
      </c>
      <c r="I193" s="333">
        <f t="shared" si="107"/>
        <v>3.8086406393537951E-8</v>
      </c>
      <c r="J193" s="333">
        <f t="shared" si="107"/>
        <v>3.8086406393537997E-8</v>
      </c>
      <c r="K193" s="333">
        <f t="shared" si="107"/>
        <v>3.8086406393537898E-8</v>
      </c>
      <c r="L193" s="333">
        <f t="shared" si="107"/>
        <v>3.8086406393537997E-8</v>
      </c>
      <c r="M193" s="333">
        <f t="shared" si="107"/>
        <v>3.8086406393537951E-8</v>
      </c>
      <c r="N193" s="333">
        <f t="shared" si="107"/>
        <v>3.8086406393537951E-8</v>
      </c>
      <c r="O193" s="333">
        <f t="shared" si="107"/>
        <v>3.8086406393537997E-8</v>
      </c>
      <c r="P193" s="333">
        <f t="shared" si="107"/>
        <v>3.8086406393537997E-8</v>
      </c>
      <c r="Q193" s="333">
        <f t="shared" si="107"/>
        <v>3.8086406393537898E-8</v>
      </c>
      <c r="R193" s="333">
        <f t="shared" si="107"/>
        <v>3.8086406393537898E-8</v>
      </c>
      <c r="S193" s="333">
        <f t="shared" si="107"/>
        <v>3.8086406393538103E-8</v>
      </c>
      <c r="T193" s="333">
        <f t="shared" si="107"/>
        <v>9.677859106741487E-8</v>
      </c>
      <c r="U193" s="333">
        <f t="shared" si="107"/>
        <v>1.088729508526712E-7</v>
      </c>
      <c r="V193" s="333">
        <f t="shared" si="107"/>
        <v>1.101967229350795E-7</v>
      </c>
      <c r="W193" s="333">
        <f t="shared" si="107"/>
        <v>1.2222436664251891E-7</v>
      </c>
      <c r="X193" s="333">
        <f t="shared" si="107"/>
        <v>3.0513118648335998E-7</v>
      </c>
      <c r="Y193" s="333">
        <f t="shared" si="107"/>
        <v>1.7138118924890401E-7</v>
      </c>
      <c r="Z193" s="333">
        <f t="shared" si="107"/>
        <v>2.4062455025351149E-7</v>
      </c>
      <c r="AA193" s="333">
        <f t="shared" si="107"/>
        <v>1.3158893769494909E-7</v>
      </c>
      <c r="AB193" s="333">
        <f t="shared" si="107"/>
        <v>1.2213203686334709E-7</v>
      </c>
      <c r="AC193" s="333">
        <f t="shared" si="107"/>
        <v>1.297915779754671E-7</v>
      </c>
      <c r="AD193" s="333">
        <f t="shared" si="107"/>
        <v>3.3843839566480411E-3</v>
      </c>
      <c r="AE193" s="333">
        <f t="shared" si="107"/>
        <v>1.3366782995242301E-2</v>
      </c>
      <c r="AF193" s="333">
        <f t="shared" si="107"/>
        <v>2.1965482108579151E-2</v>
      </c>
      <c r="AG193" s="341">
        <f t="shared" si="107"/>
        <v>2.2731456961655919E-2</v>
      </c>
    </row>
    <row r="194" spans="1:33" x14ac:dyDescent="0.2">
      <c r="A194" s="448"/>
      <c r="B194" s="389"/>
      <c r="C194" s="351" t="s">
        <v>456</v>
      </c>
      <c r="D194" s="333">
        <f t="shared" ref="D194:AG194" si="108">D191*$D11</f>
        <v>0</v>
      </c>
      <c r="E194" s="333">
        <f t="shared" si="108"/>
        <v>0</v>
      </c>
      <c r="F194" s="333">
        <f t="shared" si="108"/>
        <v>0</v>
      </c>
      <c r="G194" s="333">
        <f t="shared" si="108"/>
        <v>0</v>
      </c>
      <c r="H194" s="333">
        <f t="shared" si="108"/>
        <v>0</v>
      </c>
      <c r="I194" s="333">
        <f t="shared" si="108"/>
        <v>0</v>
      </c>
      <c r="J194" s="333">
        <f t="shared" si="108"/>
        <v>0</v>
      </c>
      <c r="K194" s="333">
        <f t="shared" si="108"/>
        <v>0</v>
      </c>
      <c r="L194" s="333">
        <f t="shared" si="108"/>
        <v>0</v>
      </c>
      <c r="M194" s="333">
        <f t="shared" si="108"/>
        <v>0</v>
      </c>
      <c r="N194" s="333">
        <f t="shared" si="108"/>
        <v>0</v>
      </c>
      <c r="O194" s="333">
        <f t="shared" si="108"/>
        <v>0</v>
      </c>
      <c r="P194" s="333">
        <f t="shared" si="108"/>
        <v>0</v>
      </c>
      <c r="Q194" s="333">
        <f t="shared" si="108"/>
        <v>0</v>
      </c>
      <c r="R194" s="333">
        <f t="shared" si="108"/>
        <v>0</v>
      </c>
      <c r="S194" s="333">
        <f t="shared" si="108"/>
        <v>0</v>
      </c>
      <c r="T194" s="333">
        <f t="shared" si="108"/>
        <v>0</v>
      </c>
      <c r="U194" s="333">
        <f t="shared" si="108"/>
        <v>0</v>
      </c>
      <c r="V194" s="333">
        <f t="shared" si="108"/>
        <v>0</v>
      </c>
      <c r="W194" s="333">
        <f t="shared" si="108"/>
        <v>0</v>
      </c>
      <c r="X194" s="333">
        <f t="shared" si="108"/>
        <v>0</v>
      </c>
      <c r="Y194" s="333">
        <f t="shared" si="108"/>
        <v>0</v>
      </c>
      <c r="Z194" s="333">
        <f t="shared" si="108"/>
        <v>0</v>
      </c>
      <c r="AA194" s="333">
        <f t="shared" si="108"/>
        <v>0</v>
      </c>
      <c r="AB194" s="333">
        <f t="shared" si="108"/>
        <v>0</v>
      </c>
      <c r="AC194" s="333">
        <f t="shared" si="108"/>
        <v>0</v>
      </c>
      <c r="AD194" s="333">
        <f t="shared" si="108"/>
        <v>0</v>
      </c>
      <c r="AE194" s="333">
        <f t="shared" si="108"/>
        <v>0</v>
      </c>
      <c r="AF194" s="333">
        <f t="shared" si="108"/>
        <v>0</v>
      </c>
      <c r="AG194" s="341">
        <f t="shared" si="108"/>
        <v>0</v>
      </c>
    </row>
    <row r="195" spans="1:33" x14ac:dyDescent="0.2">
      <c r="A195" s="449"/>
      <c r="B195" s="345"/>
      <c r="C195" s="348" t="s">
        <v>433</v>
      </c>
      <c r="D195" s="335">
        <f>SUM(D192:D193)</f>
        <v>0</v>
      </c>
      <c r="E195" s="335">
        <f t="shared" ref="E195:AF195" si="109">SUM(E192:E193)</f>
        <v>3.8086406393537957E-8</v>
      </c>
      <c r="F195" s="335">
        <f t="shared" si="109"/>
        <v>3.8086406393537957E-8</v>
      </c>
      <c r="G195" s="335">
        <f t="shared" si="109"/>
        <v>3.8086406393537977E-8</v>
      </c>
      <c r="H195" s="335">
        <f t="shared" si="109"/>
        <v>3.8086406393537951E-8</v>
      </c>
      <c r="I195" s="335">
        <f t="shared" si="109"/>
        <v>3.8086406393537951E-8</v>
      </c>
      <c r="J195" s="335">
        <f t="shared" si="109"/>
        <v>3.8086406393537997E-8</v>
      </c>
      <c r="K195" s="335">
        <f t="shared" si="109"/>
        <v>3.8086406393537898E-8</v>
      </c>
      <c r="L195" s="335">
        <f t="shared" si="109"/>
        <v>3.8086406393537997E-8</v>
      </c>
      <c r="M195" s="335">
        <f t="shared" si="109"/>
        <v>3.8086406393537951E-8</v>
      </c>
      <c r="N195" s="335">
        <f t="shared" si="109"/>
        <v>3.8086406393537951E-8</v>
      </c>
      <c r="O195" s="335">
        <f t="shared" si="109"/>
        <v>3.8086406393537997E-8</v>
      </c>
      <c r="P195" s="335">
        <f t="shared" si="109"/>
        <v>3.8086406393537997E-8</v>
      </c>
      <c r="Q195" s="335">
        <f t="shared" si="109"/>
        <v>3.8086406393537898E-8</v>
      </c>
      <c r="R195" s="335">
        <f t="shared" si="109"/>
        <v>3.8086406393537898E-8</v>
      </c>
      <c r="S195" s="335">
        <f t="shared" si="109"/>
        <v>3.8086406393538103E-8</v>
      </c>
      <c r="T195" s="335">
        <f t="shared" si="109"/>
        <v>9.677859106741487E-8</v>
      </c>
      <c r="U195" s="335">
        <f t="shared" si="109"/>
        <v>1.088729508526712E-7</v>
      </c>
      <c r="V195" s="335">
        <f t="shared" si="109"/>
        <v>1.101967229350795E-7</v>
      </c>
      <c r="W195" s="335">
        <f t="shared" si="109"/>
        <v>1.2222436664251891E-7</v>
      </c>
      <c r="X195" s="335">
        <f t="shared" si="109"/>
        <v>3.0513118648335998E-7</v>
      </c>
      <c r="Y195" s="335">
        <f t="shared" si="109"/>
        <v>1.7138118924890401E-7</v>
      </c>
      <c r="Z195" s="335">
        <f t="shared" si="109"/>
        <v>2.4062455025351149E-7</v>
      </c>
      <c r="AA195" s="335">
        <f t="shared" si="109"/>
        <v>1.3158893769494909E-7</v>
      </c>
      <c r="AB195" s="335">
        <f t="shared" si="109"/>
        <v>1.2213203686334709E-7</v>
      </c>
      <c r="AC195" s="335">
        <f t="shared" si="109"/>
        <v>1.297915779754671E-7</v>
      </c>
      <c r="AD195" s="335">
        <f t="shared" si="109"/>
        <v>3.3843839566480411E-3</v>
      </c>
      <c r="AE195" s="335">
        <f t="shared" si="109"/>
        <v>1.3366782995242301E-2</v>
      </c>
      <c r="AF195" s="335">
        <f t="shared" si="109"/>
        <v>2.1965482108579151E-2</v>
      </c>
      <c r="AG195" s="342">
        <f t="shared" ref="AG195" si="110">SUM(AG192:AG193)</f>
        <v>2.2731456961655919E-2</v>
      </c>
    </row>
    <row r="196" spans="1:33" x14ac:dyDescent="0.2">
      <c r="A196" s="447" t="s">
        <v>8</v>
      </c>
      <c r="B196" s="389" t="s">
        <v>448</v>
      </c>
      <c r="C196" s="351" t="s">
        <v>432</v>
      </c>
      <c r="D196" s="332">
        <v>0</v>
      </c>
      <c r="E196" s="332">
        <v>0.13945702879038779</v>
      </c>
      <c r="F196" s="332">
        <v>0.13945702879038779</v>
      </c>
      <c r="G196" s="332">
        <v>0.13945702879038779</v>
      </c>
      <c r="H196" s="332">
        <v>0.13945702879038779</v>
      </c>
      <c r="I196" s="332">
        <v>0.13945702879038779</v>
      </c>
      <c r="J196" s="332">
        <v>0.13945702879038779</v>
      </c>
      <c r="K196" s="332">
        <v>0.13945702879038779</v>
      </c>
      <c r="L196" s="332">
        <v>0.13945702879038779</v>
      </c>
      <c r="M196" s="332">
        <v>0.13945702879038779</v>
      </c>
      <c r="N196" s="332">
        <v>0.13945702879038779</v>
      </c>
      <c r="O196" s="332">
        <v>0</v>
      </c>
      <c r="P196" s="332">
        <v>0</v>
      </c>
      <c r="Q196" s="332">
        <v>0</v>
      </c>
      <c r="R196" s="332">
        <v>0</v>
      </c>
      <c r="S196" s="332">
        <v>0</v>
      </c>
      <c r="T196" s="332">
        <v>0</v>
      </c>
      <c r="U196" s="332">
        <v>1.1565509678353829</v>
      </c>
      <c r="V196" s="332">
        <v>2.4664291793993058</v>
      </c>
      <c r="W196" s="332">
        <v>3.9650360117173729</v>
      </c>
      <c r="X196" s="332">
        <v>12.17224367518399</v>
      </c>
      <c r="Y196" s="332">
        <v>36.749116821954487</v>
      </c>
      <c r="Z196" s="332">
        <v>33.976140953212727</v>
      </c>
      <c r="AA196" s="332">
        <v>57.586816318890861</v>
      </c>
      <c r="AB196" s="332">
        <v>46.288506313503873</v>
      </c>
      <c r="AC196" s="332">
        <v>50.512627417795848</v>
      </c>
      <c r="AD196" s="332">
        <v>50.135777879487293</v>
      </c>
      <c r="AE196" s="332">
        <v>72.958523445751112</v>
      </c>
      <c r="AF196" s="332">
        <v>85.965322799048039</v>
      </c>
      <c r="AG196" s="340">
        <v>100.78354937039281</v>
      </c>
    </row>
    <row r="197" spans="1:33" x14ac:dyDescent="0.2">
      <c r="A197" s="448"/>
      <c r="B197" s="389" t="s">
        <v>449</v>
      </c>
      <c r="C197" s="351" t="s">
        <v>432</v>
      </c>
      <c r="D197" s="333">
        <f t="shared" ref="D197:AG197" si="111">D196*$D18</f>
        <v>0</v>
      </c>
      <c r="E197" s="333">
        <f t="shared" si="111"/>
        <v>0.13945702879038779</v>
      </c>
      <c r="F197" s="333">
        <f t="shared" si="111"/>
        <v>0.13945702879038779</v>
      </c>
      <c r="G197" s="333">
        <f t="shared" si="111"/>
        <v>0.13945702879038779</v>
      </c>
      <c r="H197" s="333">
        <f t="shared" si="111"/>
        <v>0.13945702879038779</v>
      </c>
      <c r="I197" s="333">
        <f t="shared" si="111"/>
        <v>0.13945702879038779</v>
      </c>
      <c r="J197" s="333">
        <f t="shared" si="111"/>
        <v>0.13945702879038779</v>
      </c>
      <c r="K197" s="333">
        <f t="shared" si="111"/>
        <v>0.13945702879038779</v>
      </c>
      <c r="L197" s="333">
        <f t="shared" si="111"/>
        <v>0.13945702879038779</v>
      </c>
      <c r="M197" s="333">
        <f t="shared" si="111"/>
        <v>0.13945702879038779</v>
      </c>
      <c r="N197" s="333">
        <f t="shared" si="111"/>
        <v>0.13945702879038779</v>
      </c>
      <c r="O197" s="333">
        <f t="shared" si="111"/>
        <v>0</v>
      </c>
      <c r="P197" s="333">
        <f t="shared" si="111"/>
        <v>0</v>
      </c>
      <c r="Q197" s="333">
        <f t="shared" si="111"/>
        <v>0</v>
      </c>
      <c r="R197" s="333">
        <f t="shared" si="111"/>
        <v>0</v>
      </c>
      <c r="S197" s="333">
        <f t="shared" si="111"/>
        <v>0</v>
      </c>
      <c r="T197" s="333">
        <f t="shared" si="111"/>
        <v>0</v>
      </c>
      <c r="U197" s="333">
        <f t="shared" si="111"/>
        <v>1.1565509678353829</v>
      </c>
      <c r="V197" s="333">
        <f t="shared" si="111"/>
        <v>2.4664291793993058</v>
      </c>
      <c r="W197" s="333">
        <f t="shared" si="111"/>
        <v>3.9650360117173729</v>
      </c>
      <c r="X197" s="333">
        <f t="shared" si="111"/>
        <v>12.17224367518399</v>
      </c>
      <c r="Y197" s="333">
        <f t="shared" si="111"/>
        <v>36.749116821954487</v>
      </c>
      <c r="Z197" s="333">
        <f t="shared" si="111"/>
        <v>33.976140953212727</v>
      </c>
      <c r="AA197" s="333">
        <f t="shared" si="111"/>
        <v>57.586816318890861</v>
      </c>
      <c r="AB197" s="333">
        <f t="shared" si="111"/>
        <v>46.288506313503873</v>
      </c>
      <c r="AC197" s="333">
        <f t="shared" si="111"/>
        <v>50.512627417795848</v>
      </c>
      <c r="AD197" s="333">
        <f t="shared" si="111"/>
        <v>50.135777879487293</v>
      </c>
      <c r="AE197" s="333">
        <f t="shared" si="111"/>
        <v>72.958523445751112</v>
      </c>
      <c r="AF197" s="333">
        <f t="shared" si="111"/>
        <v>85.965322799048039</v>
      </c>
      <c r="AG197" s="341">
        <f t="shared" si="111"/>
        <v>100.78354937039281</v>
      </c>
    </row>
    <row r="198" spans="1:33" x14ac:dyDescent="0.2">
      <c r="A198" s="449"/>
      <c r="B198" s="345"/>
      <c r="C198" s="348" t="s">
        <v>433</v>
      </c>
      <c r="D198" s="335">
        <f>SUM(D197)</f>
        <v>0</v>
      </c>
      <c r="E198" s="335">
        <f t="shared" ref="E198:AF198" si="112">SUM(E197)</f>
        <v>0.13945702879038779</v>
      </c>
      <c r="F198" s="335">
        <f t="shared" si="112"/>
        <v>0.13945702879038779</v>
      </c>
      <c r="G198" s="335">
        <f t="shared" si="112"/>
        <v>0.13945702879038779</v>
      </c>
      <c r="H198" s="335">
        <f t="shared" si="112"/>
        <v>0.13945702879038779</v>
      </c>
      <c r="I198" s="335">
        <f t="shared" si="112"/>
        <v>0.13945702879038779</v>
      </c>
      <c r="J198" s="335">
        <f t="shared" si="112"/>
        <v>0.13945702879038779</v>
      </c>
      <c r="K198" s="335">
        <f t="shared" si="112"/>
        <v>0.13945702879038779</v>
      </c>
      <c r="L198" s="335">
        <f t="shared" si="112"/>
        <v>0.13945702879038779</v>
      </c>
      <c r="M198" s="335">
        <f t="shared" si="112"/>
        <v>0.13945702879038779</v>
      </c>
      <c r="N198" s="335">
        <f t="shared" si="112"/>
        <v>0.13945702879038779</v>
      </c>
      <c r="O198" s="335">
        <f t="shared" si="112"/>
        <v>0</v>
      </c>
      <c r="P198" s="335">
        <f t="shared" si="112"/>
        <v>0</v>
      </c>
      <c r="Q198" s="335">
        <f t="shared" si="112"/>
        <v>0</v>
      </c>
      <c r="R198" s="335">
        <f t="shared" si="112"/>
        <v>0</v>
      </c>
      <c r="S198" s="335">
        <f t="shared" si="112"/>
        <v>0</v>
      </c>
      <c r="T198" s="335">
        <f t="shared" si="112"/>
        <v>0</v>
      </c>
      <c r="U198" s="335">
        <f t="shared" si="112"/>
        <v>1.1565509678353829</v>
      </c>
      <c r="V198" s="335">
        <f t="shared" si="112"/>
        <v>2.4664291793993058</v>
      </c>
      <c r="W198" s="335">
        <f t="shared" si="112"/>
        <v>3.9650360117173729</v>
      </c>
      <c r="X198" s="335">
        <f t="shared" si="112"/>
        <v>12.17224367518399</v>
      </c>
      <c r="Y198" s="335">
        <f t="shared" si="112"/>
        <v>36.749116821954487</v>
      </c>
      <c r="Z198" s="335">
        <f t="shared" si="112"/>
        <v>33.976140953212727</v>
      </c>
      <c r="AA198" s="335">
        <f t="shared" si="112"/>
        <v>57.586816318890861</v>
      </c>
      <c r="AB198" s="335">
        <f t="shared" si="112"/>
        <v>46.288506313503873</v>
      </c>
      <c r="AC198" s="335">
        <f t="shared" si="112"/>
        <v>50.512627417795848</v>
      </c>
      <c r="AD198" s="335">
        <f t="shared" si="112"/>
        <v>50.135777879487293</v>
      </c>
      <c r="AE198" s="335">
        <f t="shared" si="112"/>
        <v>72.958523445751112</v>
      </c>
      <c r="AF198" s="335">
        <f t="shared" si="112"/>
        <v>85.965322799048039</v>
      </c>
      <c r="AG198" s="342">
        <f t="shared" ref="AG198" si="113">SUM(AG197)</f>
        <v>100.78354937039281</v>
      </c>
    </row>
    <row r="199" spans="1:33" x14ac:dyDescent="0.2">
      <c r="A199" s="447" t="s">
        <v>55</v>
      </c>
      <c r="B199" s="444" t="s">
        <v>448</v>
      </c>
      <c r="C199" s="347" t="s">
        <v>442</v>
      </c>
      <c r="D199" s="332">
        <v>0</v>
      </c>
      <c r="E199" s="332">
        <v>6.3298029331128103E-8</v>
      </c>
      <c r="F199" s="332">
        <v>6.3298029331128103E-8</v>
      </c>
      <c r="G199" s="332">
        <v>6.329802933112809E-8</v>
      </c>
      <c r="H199" s="332">
        <v>6.3298029331128117E-8</v>
      </c>
      <c r="I199" s="332">
        <v>6.3298029331128064E-8</v>
      </c>
      <c r="J199" s="332">
        <v>6.3298029331128117E-8</v>
      </c>
      <c r="K199" s="332">
        <v>6.3298029331128024E-8</v>
      </c>
      <c r="L199" s="332">
        <v>6.3298029331128196E-8</v>
      </c>
      <c r="M199" s="332">
        <v>6.3298029331128117E-8</v>
      </c>
      <c r="N199" s="332">
        <v>6.3298029331128024E-8</v>
      </c>
      <c r="O199" s="332">
        <v>6.3298029331128117E-8</v>
      </c>
      <c r="P199" s="332">
        <v>6.3298029331128117E-8</v>
      </c>
      <c r="Q199" s="332">
        <v>6.3298029331128117E-8</v>
      </c>
      <c r="R199" s="332">
        <v>6.3298029331127944E-8</v>
      </c>
      <c r="S199" s="332">
        <v>6.3298029331128117E-8</v>
      </c>
      <c r="T199" s="332">
        <v>2.9806398478483442E-2</v>
      </c>
      <c r="U199" s="332">
        <v>8.0902975786417114E-2</v>
      </c>
      <c r="V199" s="332">
        <v>0.33429101860880128</v>
      </c>
      <c r="W199" s="332">
        <v>0.99422147257000548</v>
      </c>
      <c r="X199" s="332">
        <v>16.28132617592544</v>
      </c>
      <c r="Y199" s="332">
        <v>95.304737734593857</v>
      </c>
      <c r="Z199" s="332">
        <v>82.523821728125668</v>
      </c>
      <c r="AA199" s="332">
        <v>0</v>
      </c>
      <c r="AB199" s="332">
        <v>0</v>
      </c>
      <c r="AC199" s="332">
        <v>0</v>
      </c>
      <c r="AD199" s="332">
        <v>7.5613919618209433</v>
      </c>
      <c r="AE199" s="332">
        <v>21.882521594182322</v>
      </c>
      <c r="AF199" s="332">
        <v>35.00116997951708</v>
      </c>
      <c r="AG199" s="340">
        <v>46.917337117825191</v>
      </c>
    </row>
    <row r="200" spans="1:33" x14ac:dyDescent="0.2">
      <c r="A200" s="448"/>
      <c r="B200" s="445"/>
      <c r="C200" s="347" t="s">
        <v>431</v>
      </c>
      <c r="D200" s="332">
        <v>0</v>
      </c>
      <c r="E200" s="332">
        <v>211.7611576859544</v>
      </c>
      <c r="F200" s="332">
        <v>211.7611576859544</v>
      </c>
      <c r="G200" s="332">
        <v>211.7611576859544</v>
      </c>
      <c r="H200" s="332">
        <v>211.7611576859544</v>
      </c>
      <c r="I200" s="332">
        <v>211.7611576859546</v>
      </c>
      <c r="J200" s="332">
        <v>211.76115768595429</v>
      </c>
      <c r="K200" s="332">
        <v>211.76115768595429</v>
      </c>
      <c r="L200" s="332">
        <v>211.7611576859546</v>
      </c>
      <c r="M200" s="332">
        <v>211.7611576859546</v>
      </c>
      <c r="N200" s="332">
        <v>211.7611576859546</v>
      </c>
      <c r="O200" s="332">
        <v>211.76115768595389</v>
      </c>
      <c r="P200" s="332">
        <v>211.7611576859548</v>
      </c>
      <c r="Q200" s="332">
        <v>211.76115768595429</v>
      </c>
      <c r="R200" s="332">
        <v>211.76115768595429</v>
      </c>
      <c r="S200" s="332">
        <v>211.76115768595429</v>
      </c>
      <c r="T200" s="332">
        <v>0</v>
      </c>
      <c r="U200" s="332">
        <v>0</v>
      </c>
      <c r="V200" s="332">
        <v>0</v>
      </c>
      <c r="W200" s="332">
        <v>0</v>
      </c>
      <c r="X200" s="332">
        <v>84.777106570242154</v>
      </c>
      <c r="Y200" s="332">
        <v>0</v>
      </c>
      <c r="Z200" s="332">
        <v>0</v>
      </c>
      <c r="AA200" s="332">
        <v>2.1802829898709462</v>
      </c>
      <c r="AB200" s="332">
        <v>5.8039205729962484</v>
      </c>
      <c r="AC200" s="332">
        <v>8.3221655611980854</v>
      </c>
      <c r="AD200" s="332">
        <v>32.705234763044061</v>
      </c>
      <c r="AE200" s="332">
        <v>64.666245318690372</v>
      </c>
      <c r="AF200" s="332">
        <v>74.091538989639943</v>
      </c>
      <c r="AG200" s="340">
        <v>60.981115775894658</v>
      </c>
    </row>
    <row r="201" spans="1:33" x14ac:dyDescent="0.2">
      <c r="A201" s="448"/>
      <c r="B201" s="446"/>
      <c r="C201" s="351" t="s">
        <v>432</v>
      </c>
      <c r="D201" s="332">
        <v>0</v>
      </c>
      <c r="E201" s="332">
        <v>10.498964061821081</v>
      </c>
      <c r="F201" s="332">
        <v>10.498964061821081</v>
      </c>
      <c r="G201" s="332">
        <v>10.498964061821081</v>
      </c>
      <c r="H201" s="332">
        <v>10.498964061821081</v>
      </c>
      <c r="I201" s="332">
        <v>10.498964061821081</v>
      </c>
      <c r="J201" s="332">
        <v>10.498964061821081</v>
      </c>
      <c r="K201" s="332">
        <v>10.498964061821081</v>
      </c>
      <c r="L201" s="332">
        <v>10.498964061821081</v>
      </c>
      <c r="M201" s="332">
        <v>10.498964061821081</v>
      </c>
      <c r="N201" s="332">
        <v>10.498964061821081</v>
      </c>
      <c r="O201" s="332">
        <v>10.732274374305989</v>
      </c>
      <c r="P201" s="332">
        <v>10.965584686790899</v>
      </c>
      <c r="Q201" s="332">
        <v>11.19889499927581</v>
      </c>
      <c r="R201" s="332">
        <v>11.082239843033349</v>
      </c>
      <c r="S201" s="332">
        <v>11.082239843033349</v>
      </c>
      <c r="T201" s="332">
        <v>45.022417921875324</v>
      </c>
      <c r="U201" s="332">
        <v>85.195845337508914</v>
      </c>
      <c r="V201" s="332">
        <v>174.64209297219361</v>
      </c>
      <c r="W201" s="332">
        <v>269.54865809700237</v>
      </c>
      <c r="X201" s="332">
        <v>431.4333981877075</v>
      </c>
      <c r="Y201" s="332">
        <v>859.90606433484629</v>
      </c>
      <c r="Z201" s="332">
        <v>1241.208899637295</v>
      </c>
      <c r="AA201" s="332">
        <v>1403.037965992442</v>
      </c>
      <c r="AB201" s="332">
        <v>1707.0738170038301</v>
      </c>
      <c r="AC201" s="332">
        <v>2142.2863090261858</v>
      </c>
      <c r="AD201" s="332">
        <v>2317.9181653886262</v>
      </c>
      <c r="AE201" s="332">
        <v>2458.4752423493878</v>
      </c>
      <c r="AF201" s="332">
        <v>2535.8809140958811</v>
      </c>
      <c r="AG201" s="340">
        <v>2514.1890642285489</v>
      </c>
    </row>
    <row r="202" spans="1:33" x14ac:dyDescent="0.2">
      <c r="A202" s="448"/>
      <c r="B202" s="445" t="s">
        <v>449</v>
      </c>
      <c r="C202" s="347" t="s">
        <v>442</v>
      </c>
      <c r="D202" s="333">
        <f t="shared" ref="D202:AG202" si="114">D199*$D5</f>
        <v>0</v>
      </c>
      <c r="E202" s="333">
        <f t="shared" si="114"/>
        <v>6.3298029331128103E-8</v>
      </c>
      <c r="F202" s="333">
        <f t="shared" si="114"/>
        <v>6.3298029331128103E-8</v>
      </c>
      <c r="G202" s="333">
        <f t="shared" si="114"/>
        <v>6.329802933112809E-8</v>
      </c>
      <c r="H202" s="333">
        <f t="shared" si="114"/>
        <v>6.3298029331128117E-8</v>
      </c>
      <c r="I202" s="333">
        <f t="shared" si="114"/>
        <v>6.3298029331128064E-8</v>
      </c>
      <c r="J202" s="333">
        <f t="shared" si="114"/>
        <v>6.3298029331128117E-8</v>
      </c>
      <c r="K202" s="333">
        <f t="shared" si="114"/>
        <v>6.3298029331128024E-8</v>
      </c>
      <c r="L202" s="333">
        <f t="shared" si="114"/>
        <v>6.3298029331128196E-8</v>
      </c>
      <c r="M202" s="333">
        <f t="shared" si="114"/>
        <v>6.3298029331128117E-8</v>
      </c>
      <c r="N202" s="333">
        <f t="shared" si="114"/>
        <v>6.3298029331128024E-8</v>
      </c>
      <c r="O202" s="333">
        <f t="shared" si="114"/>
        <v>6.3298029331128117E-8</v>
      </c>
      <c r="P202" s="333">
        <f t="shared" si="114"/>
        <v>6.3298029331128117E-8</v>
      </c>
      <c r="Q202" s="333">
        <f t="shared" si="114"/>
        <v>6.3298029331128117E-8</v>
      </c>
      <c r="R202" s="333">
        <f t="shared" si="114"/>
        <v>6.3298029331127944E-8</v>
      </c>
      <c r="S202" s="333">
        <f t="shared" si="114"/>
        <v>6.3298029331128117E-8</v>
      </c>
      <c r="T202" s="333">
        <f t="shared" si="114"/>
        <v>2.9806398478483442E-2</v>
      </c>
      <c r="U202" s="333">
        <f t="shared" si="114"/>
        <v>8.0902975786417114E-2</v>
      </c>
      <c r="V202" s="333">
        <f t="shared" si="114"/>
        <v>0.33429101860880128</v>
      </c>
      <c r="W202" s="333">
        <f t="shared" si="114"/>
        <v>0.99422147257000548</v>
      </c>
      <c r="X202" s="333">
        <f t="shared" si="114"/>
        <v>16.28132617592544</v>
      </c>
      <c r="Y202" s="333">
        <f t="shared" si="114"/>
        <v>95.304737734593857</v>
      </c>
      <c r="Z202" s="333">
        <f t="shared" si="114"/>
        <v>82.523821728125668</v>
      </c>
      <c r="AA202" s="333">
        <f t="shared" si="114"/>
        <v>0</v>
      </c>
      <c r="AB202" s="333">
        <f t="shared" si="114"/>
        <v>0</v>
      </c>
      <c r="AC202" s="333">
        <f t="shared" si="114"/>
        <v>0</v>
      </c>
      <c r="AD202" s="333">
        <f t="shared" si="114"/>
        <v>7.5613919618209433</v>
      </c>
      <c r="AE202" s="333">
        <f t="shared" si="114"/>
        <v>21.882521594182322</v>
      </c>
      <c r="AF202" s="333">
        <f t="shared" si="114"/>
        <v>35.00116997951708</v>
      </c>
      <c r="AG202" s="341">
        <f t="shared" si="114"/>
        <v>46.917337117825191</v>
      </c>
    </row>
    <row r="203" spans="1:33" x14ac:dyDescent="0.2">
      <c r="A203" s="448"/>
      <c r="B203" s="445"/>
      <c r="C203" s="347" t="s">
        <v>431</v>
      </c>
      <c r="D203" s="333">
        <f t="shared" ref="D203:AG203" si="115">D200*$D14</f>
        <v>0</v>
      </c>
      <c r="E203" s="333">
        <f t="shared" si="115"/>
        <v>211.7611576859544</v>
      </c>
      <c r="F203" s="333">
        <f t="shared" si="115"/>
        <v>211.7611576859544</v>
      </c>
      <c r="G203" s="333">
        <f t="shared" si="115"/>
        <v>211.7611576859544</v>
      </c>
      <c r="H203" s="333">
        <f t="shared" si="115"/>
        <v>211.7611576859544</v>
      </c>
      <c r="I203" s="333">
        <f t="shared" si="115"/>
        <v>211.7611576859546</v>
      </c>
      <c r="J203" s="333">
        <f t="shared" si="115"/>
        <v>211.76115768595429</v>
      </c>
      <c r="K203" s="333">
        <f t="shared" si="115"/>
        <v>211.76115768595429</v>
      </c>
      <c r="L203" s="333">
        <f t="shared" si="115"/>
        <v>211.7611576859546</v>
      </c>
      <c r="M203" s="333">
        <f t="shared" si="115"/>
        <v>211.7611576859546</v>
      </c>
      <c r="N203" s="333">
        <f t="shared" si="115"/>
        <v>211.7611576859546</v>
      </c>
      <c r="O203" s="333">
        <f t="shared" si="115"/>
        <v>211.76115768595389</v>
      </c>
      <c r="P203" s="333">
        <f t="shared" si="115"/>
        <v>211.7611576859548</v>
      </c>
      <c r="Q203" s="333">
        <f t="shared" si="115"/>
        <v>211.76115768595429</v>
      </c>
      <c r="R203" s="333">
        <f t="shared" si="115"/>
        <v>211.76115768595429</v>
      </c>
      <c r="S203" s="333">
        <f t="shared" si="115"/>
        <v>211.76115768595429</v>
      </c>
      <c r="T203" s="333">
        <f t="shared" si="115"/>
        <v>0</v>
      </c>
      <c r="U203" s="333">
        <f t="shared" si="115"/>
        <v>0</v>
      </c>
      <c r="V203" s="333">
        <f t="shared" si="115"/>
        <v>0</v>
      </c>
      <c r="W203" s="333">
        <f t="shared" si="115"/>
        <v>0</v>
      </c>
      <c r="X203" s="333">
        <f t="shared" si="115"/>
        <v>84.777106570242154</v>
      </c>
      <c r="Y203" s="333">
        <f t="shared" si="115"/>
        <v>0</v>
      </c>
      <c r="Z203" s="333">
        <f t="shared" si="115"/>
        <v>0</v>
      </c>
      <c r="AA203" s="333">
        <f t="shared" si="115"/>
        <v>2.1802829898709462</v>
      </c>
      <c r="AB203" s="333">
        <f t="shared" si="115"/>
        <v>5.8039205729962484</v>
      </c>
      <c r="AC203" s="333">
        <f t="shared" si="115"/>
        <v>8.3221655611980854</v>
      </c>
      <c r="AD203" s="333">
        <f t="shared" si="115"/>
        <v>32.705234763044061</v>
      </c>
      <c r="AE203" s="333">
        <f t="shared" si="115"/>
        <v>64.666245318690372</v>
      </c>
      <c r="AF203" s="333">
        <f t="shared" si="115"/>
        <v>74.091538989639943</v>
      </c>
      <c r="AG203" s="341">
        <f t="shared" si="115"/>
        <v>60.981115775894658</v>
      </c>
    </row>
    <row r="204" spans="1:33" x14ac:dyDescent="0.2">
      <c r="A204" s="448"/>
      <c r="B204" s="446"/>
      <c r="C204" s="351" t="s">
        <v>432</v>
      </c>
      <c r="D204" s="333">
        <f t="shared" ref="D204:AG204" si="116">D201*$D18</f>
        <v>0</v>
      </c>
      <c r="E204" s="333">
        <f t="shared" si="116"/>
        <v>10.498964061821081</v>
      </c>
      <c r="F204" s="333">
        <f t="shared" si="116"/>
        <v>10.498964061821081</v>
      </c>
      <c r="G204" s="333">
        <f t="shared" si="116"/>
        <v>10.498964061821081</v>
      </c>
      <c r="H204" s="333">
        <f t="shared" si="116"/>
        <v>10.498964061821081</v>
      </c>
      <c r="I204" s="333">
        <f t="shared" si="116"/>
        <v>10.498964061821081</v>
      </c>
      <c r="J204" s="333">
        <f t="shared" si="116"/>
        <v>10.498964061821081</v>
      </c>
      <c r="K204" s="333">
        <f t="shared" si="116"/>
        <v>10.498964061821081</v>
      </c>
      <c r="L204" s="333">
        <f t="shared" si="116"/>
        <v>10.498964061821081</v>
      </c>
      <c r="M204" s="333">
        <f t="shared" si="116"/>
        <v>10.498964061821081</v>
      </c>
      <c r="N204" s="333">
        <f t="shared" si="116"/>
        <v>10.498964061821081</v>
      </c>
      <c r="O204" s="333">
        <f t="shared" si="116"/>
        <v>10.732274374305989</v>
      </c>
      <c r="P204" s="333">
        <f t="shared" si="116"/>
        <v>10.965584686790899</v>
      </c>
      <c r="Q204" s="333">
        <f t="shared" si="116"/>
        <v>11.19889499927581</v>
      </c>
      <c r="R204" s="333">
        <f t="shared" si="116"/>
        <v>11.082239843033349</v>
      </c>
      <c r="S204" s="333">
        <f t="shared" si="116"/>
        <v>11.082239843033349</v>
      </c>
      <c r="T204" s="333">
        <f t="shared" si="116"/>
        <v>45.022417921875324</v>
      </c>
      <c r="U204" s="333">
        <f t="shared" si="116"/>
        <v>85.195845337508914</v>
      </c>
      <c r="V204" s="333">
        <f t="shared" si="116"/>
        <v>174.64209297219361</v>
      </c>
      <c r="W204" s="333">
        <f t="shared" si="116"/>
        <v>269.54865809700237</v>
      </c>
      <c r="X204" s="333">
        <f t="shared" si="116"/>
        <v>431.4333981877075</v>
      </c>
      <c r="Y204" s="333">
        <f t="shared" si="116"/>
        <v>859.90606433484629</v>
      </c>
      <c r="Z204" s="333">
        <f t="shared" si="116"/>
        <v>1241.208899637295</v>
      </c>
      <c r="AA204" s="333">
        <f t="shared" si="116"/>
        <v>1403.037965992442</v>
      </c>
      <c r="AB204" s="333">
        <f t="shared" si="116"/>
        <v>1707.0738170038301</v>
      </c>
      <c r="AC204" s="333">
        <f t="shared" si="116"/>
        <v>2142.2863090261858</v>
      </c>
      <c r="AD204" s="333">
        <f t="shared" si="116"/>
        <v>2317.9181653886262</v>
      </c>
      <c r="AE204" s="333">
        <f t="shared" si="116"/>
        <v>2458.4752423493878</v>
      </c>
      <c r="AF204" s="333">
        <f t="shared" si="116"/>
        <v>2535.8809140958811</v>
      </c>
      <c r="AG204" s="341">
        <f t="shared" si="116"/>
        <v>2514.1890642285489</v>
      </c>
    </row>
    <row r="205" spans="1:33" x14ac:dyDescent="0.2">
      <c r="A205" s="449"/>
      <c r="B205" s="345"/>
      <c r="C205" s="348" t="s">
        <v>433</v>
      </c>
      <c r="D205" s="335">
        <f>SUM(D202:D204)</f>
        <v>0</v>
      </c>
      <c r="E205" s="335">
        <f t="shared" ref="E205:AF205" si="117">SUM(E202:E204)</f>
        <v>222.2601218110735</v>
      </c>
      <c r="F205" s="335">
        <f t="shared" si="117"/>
        <v>222.2601218110735</v>
      </c>
      <c r="G205" s="335">
        <f t="shared" si="117"/>
        <v>222.2601218110735</v>
      </c>
      <c r="H205" s="335">
        <f t="shared" si="117"/>
        <v>222.2601218110735</v>
      </c>
      <c r="I205" s="335">
        <f t="shared" si="117"/>
        <v>222.2601218110737</v>
      </c>
      <c r="J205" s="335">
        <f t="shared" si="117"/>
        <v>222.26012181107339</v>
      </c>
      <c r="K205" s="335">
        <f t="shared" si="117"/>
        <v>222.26012181107339</v>
      </c>
      <c r="L205" s="335">
        <f t="shared" si="117"/>
        <v>222.2601218110737</v>
      </c>
      <c r="M205" s="335">
        <f t="shared" si="117"/>
        <v>222.2601218110737</v>
      </c>
      <c r="N205" s="335">
        <f t="shared" si="117"/>
        <v>222.2601218110737</v>
      </c>
      <c r="O205" s="335">
        <f t="shared" si="117"/>
        <v>222.49343212355791</v>
      </c>
      <c r="P205" s="335">
        <f t="shared" si="117"/>
        <v>222.72674243604371</v>
      </c>
      <c r="Q205" s="335">
        <f t="shared" si="117"/>
        <v>222.96005274852811</v>
      </c>
      <c r="R205" s="335">
        <f t="shared" si="117"/>
        <v>222.84339759228567</v>
      </c>
      <c r="S205" s="335">
        <f t="shared" si="117"/>
        <v>222.84339759228567</v>
      </c>
      <c r="T205" s="335">
        <f t="shared" si="117"/>
        <v>45.052224320353808</v>
      </c>
      <c r="U205" s="335">
        <f t="shared" si="117"/>
        <v>85.276748313295329</v>
      </c>
      <c r="V205" s="335">
        <f t="shared" si="117"/>
        <v>174.97638399080242</v>
      </c>
      <c r="W205" s="335">
        <f t="shared" si="117"/>
        <v>270.54287956957239</v>
      </c>
      <c r="X205" s="335">
        <f t="shared" si="117"/>
        <v>532.49183093387512</v>
      </c>
      <c r="Y205" s="335">
        <f t="shared" si="117"/>
        <v>955.21080206944021</v>
      </c>
      <c r="Z205" s="335">
        <f t="shared" si="117"/>
        <v>1323.7327213654207</v>
      </c>
      <c r="AA205" s="335">
        <f t="shared" si="117"/>
        <v>1405.2182489823128</v>
      </c>
      <c r="AB205" s="335">
        <f t="shared" si="117"/>
        <v>1712.8777375768263</v>
      </c>
      <c r="AC205" s="335">
        <f t="shared" si="117"/>
        <v>2150.6084745873841</v>
      </c>
      <c r="AD205" s="335">
        <f t="shared" si="117"/>
        <v>2358.1847921134913</v>
      </c>
      <c r="AE205" s="335">
        <f t="shared" si="117"/>
        <v>2545.0240092622607</v>
      </c>
      <c r="AF205" s="335">
        <f t="shared" si="117"/>
        <v>2644.9736230650383</v>
      </c>
      <c r="AG205" s="342">
        <f t="shared" ref="AG205" si="118">SUM(AG202:AG204)</f>
        <v>2622.0875171222688</v>
      </c>
    </row>
    <row r="206" spans="1:33" x14ac:dyDescent="0.2">
      <c r="A206" s="447" t="s">
        <v>56</v>
      </c>
      <c r="B206" s="444" t="s">
        <v>448</v>
      </c>
      <c r="C206" s="349" t="s">
        <v>435</v>
      </c>
      <c r="D206" s="332">
        <v>0</v>
      </c>
      <c r="E206" s="332">
        <v>0</v>
      </c>
      <c r="F206" s="332">
        <v>0</v>
      </c>
      <c r="G206" s="332">
        <v>0</v>
      </c>
      <c r="H206" s="332">
        <v>0</v>
      </c>
      <c r="I206" s="332">
        <v>0</v>
      </c>
      <c r="J206" s="332">
        <v>0</v>
      </c>
      <c r="K206" s="332">
        <v>0</v>
      </c>
      <c r="L206" s="332">
        <v>0</v>
      </c>
      <c r="M206" s="332">
        <v>0</v>
      </c>
      <c r="N206" s="332">
        <v>0</v>
      </c>
      <c r="O206" s="332">
        <v>0</v>
      </c>
      <c r="P206" s="332">
        <v>0</v>
      </c>
      <c r="Q206" s="332">
        <v>0</v>
      </c>
      <c r="R206" s="332">
        <v>0</v>
      </c>
      <c r="S206" s="332">
        <v>0</v>
      </c>
      <c r="T206" s="332">
        <v>0</v>
      </c>
      <c r="U206" s="332">
        <v>0</v>
      </c>
      <c r="V206" s="332">
        <v>0</v>
      </c>
      <c r="W206" s="332">
        <v>0</v>
      </c>
      <c r="X206" s="332">
        <v>0</v>
      </c>
      <c r="Y206" s="332">
        <v>0</v>
      </c>
      <c r="Z206" s="332">
        <v>0</v>
      </c>
      <c r="AA206" s="332">
        <v>0</v>
      </c>
      <c r="AB206" s="332">
        <v>0</v>
      </c>
      <c r="AC206" s="332">
        <v>0</v>
      </c>
      <c r="AD206" s="332">
        <v>0</v>
      </c>
      <c r="AE206" s="332">
        <v>0</v>
      </c>
      <c r="AF206" s="332">
        <v>0</v>
      </c>
      <c r="AG206" s="340">
        <v>0</v>
      </c>
    </row>
    <row r="207" spans="1:33" x14ac:dyDescent="0.2">
      <c r="A207" s="448"/>
      <c r="B207" s="445"/>
      <c r="C207" s="347" t="s">
        <v>434</v>
      </c>
      <c r="D207" s="332">
        <v>0</v>
      </c>
      <c r="E207" s="332">
        <v>5.5804865020096931E-8</v>
      </c>
      <c r="F207" s="332">
        <v>5.5804865020096931E-8</v>
      </c>
      <c r="G207" s="332">
        <v>5.5804865020096938E-8</v>
      </c>
      <c r="H207" s="332">
        <v>5.5804865020096911E-8</v>
      </c>
      <c r="I207" s="332">
        <v>5.5804865020096911E-8</v>
      </c>
      <c r="J207" s="332">
        <v>5.5804865020096977E-8</v>
      </c>
      <c r="K207" s="332">
        <v>5.5804865020096832E-8</v>
      </c>
      <c r="L207" s="332">
        <v>5.5804865020096977E-8</v>
      </c>
      <c r="M207" s="332">
        <v>5.5804865020096911E-8</v>
      </c>
      <c r="N207" s="332">
        <v>5.5804865020096911E-8</v>
      </c>
      <c r="O207" s="332">
        <v>5.5804865020096977E-8</v>
      </c>
      <c r="P207" s="332">
        <v>5.5804865020096977E-8</v>
      </c>
      <c r="Q207" s="332">
        <v>5.5804865020096832E-8</v>
      </c>
      <c r="R207" s="332">
        <v>5.5804865020096832E-8</v>
      </c>
      <c r="S207" s="332">
        <v>5.580486502009713E-8</v>
      </c>
      <c r="T207" s="332">
        <v>1.4180167473790789E-7</v>
      </c>
      <c r="U207" s="332">
        <v>1.595225410319573E-7</v>
      </c>
      <c r="V207" s="332">
        <v>1.614621549092252E-7</v>
      </c>
      <c r="W207" s="332">
        <v>1.7908526764577769E-7</v>
      </c>
      <c r="X207" s="332">
        <v>4.4708352106474928E-7</v>
      </c>
      <c r="Y207" s="332">
        <v>2.511106990299159E-7</v>
      </c>
      <c r="Z207" s="332">
        <v>3.5256727580623222E-7</v>
      </c>
      <c r="AA207" s="332">
        <v>1.9280640001390371E-7</v>
      </c>
      <c r="AB207" s="332">
        <v>1.789499844476E-7</v>
      </c>
      <c r="AC207" s="332">
        <v>1.9017287729448879E-7</v>
      </c>
      <c r="AD207" s="332">
        <v>4.9588582321321304E-3</v>
      </c>
      <c r="AE207" s="332">
        <v>1.9585242910420238E-2</v>
      </c>
      <c r="AF207" s="332">
        <v>3.2184206393874669E-2</v>
      </c>
      <c r="AG207" s="340">
        <v>3.330652606990455E-2</v>
      </c>
    </row>
    <row r="208" spans="1:33" x14ac:dyDescent="0.2">
      <c r="A208" s="448"/>
      <c r="B208" s="389"/>
      <c r="C208" s="351" t="s">
        <v>456</v>
      </c>
      <c r="D208" s="332">
        <v>0</v>
      </c>
      <c r="E208" s="332">
        <v>0</v>
      </c>
      <c r="F208" s="332">
        <v>0</v>
      </c>
      <c r="G208" s="332">
        <v>0</v>
      </c>
      <c r="H208" s="332">
        <v>0</v>
      </c>
      <c r="I208" s="332">
        <v>0</v>
      </c>
      <c r="J208" s="332">
        <v>0</v>
      </c>
      <c r="K208" s="332">
        <v>0</v>
      </c>
      <c r="L208" s="332">
        <v>0</v>
      </c>
      <c r="M208" s="332">
        <v>0</v>
      </c>
      <c r="N208" s="332">
        <v>0</v>
      </c>
      <c r="O208" s="332">
        <v>0</v>
      </c>
      <c r="P208" s="332">
        <v>0</v>
      </c>
      <c r="Q208" s="332">
        <v>0</v>
      </c>
      <c r="R208" s="332">
        <v>0</v>
      </c>
      <c r="S208" s="332">
        <v>0</v>
      </c>
      <c r="T208" s="332">
        <v>0</v>
      </c>
      <c r="U208" s="332">
        <v>0</v>
      </c>
      <c r="V208" s="332">
        <v>0</v>
      </c>
      <c r="W208" s="332">
        <v>0</v>
      </c>
      <c r="X208" s="332">
        <v>0</v>
      </c>
      <c r="Y208" s="332">
        <v>0</v>
      </c>
      <c r="Z208" s="332">
        <v>0</v>
      </c>
      <c r="AA208" s="332">
        <v>0</v>
      </c>
      <c r="AB208" s="332">
        <v>0</v>
      </c>
      <c r="AC208" s="332">
        <v>0</v>
      </c>
      <c r="AD208" s="332">
        <v>0</v>
      </c>
      <c r="AE208" s="332">
        <v>0</v>
      </c>
      <c r="AF208" s="332">
        <v>0</v>
      </c>
      <c r="AG208" s="340">
        <v>0</v>
      </c>
    </row>
    <row r="209" spans="1:33" x14ac:dyDescent="0.2">
      <c r="A209" s="448"/>
      <c r="B209" s="445" t="s">
        <v>449</v>
      </c>
      <c r="C209" s="347" t="s">
        <v>435</v>
      </c>
      <c r="D209" s="333">
        <f t="shared" ref="D209:AG209" si="119">D206*$D6</f>
        <v>0</v>
      </c>
      <c r="E209" s="333">
        <f t="shared" si="119"/>
        <v>0</v>
      </c>
      <c r="F209" s="333">
        <f t="shared" si="119"/>
        <v>0</v>
      </c>
      <c r="G209" s="333">
        <f t="shared" si="119"/>
        <v>0</v>
      </c>
      <c r="H209" s="333">
        <f t="shared" si="119"/>
        <v>0</v>
      </c>
      <c r="I209" s="333">
        <f t="shared" si="119"/>
        <v>0</v>
      </c>
      <c r="J209" s="333">
        <f t="shared" si="119"/>
        <v>0</v>
      </c>
      <c r="K209" s="333">
        <f t="shared" si="119"/>
        <v>0</v>
      </c>
      <c r="L209" s="333">
        <f t="shared" si="119"/>
        <v>0</v>
      </c>
      <c r="M209" s="333">
        <f t="shared" si="119"/>
        <v>0</v>
      </c>
      <c r="N209" s="333">
        <f t="shared" si="119"/>
        <v>0</v>
      </c>
      <c r="O209" s="333">
        <f t="shared" si="119"/>
        <v>0</v>
      </c>
      <c r="P209" s="333">
        <f t="shared" si="119"/>
        <v>0</v>
      </c>
      <c r="Q209" s="333">
        <f t="shared" si="119"/>
        <v>0</v>
      </c>
      <c r="R209" s="333">
        <f t="shared" si="119"/>
        <v>0</v>
      </c>
      <c r="S209" s="333">
        <f t="shared" si="119"/>
        <v>0</v>
      </c>
      <c r="T209" s="333">
        <f t="shared" si="119"/>
        <v>0</v>
      </c>
      <c r="U209" s="333">
        <f t="shared" si="119"/>
        <v>0</v>
      </c>
      <c r="V209" s="333">
        <f t="shared" si="119"/>
        <v>0</v>
      </c>
      <c r="W209" s="333">
        <f t="shared" si="119"/>
        <v>0</v>
      </c>
      <c r="X209" s="333">
        <f t="shared" si="119"/>
        <v>0</v>
      </c>
      <c r="Y209" s="333">
        <f t="shared" si="119"/>
        <v>0</v>
      </c>
      <c r="Z209" s="333">
        <f t="shared" si="119"/>
        <v>0</v>
      </c>
      <c r="AA209" s="333">
        <f t="shared" si="119"/>
        <v>0</v>
      </c>
      <c r="AB209" s="333">
        <f t="shared" si="119"/>
        <v>0</v>
      </c>
      <c r="AC209" s="333">
        <f t="shared" si="119"/>
        <v>0</v>
      </c>
      <c r="AD209" s="333">
        <f t="shared" si="119"/>
        <v>0</v>
      </c>
      <c r="AE209" s="333">
        <f t="shared" si="119"/>
        <v>0</v>
      </c>
      <c r="AF209" s="333">
        <f t="shared" si="119"/>
        <v>0</v>
      </c>
      <c r="AG209" s="341">
        <f t="shared" si="119"/>
        <v>0</v>
      </c>
    </row>
    <row r="210" spans="1:33" x14ac:dyDescent="0.2">
      <c r="A210" s="448"/>
      <c r="B210" s="445"/>
      <c r="C210" s="347" t="s">
        <v>434</v>
      </c>
      <c r="D210" s="333">
        <f t="shared" ref="D210:AG210" si="120">D207*$D10</f>
        <v>0</v>
      </c>
      <c r="E210" s="333">
        <f t="shared" si="120"/>
        <v>5.5804865020096931E-8</v>
      </c>
      <c r="F210" s="333">
        <f t="shared" si="120"/>
        <v>5.5804865020096931E-8</v>
      </c>
      <c r="G210" s="333">
        <f t="shared" si="120"/>
        <v>5.5804865020096938E-8</v>
      </c>
      <c r="H210" s="333">
        <f t="shared" si="120"/>
        <v>5.5804865020096911E-8</v>
      </c>
      <c r="I210" s="333">
        <f t="shared" si="120"/>
        <v>5.5804865020096911E-8</v>
      </c>
      <c r="J210" s="333">
        <f t="shared" si="120"/>
        <v>5.5804865020096977E-8</v>
      </c>
      <c r="K210" s="333">
        <f t="shared" si="120"/>
        <v>5.5804865020096832E-8</v>
      </c>
      <c r="L210" s="333">
        <f t="shared" si="120"/>
        <v>5.5804865020096977E-8</v>
      </c>
      <c r="M210" s="333">
        <f t="shared" si="120"/>
        <v>5.5804865020096911E-8</v>
      </c>
      <c r="N210" s="333">
        <f t="shared" si="120"/>
        <v>5.5804865020096911E-8</v>
      </c>
      <c r="O210" s="333">
        <f t="shared" si="120"/>
        <v>5.5804865020096977E-8</v>
      </c>
      <c r="P210" s="333">
        <f t="shared" si="120"/>
        <v>5.5804865020096977E-8</v>
      </c>
      <c r="Q210" s="333">
        <f t="shared" si="120"/>
        <v>5.5804865020096832E-8</v>
      </c>
      <c r="R210" s="333">
        <f t="shared" si="120"/>
        <v>5.5804865020096832E-8</v>
      </c>
      <c r="S210" s="333">
        <f t="shared" si="120"/>
        <v>5.580486502009713E-8</v>
      </c>
      <c r="T210" s="333">
        <f t="shared" si="120"/>
        <v>1.4180167473790789E-7</v>
      </c>
      <c r="U210" s="333">
        <f t="shared" si="120"/>
        <v>1.595225410319573E-7</v>
      </c>
      <c r="V210" s="333">
        <f t="shared" si="120"/>
        <v>1.614621549092252E-7</v>
      </c>
      <c r="W210" s="333">
        <f t="shared" si="120"/>
        <v>1.7908526764577769E-7</v>
      </c>
      <c r="X210" s="333">
        <f t="shared" si="120"/>
        <v>4.4708352106474928E-7</v>
      </c>
      <c r="Y210" s="333">
        <f t="shared" si="120"/>
        <v>2.511106990299159E-7</v>
      </c>
      <c r="Z210" s="333">
        <f t="shared" si="120"/>
        <v>3.5256727580623222E-7</v>
      </c>
      <c r="AA210" s="333">
        <f t="shared" si="120"/>
        <v>1.9280640001390371E-7</v>
      </c>
      <c r="AB210" s="333">
        <f t="shared" si="120"/>
        <v>1.789499844476E-7</v>
      </c>
      <c r="AC210" s="333">
        <f t="shared" si="120"/>
        <v>1.9017287729448879E-7</v>
      </c>
      <c r="AD210" s="333">
        <f t="shared" si="120"/>
        <v>4.9588582321321304E-3</v>
      </c>
      <c r="AE210" s="333">
        <f t="shared" si="120"/>
        <v>1.9585242910420238E-2</v>
      </c>
      <c r="AF210" s="333">
        <f t="shared" si="120"/>
        <v>3.2184206393874669E-2</v>
      </c>
      <c r="AG210" s="341">
        <f t="shared" si="120"/>
        <v>3.330652606990455E-2</v>
      </c>
    </row>
    <row r="211" spans="1:33" x14ac:dyDescent="0.2">
      <c r="A211" s="448"/>
      <c r="B211" s="389"/>
      <c r="C211" s="351" t="s">
        <v>456</v>
      </c>
      <c r="D211" s="333">
        <f t="shared" ref="D211:AG211" si="121">D208*$D11</f>
        <v>0</v>
      </c>
      <c r="E211" s="333">
        <f t="shared" si="121"/>
        <v>0</v>
      </c>
      <c r="F211" s="333">
        <f t="shared" si="121"/>
        <v>0</v>
      </c>
      <c r="G211" s="333">
        <f t="shared" si="121"/>
        <v>0</v>
      </c>
      <c r="H211" s="333">
        <f t="shared" si="121"/>
        <v>0</v>
      </c>
      <c r="I211" s="333">
        <f t="shared" si="121"/>
        <v>0</v>
      </c>
      <c r="J211" s="333">
        <f t="shared" si="121"/>
        <v>0</v>
      </c>
      <c r="K211" s="333">
        <f t="shared" si="121"/>
        <v>0</v>
      </c>
      <c r="L211" s="333">
        <f t="shared" si="121"/>
        <v>0</v>
      </c>
      <c r="M211" s="333">
        <f t="shared" si="121"/>
        <v>0</v>
      </c>
      <c r="N211" s="333">
        <f t="shared" si="121"/>
        <v>0</v>
      </c>
      <c r="O211" s="333">
        <f t="shared" si="121"/>
        <v>0</v>
      </c>
      <c r="P211" s="333">
        <f t="shared" si="121"/>
        <v>0</v>
      </c>
      <c r="Q211" s="333">
        <f t="shared" si="121"/>
        <v>0</v>
      </c>
      <c r="R211" s="333">
        <f t="shared" si="121"/>
        <v>0</v>
      </c>
      <c r="S211" s="333">
        <f t="shared" si="121"/>
        <v>0</v>
      </c>
      <c r="T211" s="333">
        <f t="shared" si="121"/>
        <v>0</v>
      </c>
      <c r="U211" s="333">
        <f t="shared" si="121"/>
        <v>0</v>
      </c>
      <c r="V211" s="333">
        <f t="shared" si="121"/>
        <v>0</v>
      </c>
      <c r="W211" s="333">
        <f t="shared" si="121"/>
        <v>0</v>
      </c>
      <c r="X211" s="333">
        <f t="shared" si="121"/>
        <v>0</v>
      </c>
      <c r="Y211" s="333">
        <f t="shared" si="121"/>
        <v>0</v>
      </c>
      <c r="Z211" s="333">
        <f t="shared" si="121"/>
        <v>0</v>
      </c>
      <c r="AA211" s="333">
        <f t="shared" si="121"/>
        <v>0</v>
      </c>
      <c r="AB211" s="333">
        <f t="shared" si="121"/>
        <v>0</v>
      </c>
      <c r="AC211" s="333">
        <f t="shared" si="121"/>
        <v>0</v>
      </c>
      <c r="AD211" s="333">
        <f t="shared" si="121"/>
        <v>0</v>
      </c>
      <c r="AE211" s="333">
        <f t="shared" si="121"/>
        <v>0</v>
      </c>
      <c r="AF211" s="333">
        <f t="shared" si="121"/>
        <v>0</v>
      </c>
      <c r="AG211" s="341">
        <f t="shared" si="121"/>
        <v>0</v>
      </c>
    </row>
    <row r="212" spans="1:33" x14ac:dyDescent="0.2">
      <c r="A212" s="449"/>
      <c r="B212" s="345"/>
      <c r="C212" s="348" t="s">
        <v>433</v>
      </c>
      <c r="D212" s="335">
        <f>SUM(D209:D210)</f>
        <v>0</v>
      </c>
      <c r="E212" s="335">
        <f t="shared" ref="E212:AF212" si="122">SUM(E209:E210)</f>
        <v>5.5804865020096931E-8</v>
      </c>
      <c r="F212" s="335">
        <f t="shared" si="122"/>
        <v>5.5804865020096931E-8</v>
      </c>
      <c r="G212" s="335">
        <f t="shared" si="122"/>
        <v>5.5804865020096938E-8</v>
      </c>
      <c r="H212" s="335">
        <f t="shared" si="122"/>
        <v>5.5804865020096911E-8</v>
      </c>
      <c r="I212" s="335">
        <f t="shared" si="122"/>
        <v>5.5804865020096911E-8</v>
      </c>
      <c r="J212" s="335">
        <f t="shared" si="122"/>
        <v>5.5804865020096977E-8</v>
      </c>
      <c r="K212" s="335">
        <f t="shared" si="122"/>
        <v>5.5804865020096832E-8</v>
      </c>
      <c r="L212" s="335">
        <f t="shared" si="122"/>
        <v>5.5804865020096977E-8</v>
      </c>
      <c r="M212" s="335">
        <f t="shared" si="122"/>
        <v>5.5804865020096911E-8</v>
      </c>
      <c r="N212" s="335">
        <f t="shared" si="122"/>
        <v>5.5804865020096911E-8</v>
      </c>
      <c r="O212" s="335">
        <f t="shared" si="122"/>
        <v>5.5804865020096977E-8</v>
      </c>
      <c r="P212" s="335">
        <f t="shared" si="122"/>
        <v>5.5804865020096977E-8</v>
      </c>
      <c r="Q212" s="335">
        <f t="shared" si="122"/>
        <v>5.5804865020096832E-8</v>
      </c>
      <c r="R212" s="335">
        <f t="shared" si="122"/>
        <v>5.5804865020096832E-8</v>
      </c>
      <c r="S212" s="335">
        <f t="shared" si="122"/>
        <v>5.580486502009713E-8</v>
      </c>
      <c r="T212" s="335">
        <f t="shared" si="122"/>
        <v>1.4180167473790789E-7</v>
      </c>
      <c r="U212" s="335">
        <f t="shared" si="122"/>
        <v>1.595225410319573E-7</v>
      </c>
      <c r="V212" s="335">
        <f t="shared" si="122"/>
        <v>1.614621549092252E-7</v>
      </c>
      <c r="W212" s="335">
        <f t="shared" si="122"/>
        <v>1.7908526764577769E-7</v>
      </c>
      <c r="X212" s="335">
        <f t="shared" si="122"/>
        <v>4.4708352106474928E-7</v>
      </c>
      <c r="Y212" s="335">
        <f t="shared" si="122"/>
        <v>2.511106990299159E-7</v>
      </c>
      <c r="Z212" s="335">
        <f t="shared" si="122"/>
        <v>3.5256727580623222E-7</v>
      </c>
      <c r="AA212" s="335">
        <f t="shared" si="122"/>
        <v>1.9280640001390371E-7</v>
      </c>
      <c r="AB212" s="335">
        <f t="shared" si="122"/>
        <v>1.789499844476E-7</v>
      </c>
      <c r="AC212" s="335">
        <f t="shared" si="122"/>
        <v>1.9017287729448879E-7</v>
      </c>
      <c r="AD212" s="335">
        <f t="shared" si="122"/>
        <v>4.9588582321321304E-3</v>
      </c>
      <c r="AE212" s="335">
        <f t="shared" si="122"/>
        <v>1.9585242910420238E-2</v>
      </c>
      <c r="AF212" s="335">
        <f t="shared" si="122"/>
        <v>3.2184206393874669E-2</v>
      </c>
      <c r="AG212" s="342">
        <f t="shared" ref="AG212" si="123">SUM(AG209:AG210)</f>
        <v>3.330652606990455E-2</v>
      </c>
    </row>
    <row r="213" spans="1:33" x14ac:dyDescent="0.2">
      <c r="A213" s="447" t="s">
        <v>171</v>
      </c>
      <c r="B213" s="444" t="s">
        <v>448</v>
      </c>
      <c r="C213" s="347" t="s">
        <v>437</v>
      </c>
      <c r="D213" s="332">
        <v>0</v>
      </c>
      <c r="E213" s="332">
        <v>0</v>
      </c>
      <c r="F213" s="332">
        <v>0</v>
      </c>
      <c r="G213" s="332">
        <v>0</v>
      </c>
      <c r="H213" s="332">
        <v>0</v>
      </c>
      <c r="I213" s="332">
        <v>0</v>
      </c>
      <c r="J213" s="332">
        <v>0</v>
      </c>
      <c r="K213" s="332">
        <v>0</v>
      </c>
      <c r="L213" s="332">
        <v>0</v>
      </c>
      <c r="M213" s="332">
        <v>0</v>
      </c>
      <c r="N213" s="332">
        <v>0</v>
      </c>
      <c r="O213" s="332">
        <v>0</v>
      </c>
      <c r="P213" s="332">
        <v>0</v>
      </c>
      <c r="Q213" s="332">
        <v>0</v>
      </c>
      <c r="R213" s="332">
        <v>0</v>
      </c>
      <c r="S213" s="332">
        <v>0</v>
      </c>
      <c r="T213" s="332">
        <v>0</v>
      </c>
      <c r="U213" s="332">
        <v>0</v>
      </c>
      <c r="V213" s="332">
        <v>0</v>
      </c>
      <c r="W213" s="332">
        <v>0</v>
      </c>
      <c r="X213" s="332">
        <v>0</v>
      </c>
      <c r="Y213" s="332">
        <v>0</v>
      </c>
      <c r="Z213" s="332">
        <v>0</v>
      </c>
      <c r="AA213" s="332">
        <v>0</v>
      </c>
      <c r="AB213" s="332">
        <v>0</v>
      </c>
      <c r="AC213" s="332">
        <v>0</v>
      </c>
      <c r="AD213" s="332">
        <v>0</v>
      </c>
      <c r="AE213" s="332">
        <v>0</v>
      </c>
      <c r="AF213" s="332">
        <v>0</v>
      </c>
      <c r="AG213" s="340">
        <v>0</v>
      </c>
    </row>
    <row r="214" spans="1:33" x14ac:dyDescent="0.2">
      <c r="A214" s="448"/>
      <c r="B214" s="445"/>
      <c r="C214" s="347" t="s">
        <v>438</v>
      </c>
      <c r="D214" s="332">
        <v>0</v>
      </c>
      <c r="E214" s="332">
        <v>0</v>
      </c>
      <c r="F214" s="332">
        <v>0</v>
      </c>
      <c r="G214" s="332">
        <v>0</v>
      </c>
      <c r="H214" s="332">
        <v>0</v>
      </c>
      <c r="I214" s="332">
        <v>0</v>
      </c>
      <c r="J214" s="332">
        <v>0</v>
      </c>
      <c r="K214" s="332">
        <v>0</v>
      </c>
      <c r="L214" s="332">
        <v>0</v>
      </c>
      <c r="M214" s="332">
        <v>0</v>
      </c>
      <c r="N214" s="332">
        <v>0</v>
      </c>
      <c r="O214" s="332">
        <v>0</v>
      </c>
      <c r="P214" s="332">
        <v>0</v>
      </c>
      <c r="Q214" s="332">
        <v>0</v>
      </c>
      <c r="R214" s="332">
        <v>0</v>
      </c>
      <c r="S214" s="332">
        <v>0</v>
      </c>
      <c r="T214" s="332">
        <v>0</v>
      </c>
      <c r="U214" s="332">
        <v>0</v>
      </c>
      <c r="V214" s="332">
        <v>0</v>
      </c>
      <c r="W214" s="332">
        <v>0</v>
      </c>
      <c r="X214" s="332">
        <v>0</v>
      </c>
      <c r="Y214" s="332">
        <v>0</v>
      </c>
      <c r="Z214" s="332">
        <v>0</v>
      </c>
      <c r="AA214" s="332">
        <v>0</v>
      </c>
      <c r="AB214" s="332">
        <v>0</v>
      </c>
      <c r="AC214" s="332">
        <v>0</v>
      </c>
      <c r="AD214" s="332">
        <v>0</v>
      </c>
      <c r="AE214" s="332">
        <v>0</v>
      </c>
      <c r="AF214" s="332">
        <v>0</v>
      </c>
      <c r="AG214" s="340">
        <v>0</v>
      </c>
    </row>
    <row r="215" spans="1:33" x14ac:dyDescent="0.2">
      <c r="A215" s="448"/>
      <c r="B215" s="445"/>
      <c r="C215" s="347" t="s">
        <v>439</v>
      </c>
      <c r="D215" s="332">
        <v>0</v>
      </c>
      <c r="E215" s="332">
        <v>0</v>
      </c>
      <c r="F215" s="332">
        <v>0</v>
      </c>
      <c r="G215" s="332">
        <v>0</v>
      </c>
      <c r="H215" s="332">
        <v>0</v>
      </c>
      <c r="I215" s="332">
        <v>0</v>
      </c>
      <c r="J215" s="332">
        <v>0</v>
      </c>
      <c r="K215" s="332">
        <v>0</v>
      </c>
      <c r="L215" s="332">
        <v>0</v>
      </c>
      <c r="M215" s="332">
        <v>0</v>
      </c>
      <c r="N215" s="332">
        <v>0</v>
      </c>
      <c r="O215" s="332">
        <v>0</v>
      </c>
      <c r="P215" s="332">
        <v>0</v>
      </c>
      <c r="Q215" s="332">
        <v>0</v>
      </c>
      <c r="R215" s="332">
        <v>0</v>
      </c>
      <c r="S215" s="332">
        <v>0</v>
      </c>
      <c r="T215" s="332">
        <v>0</v>
      </c>
      <c r="U215" s="332">
        <v>0</v>
      </c>
      <c r="V215" s="332">
        <v>0</v>
      </c>
      <c r="W215" s="332">
        <v>0</v>
      </c>
      <c r="X215" s="332">
        <v>0</v>
      </c>
      <c r="Y215" s="332">
        <v>0</v>
      </c>
      <c r="Z215" s="332">
        <v>0</v>
      </c>
      <c r="AA215" s="332">
        <v>0</v>
      </c>
      <c r="AB215" s="332">
        <v>0</v>
      </c>
      <c r="AC215" s="332">
        <v>0</v>
      </c>
      <c r="AD215" s="332">
        <v>0</v>
      </c>
      <c r="AE215" s="332">
        <v>0</v>
      </c>
      <c r="AF215" s="332">
        <v>0</v>
      </c>
      <c r="AG215" s="340">
        <v>0</v>
      </c>
    </row>
    <row r="216" spans="1:33" x14ac:dyDescent="0.2">
      <c r="A216" s="448"/>
      <c r="B216" s="445"/>
      <c r="C216" s="347" t="s">
        <v>440</v>
      </c>
      <c r="D216" s="332">
        <v>0</v>
      </c>
      <c r="E216" s="332">
        <v>0</v>
      </c>
      <c r="F216" s="332">
        <v>0</v>
      </c>
      <c r="G216" s="332">
        <v>0</v>
      </c>
      <c r="H216" s="332">
        <v>0</v>
      </c>
      <c r="I216" s="332">
        <v>0</v>
      </c>
      <c r="J216" s="332">
        <v>0</v>
      </c>
      <c r="K216" s="332">
        <v>0</v>
      </c>
      <c r="L216" s="332">
        <v>0</v>
      </c>
      <c r="M216" s="332">
        <v>0</v>
      </c>
      <c r="N216" s="332">
        <v>0</v>
      </c>
      <c r="O216" s="332">
        <v>0</v>
      </c>
      <c r="P216" s="332">
        <v>0</v>
      </c>
      <c r="Q216" s="332">
        <v>0</v>
      </c>
      <c r="R216" s="332">
        <v>0</v>
      </c>
      <c r="S216" s="332">
        <v>0</v>
      </c>
      <c r="T216" s="332">
        <v>0</v>
      </c>
      <c r="U216" s="332">
        <v>0</v>
      </c>
      <c r="V216" s="332">
        <v>0</v>
      </c>
      <c r="W216" s="332">
        <v>0</v>
      </c>
      <c r="X216" s="332">
        <v>0</v>
      </c>
      <c r="Y216" s="332">
        <v>0</v>
      </c>
      <c r="Z216" s="332">
        <v>0</v>
      </c>
      <c r="AA216" s="332">
        <v>0</v>
      </c>
      <c r="AB216" s="332">
        <v>0</v>
      </c>
      <c r="AC216" s="332">
        <v>0</v>
      </c>
      <c r="AD216" s="332">
        <v>0</v>
      </c>
      <c r="AE216" s="332">
        <v>0</v>
      </c>
      <c r="AF216" s="332">
        <v>0</v>
      </c>
      <c r="AG216" s="340">
        <v>0</v>
      </c>
    </row>
    <row r="217" spans="1:33" x14ac:dyDescent="0.2">
      <c r="A217" s="448"/>
      <c r="B217" s="446"/>
      <c r="C217" s="351" t="s">
        <v>436</v>
      </c>
      <c r="D217" s="332">
        <v>0</v>
      </c>
      <c r="E217" s="332">
        <v>258.24160055542711</v>
      </c>
      <c r="F217" s="332">
        <v>258.24160055542723</v>
      </c>
      <c r="G217" s="332">
        <v>258.24160055542711</v>
      </c>
      <c r="H217" s="332">
        <v>258.24160055542723</v>
      </c>
      <c r="I217" s="332">
        <v>258.24160055542637</v>
      </c>
      <c r="J217" s="332">
        <v>258.24160055542768</v>
      </c>
      <c r="K217" s="332">
        <v>258.24160055542637</v>
      </c>
      <c r="L217" s="332">
        <v>258.24160055542802</v>
      </c>
      <c r="M217" s="332">
        <v>258.24160055542688</v>
      </c>
      <c r="N217" s="332">
        <v>258.24160055542751</v>
      </c>
      <c r="O217" s="332">
        <v>258.24160055542751</v>
      </c>
      <c r="P217" s="332">
        <v>258.24160055542637</v>
      </c>
      <c r="Q217" s="332">
        <v>516.483201110854</v>
      </c>
      <c r="R217" s="332">
        <v>516.48320111085309</v>
      </c>
      <c r="S217" s="332">
        <v>516.48320111085513</v>
      </c>
      <c r="T217" s="332">
        <v>432.38580994479219</v>
      </c>
      <c r="U217" s="332">
        <v>291.55949207235801</v>
      </c>
      <c r="V217" s="332">
        <v>157.7321496512138</v>
      </c>
      <c r="W217" s="332">
        <v>232.41909010818131</v>
      </c>
      <c r="X217" s="332">
        <v>428.25493738910438</v>
      </c>
      <c r="Y217" s="332">
        <v>315.7655975724353</v>
      </c>
      <c r="Z217" s="332">
        <v>236.94620851100311</v>
      </c>
      <c r="AA217" s="332">
        <v>275.97045743651842</v>
      </c>
      <c r="AB217" s="332">
        <v>291.37501873334458</v>
      </c>
      <c r="AC217" s="332">
        <v>504.55370312147443</v>
      </c>
      <c r="AD217" s="332">
        <v>411.88399084452249</v>
      </c>
      <c r="AE217" s="332">
        <v>379.91694915777731</v>
      </c>
      <c r="AF217" s="332">
        <v>349.02182923708341</v>
      </c>
      <c r="AG217" s="340">
        <v>342.41074186113258</v>
      </c>
    </row>
    <row r="218" spans="1:33" x14ac:dyDescent="0.2">
      <c r="A218" s="448"/>
      <c r="B218" s="445" t="s">
        <v>449</v>
      </c>
      <c r="C218" s="347" t="s">
        <v>437</v>
      </c>
      <c r="D218" s="333">
        <f t="shared" ref="D218:AG218" si="124">D213*$D3</f>
        <v>0</v>
      </c>
      <c r="E218" s="333">
        <f t="shared" si="124"/>
        <v>0</v>
      </c>
      <c r="F218" s="333">
        <f t="shared" si="124"/>
        <v>0</v>
      </c>
      <c r="G218" s="333">
        <f t="shared" si="124"/>
        <v>0</v>
      </c>
      <c r="H218" s="333">
        <f t="shared" si="124"/>
        <v>0</v>
      </c>
      <c r="I218" s="333">
        <f t="shared" si="124"/>
        <v>0</v>
      </c>
      <c r="J218" s="333">
        <f t="shared" si="124"/>
        <v>0</v>
      </c>
      <c r="K218" s="333">
        <f t="shared" si="124"/>
        <v>0</v>
      </c>
      <c r="L218" s="333">
        <f t="shared" si="124"/>
        <v>0</v>
      </c>
      <c r="M218" s="333">
        <f t="shared" si="124"/>
        <v>0</v>
      </c>
      <c r="N218" s="333">
        <f t="shared" si="124"/>
        <v>0</v>
      </c>
      <c r="O218" s="333">
        <f t="shared" si="124"/>
        <v>0</v>
      </c>
      <c r="P218" s="333">
        <f t="shared" si="124"/>
        <v>0</v>
      </c>
      <c r="Q218" s="333">
        <f t="shared" si="124"/>
        <v>0</v>
      </c>
      <c r="R218" s="333">
        <f t="shared" si="124"/>
        <v>0</v>
      </c>
      <c r="S218" s="333">
        <f t="shared" si="124"/>
        <v>0</v>
      </c>
      <c r="T218" s="333">
        <f t="shared" si="124"/>
        <v>0</v>
      </c>
      <c r="U218" s="333">
        <f t="shared" si="124"/>
        <v>0</v>
      </c>
      <c r="V218" s="333">
        <f t="shared" si="124"/>
        <v>0</v>
      </c>
      <c r="W218" s="333">
        <f t="shared" si="124"/>
        <v>0</v>
      </c>
      <c r="X218" s="333">
        <f t="shared" si="124"/>
        <v>0</v>
      </c>
      <c r="Y218" s="333">
        <f t="shared" si="124"/>
        <v>0</v>
      </c>
      <c r="Z218" s="333">
        <f t="shared" si="124"/>
        <v>0</v>
      </c>
      <c r="AA218" s="333">
        <f t="shared" si="124"/>
        <v>0</v>
      </c>
      <c r="AB218" s="333">
        <f t="shared" si="124"/>
        <v>0</v>
      </c>
      <c r="AC218" s="333">
        <f t="shared" si="124"/>
        <v>0</v>
      </c>
      <c r="AD218" s="333">
        <f t="shared" si="124"/>
        <v>0</v>
      </c>
      <c r="AE218" s="333">
        <f t="shared" si="124"/>
        <v>0</v>
      </c>
      <c r="AF218" s="333">
        <f t="shared" si="124"/>
        <v>0</v>
      </c>
      <c r="AG218" s="341">
        <f t="shared" si="124"/>
        <v>0</v>
      </c>
    </row>
    <row r="219" spans="1:33" x14ac:dyDescent="0.2">
      <c r="A219" s="448"/>
      <c r="B219" s="445"/>
      <c r="C219" s="347" t="s">
        <v>438</v>
      </c>
      <c r="D219" s="333">
        <f t="shared" ref="D219:AG219" si="125">D214*$D7</f>
        <v>0</v>
      </c>
      <c r="E219" s="333">
        <f t="shared" si="125"/>
        <v>0</v>
      </c>
      <c r="F219" s="333">
        <f t="shared" si="125"/>
        <v>0</v>
      </c>
      <c r="G219" s="333">
        <f t="shared" si="125"/>
        <v>0</v>
      </c>
      <c r="H219" s="333">
        <f t="shared" si="125"/>
        <v>0</v>
      </c>
      <c r="I219" s="333">
        <f t="shared" si="125"/>
        <v>0</v>
      </c>
      <c r="J219" s="333">
        <f t="shared" si="125"/>
        <v>0</v>
      </c>
      <c r="K219" s="333">
        <f t="shared" si="125"/>
        <v>0</v>
      </c>
      <c r="L219" s="333">
        <f t="shared" si="125"/>
        <v>0</v>
      </c>
      <c r="M219" s="333">
        <f t="shared" si="125"/>
        <v>0</v>
      </c>
      <c r="N219" s="333">
        <f t="shared" si="125"/>
        <v>0</v>
      </c>
      <c r="O219" s="333">
        <f t="shared" si="125"/>
        <v>0</v>
      </c>
      <c r="P219" s="333">
        <f t="shared" si="125"/>
        <v>0</v>
      </c>
      <c r="Q219" s="333">
        <f t="shared" si="125"/>
        <v>0</v>
      </c>
      <c r="R219" s="333">
        <f t="shared" si="125"/>
        <v>0</v>
      </c>
      <c r="S219" s="333">
        <f t="shared" si="125"/>
        <v>0</v>
      </c>
      <c r="T219" s="333">
        <f t="shared" si="125"/>
        <v>0</v>
      </c>
      <c r="U219" s="333">
        <f t="shared" si="125"/>
        <v>0</v>
      </c>
      <c r="V219" s="333">
        <f t="shared" si="125"/>
        <v>0</v>
      </c>
      <c r="W219" s="333">
        <f t="shared" si="125"/>
        <v>0</v>
      </c>
      <c r="X219" s="333">
        <f t="shared" si="125"/>
        <v>0</v>
      </c>
      <c r="Y219" s="333">
        <f t="shared" si="125"/>
        <v>0</v>
      </c>
      <c r="Z219" s="333">
        <f t="shared" si="125"/>
        <v>0</v>
      </c>
      <c r="AA219" s="333">
        <f t="shared" si="125"/>
        <v>0</v>
      </c>
      <c r="AB219" s="333">
        <f t="shared" si="125"/>
        <v>0</v>
      </c>
      <c r="AC219" s="333">
        <f t="shared" si="125"/>
        <v>0</v>
      </c>
      <c r="AD219" s="333">
        <f t="shared" si="125"/>
        <v>0</v>
      </c>
      <c r="AE219" s="333">
        <f t="shared" si="125"/>
        <v>0</v>
      </c>
      <c r="AF219" s="333">
        <f t="shared" si="125"/>
        <v>0</v>
      </c>
      <c r="AG219" s="341">
        <f t="shared" si="125"/>
        <v>0</v>
      </c>
    </row>
    <row r="220" spans="1:33" x14ac:dyDescent="0.2">
      <c r="A220" s="448"/>
      <c r="B220" s="445"/>
      <c r="C220" s="347" t="s">
        <v>439</v>
      </c>
      <c r="D220" s="333">
        <f t="shared" ref="D220:AG220" si="126">D215*$D12</f>
        <v>0</v>
      </c>
      <c r="E220" s="333">
        <f t="shared" si="126"/>
        <v>0</v>
      </c>
      <c r="F220" s="333">
        <f t="shared" si="126"/>
        <v>0</v>
      </c>
      <c r="G220" s="333">
        <f t="shared" si="126"/>
        <v>0</v>
      </c>
      <c r="H220" s="333">
        <f t="shared" si="126"/>
        <v>0</v>
      </c>
      <c r="I220" s="333">
        <f t="shared" si="126"/>
        <v>0</v>
      </c>
      <c r="J220" s="333">
        <f t="shared" si="126"/>
        <v>0</v>
      </c>
      <c r="K220" s="333">
        <f t="shared" si="126"/>
        <v>0</v>
      </c>
      <c r="L220" s="333">
        <f t="shared" si="126"/>
        <v>0</v>
      </c>
      <c r="M220" s="333">
        <f t="shared" si="126"/>
        <v>0</v>
      </c>
      <c r="N220" s="333">
        <f t="shared" si="126"/>
        <v>0</v>
      </c>
      <c r="O220" s="333">
        <f t="shared" si="126"/>
        <v>0</v>
      </c>
      <c r="P220" s="333">
        <f t="shared" si="126"/>
        <v>0</v>
      </c>
      <c r="Q220" s="333">
        <f t="shared" si="126"/>
        <v>0</v>
      </c>
      <c r="R220" s="333">
        <f t="shared" si="126"/>
        <v>0</v>
      </c>
      <c r="S220" s="333">
        <f t="shared" si="126"/>
        <v>0</v>
      </c>
      <c r="T220" s="333">
        <f t="shared" si="126"/>
        <v>0</v>
      </c>
      <c r="U220" s="333">
        <f t="shared" si="126"/>
        <v>0</v>
      </c>
      <c r="V220" s="333">
        <f t="shared" si="126"/>
        <v>0</v>
      </c>
      <c r="W220" s="333">
        <f t="shared" si="126"/>
        <v>0</v>
      </c>
      <c r="X220" s="333">
        <f t="shared" si="126"/>
        <v>0</v>
      </c>
      <c r="Y220" s="333">
        <f t="shared" si="126"/>
        <v>0</v>
      </c>
      <c r="Z220" s="333">
        <f t="shared" si="126"/>
        <v>0</v>
      </c>
      <c r="AA220" s="333">
        <f t="shared" si="126"/>
        <v>0</v>
      </c>
      <c r="AB220" s="333">
        <f t="shared" si="126"/>
        <v>0</v>
      </c>
      <c r="AC220" s="333">
        <f t="shared" si="126"/>
        <v>0</v>
      </c>
      <c r="AD220" s="333">
        <f t="shared" si="126"/>
        <v>0</v>
      </c>
      <c r="AE220" s="333">
        <f t="shared" si="126"/>
        <v>0</v>
      </c>
      <c r="AF220" s="333">
        <f t="shared" si="126"/>
        <v>0</v>
      </c>
      <c r="AG220" s="341">
        <f t="shared" si="126"/>
        <v>0</v>
      </c>
    </row>
    <row r="221" spans="1:33" x14ac:dyDescent="0.2">
      <c r="A221" s="448"/>
      <c r="B221" s="445"/>
      <c r="C221" s="347" t="s">
        <v>440</v>
      </c>
      <c r="D221" s="333">
        <f t="shared" ref="D221:AG221" si="127">D216*$D16</f>
        <v>0</v>
      </c>
      <c r="E221" s="333">
        <f t="shared" si="127"/>
        <v>0</v>
      </c>
      <c r="F221" s="333">
        <f t="shared" si="127"/>
        <v>0</v>
      </c>
      <c r="G221" s="333">
        <f t="shared" si="127"/>
        <v>0</v>
      </c>
      <c r="H221" s="333">
        <f t="shared" si="127"/>
        <v>0</v>
      </c>
      <c r="I221" s="333">
        <f t="shared" si="127"/>
        <v>0</v>
      </c>
      <c r="J221" s="333">
        <f t="shared" si="127"/>
        <v>0</v>
      </c>
      <c r="K221" s="333">
        <f t="shared" si="127"/>
        <v>0</v>
      </c>
      <c r="L221" s="333">
        <f t="shared" si="127"/>
        <v>0</v>
      </c>
      <c r="M221" s="333">
        <f t="shared" si="127"/>
        <v>0</v>
      </c>
      <c r="N221" s="333">
        <f t="shared" si="127"/>
        <v>0</v>
      </c>
      <c r="O221" s="333">
        <f t="shared" si="127"/>
        <v>0</v>
      </c>
      <c r="P221" s="333">
        <f t="shared" si="127"/>
        <v>0</v>
      </c>
      <c r="Q221" s="333">
        <f t="shared" si="127"/>
        <v>0</v>
      </c>
      <c r="R221" s="333">
        <f t="shared" si="127"/>
        <v>0</v>
      </c>
      <c r="S221" s="333">
        <f t="shared" si="127"/>
        <v>0</v>
      </c>
      <c r="T221" s="333">
        <f t="shared" si="127"/>
        <v>0</v>
      </c>
      <c r="U221" s="333">
        <f t="shared" si="127"/>
        <v>0</v>
      </c>
      <c r="V221" s="333">
        <f t="shared" si="127"/>
        <v>0</v>
      </c>
      <c r="W221" s="333">
        <f t="shared" si="127"/>
        <v>0</v>
      </c>
      <c r="X221" s="333">
        <f t="shared" si="127"/>
        <v>0</v>
      </c>
      <c r="Y221" s="333">
        <f t="shared" si="127"/>
        <v>0</v>
      </c>
      <c r="Z221" s="333">
        <f t="shared" si="127"/>
        <v>0</v>
      </c>
      <c r="AA221" s="333">
        <f t="shared" si="127"/>
        <v>0</v>
      </c>
      <c r="AB221" s="333">
        <f t="shared" si="127"/>
        <v>0</v>
      </c>
      <c r="AC221" s="333">
        <f t="shared" si="127"/>
        <v>0</v>
      </c>
      <c r="AD221" s="333">
        <f t="shared" si="127"/>
        <v>0</v>
      </c>
      <c r="AE221" s="333">
        <f t="shared" si="127"/>
        <v>0</v>
      </c>
      <c r="AF221" s="333">
        <f t="shared" si="127"/>
        <v>0</v>
      </c>
      <c r="AG221" s="341">
        <f t="shared" si="127"/>
        <v>0</v>
      </c>
    </row>
    <row r="222" spans="1:33" x14ac:dyDescent="0.2">
      <c r="A222" s="448"/>
      <c r="B222" s="446"/>
      <c r="C222" s="351" t="s">
        <v>436</v>
      </c>
      <c r="D222" s="333">
        <f t="shared" ref="D222:AG222" si="128">D217*$D19</f>
        <v>0</v>
      </c>
      <c r="E222" s="333">
        <f t="shared" si="128"/>
        <v>258.24160055542711</v>
      </c>
      <c r="F222" s="333">
        <f t="shared" si="128"/>
        <v>258.24160055542723</v>
      </c>
      <c r="G222" s="333">
        <f t="shared" si="128"/>
        <v>258.24160055542711</v>
      </c>
      <c r="H222" s="333">
        <f t="shared" si="128"/>
        <v>258.24160055542723</v>
      </c>
      <c r="I222" s="333">
        <f t="shared" si="128"/>
        <v>258.24160055542637</v>
      </c>
      <c r="J222" s="333">
        <f t="shared" si="128"/>
        <v>258.24160055542768</v>
      </c>
      <c r="K222" s="333">
        <f t="shared" si="128"/>
        <v>258.24160055542637</v>
      </c>
      <c r="L222" s="333">
        <f t="shared" si="128"/>
        <v>258.24160055542802</v>
      </c>
      <c r="M222" s="333">
        <f t="shared" si="128"/>
        <v>258.24160055542688</v>
      </c>
      <c r="N222" s="333">
        <f t="shared" si="128"/>
        <v>258.24160055542751</v>
      </c>
      <c r="O222" s="333">
        <f t="shared" si="128"/>
        <v>258.24160055542751</v>
      </c>
      <c r="P222" s="333">
        <f t="shared" si="128"/>
        <v>258.24160055542637</v>
      </c>
      <c r="Q222" s="333">
        <f t="shared" si="128"/>
        <v>516.483201110854</v>
      </c>
      <c r="R222" s="333">
        <f t="shared" si="128"/>
        <v>516.48320111085309</v>
      </c>
      <c r="S222" s="333">
        <f t="shared" si="128"/>
        <v>516.48320111085513</v>
      </c>
      <c r="T222" s="333">
        <f t="shared" si="128"/>
        <v>432.38580994479219</v>
      </c>
      <c r="U222" s="333">
        <f t="shared" si="128"/>
        <v>291.55949207235801</v>
      </c>
      <c r="V222" s="333">
        <f t="shared" si="128"/>
        <v>157.7321496512138</v>
      </c>
      <c r="W222" s="333">
        <f t="shared" si="128"/>
        <v>232.41909010818131</v>
      </c>
      <c r="X222" s="333">
        <f t="shared" si="128"/>
        <v>428.25493738910438</v>
      </c>
      <c r="Y222" s="333">
        <f t="shared" si="128"/>
        <v>315.7655975724353</v>
      </c>
      <c r="Z222" s="333">
        <f t="shared" si="128"/>
        <v>236.94620851100311</v>
      </c>
      <c r="AA222" s="333">
        <f t="shared" si="128"/>
        <v>275.97045743651842</v>
      </c>
      <c r="AB222" s="333">
        <f t="shared" si="128"/>
        <v>291.37501873334458</v>
      </c>
      <c r="AC222" s="333">
        <f t="shared" si="128"/>
        <v>504.55370312147443</v>
      </c>
      <c r="AD222" s="333">
        <f t="shared" si="128"/>
        <v>411.88399084452249</v>
      </c>
      <c r="AE222" s="333">
        <f t="shared" si="128"/>
        <v>379.91694915777731</v>
      </c>
      <c r="AF222" s="333">
        <f t="shared" si="128"/>
        <v>349.02182923708341</v>
      </c>
      <c r="AG222" s="341">
        <f t="shared" si="128"/>
        <v>342.41074186113258</v>
      </c>
    </row>
    <row r="223" spans="1:33" x14ac:dyDescent="0.2">
      <c r="A223" s="449"/>
      <c r="B223" s="345"/>
      <c r="C223" s="348" t="s">
        <v>433</v>
      </c>
      <c r="D223" s="335">
        <f>SUM(D218:D222)</f>
        <v>0</v>
      </c>
      <c r="E223" s="335">
        <f t="shared" ref="E223:AF223" si="129">SUM(E218:E222)</f>
        <v>258.24160055542711</v>
      </c>
      <c r="F223" s="335">
        <f t="shared" si="129"/>
        <v>258.24160055542723</v>
      </c>
      <c r="G223" s="335">
        <f t="shared" si="129"/>
        <v>258.24160055542711</v>
      </c>
      <c r="H223" s="335">
        <f t="shared" si="129"/>
        <v>258.24160055542723</v>
      </c>
      <c r="I223" s="335">
        <f t="shared" si="129"/>
        <v>258.24160055542637</v>
      </c>
      <c r="J223" s="335">
        <f t="shared" si="129"/>
        <v>258.24160055542768</v>
      </c>
      <c r="K223" s="335">
        <f t="shared" si="129"/>
        <v>258.24160055542637</v>
      </c>
      <c r="L223" s="335">
        <f t="shared" si="129"/>
        <v>258.24160055542802</v>
      </c>
      <c r="M223" s="335">
        <f t="shared" si="129"/>
        <v>258.24160055542688</v>
      </c>
      <c r="N223" s="335">
        <f t="shared" si="129"/>
        <v>258.24160055542751</v>
      </c>
      <c r="O223" s="335">
        <f t="shared" si="129"/>
        <v>258.24160055542751</v>
      </c>
      <c r="P223" s="335">
        <f t="shared" si="129"/>
        <v>258.24160055542637</v>
      </c>
      <c r="Q223" s="335">
        <f t="shared" si="129"/>
        <v>516.483201110854</v>
      </c>
      <c r="R223" s="335">
        <f t="shared" si="129"/>
        <v>516.48320111085309</v>
      </c>
      <c r="S223" s="335">
        <f t="shared" si="129"/>
        <v>516.48320111085513</v>
      </c>
      <c r="T223" s="335">
        <f t="shared" si="129"/>
        <v>432.38580994479219</v>
      </c>
      <c r="U223" s="335">
        <f t="shared" si="129"/>
        <v>291.55949207235801</v>
      </c>
      <c r="V223" s="335">
        <f t="shared" si="129"/>
        <v>157.7321496512138</v>
      </c>
      <c r="W223" s="335">
        <f t="shared" si="129"/>
        <v>232.41909010818131</v>
      </c>
      <c r="X223" s="335">
        <f t="shared" si="129"/>
        <v>428.25493738910438</v>
      </c>
      <c r="Y223" s="335">
        <f t="shared" si="129"/>
        <v>315.7655975724353</v>
      </c>
      <c r="Z223" s="335">
        <f t="shared" si="129"/>
        <v>236.94620851100311</v>
      </c>
      <c r="AA223" s="335">
        <f t="shared" si="129"/>
        <v>275.97045743651842</v>
      </c>
      <c r="AB223" s="335">
        <f t="shared" si="129"/>
        <v>291.37501873334458</v>
      </c>
      <c r="AC223" s="335">
        <f t="shared" si="129"/>
        <v>504.55370312147443</v>
      </c>
      <c r="AD223" s="335">
        <f t="shared" si="129"/>
        <v>411.88399084452249</v>
      </c>
      <c r="AE223" s="335">
        <f t="shared" si="129"/>
        <v>379.91694915777731</v>
      </c>
      <c r="AF223" s="335">
        <f t="shared" si="129"/>
        <v>349.02182923708341</v>
      </c>
      <c r="AG223" s="342">
        <f t="shared" ref="AG223" si="130">SUM(AG218:AG222)</f>
        <v>342.41074186113258</v>
      </c>
    </row>
    <row r="224" spans="1:33" x14ac:dyDescent="0.2">
      <c r="A224" s="447" t="s">
        <v>9</v>
      </c>
      <c r="B224" s="389" t="s">
        <v>448</v>
      </c>
      <c r="C224" s="351" t="s">
        <v>432</v>
      </c>
      <c r="D224" s="332">
        <v>0</v>
      </c>
      <c r="E224" s="332">
        <v>0</v>
      </c>
      <c r="F224" s="332">
        <v>0</v>
      </c>
      <c r="G224" s="332">
        <v>0</v>
      </c>
      <c r="H224" s="332">
        <v>0</v>
      </c>
      <c r="I224" s="332">
        <v>0</v>
      </c>
      <c r="J224" s="332">
        <v>0</v>
      </c>
      <c r="K224" s="332">
        <v>0</v>
      </c>
      <c r="L224" s="332">
        <v>0</v>
      </c>
      <c r="M224" s="332">
        <v>0</v>
      </c>
      <c r="N224" s="332">
        <v>0</v>
      </c>
      <c r="O224" s="332">
        <v>0</v>
      </c>
      <c r="P224" s="332">
        <v>0</v>
      </c>
      <c r="Q224" s="332">
        <v>0</v>
      </c>
      <c r="R224" s="332">
        <v>0.2238524419510978</v>
      </c>
      <c r="S224" s="332">
        <v>0.2238524419510978</v>
      </c>
      <c r="T224" s="332">
        <v>2.806099627836053</v>
      </c>
      <c r="U224" s="332">
        <v>11.173092935485499</v>
      </c>
      <c r="V224" s="332">
        <v>31.817935135353991</v>
      </c>
      <c r="W224" s="332">
        <v>83.243820071977581</v>
      </c>
      <c r="X224" s="332">
        <v>78.746747887084695</v>
      </c>
      <c r="Y224" s="332">
        <v>126.9815344108068</v>
      </c>
      <c r="Z224" s="332">
        <v>148.79841380586851</v>
      </c>
      <c r="AA224" s="332">
        <v>124.7212806927192</v>
      </c>
      <c r="AB224" s="332">
        <v>150.58892688455271</v>
      </c>
      <c r="AC224" s="332">
        <v>188.06841908670319</v>
      </c>
      <c r="AD224" s="332">
        <v>201.01569153267999</v>
      </c>
      <c r="AE224" s="332">
        <v>141.0769214528047</v>
      </c>
      <c r="AF224" s="332">
        <v>137.47221466286189</v>
      </c>
      <c r="AG224" s="340">
        <v>129.6521479526364</v>
      </c>
    </row>
    <row r="225" spans="1:33" x14ac:dyDescent="0.2">
      <c r="A225" s="448"/>
      <c r="B225" s="389" t="s">
        <v>449</v>
      </c>
      <c r="C225" s="351" t="s">
        <v>432</v>
      </c>
      <c r="D225" s="333">
        <f t="shared" ref="D225:AG225" si="131">D224*$D18</f>
        <v>0</v>
      </c>
      <c r="E225" s="333">
        <f t="shared" si="131"/>
        <v>0</v>
      </c>
      <c r="F225" s="333">
        <f t="shared" si="131"/>
        <v>0</v>
      </c>
      <c r="G225" s="333">
        <f t="shared" si="131"/>
        <v>0</v>
      </c>
      <c r="H225" s="333">
        <f t="shared" si="131"/>
        <v>0</v>
      </c>
      <c r="I225" s="333">
        <f t="shared" si="131"/>
        <v>0</v>
      </c>
      <c r="J225" s="333">
        <f t="shared" si="131"/>
        <v>0</v>
      </c>
      <c r="K225" s="333">
        <f t="shared" si="131"/>
        <v>0</v>
      </c>
      <c r="L225" s="333">
        <f t="shared" si="131"/>
        <v>0</v>
      </c>
      <c r="M225" s="333">
        <f t="shared" si="131"/>
        <v>0</v>
      </c>
      <c r="N225" s="333">
        <f t="shared" si="131"/>
        <v>0</v>
      </c>
      <c r="O225" s="333">
        <f t="shared" si="131"/>
        <v>0</v>
      </c>
      <c r="P225" s="333">
        <f t="shared" si="131"/>
        <v>0</v>
      </c>
      <c r="Q225" s="333">
        <f t="shared" si="131"/>
        <v>0</v>
      </c>
      <c r="R225" s="333">
        <f t="shared" si="131"/>
        <v>0.2238524419510978</v>
      </c>
      <c r="S225" s="333">
        <f t="shared" si="131"/>
        <v>0.2238524419510978</v>
      </c>
      <c r="T225" s="333">
        <f t="shared" si="131"/>
        <v>2.806099627836053</v>
      </c>
      <c r="U225" s="333">
        <f t="shared" si="131"/>
        <v>11.173092935485499</v>
      </c>
      <c r="V225" s="333">
        <f t="shared" si="131"/>
        <v>31.817935135353991</v>
      </c>
      <c r="W225" s="333">
        <f t="shared" si="131"/>
        <v>83.243820071977581</v>
      </c>
      <c r="X225" s="333">
        <f t="shared" si="131"/>
        <v>78.746747887084695</v>
      </c>
      <c r="Y225" s="333">
        <f t="shared" si="131"/>
        <v>126.9815344108068</v>
      </c>
      <c r="Z225" s="333">
        <f t="shared" si="131"/>
        <v>148.79841380586851</v>
      </c>
      <c r="AA225" s="333">
        <f t="shared" si="131"/>
        <v>124.7212806927192</v>
      </c>
      <c r="AB225" s="333">
        <f t="shared" si="131"/>
        <v>150.58892688455271</v>
      </c>
      <c r="AC225" s="333">
        <f t="shared" si="131"/>
        <v>188.06841908670319</v>
      </c>
      <c r="AD225" s="333">
        <f t="shared" si="131"/>
        <v>201.01569153267999</v>
      </c>
      <c r="AE225" s="333">
        <f t="shared" si="131"/>
        <v>141.0769214528047</v>
      </c>
      <c r="AF225" s="333">
        <f t="shared" si="131"/>
        <v>137.47221466286189</v>
      </c>
      <c r="AG225" s="341">
        <f t="shared" si="131"/>
        <v>129.6521479526364</v>
      </c>
    </row>
    <row r="226" spans="1:33" x14ac:dyDescent="0.2">
      <c r="A226" s="449"/>
      <c r="B226" s="345"/>
      <c r="C226" s="348" t="s">
        <v>433</v>
      </c>
      <c r="D226" s="335">
        <f>SUM(D225)</f>
        <v>0</v>
      </c>
      <c r="E226" s="335">
        <f t="shared" ref="E226:AF226" si="132">SUM(E225)</f>
        <v>0</v>
      </c>
      <c r="F226" s="335">
        <f t="shared" si="132"/>
        <v>0</v>
      </c>
      <c r="G226" s="335">
        <f t="shared" si="132"/>
        <v>0</v>
      </c>
      <c r="H226" s="335">
        <f t="shared" si="132"/>
        <v>0</v>
      </c>
      <c r="I226" s="335">
        <f t="shared" si="132"/>
        <v>0</v>
      </c>
      <c r="J226" s="335">
        <f t="shared" si="132"/>
        <v>0</v>
      </c>
      <c r="K226" s="335">
        <f t="shared" si="132"/>
        <v>0</v>
      </c>
      <c r="L226" s="335">
        <f t="shared" si="132"/>
        <v>0</v>
      </c>
      <c r="M226" s="335">
        <f t="shared" si="132"/>
        <v>0</v>
      </c>
      <c r="N226" s="335">
        <f t="shared" si="132"/>
        <v>0</v>
      </c>
      <c r="O226" s="335">
        <f t="shared" si="132"/>
        <v>0</v>
      </c>
      <c r="P226" s="335">
        <f t="shared" si="132"/>
        <v>0</v>
      </c>
      <c r="Q226" s="335">
        <f t="shared" si="132"/>
        <v>0</v>
      </c>
      <c r="R226" s="335">
        <f t="shared" si="132"/>
        <v>0.2238524419510978</v>
      </c>
      <c r="S226" s="335">
        <f t="shared" si="132"/>
        <v>0.2238524419510978</v>
      </c>
      <c r="T226" s="335">
        <f t="shared" si="132"/>
        <v>2.806099627836053</v>
      </c>
      <c r="U226" s="335">
        <f t="shared" si="132"/>
        <v>11.173092935485499</v>
      </c>
      <c r="V226" s="335">
        <f t="shared" si="132"/>
        <v>31.817935135353991</v>
      </c>
      <c r="W226" s="335">
        <f t="shared" si="132"/>
        <v>83.243820071977581</v>
      </c>
      <c r="X226" s="335">
        <f t="shared" si="132"/>
        <v>78.746747887084695</v>
      </c>
      <c r="Y226" s="335">
        <f t="shared" si="132"/>
        <v>126.9815344108068</v>
      </c>
      <c r="Z226" s="335">
        <f t="shared" si="132"/>
        <v>148.79841380586851</v>
      </c>
      <c r="AA226" s="335">
        <f t="shared" si="132"/>
        <v>124.7212806927192</v>
      </c>
      <c r="AB226" s="335">
        <f t="shared" si="132"/>
        <v>150.58892688455271</v>
      </c>
      <c r="AC226" s="335">
        <f t="shared" si="132"/>
        <v>188.06841908670319</v>
      </c>
      <c r="AD226" s="335">
        <f t="shared" si="132"/>
        <v>201.01569153267999</v>
      </c>
      <c r="AE226" s="335">
        <f t="shared" si="132"/>
        <v>141.0769214528047</v>
      </c>
      <c r="AF226" s="335">
        <f t="shared" si="132"/>
        <v>137.47221466286189</v>
      </c>
      <c r="AG226" s="342">
        <f t="shared" ref="AG226" si="133">SUM(AG225)</f>
        <v>129.6521479526364</v>
      </c>
    </row>
    <row r="227" spans="1:33" x14ac:dyDescent="0.2">
      <c r="A227" s="447" t="s">
        <v>11</v>
      </c>
      <c r="B227" s="444" t="s">
        <v>448</v>
      </c>
      <c r="C227" s="347" t="s">
        <v>437</v>
      </c>
      <c r="D227" s="332">
        <v>0</v>
      </c>
      <c r="E227" s="332">
        <v>0</v>
      </c>
      <c r="F227" s="332">
        <v>0</v>
      </c>
      <c r="G227" s="332">
        <v>0</v>
      </c>
      <c r="H227" s="332">
        <v>0</v>
      </c>
      <c r="I227" s="332">
        <v>0</v>
      </c>
      <c r="J227" s="332">
        <v>0</v>
      </c>
      <c r="K227" s="332">
        <v>0</v>
      </c>
      <c r="L227" s="332">
        <v>0</v>
      </c>
      <c r="M227" s="332">
        <v>0</v>
      </c>
      <c r="N227" s="332">
        <v>0</v>
      </c>
      <c r="O227" s="332">
        <v>0</v>
      </c>
      <c r="P227" s="332">
        <v>0</v>
      </c>
      <c r="Q227" s="332">
        <v>0</v>
      </c>
      <c r="R227" s="332">
        <v>0</v>
      </c>
      <c r="S227" s="332">
        <v>0</v>
      </c>
      <c r="T227" s="332">
        <v>0</v>
      </c>
      <c r="U227" s="332">
        <v>0</v>
      </c>
      <c r="V227" s="332">
        <v>0</v>
      </c>
      <c r="W227" s="332">
        <v>0</v>
      </c>
      <c r="X227" s="332">
        <v>0</v>
      </c>
      <c r="Y227" s="332">
        <v>0</v>
      </c>
      <c r="Z227" s="332">
        <v>0</v>
      </c>
      <c r="AA227" s="332">
        <v>0</v>
      </c>
      <c r="AB227" s="332">
        <v>0</v>
      </c>
      <c r="AC227" s="332">
        <v>0</v>
      </c>
      <c r="AD227" s="332">
        <v>0</v>
      </c>
      <c r="AE227" s="332">
        <v>0</v>
      </c>
      <c r="AF227" s="332">
        <v>0</v>
      </c>
      <c r="AG227" s="340">
        <v>0</v>
      </c>
    </row>
    <row r="228" spans="1:33" x14ac:dyDescent="0.2">
      <c r="A228" s="448"/>
      <c r="B228" s="445"/>
      <c r="C228" s="347" t="s">
        <v>442</v>
      </c>
      <c r="D228" s="332">
        <v>0</v>
      </c>
      <c r="E228" s="332">
        <v>4.6098246219695067E-9</v>
      </c>
      <c r="F228" s="332">
        <v>4.6098246219695067E-9</v>
      </c>
      <c r="G228" s="332">
        <v>4.6098246219695059E-9</v>
      </c>
      <c r="H228" s="332">
        <v>4.6098246219695084E-9</v>
      </c>
      <c r="I228" s="332">
        <v>4.6098246219695042E-9</v>
      </c>
      <c r="J228" s="332">
        <v>4.6098246219695084E-9</v>
      </c>
      <c r="K228" s="332">
        <v>4.6098246219695009E-9</v>
      </c>
      <c r="L228" s="332">
        <v>4.6098246219695133E-9</v>
      </c>
      <c r="M228" s="332">
        <v>4.6098246219695084E-9</v>
      </c>
      <c r="N228" s="332">
        <v>4.6098246219695009E-9</v>
      </c>
      <c r="O228" s="332">
        <v>4.6098246219695084E-9</v>
      </c>
      <c r="P228" s="332">
        <v>4.6098246219695084E-9</v>
      </c>
      <c r="Q228" s="332">
        <v>4.6098246219695084E-9</v>
      </c>
      <c r="R228" s="332">
        <v>4.6098246219694951E-9</v>
      </c>
      <c r="S228" s="332">
        <v>4.6098246219695084E-9</v>
      </c>
      <c r="T228" s="332">
        <v>2.1707195476744021E-3</v>
      </c>
      <c r="U228" s="332">
        <v>5.8919453529878429E-3</v>
      </c>
      <c r="V228" s="332">
        <v>2.434551256603322E-2</v>
      </c>
      <c r="W228" s="332">
        <v>7.2406466241913728E-2</v>
      </c>
      <c r="X228" s="332">
        <v>1.185725038791821</v>
      </c>
      <c r="Y228" s="332">
        <v>6.9407868023977111</v>
      </c>
      <c r="Z228" s="332">
        <v>6.0099871879306104</v>
      </c>
      <c r="AA228" s="332">
        <v>0</v>
      </c>
      <c r="AB228" s="332">
        <v>0</v>
      </c>
      <c r="AC228" s="332">
        <v>0</v>
      </c>
      <c r="AD228" s="332">
        <v>0.55067576684923758</v>
      </c>
      <c r="AE228" s="332">
        <v>1.593644982341242</v>
      </c>
      <c r="AF228" s="332">
        <v>2.5490407343530199</v>
      </c>
      <c r="AG228" s="340">
        <v>3.4168630228845678</v>
      </c>
    </row>
    <row r="229" spans="1:33" x14ac:dyDescent="0.2">
      <c r="A229" s="448"/>
      <c r="B229" s="445"/>
      <c r="C229" s="347" t="s">
        <v>435</v>
      </c>
      <c r="D229" s="332">
        <v>0</v>
      </c>
      <c r="E229" s="332">
        <v>0</v>
      </c>
      <c r="F229" s="332">
        <v>0</v>
      </c>
      <c r="G229" s="332">
        <v>0</v>
      </c>
      <c r="H229" s="332">
        <v>0</v>
      </c>
      <c r="I229" s="332">
        <v>0</v>
      </c>
      <c r="J229" s="332">
        <v>0</v>
      </c>
      <c r="K229" s="332">
        <v>0</v>
      </c>
      <c r="L229" s="332">
        <v>0</v>
      </c>
      <c r="M229" s="332">
        <v>0</v>
      </c>
      <c r="N229" s="332">
        <v>0</v>
      </c>
      <c r="O229" s="332">
        <v>0</v>
      </c>
      <c r="P229" s="332">
        <v>0</v>
      </c>
      <c r="Q229" s="332">
        <v>0</v>
      </c>
      <c r="R229" s="332">
        <v>0</v>
      </c>
      <c r="S229" s="332">
        <v>0</v>
      </c>
      <c r="T229" s="332">
        <v>0</v>
      </c>
      <c r="U229" s="332">
        <v>0</v>
      </c>
      <c r="V229" s="332">
        <v>0</v>
      </c>
      <c r="W229" s="332">
        <v>0</v>
      </c>
      <c r="X229" s="332">
        <v>0</v>
      </c>
      <c r="Y229" s="332">
        <v>0</v>
      </c>
      <c r="Z229" s="332">
        <v>0</v>
      </c>
      <c r="AA229" s="332">
        <v>0</v>
      </c>
      <c r="AB229" s="332">
        <v>0</v>
      </c>
      <c r="AC229" s="332">
        <v>0</v>
      </c>
      <c r="AD229" s="332">
        <v>0</v>
      </c>
      <c r="AE229" s="332">
        <v>0</v>
      </c>
      <c r="AF229" s="332">
        <v>0</v>
      </c>
      <c r="AG229" s="340">
        <v>0</v>
      </c>
    </row>
    <row r="230" spans="1:33" x14ac:dyDescent="0.2">
      <c r="A230" s="448"/>
      <c r="B230" s="445"/>
      <c r="C230" s="347" t="s">
        <v>438</v>
      </c>
      <c r="D230" s="332">
        <v>0</v>
      </c>
      <c r="E230" s="332">
        <v>0</v>
      </c>
      <c r="F230" s="332">
        <v>0</v>
      </c>
      <c r="G230" s="332">
        <v>0</v>
      </c>
      <c r="H230" s="332">
        <v>0</v>
      </c>
      <c r="I230" s="332">
        <v>0</v>
      </c>
      <c r="J230" s="332">
        <v>0</v>
      </c>
      <c r="K230" s="332">
        <v>0</v>
      </c>
      <c r="L230" s="332">
        <v>0</v>
      </c>
      <c r="M230" s="332">
        <v>0</v>
      </c>
      <c r="N230" s="332">
        <v>0</v>
      </c>
      <c r="O230" s="332">
        <v>0</v>
      </c>
      <c r="P230" s="332">
        <v>0</v>
      </c>
      <c r="Q230" s="332">
        <v>0</v>
      </c>
      <c r="R230" s="332">
        <v>0</v>
      </c>
      <c r="S230" s="332">
        <v>0</v>
      </c>
      <c r="T230" s="332">
        <v>0</v>
      </c>
      <c r="U230" s="332">
        <v>0</v>
      </c>
      <c r="V230" s="332">
        <v>0</v>
      </c>
      <c r="W230" s="332">
        <v>0</v>
      </c>
      <c r="X230" s="332">
        <v>0</v>
      </c>
      <c r="Y230" s="332">
        <v>0</v>
      </c>
      <c r="Z230" s="332">
        <v>0</v>
      </c>
      <c r="AA230" s="332">
        <v>0</v>
      </c>
      <c r="AB230" s="332">
        <v>0</v>
      </c>
      <c r="AC230" s="332">
        <v>0</v>
      </c>
      <c r="AD230" s="332">
        <v>0</v>
      </c>
      <c r="AE230" s="332">
        <v>0</v>
      </c>
      <c r="AF230" s="332">
        <v>0</v>
      </c>
      <c r="AG230" s="340">
        <v>0</v>
      </c>
    </row>
    <row r="231" spans="1:33" x14ac:dyDescent="0.2">
      <c r="A231" s="448"/>
      <c r="B231" s="445"/>
      <c r="C231" s="347" t="s">
        <v>434</v>
      </c>
      <c r="D231" s="332">
        <v>0</v>
      </c>
      <c r="E231" s="332">
        <v>0</v>
      </c>
      <c r="F231" s="332">
        <v>0</v>
      </c>
      <c r="G231" s="332">
        <v>0</v>
      </c>
      <c r="H231" s="332">
        <v>0</v>
      </c>
      <c r="I231" s="332">
        <v>0</v>
      </c>
      <c r="J231" s="332">
        <v>0</v>
      </c>
      <c r="K231" s="332">
        <v>0</v>
      </c>
      <c r="L231" s="332">
        <v>0</v>
      </c>
      <c r="M231" s="332">
        <v>0</v>
      </c>
      <c r="N231" s="332">
        <v>0</v>
      </c>
      <c r="O231" s="332">
        <v>0</v>
      </c>
      <c r="P231" s="332">
        <v>0</v>
      </c>
      <c r="Q231" s="332">
        <v>0</v>
      </c>
      <c r="R231" s="332">
        <v>0</v>
      </c>
      <c r="S231" s="332">
        <v>0</v>
      </c>
      <c r="T231" s="332">
        <v>0</v>
      </c>
      <c r="U231" s="332">
        <v>0</v>
      </c>
      <c r="V231" s="332">
        <v>0</v>
      </c>
      <c r="W231" s="332">
        <v>0</v>
      </c>
      <c r="X231" s="332">
        <v>0</v>
      </c>
      <c r="Y231" s="332">
        <v>0</v>
      </c>
      <c r="Z231" s="332">
        <v>0</v>
      </c>
      <c r="AA231" s="332">
        <v>0</v>
      </c>
      <c r="AB231" s="332">
        <v>0</v>
      </c>
      <c r="AC231" s="332">
        <v>0</v>
      </c>
      <c r="AD231" s="332">
        <v>0</v>
      </c>
      <c r="AE231" s="332">
        <v>0</v>
      </c>
      <c r="AF231" s="332">
        <v>0</v>
      </c>
      <c r="AG231" s="340">
        <v>0</v>
      </c>
    </row>
    <row r="232" spans="1:33" x14ac:dyDescent="0.2">
      <c r="A232" s="448"/>
      <c r="B232" s="445"/>
      <c r="C232" s="347" t="s">
        <v>456</v>
      </c>
      <c r="D232" s="332">
        <v>0</v>
      </c>
      <c r="E232" s="332">
        <v>0</v>
      </c>
      <c r="F232" s="332">
        <v>0</v>
      </c>
      <c r="G232" s="332">
        <v>0</v>
      </c>
      <c r="H232" s="332">
        <v>0</v>
      </c>
      <c r="I232" s="332">
        <v>0</v>
      </c>
      <c r="J232" s="332">
        <v>0</v>
      </c>
      <c r="K232" s="332">
        <v>0</v>
      </c>
      <c r="L232" s="332">
        <v>0</v>
      </c>
      <c r="M232" s="332">
        <v>0</v>
      </c>
      <c r="N232" s="332">
        <v>0</v>
      </c>
      <c r="O232" s="332">
        <v>0</v>
      </c>
      <c r="P232" s="332">
        <v>0</v>
      </c>
      <c r="Q232" s="332">
        <v>0</v>
      </c>
      <c r="R232" s="332">
        <v>0</v>
      </c>
      <c r="S232" s="332">
        <v>0</v>
      </c>
      <c r="T232" s="332">
        <v>0</v>
      </c>
      <c r="U232" s="332">
        <v>0</v>
      </c>
      <c r="V232" s="332">
        <v>0</v>
      </c>
      <c r="W232" s="332">
        <v>0</v>
      </c>
      <c r="X232" s="332">
        <v>0</v>
      </c>
      <c r="Y232" s="332">
        <v>0</v>
      </c>
      <c r="Z232" s="332">
        <v>0</v>
      </c>
      <c r="AA232" s="332">
        <v>0</v>
      </c>
      <c r="AB232" s="332">
        <v>0</v>
      </c>
      <c r="AC232" s="332">
        <v>0</v>
      </c>
      <c r="AD232" s="332">
        <v>0</v>
      </c>
      <c r="AE232" s="332">
        <v>0</v>
      </c>
      <c r="AF232" s="332">
        <v>0</v>
      </c>
      <c r="AG232" s="340">
        <v>0</v>
      </c>
    </row>
    <row r="233" spans="1:33" x14ac:dyDescent="0.2">
      <c r="A233" s="448"/>
      <c r="B233" s="445"/>
      <c r="C233" s="347" t="s">
        <v>439</v>
      </c>
      <c r="D233" s="332">
        <v>0</v>
      </c>
      <c r="E233" s="332">
        <v>0</v>
      </c>
      <c r="F233" s="332">
        <v>0</v>
      </c>
      <c r="G233" s="332">
        <v>0</v>
      </c>
      <c r="H233" s="332">
        <v>0</v>
      </c>
      <c r="I233" s="332">
        <v>0</v>
      </c>
      <c r="J233" s="332">
        <v>0</v>
      </c>
      <c r="K233" s="332">
        <v>0</v>
      </c>
      <c r="L233" s="332">
        <v>0</v>
      </c>
      <c r="M233" s="332">
        <v>0</v>
      </c>
      <c r="N233" s="332">
        <v>0</v>
      </c>
      <c r="O233" s="332">
        <v>0</v>
      </c>
      <c r="P233" s="332">
        <v>0</v>
      </c>
      <c r="Q233" s="332">
        <v>0</v>
      </c>
      <c r="R233" s="332">
        <v>0</v>
      </c>
      <c r="S233" s="332">
        <v>0</v>
      </c>
      <c r="T233" s="332">
        <v>0</v>
      </c>
      <c r="U233" s="332">
        <v>0</v>
      </c>
      <c r="V233" s="332">
        <v>0</v>
      </c>
      <c r="W233" s="332">
        <v>0</v>
      </c>
      <c r="X233" s="332">
        <v>0</v>
      </c>
      <c r="Y233" s="332">
        <v>0</v>
      </c>
      <c r="Z233" s="332">
        <v>0</v>
      </c>
      <c r="AA233" s="332">
        <v>0</v>
      </c>
      <c r="AB233" s="332">
        <v>0</v>
      </c>
      <c r="AC233" s="332">
        <v>0</v>
      </c>
      <c r="AD233" s="332">
        <v>0</v>
      </c>
      <c r="AE233" s="332">
        <v>0</v>
      </c>
      <c r="AF233" s="332">
        <v>0</v>
      </c>
      <c r="AG233" s="340">
        <v>0</v>
      </c>
    </row>
    <row r="234" spans="1:33" x14ac:dyDescent="0.2">
      <c r="A234" s="448"/>
      <c r="B234" s="445"/>
      <c r="C234" s="347" t="s">
        <v>431</v>
      </c>
      <c r="D234" s="332">
        <v>0</v>
      </c>
      <c r="E234" s="332">
        <v>20.786371306596759</v>
      </c>
      <c r="F234" s="332">
        <v>20.786371306596759</v>
      </c>
      <c r="G234" s="332">
        <v>20.786371306596759</v>
      </c>
      <c r="H234" s="332">
        <v>20.786371306596759</v>
      </c>
      <c r="I234" s="332">
        <v>20.78637130659677</v>
      </c>
      <c r="J234" s="332">
        <v>20.786371306596749</v>
      </c>
      <c r="K234" s="332">
        <v>20.786371306596749</v>
      </c>
      <c r="L234" s="332">
        <v>20.78637130659677</v>
      </c>
      <c r="M234" s="332">
        <v>20.78637130659677</v>
      </c>
      <c r="N234" s="332">
        <v>20.78637130659677</v>
      </c>
      <c r="O234" s="332">
        <v>20.786371306596699</v>
      </c>
      <c r="P234" s="332">
        <v>20.786371306596791</v>
      </c>
      <c r="Q234" s="332">
        <v>20.786371306596749</v>
      </c>
      <c r="R234" s="332">
        <v>20.786371306596749</v>
      </c>
      <c r="S234" s="332">
        <v>20.786371306596749</v>
      </c>
      <c r="T234" s="332">
        <v>0</v>
      </c>
      <c r="U234" s="332">
        <v>0</v>
      </c>
      <c r="V234" s="332">
        <v>0</v>
      </c>
      <c r="W234" s="332">
        <v>0</v>
      </c>
      <c r="X234" s="332">
        <v>8.3216791725391062</v>
      </c>
      <c r="Y234" s="332">
        <v>0</v>
      </c>
      <c r="Z234" s="332">
        <v>0</v>
      </c>
      <c r="AA234" s="332">
        <v>0.21401550820819101</v>
      </c>
      <c r="AB234" s="332">
        <v>0.56970999489533725</v>
      </c>
      <c r="AC234" s="332">
        <v>0.81689968698876914</v>
      </c>
      <c r="AD234" s="332">
        <v>3.210329792691442</v>
      </c>
      <c r="AE234" s="332">
        <v>6.3476069024481347</v>
      </c>
      <c r="AF234" s="332">
        <v>7.2727891032775407</v>
      </c>
      <c r="AG234" s="340">
        <v>5.9858763951798437</v>
      </c>
    </row>
    <row r="235" spans="1:33" x14ac:dyDescent="0.2">
      <c r="A235" s="448"/>
      <c r="B235" s="445"/>
      <c r="C235" s="347" t="s">
        <v>440</v>
      </c>
      <c r="D235" s="332">
        <v>0</v>
      </c>
      <c r="E235" s="332">
        <v>0</v>
      </c>
      <c r="F235" s="332">
        <v>0</v>
      </c>
      <c r="G235" s="332">
        <v>0</v>
      </c>
      <c r="H235" s="332">
        <v>0</v>
      </c>
      <c r="I235" s="332">
        <v>0</v>
      </c>
      <c r="J235" s="332">
        <v>0</v>
      </c>
      <c r="K235" s="332">
        <v>0</v>
      </c>
      <c r="L235" s="332">
        <v>0</v>
      </c>
      <c r="M235" s="332">
        <v>0</v>
      </c>
      <c r="N235" s="332">
        <v>0</v>
      </c>
      <c r="O235" s="332">
        <v>0</v>
      </c>
      <c r="P235" s="332">
        <v>0</v>
      </c>
      <c r="Q235" s="332">
        <v>0</v>
      </c>
      <c r="R235" s="332">
        <v>0</v>
      </c>
      <c r="S235" s="332">
        <v>0</v>
      </c>
      <c r="T235" s="332">
        <v>0</v>
      </c>
      <c r="U235" s="332">
        <v>0</v>
      </c>
      <c r="V235" s="332">
        <v>0</v>
      </c>
      <c r="W235" s="332">
        <v>0</v>
      </c>
      <c r="X235" s="332">
        <v>0</v>
      </c>
      <c r="Y235" s="332">
        <v>0</v>
      </c>
      <c r="Z235" s="332">
        <v>0</v>
      </c>
      <c r="AA235" s="332">
        <v>0</v>
      </c>
      <c r="AB235" s="332">
        <v>0</v>
      </c>
      <c r="AC235" s="332">
        <v>0</v>
      </c>
      <c r="AD235" s="332">
        <v>0</v>
      </c>
      <c r="AE235" s="332">
        <v>0</v>
      </c>
      <c r="AF235" s="332">
        <v>0</v>
      </c>
      <c r="AG235" s="340">
        <v>0</v>
      </c>
    </row>
    <row r="236" spans="1:33" x14ac:dyDescent="0.2">
      <c r="A236" s="448"/>
      <c r="B236" s="445"/>
      <c r="C236" s="347" t="s">
        <v>432</v>
      </c>
      <c r="D236" s="332">
        <v>0</v>
      </c>
      <c r="E236" s="332">
        <v>0</v>
      </c>
      <c r="F236" s="332">
        <v>0</v>
      </c>
      <c r="G236" s="332">
        <v>0</v>
      </c>
      <c r="H236" s="332">
        <v>0</v>
      </c>
      <c r="I236" s="332">
        <v>0</v>
      </c>
      <c r="J236" s="332">
        <v>0</v>
      </c>
      <c r="K236" s="332">
        <v>0</v>
      </c>
      <c r="L236" s="332">
        <v>0</v>
      </c>
      <c r="M236" s="332">
        <v>0</v>
      </c>
      <c r="N236" s="332">
        <v>0</v>
      </c>
      <c r="O236" s="332">
        <v>0</v>
      </c>
      <c r="P236" s="332">
        <v>0</v>
      </c>
      <c r="Q236" s="332">
        <v>0</v>
      </c>
      <c r="R236" s="332">
        <v>0</v>
      </c>
      <c r="S236" s="332">
        <v>0</v>
      </c>
      <c r="T236" s="332">
        <v>0</v>
      </c>
      <c r="U236" s="332">
        <v>0</v>
      </c>
      <c r="V236" s="332">
        <v>0</v>
      </c>
      <c r="W236" s="332">
        <v>0</v>
      </c>
      <c r="X236" s="332">
        <v>0</v>
      </c>
      <c r="Y236" s="332">
        <v>0</v>
      </c>
      <c r="Z236" s="332">
        <v>0</v>
      </c>
      <c r="AA236" s="332">
        <v>0</v>
      </c>
      <c r="AB236" s="332">
        <v>0</v>
      </c>
      <c r="AC236" s="332">
        <v>0</v>
      </c>
      <c r="AD236" s="332">
        <v>0</v>
      </c>
      <c r="AE236" s="332">
        <v>0</v>
      </c>
      <c r="AF236" s="332">
        <v>0</v>
      </c>
      <c r="AG236" s="340">
        <v>0</v>
      </c>
    </row>
    <row r="237" spans="1:33" x14ac:dyDescent="0.2">
      <c r="A237" s="448"/>
      <c r="B237" s="445"/>
      <c r="C237" s="347" t="s">
        <v>436</v>
      </c>
      <c r="D237" s="332">
        <v>0</v>
      </c>
      <c r="E237" s="332">
        <v>662.1027703129422</v>
      </c>
      <c r="F237" s="332">
        <v>662.10277031294254</v>
      </c>
      <c r="G237" s="332">
        <v>662.1027703129422</v>
      </c>
      <c r="H237" s="332">
        <v>662.10277031294254</v>
      </c>
      <c r="I237" s="332">
        <v>662.10277031294049</v>
      </c>
      <c r="J237" s="332">
        <v>662.10277031294379</v>
      </c>
      <c r="K237" s="332">
        <v>662.10277031294049</v>
      </c>
      <c r="L237" s="332">
        <v>662.10277031294459</v>
      </c>
      <c r="M237" s="332">
        <v>662.10277031294186</v>
      </c>
      <c r="N237" s="332">
        <v>662.10277031294322</v>
      </c>
      <c r="O237" s="332">
        <v>662.10277031294322</v>
      </c>
      <c r="P237" s="332">
        <v>662.10277031294049</v>
      </c>
      <c r="Q237" s="332">
        <v>1324.2055406258839</v>
      </c>
      <c r="R237" s="332">
        <v>1324.2055406258819</v>
      </c>
      <c r="S237" s="332">
        <v>1324.2055406258869</v>
      </c>
      <c r="T237" s="332">
        <v>1138.782478047309</v>
      </c>
      <c r="U237" s="332">
        <v>788.27038640628575</v>
      </c>
      <c r="V237" s="332">
        <v>437.49190353111072</v>
      </c>
      <c r="W237" s="332">
        <v>660.93681202339906</v>
      </c>
      <c r="X237" s="332">
        <v>1247.8947866632</v>
      </c>
      <c r="Y237" s="332">
        <v>942.29872687365298</v>
      </c>
      <c r="Z237" s="332">
        <v>723.75798822458103</v>
      </c>
      <c r="AA237" s="332">
        <v>862.39804935188852</v>
      </c>
      <c r="AB237" s="332">
        <v>931.08703961163428</v>
      </c>
      <c r="AC237" s="332">
        <v>1647.9281150963429</v>
      </c>
      <c r="AD237" s="332">
        <v>1345.258600762581</v>
      </c>
      <c r="AE237" s="332">
        <v>1240.850712313566</v>
      </c>
      <c r="AF237" s="332">
        <v>1139.943838730821</v>
      </c>
      <c r="AG237" s="340">
        <v>1118.3512972614251</v>
      </c>
    </row>
    <row r="238" spans="1:33" x14ac:dyDescent="0.2">
      <c r="A238" s="448"/>
      <c r="B238" s="445"/>
      <c r="C238" s="347" t="s">
        <v>446</v>
      </c>
      <c r="D238" s="332">
        <v>0</v>
      </c>
      <c r="E238" s="332">
        <v>0</v>
      </c>
      <c r="F238" s="332">
        <v>0</v>
      </c>
      <c r="G238" s="332">
        <v>0</v>
      </c>
      <c r="H238" s="332">
        <v>0</v>
      </c>
      <c r="I238" s="332">
        <v>0</v>
      </c>
      <c r="J238" s="332">
        <v>0</v>
      </c>
      <c r="K238" s="332">
        <v>0</v>
      </c>
      <c r="L238" s="332">
        <v>0</v>
      </c>
      <c r="M238" s="332">
        <v>0</v>
      </c>
      <c r="N238" s="332">
        <v>0</v>
      </c>
      <c r="O238" s="332">
        <v>0</v>
      </c>
      <c r="P238" s="332">
        <v>0</v>
      </c>
      <c r="Q238" s="332">
        <v>0</v>
      </c>
      <c r="R238" s="332">
        <v>0</v>
      </c>
      <c r="S238" s="332">
        <v>0</v>
      </c>
      <c r="T238" s="332">
        <v>0</v>
      </c>
      <c r="U238" s="332">
        <v>0</v>
      </c>
      <c r="V238" s="332">
        <v>0</v>
      </c>
      <c r="W238" s="332">
        <v>0</v>
      </c>
      <c r="X238" s="332">
        <v>0</v>
      </c>
      <c r="Y238" s="332">
        <v>0</v>
      </c>
      <c r="Z238" s="332">
        <v>0</v>
      </c>
      <c r="AA238" s="332">
        <v>5.8516624128673378</v>
      </c>
      <c r="AB238" s="332">
        <v>13.1438010941676</v>
      </c>
      <c r="AC238" s="332">
        <v>21.393821583264309</v>
      </c>
      <c r="AD238" s="332">
        <v>27.305917669863639</v>
      </c>
      <c r="AE238" s="332">
        <v>31.81147986666215</v>
      </c>
      <c r="AF238" s="332">
        <v>44.31862760773511</v>
      </c>
      <c r="AG238" s="340">
        <v>69.292337109353355</v>
      </c>
    </row>
    <row r="239" spans="1:33" x14ac:dyDescent="0.2">
      <c r="A239" s="448"/>
      <c r="B239" s="446"/>
      <c r="C239" s="351" t="s">
        <v>447</v>
      </c>
      <c r="D239" s="332">
        <v>0</v>
      </c>
      <c r="E239" s="332">
        <v>0</v>
      </c>
      <c r="F239" s="332">
        <v>0</v>
      </c>
      <c r="G239" s="332">
        <v>0</v>
      </c>
      <c r="H239" s="332">
        <v>0</v>
      </c>
      <c r="I239" s="332">
        <v>0</v>
      </c>
      <c r="J239" s="332">
        <v>0</v>
      </c>
      <c r="K239" s="332">
        <v>0</v>
      </c>
      <c r="L239" s="332">
        <v>0</v>
      </c>
      <c r="M239" s="332">
        <v>0</v>
      </c>
      <c r="N239" s="332">
        <v>0</v>
      </c>
      <c r="O239" s="332">
        <v>0</v>
      </c>
      <c r="P239" s="332">
        <v>0</v>
      </c>
      <c r="Q239" s="332">
        <v>0</v>
      </c>
      <c r="R239" s="332">
        <v>0</v>
      </c>
      <c r="S239" s="332">
        <v>0</v>
      </c>
      <c r="T239" s="332">
        <v>0</v>
      </c>
      <c r="U239" s="332">
        <v>0</v>
      </c>
      <c r="V239" s="332">
        <v>0</v>
      </c>
      <c r="W239" s="332">
        <v>0</v>
      </c>
      <c r="X239" s="332">
        <v>58.634797089023103</v>
      </c>
      <c r="Y239" s="332">
        <v>583.99591808309242</v>
      </c>
      <c r="Z239" s="332">
        <v>1055.80576360144</v>
      </c>
      <c r="AA239" s="332">
        <v>970.64392298747043</v>
      </c>
      <c r="AB239" s="332">
        <v>977.76785446457859</v>
      </c>
      <c r="AC239" s="332">
        <v>1079.727811256756</v>
      </c>
      <c r="AD239" s="332">
        <v>1198.0931022734831</v>
      </c>
      <c r="AE239" s="332">
        <v>1204.584598347808</v>
      </c>
      <c r="AF239" s="332">
        <v>1357.450512066386</v>
      </c>
      <c r="AG239" s="340">
        <v>1667.028419052358</v>
      </c>
    </row>
    <row r="240" spans="1:33" x14ac:dyDescent="0.2">
      <c r="A240" s="448"/>
      <c r="B240" s="445" t="s">
        <v>449</v>
      </c>
      <c r="C240" s="347" t="s">
        <v>437</v>
      </c>
      <c r="D240" s="333">
        <f t="shared" ref="D240:AG240" si="134">D227*$D3</f>
        <v>0</v>
      </c>
      <c r="E240" s="333">
        <f t="shared" si="134"/>
        <v>0</v>
      </c>
      <c r="F240" s="333">
        <f t="shared" si="134"/>
        <v>0</v>
      </c>
      <c r="G240" s="333">
        <f t="shared" si="134"/>
        <v>0</v>
      </c>
      <c r="H240" s="333">
        <f t="shared" si="134"/>
        <v>0</v>
      </c>
      <c r="I240" s="333">
        <f t="shared" si="134"/>
        <v>0</v>
      </c>
      <c r="J240" s="333">
        <f t="shared" si="134"/>
        <v>0</v>
      </c>
      <c r="K240" s="333">
        <f t="shared" si="134"/>
        <v>0</v>
      </c>
      <c r="L240" s="333">
        <f t="shared" si="134"/>
        <v>0</v>
      </c>
      <c r="M240" s="333">
        <f t="shared" si="134"/>
        <v>0</v>
      </c>
      <c r="N240" s="333">
        <f t="shared" si="134"/>
        <v>0</v>
      </c>
      <c r="O240" s="333">
        <f t="shared" si="134"/>
        <v>0</v>
      </c>
      <c r="P240" s="333">
        <f t="shared" si="134"/>
        <v>0</v>
      </c>
      <c r="Q240" s="333">
        <f t="shared" si="134"/>
        <v>0</v>
      </c>
      <c r="R240" s="333">
        <f t="shared" si="134"/>
        <v>0</v>
      </c>
      <c r="S240" s="333">
        <f t="shared" si="134"/>
        <v>0</v>
      </c>
      <c r="T240" s="333">
        <f t="shared" si="134"/>
        <v>0</v>
      </c>
      <c r="U240" s="333">
        <f t="shared" si="134"/>
        <v>0</v>
      </c>
      <c r="V240" s="333">
        <f t="shared" si="134"/>
        <v>0</v>
      </c>
      <c r="W240" s="333">
        <f t="shared" si="134"/>
        <v>0</v>
      </c>
      <c r="X240" s="333">
        <f t="shared" si="134"/>
        <v>0</v>
      </c>
      <c r="Y240" s="333">
        <f t="shared" si="134"/>
        <v>0</v>
      </c>
      <c r="Z240" s="333">
        <f t="shared" si="134"/>
        <v>0</v>
      </c>
      <c r="AA240" s="333">
        <f t="shared" si="134"/>
        <v>0</v>
      </c>
      <c r="AB240" s="333">
        <f t="shared" si="134"/>
        <v>0</v>
      </c>
      <c r="AC240" s="333">
        <f t="shared" si="134"/>
        <v>0</v>
      </c>
      <c r="AD240" s="333">
        <f t="shared" si="134"/>
        <v>0</v>
      </c>
      <c r="AE240" s="333">
        <f t="shared" si="134"/>
        <v>0</v>
      </c>
      <c r="AF240" s="333">
        <f t="shared" si="134"/>
        <v>0</v>
      </c>
      <c r="AG240" s="341">
        <f t="shared" si="134"/>
        <v>0</v>
      </c>
    </row>
    <row r="241" spans="1:33" x14ac:dyDescent="0.2">
      <c r="A241" s="448"/>
      <c r="B241" s="445"/>
      <c r="C241" s="347" t="s">
        <v>442</v>
      </c>
      <c r="D241" s="333">
        <f t="shared" ref="D241:AG241" si="135">D228*$D5</f>
        <v>0</v>
      </c>
      <c r="E241" s="333">
        <f t="shared" si="135"/>
        <v>4.6098246219695067E-9</v>
      </c>
      <c r="F241" s="333">
        <f t="shared" si="135"/>
        <v>4.6098246219695067E-9</v>
      </c>
      <c r="G241" s="333">
        <f t="shared" si="135"/>
        <v>4.6098246219695059E-9</v>
      </c>
      <c r="H241" s="333">
        <f t="shared" si="135"/>
        <v>4.6098246219695084E-9</v>
      </c>
      <c r="I241" s="333">
        <f t="shared" si="135"/>
        <v>4.6098246219695042E-9</v>
      </c>
      <c r="J241" s="333">
        <f t="shared" si="135"/>
        <v>4.6098246219695084E-9</v>
      </c>
      <c r="K241" s="333">
        <f t="shared" si="135"/>
        <v>4.6098246219695009E-9</v>
      </c>
      <c r="L241" s="333">
        <f t="shared" si="135"/>
        <v>4.6098246219695133E-9</v>
      </c>
      <c r="M241" s="333">
        <f t="shared" si="135"/>
        <v>4.6098246219695084E-9</v>
      </c>
      <c r="N241" s="333">
        <f t="shared" si="135"/>
        <v>4.6098246219695009E-9</v>
      </c>
      <c r="O241" s="333">
        <f t="shared" si="135"/>
        <v>4.6098246219695084E-9</v>
      </c>
      <c r="P241" s="333">
        <f t="shared" si="135"/>
        <v>4.6098246219695084E-9</v>
      </c>
      <c r="Q241" s="333">
        <f t="shared" si="135"/>
        <v>4.6098246219695084E-9</v>
      </c>
      <c r="R241" s="333">
        <f t="shared" si="135"/>
        <v>4.6098246219694951E-9</v>
      </c>
      <c r="S241" s="333">
        <f t="shared" si="135"/>
        <v>4.6098246219695084E-9</v>
      </c>
      <c r="T241" s="333">
        <f t="shared" si="135"/>
        <v>2.1707195476744021E-3</v>
      </c>
      <c r="U241" s="333">
        <f t="shared" si="135"/>
        <v>5.8919453529878429E-3</v>
      </c>
      <c r="V241" s="333">
        <f t="shared" si="135"/>
        <v>2.434551256603322E-2</v>
      </c>
      <c r="W241" s="333">
        <f t="shared" si="135"/>
        <v>7.2406466241913728E-2</v>
      </c>
      <c r="X241" s="333">
        <f t="shared" si="135"/>
        <v>1.185725038791821</v>
      </c>
      <c r="Y241" s="333">
        <f t="shared" si="135"/>
        <v>6.9407868023977111</v>
      </c>
      <c r="Z241" s="333">
        <f t="shared" si="135"/>
        <v>6.0099871879306104</v>
      </c>
      <c r="AA241" s="333">
        <f t="shared" si="135"/>
        <v>0</v>
      </c>
      <c r="AB241" s="333">
        <f t="shared" si="135"/>
        <v>0</v>
      </c>
      <c r="AC241" s="333">
        <f t="shared" si="135"/>
        <v>0</v>
      </c>
      <c r="AD241" s="333">
        <f t="shared" si="135"/>
        <v>0.55067576684923758</v>
      </c>
      <c r="AE241" s="333">
        <f t="shared" si="135"/>
        <v>1.593644982341242</v>
      </c>
      <c r="AF241" s="333">
        <f t="shared" si="135"/>
        <v>2.5490407343530199</v>
      </c>
      <c r="AG241" s="341">
        <f t="shared" si="135"/>
        <v>3.4168630228845678</v>
      </c>
    </row>
    <row r="242" spans="1:33" x14ac:dyDescent="0.2">
      <c r="A242" s="448"/>
      <c r="B242" s="445"/>
      <c r="C242" s="347" t="s">
        <v>435</v>
      </c>
      <c r="D242" s="333">
        <f t="shared" ref="D242:AG242" si="136">D229*$D6</f>
        <v>0</v>
      </c>
      <c r="E242" s="333">
        <f t="shared" si="136"/>
        <v>0</v>
      </c>
      <c r="F242" s="333">
        <f t="shared" si="136"/>
        <v>0</v>
      </c>
      <c r="G242" s="333">
        <f t="shared" si="136"/>
        <v>0</v>
      </c>
      <c r="H242" s="333">
        <f t="shared" si="136"/>
        <v>0</v>
      </c>
      <c r="I242" s="333">
        <f t="shared" si="136"/>
        <v>0</v>
      </c>
      <c r="J242" s="333">
        <f t="shared" si="136"/>
        <v>0</v>
      </c>
      <c r="K242" s="333">
        <f t="shared" si="136"/>
        <v>0</v>
      </c>
      <c r="L242" s="333">
        <f t="shared" si="136"/>
        <v>0</v>
      </c>
      <c r="M242" s="333">
        <f t="shared" si="136"/>
        <v>0</v>
      </c>
      <c r="N242" s="333">
        <f t="shared" si="136"/>
        <v>0</v>
      </c>
      <c r="O242" s="333">
        <f t="shared" si="136"/>
        <v>0</v>
      </c>
      <c r="P242" s="333">
        <f t="shared" si="136"/>
        <v>0</v>
      </c>
      <c r="Q242" s="333">
        <f t="shared" si="136"/>
        <v>0</v>
      </c>
      <c r="R242" s="333">
        <f t="shared" si="136"/>
        <v>0</v>
      </c>
      <c r="S242" s="333">
        <f t="shared" si="136"/>
        <v>0</v>
      </c>
      <c r="T242" s="333">
        <f t="shared" si="136"/>
        <v>0</v>
      </c>
      <c r="U242" s="333">
        <f t="shared" si="136"/>
        <v>0</v>
      </c>
      <c r="V242" s="333">
        <f t="shared" si="136"/>
        <v>0</v>
      </c>
      <c r="W242" s="333">
        <f t="shared" si="136"/>
        <v>0</v>
      </c>
      <c r="X242" s="333">
        <f t="shared" si="136"/>
        <v>0</v>
      </c>
      <c r="Y242" s="333">
        <f t="shared" si="136"/>
        <v>0</v>
      </c>
      <c r="Z242" s="333">
        <f t="shared" si="136"/>
        <v>0</v>
      </c>
      <c r="AA242" s="333">
        <f t="shared" si="136"/>
        <v>0</v>
      </c>
      <c r="AB242" s="333">
        <f t="shared" si="136"/>
        <v>0</v>
      </c>
      <c r="AC242" s="333">
        <f t="shared" si="136"/>
        <v>0</v>
      </c>
      <c r="AD242" s="333">
        <f t="shared" si="136"/>
        <v>0</v>
      </c>
      <c r="AE242" s="333">
        <f t="shared" si="136"/>
        <v>0</v>
      </c>
      <c r="AF242" s="333">
        <f t="shared" si="136"/>
        <v>0</v>
      </c>
      <c r="AG242" s="341">
        <f t="shared" si="136"/>
        <v>0</v>
      </c>
    </row>
    <row r="243" spans="1:33" x14ac:dyDescent="0.2">
      <c r="A243" s="448"/>
      <c r="B243" s="445"/>
      <c r="C243" s="347" t="s">
        <v>438</v>
      </c>
      <c r="D243" s="333">
        <f t="shared" ref="D243:AG243" si="137">D230*$D7</f>
        <v>0</v>
      </c>
      <c r="E243" s="333">
        <f t="shared" si="137"/>
        <v>0</v>
      </c>
      <c r="F243" s="333">
        <f t="shared" si="137"/>
        <v>0</v>
      </c>
      <c r="G243" s="333">
        <f t="shared" si="137"/>
        <v>0</v>
      </c>
      <c r="H243" s="333">
        <f t="shared" si="137"/>
        <v>0</v>
      </c>
      <c r="I243" s="333">
        <f t="shared" si="137"/>
        <v>0</v>
      </c>
      <c r="J243" s="333">
        <f t="shared" si="137"/>
        <v>0</v>
      </c>
      <c r="K243" s="333">
        <f t="shared" si="137"/>
        <v>0</v>
      </c>
      <c r="L243" s="333">
        <f t="shared" si="137"/>
        <v>0</v>
      </c>
      <c r="M243" s="333">
        <f t="shared" si="137"/>
        <v>0</v>
      </c>
      <c r="N243" s="333">
        <f t="shared" si="137"/>
        <v>0</v>
      </c>
      <c r="O243" s="333">
        <f t="shared" si="137"/>
        <v>0</v>
      </c>
      <c r="P243" s="333">
        <f t="shared" si="137"/>
        <v>0</v>
      </c>
      <c r="Q243" s="333">
        <f t="shared" si="137"/>
        <v>0</v>
      </c>
      <c r="R243" s="333">
        <f t="shared" si="137"/>
        <v>0</v>
      </c>
      <c r="S243" s="333">
        <f t="shared" si="137"/>
        <v>0</v>
      </c>
      <c r="T243" s="333">
        <f t="shared" si="137"/>
        <v>0</v>
      </c>
      <c r="U243" s="333">
        <f t="shared" si="137"/>
        <v>0</v>
      </c>
      <c r="V243" s="333">
        <f t="shared" si="137"/>
        <v>0</v>
      </c>
      <c r="W243" s="333">
        <f t="shared" si="137"/>
        <v>0</v>
      </c>
      <c r="X243" s="333">
        <f t="shared" si="137"/>
        <v>0</v>
      </c>
      <c r="Y243" s="333">
        <f t="shared" si="137"/>
        <v>0</v>
      </c>
      <c r="Z243" s="333">
        <f t="shared" si="137"/>
        <v>0</v>
      </c>
      <c r="AA243" s="333">
        <f t="shared" si="137"/>
        <v>0</v>
      </c>
      <c r="AB243" s="333">
        <f t="shared" si="137"/>
        <v>0</v>
      </c>
      <c r="AC243" s="333">
        <f t="shared" si="137"/>
        <v>0</v>
      </c>
      <c r="AD243" s="333">
        <f t="shared" si="137"/>
        <v>0</v>
      </c>
      <c r="AE243" s="333">
        <f t="shared" si="137"/>
        <v>0</v>
      </c>
      <c r="AF243" s="333">
        <f t="shared" si="137"/>
        <v>0</v>
      </c>
      <c r="AG243" s="341">
        <f t="shared" si="137"/>
        <v>0</v>
      </c>
    </row>
    <row r="244" spans="1:33" x14ac:dyDescent="0.2">
      <c r="A244" s="448"/>
      <c r="B244" s="445"/>
      <c r="C244" s="347" t="s">
        <v>434</v>
      </c>
      <c r="D244" s="333">
        <f t="shared" ref="D244:AG244" si="138">D231*$D10</f>
        <v>0</v>
      </c>
      <c r="E244" s="333">
        <f t="shared" si="138"/>
        <v>0</v>
      </c>
      <c r="F244" s="333">
        <f t="shared" si="138"/>
        <v>0</v>
      </c>
      <c r="G244" s="333">
        <f t="shared" si="138"/>
        <v>0</v>
      </c>
      <c r="H244" s="333">
        <f t="shared" si="138"/>
        <v>0</v>
      </c>
      <c r="I244" s="333">
        <f t="shared" si="138"/>
        <v>0</v>
      </c>
      <c r="J244" s="333">
        <f t="shared" si="138"/>
        <v>0</v>
      </c>
      <c r="K244" s="333">
        <f t="shared" si="138"/>
        <v>0</v>
      </c>
      <c r="L244" s="333">
        <f t="shared" si="138"/>
        <v>0</v>
      </c>
      <c r="M244" s="333">
        <f t="shared" si="138"/>
        <v>0</v>
      </c>
      <c r="N244" s="333">
        <f t="shared" si="138"/>
        <v>0</v>
      </c>
      <c r="O244" s="333">
        <f t="shared" si="138"/>
        <v>0</v>
      </c>
      <c r="P244" s="333">
        <f t="shared" si="138"/>
        <v>0</v>
      </c>
      <c r="Q244" s="333">
        <f t="shared" si="138"/>
        <v>0</v>
      </c>
      <c r="R244" s="333">
        <f t="shared" si="138"/>
        <v>0</v>
      </c>
      <c r="S244" s="333">
        <f t="shared" si="138"/>
        <v>0</v>
      </c>
      <c r="T244" s="333">
        <f t="shared" si="138"/>
        <v>0</v>
      </c>
      <c r="U244" s="333">
        <f t="shared" si="138"/>
        <v>0</v>
      </c>
      <c r="V244" s="333">
        <f t="shared" si="138"/>
        <v>0</v>
      </c>
      <c r="W244" s="333">
        <f t="shared" si="138"/>
        <v>0</v>
      </c>
      <c r="X244" s="333">
        <f t="shared" si="138"/>
        <v>0</v>
      </c>
      <c r="Y244" s="333">
        <f t="shared" si="138"/>
        <v>0</v>
      </c>
      <c r="Z244" s="333">
        <f t="shared" si="138"/>
        <v>0</v>
      </c>
      <c r="AA244" s="333">
        <f t="shared" si="138"/>
        <v>0</v>
      </c>
      <c r="AB244" s="333">
        <f t="shared" si="138"/>
        <v>0</v>
      </c>
      <c r="AC244" s="333">
        <f t="shared" si="138"/>
        <v>0</v>
      </c>
      <c r="AD244" s="333">
        <f t="shared" si="138"/>
        <v>0</v>
      </c>
      <c r="AE244" s="333">
        <f t="shared" si="138"/>
        <v>0</v>
      </c>
      <c r="AF244" s="333">
        <f t="shared" si="138"/>
        <v>0</v>
      </c>
      <c r="AG244" s="341">
        <f t="shared" si="138"/>
        <v>0</v>
      </c>
    </row>
    <row r="245" spans="1:33" x14ac:dyDescent="0.2">
      <c r="A245" s="448"/>
      <c r="B245" s="445"/>
      <c r="C245" s="347" t="s">
        <v>456</v>
      </c>
      <c r="D245" s="333">
        <f t="shared" ref="D245:AG245" si="139">D232*$D11</f>
        <v>0</v>
      </c>
      <c r="E245" s="333">
        <f t="shared" si="139"/>
        <v>0</v>
      </c>
      <c r="F245" s="333">
        <f t="shared" si="139"/>
        <v>0</v>
      </c>
      <c r="G245" s="333">
        <f t="shared" si="139"/>
        <v>0</v>
      </c>
      <c r="H245" s="333">
        <f t="shared" si="139"/>
        <v>0</v>
      </c>
      <c r="I245" s="333">
        <f t="shared" si="139"/>
        <v>0</v>
      </c>
      <c r="J245" s="333">
        <f t="shared" si="139"/>
        <v>0</v>
      </c>
      <c r="K245" s="333">
        <f t="shared" si="139"/>
        <v>0</v>
      </c>
      <c r="L245" s="333">
        <f t="shared" si="139"/>
        <v>0</v>
      </c>
      <c r="M245" s="333">
        <f t="shared" si="139"/>
        <v>0</v>
      </c>
      <c r="N245" s="333">
        <f t="shared" si="139"/>
        <v>0</v>
      </c>
      <c r="O245" s="333">
        <f t="shared" si="139"/>
        <v>0</v>
      </c>
      <c r="P245" s="333">
        <f t="shared" si="139"/>
        <v>0</v>
      </c>
      <c r="Q245" s="333">
        <f t="shared" si="139"/>
        <v>0</v>
      </c>
      <c r="R245" s="333">
        <f t="shared" si="139"/>
        <v>0</v>
      </c>
      <c r="S245" s="333">
        <f t="shared" si="139"/>
        <v>0</v>
      </c>
      <c r="T245" s="333">
        <f t="shared" si="139"/>
        <v>0</v>
      </c>
      <c r="U245" s="333">
        <f t="shared" si="139"/>
        <v>0</v>
      </c>
      <c r="V245" s="333">
        <f t="shared" si="139"/>
        <v>0</v>
      </c>
      <c r="W245" s="333">
        <f t="shared" si="139"/>
        <v>0</v>
      </c>
      <c r="X245" s="333">
        <f t="shared" si="139"/>
        <v>0</v>
      </c>
      <c r="Y245" s="333">
        <f t="shared" si="139"/>
        <v>0</v>
      </c>
      <c r="Z245" s="333">
        <f t="shared" si="139"/>
        <v>0</v>
      </c>
      <c r="AA245" s="333">
        <f t="shared" si="139"/>
        <v>0</v>
      </c>
      <c r="AB245" s="333">
        <f t="shared" si="139"/>
        <v>0</v>
      </c>
      <c r="AC245" s="333">
        <f t="shared" si="139"/>
        <v>0</v>
      </c>
      <c r="AD245" s="333">
        <f t="shared" si="139"/>
        <v>0</v>
      </c>
      <c r="AE245" s="333">
        <f t="shared" si="139"/>
        <v>0</v>
      </c>
      <c r="AF245" s="333">
        <f t="shared" si="139"/>
        <v>0</v>
      </c>
      <c r="AG245" s="341">
        <f t="shared" si="139"/>
        <v>0</v>
      </c>
    </row>
    <row r="246" spans="1:33" x14ac:dyDescent="0.2">
      <c r="A246" s="448"/>
      <c r="B246" s="445"/>
      <c r="C246" s="347" t="s">
        <v>439</v>
      </c>
      <c r="D246" s="333">
        <f t="shared" ref="D246:AG246" si="140">D233*$D12</f>
        <v>0</v>
      </c>
      <c r="E246" s="333">
        <f t="shared" si="140"/>
        <v>0</v>
      </c>
      <c r="F246" s="333">
        <f t="shared" si="140"/>
        <v>0</v>
      </c>
      <c r="G246" s="333">
        <f t="shared" si="140"/>
        <v>0</v>
      </c>
      <c r="H246" s="333">
        <f t="shared" si="140"/>
        <v>0</v>
      </c>
      <c r="I246" s="333">
        <f t="shared" si="140"/>
        <v>0</v>
      </c>
      <c r="J246" s="333">
        <f t="shared" si="140"/>
        <v>0</v>
      </c>
      <c r="K246" s="333">
        <f t="shared" si="140"/>
        <v>0</v>
      </c>
      <c r="L246" s="333">
        <f t="shared" si="140"/>
        <v>0</v>
      </c>
      <c r="M246" s="333">
        <f t="shared" si="140"/>
        <v>0</v>
      </c>
      <c r="N246" s="333">
        <f t="shared" si="140"/>
        <v>0</v>
      </c>
      <c r="O246" s="333">
        <f t="shared" si="140"/>
        <v>0</v>
      </c>
      <c r="P246" s="333">
        <f t="shared" si="140"/>
        <v>0</v>
      </c>
      <c r="Q246" s="333">
        <f t="shared" si="140"/>
        <v>0</v>
      </c>
      <c r="R246" s="333">
        <f t="shared" si="140"/>
        <v>0</v>
      </c>
      <c r="S246" s="333">
        <f t="shared" si="140"/>
        <v>0</v>
      </c>
      <c r="T246" s="333">
        <f t="shared" si="140"/>
        <v>0</v>
      </c>
      <c r="U246" s="333">
        <f t="shared" si="140"/>
        <v>0</v>
      </c>
      <c r="V246" s="333">
        <f t="shared" si="140"/>
        <v>0</v>
      </c>
      <c r="W246" s="333">
        <f t="shared" si="140"/>
        <v>0</v>
      </c>
      <c r="X246" s="333">
        <f t="shared" si="140"/>
        <v>0</v>
      </c>
      <c r="Y246" s="333">
        <f t="shared" si="140"/>
        <v>0</v>
      </c>
      <c r="Z246" s="333">
        <f t="shared" si="140"/>
        <v>0</v>
      </c>
      <c r="AA246" s="333">
        <f t="shared" si="140"/>
        <v>0</v>
      </c>
      <c r="AB246" s="333">
        <f t="shared" si="140"/>
        <v>0</v>
      </c>
      <c r="AC246" s="333">
        <f t="shared" si="140"/>
        <v>0</v>
      </c>
      <c r="AD246" s="333">
        <f t="shared" si="140"/>
        <v>0</v>
      </c>
      <c r="AE246" s="333">
        <f t="shared" si="140"/>
        <v>0</v>
      </c>
      <c r="AF246" s="333">
        <f t="shared" si="140"/>
        <v>0</v>
      </c>
      <c r="AG246" s="341">
        <f t="shared" si="140"/>
        <v>0</v>
      </c>
    </row>
    <row r="247" spans="1:33" x14ac:dyDescent="0.2">
      <c r="A247" s="448"/>
      <c r="B247" s="445"/>
      <c r="C247" s="347" t="s">
        <v>431</v>
      </c>
      <c r="D247" s="333">
        <f t="shared" ref="D247:AG247" si="141">D234*$D14</f>
        <v>0</v>
      </c>
      <c r="E247" s="333">
        <f t="shared" si="141"/>
        <v>20.786371306596759</v>
      </c>
      <c r="F247" s="333">
        <f t="shared" si="141"/>
        <v>20.786371306596759</v>
      </c>
      <c r="G247" s="333">
        <f t="shared" si="141"/>
        <v>20.786371306596759</v>
      </c>
      <c r="H247" s="333">
        <f t="shared" si="141"/>
        <v>20.786371306596759</v>
      </c>
      <c r="I247" s="333">
        <f t="shared" si="141"/>
        <v>20.78637130659677</v>
      </c>
      <c r="J247" s="333">
        <f t="shared" si="141"/>
        <v>20.786371306596749</v>
      </c>
      <c r="K247" s="333">
        <f t="shared" si="141"/>
        <v>20.786371306596749</v>
      </c>
      <c r="L247" s="333">
        <f t="shared" si="141"/>
        <v>20.78637130659677</v>
      </c>
      <c r="M247" s="333">
        <f t="shared" si="141"/>
        <v>20.78637130659677</v>
      </c>
      <c r="N247" s="333">
        <f t="shared" si="141"/>
        <v>20.78637130659677</v>
      </c>
      <c r="O247" s="333">
        <f t="shared" si="141"/>
        <v>20.786371306596699</v>
      </c>
      <c r="P247" s="333">
        <f t="shared" si="141"/>
        <v>20.786371306596791</v>
      </c>
      <c r="Q247" s="333">
        <f t="shared" si="141"/>
        <v>20.786371306596749</v>
      </c>
      <c r="R247" s="333">
        <f t="shared" si="141"/>
        <v>20.786371306596749</v>
      </c>
      <c r="S247" s="333">
        <f t="shared" si="141"/>
        <v>20.786371306596749</v>
      </c>
      <c r="T247" s="333">
        <f t="shared" si="141"/>
        <v>0</v>
      </c>
      <c r="U247" s="333">
        <f t="shared" si="141"/>
        <v>0</v>
      </c>
      <c r="V247" s="333">
        <f t="shared" si="141"/>
        <v>0</v>
      </c>
      <c r="W247" s="333">
        <f t="shared" si="141"/>
        <v>0</v>
      </c>
      <c r="X247" s="333">
        <f t="shared" si="141"/>
        <v>8.3216791725391062</v>
      </c>
      <c r="Y247" s="333">
        <f t="shared" si="141"/>
        <v>0</v>
      </c>
      <c r="Z247" s="333">
        <f t="shared" si="141"/>
        <v>0</v>
      </c>
      <c r="AA247" s="333">
        <f t="shared" si="141"/>
        <v>0.21401550820819101</v>
      </c>
      <c r="AB247" s="333">
        <f t="shared" si="141"/>
        <v>0.56970999489533725</v>
      </c>
      <c r="AC247" s="333">
        <f t="shared" si="141"/>
        <v>0.81689968698876914</v>
      </c>
      <c r="AD247" s="333">
        <f t="shared" si="141"/>
        <v>3.210329792691442</v>
      </c>
      <c r="AE247" s="333">
        <f t="shared" si="141"/>
        <v>6.3476069024481347</v>
      </c>
      <c r="AF247" s="333">
        <f t="shared" si="141"/>
        <v>7.2727891032775407</v>
      </c>
      <c r="AG247" s="341">
        <f t="shared" si="141"/>
        <v>5.9858763951798437</v>
      </c>
    </row>
    <row r="248" spans="1:33" x14ac:dyDescent="0.2">
      <c r="A248" s="448"/>
      <c r="B248" s="445"/>
      <c r="C248" s="347" t="s">
        <v>440</v>
      </c>
      <c r="D248" s="333">
        <f t="shared" ref="D248:AG248" si="142">D235*$D16</f>
        <v>0</v>
      </c>
      <c r="E248" s="333">
        <f t="shared" si="142"/>
        <v>0</v>
      </c>
      <c r="F248" s="333">
        <f t="shared" si="142"/>
        <v>0</v>
      </c>
      <c r="G248" s="333">
        <f t="shared" si="142"/>
        <v>0</v>
      </c>
      <c r="H248" s="333">
        <f t="shared" si="142"/>
        <v>0</v>
      </c>
      <c r="I248" s="333">
        <f t="shared" si="142"/>
        <v>0</v>
      </c>
      <c r="J248" s="333">
        <f t="shared" si="142"/>
        <v>0</v>
      </c>
      <c r="K248" s="333">
        <f t="shared" si="142"/>
        <v>0</v>
      </c>
      <c r="L248" s="333">
        <f t="shared" si="142"/>
        <v>0</v>
      </c>
      <c r="M248" s="333">
        <f t="shared" si="142"/>
        <v>0</v>
      </c>
      <c r="N248" s="333">
        <f t="shared" si="142"/>
        <v>0</v>
      </c>
      <c r="O248" s="333">
        <f t="shared" si="142"/>
        <v>0</v>
      </c>
      <c r="P248" s="333">
        <f t="shared" si="142"/>
        <v>0</v>
      </c>
      <c r="Q248" s="333">
        <f t="shared" si="142"/>
        <v>0</v>
      </c>
      <c r="R248" s="333">
        <f t="shared" si="142"/>
        <v>0</v>
      </c>
      <c r="S248" s="333">
        <f t="shared" si="142"/>
        <v>0</v>
      </c>
      <c r="T248" s="333">
        <f t="shared" si="142"/>
        <v>0</v>
      </c>
      <c r="U248" s="333">
        <f t="shared" si="142"/>
        <v>0</v>
      </c>
      <c r="V248" s="333">
        <f t="shared" si="142"/>
        <v>0</v>
      </c>
      <c r="W248" s="333">
        <f t="shared" si="142"/>
        <v>0</v>
      </c>
      <c r="X248" s="333">
        <f t="shared" si="142"/>
        <v>0</v>
      </c>
      <c r="Y248" s="333">
        <f t="shared" si="142"/>
        <v>0</v>
      </c>
      <c r="Z248" s="333">
        <f t="shared" si="142"/>
        <v>0</v>
      </c>
      <c r="AA248" s="333">
        <f t="shared" si="142"/>
        <v>0</v>
      </c>
      <c r="AB248" s="333">
        <f t="shared" si="142"/>
        <v>0</v>
      </c>
      <c r="AC248" s="333">
        <f t="shared" si="142"/>
        <v>0</v>
      </c>
      <c r="AD248" s="333">
        <f t="shared" si="142"/>
        <v>0</v>
      </c>
      <c r="AE248" s="333">
        <f t="shared" si="142"/>
        <v>0</v>
      </c>
      <c r="AF248" s="333">
        <f t="shared" si="142"/>
        <v>0</v>
      </c>
      <c r="AG248" s="341">
        <f t="shared" si="142"/>
        <v>0</v>
      </c>
    </row>
    <row r="249" spans="1:33" x14ac:dyDescent="0.2">
      <c r="A249" s="448"/>
      <c r="B249" s="445"/>
      <c r="C249" s="347" t="s">
        <v>432</v>
      </c>
      <c r="D249" s="333">
        <f t="shared" ref="D249:AG249" si="143">D236*$D18</f>
        <v>0</v>
      </c>
      <c r="E249" s="333">
        <f t="shared" si="143"/>
        <v>0</v>
      </c>
      <c r="F249" s="333">
        <f t="shared" si="143"/>
        <v>0</v>
      </c>
      <c r="G249" s="333">
        <f t="shared" si="143"/>
        <v>0</v>
      </c>
      <c r="H249" s="333">
        <f t="shared" si="143"/>
        <v>0</v>
      </c>
      <c r="I249" s="333">
        <f t="shared" si="143"/>
        <v>0</v>
      </c>
      <c r="J249" s="333">
        <f t="shared" si="143"/>
        <v>0</v>
      </c>
      <c r="K249" s="333">
        <f t="shared" si="143"/>
        <v>0</v>
      </c>
      <c r="L249" s="333">
        <f t="shared" si="143"/>
        <v>0</v>
      </c>
      <c r="M249" s="333">
        <f t="shared" si="143"/>
        <v>0</v>
      </c>
      <c r="N249" s="333">
        <f t="shared" si="143"/>
        <v>0</v>
      </c>
      <c r="O249" s="333">
        <f t="shared" si="143"/>
        <v>0</v>
      </c>
      <c r="P249" s="333">
        <f t="shared" si="143"/>
        <v>0</v>
      </c>
      <c r="Q249" s="333">
        <f t="shared" si="143"/>
        <v>0</v>
      </c>
      <c r="R249" s="333">
        <f t="shared" si="143"/>
        <v>0</v>
      </c>
      <c r="S249" s="333">
        <f t="shared" si="143"/>
        <v>0</v>
      </c>
      <c r="T249" s="333">
        <f t="shared" si="143"/>
        <v>0</v>
      </c>
      <c r="U249" s="333">
        <f t="shared" si="143"/>
        <v>0</v>
      </c>
      <c r="V249" s="333">
        <f t="shared" si="143"/>
        <v>0</v>
      </c>
      <c r="W249" s="333">
        <f t="shared" si="143"/>
        <v>0</v>
      </c>
      <c r="X249" s="333">
        <f t="shared" si="143"/>
        <v>0</v>
      </c>
      <c r="Y249" s="333">
        <f t="shared" si="143"/>
        <v>0</v>
      </c>
      <c r="Z249" s="333">
        <f t="shared" si="143"/>
        <v>0</v>
      </c>
      <c r="AA249" s="333">
        <f t="shared" si="143"/>
        <v>0</v>
      </c>
      <c r="AB249" s="333">
        <f t="shared" si="143"/>
        <v>0</v>
      </c>
      <c r="AC249" s="333">
        <f t="shared" si="143"/>
        <v>0</v>
      </c>
      <c r="AD249" s="333">
        <f t="shared" si="143"/>
        <v>0</v>
      </c>
      <c r="AE249" s="333">
        <f t="shared" si="143"/>
        <v>0</v>
      </c>
      <c r="AF249" s="333">
        <f t="shared" si="143"/>
        <v>0</v>
      </c>
      <c r="AG249" s="341">
        <f t="shared" si="143"/>
        <v>0</v>
      </c>
    </row>
    <row r="250" spans="1:33" x14ac:dyDescent="0.2">
      <c r="A250" s="448"/>
      <c r="B250" s="445"/>
      <c r="C250" s="347" t="s">
        <v>436</v>
      </c>
      <c r="D250" s="333">
        <f t="shared" ref="D250:AG250" si="144">D237*$D19</f>
        <v>0</v>
      </c>
      <c r="E250" s="333">
        <f t="shared" si="144"/>
        <v>662.1027703129422</v>
      </c>
      <c r="F250" s="333">
        <f t="shared" si="144"/>
        <v>662.10277031294254</v>
      </c>
      <c r="G250" s="333">
        <f t="shared" si="144"/>
        <v>662.1027703129422</v>
      </c>
      <c r="H250" s="333">
        <f t="shared" si="144"/>
        <v>662.10277031294254</v>
      </c>
      <c r="I250" s="333">
        <f t="shared" si="144"/>
        <v>662.10277031294049</v>
      </c>
      <c r="J250" s="333">
        <f t="shared" si="144"/>
        <v>662.10277031294379</v>
      </c>
      <c r="K250" s="333">
        <f t="shared" si="144"/>
        <v>662.10277031294049</v>
      </c>
      <c r="L250" s="333">
        <f t="shared" si="144"/>
        <v>662.10277031294459</v>
      </c>
      <c r="M250" s="333">
        <f t="shared" si="144"/>
        <v>662.10277031294186</v>
      </c>
      <c r="N250" s="333">
        <f t="shared" si="144"/>
        <v>662.10277031294322</v>
      </c>
      <c r="O250" s="333">
        <f t="shared" si="144"/>
        <v>662.10277031294322</v>
      </c>
      <c r="P250" s="333">
        <f t="shared" si="144"/>
        <v>662.10277031294049</v>
      </c>
      <c r="Q250" s="333">
        <f t="shared" si="144"/>
        <v>1324.2055406258839</v>
      </c>
      <c r="R250" s="333">
        <f t="shared" si="144"/>
        <v>1324.2055406258819</v>
      </c>
      <c r="S250" s="333">
        <f t="shared" si="144"/>
        <v>1324.2055406258869</v>
      </c>
      <c r="T250" s="333">
        <f t="shared" si="144"/>
        <v>1138.782478047309</v>
      </c>
      <c r="U250" s="333">
        <f t="shared" si="144"/>
        <v>788.27038640628575</v>
      </c>
      <c r="V250" s="333">
        <f t="shared" si="144"/>
        <v>437.49190353111072</v>
      </c>
      <c r="W250" s="333">
        <f t="shared" si="144"/>
        <v>660.93681202339906</v>
      </c>
      <c r="X250" s="333">
        <f t="shared" si="144"/>
        <v>1247.8947866632</v>
      </c>
      <c r="Y250" s="333">
        <f t="shared" si="144"/>
        <v>942.29872687365298</v>
      </c>
      <c r="Z250" s="333">
        <f t="shared" si="144"/>
        <v>723.75798822458103</v>
      </c>
      <c r="AA250" s="333">
        <f t="shared" si="144"/>
        <v>862.39804935188852</v>
      </c>
      <c r="AB250" s="333">
        <f t="shared" si="144"/>
        <v>931.08703961163428</v>
      </c>
      <c r="AC250" s="333">
        <f t="shared" si="144"/>
        <v>1647.9281150963429</v>
      </c>
      <c r="AD250" s="333">
        <f t="shared" si="144"/>
        <v>1345.258600762581</v>
      </c>
      <c r="AE250" s="333">
        <f t="shared" si="144"/>
        <v>1240.850712313566</v>
      </c>
      <c r="AF250" s="333">
        <f t="shared" si="144"/>
        <v>1139.943838730821</v>
      </c>
      <c r="AG250" s="341">
        <f t="shared" si="144"/>
        <v>1118.3512972614251</v>
      </c>
    </row>
    <row r="251" spans="1:33" x14ac:dyDescent="0.2">
      <c r="A251" s="448"/>
      <c r="B251" s="445"/>
      <c r="C251" s="347" t="s">
        <v>446</v>
      </c>
      <c r="D251" s="333">
        <f t="shared" ref="D251:AG251" si="145">D238*$D20</f>
        <v>0</v>
      </c>
      <c r="E251" s="333">
        <f t="shared" si="145"/>
        <v>0</v>
      </c>
      <c r="F251" s="333">
        <f t="shared" si="145"/>
        <v>0</v>
      </c>
      <c r="G251" s="333">
        <f t="shared" si="145"/>
        <v>0</v>
      </c>
      <c r="H251" s="333">
        <f t="shared" si="145"/>
        <v>0</v>
      </c>
      <c r="I251" s="333">
        <f t="shared" si="145"/>
        <v>0</v>
      </c>
      <c r="J251" s="333">
        <f t="shared" si="145"/>
        <v>0</v>
      </c>
      <c r="K251" s="333">
        <f t="shared" si="145"/>
        <v>0</v>
      </c>
      <c r="L251" s="333">
        <f t="shared" si="145"/>
        <v>0</v>
      </c>
      <c r="M251" s="333">
        <f t="shared" si="145"/>
        <v>0</v>
      </c>
      <c r="N251" s="333">
        <f t="shared" si="145"/>
        <v>0</v>
      </c>
      <c r="O251" s="333">
        <f t="shared" si="145"/>
        <v>0</v>
      </c>
      <c r="P251" s="333">
        <f t="shared" si="145"/>
        <v>0</v>
      </c>
      <c r="Q251" s="333">
        <f t="shared" si="145"/>
        <v>0</v>
      </c>
      <c r="R251" s="333">
        <f t="shared" si="145"/>
        <v>0</v>
      </c>
      <c r="S251" s="333">
        <f t="shared" si="145"/>
        <v>0</v>
      </c>
      <c r="T251" s="333">
        <f t="shared" si="145"/>
        <v>0</v>
      </c>
      <c r="U251" s="333">
        <f t="shared" si="145"/>
        <v>0</v>
      </c>
      <c r="V251" s="333">
        <f t="shared" si="145"/>
        <v>0</v>
      </c>
      <c r="W251" s="333">
        <f t="shared" si="145"/>
        <v>0</v>
      </c>
      <c r="X251" s="333">
        <f t="shared" si="145"/>
        <v>0</v>
      </c>
      <c r="Y251" s="333">
        <f t="shared" si="145"/>
        <v>0</v>
      </c>
      <c r="Z251" s="333">
        <f t="shared" si="145"/>
        <v>0</v>
      </c>
      <c r="AA251" s="333">
        <f t="shared" si="145"/>
        <v>5.8516624128673378</v>
      </c>
      <c r="AB251" s="333">
        <f t="shared" si="145"/>
        <v>13.1438010941676</v>
      </c>
      <c r="AC251" s="333">
        <f t="shared" si="145"/>
        <v>21.393821583264309</v>
      </c>
      <c r="AD251" s="333">
        <f t="shared" si="145"/>
        <v>27.305917669863639</v>
      </c>
      <c r="AE251" s="333">
        <f t="shared" si="145"/>
        <v>31.81147986666215</v>
      </c>
      <c r="AF251" s="333">
        <f t="shared" si="145"/>
        <v>44.31862760773511</v>
      </c>
      <c r="AG251" s="341">
        <f t="shared" si="145"/>
        <v>69.292337109353355</v>
      </c>
    </row>
    <row r="252" spans="1:33" x14ac:dyDescent="0.2">
      <c r="A252" s="448"/>
      <c r="B252" s="446"/>
      <c r="C252" s="351" t="s">
        <v>447</v>
      </c>
      <c r="D252" s="333">
        <f t="shared" ref="D252:AG252" si="146">D239*$D21</f>
        <v>0</v>
      </c>
      <c r="E252" s="333">
        <f t="shared" si="146"/>
        <v>0</v>
      </c>
      <c r="F252" s="333">
        <f t="shared" si="146"/>
        <v>0</v>
      </c>
      <c r="G252" s="333">
        <f t="shared" si="146"/>
        <v>0</v>
      </c>
      <c r="H252" s="333">
        <f t="shared" si="146"/>
        <v>0</v>
      </c>
      <c r="I252" s="333">
        <f t="shared" si="146"/>
        <v>0</v>
      </c>
      <c r="J252" s="333">
        <f t="shared" si="146"/>
        <v>0</v>
      </c>
      <c r="K252" s="333">
        <f t="shared" si="146"/>
        <v>0</v>
      </c>
      <c r="L252" s="333">
        <f t="shared" si="146"/>
        <v>0</v>
      </c>
      <c r="M252" s="333">
        <f t="shared" si="146"/>
        <v>0</v>
      </c>
      <c r="N252" s="333">
        <f t="shared" si="146"/>
        <v>0</v>
      </c>
      <c r="O252" s="333">
        <f t="shared" si="146"/>
        <v>0</v>
      </c>
      <c r="P252" s="333">
        <f t="shared" si="146"/>
        <v>0</v>
      </c>
      <c r="Q252" s="333">
        <f t="shared" si="146"/>
        <v>0</v>
      </c>
      <c r="R252" s="333">
        <f t="shared" si="146"/>
        <v>0</v>
      </c>
      <c r="S252" s="333">
        <f t="shared" si="146"/>
        <v>0</v>
      </c>
      <c r="T252" s="333">
        <f t="shared" si="146"/>
        <v>0</v>
      </c>
      <c r="U252" s="333">
        <f t="shared" si="146"/>
        <v>0</v>
      </c>
      <c r="V252" s="333">
        <f t="shared" si="146"/>
        <v>0</v>
      </c>
      <c r="W252" s="333">
        <f t="shared" si="146"/>
        <v>0</v>
      </c>
      <c r="X252" s="333">
        <f t="shared" si="146"/>
        <v>58.634797089023103</v>
      </c>
      <c r="Y252" s="333">
        <f t="shared" si="146"/>
        <v>583.99591808309242</v>
      </c>
      <c r="Z252" s="333">
        <f t="shared" si="146"/>
        <v>1055.80576360144</v>
      </c>
      <c r="AA252" s="333">
        <f t="shared" si="146"/>
        <v>970.64392298747043</v>
      </c>
      <c r="AB252" s="333">
        <f t="shared" si="146"/>
        <v>977.76785446457859</v>
      </c>
      <c r="AC252" s="333">
        <f t="shared" si="146"/>
        <v>1079.727811256756</v>
      </c>
      <c r="AD252" s="333">
        <f t="shared" si="146"/>
        <v>1198.0931022734831</v>
      </c>
      <c r="AE252" s="333">
        <f t="shared" si="146"/>
        <v>1204.584598347808</v>
      </c>
      <c r="AF252" s="333">
        <f t="shared" si="146"/>
        <v>1357.450512066386</v>
      </c>
      <c r="AG252" s="341">
        <f t="shared" si="146"/>
        <v>1667.028419052358</v>
      </c>
    </row>
    <row r="253" spans="1:33" x14ac:dyDescent="0.2">
      <c r="A253" s="449"/>
      <c r="B253" s="345"/>
      <c r="C253" s="348" t="s">
        <v>433</v>
      </c>
      <c r="D253" s="335">
        <f>SUM(D240:D252)</f>
        <v>0</v>
      </c>
      <c r="E253" s="335">
        <f t="shared" ref="E253:AF253" si="147">SUM(E240:E252)</f>
        <v>682.88914162414881</v>
      </c>
      <c r="F253" s="335">
        <f t="shared" si="147"/>
        <v>682.88914162414915</v>
      </c>
      <c r="G253" s="335">
        <f t="shared" si="147"/>
        <v>682.88914162414881</v>
      </c>
      <c r="H253" s="335">
        <f t="shared" si="147"/>
        <v>682.88914162414915</v>
      </c>
      <c r="I253" s="335">
        <f t="shared" si="147"/>
        <v>682.8891416241471</v>
      </c>
      <c r="J253" s="335">
        <f t="shared" si="147"/>
        <v>682.8891416241504</v>
      </c>
      <c r="K253" s="335">
        <f t="shared" si="147"/>
        <v>682.8891416241471</v>
      </c>
      <c r="L253" s="335">
        <f t="shared" si="147"/>
        <v>682.88914162415119</v>
      </c>
      <c r="M253" s="335">
        <f t="shared" si="147"/>
        <v>682.88914162414846</v>
      </c>
      <c r="N253" s="335">
        <f t="shared" si="147"/>
        <v>682.88914162414983</v>
      </c>
      <c r="O253" s="335">
        <f t="shared" si="147"/>
        <v>682.88914162414972</v>
      </c>
      <c r="P253" s="335">
        <f t="shared" si="147"/>
        <v>682.8891416241471</v>
      </c>
      <c r="Q253" s="335">
        <f t="shared" si="147"/>
        <v>1344.9919119370904</v>
      </c>
      <c r="R253" s="335">
        <f t="shared" si="147"/>
        <v>1344.9919119370884</v>
      </c>
      <c r="S253" s="335">
        <f t="shared" si="147"/>
        <v>1344.9919119370934</v>
      </c>
      <c r="T253" s="335">
        <f t="shared" si="147"/>
        <v>1138.7846487668567</v>
      </c>
      <c r="U253" s="335">
        <f t="shared" si="147"/>
        <v>788.27627835163878</v>
      </c>
      <c r="V253" s="335">
        <f t="shared" si="147"/>
        <v>437.51624904367674</v>
      </c>
      <c r="W253" s="335">
        <f t="shared" si="147"/>
        <v>661.00921848964094</v>
      </c>
      <c r="X253" s="335">
        <f t="shared" si="147"/>
        <v>1316.0369879635539</v>
      </c>
      <c r="Y253" s="335">
        <f t="shared" si="147"/>
        <v>1533.235431759143</v>
      </c>
      <c r="Z253" s="335">
        <f t="shared" si="147"/>
        <v>1785.5737390139516</v>
      </c>
      <c r="AA253" s="335">
        <f t="shared" si="147"/>
        <v>1839.1076502604344</v>
      </c>
      <c r="AB253" s="335">
        <f t="shared" si="147"/>
        <v>1922.5684051652756</v>
      </c>
      <c r="AC253" s="335">
        <f t="shared" si="147"/>
        <v>2749.866647623352</v>
      </c>
      <c r="AD253" s="335">
        <f t="shared" si="147"/>
        <v>2574.4186262654684</v>
      </c>
      <c r="AE253" s="335">
        <f t="shared" si="147"/>
        <v>2485.1880424128258</v>
      </c>
      <c r="AF253" s="335">
        <f t="shared" si="147"/>
        <v>2551.5348082425726</v>
      </c>
      <c r="AG253" s="342">
        <f t="shared" ref="AG253" si="148">SUM(AG240:AG252)</f>
        <v>2864.0747928412011</v>
      </c>
    </row>
    <row r="254" spans="1:33" x14ac:dyDescent="0.2">
      <c r="A254" s="447" t="s">
        <v>10</v>
      </c>
      <c r="B254" s="444" t="s">
        <v>448</v>
      </c>
      <c r="C254" s="347" t="s">
        <v>435</v>
      </c>
      <c r="D254" s="332">
        <v>0</v>
      </c>
      <c r="E254" s="332">
        <v>0</v>
      </c>
      <c r="F254" s="332">
        <v>0</v>
      </c>
      <c r="G254" s="332">
        <v>0</v>
      </c>
      <c r="H254" s="332">
        <v>0</v>
      </c>
      <c r="I254" s="332">
        <v>0</v>
      </c>
      <c r="J254" s="332">
        <v>0</v>
      </c>
      <c r="K254" s="332">
        <v>0</v>
      </c>
      <c r="L254" s="332">
        <v>0</v>
      </c>
      <c r="M254" s="332">
        <v>0</v>
      </c>
      <c r="N254" s="332">
        <v>0</v>
      </c>
      <c r="O254" s="332">
        <v>0</v>
      </c>
      <c r="P254" s="332">
        <v>0</v>
      </c>
      <c r="Q254" s="332">
        <v>0</v>
      </c>
      <c r="R254" s="332">
        <v>0</v>
      </c>
      <c r="S254" s="332">
        <v>0</v>
      </c>
      <c r="T254" s="332">
        <v>0</v>
      </c>
      <c r="U254" s="332">
        <v>0</v>
      </c>
      <c r="V254" s="332">
        <v>0</v>
      </c>
      <c r="W254" s="332">
        <v>0</v>
      </c>
      <c r="X254" s="332">
        <v>0</v>
      </c>
      <c r="Y254" s="332">
        <v>0</v>
      </c>
      <c r="Z254" s="332">
        <v>0</v>
      </c>
      <c r="AA254" s="332">
        <v>0</v>
      </c>
      <c r="AB254" s="332">
        <v>0</v>
      </c>
      <c r="AC254" s="332">
        <v>0</v>
      </c>
      <c r="AD254" s="332">
        <v>0</v>
      </c>
      <c r="AE254" s="332">
        <v>0</v>
      </c>
      <c r="AF254" s="332">
        <v>0</v>
      </c>
      <c r="AG254" s="340">
        <v>0</v>
      </c>
    </row>
    <row r="255" spans="1:33" x14ac:dyDescent="0.2">
      <c r="A255" s="448"/>
      <c r="B255" s="445"/>
      <c r="C255" s="347" t="s">
        <v>434</v>
      </c>
      <c r="D255" s="332">
        <v>0</v>
      </c>
      <c r="E255" s="332">
        <v>3.4857341503651051E-7</v>
      </c>
      <c r="F255" s="332">
        <v>3.4857341503651051E-7</v>
      </c>
      <c r="G255" s="332">
        <v>3.4857341503651062E-7</v>
      </c>
      <c r="H255" s="332">
        <v>3.4857341503651041E-7</v>
      </c>
      <c r="I255" s="332">
        <v>3.4857341503651041E-7</v>
      </c>
      <c r="J255" s="332">
        <v>3.4857341503651078E-7</v>
      </c>
      <c r="K255" s="332">
        <v>3.4857341503650988E-7</v>
      </c>
      <c r="L255" s="332">
        <v>3.4857341503651078E-7</v>
      </c>
      <c r="M255" s="332">
        <v>3.4857341503651041E-7</v>
      </c>
      <c r="N255" s="332">
        <v>3.4857341503651041E-7</v>
      </c>
      <c r="O255" s="332">
        <v>3.4857341503651078E-7</v>
      </c>
      <c r="P255" s="332">
        <v>3.4857341503651078E-7</v>
      </c>
      <c r="Q255" s="332">
        <v>3.4857341503650988E-7</v>
      </c>
      <c r="R255" s="332">
        <v>3.4857341503650988E-7</v>
      </c>
      <c r="S255" s="332">
        <v>3.4857341503651168E-7</v>
      </c>
      <c r="T255" s="332">
        <v>8.8573449650829688E-7</v>
      </c>
      <c r="U255" s="332">
        <v>9.964241806298818E-7</v>
      </c>
      <c r="V255" s="332">
        <v>1.0085395729493151E-6</v>
      </c>
      <c r="W255" s="332">
        <v>1.118618659923923E-6</v>
      </c>
      <c r="X255" s="332">
        <v>1.1868608161203299E-5</v>
      </c>
      <c r="Y255" s="332">
        <v>9.4110626965811186E-6</v>
      </c>
      <c r="Z255" s="332">
        <v>1.046062922542304E-5</v>
      </c>
      <c r="AA255" s="332">
        <v>4.4158577569949952E-6</v>
      </c>
      <c r="AB255" s="332">
        <v>4.2847989599557634E-6</v>
      </c>
      <c r="AC255" s="332">
        <v>5.1474587410125484E-6</v>
      </c>
      <c r="AD255" s="332">
        <v>0.12693867765051231</v>
      </c>
      <c r="AE255" s="332">
        <v>0.42707065391291837</v>
      </c>
      <c r="AF255" s="332">
        <v>0.62550769143264418</v>
      </c>
      <c r="AG255" s="340">
        <v>0.71324503489967961</v>
      </c>
    </row>
    <row r="256" spans="1:33" x14ac:dyDescent="0.2">
      <c r="A256" s="448"/>
      <c r="B256" s="445"/>
      <c r="C256" s="347" t="s">
        <v>456</v>
      </c>
      <c r="D256" s="332">
        <v>0</v>
      </c>
      <c r="E256" s="332">
        <v>0</v>
      </c>
      <c r="F256" s="332">
        <v>0</v>
      </c>
      <c r="G256" s="332">
        <v>0</v>
      </c>
      <c r="H256" s="332">
        <v>0</v>
      </c>
      <c r="I256" s="332">
        <v>0</v>
      </c>
      <c r="J256" s="332">
        <v>0</v>
      </c>
      <c r="K256" s="332">
        <v>0</v>
      </c>
      <c r="L256" s="332">
        <v>0</v>
      </c>
      <c r="M256" s="332">
        <v>0</v>
      </c>
      <c r="N256" s="332">
        <v>0</v>
      </c>
      <c r="O256" s="332">
        <v>0</v>
      </c>
      <c r="P256" s="332">
        <v>0</v>
      </c>
      <c r="Q256" s="332">
        <v>0</v>
      </c>
      <c r="R256" s="332">
        <v>0</v>
      </c>
      <c r="S256" s="332">
        <v>0</v>
      </c>
      <c r="T256" s="332">
        <v>0</v>
      </c>
      <c r="U256" s="332">
        <v>0</v>
      </c>
      <c r="V256" s="332">
        <v>0</v>
      </c>
      <c r="W256" s="332">
        <v>0</v>
      </c>
      <c r="X256" s="332">
        <v>0</v>
      </c>
      <c r="Y256" s="332">
        <v>0</v>
      </c>
      <c r="Z256" s="332">
        <v>0</v>
      </c>
      <c r="AA256" s="332">
        <v>0</v>
      </c>
      <c r="AB256" s="332">
        <v>0</v>
      </c>
      <c r="AC256" s="332">
        <v>0</v>
      </c>
      <c r="AD256" s="332">
        <v>0</v>
      </c>
      <c r="AE256" s="332">
        <v>0</v>
      </c>
      <c r="AF256" s="332">
        <v>0</v>
      </c>
      <c r="AG256" s="340">
        <v>0</v>
      </c>
    </row>
    <row r="257" spans="1:33" x14ac:dyDescent="0.2">
      <c r="A257" s="448"/>
      <c r="B257" s="445"/>
      <c r="C257" s="347" t="s">
        <v>431</v>
      </c>
      <c r="D257" s="332">
        <v>0</v>
      </c>
      <c r="E257" s="332">
        <v>19.487223099934461</v>
      </c>
      <c r="F257" s="332">
        <v>19.487223099934461</v>
      </c>
      <c r="G257" s="332">
        <v>19.487223099934461</v>
      </c>
      <c r="H257" s="332">
        <v>19.487223099934461</v>
      </c>
      <c r="I257" s="332">
        <v>19.487223099934472</v>
      </c>
      <c r="J257" s="332">
        <v>19.48722309993445</v>
      </c>
      <c r="K257" s="332">
        <v>19.48722309993445</v>
      </c>
      <c r="L257" s="332">
        <v>19.487223099934472</v>
      </c>
      <c r="M257" s="332">
        <v>19.487223099934472</v>
      </c>
      <c r="N257" s="332">
        <v>19.487223099934472</v>
      </c>
      <c r="O257" s="332">
        <v>19.4872230999344</v>
      </c>
      <c r="P257" s="332">
        <v>19.487223099934489</v>
      </c>
      <c r="Q257" s="332">
        <v>19.48722309993445</v>
      </c>
      <c r="R257" s="332">
        <v>19.48722309993445</v>
      </c>
      <c r="S257" s="332">
        <v>19.48722309993445</v>
      </c>
      <c r="T257" s="332">
        <v>0</v>
      </c>
      <c r="U257" s="332">
        <v>0</v>
      </c>
      <c r="V257" s="332">
        <v>0</v>
      </c>
      <c r="W257" s="332">
        <v>0</v>
      </c>
      <c r="X257" s="332">
        <v>7.8015742242554111</v>
      </c>
      <c r="Y257" s="332">
        <v>0</v>
      </c>
      <c r="Z257" s="332">
        <v>0</v>
      </c>
      <c r="AA257" s="332">
        <v>0.20063953894517911</v>
      </c>
      <c r="AB257" s="332">
        <v>0.53410312021437856</v>
      </c>
      <c r="AC257" s="332">
        <v>0.76584345655197106</v>
      </c>
      <c r="AD257" s="332">
        <v>3.0096841806482262</v>
      </c>
      <c r="AE257" s="332">
        <v>5.9508814710451263</v>
      </c>
      <c r="AF257" s="332">
        <v>6.8182397843226932</v>
      </c>
      <c r="AG257" s="340">
        <v>5.6117591204811026</v>
      </c>
    </row>
    <row r="258" spans="1:33" x14ac:dyDescent="0.2">
      <c r="A258" s="448"/>
      <c r="B258" s="445"/>
      <c r="C258" s="347" t="s">
        <v>446</v>
      </c>
      <c r="D258" s="332">
        <v>0</v>
      </c>
      <c r="E258" s="332">
        <v>0</v>
      </c>
      <c r="F258" s="332">
        <v>0</v>
      </c>
      <c r="G258" s="332">
        <v>0</v>
      </c>
      <c r="H258" s="332">
        <v>0</v>
      </c>
      <c r="I258" s="332">
        <v>0</v>
      </c>
      <c r="J258" s="332">
        <v>0</v>
      </c>
      <c r="K258" s="332">
        <v>0</v>
      </c>
      <c r="L258" s="332">
        <v>0</v>
      </c>
      <c r="M258" s="332">
        <v>0</v>
      </c>
      <c r="N258" s="332">
        <v>0</v>
      </c>
      <c r="O258" s="332">
        <v>0</v>
      </c>
      <c r="P258" s="332">
        <v>0</v>
      </c>
      <c r="Q258" s="332">
        <v>0</v>
      </c>
      <c r="R258" s="332">
        <v>0</v>
      </c>
      <c r="S258" s="332">
        <v>0</v>
      </c>
      <c r="T258" s="332">
        <v>0</v>
      </c>
      <c r="U258" s="332">
        <v>0</v>
      </c>
      <c r="V258" s="332">
        <v>0</v>
      </c>
      <c r="W258" s="332">
        <v>0</v>
      </c>
      <c r="X258" s="332">
        <v>0</v>
      </c>
      <c r="Y258" s="332">
        <v>0</v>
      </c>
      <c r="Z258" s="332">
        <v>0</v>
      </c>
      <c r="AA258" s="332">
        <v>0</v>
      </c>
      <c r="AB258" s="332">
        <v>0</v>
      </c>
      <c r="AC258" s="332">
        <v>0</v>
      </c>
      <c r="AD258" s="332">
        <v>0</v>
      </c>
      <c r="AE258" s="332">
        <v>0</v>
      </c>
      <c r="AF258" s="332">
        <v>0</v>
      </c>
      <c r="AG258" s="340">
        <v>0</v>
      </c>
    </row>
    <row r="259" spans="1:33" x14ac:dyDescent="0.2">
      <c r="A259" s="448"/>
      <c r="B259" s="446"/>
      <c r="C259" s="351" t="s">
        <v>447</v>
      </c>
      <c r="D259" s="332">
        <v>0</v>
      </c>
      <c r="E259" s="332">
        <v>0</v>
      </c>
      <c r="F259" s="332">
        <v>0</v>
      </c>
      <c r="G259" s="332">
        <v>0</v>
      </c>
      <c r="H259" s="332">
        <v>0</v>
      </c>
      <c r="I259" s="332">
        <v>0</v>
      </c>
      <c r="J259" s="332">
        <v>0</v>
      </c>
      <c r="K259" s="332">
        <v>0</v>
      </c>
      <c r="L259" s="332">
        <v>0</v>
      </c>
      <c r="M259" s="332">
        <v>0</v>
      </c>
      <c r="N259" s="332">
        <v>0</v>
      </c>
      <c r="O259" s="332">
        <v>0</v>
      </c>
      <c r="P259" s="332">
        <v>0</v>
      </c>
      <c r="Q259" s="332">
        <v>0</v>
      </c>
      <c r="R259" s="332">
        <v>0</v>
      </c>
      <c r="S259" s="332">
        <v>0</v>
      </c>
      <c r="T259" s="332">
        <v>0</v>
      </c>
      <c r="U259" s="332">
        <v>0</v>
      </c>
      <c r="V259" s="332">
        <v>0</v>
      </c>
      <c r="W259" s="332">
        <v>0</v>
      </c>
      <c r="X259" s="332">
        <v>0</v>
      </c>
      <c r="Y259" s="332">
        <v>0</v>
      </c>
      <c r="Z259" s="332">
        <v>0</v>
      </c>
      <c r="AA259" s="332">
        <v>0</v>
      </c>
      <c r="AB259" s="332">
        <v>0</v>
      </c>
      <c r="AC259" s="332">
        <v>0</v>
      </c>
      <c r="AD259" s="332">
        <v>0</v>
      </c>
      <c r="AE259" s="332">
        <v>0</v>
      </c>
      <c r="AF259" s="332">
        <v>0</v>
      </c>
      <c r="AG259" s="340">
        <v>0</v>
      </c>
    </row>
    <row r="260" spans="1:33" x14ac:dyDescent="0.2">
      <c r="A260" s="448"/>
      <c r="B260" s="445" t="s">
        <v>449</v>
      </c>
      <c r="C260" s="347" t="s">
        <v>435</v>
      </c>
      <c r="D260" s="333">
        <f t="shared" ref="D260:AG260" si="149">D254*$D6</f>
        <v>0</v>
      </c>
      <c r="E260" s="333">
        <f t="shared" si="149"/>
        <v>0</v>
      </c>
      <c r="F260" s="333">
        <f t="shared" si="149"/>
        <v>0</v>
      </c>
      <c r="G260" s="333">
        <f t="shared" si="149"/>
        <v>0</v>
      </c>
      <c r="H260" s="333">
        <f t="shared" si="149"/>
        <v>0</v>
      </c>
      <c r="I260" s="333">
        <f t="shared" si="149"/>
        <v>0</v>
      </c>
      <c r="J260" s="333">
        <f t="shared" si="149"/>
        <v>0</v>
      </c>
      <c r="K260" s="333">
        <f t="shared" si="149"/>
        <v>0</v>
      </c>
      <c r="L260" s="333">
        <f t="shared" si="149"/>
        <v>0</v>
      </c>
      <c r="M260" s="333">
        <f t="shared" si="149"/>
        <v>0</v>
      </c>
      <c r="N260" s="333">
        <f t="shared" si="149"/>
        <v>0</v>
      </c>
      <c r="O260" s="333">
        <f t="shared" si="149"/>
        <v>0</v>
      </c>
      <c r="P260" s="333">
        <f t="shared" si="149"/>
        <v>0</v>
      </c>
      <c r="Q260" s="333">
        <f t="shared" si="149"/>
        <v>0</v>
      </c>
      <c r="R260" s="333">
        <f t="shared" si="149"/>
        <v>0</v>
      </c>
      <c r="S260" s="333">
        <f t="shared" si="149"/>
        <v>0</v>
      </c>
      <c r="T260" s="333">
        <f t="shared" si="149"/>
        <v>0</v>
      </c>
      <c r="U260" s="333">
        <f t="shared" si="149"/>
        <v>0</v>
      </c>
      <c r="V260" s="333">
        <f t="shared" si="149"/>
        <v>0</v>
      </c>
      <c r="W260" s="333">
        <f t="shared" si="149"/>
        <v>0</v>
      </c>
      <c r="X260" s="333">
        <f t="shared" si="149"/>
        <v>0</v>
      </c>
      <c r="Y260" s="333">
        <f t="shared" si="149"/>
        <v>0</v>
      </c>
      <c r="Z260" s="333">
        <f t="shared" si="149"/>
        <v>0</v>
      </c>
      <c r="AA260" s="333">
        <f t="shared" si="149"/>
        <v>0</v>
      </c>
      <c r="AB260" s="333">
        <f t="shared" si="149"/>
        <v>0</v>
      </c>
      <c r="AC260" s="333">
        <f t="shared" si="149"/>
        <v>0</v>
      </c>
      <c r="AD260" s="333">
        <f t="shared" si="149"/>
        <v>0</v>
      </c>
      <c r="AE260" s="333">
        <f t="shared" si="149"/>
        <v>0</v>
      </c>
      <c r="AF260" s="333">
        <f t="shared" si="149"/>
        <v>0</v>
      </c>
      <c r="AG260" s="341">
        <f t="shared" si="149"/>
        <v>0</v>
      </c>
    </row>
    <row r="261" spans="1:33" x14ac:dyDescent="0.2">
      <c r="A261" s="448"/>
      <c r="B261" s="445"/>
      <c r="C261" s="347" t="s">
        <v>434</v>
      </c>
      <c r="D261" s="333">
        <f t="shared" ref="D261:AG261" si="150">D255*$D10</f>
        <v>0</v>
      </c>
      <c r="E261" s="333">
        <f t="shared" si="150"/>
        <v>3.4857341503651051E-7</v>
      </c>
      <c r="F261" s="333">
        <f t="shared" si="150"/>
        <v>3.4857341503651051E-7</v>
      </c>
      <c r="G261" s="333">
        <f t="shared" si="150"/>
        <v>3.4857341503651062E-7</v>
      </c>
      <c r="H261" s="333">
        <f t="shared" si="150"/>
        <v>3.4857341503651041E-7</v>
      </c>
      <c r="I261" s="333">
        <f t="shared" si="150"/>
        <v>3.4857341503651041E-7</v>
      </c>
      <c r="J261" s="333">
        <f t="shared" si="150"/>
        <v>3.4857341503651078E-7</v>
      </c>
      <c r="K261" s="333">
        <f t="shared" si="150"/>
        <v>3.4857341503650988E-7</v>
      </c>
      <c r="L261" s="333">
        <f t="shared" si="150"/>
        <v>3.4857341503651078E-7</v>
      </c>
      <c r="M261" s="333">
        <f t="shared" si="150"/>
        <v>3.4857341503651041E-7</v>
      </c>
      <c r="N261" s="333">
        <f t="shared" si="150"/>
        <v>3.4857341503651041E-7</v>
      </c>
      <c r="O261" s="333">
        <f t="shared" si="150"/>
        <v>3.4857341503651078E-7</v>
      </c>
      <c r="P261" s="333">
        <f t="shared" si="150"/>
        <v>3.4857341503651078E-7</v>
      </c>
      <c r="Q261" s="333">
        <f t="shared" si="150"/>
        <v>3.4857341503650988E-7</v>
      </c>
      <c r="R261" s="333">
        <f t="shared" si="150"/>
        <v>3.4857341503650988E-7</v>
      </c>
      <c r="S261" s="333">
        <f t="shared" si="150"/>
        <v>3.4857341503651168E-7</v>
      </c>
      <c r="T261" s="333">
        <f t="shared" si="150"/>
        <v>8.8573449650829688E-7</v>
      </c>
      <c r="U261" s="333">
        <f t="shared" si="150"/>
        <v>9.964241806298818E-7</v>
      </c>
      <c r="V261" s="333">
        <f t="shared" si="150"/>
        <v>1.0085395729493151E-6</v>
      </c>
      <c r="W261" s="333">
        <f t="shared" si="150"/>
        <v>1.118618659923923E-6</v>
      </c>
      <c r="X261" s="333">
        <f t="shared" si="150"/>
        <v>1.1868608161203299E-5</v>
      </c>
      <c r="Y261" s="333">
        <f t="shared" si="150"/>
        <v>9.4110626965811186E-6</v>
      </c>
      <c r="Z261" s="333">
        <f t="shared" si="150"/>
        <v>1.046062922542304E-5</v>
      </c>
      <c r="AA261" s="333">
        <f t="shared" si="150"/>
        <v>4.4158577569949952E-6</v>
      </c>
      <c r="AB261" s="333">
        <f t="shared" si="150"/>
        <v>4.2847989599557634E-6</v>
      </c>
      <c r="AC261" s="333">
        <f t="shared" si="150"/>
        <v>5.1474587410125484E-6</v>
      </c>
      <c r="AD261" s="333">
        <f t="shared" si="150"/>
        <v>0.12693867765051231</v>
      </c>
      <c r="AE261" s="333">
        <f t="shared" si="150"/>
        <v>0.42707065391291837</v>
      </c>
      <c r="AF261" s="333">
        <f t="shared" si="150"/>
        <v>0.62550769143264418</v>
      </c>
      <c r="AG261" s="341">
        <f t="shared" si="150"/>
        <v>0.71324503489967961</v>
      </c>
    </row>
    <row r="262" spans="1:33" x14ac:dyDescent="0.2">
      <c r="A262" s="448"/>
      <c r="B262" s="445"/>
      <c r="C262" s="347" t="s">
        <v>456</v>
      </c>
      <c r="D262" s="333">
        <f t="shared" ref="D262:AG262" si="151">D256*$D11</f>
        <v>0</v>
      </c>
      <c r="E262" s="333">
        <f t="shared" si="151"/>
        <v>0</v>
      </c>
      <c r="F262" s="333">
        <f t="shared" si="151"/>
        <v>0</v>
      </c>
      <c r="G262" s="333">
        <f t="shared" si="151"/>
        <v>0</v>
      </c>
      <c r="H262" s="333">
        <f t="shared" si="151"/>
        <v>0</v>
      </c>
      <c r="I262" s="333">
        <f t="shared" si="151"/>
        <v>0</v>
      </c>
      <c r="J262" s="333">
        <f t="shared" si="151"/>
        <v>0</v>
      </c>
      <c r="K262" s="333">
        <f t="shared" si="151"/>
        <v>0</v>
      </c>
      <c r="L262" s="333">
        <f t="shared" si="151"/>
        <v>0</v>
      </c>
      <c r="M262" s="333">
        <f t="shared" si="151"/>
        <v>0</v>
      </c>
      <c r="N262" s="333">
        <f t="shared" si="151"/>
        <v>0</v>
      </c>
      <c r="O262" s="333">
        <f t="shared" si="151"/>
        <v>0</v>
      </c>
      <c r="P262" s="333">
        <f t="shared" si="151"/>
        <v>0</v>
      </c>
      <c r="Q262" s="333">
        <f t="shared" si="151"/>
        <v>0</v>
      </c>
      <c r="R262" s="333">
        <f t="shared" si="151"/>
        <v>0</v>
      </c>
      <c r="S262" s="333">
        <f t="shared" si="151"/>
        <v>0</v>
      </c>
      <c r="T262" s="333">
        <f t="shared" si="151"/>
        <v>0</v>
      </c>
      <c r="U262" s="333">
        <f t="shared" si="151"/>
        <v>0</v>
      </c>
      <c r="V262" s="333">
        <f t="shared" si="151"/>
        <v>0</v>
      </c>
      <c r="W262" s="333">
        <f t="shared" si="151"/>
        <v>0</v>
      </c>
      <c r="X262" s="333">
        <f t="shared" si="151"/>
        <v>0</v>
      </c>
      <c r="Y262" s="333">
        <f t="shared" si="151"/>
        <v>0</v>
      </c>
      <c r="Z262" s="333">
        <f t="shared" si="151"/>
        <v>0</v>
      </c>
      <c r="AA262" s="333">
        <f t="shared" si="151"/>
        <v>0</v>
      </c>
      <c r="AB262" s="333">
        <f t="shared" si="151"/>
        <v>0</v>
      </c>
      <c r="AC262" s="333">
        <f t="shared" si="151"/>
        <v>0</v>
      </c>
      <c r="AD262" s="333">
        <f t="shared" si="151"/>
        <v>0</v>
      </c>
      <c r="AE262" s="333">
        <f t="shared" si="151"/>
        <v>0</v>
      </c>
      <c r="AF262" s="333">
        <f t="shared" si="151"/>
        <v>0</v>
      </c>
      <c r="AG262" s="341">
        <f t="shared" si="151"/>
        <v>0</v>
      </c>
    </row>
    <row r="263" spans="1:33" x14ac:dyDescent="0.2">
      <c r="A263" s="448"/>
      <c r="B263" s="445"/>
      <c r="C263" s="347" t="s">
        <v>431</v>
      </c>
      <c r="D263" s="333">
        <f t="shared" ref="D263:AG263" si="152">D257*$D14</f>
        <v>0</v>
      </c>
      <c r="E263" s="333">
        <f t="shared" si="152"/>
        <v>19.487223099934461</v>
      </c>
      <c r="F263" s="333">
        <f t="shared" si="152"/>
        <v>19.487223099934461</v>
      </c>
      <c r="G263" s="333">
        <f t="shared" si="152"/>
        <v>19.487223099934461</v>
      </c>
      <c r="H263" s="333">
        <f t="shared" si="152"/>
        <v>19.487223099934461</v>
      </c>
      <c r="I263" s="333">
        <f t="shared" si="152"/>
        <v>19.487223099934472</v>
      </c>
      <c r="J263" s="333">
        <f t="shared" si="152"/>
        <v>19.48722309993445</v>
      </c>
      <c r="K263" s="333">
        <f t="shared" si="152"/>
        <v>19.48722309993445</v>
      </c>
      <c r="L263" s="333">
        <f t="shared" si="152"/>
        <v>19.487223099934472</v>
      </c>
      <c r="M263" s="333">
        <f t="shared" si="152"/>
        <v>19.487223099934472</v>
      </c>
      <c r="N263" s="333">
        <f t="shared" si="152"/>
        <v>19.487223099934472</v>
      </c>
      <c r="O263" s="333">
        <f t="shared" si="152"/>
        <v>19.4872230999344</v>
      </c>
      <c r="P263" s="333">
        <f t="shared" si="152"/>
        <v>19.487223099934489</v>
      </c>
      <c r="Q263" s="333">
        <f t="shared" si="152"/>
        <v>19.48722309993445</v>
      </c>
      <c r="R263" s="333">
        <f t="shared" si="152"/>
        <v>19.48722309993445</v>
      </c>
      <c r="S263" s="333">
        <f t="shared" si="152"/>
        <v>19.48722309993445</v>
      </c>
      <c r="T263" s="333">
        <f t="shared" si="152"/>
        <v>0</v>
      </c>
      <c r="U263" s="333">
        <f t="shared" si="152"/>
        <v>0</v>
      </c>
      <c r="V263" s="333">
        <f t="shared" si="152"/>
        <v>0</v>
      </c>
      <c r="W263" s="333">
        <f t="shared" si="152"/>
        <v>0</v>
      </c>
      <c r="X263" s="333">
        <f t="shared" si="152"/>
        <v>7.8015742242554111</v>
      </c>
      <c r="Y263" s="333">
        <f t="shared" si="152"/>
        <v>0</v>
      </c>
      <c r="Z263" s="333">
        <f t="shared" si="152"/>
        <v>0</v>
      </c>
      <c r="AA263" s="333">
        <f t="shared" si="152"/>
        <v>0.20063953894517911</v>
      </c>
      <c r="AB263" s="333">
        <f t="shared" si="152"/>
        <v>0.53410312021437856</v>
      </c>
      <c r="AC263" s="333">
        <f t="shared" si="152"/>
        <v>0.76584345655197106</v>
      </c>
      <c r="AD263" s="333">
        <f t="shared" si="152"/>
        <v>3.0096841806482262</v>
      </c>
      <c r="AE263" s="333">
        <f t="shared" si="152"/>
        <v>5.9508814710451263</v>
      </c>
      <c r="AF263" s="333">
        <f t="shared" si="152"/>
        <v>6.8182397843226932</v>
      </c>
      <c r="AG263" s="341">
        <f t="shared" si="152"/>
        <v>5.6117591204811026</v>
      </c>
    </row>
    <row r="264" spans="1:33" x14ac:dyDescent="0.2">
      <c r="A264" s="448"/>
      <c r="B264" s="445"/>
      <c r="C264" s="347" t="s">
        <v>446</v>
      </c>
      <c r="D264" s="333">
        <f t="shared" ref="D264:AG264" si="153">D258*$D20</f>
        <v>0</v>
      </c>
      <c r="E264" s="333">
        <f t="shared" si="153"/>
        <v>0</v>
      </c>
      <c r="F264" s="333">
        <f t="shared" si="153"/>
        <v>0</v>
      </c>
      <c r="G264" s="333">
        <f t="shared" si="153"/>
        <v>0</v>
      </c>
      <c r="H264" s="333">
        <f t="shared" si="153"/>
        <v>0</v>
      </c>
      <c r="I264" s="333">
        <f t="shared" si="153"/>
        <v>0</v>
      </c>
      <c r="J264" s="333">
        <f t="shared" si="153"/>
        <v>0</v>
      </c>
      <c r="K264" s="333">
        <f t="shared" si="153"/>
        <v>0</v>
      </c>
      <c r="L264" s="333">
        <f t="shared" si="153"/>
        <v>0</v>
      </c>
      <c r="M264" s="333">
        <f t="shared" si="153"/>
        <v>0</v>
      </c>
      <c r="N264" s="333">
        <f t="shared" si="153"/>
        <v>0</v>
      </c>
      <c r="O264" s="333">
        <f t="shared" si="153"/>
        <v>0</v>
      </c>
      <c r="P264" s="333">
        <f t="shared" si="153"/>
        <v>0</v>
      </c>
      <c r="Q264" s="333">
        <f t="shared" si="153"/>
        <v>0</v>
      </c>
      <c r="R264" s="333">
        <f t="shared" si="153"/>
        <v>0</v>
      </c>
      <c r="S264" s="333">
        <f t="shared" si="153"/>
        <v>0</v>
      </c>
      <c r="T264" s="333">
        <f t="shared" si="153"/>
        <v>0</v>
      </c>
      <c r="U264" s="333">
        <f t="shared" si="153"/>
        <v>0</v>
      </c>
      <c r="V264" s="333">
        <f t="shared" si="153"/>
        <v>0</v>
      </c>
      <c r="W264" s="333">
        <f t="shared" si="153"/>
        <v>0</v>
      </c>
      <c r="X264" s="333">
        <f t="shared" si="153"/>
        <v>0</v>
      </c>
      <c r="Y264" s="333">
        <f t="shared" si="153"/>
        <v>0</v>
      </c>
      <c r="Z264" s="333">
        <f t="shared" si="153"/>
        <v>0</v>
      </c>
      <c r="AA264" s="333">
        <f t="shared" si="153"/>
        <v>0</v>
      </c>
      <c r="AB264" s="333">
        <f t="shared" si="153"/>
        <v>0</v>
      </c>
      <c r="AC264" s="333">
        <f t="shared" si="153"/>
        <v>0</v>
      </c>
      <c r="AD264" s="333">
        <f t="shared" si="153"/>
        <v>0</v>
      </c>
      <c r="AE264" s="333">
        <f t="shared" si="153"/>
        <v>0</v>
      </c>
      <c r="AF264" s="333">
        <f t="shared" si="153"/>
        <v>0</v>
      </c>
      <c r="AG264" s="341">
        <f t="shared" si="153"/>
        <v>0</v>
      </c>
    </row>
    <row r="265" spans="1:33" x14ac:dyDescent="0.2">
      <c r="A265" s="448"/>
      <c r="B265" s="446"/>
      <c r="C265" s="351" t="s">
        <v>447</v>
      </c>
      <c r="D265" s="333">
        <f t="shared" ref="D265:AG265" si="154">D259*$D21</f>
        <v>0</v>
      </c>
      <c r="E265" s="333">
        <f t="shared" si="154"/>
        <v>0</v>
      </c>
      <c r="F265" s="333">
        <f t="shared" si="154"/>
        <v>0</v>
      </c>
      <c r="G265" s="333">
        <f t="shared" si="154"/>
        <v>0</v>
      </c>
      <c r="H265" s="333">
        <f t="shared" si="154"/>
        <v>0</v>
      </c>
      <c r="I265" s="333">
        <f t="shared" si="154"/>
        <v>0</v>
      </c>
      <c r="J265" s="333">
        <f t="shared" si="154"/>
        <v>0</v>
      </c>
      <c r="K265" s="333">
        <f t="shared" si="154"/>
        <v>0</v>
      </c>
      <c r="L265" s="333">
        <f t="shared" si="154"/>
        <v>0</v>
      </c>
      <c r="M265" s="333">
        <f t="shared" si="154"/>
        <v>0</v>
      </c>
      <c r="N265" s="333">
        <f t="shared" si="154"/>
        <v>0</v>
      </c>
      <c r="O265" s="333">
        <f t="shared" si="154"/>
        <v>0</v>
      </c>
      <c r="P265" s="333">
        <f t="shared" si="154"/>
        <v>0</v>
      </c>
      <c r="Q265" s="333">
        <f t="shared" si="154"/>
        <v>0</v>
      </c>
      <c r="R265" s="333">
        <f t="shared" si="154"/>
        <v>0</v>
      </c>
      <c r="S265" s="333">
        <f t="shared" si="154"/>
        <v>0</v>
      </c>
      <c r="T265" s="333">
        <f t="shared" si="154"/>
        <v>0</v>
      </c>
      <c r="U265" s="333">
        <f t="shared" si="154"/>
        <v>0</v>
      </c>
      <c r="V265" s="333">
        <f t="shared" si="154"/>
        <v>0</v>
      </c>
      <c r="W265" s="333">
        <f t="shared" si="154"/>
        <v>0</v>
      </c>
      <c r="X265" s="333">
        <f t="shared" si="154"/>
        <v>0</v>
      </c>
      <c r="Y265" s="333">
        <f t="shared" si="154"/>
        <v>0</v>
      </c>
      <c r="Z265" s="333">
        <f t="shared" si="154"/>
        <v>0</v>
      </c>
      <c r="AA265" s="333">
        <f t="shared" si="154"/>
        <v>0</v>
      </c>
      <c r="AB265" s="333">
        <f t="shared" si="154"/>
        <v>0</v>
      </c>
      <c r="AC265" s="333">
        <f t="shared" si="154"/>
        <v>0</v>
      </c>
      <c r="AD265" s="333">
        <f t="shared" si="154"/>
        <v>0</v>
      </c>
      <c r="AE265" s="333">
        <f t="shared" si="154"/>
        <v>0</v>
      </c>
      <c r="AF265" s="333">
        <f t="shared" si="154"/>
        <v>0</v>
      </c>
      <c r="AG265" s="341">
        <f t="shared" si="154"/>
        <v>0</v>
      </c>
    </row>
    <row r="266" spans="1:33" x14ac:dyDescent="0.2">
      <c r="A266" s="449"/>
      <c r="B266" s="345"/>
      <c r="C266" s="348" t="s">
        <v>433</v>
      </c>
      <c r="D266" s="335">
        <f>SUM(D260:D265)</f>
        <v>0</v>
      </c>
      <c r="E266" s="335">
        <f t="shared" ref="E266:AF266" si="155">SUM(E260:E265)</f>
        <v>19.487223448507876</v>
      </c>
      <c r="F266" s="335">
        <f t="shared" si="155"/>
        <v>19.487223448507876</v>
      </c>
      <c r="G266" s="335">
        <f t="shared" si="155"/>
        <v>19.487223448507876</v>
      </c>
      <c r="H266" s="335">
        <f t="shared" si="155"/>
        <v>19.487223448507876</v>
      </c>
      <c r="I266" s="335">
        <f t="shared" si="155"/>
        <v>19.487223448507887</v>
      </c>
      <c r="J266" s="335">
        <f t="shared" si="155"/>
        <v>19.487223448507866</v>
      </c>
      <c r="K266" s="335">
        <f t="shared" si="155"/>
        <v>19.487223448507866</v>
      </c>
      <c r="L266" s="335">
        <f t="shared" si="155"/>
        <v>19.487223448507887</v>
      </c>
      <c r="M266" s="335">
        <f t="shared" si="155"/>
        <v>19.487223448507887</v>
      </c>
      <c r="N266" s="335">
        <f t="shared" si="155"/>
        <v>19.487223448507887</v>
      </c>
      <c r="O266" s="335">
        <f t="shared" si="155"/>
        <v>19.487223448507816</v>
      </c>
      <c r="P266" s="335">
        <f t="shared" si="155"/>
        <v>19.487223448507905</v>
      </c>
      <c r="Q266" s="335">
        <f t="shared" si="155"/>
        <v>19.487223448507866</v>
      </c>
      <c r="R266" s="335">
        <f t="shared" si="155"/>
        <v>19.487223448507866</v>
      </c>
      <c r="S266" s="335">
        <f t="shared" si="155"/>
        <v>19.487223448507866</v>
      </c>
      <c r="T266" s="335">
        <f t="shared" si="155"/>
        <v>8.8573449650829688E-7</v>
      </c>
      <c r="U266" s="335">
        <f t="shared" si="155"/>
        <v>9.964241806298818E-7</v>
      </c>
      <c r="V266" s="335">
        <f t="shared" si="155"/>
        <v>1.0085395729493151E-6</v>
      </c>
      <c r="W266" s="335">
        <f t="shared" si="155"/>
        <v>1.118618659923923E-6</v>
      </c>
      <c r="X266" s="335">
        <f t="shared" si="155"/>
        <v>7.8015860928635723</v>
      </c>
      <c r="Y266" s="335">
        <f t="shared" si="155"/>
        <v>9.4110626965811186E-6</v>
      </c>
      <c r="Z266" s="335">
        <f t="shared" si="155"/>
        <v>1.046062922542304E-5</v>
      </c>
      <c r="AA266" s="335">
        <f t="shared" si="155"/>
        <v>0.20064395480293609</v>
      </c>
      <c r="AB266" s="335">
        <f t="shared" si="155"/>
        <v>0.53410740501333853</v>
      </c>
      <c r="AC266" s="335">
        <f t="shared" si="155"/>
        <v>0.76584860401071209</v>
      </c>
      <c r="AD266" s="335">
        <f t="shared" si="155"/>
        <v>3.1366228582987383</v>
      </c>
      <c r="AE266" s="335">
        <f t="shared" si="155"/>
        <v>6.3779521249580444</v>
      </c>
      <c r="AF266" s="335">
        <f t="shared" si="155"/>
        <v>7.4437474757553375</v>
      </c>
      <c r="AG266" s="342">
        <f t="shared" ref="AG266" si="156">SUM(AG260:AG265)</f>
        <v>6.3250041553807819</v>
      </c>
    </row>
    <row r="267" spans="1:33" x14ac:dyDescent="0.2">
      <c r="A267" s="447" t="s">
        <v>65</v>
      </c>
      <c r="B267" s="444" t="s">
        <v>448</v>
      </c>
      <c r="C267" s="347" t="s">
        <v>435</v>
      </c>
      <c r="D267" s="332">
        <v>0</v>
      </c>
      <c r="E267" s="332">
        <v>9.6066851504075893E-5</v>
      </c>
      <c r="F267" s="332">
        <v>9.6066851504075893E-5</v>
      </c>
      <c r="G267" s="332">
        <v>9.6066851504075879E-5</v>
      </c>
      <c r="H267" s="332">
        <v>9.606685150407592E-5</v>
      </c>
      <c r="I267" s="332">
        <v>9.606685150407592E-5</v>
      </c>
      <c r="J267" s="332">
        <v>9.6066851504075811E-5</v>
      </c>
      <c r="K267" s="332">
        <v>9.606685150407592E-5</v>
      </c>
      <c r="L267" s="332">
        <v>9.606685150407592E-5</v>
      </c>
      <c r="M267" s="332">
        <v>9.6066851504075811E-5</v>
      </c>
      <c r="N267" s="332">
        <v>9.6066851504076015E-5</v>
      </c>
      <c r="O267" s="332">
        <v>9.5106182989035065E-5</v>
      </c>
      <c r="P267" s="332">
        <v>9.4145514473994304E-5</v>
      </c>
      <c r="Q267" s="332">
        <v>9.318484595895372E-5</v>
      </c>
      <c r="R267" s="332">
        <v>9.2224177443912784E-5</v>
      </c>
      <c r="S267" s="332">
        <v>9.126350892887201E-5</v>
      </c>
      <c r="T267" s="332">
        <v>2.356785058010563E-4</v>
      </c>
      <c r="U267" s="332">
        <v>2.6607095613883708E-4</v>
      </c>
      <c r="V267" s="332">
        <v>2.6939104495192999E-4</v>
      </c>
      <c r="W267" s="332">
        <v>2.9520331126872012E-4</v>
      </c>
      <c r="X267" s="332">
        <v>3.5621430006541841E-4</v>
      </c>
      <c r="Y267" s="332">
        <v>3.9525801914927229E-4</v>
      </c>
      <c r="Z267" s="332">
        <v>2.5584102800373749E-4</v>
      </c>
      <c r="AA267" s="332">
        <v>6.2516697366871385E-5</v>
      </c>
      <c r="AB267" s="332">
        <v>4.9214635263806972E-5</v>
      </c>
      <c r="AC267" s="332">
        <v>5.6104728406166693E-5</v>
      </c>
      <c r="AD267" s="332">
        <v>8.4347390386927277</v>
      </c>
      <c r="AE267" s="332">
        <v>23.55691885511424</v>
      </c>
      <c r="AF267" s="332">
        <v>36.362173537933487</v>
      </c>
      <c r="AG267" s="340">
        <v>46.912513151585301</v>
      </c>
    </row>
    <row r="268" spans="1:33" x14ac:dyDescent="0.2">
      <c r="A268" s="448"/>
      <c r="B268" s="445"/>
      <c r="C268" s="347" t="s">
        <v>434</v>
      </c>
      <c r="D268" s="332">
        <v>0</v>
      </c>
      <c r="E268" s="332">
        <v>8.2796535638125997E-7</v>
      </c>
      <c r="F268" s="332">
        <v>8.2796535638125997E-7</v>
      </c>
      <c r="G268" s="332">
        <v>8.2796535638126029E-7</v>
      </c>
      <c r="H268" s="332">
        <v>8.2796535638125976E-7</v>
      </c>
      <c r="I268" s="332">
        <v>8.2796535638125976E-7</v>
      </c>
      <c r="J268" s="332">
        <v>8.2796535638126082E-7</v>
      </c>
      <c r="K268" s="332">
        <v>8.279653563812587E-7</v>
      </c>
      <c r="L268" s="332">
        <v>8.2796535638126082E-7</v>
      </c>
      <c r="M268" s="332">
        <v>8.2796535638125976E-7</v>
      </c>
      <c r="N268" s="332">
        <v>8.2796535638125976E-7</v>
      </c>
      <c r="O268" s="332">
        <v>8.2796535638126082E-7</v>
      </c>
      <c r="P268" s="332">
        <v>8.2796535638126082E-7</v>
      </c>
      <c r="Q268" s="332">
        <v>8.279653563812587E-7</v>
      </c>
      <c r="R268" s="332">
        <v>8.279653563812587E-7</v>
      </c>
      <c r="S268" s="332">
        <v>8.2796535638126304E-7</v>
      </c>
      <c r="T268" s="332">
        <v>2.1038824145090192E-6</v>
      </c>
      <c r="U268" s="332">
        <v>2.3668032794058949E-6</v>
      </c>
      <c r="V268" s="332">
        <v>2.3955809333712941E-6</v>
      </c>
      <c r="W268" s="332">
        <v>2.657051448750411E-6</v>
      </c>
      <c r="X268" s="332">
        <v>2.8191468316397399E-5</v>
      </c>
      <c r="Y268" s="332">
        <v>2.2354068162900518E-5</v>
      </c>
      <c r="Z268" s="332">
        <v>2.4847100297916949E-5</v>
      </c>
      <c r="AA268" s="332">
        <v>1.048897329452493E-5</v>
      </c>
      <c r="AB268" s="332">
        <v>1.017766973861226E-5</v>
      </c>
      <c r="AC268" s="332">
        <v>1.22267428527614E-5</v>
      </c>
      <c r="AD268" s="332">
        <v>0.33108103923730831</v>
      </c>
      <c r="AE268" s="332">
        <v>1.234974515864778</v>
      </c>
      <c r="AF268" s="332">
        <v>2.0294195426404649</v>
      </c>
      <c r="AG268" s="340">
        <v>2.6355312419311212</v>
      </c>
    </row>
    <row r="269" spans="1:33" x14ac:dyDescent="0.2">
      <c r="A269" s="448"/>
      <c r="B269" s="445"/>
      <c r="C269" s="347" t="s">
        <v>456</v>
      </c>
      <c r="D269" s="332">
        <v>0</v>
      </c>
      <c r="E269" s="332">
        <v>0</v>
      </c>
      <c r="F269" s="332">
        <v>0</v>
      </c>
      <c r="G269" s="332">
        <v>0</v>
      </c>
      <c r="H269" s="332">
        <v>0</v>
      </c>
      <c r="I269" s="332">
        <v>0</v>
      </c>
      <c r="J269" s="332">
        <v>0</v>
      </c>
      <c r="K269" s="332">
        <v>0</v>
      </c>
      <c r="L269" s="332">
        <v>0</v>
      </c>
      <c r="M269" s="332">
        <v>0</v>
      </c>
      <c r="N269" s="332">
        <v>0</v>
      </c>
      <c r="O269" s="332">
        <v>0</v>
      </c>
      <c r="P269" s="332">
        <v>0</v>
      </c>
      <c r="Q269" s="332">
        <v>0</v>
      </c>
      <c r="R269" s="332">
        <v>0</v>
      </c>
      <c r="S269" s="332">
        <v>0</v>
      </c>
      <c r="T269" s="332">
        <v>0</v>
      </c>
      <c r="U269" s="332">
        <v>0</v>
      </c>
      <c r="V269" s="332">
        <v>0</v>
      </c>
      <c r="W269" s="332">
        <v>0</v>
      </c>
      <c r="X269" s="332">
        <v>0</v>
      </c>
      <c r="Y269" s="332">
        <v>0</v>
      </c>
      <c r="Z269" s="332">
        <v>0</v>
      </c>
      <c r="AA269" s="332">
        <v>0</v>
      </c>
      <c r="AB269" s="332">
        <v>0</v>
      </c>
      <c r="AC269" s="332">
        <v>0</v>
      </c>
      <c r="AD269" s="332">
        <v>0</v>
      </c>
      <c r="AE269" s="332">
        <v>0</v>
      </c>
      <c r="AF269" s="332">
        <v>0</v>
      </c>
      <c r="AG269" s="340">
        <v>0</v>
      </c>
    </row>
    <row r="270" spans="1:33" x14ac:dyDescent="0.2">
      <c r="A270" s="448"/>
      <c r="B270" s="446"/>
      <c r="C270" s="351" t="s">
        <v>431</v>
      </c>
      <c r="D270" s="332">
        <v>0</v>
      </c>
      <c r="E270" s="332">
        <v>798.97614709731272</v>
      </c>
      <c r="F270" s="332">
        <v>798.97614709731272</v>
      </c>
      <c r="G270" s="332">
        <v>798.97614709731272</v>
      </c>
      <c r="H270" s="332">
        <v>798.97614709731272</v>
      </c>
      <c r="I270" s="332">
        <v>798.97614709731317</v>
      </c>
      <c r="J270" s="332">
        <v>798.97614709731226</v>
      </c>
      <c r="K270" s="332">
        <v>798.97614709731226</v>
      </c>
      <c r="L270" s="332">
        <v>798.97614709731317</v>
      </c>
      <c r="M270" s="332">
        <v>798.97614709731317</v>
      </c>
      <c r="N270" s="332">
        <v>798.97614709731317</v>
      </c>
      <c r="O270" s="332">
        <v>798.97614709731056</v>
      </c>
      <c r="P270" s="332">
        <v>798.97614709731408</v>
      </c>
      <c r="Q270" s="332">
        <v>798.97614709731226</v>
      </c>
      <c r="R270" s="332">
        <v>798.97614709731226</v>
      </c>
      <c r="S270" s="332">
        <v>798.97614709731226</v>
      </c>
      <c r="T270" s="332">
        <v>0</v>
      </c>
      <c r="U270" s="332">
        <v>0</v>
      </c>
      <c r="V270" s="332">
        <v>0</v>
      </c>
      <c r="W270" s="332">
        <v>0</v>
      </c>
      <c r="X270" s="332">
        <v>319.86454319447188</v>
      </c>
      <c r="Y270" s="332">
        <v>0</v>
      </c>
      <c r="Z270" s="332">
        <v>0</v>
      </c>
      <c r="AA270" s="332">
        <v>8.2262210967523419</v>
      </c>
      <c r="AB270" s="332">
        <v>21.89822792878952</v>
      </c>
      <c r="AC270" s="332">
        <v>31.399581718630809</v>
      </c>
      <c r="AD270" s="332">
        <v>123.3970514065773</v>
      </c>
      <c r="AE270" s="332">
        <v>243.98614031285021</v>
      </c>
      <c r="AF270" s="332">
        <v>279.54783115723041</v>
      </c>
      <c r="AG270" s="340">
        <v>230.08212393972519</v>
      </c>
    </row>
    <row r="271" spans="1:33" x14ac:dyDescent="0.2">
      <c r="A271" s="448"/>
      <c r="B271" s="445" t="s">
        <v>449</v>
      </c>
      <c r="C271" s="347" t="s">
        <v>435</v>
      </c>
      <c r="D271" s="333">
        <f t="shared" ref="D271:AG271" si="157">D267*$D6</f>
        <v>0</v>
      </c>
      <c r="E271" s="333">
        <f t="shared" si="157"/>
        <v>9.6066851504075893E-5</v>
      </c>
      <c r="F271" s="333">
        <f t="shared" si="157"/>
        <v>9.6066851504075893E-5</v>
      </c>
      <c r="G271" s="333">
        <f t="shared" si="157"/>
        <v>9.6066851504075879E-5</v>
      </c>
      <c r="H271" s="333">
        <f t="shared" si="157"/>
        <v>9.606685150407592E-5</v>
      </c>
      <c r="I271" s="333">
        <f t="shared" si="157"/>
        <v>9.606685150407592E-5</v>
      </c>
      <c r="J271" s="333">
        <f t="shared" si="157"/>
        <v>9.6066851504075811E-5</v>
      </c>
      <c r="K271" s="333">
        <f t="shared" si="157"/>
        <v>9.606685150407592E-5</v>
      </c>
      <c r="L271" s="333">
        <f t="shared" si="157"/>
        <v>9.606685150407592E-5</v>
      </c>
      <c r="M271" s="333">
        <f t="shared" si="157"/>
        <v>9.6066851504075811E-5</v>
      </c>
      <c r="N271" s="333">
        <f t="shared" si="157"/>
        <v>9.6066851504076015E-5</v>
      </c>
      <c r="O271" s="333">
        <f t="shared" si="157"/>
        <v>9.5106182989035065E-5</v>
      </c>
      <c r="P271" s="333">
        <f t="shared" si="157"/>
        <v>9.4145514473994304E-5</v>
      </c>
      <c r="Q271" s="333">
        <f t="shared" si="157"/>
        <v>9.318484595895372E-5</v>
      </c>
      <c r="R271" s="333">
        <f t="shared" si="157"/>
        <v>9.2224177443912784E-5</v>
      </c>
      <c r="S271" s="333">
        <f t="shared" si="157"/>
        <v>9.126350892887201E-5</v>
      </c>
      <c r="T271" s="333">
        <f t="shared" si="157"/>
        <v>2.356785058010563E-4</v>
      </c>
      <c r="U271" s="333">
        <f t="shared" si="157"/>
        <v>2.6607095613883708E-4</v>
      </c>
      <c r="V271" s="333">
        <f t="shared" si="157"/>
        <v>2.6939104495192999E-4</v>
      </c>
      <c r="W271" s="333">
        <f t="shared" si="157"/>
        <v>2.9520331126872012E-4</v>
      </c>
      <c r="X271" s="333">
        <f t="shared" si="157"/>
        <v>3.5621430006541841E-4</v>
      </c>
      <c r="Y271" s="333">
        <f t="shared" si="157"/>
        <v>3.9525801914927229E-4</v>
      </c>
      <c r="Z271" s="333">
        <f t="shared" si="157"/>
        <v>2.5584102800373749E-4</v>
      </c>
      <c r="AA271" s="333">
        <f t="shared" si="157"/>
        <v>6.2516697366871385E-5</v>
      </c>
      <c r="AB271" s="333">
        <f t="shared" si="157"/>
        <v>4.9214635263806972E-5</v>
      </c>
      <c r="AC271" s="333">
        <f t="shared" si="157"/>
        <v>5.6104728406166693E-5</v>
      </c>
      <c r="AD271" s="333">
        <f t="shared" si="157"/>
        <v>8.4347390386927277</v>
      </c>
      <c r="AE271" s="333">
        <f t="shared" si="157"/>
        <v>23.55691885511424</v>
      </c>
      <c r="AF271" s="333">
        <f t="shared" si="157"/>
        <v>36.362173537933487</v>
      </c>
      <c r="AG271" s="341">
        <f t="shared" si="157"/>
        <v>46.912513151585301</v>
      </c>
    </row>
    <row r="272" spans="1:33" x14ac:dyDescent="0.2">
      <c r="A272" s="448"/>
      <c r="B272" s="445"/>
      <c r="C272" s="347" t="s">
        <v>434</v>
      </c>
      <c r="D272" s="333">
        <f t="shared" ref="D272:AG272" si="158">D268*$D10</f>
        <v>0</v>
      </c>
      <c r="E272" s="333">
        <f t="shared" si="158"/>
        <v>8.2796535638125997E-7</v>
      </c>
      <c r="F272" s="333">
        <f t="shared" si="158"/>
        <v>8.2796535638125997E-7</v>
      </c>
      <c r="G272" s="333">
        <f t="shared" si="158"/>
        <v>8.2796535638126029E-7</v>
      </c>
      <c r="H272" s="333">
        <f t="shared" si="158"/>
        <v>8.2796535638125976E-7</v>
      </c>
      <c r="I272" s="333">
        <f t="shared" si="158"/>
        <v>8.2796535638125976E-7</v>
      </c>
      <c r="J272" s="333">
        <f t="shared" si="158"/>
        <v>8.2796535638126082E-7</v>
      </c>
      <c r="K272" s="333">
        <f t="shared" si="158"/>
        <v>8.279653563812587E-7</v>
      </c>
      <c r="L272" s="333">
        <f t="shared" si="158"/>
        <v>8.2796535638126082E-7</v>
      </c>
      <c r="M272" s="333">
        <f t="shared" si="158"/>
        <v>8.2796535638125976E-7</v>
      </c>
      <c r="N272" s="333">
        <f t="shared" si="158"/>
        <v>8.2796535638125976E-7</v>
      </c>
      <c r="O272" s="333">
        <f t="shared" si="158"/>
        <v>8.2796535638126082E-7</v>
      </c>
      <c r="P272" s="333">
        <f t="shared" si="158"/>
        <v>8.2796535638126082E-7</v>
      </c>
      <c r="Q272" s="333">
        <f t="shared" si="158"/>
        <v>8.279653563812587E-7</v>
      </c>
      <c r="R272" s="333">
        <f t="shared" si="158"/>
        <v>8.279653563812587E-7</v>
      </c>
      <c r="S272" s="333">
        <f t="shared" si="158"/>
        <v>8.2796535638126304E-7</v>
      </c>
      <c r="T272" s="333">
        <f t="shared" si="158"/>
        <v>2.1038824145090192E-6</v>
      </c>
      <c r="U272" s="333">
        <f t="shared" si="158"/>
        <v>2.3668032794058949E-6</v>
      </c>
      <c r="V272" s="333">
        <f t="shared" si="158"/>
        <v>2.3955809333712941E-6</v>
      </c>
      <c r="W272" s="333">
        <f t="shared" si="158"/>
        <v>2.657051448750411E-6</v>
      </c>
      <c r="X272" s="333">
        <f t="shared" si="158"/>
        <v>2.8191468316397399E-5</v>
      </c>
      <c r="Y272" s="333">
        <f t="shared" si="158"/>
        <v>2.2354068162900518E-5</v>
      </c>
      <c r="Z272" s="333">
        <f t="shared" si="158"/>
        <v>2.4847100297916949E-5</v>
      </c>
      <c r="AA272" s="333">
        <f t="shared" si="158"/>
        <v>1.048897329452493E-5</v>
      </c>
      <c r="AB272" s="333">
        <f t="shared" si="158"/>
        <v>1.017766973861226E-5</v>
      </c>
      <c r="AC272" s="333">
        <f t="shared" si="158"/>
        <v>1.22267428527614E-5</v>
      </c>
      <c r="AD272" s="333">
        <f t="shared" si="158"/>
        <v>0.33108103923730831</v>
      </c>
      <c r="AE272" s="333">
        <f t="shared" si="158"/>
        <v>1.234974515864778</v>
      </c>
      <c r="AF272" s="333">
        <f t="shared" si="158"/>
        <v>2.0294195426404649</v>
      </c>
      <c r="AG272" s="341">
        <f t="shared" si="158"/>
        <v>2.6355312419311212</v>
      </c>
    </row>
    <row r="273" spans="1:33" x14ac:dyDescent="0.2">
      <c r="A273" s="448"/>
      <c r="B273" s="445"/>
      <c r="C273" s="347" t="s">
        <v>456</v>
      </c>
      <c r="D273" s="333">
        <f t="shared" ref="D273:AG273" si="159">D269*$D11</f>
        <v>0</v>
      </c>
      <c r="E273" s="333">
        <f t="shared" si="159"/>
        <v>0</v>
      </c>
      <c r="F273" s="333">
        <f t="shared" si="159"/>
        <v>0</v>
      </c>
      <c r="G273" s="333">
        <f t="shared" si="159"/>
        <v>0</v>
      </c>
      <c r="H273" s="333">
        <f t="shared" si="159"/>
        <v>0</v>
      </c>
      <c r="I273" s="333">
        <f t="shared" si="159"/>
        <v>0</v>
      </c>
      <c r="J273" s="333">
        <f t="shared" si="159"/>
        <v>0</v>
      </c>
      <c r="K273" s="333">
        <f t="shared" si="159"/>
        <v>0</v>
      </c>
      <c r="L273" s="333">
        <f t="shared" si="159"/>
        <v>0</v>
      </c>
      <c r="M273" s="333">
        <f t="shared" si="159"/>
        <v>0</v>
      </c>
      <c r="N273" s="333">
        <f t="shared" si="159"/>
        <v>0</v>
      </c>
      <c r="O273" s="333">
        <f t="shared" si="159"/>
        <v>0</v>
      </c>
      <c r="P273" s="333">
        <f t="shared" si="159"/>
        <v>0</v>
      </c>
      <c r="Q273" s="333">
        <f t="shared" si="159"/>
        <v>0</v>
      </c>
      <c r="R273" s="333">
        <f t="shared" si="159"/>
        <v>0</v>
      </c>
      <c r="S273" s="333">
        <f t="shared" si="159"/>
        <v>0</v>
      </c>
      <c r="T273" s="333">
        <f t="shared" si="159"/>
        <v>0</v>
      </c>
      <c r="U273" s="333">
        <f t="shared" si="159"/>
        <v>0</v>
      </c>
      <c r="V273" s="333">
        <f t="shared" si="159"/>
        <v>0</v>
      </c>
      <c r="W273" s="333">
        <f t="shared" si="159"/>
        <v>0</v>
      </c>
      <c r="X273" s="333">
        <f t="shared" si="159"/>
        <v>0</v>
      </c>
      <c r="Y273" s="333">
        <f t="shared" si="159"/>
        <v>0</v>
      </c>
      <c r="Z273" s="333">
        <f t="shared" si="159"/>
        <v>0</v>
      </c>
      <c r="AA273" s="333">
        <f t="shared" si="159"/>
        <v>0</v>
      </c>
      <c r="AB273" s="333">
        <f t="shared" si="159"/>
        <v>0</v>
      </c>
      <c r="AC273" s="333">
        <f t="shared" si="159"/>
        <v>0</v>
      </c>
      <c r="AD273" s="333">
        <f t="shared" si="159"/>
        <v>0</v>
      </c>
      <c r="AE273" s="333">
        <f t="shared" si="159"/>
        <v>0</v>
      </c>
      <c r="AF273" s="333">
        <f t="shared" si="159"/>
        <v>0</v>
      </c>
      <c r="AG273" s="341">
        <f t="shared" si="159"/>
        <v>0</v>
      </c>
    </row>
    <row r="274" spans="1:33" x14ac:dyDescent="0.2">
      <c r="A274" s="448"/>
      <c r="B274" s="446"/>
      <c r="C274" s="351" t="s">
        <v>431</v>
      </c>
      <c r="D274" s="333">
        <f t="shared" ref="D274:AG274" si="160">D270*$D14</f>
        <v>0</v>
      </c>
      <c r="E274" s="333">
        <f t="shared" si="160"/>
        <v>798.97614709731272</v>
      </c>
      <c r="F274" s="333">
        <f t="shared" si="160"/>
        <v>798.97614709731272</v>
      </c>
      <c r="G274" s="333">
        <f t="shared" si="160"/>
        <v>798.97614709731272</v>
      </c>
      <c r="H274" s="333">
        <f t="shared" si="160"/>
        <v>798.97614709731272</v>
      </c>
      <c r="I274" s="333">
        <f t="shared" si="160"/>
        <v>798.97614709731317</v>
      </c>
      <c r="J274" s="333">
        <f t="shared" si="160"/>
        <v>798.97614709731226</v>
      </c>
      <c r="K274" s="333">
        <f t="shared" si="160"/>
        <v>798.97614709731226</v>
      </c>
      <c r="L274" s="333">
        <f t="shared" si="160"/>
        <v>798.97614709731317</v>
      </c>
      <c r="M274" s="333">
        <f t="shared" si="160"/>
        <v>798.97614709731317</v>
      </c>
      <c r="N274" s="333">
        <f t="shared" si="160"/>
        <v>798.97614709731317</v>
      </c>
      <c r="O274" s="333">
        <f t="shared" si="160"/>
        <v>798.97614709731056</v>
      </c>
      <c r="P274" s="333">
        <f t="shared" si="160"/>
        <v>798.97614709731408</v>
      </c>
      <c r="Q274" s="333">
        <f t="shared" si="160"/>
        <v>798.97614709731226</v>
      </c>
      <c r="R274" s="333">
        <f t="shared" si="160"/>
        <v>798.97614709731226</v>
      </c>
      <c r="S274" s="333">
        <f t="shared" si="160"/>
        <v>798.97614709731226</v>
      </c>
      <c r="T274" s="333">
        <f t="shared" si="160"/>
        <v>0</v>
      </c>
      <c r="U274" s="333">
        <f t="shared" si="160"/>
        <v>0</v>
      </c>
      <c r="V274" s="333">
        <f t="shared" si="160"/>
        <v>0</v>
      </c>
      <c r="W274" s="333">
        <f t="shared" si="160"/>
        <v>0</v>
      </c>
      <c r="X274" s="333">
        <f t="shared" si="160"/>
        <v>319.86454319447188</v>
      </c>
      <c r="Y274" s="333">
        <f t="shared" si="160"/>
        <v>0</v>
      </c>
      <c r="Z274" s="333">
        <f t="shared" si="160"/>
        <v>0</v>
      </c>
      <c r="AA274" s="333">
        <f t="shared" si="160"/>
        <v>8.2262210967523419</v>
      </c>
      <c r="AB274" s="333">
        <f t="shared" si="160"/>
        <v>21.89822792878952</v>
      </c>
      <c r="AC274" s="333">
        <f t="shared" si="160"/>
        <v>31.399581718630809</v>
      </c>
      <c r="AD274" s="333">
        <f t="shared" si="160"/>
        <v>123.3970514065773</v>
      </c>
      <c r="AE274" s="333">
        <f t="shared" si="160"/>
        <v>243.98614031285021</v>
      </c>
      <c r="AF274" s="333">
        <f t="shared" si="160"/>
        <v>279.54783115723041</v>
      </c>
      <c r="AG274" s="341">
        <f t="shared" si="160"/>
        <v>230.08212393972519</v>
      </c>
    </row>
    <row r="275" spans="1:33" ht="16" thickBot="1" x14ac:dyDescent="0.25">
      <c r="A275" s="450"/>
      <c r="B275" s="346"/>
      <c r="C275" s="350" t="s">
        <v>433</v>
      </c>
      <c r="D275" s="343">
        <f>SUM(D271:D274)</f>
        <v>0</v>
      </c>
      <c r="E275" s="343">
        <f t="shared" ref="E275:AF275" si="161">SUM(E271:E274)</f>
        <v>798.97624399212953</v>
      </c>
      <c r="F275" s="343">
        <f t="shared" si="161"/>
        <v>798.97624399212953</v>
      </c>
      <c r="G275" s="343">
        <f t="shared" si="161"/>
        <v>798.97624399212953</v>
      </c>
      <c r="H275" s="343">
        <f t="shared" si="161"/>
        <v>798.97624399212953</v>
      </c>
      <c r="I275" s="343">
        <f t="shared" si="161"/>
        <v>798.97624399212998</v>
      </c>
      <c r="J275" s="343">
        <f t="shared" si="161"/>
        <v>798.97624399212907</v>
      </c>
      <c r="K275" s="343">
        <f t="shared" si="161"/>
        <v>798.97624399212907</v>
      </c>
      <c r="L275" s="343">
        <f t="shared" si="161"/>
        <v>798.97624399212998</v>
      </c>
      <c r="M275" s="343">
        <f t="shared" si="161"/>
        <v>798.97624399212998</v>
      </c>
      <c r="N275" s="343">
        <f t="shared" si="161"/>
        <v>798.97624399212998</v>
      </c>
      <c r="O275" s="343">
        <f t="shared" si="161"/>
        <v>798.97624303145892</v>
      </c>
      <c r="P275" s="343">
        <f t="shared" si="161"/>
        <v>798.97624207079389</v>
      </c>
      <c r="Q275" s="343">
        <f t="shared" si="161"/>
        <v>798.97624111012362</v>
      </c>
      <c r="R275" s="343">
        <f t="shared" si="161"/>
        <v>798.97624014945507</v>
      </c>
      <c r="S275" s="343">
        <f t="shared" si="161"/>
        <v>798.97623918878651</v>
      </c>
      <c r="T275" s="343">
        <f t="shared" si="161"/>
        <v>2.3778238821556532E-4</v>
      </c>
      <c r="U275" s="343">
        <f t="shared" si="161"/>
        <v>2.6843775941824298E-4</v>
      </c>
      <c r="V275" s="343">
        <f t="shared" si="161"/>
        <v>2.7178662588530131E-4</v>
      </c>
      <c r="W275" s="343">
        <f t="shared" si="161"/>
        <v>2.9786036271747053E-4</v>
      </c>
      <c r="X275" s="343">
        <f t="shared" si="161"/>
        <v>319.86492760024026</v>
      </c>
      <c r="Y275" s="343">
        <f t="shared" si="161"/>
        <v>4.1761208731217283E-4</v>
      </c>
      <c r="Z275" s="343">
        <f t="shared" si="161"/>
        <v>2.8068812830165442E-4</v>
      </c>
      <c r="AA275" s="343">
        <f t="shared" si="161"/>
        <v>8.2262941024230027</v>
      </c>
      <c r="AB275" s="343">
        <f t="shared" si="161"/>
        <v>21.898287321094521</v>
      </c>
      <c r="AC275" s="343">
        <f t="shared" si="161"/>
        <v>31.399650050102068</v>
      </c>
      <c r="AD275" s="343">
        <f t="shared" si="161"/>
        <v>132.16287148450735</v>
      </c>
      <c r="AE275" s="343">
        <f t="shared" si="161"/>
        <v>268.77803368382922</v>
      </c>
      <c r="AF275" s="343">
        <f t="shared" si="161"/>
        <v>317.93942423780436</v>
      </c>
      <c r="AG275" s="344">
        <f t="shared" ref="AG275" si="162">SUM(AG271:AG274)</f>
        <v>279.63016833324161</v>
      </c>
    </row>
  </sheetData>
  <mergeCells count="62">
    <mergeCell ref="B35:B42"/>
    <mergeCell ref="B27:B28"/>
    <mergeCell ref="B25:B26"/>
    <mergeCell ref="A25:A29"/>
    <mergeCell ref="A30:A34"/>
    <mergeCell ref="A35:A51"/>
    <mergeCell ref="A173:A179"/>
    <mergeCell ref="B115:B127"/>
    <mergeCell ref="B102:B114"/>
    <mergeCell ref="A52:A64"/>
    <mergeCell ref="B43:B50"/>
    <mergeCell ref="B129:B134"/>
    <mergeCell ref="B135:B140"/>
    <mergeCell ref="B76:B77"/>
    <mergeCell ref="B58:B63"/>
    <mergeCell ref="B52:B57"/>
    <mergeCell ref="B96:B100"/>
    <mergeCell ref="B91:B95"/>
    <mergeCell ref="B87:B88"/>
    <mergeCell ref="B84:B85"/>
    <mergeCell ref="B78:B79"/>
    <mergeCell ref="A189:A195"/>
    <mergeCell ref="A196:A198"/>
    <mergeCell ref="A199:A205"/>
    <mergeCell ref="A206:A212"/>
    <mergeCell ref="A24:B24"/>
    <mergeCell ref="A180:A188"/>
    <mergeCell ref="A65:A69"/>
    <mergeCell ref="A70:A72"/>
    <mergeCell ref="A73:A75"/>
    <mergeCell ref="A76:A80"/>
    <mergeCell ref="A81:A83"/>
    <mergeCell ref="A84:A90"/>
    <mergeCell ref="A91:A101"/>
    <mergeCell ref="A102:A128"/>
    <mergeCell ref="A129:A141"/>
    <mergeCell ref="A142:A172"/>
    <mergeCell ref="A213:A223"/>
    <mergeCell ref="B218:B222"/>
    <mergeCell ref="B213:B217"/>
    <mergeCell ref="B209:B210"/>
    <mergeCell ref="B206:B207"/>
    <mergeCell ref="A224:A226"/>
    <mergeCell ref="A227:A253"/>
    <mergeCell ref="A254:A266"/>
    <mergeCell ref="A267:A275"/>
    <mergeCell ref="B271:B274"/>
    <mergeCell ref="B267:B270"/>
    <mergeCell ref="B260:B265"/>
    <mergeCell ref="B254:B259"/>
    <mergeCell ref="B240:B252"/>
    <mergeCell ref="B227:B239"/>
    <mergeCell ref="B202:B204"/>
    <mergeCell ref="B199:B201"/>
    <mergeCell ref="B192:B193"/>
    <mergeCell ref="B189:B190"/>
    <mergeCell ref="B184:B186"/>
    <mergeCell ref="B180:B182"/>
    <mergeCell ref="B176:B177"/>
    <mergeCell ref="B173:B174"/>
    <mergeCell ref="B157:B171"/>
    <mergeCell ref="B142:B156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221E-1B58-40F9-B97A-C4F329E2A318}">
  <sheetPr>
    <tabColor rgb="FFFFFF00"/>
  </sheetPr>
  <dimension ref="A1:N139"/>
  <sheetViews>
    <sheetView zoomScale="80" zoomScaleNormal="80" workbookViewId="0">
      <pane ySplit="1" topLeftCell="A2" activePane="bottomLeft" state="frozen"/>
      <selection pane="bottomLeft" activeCell="H21" sqref="H21"/>
    </sheetView>
  </sheetViews>
  <sheetFormatPr baseColWidth="10" defaultColWidth="13.83203125" defaultRowHeight="15" x14ac:dyDescent="0.2"/>
  <cols>
    <col min="1" max="1" width="29.33203125" bestFit="1" customWidth="1"/>
    <col min="2" max="2" width="46.5" bestFit="1" customWidth="1"/>
    <col min="3" max="3" width="20.33203125" bestFit="1" customWidth="1"/>
    <col min="4" max="4" width="123.5" hidden="1" customWidth="1"/>
    <col min="5" max="5" width="6.6640625" style="178" bestFit="1" customWidth="1"/>
    <col min="6" max="6" width="11" bestFit="1" customWidth="1"/>
    <col min="7" max="7" width="9.33203125" bestFit="1" customWidth="1"/>
    <col min="8" max="8" width="69.5" style="179" bestFit="1" customWidth="1"/>
    <col min="9" max="9" width="10.1640625" bestFit="1" customWidth="1"/>
    <col min="10" max="12" width="10.1640625" customWidth="1"/>
    <col min="13" max="13" width="11" bestFit="1" customWidth="1"/>
    <col min="14" max="14" width="22.5" bestFit="1" customWidth="1"/>
  </cols>
  <sheetData>
    <row r="1" spans="1:14" x14ac:dyDescent="0.2">
      <c r="A1" s="130" t="s">
        <v>218</v>
      </c>
    </row>
    <row r="2" spans="1:14" ht="16" thickBot="1" x14ac:dyDescent="0.25"/>
    <row r="3" spans="1:14" ht="16" thickBot="1" x14ac:dyDescent="0.25">
      <c r="A3" s="456" t="s">
        <v>219</v>
      </c>
      <c r="B3" s="456" t="s">
        <v>220</v>
      </c>
      <c r="C3" s="456" t="s">
        <v>221</v>
      </c>
      <c r="D3" s="456" t="s">
        <v>222</v>
      </c>
      <c r="E3" s="458" t="s">
        <v>286</v>
      </c>
      <c r="F3" s="456" t="s">
        <v>223</v>
      </c>
      <c r="G3" s="456" t="s">
        <v>224</v>
      </c>
      <c r="H3" s="456" t="s">
        <v>223</v>
      </c>
      <c r="I3" s="462" t="s">
        <v>225</v>
      </c>
      <c r="J3" s="462"/>
      <c r="K3" s="462"/>
      <c r="L3" s="463"/>
      <c r="M3" s="456" t="s">
        <v>223</v>
      </c>
      <c r="N3" s="464" t="s">
        <v>397</v>
      </c>
    </row>
    <row r="4" spans="1:14" ht="16" thickBot="1" x14ac:dyDescent="0.25">
      <c r="A4" s="457"/>
      <c r="B4" s="457"/>
      <c r="C4" s="457"/>
      <c r="D4" s="457"/>
      <c r="E4" s="459"/>
      <c r="F4" s="457"/>
      <c r="G4" s="457"/>
      <c r="H4" s="457"/>
      <c r="I4" s="315">
        <v>2020</v>
      </c>
      <c r="J4" s="203">
        <v>1990</v>
      </c>
      <c r="K4" s="203" t="s">
        <v>423</v>
      </c>
      <c r="L4" s="203" t="s">
        <v>422</v>
      </c>
      <c r="M4" s="457"/>
      <c r="N4" s="465"/>
    </row>
    <row r="5" spans="1:14" x14ac:dyDescent="0.2">
      <c r="A5" s="471" t="s">
        <v>6</v>
      </c>
      <c r="B5" t="s">
        <v>70</v>
      </c>
      <c r="C5" t="s">
        <v>287</v>
      </c>
      <c r="D5" t="s">
        <v>292</v>
      </c>
      <c r="E5" s="194">
        <v>0.8</v>
      </c>
      <c r="F5" s="468" t="s">
        <v>256</v>
      </c>
      <c r="G5" s="57">
        <f>G57</f>
        <v>5</v>
      </c>
      <c r="H5" s="213" t="s">
        <v>383</v>
      </c>
      <c r="I5" s="194">
        <v>0.15</v>
      </c>
      <c r="J5" s="243">
        <v>0</v>
      </c>
      <c r="K5" s="243">
        <v>0.15</v>
      </c>
      <c r="L5" s="243">
        <v>0.8</v>
      </c>
      <c r="M5" s="468" t="s">
        <v>259</v>
      </c>
      <c r="N5" s="3"/>
    </row>
    <row r="6" spans="1:14" x14ac:dyDescent="0.2">
      <c r="A6" s="471"/>
      <c r="B6" t="s">
        <v>81</v>
      </c>
      <c r="C6" t="s">
        <v>288</v>
      </c>
      <c r="D6" t="s">
        <v>293</v>
      </c>
      <c r="E6" s="194">
        <v>0.11</v>
      </c>
      <c r="F6" s="468"/>
      <c r="G6" s="57">
        <f>G22</f>
        <v>1</v>
      </c>
      <c r="H6" s="213" t="s">
        <v>384</v>
      </c>
      <c r="I6" s="243">
        <v>0</v>
      </c>
      <c r="J6" s="243">
        <v>0</v>
      </c>
      <c r="K6" s="243">
        <v>0</v>
      </c>
      <c r="L6" s="243">
        <v>0</v>
      </c>
      <c r="M6" s="468"/>
      <c r="N6" s="3" t="s">
        <v>426</v>
      </c>
    </row>
    <row r="7" spans="1:14" x14ac:dyDescent="0.2">
      <c r="A7" s="471"/>
      <c r="B7" t="s">
        <v>202</v>
      </c>
      <c r="C7" t="s">
        <v>289</v>
      </c>
      <c r="D7" t="s">
        <v>295</v>
      </c>
      <c r="E7" s="194">
        <v>7.0000000000000007E-2</v>
      </c>
      <c r="F7" s="468"/>
      <c r="G7" s="57">
        <f>G107</f>
        <v>15</v>
      </c>
      <c r="H7" s="213" t="s">
        <v>385</v>
      </c>
      <c r="I7" s="55">
        <f>I5</f>
        <v>0.15</v>
      </c>
      <c r="J7" s="243">
        <v>0</v>
      </c>
      <c r="K7" s="243">
        <v>0.15</v>
      </c>
      <c r="L7" s="243">
        <v>0.8</v>
      </c>
      <c r="M7" s="468"/>
      <c r="N7" s="3"/>
    </row>
    <row r="8" spans="1:14" x14ac:dyDescent="0.2">
      <c r="A8" s="470"/>
      <c r="B8" s="27" t="s">
        <v>290</v>
      </c>
      <c r="C8" s="27" t="s">
        <v>291</v>
      </c>
      <c r="D8" s="27" t="s">
        <v>294</v>
      </c>
      <c r="E8" s="195">
        <v>0.02</v>
      </c>
      <c r="F8" s="467"/>
      <c r="G8" s="221">
        <f>G59</f>
        <v>2</v>
      </c>
      <c r="H8" s="214" t="s">
        <v>381</v>
      </c>
      <c r="I8" s="55">
        <f>I5</f>
        <v>0.15</v>
      </c>
      <c r="J8" s="316">
        <v>0</v>
      </c>
      <c r="K8" s="316">
        <v>0.15</v>
      </c>
      <c r="L8" s="316">
        <v>0.8</v>
      </c>
      <c r="M8" s="467"/>
      <c r="N8" s="228"/>
    </row>
    <row r="9" spans="1:14" ht="16" x14ac:dyDescent="0.2">
      <c r="A9" s="469" t="s">
        <v>34</v>
      </c>
      <c r="B9" s="196" t="s">
        <v>153</v>
      </c>
      <c r="C9" s="205" t="s">
        <v>300</v>
      </c>
      <c r="D9" s="206" t="s">
        <v>348</v>
      </c>
      <c r="E9" s="197">
        <v>0.35</v>
      </c>
      <c r="F9" s="466" t="s">
        <v>263</v>
      </c>
      <c r="G9" s="219">
        <v>12</v>
      </c>
      <c r="H9" s="215" t="s">
        <v>377</v>
      </c>
      <c r="I9" s="197">
        <v>0.01</v>
      </c>
      <c r="J9" s="317">
        <v>0</v>
      </c>
      <c r="K9" s="317">
        <v>0.01</v>
      </c>
      <c r="L9" s="317">
        <v>0.8</v>
      </c>
      <c r="M9" s="466" t="s">
        <v>259</v>
      </c>
      <c r="N9" s="3"/>
    </row>
    <row r="10" spans="1:14" ht="16" x14ac:dyDescent="0.2">
      <c r="A10" s="471"/>
      <c r="B10" t="s">
        <v>154</v>
      </c>
      <c r="C10" s="209" t="s">
        <v>301</v>
      </c>
      <c r="D10" s="204" t="s">
        <v>346</v>
      </c>
      <c r="E10" s="194">
        <v>0.33</v>
      </c>
      <c r="F10" s="468"/>
      <c r="G10" s="57">
        <f>G58</f>
        <v>8</v>
      </c>
      <c r="H10" s="213" t="s">
        <v>380</v>
      </c>
      <c r="I10" s="243">
        <v>0</v>
      </c>
      <c r="J10" s="243">
        <v>0</v>
      </c>
      <c r="K10" s="243">
        <v>0</v>
      </c>
      <c r="L10" s="243">
        <v>0</v>
      </c>
      <c r="M10" s="468"/>
      <c r="N10" s="3" t="s">
        <v>425</v>
      </c>
    </row>
    <row r="11" spans="1:14" ht="16" x14ac:dyDescent="0.2">
      <c r="A11" s="471"/>
      <c r="B11" t="s">
        <v>155</v>
      </c>
      <c r="C11" s="209" t="s">
        <v>302</v>
      </c>
      <c r="D11" s="204" t="s">
        <v>349</v>
      </c>
      <c r="E11" s="194">
        <v>0.11</v>
      </c>
      <c r="F11" s="468"/>
      <c r="G11" s="76">
        <v>1</v>
      </c>
      <c r="H11" s="213" t="s">
        <v>377</v>
      </c>
      <c r="I11" s="55">
        <v>0.01</v>
      </c>
      <c r="J11" s="243">
        <v>0</v>
      </c>
      <c r="K11" s="243">
        <v>0.01</v>
      </c>
      <c r="L11" s="243">
        <v>0.8</v>
      </c>
      <c r="M11" s="468"/>
      <c r="N11" s="3"/>
    </row>
    <row r="12" spans="1:14" ht="16" x14ac:dyDescent="0.2">
      <c r="A12" s="471"/>
      <c r="B12" t="s">
        <v>156</v>
      </c>
      <c r="C12" s="209" t="s">
        <v>303</v>
      </c>
      <c r="D12" s="204" t="s">
        <v>350</v>
      </c>
      <c r="E12" s="194">
        <v>0.08</v>
      </c>
      <c r="F12" s="468"/>
      <c r="G12" s="131">
        <v>2</v>
      </c>
      <c r="H12" s="213" t="s">
        <v>265</v>
      </c>
      <c r="I12" s="55">
        <f>I$11</f>
        <v>0.01</v>
      </c>
      <c r="J12" s="243">
        <v>0</v>
      </c>
      <c r="K12" s="243">
        <v>0.01</v>
      </c>
      <c r="L12" s="243">
        <v>0.8</v>
      </c>
      <c r="M12" s="468"/>
      <c r="N12" s="3"/>
    </row>
    <row r="13" spans="1:14" ht="16" x14ac:dyDescent="0.2">
      <c r="A13" s="471"/>
      <c r="B13" t="s">
        <v>157</v>
      </c>
      <c r="C13" s="209" t="s">
        <v>304</v>
      </c>
      <c r="D13" s="204" t="s">
        <v>347</v>
      </c>
      <c r="E13" s="194">
        <v>0.06</v>
      </c>
      <c r="F13" s="468"/>
      <c r="G13" s="57">
        <f>G44</f>
        <v>13</v>
      </c>
      <c r="H13" s="213" t="s">
        <v>387</v>
      </c>
      <c r="I13" s="55">
        <f t="shared" ref="I13:I15" si="0">I$11</f>
        <v>0.01</v>
      </c>
      <c r="J13" s="243">
        <v>0</v>
      </c>
      <c r="K13" s="243">
        <v>0.01</v>
      </c>
      <c r="L13" s="243">
        <v>0.8</v>
      </c>
      <c r="M13" s="468"/>
      <c r="N13" s="3"/>
    </row>
    <row r="14" spans="1:14" ht="16" x14ac:dyDescent="0.2">
      <c r="A14" s="471"/>
      <c r="B14" t="s">
        <v>70</v>
      </c>
      <c r="C14" s="209" t="s">
        <v>287</v>
      </c>
      <c r="D14" s="204" t="s">
        <v>292</v>
      </c>
      <c r="E14" s="194">
        <v>0.06</v>
      </c>
      <c r="F14" s="468"/>
      <c r="G14" s="57">
        <f>G57</f>
        <v>5</v>
      </c>
      <c r="H14" s="213" t="s">
        <v>383</v>
      </c>
      <c r="I14" s="55">
        <f t="shared" si="0"/>
        <v>0.01</v>
      </c>
      <c r="J14" s="243">
        <v>0</v>
      </c>
      <c r="K14" s="243">
        <v>0.01</v>
      </c>
      <c r="L14" s="243">
        <v>0.8</v>
      </c>
      <c r="M14" s="468"/>
      <c r="N14" s="3"/>
    </row>
    <row r="15" spans="1:14" ht="16" x14ac:dyDescent="0.2">
      <c r="A15" s="470"/>
      <c r="B15" s="27" t="s">
        <v>158</v>
      </c>
      <c r="C15" s="209" t="s">
        <v>305</v>
      </c>
      <c r="D15" s="208" t="s">
        <v>344</v>
      </c>
      <c r="E15" s="195">
        <v>0.01</v>
      </c>
      <c r="F15" s="467"/>
      <c r="G15" s="218">
        <v>6</v>
      </c>
      <c r="H15" s="214" t="s">
        <v>266</v>
      </c>
      <c r="I15" s="55">
        <f t="shared" si="0"/>
        <v>0.01</v>
      </c>
      <c r="J15" s="316">
        <v>0</v>
      </c>
      <c r="K15" s="316">
        <v>0.01</v>
      </c>
      <c r="L15" s="316">
        <v>0.8</v>
      </c>
      <c r="M15" s="467"/>
      <c r="N15" s="228"/>
    </row>
    <row r="16" spans="1:14" x14ac:dyDescent="0.2">
      <c r="A16" s="469" t="s">
        <v>32</v>
      </c>
      <c r="B16" s="196" t="s">
        <v>70</v>
      </c>
      <c r="C16" s="196" t="s">
        <v>287</v>
      </c>
      <c r="D16" s="204" t="s">
        <v>292</v>
      </c>
      <c r="E16" s="197">
        <v>0.42</v>
      </c>
      <c r="F16" s="466" t="s">
        <v>263</v>
      </c>
      <c r="G16" s="133">
        <v>5</v>
      </c>
      <c r="H16" s="215" t="s">
        <v>267</v>
      </c>
      <c r="I16" s="197">
        <v>0.68</v>
      </c>
      <c r="J16" s="317">
        <v>0</v>
      </c>
      <c r="K16" s="317">
        <v>0.68</v>
      </c>
      <c r="L16" s="317">
        <v>0.8</v>
      </c>
      <c r="M16" s="466" t="s">
        <v>259</v>
      </c>
      <c r="N16" s="3"/>
    </row>
    <row r="17" spans="1:14" x14ac:dyDescent="0.2">
      <c r="A17" s="471"/>
      <c r="B17" t="s">
        <v>226</v>
      </c>
      <c r="C17" t="s">
        <v>296</v>
      </c>
      <c r="D17" s="204" t="s">
        <v>361</v>
      </c>
      <c r="E17" s="194">
        <v>0.23</v>
      </c>
      <c r="F17" s="468"/>
      <c r="G17" s="131">
        <v>1</v>
      </c>
      <c r="H17" s="213" t="s">
        <v>265</v>
      </c>
      <c r="I17" s="55">
        <f>I$16</f>
        <v>0.68</v>
      </c>
      <c r="J17" s="243">
        <v>0</v>
      </c>
      <c r="K17" s="243">
        <v>0.68</v>
      </c>
      <c r="L17" s="243">
        <v>0.8</v>
      </c>
      <c r="M17" s="468"/>
      <c r="N17" s="3"/>
    </row>
    <row r="18" spans="1:14" x14ac:dyDescent="0.2">
      <c r="A18" s="471"/>
      <c r="B18" t="s">
        <v>28</v>
      </c>
      <c r="C18" t="s">
        <v>297</v>
      </c>
      <c r="D18" s="204" t="s">
        <v>362</v>
      </c>
      <c r="E18" s="194">
        <v>0.1</v>
      </c>
      <c r="F18" s="468"/>
      <c r="G18" s="131">
        <v>1</v>
      </c>
      <c r="H18" s="213" t="s">
        <v>265</v>
      </c>
      <c r="I18" s="55">
        <f t="shared" ref="I18:I19" si="1">I$16</f>
        <v>0.68</v>
      </c>
      <c r="J18" s="243">
        <v>0</v>
      </c>
      <c r="K18" s="243">
        <v>0.68</v>
      </c>
      <c r="L18" s="243">
        <v>0.8</v>
      </c>
      <c r="M18" s="468"/>
      <c r="N18" s="3"/>
    </row>
    <row r="19" spans="1:14" x14ac:dyDescent="0.2">
      <c r="A19" s="471"/>
      <c r="B19" t="s">
        <v>29</v>
      </c>
      <c r="C19" t="s">
        <v>298</v>
      </c>
      <c r="D19" s="204" t="s">
        <v>363</v>
      </c>
      <c r="E19" s="194">
        <v>7.0000000000000007E-2</v>
      </c>
      <c r="F19" s="468"/>
      <c r="G19" s="131">
        <v>6</v>
      </c>
      <c r="H19" s="213" t="s">
        <v>265</v>
      </c>
      <c r="I19" s="55">
        <f t="shared" si="1"/>
        <v>0.68</v>
      </c>
      <c r="J19" s="243">
        <v>0</v>
      </c>
      <c r="K19" s="243">
        <v>0.68</v>
      </c>
      <c r="L19" s="243">
        <v>0.8</v>
      </c>
      <c r="M19" s="468"/>
      <c r="N19" s="3"/>
    </row>
    <row r="20" spans="1:14" x14ac:dyDescent="0.2">
      <c r="A20" s="471"/>
      <c r="B20" t="s">
        <v>227</v>
      </c>
      <c r="C20" t="s">
        <v>299</v>
      </c>
      <c r="D20" t="s">
        <v>342</v>
      </c>
      <c r="E20" s="194">
        <v>0.05</v>
      </c>
      <c r="F20" s="468"/>
      <c r="G20" s="131">
        <v>1</v>
      </c>
      <c r="H20" s="213" t="s">
        <v>265</v>
      </c>
      <c r="I20" s="243">
        <v>0</v>
      </c>
      <c r="J20" s="243">
        <v>0</v>
      </c>
      <c r="K20" s="243">
        <v>0</v>
      </c>
      <c r="L20" s="243">
        <v>0</v>
      </c>
      <c r="M20" s="468"/>
      <c r="N20" s="3" t="s">
        <v>424</v>
      </c>
    </row>
    <row r="21" spans="1:14" x14ac:dyDescent="0.2">
      <c r="A21" s="471"/>
      <c r="B21" t="s">
        <v>103</v>
      </c>
      <c r="C21" t="s">
        <v>366</v>
      </c>
      <c r="E21" s="194">
        <v>0.05</v>
      </c>
      <c r="F21" s="468"/>
      <c r="G21" s="131">
        <v>10</v>
      </c>
      <c r="H21" s="213" t="s">
        <v>268</v>
      </c>
      <c r="I21" s="55">
        <f>I$16</f>
        <v>0.68</v>
      </c>
      <c r="J21" s="243">
        <v>0</v>
      </c>
      <c r="K21" s="243">
        <v>0.68</v>
      </c>
      <c r="L21" s="243">
        <v>0.8</v>
      </c>
      <c r="M21" s="468"/>
      <c r="N21" s="3"/>
    </row>
    <row r="22" spans="1:14" x14ac:dyDescent="0.2">
      <c r="A22" s="471"/>
      <c r="B22" t="s">
        <v>30</v>
      </c>
      <c r="C22" t="s">
        <v>365</v>
      </c>
      <c r="D22" s="204" t="s">
        <v>363</v>
      </c>
      <c r="E22" s="194">
        <v>0.04</v>
      </c>
      <c r="F22" s="468"/>
      <c r="G22" s="131">
        <v>1</v>
      </c>
      <c r="H22" s="213" t="s">
        <v>265</v>
      </c>
      <c r="I22" s="55">
        <f t="shared" ref="I22:I23" si="2">I$16</f>
        <v>0.68</v>
      </c>
      <c r="J22" s="243">
        <v>0</v>
      </c>
      <c r="K22" s="243">
        <v>0.68</v>
      </c>
      <c r="L22" s="243">
        <v>0.8</v>
      </c>
      <c r="M22" s="468"/>
      <c r="N22" s="3"/>
    </row>
    <row r="23" spans="1:14" x14ac:dyDescent="0.2">
      <c r="A23" s="470"/>
      <c r="B23" s="27" t="s">
        <v>68</v>
      </c>
      <c r="C23" s="27"/>
      <c r="D23" s="27"/>
      <c r="E23" s="195">
        <v>0.04</v>
      </c>
      <c r="F23" s="467"/>
      <c r="G23" s="218">
        <v>1</v>
      </c>
      <c r="H23" s="214" t="s">
        <v>265</v>
      </c>
      <c r="I23" s="386">
        <f t="shared" si="2"/>
        <v>0.68</v>
      </c>
      <c r="J23" s="316">
        <v>0</v>
      </c>
      <c r="K23" s="316">
        <v>0.68</v>
      </c>
      <c r="L23" s="316">
        <v>0.8</v>
      </c>
      <c r="M23" s="467"/>
      <c r="N23" s="228"/>
    </row>
    <row r="24" spans="1:14" x14ac:dyDescent="0.2">
      <c r="A24" s="469" t="s">
        <v>3</v>
      </c>
      <c r="B24" s="196" t="s">
        <v>21</v>
      </c>
      <c r="C24" s="196"/>
      <c r="D24" s="196"/>
      <c r="E24" s="197">
        <v>0.05</v>
      </c>
      <c r="F24" s="466" t="s">
        <v>260</v>
      </c>
      <c r="G24" s="133">
        <v>12</v>
      </c>
      <c r="H24" s="215" t="s">
        <v>260</v>
      </c>
      <c r="I24" s="197">
        <v>0.01</v>
      </c>
      <c r="J24" s="317">
        <v>0</v>
      </c>
      <c r="K24" s="317">
        <v>0.01</v>
      </c>
      <c r="L24" s="317">
        <v>0.8</v>
      </c>
      <c r="M24" s="466" t="s">
        <v>259</v>
      </c>
      <c r="N24" s="3"/>
    </row>
    <row r="25" spans="1:14" x14ac:dyDescent="0.2">
      <c r="A25" s="471"/>
      <c r="B25" t="s">
        <v>22</v>
      </c>
      <c r="E25" s="194">
        <v>1.67E-2</v>
      </c>
      <c r="F25" s="468"/>
      <c r="G25" s="131">
        <v>12</v>
      </c>
      <c r="H25" s="213" t="s">
        <v>260</v>
      </c>
      <c r="I25" s="55">
        <f>I$24</f>
        <v>0.01</v>
      </c>
      <c r="J25" s="243">
        <v>0</v>
      </c>
      <c r="K25" s="243">
        <v>0.01</v>
      </c>
      <c r="L25" s="243">
        <v>0.8</v>
      </c>
      <c r="M25" s="468"/>
      <c r="N25" s="3"/>
    </row>
    <row r="26" spans="1:14" x14ac:dyDescent="0.2">
      <c r="A26" s="471"/>
      <c r="B26" t="s">
        <v>24</v>
      </c>
      <c r="E26" s="194">
        <v>0.05</v>
      </c>
      <c r="F26" s="468"/>
      <c r="G26" s="131">
        <v>20</v>
      </c>
      <c r="H26" s="213" t="s">
        <v>260</v>
      </c>
      <c r="I26" s="55">
        <v>0.01</v>
      </c>
      <c r="J26" s="243">
        <v>0</v>
      </c>
      <c r="K26" s="243">
        <v>0.01</v>
      </c>
      <c r="L26" s="243">
        <v>0.8</v>
      </c>
      <c r="M26" s="468"/>
      <c r="N26" s="3"/>
    </row>
    <row r="27" spans="1:14" x14ac:dyDescent="0.2">
      <c r="A27" s="471"/>
      <c r="B27" t="s">
        <v>25</v>
      </c>
      <c r="E27" s="194">
        <v>8.3299999999999999E-2</v>
      </c>
      <c r="F27" s="468"/>
      <c r="G27" s="131">
        <v>20</v>
      </c>
      <c r="H27" s="213" t="s">
        <v>260</v>
      </c>
      <c r="I27" s="55">
        <v>0.01</v>
      </c>
      <c r="J27" s="243">
        <v>0</v>
      </c>
      <c r="K27" s="243">
        <v>0.01</v>
      </c>
      <c r="L27" s="243">
        <v>0.8</v>
      </c>
      <c r="M27" s="468"/>
      <c r="N27" s="3"/>
    </row>
    <row r="28" spans="1:14" x14ac:dyDescent="0.2">
      <c r="A28" s="471"/>
      <c r="B28" t="s">
        <v>26</v>
      </c>
      <c r="E28" s="194">
        <v>0.58330000000000004</v>
      </c>
      <c r="F28" s="468"/>
      <c r="G28" s="131">
        <v>13</v>
      </c>
      <c r="H28" s="213" t="s">
        <v>260</v>
      </c>
      <c r="I28" s="55">
        <v>0.01</v>
      </c>
      <c r="J28" s="243">
        <v>0</v>
      </c>
      <c r="K28" s="243">
        <v>0.01</v>
      </c>
      <c r="L28" s="243">
        <v>0.8</v>
      </c>
      <c r="M28" s="468"/>
      <c r="N28" s="3"/>
    </row>
    <row r="29" spans="1:14" x14ac:dyDescent="0.2">
      <c r="A29" s="470"/>
      <c r="B29" s="27" t="s">
        <v>27</v>
      </c>
      <c r="C29" s="27"/>
      <c r="D29" s="27"/>
      <c r="E29" s="195">
        <v>0.2167</v>
      </c>
      <c r="F29" s="467"/>
      <c r="G29" s="218">
        <v>10</v>
      </c>
      <c r="H29" s="213" t="s">
        <v>260</v>
      </c>
      <c r="I29" s="55">
        <v>0.01</v>
      </c>
      <c r="J29" s="316">
        <v>0</v>
      </c>
      <c r="K29" s="316">
        <v>0.01</v>
      </c>
      <c r="L29" s="316">
        <v>0.8</v>
      </c>
      <c r="M29" s="467"/>
      <c r="N29" s="228"/>
    </row>
    <row r="30" spans="1:14" x14ac:dyDescent="0.2">
      <c r="A30" s="469" t="s">
        <v>52</v>
      </c>
      <c r="B30" s="196" t="s">
        <v>103</v>
      </c>
      <c r="C30" s="196" t="s">
        <v>331</v>
      </c>
      <c r="D30" s="196" t="s">
        <v>352</v>
      </c>
      <c r="E30" s="197">
        <v>0.97</v>
      </c>
      <c r="F30" s="466" t="s">
        <v>263</v>
      </c>
      <c r="G30" s="133">
        <v>15</v>
      </c>
      <c r="H30" s="215" t="s">
        <v>266</v>
      </c>
      <c r="I30" s="197">
        <v>0.01</v>
      </c>
      <c r="J30" s="317">
        <v>0</v>
      </c>
      <c r="K30" s="317">
        <v>0.01</v>
      </c>
      <c r="L30" s="317">
        <v>0.8</v>
      </c>
      <c r="M30" s="466" t="s">
        <v>259</v>
      </c>
      <c r="N30" s="3"/>
    </row>
    <row r="31" spans="1:14" x14ac:dyDescent="0.2">
      <c r="A31" s="470"/>
      <c r="B31" s="27" t="s">
        <v>367</v>
      </c>
      <c r="C31" s="27" t="s">
        <v>330</v>
      </c>
      <c r="D31" s="27" t="s">
        <v>359</v>
      </c>
      <c r="E31" s="195">
        <v>0.03</v>
      </c>
      <c r="F31" s="467"/>
      <c r="G31" s="220">
        <v>3</v>
      </c>
      <c r="H31" s="214" t="s">
        <v>377</v>
      </c>
      <c r="I31" s="55">
        <f>I30</f>
        <v>0.01</v>
      </c>
      <c r="J31" s="316">
        <v>0</v>
      </c>
      <c r="K31" s="316">
        <v>0.01</v>
      </c>
      <c r="L31" s="316">
        <v>0.8</v>
      </c>
      <c r="M31" s="467"/>
      <c r="N31" s="228"/>
    </row>
    <row r="32" spans="1:14" x14ac:dyDescent="0.2">
      <c r="A32" s="469" t="s">
        <v>7</v>
      </c>
      <c r="B32" s="196" t="s">
        <v>66</v>
      </c>
      <c r="C32" s="196" t="s">
        <v>368</v>
      </c>
      <c r="D32" s="196" t="s">
        <v>334</v>
      </c>
      <c r="E32" s="197">
        <v>0.74</v>
      </c>
      <c r="F32" s="466" t="s">
        <v>256</v>
      </c>
      <c r="G32" s="222">
        <f>G86</f>
        <v>7</v>
      </c>
      <c r="H32" s="215" t="s">
        <v>389</v>
      </c>
      <c r="I32" s="197">
        <v>0.01</v>
      </c>
      <c r="J32" s="317">
        <v>0</v>
      </c>
      <c r="K32" s="317">
        <v>0.01</v>
      </c>
      <c r="L32" s="317">
        <v>0.8</v>
      </c>
      <c r="M32" s="466" t="s">
        <v>259</v>
      </c>
      <c r="N32" s="3"/>
    </row>
    <row r="33" spans="1:14" x14ac:dyDescent="0.2">
      <c r="A33" s="471"/>
      <c r="B33" t="s">
        <v>158</v>
      </c>
      <c r="C33" t="s">
        <v>305</v>
      </c>
      <c r="D33" t="s">
        <v>344</v>
      </c>
      <c r="E33" s="194">
        <v>0.26</v>
      </c>
      <c r="F33" s="468"/>
      <c r="G33" s="226">
        <f>G45</f>
        <v>13</v>
      </c>
      <c r="H33" s="213" t="s">
        <v>394</v>
      </c>
      <c r="I33" s="194">
        <f>I$32</f>
        <v>0.01</v>
      </c>
      <c r="J33" s="243">
        <v>0</v>
      </c>
      <c r="K33" s="243">
        <v>0.01</v>
      </c>
      <c r="L33" s="243">
        <v>0.8</v>
      </c>
      <c r="M33" s="468"/>
      <c r="N33" s="3"/>
    </row>
    <row r="34" spans="1:14" x14ac:dyDescent="0.2">
      <c r="A34" s="471"/>
      <c r="B34" t="s">
        <v>103</v>
      </c>
      <c r="E34" s="194">
        <v>0.03</v>
      </c>
      <c r="F34" s="468"/>
      <c r="G34" s="57">
        <f>G30</f>
        <v>15</v>
      </c>
      <c r="H34" s="213" t="s">
        <v>378</v>
      </c>
      <c r="I34" s="194">
        <f t="shared" ref="I34:I35" si="3">I$32</f>
        <v>0.01</v>
      </c>
      <c r="J34" s="243">
        <v>0</v>
      </c>
      <c r="K34" s="243">
        <v>0.01</v>
      </c>
      <c r="L34" s="243">
        <v>0.8</v>
      </c>
      <c r="M34" s="468"/>
      <c r="N34" s="3"/>
    </row>
    <row r="35" spans="1:14" x14ac:dyDescent="0.2">
      <c r="A35" s="470"/>
      <c r="B35" s="27" t="s">
        <v>68</v>
      </c>
      <c r="C35" s="27"/>
      <c r="D35" s="27"/>
      <c r="E35" s="195">
        <v>0.05</v>
      </c>
      <c r="F35" s="467"/>
      <c r="G35" s="221">
        <f>G39</f>
        <v>5</v>
      </c>
      <c r="H35" s="214" t="s">
        <v>379</v>
      </c>
      <c r="I35" s="194">
        <f t="shared" si="3"/>
        <v>0.01</v>
      </c>
      <c r="J35" s="316">
        <v>0</v>
      </c>
      <c r="K35" s="316">
        <v>0.01</v>
      </c>
      <c r="L35" s="316">
        <v>0.8</v>
      </c>
      <c r="M35" s="467"/>
      <c r="N35" s="228"/>
    </row>
    <row r="36" spans="1:14" x14ac:dyDescent="0.2">
      <c r="A36" s="469" t="s">
        <v>53</v>
      </c>
      <c r="B36" s="196" t="s">
        <v>203</v>
      </c>
      <c r="C36" s="196"/>
      <c r="D36" s="196"/>
      <c r="E36" s="197">
        <v>0.36</v>
      </c>
      <c r="F36" s="466" t="s">
        <v>256</v>
      </c>
      <c r="G36" s="223">
        <f>G60</f>
        <v>5</v>
      </c>
      <c r="H36" s="215" t="s">
        <v>392</v>
      </c>
      <c r="I36" s="197">
        <v>0.01</v>
      </c>
      <c r="J36" s="317">
        <v>0</v>
      </c>
      <c r="K36" s="317">
        <v>0.01</v>
      </c>
      <c r="L36" s="317">
        <v>0.8</v>
      </c>
      <c r="M36" s="466" t="s">
        <v>259</v>
      </c>
      <c r="N36" s="3"/>
    </row>
    <row r="37" spans="1:14" x14ac:dyDescent="0.2">
      <c r="A37" s="471"/>
      <c r="B37" t="s">
        <v>204</v>
      </c>
      <c r="C37" t="s">
        <v>369</v>
      </c>
      <c r="D37" t="s">
        <v>370</v>
      </c>
      <c r="E37" s="194">
        <v>0.27</v>
      </c>
      <c r="F37" s="468"/>
      <c r="G37" s="131">
        <v>14</v>
      </c>
      <c r="H37" s="213" t="s">
        <v>269</v>
      </c>
      <c r="I37" s="55">
        <v>0.01</v>
      </c>
      <c r="J37" s="243">
        <v>0</v>
      </c>
      <c r="K37" s="243">
        <v>0.01</v>
      </c>
      <c r="L37" s="243">
        <v>0.8</v>
      </c>
      <c r="M37" s="468"/>
      <c r="N37" s="3"/>
    </row>
    <row r="38" spans="1:14" x14ac:dyDescent="0.2">
      <c r="A38" s="471"/>
      <c r="B38" t="s">
        <v>67</v>
      </c>
      <c r="C38" t="s">
        <v>302</v>
      </c>
      <c r="D38" t="s">
        <v>349</v>
      </c>
      <c r="E38" s="194">
        <v>0.26</v>
      </c>
      <c r="F38" s="468"/>
      <c r="G38" s="131">
        <v>13</v>
      </c>
      <c r="H38" s="213" t="s">
        <v>269</v>
      </c>
      <c r="I38" s="55">
        <v>0.01</v>
      </c>
      <c r="J38" s="243">
        <v>0</v>
      </c>
      <c r="K38" s="243">
        <v>0.01</v>
      </c>
      <c r="L38" s="243">
        <v>0.8</v>
      </c>
      <c r="M38" s="468"/>
      <c r="N38" s="3"/>
    </row>
    <row r="39" spans="1:14" x14ac:dyDescent="0.2">
      <c r="A39" s="470"/>
      <c r="B39" s="27" t="s">
        <v>68</v>
      </c>
      <c r="C39" s="27"/>
      <c r="D39" s="27"/>
      <c r="E39" s="195">
        <v>0.11</v>
      </c>
      <c r="F39" s="467"/>
      <c r="G39" s="218">
        <v>5</v>
      </c>
      <c r="H39" s="213" t="s">
        <v>269</v>
      </c>
      <c r="I39" s="55">
        <v>0.01</v>
      </c>
      <c r="J39" s="316">
        <v>0</v>
      </c>
      <c r="K39" s="316">
        <v>0.01</v>
      </c>
      <c r="L39" s="316">
        <v>0.8</v>
      </c>
      <c r="M39" s="467"/>
      <c r="N39" s="228"/>
    </row>
    <row r="40" spans="1:14" ht="16" x14ac:dyDescent="0.2">
      <c r="A40" s="469" t="s">
        <v>5</v>
      </c>
      <c r="B40" s="196" t="s">
        <v>228</v>
      </c>
      <c r="C40" s="205" t="s">
        <v>306</v>
      </c>
      <c r="D40" s="206" t="s">
        <v>351</v>
      </c>
      <c r="E40" s="197">
        <v>0.61</v>
      </c>
      <c r="F40" s="466" t="s">
        <v>263</v>
      </c>
      <c r="G40" s="133">
        <v>7</v>
      </c>
      <c r="H40" s="215" t="s">
        <v>270</v>
      </c>
      <c r="I40" s="197">
        <v>0.01</v>
      </c>
      <c r="J40" s="317">
        <v>0</v>
      </c>
      <c r="K40" s="317">
        <v>0.01</v>
      </c>
      <c r="L40" s="317">
        <v>0.8</v>
      </c>
      <c r="M40" s="466" t="s">
        <v>259</v>
      </c>
      <c r="N40" s="3"/>
    </row>
    <row r="41" spans="1:14" ht="16" x14ac:dyDescent="0.2">
      <c r="A41" s="471"/>
      <c r="B41" t="s">
        <v>69</v>
      </c>
      <c r="C41" s="209" t="s">
        <v>307</v>
      </c>
      <c r="D41" s="204" t="s">
        <v>334</v>
      </c>
      <c r="E41" s="194">
        <v>0.11</v>
      </c>
      <c r="F41" s="468"/>
      <c r="G41" s="131">
        <v>13</v>
      </c>
      <c r="H41" s="213" t="s">
        <v>269</v>
      </c>
      <c r="I41" s="55">
        <f>I$40</f>
        <v>0.01</v>
      </c>
      <c r="J41" s="243">
        <v>0</v>
      </c>
      <c r="K41" s="243">
        <v>0.01</v>
      </c>
      <c r="L41" s="243">
        <v>0.8</v>
      </c>
      <c r="M41" s="468"/>
      <c r="N41" s="3"/>
    </row>
    <row r="42" spans="1:14" ht="16" x14ac:dyDescent="0.2">
      <c r="A42" s="471"/>
      <c r="B42" t="s">
        <v>229</v>
      </c>
      <c r="C42" s="209" t="s">
        <v>307</v>
      </c>
      <c r="D42" s="204" t="s">
        <v>334</v>
      </c>
      <c r="E42" s="194">
        <v>7.0000000000000007E-2</v>
      </c>
      <c r="F42" s="468"/>
      <c r="G42" s="57">
        <f>G120</f>
        <v>18</v>
      </c>
      <c r="H42" s="213" t="s">
        <v>388</v>
      </c>
      <c r="I42" s="55">
        <f t="shared" ref="I42:I46" si="4">I$40</f>
        <v>0.01</v>
      </c>
      <c r="J42" s="243">
        <v>0</v>
      </c>
      <c r="K42" s="243">
        <v>0.01</v>
      </c>
      <c r="L42" s="243">
        <v>0.8</v>
      </c>
      <c r="M42" s="468"/>
      <c r="N42" s="3"/>
    </row>
    <row r="43" spans="1:14" ht="16" x14ac:dyDescent="0.2">
      <c r="A43" s="471"/>
      <c r="B43" t="s">
        <v>70</v>
      </c>
      <c r="C43" s="209" t="s">
        <v>287</v>
      </c>
      <c r="D43" s="204" t="s">
        <v>292</v>
      </c>
      <c r="E43" s="194">
        <v>0.05</v>
      </c>
      <c r="F43" s="468"/>
      <c r="G43" s="57">
        <f>G57</f>
        <v>5</v>
      </c>
      <c r="H43" s="213" t="s">
        <v>383</v>
      </c>
      <c r="I43" s="55">
        <f t="shared" si="4"/>
        <v>0.01</v>
      </c>
      <c r="J43" s="243">
        <v>0</v>
      </c>
      <c r="K43" s="243">
        <v>0.01</v>
      </c>
      <c r="L43" s="243">
        <v>0.8</v>
      </c>
      <c r="M43" s="468"/>
      <c r="N43" s="3"/>
    </row>
    <row r="44" spans="1:14" ht="16" x14ac:dyDescent="0.2">
      <c r="A44" s="471"/>
      <c r="B44" t="s">
        <v>230</v>
      </c>
      <c r="C44" s="209" t="s">
        <v>308</v>
      </c>
      <c r="D44" s="204" t="s">
        <v>339</v>
      </c>
      <c r="E44" s="194">
        <v>0.04</v>
      </c>
      <c r="F44" s="468"/>
      <c r="G44" s="131">
        <v>13</v>
      </c>
      <c r="H44" s="213" t="s">
        <v>269</v>
      </c>
      <c r="I44" s="55">
        <f t="shared" si="4"/>
        <v>0.01</v>
      </c>
      <c r="J44" s="243">
        <v>0</v>
      </c>
      <c r="K44" s="243">
        <v>0.01</v>
      </c>
      <c r="L44" s="243">
        <v>0.8</v>
      </c>
      <c r="M44" s="468"/>
      <c r="N44" s="3"/>
    </row>
    <row r="45" spans="1:14" ht="16" x14ac:dyDescent="0.2">
      <c r="A45" s="471"/>
      <c r="B45" t="s">
        <v>71</v>
      </c>
      <c r="C45" s="209" t="s">
        <v>307</v>
      </c>
      <c r="D45" s="204" t="s">
        <v>334</v>
      </c>
      <c r="E45" s="194">
        <v>0.03</v>
      </c>
      <c r="F45" s="468"/>
      <c r="G45" s="131">
        <v>13</v>
      </c>
      <c r="H45" s="213" t="s">
        <v>269</v>
      </c>
      <c r="I45" s="55">
        <f t="shared" si="4"/>
        <v>0.01</v>
      </c>
      <c r="J45" s="243">
        <v>0</v>
      </c>
      <c r="K45" s="243">
        <v>0.01</v>
      </c>
      <c r="L45" s="243">
        <v>0.8</v>
      </c>
      <c r="M45" s="468"/>
      <c r="N45" s="3"/>
    </row>
    <row r="46" spans="1:14" x14ac:dyDescent="0.2">
      <c r="A46" s="470"/>
      <c r="B46" s="27" t="s">
        <v>68</v>
      </c>
      <c r="D46" s="27"/>
      <c r="E46" s="195">
        <v>0.09</v>
      </c>
      <c r="F46" s="467"/>
      <c r="G46" s="218">
        <v>5</v>
      </c>
      <c r="H46" s="213" t="s">
        <v>269</v>
      </c>
      <c r="I46" s="55">
        <f t="shared" si="4"/>
        <v>0.01</v>
      </c>
      <c r="J46" s="316">
        <v>0</v>
      </c>
      <c r="K46" s="316">
        <v>0.01</v>
      </c>
      <c r="L46" s="316">
        <v>0.8</v>
      </c>
      <c r="M46" s="467"/>
      <c r="N46" s="228"/>
    </row>
    <row r="47" spans="1:14" x14ac:dyDescent="0.2">
      <c r="A47" s="469" t="s">
        <v>33</v>
      </c>
      <c r="B47" s="196" t="s">
        <v>72</v>
      </c>
      <c r="C47" s="196" t="s">
        <v>307</v>
      </c>
      <c r="D47" s="196" t="s">
        <v>334</v>
      </c>
      <c r="E47" s="197">
        <v>0.27</v>
      </c>
      <c r="F47" s="466" t="s">
        <v>256</v>
      </c>
      <c r="G47" s="223">
        <f>G86</f>
        <v>7</v>
      </c>
      <c r="H47" s="215" t="s">
        <v>389</v>
      </c>
      <c r="I47" s="197">
        <v>0.25</v>
      </c>
      <c r="J47" s="317">
        <v>0</v>
      </c>
      <c r="K47" s="317">
        <v>0.25</v>
      </c>
      <c r="L47" s="317">
        <v>0.8</v>
      </c>
      <c r="M47" s="466" t="s">
        <v>259</v>
      </c>
      <c r="N47" s="3"/>
    </row>
    <row r="48" spans="1:14" ht="16" x14ac:dyDescent="0.2">
      <c r="A48" s="471"/>
      <c r="B48" t="s">
        <v>73</v>
      </c>
      <c r="C48" s="209" t="s">
        <v>319</v>
      </c>
      <c r="D48" s="204" t="s">
        <v>342</v>
      </c>
      <c r="E48" s="194">
        <v>0.25</v>
      </c>
      <c r="F48" s="468"/>
      <c r="G48" s="57">
        <f>G19</f>
        <v>6</v>
      </c>
      <c r="H48" s="213" t="s">
        <v>391</v>
      </c>
      <c r="I48" s="55">
        <f>I$47</f>
        <v>0.25</v>
      </c>
      <c r="J48" s="243">
        <v>0</v>
      </c>
      <c r="K48" s="243">
        <v>0.25</v>
      </c>
      <c r="L48" s="243">
        <v>0.8</v>
      </c>
      <c r="M48" s="468"/>
      <c r="N48" s="3"/>
    </row>
    <row r="49" spans="1:14" ht="16" x14ac:dyDescent="0.2">
      <c r="A49" s="471"/>
      <c r="B49" t="s">
        <v>74</v>
      </c>
      <c r="C49" s="209" t="s">
        <v>371</v>
      </c>
      <c r="D49" s="204" t="s">
        <v>342</v>
      </c>
      <c r="E49" s="194">
        <v>0.11</v>
      </c>
      <c r="F49" s="468"/>
      <c r="G49" s="76">
        <v>6</v>
      </c>
      <c r="H49" s="213" t="s">
        <v>377</v>
      </c>
      <c r="I49" s="55">
        <f t="shared" ref="I49:I50" si="5">I$47</f>
        <v>0.25</v>
      </c>
      <c r="J49" s="243">
        <v>0</v>
      </c>
      <c r="K49" s="243">
        <v>0.25</v>
      </c>
      <c r="L49" s="243">
        <v>0.8</v>
      </c>
      <c r="M49" s="468"/>
      <c r="N49" s="3"/>
    </row>
    <row r="50" spans="1:14" x14ac:dyDescent="0.2">
      <c r="A50" s="470"/>
      <c r="B50" s="27" t="s">
        <v>68</v>
      </c>
      <c r="C50" s="27"/>
      <c r="D50" s="27"/>
      <c r="E50" s="195">
        <v>0.37</v>
      </c>
      <c r="F50" s="467"/>
      <c r="G50" s="221">
        <f>G39</f>
        <v>5</v>
      </c>
      <c r="H50" s="214" t="s">
        <v>379</v>
      </c>
      <c r="I50" s="55">
        <f t="shared" si="5"/>
        <v>0.25</v>
      </c>
      <c r="J50" s="316">
        <v>0</v>
      </c>
      <c r="K50" s="316">
        <v>0.25</v>
      </c>
      <c r="L50" s="316">
        <v>0.8</v>
      </c>
      <c r="M50" s="467"/>
      <c r="N50" s="228"/>
    </row>
    <row r="51" spans="1:14" ht="16" x14ac:dyDescent="0.2">
      <c r="A51" s="469" t="s">
        <v>209</v>
      </c>
      <c r="B51" s="196" t="s">
        <v>156</v>
      </c>
      <c r="C51" s="205" t="s">
        <v>303</v>
      </c>
      <c r="D51" s="206" t="s">
        <v>350</v>
      </c>
      <c r="E51" s="197">
        <v>0.67</v>
      </c>
      <c r="F51" s="466" t="s">
        <v>263</v>
      </c>
      <c r="G51" s="133">
        <v>2</v>
      </c>
      <c r="H51" s="215" t="s">
        <v>265</v>
      </c>
      <c r="I51" s="197">
        <v>0.01</v>
      </c>
      <c r="J51" s="317">
        <v>0</v>
      </c>
      <c r="K51" s="317">
        <v>0.01</v>
      </c>
      <c r="L51" s="317">
        <v>0.8</v>
      </c>
      <c r="M51" s="466" t="s">
        <v>259</v>
      </c>
      <c r="N51" s="3"/>
    </row>
    <row r="52" spans="1:14" ht="16" x14ac:dyDescent="0.2">
      <c r="A52" s="471"/>
      <c r="B52" t="s">
        <v>70</v>
      </c>
      <c r="C52" s="209" t="s">
        <v>287</v>
      </c>
      <c r="D52" s="204" t="s">
        <v>292</v>
      </c>
      <c r="E52" s="194">
        <v>0.1</v>
      </c>
      <c r="F52" s="468"/>
      <c r="G52" s="57">
        <f>G57</f>
        <v>5</v>
      </c>
      <c r="H52" s="213" t="s">
        <v>383</v>
      </c>
      <c r="I52" s="55">
        <f>I$51</f>
        <v>0.01</v>
      </c>
      <c r="J52" s="243">
        <v>0</v>
      </c>
      <c r="K52" s="243">
        <v>0.01</v>
      </c>
      <c r="L52" s="243">
        <v>0.8</v>
      </c>
      <c r="M52" s="468"/>
      <c r="N52" s="3"/>
    </row>
    <row r="53" spans="1:14" ht="16" x14ac:dyDescent="0.2">
      <c r="A53" s="471"/>
      <c r="B53" t="s">
        <v>154</v>
      </c>
      <c r="C53" s="209" t="s">
        <v>309</v>
      </c>
      <c r="D53" s="204" t="s">
        <v>345</v>
      </c>
      <c r="E53" s="194">
        <v>0.13</v>
      </c>
      <c r="F53" s="468"/>
      <c r="G53" s="57">
        <f>G58</f>
        <v>8</v>
      </c>
      <c r="H53" s="213" t="s">
        <v>380</v>
      </c>
      <c r="I53" s="243">
        <v>0</v>
      </c>
      <c r="J53" s="243">
        <v>0</v>
      </c>
      <c r="K53" s="243">
        <v>0</v>
      </c>
      <c r="L53" s="243">
        <v>0</v>
      </c>
      <c r="M53" s="468"/>
      <c r="N53" s="3" t="s">
        <v>425</v>
      </c>
    </row>
    <row r="54" spans="1:14" ht="16" x14ac:dyDescent="0.2">
      <c r="A54" s="471"/>
      <c r="B54" t="s">
        <v>155</v>
      </c>
      <c r="C54" s="209" t="s">
        <v>302</v>
      </c>
      <c r="D54" s="204" t="s">
        <v>349</v>
      </c>
      <c r="E54" s="194">
        <v>0.05</v>
      </c>
      <c r="F54" s="468"/>
      <c r="G54" s="76">
        <v>1</v>
      </c>
      <c r="H54" s="213" t="s">
        <v>377</v>
      </c>
      <c r="I54" s="55">
        <f>I$51</f>
        <v>0.01</v>
      </c>
      <c r="J54" s="243">
        <v>0</v>
      </c>
      <c r="K54" s="243">
        <v>0.01</v>
      </c>
      <c r="L54" s="243">
        <v>0.8</v>
      </c>
      <c r="M54" s="468"/>
      <c r="N54" s="3"/>
    </row>
    <row r="55" spans="1:14" ht="16" x14ac:dyDescent="0.2">
      <c r="A55" s="471"/>
      <c r="B55" t="s">
        <v>157</v>
      </c>
      <c r="C55" s="209" t="s">
        <v>304</v>
      </c>
      <c r="D55" s="204" t="s">
        <v>347</v>
      </c>
      <c r="E55" s="194">
        <v>0.03</v>
      </c>
      <c r="F55" s="468"/>
      <c r="G55" s="57">
        <f>G44</f>
        <v>13</v>
      </c>
      <c r="H55" s="213" t="s">
        <v>387</v>
      </c>
      <c r="I55" s="55">
        <f>I$51</f>
        <v>0.01</v>
      </c>
      <c r="J55" s="243">
        <v>0</v>
      </c>
      <c r="K55" s="243">
        <v>0.01</v>
      </c>
      <c r="L55" s="243">
        <v>0.8</v>
      </c>
      <c r="M55" s="468"/>
      <c r="N55" s="3"/>
    </row>
    <row r="56" spans="1:14" ht="16" x14ac:dyDescent="0.2">
      <c r="A56" s="470"/>
      <c r="B56" s="27" t="s">
        <v>158</v>
      </c>
      <c r="C56" s="207" t="s">
        <v>305</v>
      </c>
      <c r="D56" s="208" t="s">
        <v>344</v>
      </c>
      <c r="E56" s="195">
        <v>0.02</v>
      </c>
      <c r="F56" s="467"/>
      <c r="G56" s="218">
        <v>6</v>
      </c>
      <c r="H56" s="214" t="s">
        <v>266</v>
      </c>
      <c r="I56" s="55">
        <f>I$51</f>
        <v>0.01</v>
      </c>
      <c r="J56" s="316">
        <v>0</v>
      </c>
      <c r="K56" s="316">
        <v>0.01</v>
      </c>
      <c r="L56" s="316">
        <v>0.8</v>
      </c>
      <c r="M56" s="467"/>
      <c r="N56" s="228"/>
    </row>
    <row r="57" spans="1:14" x14ac:dyDescent="0.2">
      <c r="A57" s="469" t="s">
        <v>4</v>
      </c>
      <c r="B57" s="196" t="s">
        <v>70</v>
      </c>
      <c r="C57" s="196" t="s">
        <v>287</v>
      </c>
      <c r="D57" s="196" t="s">
        <v>292</v>
      </c>
      <c r="E57" s="197">
        <v>0.39</v>
      </c>
      <c r="F57" s="466" t="s">
        <v>256</v>
      </c>
      <c r="G57" s="227">
        <v>5</v>
      </c>
      <c r="H57" s="215" t="s">
        <v>260</v>
      </c>
      <c r="I57" s="197">
        <v>0.01</v>
      </c>
      <c r="J57" s="317">
        <v>0</v>
      </c>
      <c r="K57" s="317">
        <v>0.01</v>
      </c>
      <c r="L57" s="317">
        <v>0.8</v>
      </c>
      <c r="M57" s="211" t="s">
        <v>259</v>
      </c>
      <c r="N57" s="3"/>
    </row>
    <row r="58" spans="1:14" x14ac:dyDescent="0.2">
      <c r="A58" s="471"/>
      <c r="B58" t="s">
        <v>154</v>
      </c>
      <c r="C58" t="s">
        <v>372</v>
      </c>
      <c r="D58" t="s">
        <v>373</v>
      </c>
      <c r="E58" s="194">
        <v>0.3</v>
      </c>
      <c r="F58" s="468"/>
      <c r="G58" s="227">
        <v>8</v>
      </c>
      <c r="H58" s="213" t="s">
        <v>260</v>
      </c>
      <c r="I58" s="243">
        <v>0</v>
      </c>
      <c r="J58" s="243">
        <v>0</v>
      </c>
      <c r="K58" s="243">
        <v>0</v>
      </c>
      <c r="L58" s="243">
        <v>0</v>
      </c>
      <c r="M58" s="468" t="s">
        <v>256</v>
      </c>
      <c r="N58" s="460" t="s">
        <v>400</v>
      </c>
    </row>
    <row r="59" spans="1:14" ht="16" x14ac:dyDescent="0.2">
      <c r="A59" s="471"/>
      <c r="B59" t="s">
        <v>233</v>
      </c>
      <c r="C59" s="209" t="s">
        <v>291</v>
      </c>
      <c r="D59" s="204" t="s">
        <v>294</v>
      </c>
      <c r="E59" s="194">
        <v>0.08</v>
      </c>
      <c r="F59" s="468"/>
      <c r="G59" s="131">
        <v>2</v>
      </c>
      <c r="H59" s="213" t="s">
        <v>260</v>
      </c>
      <c r="I59" s="243">
        <v>0</v>
      </c>
      <c r="J59" s="243">
        <v>0</v>
      </c>
      <c r="K59" s="243">
        <v>0</v>
      </c>
      <c r="L59" s="243">
        <v>0</v>
      </c>
      <c r="M59" s="468"/>
      <c r="N59" s="460"/>
    </row>
    <row r="60" spans="1:14" x14ac:dyDescent="0.2">
      <c r="A60" s="471"/>
      <c r="B60" t="s">
        <v>231</v>
      </c>
      <c r="E60" s="194">
        <v>0.05</v>
      </c>
      <c r="F60" s="468"/>
      <c r="G60" s="131">
        <v>5</v>
      </c>
      <c r="H60" s="213" t="s">
        <v>260</v>
      </c>
      <c r="I60" s="243">
        <v>0</v>
      </c>
      <c r="J60" s="243">
        <v>0</v>
      </c>
      <c r="K60" s="243">
        <v>0</v>
      </c>
      <c r="L60" s="243">
        <v>0</v>
      </c>
      <c r="M60" s="468"/>
      <c r="N60" s="460"/>
    </row>
    <row r="61" spans="1:14" x14ac:dyDescent="0.2">
      <c r="A61" s="471"/>
      <c r="B61" t="s">
        <v>234</v>
      </c>
      <c r="C61" t="s">
        <v>374</v>
      </c>
      <c r="D61" t="s">
        <v>375</v>
      </c>
      <c r="E61" s="194">
        <v>0.05</v>
      </c>
      <c r="F61" s="468"/>
      <c r="G61" s="131">
        <v>0</v>
      </c>
      <c r="H61" s="213" t="s">
        <v>260</v>
      </c>
      <c r="I61" s="243">
        <v>0</v>
      </c>
      <c r="J61" s="243">
        <v>0</v>
      </c>
      <c r="K61" s="243">
        <v>0</v>
      </c>
      <c r="L61" s="243">
        <v>0</v>
      </c>
      <c r="M61" s="468"/>
      <c r="N61" s="460"/>
    </row>
    <row r="62" spans="1:14" x14ac:dyDescent="0.2">
      <c r="A62" s="471"/>
      <c r="B62" t="s">
        <v>232</v>
      </c>
      <c r="E62" s="194">
        <v>0.02</v>
      </c>
      <c r="F62" s="468"/>
      <c r="G62" s="131">
        <v>5</v>
      </c>
      <c r="H62" s="213" t="s">
        <v>260</v>
      </c>
      <c r="I62" s="243">
        <v>0</v>
      </c>
      <c r="J62" s="243">
        <v>0</v>
      </c>
      <c r="K62" s="243">
        <v>0</v>
      </c>
      <c r="L62" s="243">
        <v>0</v>
      </c>
      <c r="M62" s="468"/>
      <c r="N62" s="460"/>
    </row>
    <row r="63" spans="1:14" x14ac:dyDescent="0.2">
      <c r="A63" s="470"/>
      <c r="B63" s="27" t="s">
        <v>68</v>
      </c>
      <c r="C63" s="27"/>
      <c r="D63" s="27"/>
      <c r="E63" s="195">
        <v>0.11</v>
      </c>
      <c r="F63" s="467"/>
      <c r="G63" s="218">
        <v>10</v>
      </c>
      <c r="H63" s="213" t="s">
        <v>260</v>
      </c>
      <c r="I63" s="243">
        <v>0</v>
      </c>
      <c r="J63" s="316">
        <v>0</v>
      </c>
      <c r="K63" s="316">
        <v>0</v>
      </c>
      <c r="L63" s="316">
        <v>0</v>
      </c>
      <c r="M63" s="467"/>
      <c r="N63" s="461"/>
    </row>
    <row r="64" spans="1:14" x14ac:dyDescent="0.2">
      <c r="A64" s="469" t="s">
        <v>170</v>
      </c>
      <c r="B64" s="196" t="s">
        <v>160</v>
      </c>
      <c r="C64" s="196" t="s">
        <v>311</v>
      </c>
      <c r="D64" s="204" t="s">
        <v>361</v>
      </c>
      <c r="E64" s="197">
        <v>0.88</v>
      </c>
      <c r="F64" s="466" t="s">
        <v>263</v>
      </c>
      <c r="G64" s="219">
        <v>15</v>
      </c>
      <c r="H64" s="215" t="s">
        <v>377</v>
      </c>
      <c r="I64" s="197">
        <v>0.53</v>
      </c>
      <c r="J64" s="317">
        <v>0</v>
      </c>
      <c r="K64" s="317">
        <v>0.53</v>
      </c>
      <c r="L64" s="317">
        <v>0.8</v>
      </c>
      <c r="M64" s="466" t="s">
        <v>259</v>
      </c>
      <c r="N64" s="3"/>
    </row>
    <row r="65" spans="1:14" ht="16" x14ac:dyDescent="0.2">
      <c r="A65" s="471"/>
      <c r="B65" t="s">
        <v>159</v>
      </c>
      <c r="C65" s="209" t="s">
        <v>310</v>
      </c>
      <c r="D65" s="204" t="s">
        <v>352</v>
      </c>
      <c r="E65" s="194">
        <v>6.5000000000000002E-2</v>
      </c>
      <c r="F65" s="468"/>
      <c r="G65" s="76">
        <v>15</v>
      </c>
      <c r="H65" s="213" t="s">
        <v>377</v>
      </c>
      <c r="I65" s="55">
        <f>I$64</f>
        <v>0.53</v>
      </c>
      <c r="J65" s="243">
        <v>0</v>
      </c>
      <c r="K65" s="243">
        <v>0.53</v>
      </c>
      <c r="L65" s="243">
        <v>0.8</v>
      </c>
      <c r="M65" s="468"/>
      <c r="N65" s="3"/>
    </row>
    <row r="66" spans="1:14" ht="16" x14ac:dyDescent="0.2">
      <c r="A66" s="470"/>
      <c r="B66" s="27" t="s">
        <v>79</v>
      </c>
      <c r="C66" s="207" t="s">
        <v>291</v>
      </c>
      <c r="D66" s="208" t="s">
        <v>294</v>
      </c>
      <c r="E66" s="195">
        <v>5.5E-2</v>
      </c>
      <c r="F66" s="467"/>
      <c r="G66" s="221">
        <f>G59</f>
        <v>2</v>
      </c>
      <c r="H66" s="214" t="s">
        <v>381</v>
      </c>
      <c r="I66" s="55">
        <f>I$64</f>
        <v>0.53</v>
      </c>
      <c r="J66" s="316">
        <v>0</v>
      </c>
      <c r="K66" s="316">
        <v>0.53</v>
      </c>
      <c r="L66" s="316">
        <v>0.8</v>
      </c>
      <c r="M66" s="467"/>
      <c r="N66" s="228"/>
    </row>
    <row r="67" spans="1:14" x14ac:dyDescent="0.2">
      <c r="A67" s="469" t="s">
        <v>182</v>
      </c>
      <c r="B67" s="196" t="s">
        <v>103</v>
      </c>
      <c r="C67" t="s">
        <v>331</v>
      </c>
      <c r="D67" s="196" t="s">
        <v>352</v>
      </c>
      <c r="E67" s="197">
        <v>0.41</v>
      </c>
      <c r="F67" s="466" t="s">
        <v>256</v>
      </c>
      <c r="G67" s="133">
        <v>10</v>
      </c>
      <c r="H67" s="215" t="s">
        <v>260</v>
      </c>
      <c r="I67" s="197">
        <v>0.01</v>
      </c>
      <c r="J67" s="317">
        <v>0</v>
      </c>
      <c r="K67" s="317">
        <v>0.01</v>
      </c>
      <c r="L67" s="317">
        <v>0.8</v>
      </c>
      <c r="M67" s="466" t="s">
        <v>259</v>
      </c>
      <c r="N67" s="3"/>
    </row>
    <row r="68" spans="1:14" x14ac:dyDescent="0.2">
      <c r="A68" s="471"/>
      <c r="B68" t="s">
        <v>169</v>
      </c>
      <c r="C68" t="s">
        <v>309</v>
      </c>
      <c r="D68" s="204" t="s">
        <v>345</v>
      </c>
      <c r="E68" s="194">
        <v>0.12</v>
      </c>
      <c r="F68" s="468"/>
      <c r="G68" s="131">
        <v>8</v>
      </c>
      <c r="H68" s="213" t="s">
        <v>260</v>
      </c>
      <c r="I68" s="243">
        <v>0</v>
      </c>
      <c r="J68" s="243">
        <v>0</v>
      </c>
      <c r="K68" s="243">
        <v>0</v>
      </c>
      <c r="L68" s="243">
        <v>0</v>
      </c>
      <c r="M68" s="468"/>
      <c r="N68" s="3" t="s">
        <v>424</v>
      </c>
    </row>
    <row r="69" spans="1:14" x14ac:dyDescent="0.2">
      <c r="A69" s="471"/>
      <c r="B69" t="s">
        <v>70</v>
      </c>
      <c r="C69" t="s">
        <v>287</v>
      </c>
      <c r="D69" s="204" t="s">
        <v>292</v>
      </c>
      <c r="E69" s="194">
        <v>0.15</v>
      </c>
      <c r="F69" s="468"/>
      <c r="G69" s="57">
        <f>G57</f>
        <v>5</v>
      </c>
      <c r="H69" s="213" t="s">
        <v>383</v>
      </c>
      <c r="I69" s="55">
        <f>I$67</f>
        <v>0.01</v>
      </c>
      <c r="J69" s="243">
        <v>0</v>
      </c>
      <c r="K69" s="243">
        <v>0.01</v>
      </c>
      <c r="L69" s="243">
        <v>0.8</v>
      </c>
      <c r="M69" s="468"/>
      <c r="N69" s="3"/>
    </row>
    <row r="70" spans="1:14" x14ac:dyDescent="0.2">
      <c r="A70" s="471"/>
      <c r="B70" t="s">
        <v>199</v>
      </c>
      <c r="C70" t="s">
        <v>304</v>
      </c>
      <c r="D70" s="204" t="s">
        <v>347</v>
      </c>
      <c r="E70" s="194">
        <v>0.13</v>
      </c>
      <c r="F70" s="468"/>
      <c r="G70" s="57">
        <f>G44</f>
        <v>13</v>
      </c>
      <c r="H70" s="213" t="s">
        <v>387</v>
      </c>
      <c r="I70" s="55">
        <f t="shared" ref="I70:I73" si="6">I$67</f>
        <v>0.01</v>
      </c>
      <c r="J70" s="243">
        <v>0</v>
      </c>
      <c r="K70" s="243">
        <v>0.01</v>
      </c>
      <c r="L70" s="243">
        <v>0.8</v>
      </c>
      <c r="M70" s="468"/>
      <c r="N70" s="3"/>
    </row>
    <row r="71" spans="1:14" x14ac:dyDescent="0.2">
      <c r="A71" s="471"/>
      <c r="B71" t="s">
        <v>29</v>
      </c>
      <c r="C71" t="s">
        <v>291</v>
      </c>
      <c r="D71" s="204" t="s">
        <v>294</v>
      </c>
      <c r="E71" s="194">
        <v>7.0000000000000007E-2</v>
      </c>
      <c r="F71" s="468"/>
      <c r="G71" s="57">
        <f>G59</f>
        <v>2</v>
      </c>
      <c r="H71" s="213" t="s">
        <v>381</v>
      </c>
      <c r="I71" s="55">
        <f t="shared" si="6"/>
        <v>0.01</v>
      </c>
      <c r="J71" s="243">
        <v>0</v>
      </c>
      <c r="K71" s="243">
        <v>0.01</v>
      </c>
      <c r="L71" s="243">
        <v>0.8</v>
      </c>
      <c r="M71" s="468"/>
      <c r="N71" s="3"/>
    </row>
    <row r="72" spans="1:14" x14ac:dyDescent="0.2">
      <c r="A72" s="471"/>
      <c r="B72" t="s">
        <v>84</v>
      </c>
      <c r="C72" t="s">
        <v>301</v>
      </c>
      <c r="D72" s="204" t="s">
        <v>346</v>
      </c>
      <c r="E72" s="194">
        <v>0.09</v>
      </c>
      <c r="F72" s="468"/>
      <c r="G72" s="415">
        <v>8</v>
      </c>
      <c r="H72" s="213" t="s">
        <v>260</v>
      </c>
      <c r="I72" s="243">
        <v>0</v>
      </c>
      <c r="J72" s="243">
        <v>0</v>
      </c>
      <c r="K72" s="243">
        <v>0</v>
      </c>
      <c r="L72" s="243">
        <v>0</v>
      </c>
      <c r="M72" s="468"/>
      <c r="N72" s="3" t="s">
        <v>425</v>
      </c>
    </row>
    <row r="73" spans="1:14" x14ac:dyDescent="0.2">
      <c r="A73" s="471"/>
      <c r="B73" t="s">
        <v>200</v>
      </c>
      <c r="C73" t="s">
        <v>302</v>
      </c>
      <c r="D73" s="204" t="s">
        <v>349</v>
      </c>
      <c r="E73" s="194">
        <v>0.03</v>
      </c>
      <c r="F73" s="468"/>
      <c r="G73" s="414">
        <f>G38</f>
        <v>13</v>
      </c>
      <c r="H73" s="214" t="s">
        <v>386</v>
      </c>
      <c r="I73" s="55">
        <f t="shared" si="6"/>
        <v>0.01</v>
      </c>
      <c r="J73" s="243">
        <v>0</v>
      </c>
      <c r="K73" s="243">
        <v>0.01</v>
      </c>
      <c r="L73" s="243">
        <v>0.8</v>
      </c>
      <c r="M73" s="468"/>
      <c r="N73" s="228"/>
    </row>
    <row r="74" spans="1:14" ht="16" x14ac:dyDescent="0.2">
      <c r="A74" s="469" t="s">
        <v>12</v>
      </c>
      <c r="B74" s="196" t="s">
        <v>235</v>
      </c>
      <c r="C74" s="205" t="s">
        <v>312</v>
      </c>
      <c r="D74" s="196" t="s">
        <v>335</v>
      </c>
      <c r="E74" s="197">
        <v>0.34</v>
      </c>
      <c r="F74" s="466" t="s">
        <v>263</v>
      </c>
      <c r="G74" s="76">
        <v>27</v>
      </c>
      <c r="H74" s="213" t="s">
        <v>377</v>
      </c>
      <c r="I74" s="197">
        <v>0.6</v>
      </c>
      <c r="J74" s="317">
        <v>0</v>
      </c>
      <c r="K74" s="317">
        <v>0.6</v>
      </c>
      <c r="L74" s="317">
        <v>0.8</v>
      </c>
      <c r="M74" s="466" t="s">
        <v>259</v>
      </c>
      <c r="N74" s="3"/>
    </row>
    <row r="75" spans="1:14" ht="16" x14ac:dyDescent="0.2">
      <c r="A75" s="471"/>
      <c r="B75" t="s">
        <v>236</v>
      </c>
      <c r="C75" s="209" t="s">
        <v>308</v>
      </c>
      <c r="D75" s="204" t="s">
        <v>339</v>
      </c>
      <c r="E75" s="194">
        <v>0.16</v>
      </c>
      <c r="F75" s="468"/>
      <c r="G75" s="57">
        <f>G44</f>
        <v>13</v>
      </c>
      <c r="H75" s="213" t="s">
        <v>387</v>
      </c>
      <c r="I75" s="55">
        <f>I$74</f>
        <v>0.6</v>
      </c>
      <c r="J75" s="243">
        <v>0</v>
      </c>
      <c r="K75" s="243">
        <v>0.6</v>
      </c>
      <c r="L75" s="243">
        <v>0.8</v>
      </c>
      <c r="M75" s="468"/>
      <c r="N75" s="3"/>
    </row>
    <row r="76" spans="1:14" ht="16" x14ac:dyDescent="0.2">
      <c r="A76" s="471"/>
      <c r="B76" t="s">
        <v>70</v>
      </c>
      <c r="C76" s="209" t="s">
        <v>287</v>
      </c>
      <c r="D76" s="204" t="s">
        <v>292</v>
      </c>
      <c r="E76" s="194">
        <v>0.16</v>
      </c>
      <c r="F76" s="468"/>
      <c r="G76" s="57">
        <f>G57</f>
        <v>5</v>
      </c>
      <c r="H76" s="213" t="s">
        <v>383</v>
      </c>
      <c r="I76" s="55">
        <f t="shared" ref="I76:I81" si="7">I$74</f>
        <v>0.6</v>
      </c>
      <c r="J76" s="243">
        <v>0</v>
      </c>
      <c r="K76" s="243">
        <v>0.6</v>
      </c>
      <c r="L76" s="243">
        <v>0.8</v>
      </c>
      <c r="M76" s="468"/>
      <c r="N76" s="3"/>
    </row>
    <row r="77" spans="1:14" x14ac:dyDescent="0.2">
      <c r="A77" s="471"/>
      <c r="B77" t="s">
        <v>237</v>
      </c>
      <c r="C77" s="209"/>
      <c r="D77" t="s">
        <v>342</v>
      </c>
      <c r="E77" s="194">
        <v>0.13</v>
      </c>
      <c r="F77" s="468"/>
      <c r="G77" s="57">
        <f>G44</f>
        <v>13</v>
      </c>
      <c r="H77" s="213" t="s">
        <v>387</v>
      </c>
      <c r="I77" s="55">
        <f t="shared" si="7"/>
        <v>0.6</v>
      </c>
      <c r="J77" s="243">
        <v>0</v>
      </c>
      <c r="K77" s="243">
        <v>0.6</v>
      </c>
      <c r="L77" s="243">
        <v>0.8</v>
      </c>
      <c r="M77" s="468"/>
      <c r="N77" s="3"/>
    </row>
    <row r="78" spans="1:14" ht="16" x14ac:dyDescent="0.2">
      <c r="A78" s="471"/>
      <c r="B78" t="s">
        <v>75</v>
      </c>
      <c r="C78" s="209" t="s">
        <v>314</v>
      </c>
      <c r="D78" s="204" t="s">
        <v>343</v>
      </c>
      <c r="E78" s="194">
        <v>7.0000000000000007E-2</v>
      </c>
      <c r="F78" s="468"/>
      <c r="G78" s="57">
        <f>G104</f>
        <v>15</v>
      </c>
      <c r="H78" s="213" t="s">
        <v>395</v>
      </c>
      <c r="I78" s="55">
        <f t="shared" si="7"/>
        <v>0.6</v>
      </c>
      <c r="J78" s="243">
        <v>0</v>
      </c>
      <c r="K78" s="243">
        <v>0.6</v>
      </c>
      <c r="L78" s="243">
        <v>0.8</v>
      </c>
      <c r="M78" s="468"/>
      <c r="N78" s="3"/>
    </row>
    <row r="79" spans="1:14" ht="16" x14ac:dyDescent="0.2">
      <c r="A79" s="471"/>
      <c r="B79" t="s">
        <v>238</v>
      </c>
      <c r="C79" s="209" t="s">
        <v>315</v>
      </c>
      <c r="D79" s="204" t="s">
        <v>341</v>
      </c>
      <c r="E79" s="194">
        <v>0.05</v>
      </c>
      <c r="F79" s="468"/>
      <c r="G79" s="76">
        <v>13</v>
      </c>
      <c r="H79" s="213" t="s">
        <v>377</v>
      </c>
      <c r="I79" s="55">
        <f t="shared" si="7"/>
        <v>0.6</v>
      </c>
      <c r="J79" s="243">
        <v>0</v>
      </c>
      <c r="K79" s="243">
        <v>0.6</v>
      </c>
      <c r="L79" s="243">
        <v>0.8</v>
      </c>
      <c r="M79" s="468"/>
      <c r="N79" s="3"/>
    </row>
    <row r="80" spans="1:14" ht="16" x14ac:dyDescent="0.2">
      <c r="A80" s="471"/>
      <c r="B80" t="s">
        <v>239</v>
      </c>
      <c r="C80" s="209" t="s">
        <v>316</v>
      </c>
      <c r="D80" s="204" t="s">
        <v>353</v>
      </c>
      <c r="E80" s="194">
        <v>0.05</v>
      </c>
      <c r="F80" s="468"/>
      <c r="G80" s="76">
        <v>15</v>
      </c>
      <c r="H80" s="213" t="s">
        <v>377</v>
      </c>
      <c r="I80" s="55">
        <f t="shared" si="7"/>
        <v>0.6</v>
      </c>
      <c r="J80" s="243">
        <v>0</v>
      </c>
      <c r="K80" s="243">
        <v>0.6</v>
      </c>
      <c r="L80" s="243">
        <v>0.8</v>
      </c>
      <c r="M80" s="468"/>
      <c r="N80" s="3"/>
    </row>
    <row r="81" spans="1:14" ht="16" x14ac:dyDescent="0.2">
      <c r="A81" s="470"/>
      <c r="B81" s="27" t="s">
        <v>109</v>
      </c>
      <c r="C81" s="209" t="s">
        <v>317</v>
      </c>
      <c r="D81" t="s">
        <v>354</v>
      </c>
      <c r="E81" s="195">
        <v>0.04</v>
      </c>
      <c r="F81" s="467"/>
      <c r="G81" s="220">
        <v>5</v>
      </c>
      <c r="H81" s="214" t="s">
        <v>377</v>
      </c>
      <c r="I81" s="55">
        <f t="shared" si="7"/>
        <v>0.6</v>
      </c>
      <c r="J81" s="316">
        <v>0</v>
      </c>
      <c r="K81" s="316">
        <v>0.6</v>
      </c>
      <c r="L81" s="316">
        <v>0.8</v>
      </c>
      <c r="M81" s="467"/>
      <c r="N81" s="228"/>
    </row>
    <row r="82" spans="1:14" ht="16" x14ac:dyDescent="0.2">
      <c r="A82" s="469" t="s">
        <v>14</v>
      </c>
      <c r="B82" s="196" t="s">
        <v>153</v>
      </c>
      <c r="C82" s="205" t="s">
        <v>300</v>
      </c>
      <c r="D82" s="206" t="s">
        <v>348</v>
      </c>
      <c r="E82" s="197">
        <v>0.41</v>
      </c>
      <c r="F82" s="466" t="s">
        <v>263</v>
      </c>
      <c r="G82" s="219">
        <v>12</v>
      </c>
      <c r="H82" s="215" t="s">
        <v>377</v>
      </c>
      <c r="I82" s="197">
        <v>0.7</v>
      </c>
      <c r="J82" s="317">
        <v>0</v>
      </c>
      <c r="K82" s="317">
        <v>0.7</v>
      </c>
      <c r="L82" s="317">
        <v>0.8</v>
      </c>
      <c r="M82" s="466" t="s">
        <v>259</v>
      </c>
      <c r="N82" s="3"/>
    </row>
    <row r="83" spans="1:14" ht="16" x14ac:dyDescent="0.2">
      <c r="A83" s="471"/>
      <c r="B83" t="s">
        <v>76</v>
      </c>
      <c r="C83" s="209" t="s">
        <v>318</v>
      </c>
      <c r="D83" s="204" t="s">
        <v>355</v>
      </c>
      <c r="E83" s="194">
        <v>0.33</v>
      </c>
      <c r="F83" s="468"/>
      <c r="G83" s="57">
        <f>G100</f>
        <v>30</v>
      </c>
      <c r="H83" s="213" t="s">
        <v>393</v>
      </c>
      <c r="I83" s="55">
        <f>I$82</f>
        <v>0.7</v>
      </c>
      <c r="J83" s="243">
        <v>0</v>
      </c>
      <c r="K83" s="243">
        <v>0.7</v>
      </c>
      <c r="L83" s="243">
        <v>0.8</v>
      </c>
      <c r="M83" s="468"/>
      <c r="N83" s="3"/>
    </row>
    <row r="84" spans="1:14" ht="16" x14ac:dyDescent="0.2">
      <c r="A84" s="471"/>
      <c r="B84" t="s">
        <v>74</v>
      </c>
      <c r="C84" s="209" t="s">
        <v>319</v>
      </c>
      <c r="D84" s="204" t="s">
        <v>356</v>
      </c>
      <c r="E84" s="194">
        <v>7.0000000000000007E-2</v>
      </c>
      <c r="F84" s="468"/>
      <c r="G84" s="57">
        <f>G19</f>
        <v>6</v>
      </c>
      <c r="H84" s="213" t="s">
        <v>391</v>
      </c>
      <c r="I84" s="55">
        <f t="shared" ref="I84:I90" si="8">I$82</f>
        <v>0.7</v>
      </c>
      <c r="J84" s="243">
        <v>0</v>
      </c>
      <c r="K84" s="243">
        <v>0.7</v>
      </c>
      <c r="L84" s="243">
        <v>0.8</v>
      </c>
      <c r="M84" s="468"/>
      <c r="N84" s="3"/>
    </row>
    <row r="85" spans="1:14" x14ac:dyDescent="0.2">
      <c r="A85" s="471"/>
      <c r="B85" t="s">
        <v>240</v>
      </c>
      <c r="C85" s="209"/>
      <c r="E85" s="194">
        <v>0.05</v>
      </c>
      <c r="F85" s="468"/>
      <c r="G85" s="76">
        <v>30</v>
      </c>
      <c r="H85" s="213" t="s">
        <v>377</v>
      </c>
      <c r="I85" s="55">
        <f t="shared" si="8"/>
        <v>0.7</v>
      </c>
      <c r="J85" s="243">
        <v>0</v>
      </c>
      <c r="K85" s="243">
        <v>0.7</v>
      </c>
      <c r="L85" s="243">
        <v>0.8</v>
      </c>
      <c r="M85" s="468"/>
      <c r="N85" s="3"/>
    </row>
    <row r="86" spans="1:14" ht="16" x14ac:dyDescent="0.2">
      <c r="A86" s="471"/>
      <c r="B86" t="s">
        <v>72</v>
      </c>
      <c r="C86" s="209" t="s">
        <v>320</v>
      </c>
      <c r="D86" t="s">
        <v>364</v>
      </c>
      <c r="E86" s="194">
        <v>0.03</v>
      </c>
      <c r="F86" s="468"/>
      <c r="G86" s="131">
        <v>7</v>
      </c>
      <c r="H86" s="213" t="s">
        <v>270</v>
      </c>
      <c r="I86" s="55">
        <f t="shared" si="8"/>
        <v>0.7</v>
      </c>
      <c r="J86" s="243">
        <v>0</v>
      </c>
      <c r="K86" s="243">
        <v>0.7</v>
      </c>
      <c r="L86" s="243">
        <v>0.8</v>
      </c>
      <c r="M86" s="468"/>
      <c r="N86" s="3"/>
    </row>
    <row r="87" spans="1:14" ht="16" x14ac:dyDescent="0.2">
      <c r="A87" s="471"/>
      <c r="B87" t="s">
        <v>241</v>
      </c>
      <c r="C87" s="209" t="s">
        <v>303</v>
      </c>
      <c r="D87" s="204" t="s">
        <v>350</v>
      </c>
      <c r="E87" s="194">
        <v>0.02</v>
      </c>
      <c r="F87" s="468"/>
      <c r="G87" s="131">
        <v>2</v>
      </c>
      <c r="H87" s="213" t="s">
        <v>265</v>
      </c>
      <c r="I87" s="55">
        <f t="shared" si="8"/>
        <v>0.7</v>
      </c>
      <c r="J87" s="243">
        <v>0</v>
      </c>
      <c r="K87" s="243">
        <v>0.7</v>
      </c>
      <c r="L87" s="243">
        <v>0.8</v>
      </c>
      <c r="M87" s="468"/>
      <c r="N87" s="3"/>
    </row>
    <row r="88" spans="1:14" ht="16" x14ac:dyDescent="0.2">
      <c r="A88" s="471"/>
      <c r="B88" t="s">
        <v>77</v>
      </c>
      <c r="C88" s="209" t="s">
        <v>321</v>
      </c>
      <c r="D88" s="204" t="s">
        <v>346</v>
      </c>
      <c r="E88" s="194">
        <v>0.02</v>
      </c>
      <c r="F88" s="468"/>
      <c r="G88" s="57">
        <f>G58</f>
        <v>8</v>
      </c>
      <c r="H88" s="213" t="s">
        <v>380</v>
      </c>
      <c r="I88" s="243">
        <v>0</v>
      </c>
      <c r="J88" s="243">
        <v>0</v>
      </c>
      <c r="K88" s="243">
        <v>0</v>
      </c>
      <c r="L88" s="243">
        <v>0</v>
      </c>
      <c r="M88" s="468"/>
      <c r="N88" s="3" t="s">
        <v>425</v>
      </c>
    </row>
    <row r="89" spans="1:14" ht="16" x14ac:dyDescent="0.2">
      <c r="A89" s="471"/>
      <c r="B89" t="s">
        <v>78</v>
      </c>
      <c r="C89" s="209" t="s">
        <v>322</v>
      </c>
      <c r="D89" s="204" t="s">
        <v>357</v>
      </c>
      <c r="E89" s="194">
        <v>0.02</v>
      </c>
      <c r="F89" s="468"/>
      <c r="G89" s="76">
        <v>3</v>
      </c>
      <c r="H89" s="213" t="s">
        <v>377</v>
      </c>
      <c r="I89" s="55">
        <f t="shared" si="8"/>
        <v>0.7</v>
      </c>
      <c r="J89" s="243">
        <v>0</v>
      </c>
      <c r="K89" s="243">
        <v>0.7</v>
      </c>
      <c r="L89" s="243">
        <v>0.8</v>
      </c>
      <c r="M89" s="468"/>
      <c r="N89" s="3"/>
    </row>
    <row r="90" spans="1:14" x14ac:dyDescent="0.2">
      <c r="A90" s="470"/>
      <c r="B90" s="27" t="s">
        <v>68</v>
      </c>
      <c r="C90" s="209"/>
      <c r="D90" s="27"/>
      <c r="E90" s="195">
        <v>0.05</v>
      </c>
      <c r="F90" s="467"/>
      <c r="G90" s="221">
        <f>G39</f>
        <v>5</v>
      </c>
      <c r="H90" s="214" t="s">
        <v>379</v>
      </c>
      <c r="I90" s="384">
        <f t="shared" si="8"/>
        <v>0.7</v>
      </c>
      <c r="J90" s="316">
        <v>0</v>
      </c>
      <c r="K90" s="316">
        <v>0.7</v>
      </c>
      <c r="L90" s="316">
        <v>0.8</v>
      </c>
      <c r="M90" s="467"/>
      <c r="N90" s="228"/>
    </row>
    <row r="91" spans="1:14" ht="16" x14ac:dyDescent="0.2">
      <c r="A91" s="469" t="s">
        <v>13</v>
      </c>
      <c r="B91" s="196" t="s">
        <v>242</v>
      </c>
      <c r="C91" s="205" t="s">
        <v>313</v>
      </c>
      <c r="D91" s="206" t="s">
        <v>356</v>
      </c>
      <c r="E91" s="197">
        <v>0.92</v>
      </c>
      <c r="F91" s="466" t="s">
        <v>263</v>
      </c>
      <c r="G91" s="219">
        <v>1</v>
      </c>
      <c r="H91" s="215" t="s">
        <v>377</v>
      </c>
      <c r="I91" s="243">
        <v>0</v>
      </c>
      <c r="J91" s="317">
        <v>0</v>
      </c>
      <c r="K91" s="317">
        <v>0</v>
      </c>
      <c r="L91" s="317">
        <v>0</v>
      </c>
      <c r="M91" s="466" t="s">
        <v>259</v>
      </c>
      <c r="N91" s="3" t="s">
        <v>400</v>
      </c>
    </row>
    <row r="92" spans="1:14" ht="16" x14ac:dyDescent="0.2">
      <c r="A92" s="470"/>
      <c r="B92" s="27" t="s">
        <v>79</v>
      </c>
      <c r="C92" s="207" t="s">
        <v>319</v>
      </c>
      <c r="D92" s="208" t="s">
        <v>356</v>
      </c>
      <c r="E92" s="195">
        <v>0.08</v>
      </c>
      <c r="F92" s="467"/>
      <c r="G92" s="221">
        <f>G19</f>
        <v>6</v>
      </c>
      <c r="H92" s="214" t="s">
        <v>391</v>
      </c>
      <c r="I92" s="195">
        <v>0</v>
      </c>
      <c r="J92" s="316">
        <v>0</v>
      </c>
      <c r="K92" s="316">
        <v>0</v>
      </c>
      <c r="L92" s="316">
        <v>0.8</v>
      </c>
      <c r="M92" s="467"/>
      <c r="N92" s="228"/>
    </row>
    <row r="93" spans="1:14" x14ac:dyDescent="0.2">
      <c r="A93" s="202" t="s">
        <v>54</v>
      </c>
      <c r="B93" s="198" t="s">
        <v>243</v>
      </c>
      <c r="C93" s="198" t="s">
        <v>312</v>
      </c>
      <c r="D93" s="198" t="s">
        <v>335</v>
      </c>
      <c r="E93" s="199">
        <v>1</v>
      </c>
      <c r="F93" s="212" t="s">
        <v>256</v>
      </c>
      <c r="G93" s="224">
        <f>G44</f>
        <v>13</v>
      </c>
      <c r="H93" s="216" t="s">
        <v>387</v>
      </c>
      <c r="I93" s="199">
        <v>0.01</v>
      </c>
      <c r="J93" s="318">
        <v>0</v>
      </c>
      <c r="K93" s="318">
        <v>0.01</v>
      </c>
      <c r="L93" s="318">
        <v>0.8</v>
      </c>
      <c r="M93" s="212" t="s">
        <v>259</v>
      </c>
      <c r="N93" s="228"/>
    </row>
    <row r="94" spans="1:14" ht="16" x14ac:dyDescent="0.2">
      <c r="A94" s="469" t="s">
        <v>8</v>
      </c>
      <c r="B94" s="196" t="s">
        <v>80</v>
      </c>
      <c r="C94" s="205" t="s">
        <v>323</v>
      </c>
      <c r="D94" s="204" t="s">
        <v>361</v>
      </c>
      <c r="E94" s="197">
        <v>0.4</v>
      </c>
      <c r="F94" s="466" t="s">
        <v>263</v>
      </c>
      <c r="G94" s="219">
        <v>30</v>
      </c>
      <c r="H94" s="215" t="s">
        <v>377</v>
      </c>
      <c r="I94" s="197">
        <v>0.05</v>
      </c>
      <c r="J94" s="317">
        <v>0</v>
      </c>
      <c r="K94" s="317">
        <v>0.05</v>
      </c>
      <c r="L94" s="317">
        <v>0.8</v>
      </c>
      <c r="M94" s="466" t="s">
        <v>259</v>
      </c>
      <c r="N94" s="3"/>
    </row>
    <row r="95" spans="1:14" ht="16" x14ac:dyDescent="0.2">
      <c r="A95" s="471"/>
      <c r="B95" t="s">
        <v>77</v>
      </c>
      <c r="C95" s="209" t="s">
        <v>324</v>
      </c>
      <c r="D95" t="s">
        <v>346</v>
      </c>
      <c r="E95" s="194">
        <v>0.25</v>
      </c>
      <c r="F95" s="468"/>
      <c r="G95" s="57">
        <f>G58</f>
        <v>8</v>
      </c>
      <c r="H95" s="213" t="s">
        <v>380</v>
      </c>
      <c r="I95" s="55">
        <f>I$94</f>
        <v>0.05</v>
      </c>
      <c r="J95" s="243">
        <v>0</v>
      </c>
      <c r="K95" s="243">
        <v>0.05</v>
      </c>
      <c r="L95" s="243">
        <v>0.8</v>
      </c>
      <c r="M95" s="468"/>
      <c r="N95" s="3"/>
    </row>
    <row r="96" spans="1:14" ht="16" x14ac:dyDescent="0.2">
      <c r="A96" s="471"/>
      <c r="B96" t="s">
        <v>86</v>
      </c>
      <c r="C96" s="209" t="s">
        <v>325</v>
      </c>
      <c r="D96" t="s">
        <v>364</v>
      </c>
      <c r="E96" s="194">
        <v>0.1</v>
      </c>
      <c r="F96" s="468"/>
      <c r="G96" s="57">
        <f>G86</f>
        <v>7</v>
      </c>
      <c r="H96" s="213" t="s">
        <v>389</v>
      </c>
      <c r="I96" s="55">
        <f>I$94</f>
        <v>0.05</v>
      </c>
      <c r="J96" s="243">
        <v>0</v>
      </c>
      <c r="K96" s="243">
        <v>0.05</v>
      </c>
      <c r="L96" s="243">
        <v>0.8</v>
      </c>
      <c r="M96" s="468"/>
      <c r="N96" s="3"/>
    </row>
    <row r="97" spans="1:14" ht="16" x14ac:dyDescent="0.2">
      <c r="A97" s="471"/>
      <c r="B97" t="s">
        <v>81</v>
      </c>
      <c r="C97" s="209" t="s">
        <v>299</v>
      </c>
      <c r="D97" s="204" t="s">
        <v>356</v>
      </c>
      <c r="E97" s="194">
        <v>0.1</v>
      </c>
      <c r="F97" s="468"/>
      <c r="G97" s="57">
        <f>G20</f>
        <v>1</v>
      </c>
      <c r="H97" s="213" t="s">
        <v>390</v>
      </c>
      <c r="I97" s="243">
        <v>0</v>
      </c>
      <c r="J97" s="243">
        <v>0</v>
      </c>
      <c r="K97" s="243">
        <v>0</v>
      </c>
      <c r="L97" s="243">
        <v>0</v>
      </c>
      <c r="M97" s="468" t="s">
        <v>256</v>
      </c>
      <c r="N97" s="3"/>
    </row>
    <row r="98" spans="1:14" ht="16" x14ac:dyDescent="0.2">
      <c r="A98" s="471"/>
      <c r="B98" t="s">
        <v>244</v>
      </c>
      <c r="C98" s="209" t="s">
        <v>313</v>
      </c>
      <c r="D98" s="204" t="s">
        <v>356</v>
      </c>
      <c r="E98" s="194">
        <v>0.1</v>
      </c>
      <c r="F98" s="468"/>
      <c r="G98" s="76">
        <v>1</v>
      </c>
      <c r="H98" s="213" t="s">
        <v>377</v>
      </c>
      <c r="I98" s="243">
        <v>0</v>
      </c>
      <c r="J98" s="243">
        <v>0</v>
      </c>
      <c r="K98" s="243">
        <v>0</v>
      </c>
      <c r="L98" s="243">
        <v>0</v>
      </c>
      <c r="M98" s="468"/>
      <c r="N98" s="3" t="s">
        <v>400</v>
      </c>
    </row>
    <row r="99" spans="1:14" ht="16" x14ac:dyDescent="0.2">
      <c r="A99" s="470"/>
      <c r="B99" s="27" t="s">
        <v>79</v>
      </c>
      <c r="C99" s="209" t="s">
        <v>291</v>
      </c>
      <c r="D99" s="204" t="s">
        <v>294</v>
      </c>
      <c r="E99" s="195">
        <v>0.02</v>
      </c>
      <c r="F99" s="467"/>
      <c r="G99" s="221">
        <f>G59</f>
        <v>2</v>
      </c>
      <c r="H99" s="214" t="s">
        <v>381</v>
      </c>
      <c r="I99" s="243">
        <v>0</v>
      </c>
      <c r="J99" s="316">
        <v>0</v>
      </c>
      <c r="K99" s="316">
        <v>0</v>
      </c>
      <c r="L99" s="316">
        <v>0</v>
      </c>
      <c r="M99" s="467"/>
      <c r="N99" s="228"/>
    </row>
    <row r="100" spans="1:14" ht="16" x14ac:dyDescent="0.2">
      <c r="A100" s="469" t="s">
        <v>55</v>
      </c>
      <c r="B100" s="196" t="s">
        <v>76</v>
      </c>
      <c r="C100" s="205" t="s">
        <v>318</v>
      </c>
      <c r="D100" s="206" t="s">
        <v>355</v>
      </c>
      <c r="E100" s="197">
        <v>0.31</v>
      </c>
      <c r="F100" s="466" t="s">
        <v>263</v>
      </c>
      <c r="G100" s="133">
        <v>30</v>
      </c>
      <c r="H100" s="215" t="s">
        <v>284</v>
      </c>
      <c r="I100" s="197">
        <v>0.4</v>
      </c>
      <c r="J100" s="317">
        <v>0</v>
      </c>
      <c r="K100" s="317">
        <v>0.4</v>
      </c>
      <c r="L100" s="317">
        <v>0.8</v>
      </c>
      <c r="M100" s="466" t="s">
        <v>259</v>
      </c>
      <c r="N100" s="3"/>
    </row>
    <row r="101" spans="1:14" ht="16" x14ac:dyDescent="0.2">
      <c r="A101" s="471"/>
      <c r="B101" t="s">
        <v>82</v>
      </c>
      <c r="C101" s="209" t="s">
        <v>319</v>
      </c>
      <c r="D101" s="204" t="s">
        <v>356</v>
      </c>
      <c r="E101" s="194">
        <v>0.18</v>
      </c>
      <c r="F101" s="468"/>
      <c r="G101" s="76">
        <v>1</v>
      </c>
      <c r="H101" s="213" t="s">
        <v>377</v>
      </c>
      <c r="I101" s="243">
        <v>0</v>
      </c>
      <c r="J101" s="243">
        <v>0</v>
      </c>
      <c r="K101" s="243">
        <v>0</v>
      </c>
      <c r="L101" s="243">
        <v>0</v>
      </c>
      <c r="M101" s="468"/>
      <c r="N101" s="3" t="s">
        <v>400</v>
      </c>
    </row>
    <row r="102" spans="1:14" ht="16" x14ac:dyDescent="0.2">
      <c r="A102" s="471"/>
      <c r="B102" t="s">
        <v>83</v>
      </c>
      <c r="C102" s="209" t="s">
        <v>326</v>
      </c>
      <c r="D102" s="204" t="s">
        <v>348</v>
      </c>
      <c r="E102" s="194">
        <v>0.08</v>
      </c>
      <c r="F102" s="468"/>
      <c r="G102" s="76">
        <v>12</v>
      </c>
      <c r="H102" s="213" t="s">
        <v>377</v>
      </c>
      <c r="I102" s="55">
        <f>I$100</f>
        <v>0.4</v>
      </c>
      <c r="J102" s="243">
        <v>0</v>
      </c>
      <c r="K102" s="243">
        <v>0.4</v>
      </c>
      <c r="L102" s="243">
        <v>0.8</v>
      </c>
      <c r="M102" s="468"/>
      <c r="N102" s="3"/>
    </row>
    <row r="103" spans="1:14" ht="16" x14ac:dyDescent="0.2">
      <c r="A103" s="471"/>
      <c r="B103" t="s">
        <v>245</v>
      </c>
      <c r="C103" s="209" t="s">
        <v>327</v>
      </c>
      <c r="D103" s="204" t="s">
        <v>358</v>
      </c>
      <c r="E103" s="194">
        <v>7.0000000000000007E-2</v>
      </c>
      <c r="F103" s="468"/>
      <c r="G103" s="76">
        <v>20</v>
      </c>
      <c r="H103" s="213" t="s">
        <v>377</v>
      </c>
      <c r="I103" s="55">
        <f t="shared" ref="I103:I109" si="9">I$100</f>
        <v>0.4</v>
      </c>
      <c r="J103" s="243">
        <v>0</v>
      </c>
      <c r="K103" s="243">
        <v>0.4</v>
      </c>
      <c r="L103" s="243">
        <v>0.8</v>
      </c>
      <c r="M103" s="468"/>
      <c r="N103" s="3"/>
    </row>
    <row r="104" spans="1:14" ht="16" x14ac:dyDescent="0.2">
      <c r="A104" s="471"/>
      <c r="B104" t="s">
        <v>246</v>
      </c>
      <c r="C104" s="209" t="s">
        <v>328</v>
      </c>
      <c r="D104" s="204" t="s">
        <v>343</v>
      </c>
      <c r="E104" s="194">
        <v>7.0000000000000007E-2</v>
      </c>
      <c r="F104" s="468"/>
      <c r="G104" s="131">
        <v>15</v>
      </c>
      <c r="H104" s="213" t="s">
        <v>284</v>
      </c>
      <c r="I104" s="55">
        <f t="shared" si="9"/>
        <v>0.4</v>
      </c>
      <c r="J104" s="243">
        <v>0</v>
      </c>
      <c r="K104" s="243">
        <v>0.4</v>
      </c>
      <c r="L104" s="243">
        <v>0.8</v>
      </c>
      <c r="M104" s="468"/>
      <c r="N104" s="3"/>
    </row>
    <row r="105" spans="1:14" ht="16" x14ac:dyDescent="0.2">
      <c r="A105" s="471"/>
      <c r="B105" t="s">
        <v>70</v>
      </c>
      <c r="C105" s="209" t="s">
        <v>287</v>
      </c>
      <c r="D105" s="204" t="s">
        <v>292</v>
      </c>
      <c r="E105" s="194">
        <v>7.0000000000000007E-2</v>
      </c>
      <c r="F105" s="468"/>
      <c r="G105" s="57">
        <f>G57</f>
        <v>5</v>
      </c>
      <c r="H105" s="213" t="s">
        <v>383</v>
      </c>
      <c r="I105" s="55">
        <f t="shared" si="9"/>
        <v>0.4</v>
      </c>
      <c r="J105" s="243">
        <v>0</v>
      </c>
      <c r="K105" s="243">
        <v>0.4</v>
      </c>
      <c r="L105" s="243">
        <v>0.8</v>
      </c>
      <c r="M105" s="468"/>
      <c r="N105" s="3"/>
    </row>
    <row r="106" spans="1:14" ht="16" x14ac:dyDescent="0.2">
      <c r="A106" s="471"/>
      <c r="B106" t="s">
        <v>84</v>
      </c>
      <c r="C106" s="209" t="s">
        <v>329</v>
      </c>
      <c r="D106" s="204" t="s">
        <v>346</v>
      </c>
      <c r="E106" s="194">
        <v>0.06</v>
      </c>
      <c r="F106" s="468"/>
      <c r="G106" s="57">
        <f>G58</f>
        <v>8</v>
      </c>
      <c r="H106" s="213" t="s">
        <v>380</v>
      </c>
      <c r="I106" s="243">
        <v>0</v>
      </c>
      <c r="J106" s="243">
        <v>0</v>
      </c>
      <c r="K106" s="243">
        <v>0</v>
      </c>
      <c r="L106" s="243">
        <v>0</v>
      </c>
      <c r="M106" s="468"/>
      <c r="N106" s="3" t="s">
        <v>425</v>
      </c>
    </row>
    <row r="107" spans="1:14" ht="16" x14ac:dyDescent="0.2">
      <c r="A107" s="471"/>
      <c r="B107" t="s">
        <v>247</v>
      </c>
      <c r="C107" s="209" t="s">
        <v>289</v>
      </c>
      <c r="D107" s="204" t="s">
        <v>295</v>
      </c>
      <c r="E107" s="194">
        <v>0.06</v>
      </c>
      <c r="F107" s="468"/>
      <c r="G107" s="131">
        <v>15</v>
      </c>
      <c r="H107" s="213" t="s">
        <v>270</v>
      </c>
      <c r="I107" s="55">
        <f t="shared" si="9"/>
        <v>0.4</v>
      </c>
      <c r="J107" s="243">
        <v>0</v>
      </c>
      <c r="K107" s="243">
        <v>0.4</v>
      </c>
      <c r="L107" s="243">
        <v>0.8</v>
      </c>
      <c r="M107" s="468"/>
      <c r="N107" s="3"/>
    </row>
    <row r="108" spans="1:14" ht="16" x14ac:dyDescent="0.2">
      <c r="A108" s="471"/>
      <c r="B108" t="s">
        <v>110</v>
      </c>
      <c r="C108" s="209" t="s">
        <v>307</v>
      </c>
      <c r="D108" s="204" t="s">
        <v>334</v>
      </c>
      <c r="E108" s="194">
        <v>0.06</v>
      </c>
      <c r="F108" s="468"/>
      <c r="G108" s="57">
        <f>G86</f>
        <v>7</v>
      </c>
      <c r="H108" s="213" t="s">
        <v>389</v>
      </c>
      <c r="I108" s="55">
        <f t="shared" si="9"/>
        <v>0.4</v>
      </c>
      <c r="J108" s="243">
        <v>0</v>
      </c>
      <c r="K108" s="243">
        <v>0.4</v>
      </c>
      <c r="L108" s="243">
        <v>0.8</v>
      </c>
      <c r="M108" s="468"/>
      <c r="N108" s="3"/>
    </row>
    <row r="109" spans="1:14" ht="16" x14ac:dyDescent="0.2">
      <c r="A109" s="470"/>
      <c r="B109" s="27" t="s">
        <v>85</v>
      </c>
      <c r="C109" s="207" t="s">
        <v>330</v>
      </c>
      <c r="D109" s="208" t="s">
        <v>359</v>
      </c>
      <c r="E109" s="195">
        <v>0.04</v>
      </c>
      <c r="F109" s="467"/>
      <c r="G109" s="220">
        <v>2</v>
      </c>
      <c r="H109" s="214" t="s">
        <v>377</v>
      </c>
      <c r="I109" s="55">
        <f t="shared" si="9"/>
        <v>0.4</v>
      </c>
      <c r="J109" s="316">
        <v>0</v>
      </c>
      <c r="K109" s="316">
        <v>0.4</v>
      </c>
      <c r="L109" s="316">
        <v>0.8</v>
      </c>
      <c r="M109" s="467"/>
      <c r="N109" s="228"/>
    </row>
    <row r="110" spans="1:14" x14ac:dyDescent="0.2">
      <c r="A110" s="469" t="s">
        <v>56</v>
      </c>
      <c r="B110" s="196" t="s">
        <v>175</v>
      </c>
      <c r="C110" s="205"/>
      <c r="D110" s="206"/>
      <c r="E110" s="197">
        <v>0.64</v>
      </c>
      <c r="F110" s="466" t="s">
        <v>252</v>
      </c>
      <c r="G110" s="219">
        <v>1</v>
      </c>
      <c r="H110" s="215" t="s">
        <v>377</v>
      </c>
      <c r="I110" s="243">
        <v>0</v>
      </c>
      <c r="J110" s="317">
        <v>0</v>
      </c>
      <c r="K110" s="317">
        <v>0</v>
      </c>
      <c r="L110" s="317">
        <v>0</v>
      </c>
      <c r="M110" s="466" t="s">
        <v>259</v>
      </c>
      <c r="N110" s="3" t="s">
        <v>400</v>
      </c>
    </row>
    <row r="111" spans="1:14" x14ac:dyDescent="0.2">
      <c r="A111" s="471"/>
      <c r="B111" t="s">
        <v>103</v>
      </c>
      <c r="C111" s="209"/>
      <c r="D111" s="204"/>
      <c r="E111" s="194">
        <v>0.12</v>
      </c>
      <c r="F111" s="468"/>
      <c r="G111" s="131">
        <v>15</v>
      </c>
      <c r="H111" s="213" t="s">
        <v>266</v>
      </c>
      <c r="I111" s="194">
        <v>0.01</v>
      </c>
      <c r="J111" s="243">
        <v>0</v>
      </c>
      <c r="K111" s="243">
        <v>0.01</v>
      </c>
      <c r="L111" s="243">
        <v>0.8</v>
      </c>
      <c r="M111" s="468"/>
      <c r="N111" s="3"/>
    </row>
    <row r="112" spans="1:14" x14ac:dyDescent="0.2">
      <c r="A112" s="471"/>
      <c r="B112" t="s">
        <v>176</v>
      </c>
      <c r="C112" s="209"/>
      <c r="D112" s="204"/>
      <c r="E112" s="194">
        <v>0.12</v>
      </c>
      <c r="F112" s="468"/>
      <c r="G112" s="76">
        <v>1</v>
      </c>
      <c r="H112" s="213" t="s">
        <v>377</v>
      </c>
      <c r="I112" s="55">
        <f>I$111</f>
        <v>0.01</v>
      </c>
      <c r="J112" s="243">
        <v>0</v>
      </c>
      <c r="K112" s="243">
        <v>0.01</v>
      </c>
      <c r="L112" s="243">
        <v>0.8</v>
      </c>
      <c r="M112" s="468"/>
      <c r="N112" s="3"/>
    </row>
    <row r="113" spans="1:14" x14ac:dyDescent="0.2">
      <c r="A113" s="471"/>
      <c r="B113" t="s">
        <v>177</v>
      </c>
      <c r="C113" s="209"/>
      <c r="D113" s="204"/>
      <c r="E113" s="194">
        <v>0.03</v>
      </c>
      <c r="F113" s="468"/>
      <c r="G113" s="57">
        <f>G44</f>
        <v>13</v>
      </c>
      <c r="H113" s="213" t="s">
        <v>387</v>
      </c>
      <c r="I113" s="55">
        <f t="shared" ref="I113:I116" si="10">I$111</f>
        <v>0.01</v>
      </c>
      <c r="J113" s="243">
        <v>0</v>
      </c>
      <c r="K113" s="243">
        <v>0.01</v>
      </c>
      <c r="L113" s="243">
        <v>0.8</v>
      </c>
      <c r="M113" s="468"/>
      <c r="N113" s="3"/>
    </row>
    <row r="114" spans="1:14" x14ac:dyDescent="0.2">
      <c r="A114" s="471"/>
      <c r="B114" t="s">
        <v>178</v>
      </c>
      <c r="C114" s="209"/>
      <c r="D114" s="204"/>
      <c r="E114" s="194">
        <v>0.03</v>
      </c>
      <c r="F114" s="468"/>
      <c r="G114" s="57">
        <f>G44</f>
        <v>13</v>
      </c>
      <c r="H114" s="213" t="s">
        <v>387</v>
      </c>
      <c r="I114" s="55">
        <f t="shared" si="10"/>
        <v>0.01</v>
      </c>
      <c r="J114" s="243">
        <v>0</v>
      </c>
      <c r="K114" s="243">
        <v>0.01</v>
      </c>
      <c r="L114" s="243">
        <v>0.8</v>
      </c>
      <c r="M114" s="468"/>
      <c r="N114" s="3"/>
    </row>
    <row r="115" spans="1:14" x14ac:dyDescent="0.2">
      <c r="A115" s="471"/>
      <c r="B115" t="s">
        <v>81</v>
      </c>
      <c r="C115" s="209"/>
      <c r="D115" s="204"/>
      <c r="E115" s="194">
        <v>0.03</v>
      </c>
      <c r="F115" s="468"/>
      <c r="G115" s="57">
        <f>G20</f>
        <v>1</v>
      </c>
      <c r="H115" s="213" t="s">
        <v>390</v>
      </c>
      <c r="I115" s="243">
        <v>0</v>
      </c>
      <c r="J115" s="243">
        <v>0</v>
      </c>
      <c r="K115" s="243">
        <v>0</v>
      </c>
      <c r="L115" s="243">
        <v>0</v>
      </c>
      <c r="M115" s="468"/>
      <c r="N115" s="3" t="s">
        <v>426</v>
      </c>
    </row>
    <row r="116" spans="1:14" x14ac:dyDescent="0.2">
      <c r="A116" s="470"/>
      <c r="B116" s="27" t="s">
        <v>68</v>
      </c>
      <c r="C116" s="207"/>
      <c r="D116" s="208"/>
      <c r="E116" s="195">
        <v>0.03</v>
      </c>
      <c r="F116" s="467"/>
      <c r="G116" s="221">
        <f>G39</f>
        <v>5</v>
      </c>
      <c r="H116" s="214" t="s">
        <v>379</v>
      </c>
      <c r="I116" s="55">
        <f t="shared" si="10"/>
        <v>0.01</v>
      </c>
      <c r="J116" s="316">
        <v>0</v>
      </c>
      <c r="K116" s="316">
        <v>0.01</v>
      </c>
      <c r="L116" s="316">
        <v>0.8</v>
      </c>
      <c r="M116" s="467"/>
      <c r="N116" s="228"/>
    </row>
    <row r="117" spans="1:14" ht="16" x14ac:dyDescent="0.2">
      <c r="A117" s="469" t="s">
        <v>171</v>
      </c>
      <c r="B117" s="196" t="s">
        <v>248</v>
      </c>
      <c r="C117" s="209" t="s">
        <v>319</v>
      </c>
      <c r="D117" s="204" t="s">
        <v>342</v>
      </c>
      <c r="E117" s="197">
        <v>0.92</v>
      </c>
      <c r="F117" s="466" t="s">
        <v>263</v>
      </c>
      <c r="G117" s="223">
        <f>G19</f>
        <v>6</v>
      </c>
      <c r="H117" s="213" t="s">
        <v>391</v>
      </c>
      <c r="I117" s="197">
        <v>0</v>
      </c>
      <c r="J117" s="317">
        <v>0</v>
      </c>
      <c r="K117" s="317">
        <v>0</v>
      </c>
      <c r="L117" s="317">
        <v>0.8</v>
      </c>
      <c r="M117" s="466" t="s">
        <v>259</v>
      </c>
      <c r="N117" s="3"/>
    </row>
    <row r="118" spans="1:14" ht="16" x14ac:dyDescent="0.2">
      <c r="A118" s="471"/>
      <c r="B118" t="s">
        <v>161</v>
      </c>
      <c r="C118" s="209" t="s">
        <v>332</v>
      </c>
      <c r="D118" s="204" t="s">
        <v>360</v>
      </c>
      <c r="E118" s="194">
        <v>0.03</v>
      </c>
      <c r="F118" s="468"/>
      <c r="G118" s="76">
        <v>1</v>
      </c>
      <c r="H118" s="213" t="s">
        <v>377</v>
      </c>
      <c r="I118" s="243">
        <v>0</v>
      </c>
      <c r="J118" s="243">
        <v>0</v>
      </c>
      <c r="K118" s="243">
        <v>0</v>
      </c>
      <c r="L118" s="243">
        <v>0</v>
      </c>
      <c r="M118" s="468"/>
      <c r="N118" s="3" t="s">
        <v>400</v>
      </c>
    </row>
    <row r="119" spans="1:14" ht="16" x14ac:dyDescent="0.2">
      <c r="A119" s="470"/>
      <c r="B119" s="27" t="s">
        <v>249</v>
      </c>
      <c r="C119" s="207" t="s">
        <v>333</v>
      </c>
      <c r="D119" s="208" t="s">
        <v>336</v>
      </c>
      <c r="E119" s="195">
        <v>0.05</v>
      </c>
      <c r="F119" s="467"/>
      <c r="G119" s="221">
        <f>G122</f>
        <v>5</v>
      </c>
      <c r="H119" s="214" t="s">
        <v>396</v>
      </c>
      <c r="I119" s="55">
        <f>I117</f>
        <v>0</v>
      </c>
      <c r="J119" s="316">
        <v>0</v>
      </c>
      <c r="K119" s="316">
        <v>0</v>
      </c>
      <c r="L119" s="316">
        <v>0.8</v>
      </c>
      <c r="M119" s="467"/>
      <c r="N119" s="228"/>
    </row>
    <row r="120" spans="1:14" ht="16" x14ac:dyDescent="0.2">
      <c r="A120" s="469" t="s">
        <v>9</v>
      </c>
      <c r="B120" s="196" t="s">
        <v>162</v>
      </c>
      <c r="C120" s="209" t="s">
        <v>307</v>
      </c>
      <c r="D120" s="204" t="s">
        <v>334</v>
      </c>
      <c r="E120" s="197">
        <v>0.5</v>
      </c>
      <c r="F120" s="466" t="s">
        <v>263</v>
      </c>
      <c r="G120" s="133">
        <v>18</v>
      </c>
      <c r="H120" s="215" t="s">
        <v>284</v>
      </c>
      <c r="I120" s="197">
        <v>0.01</v>
      </c>
      <c r="J120" s="317">
        <v>0</v>
      </c>
      <c r="K120" s="317">
        <v>0.01</v>
      </c>
      <c r="L120" s="317">
        <v>0.8</v>
      </c>
      <c r="M120" s="211" t="s">
        <v>259</v>
      </c>
      <c r="N120" s="3"/>
    </row>
    <row r="121" spans="1:14" ht="16" x14ac:dyDescent="0.2">
      <c r="A121" s="471"/>
      <c r="B121" t="s">
        <v>80</v>
      </c>
      <c r="C121" s="209" t="s">
        <v>312</v>
      </c>
      <c r="D121" s="204" t="s">
        <v>335</v>
      </c>
      <c r="E121" s="194">
        <v>0.25</v>
      </c>
      <c r="F121" s="468"/>
      <c r="G121" s="131">
        <v>1</v>
      </c>
      <c r="H121" s="213" t="s">
        <v>265</v>
      </c>
      <c r="I121" s="243">
        <v>0</v>
      </c>
      <c r="J121" s="243">
        <v>0</v>
      </c>
      <c r="K121" s="243">
        <v>0</v>
      </c>
      <c r="L121" s="243">
        <v>0</v>
      </c>
      <c r="M121" s="210" t="s">
        <v>256</v>
      </c>
      <c r="N121" s="3" t="s">
        <v>400</v>
      </c>
    </row>
    <row r="122" spans="1:14" ht="16" x14ac:dyDescent="0.2">
      <c r="A122" s="471"/>
      <c r="B122" t="s">
        <v>163</v>
      </c>
      <c r="C122" s="209" t="s">
        <v>333</v>
      </c>
      <c r="D122" s="204" t="s">
        <v>336</v>
      </c>
      <c r="E122" s="194">
        <v>8.3000000000000004E-2</v>
      </c>
      <c r="F122" s="468"/>
      <c r="G122" s="131">
        <v>5</v>
      </c>
      <c r="H122" s="213" t="s">
        <v>284</v>
      </c>
      <c r="I122" s="55">
        <f>I$120</f>
        <v>0.01</v>
      </c>
      <c r="J122" s="243">
        <v>0</v>
      </c>
      <c r="K122" s="243">
        <v>0.01</v>
      </c>
      <c r="L122" s="243">
        <v>0.8</v>
      </c>
      <c r="M122" s="468" t="s">
        <v>259</v>
      </c>
      <c r="N122" s="3"/>
    </row>
    <row r="123" spans="1:14" ht="16" x14ac:dyDescent="0.2">
      <c r="A123" s="470"/>
      <c r="B123" s="27" t="s">
        <v>79</v>
      </c>
      <c r="C123" s="207" t="s">
        <v>291</v>
      </c>
      <c r="D123" s="208" t="s">
        <v>294</v>
      </c>
      <c r="E123" s="195">
        <v>0.16700000000000001</v>
      </c>
      <c r="F123" s="467"/>
      <c r="G123" s="221">
        <f>G59</f>
        <v>2</v>
      </c>
      <c r="H123" s="214" t="s">
        <v>381</v>
      </c>
      <c r="I123" s="55">
        <f>I$120</f>
        <v>0.01</v>
      </c>
      <c r="J123" s="316">
        <v>0</v>
      </c>
      <c r="K123" s="316">
        <v>0.01</v>
      </c>
      <c r="L123" s="316">
        <v>0.8</v>
      </c>
      <c r="M123" s="467"/>
      <c r="N123" s="228"/>
    </row>
    <row r="124" spans="1:14" ht="16" x14ac:dyDescent="0.2">
      <c r="A124" s="469" t="s">
        <v>11</v>
      </c>
      <c r="B124" s="196" t="s">
        <v>164</v>
      </c>
      <c r="C124" s="209" t="s">
        <v>308</v>
      </c>
      <c r="D124" s="204" t="s">
        <v>339</v>
      </c>
      <c r="E124" s="197">
        <v>0.60699999999999998</v>
      </c>
      <c r="F124" s="466" t="s">
        <v>263</v>
      </c>
      <c r="G124" s="223">
        <f>G44</f>
        <v>13</v>
      </c>
      <c r="H124" s="213" t="s">
        <v>387</v>
      </c>
      <c r="I124" s="197">
        <v>0.01</v>
      </c>
      <c r="J124" s="317">
        <v>0</v>
      </c>
      <c r="K124" s="317">
        <v>0.01</v>
      </c>
      <c r="L124" s="317">
        <v>0.8</v>
      </c>
      <c r="M124" s="466" t="s">
        <v>259</v>
      </c>
      <c r="N124" s="3"/>
    </row>
    <row r="125" spans="1:14" ht="16" x14ac:dyDescent="0.2">
      <c r="A125" s="471"/>
      <c r="B125" t="s">
        <v>165</v>
      </c>
      <c r="C125" s="209" t="s">
        <v>337</v>
      </c>
      <c r="D125" s="204" t="s">
        <v>340</v>
      </c>
      <c r="E125" s="194">
        <v>0.30299999999999999</v>
      </c>
      <c r="F125" s="468"/>
      <c r="G125" s="76">
        <v>30</v>
      </c>
      <c r="H125" s="213" t="s">
        <v>377</v>
      </c>
      <c r="I125" s="55">
        <f>I$124</f>
        <v>0.01</v>
      </c>
      <c r="J125" s="243">
        <v>0</v>
      </c>
      <c r="K125" s="243">
        <v>0.01</v>
      </c>
      <c r="L125" s="243">
        <v>0.8</v>
      </c>
      <c r="M125" s="468"/>
      <c r="N125" s="3"/>
    </row>
    <row r="126" spans="1:14" ht="16" x14ac:dyDescent="0.2">
      <c r="A126" s="471"/>
      <c r="B126" t="s">
        <v>250</v>
      </c>
      <c r="C126" s="209" t="s">
        <v>315</v>
      </c>
      <c r="D126" s="204" t="s">
        <v>341</v>
      </c>
      <c r="E126" s="194">
        <v>0.03</v>
      </c>
      <c r="F126" s="468"/>
      <c r="G126" s="76">
        <v>13</v>
      </c>
      <c r="H126" s="213" t="s">
        <v>377</v>
      </c>
      <c r="I126" s="55">
        <f t="shared" ref="I126:I129" si="11">I$124</f>
        <v>0.01</v>
      </c>
      <c r="J126" s="243">
        <v>0</v>
      </c>
      <c r="K126" s="243">
        <v>0.01</v>
      </c>
      <c r="L126" s="243">
        <v>0.8</v>
      </c>
      <c r="M126" s="468"/>
      <c r="N126" s="3"/>
    </row>
    <row r="127" spans="1:14" ht="16" x14ac:dyDescent="0.2">
      <c r="A127" s="471"/>
      <c r="B127" t="s">
        <v>166</v>
      </c>
      <c r="C127" s="209" t="s">
        <v>299</v>
      </c>
      <c r="D127" s="204" t="s">
        <v>342</v>
      </c>
      <c r="E127" s="194">
        <v>0.03</v>
      </c>
      <c r="F127" s="468"/>
      <c r="G127" s="57">
        <f>G20</f>
        <v>1</v>
      </c>
      <c r="H127" s="213" t="s">
        <v>390</v>
      </c>
      <c r="I127" s="55">
        <f t="shared" si="11"/>
        <v>0.01</v>
      </c>
      <c r="J127" s="243">
        <v>0</v>
      </c>
      <c r="K127" s="243">
        <v>0.01</v>
      </c>
      <c r="L127" s="243">
        <v>0.8</v>
      </c>
      <c r="M127" s="468"/>
      <c r="N127" s="3"/>
    </row>
    <row r="128" spans="1:14" ht="16" x14ac:dyDescent="0.2">
      <c r="A128" s="471"/>
      <c r="B128" t="s">
        <v>167</v>
      </c>
      <c r="C128" s="209" t="s">
        <v>315</v>
      </c>
      <c r="D128" s="204" t="s">
        <v>341</v>
      </c>
      <c r="E128" s="194">
        <v>0.02</v>
      </c>
      <c r="F128" s="468"/>
      <c r="G128" s="76">
        <v>13</v>
      </c>
      <c r="H128" s="213" t="s">
        <v>377</v>
      </c>
      <c r="I128" s="55">
        <f t="shared" si="11"/>
        <v>0.01</v>
      </c>
      <c r="J128" s="243">
        <v>0</v>
      </c>
      <c r="K128" s="243">
        <v>0.01</v>
      </c>
      <c r="L128" s="243">
        <v>0.8</v>
      </c>
      <c r="M128" s="468"/>
      <c r="N128" s="3"/>
    </row>
    <row r="129" spans="1:14" ht="16" x14ac:dyDescent="0.2">
      <c r="A129" s="470"/>
      <c r="B129" s="27" t="s">
        <v>168</v>
      </c>
      <c r="C129" s="209" t="s">
        <v>338</v>
      </c>
      <c r="D129" s="204" t="s">
        <v>343</v>
      </c>
      <c r="E129" s="195">
        <v>0.01</v>
      </c>
      <c r="F129" s="467"/>
      <c r="G129" s="221">
        <f>G104</f>
        <v>15</v>
      </c>
      <c r="H129" s="214" t="s">
        <v>395</v>
      </c>
      <c r="I129" s="55">
        <f t="shared" si="11"/>
        <v>0.01</v>
      </c>
      <c r="J129" s="316">
        <v>0</v>
      </c>
      <c r="K129" s="316">
        <v>0.01</v>
      </c>
      <c r="L129" s="316">
        <v>0.8</v>
      </c>
      <c r="M129" s="467"/>
      <c r="N129" s="228"/>
    </row>
    <row r="130" spans="1:14" ht="16" x14ac:dyDescent="0.2">
      <c r="A130" s="469" t="s">
        <v>10</v>
      </c>
      <c r="B130" s="196" t="s">
        <v>158</v>
      </c>
      <c r="C130" s="205" t="s">
        <v>305</v>
      </c>
      <c r="D130" s="206" t="s">
        <v>344</v>
      </c>
      <c r="E130" s="197">
        <v>0.46</v>
      </c>
      <c r="F130" s="466" t="s">
        <v>263</v>
      </c>
      <c r="G130" s="133">
        <v>6</v>
      </c>
      <c r="H130" s="215" t="s">
        <v>266</v>
      </c>
      <c r="I130" s="197">
        <v>0</v>
      </c>
      <c r="J130" s="317">
        <v>0</v>
      </c>
      <c r="K130" s="317">
        <v>0</v>
      </c>
      <c r="L130" s="317">
        <v>0.8</v>
      </c>
      <c r="M130" s="466" t="s">
        <v>259</v>
      </c>
      <c r="N130" s="3"/>
    </row>
    <row r="131" spans="1:14" ht="16" x14ac:dyDescent="0.2">
      <c r="A131" s="471"/>
      <c r="B131" t="s">
        <v>169</v>
      </c>
      <c r="C131" s="209" t="s">
        <v>309</v>
      </c>
      <c r="D131" s="204" t="s">
        <v>345</v>
      </c>
      <c r="E131" s="194">
        <v>0.35</v>
      </c>
      <c r="F131" s="468"/>
      <c r="G131" s="57">
        <f>G68</f>
        <v>8</v>
      </c>
      <c r="H131" s="213" t="s">
        <v>382</v>
      </c>
      <c r="I131" s="243">
        <v>0</v>
      </c>
      <c r="J131" s="243">
        <v>0</v>
      </c>
      <c r="K131" s="243">
        <v>0</v>
      </c>
      <c r="L131" s="243">
        <v>0</v>
      </c>
      <c r="M131" s="468"/>
      <c r="N131" s="3" t="s">
        <v>424</v>
      </c>
    </row>
    <row r="132" spans="1:14" ht="16" x14ac:dyDescent="0.2">
      <c r="A132" s="471"/>
      <c r="B132" t="s">
        <v>84</v>
      </c>
      <c r="C132" s="209" t="s">
        <v>301</v>
      </c>
      <c r="D132" s="204" t="s">
        <v>346</v>
      </c>
      <c r="E132" s="194">
        <v>0.04</v>
      </c>
      <c r="F132" s="468"/>
      <c r="G132" s="57">
        <f>G58</f>
        <v>8</v>
      </c>
      <c r="H132" s="213" t="s">
        <v>380</v>
      </c>
      <c r="I132" s="243">
        <v>0</v>
      </c>
      <c r="J132" s="243">
        <v>0</v>
      </c>
      <c r="K132" s="243">
        <v>0</v>
      </c>
      <c r="L132" s="243">
        <v>0</v>
      </c>
      <c r="M132" s="468"/>
      <c r="N132" s="3" t="s">
        <v>425</v>
      </c>
    </row>
    <row r="133" spans="1:14" ht="16" x14ac:dyDescent="0.2">
      <c r="A133" s="471"/>
      <c r="B133" t="s">
        <v>70</v>
      </c>
      <c r="C133" s="209" t="s">
        <v>304</v>
      </c>
      <c r="D133" s="204" t="s">
        <v>347</v>
      </c>
      <c r="E133" s="194">
        <v>7.0000000000000007E-2</v>
      </c>
      <c r="F133" s="468"/>
      <c r="G133" s="57">
        <f>G44</f>
        <v>13</v>
      </c>
      <c r="H133" s="213" t="s">
        <v>387</v>
      </c>
      <c r="I133" s="55">
        <f>I$130</f>
        <v>0</v>
      </c>
      <c r="J133" s="243">
        <v>0</v>
      </c>
      <c r="K133" s="243">
        <v>0</v>
      </c>
      <c r="L133" s="243">
        <v>0.8</v>
      </c>
      <c r="M133" s="468"/>
      <c r="N133" s="3"/>
    </row>
    <row r="134" spans="1:14" x14ac:dyDescent="0.2">
      <c r="A134" s="470"/>
      <c r="B134" s="27" t="s">
        <v>68</v>
      </c>
      <c r="C134" s="207"/>
      <c r="D134" s="208"/>
      <c r="E134" s="195">
        <v>0.08</v>
      </c>
      <c r="F134" s="467"/>
      <c r="G134" s="221">
        <f>G39</f>
        <v>5</v>
      </c>
      <c r="H134" s="214" t="s">
        <v>379</v>
      </c>
      <c r="I134" s="384">
        <f>I$130</f>
        <v>0</v>
      </c>
      <c r="J134" s="316">
        <v>0</v>
      </c>
      <c r="K134" s="316">
        <v>0</v>
      </c>
      <c r="L134" s="316">
        <v>0.8</v>
      </c>
      <c r="M134" s="467"/>
      <c r="N134" s="228"/>
    </row>
    <row r="135" spans="1:14" x14ac:dyDescent="0.2">
      <c r="A135" s="469" t="s">
        <v>65</v>
      </c>
      <c r="B135" s="196" t="s">
        <v>169</v>
      </c>
      <c r="C135" s="196"/>
      <c r="D135" s="196"/>
      <c r="E135" s="197">
        <v>0.47</v>
      </c>
      <c r="F135" s="466" t="s">
        <v>264</v>
      </c>
      <c r="G135" s="219">
        <v>5</v>
      </c>
      <c r="H135" s="215" t="s">
        <v>377</v>
      </c>
      <c r="I135" s="243">
        <v>0</v>
      </c>
      <c r="J135" s="317">
        <v>0</v>
      </c>
      <c r="K135" s="317">
        <v>0</v>
      </c>
      <c r="L135" s="317">
        <v>0</v>
      </c>
      <c r="M135" s="211" t="s">
        <v>256</v>
      </c>
      <c r="N135" s="3" t="s">
        <v>400</v>
      </c>
    </row>
    <row r="136" spans="1:14" x14ac:dyDescent="0.2">
      <c r="A136" s="471"/>
      <c r="B136" t="s">
        <v>166</v>
      </c>
      <c r="E136" s="194">
        <v>0.21</v>
      </c>
      <c r="F136" s="468"/>
      <c r="G136" s="76">
        <v>6</v>
      </c>
      <c r="H136" s="213" t="s">
        <v>377</v>
      </c>
      <c r="I136" s="194">
        <v>0.01</v>
      </c>
      <c r="J136" s="243">
        <v>0</v>
      </c>
      <c r="K136" s="243">
        <v>0.01</v>
      </c>
      <c r="L136" s="243">
        <v>0.8</v>
      </c>
      <c r="M136" s="210" t="s">
        <v>259</v>
      </c>
      <c r="N136" s="3"/>
    </row>
    <row r="137" spans="1:14" x14ac:dyDescent="0.2">
      <c r="A137" s="471"/>
      <c r="B137" t="s">
        <v>251</v>
      </c>
      <c r="E137" s="194">
        <v>0.17</v>
      </c>
      <c r="F137" s="468"/>
      <c r="G137" s="76">
        <v>5</v>
      </c>
      <c r="H137" s="213" t="s">
        <v>377</v>
      </c>
      <c r="I137" s="243">
        <v>0</v>
      </c>
      <c r="J137" s="243">
        <v>0</v>
      </c>
      <c r="K137" s="243">
        <v>0</v>
      </c>
      <c r="L137" s="243">
        <v>0</v>
      </c>
      <c r="M137" s="210" t="s">
        <v>256</v>
      </c>
      <c r="N137" s="3" t="s">
        <v>400</v>
      </c>
    </row>
    <row r="138" spans="1:14" x14ac:dyDescent="0.2">
      <c r="A138" s="471"/>
      <c r="B138" t="s">
        <v>179</v>
      </c>
      <c r="E138" s="194">
        <v>0.12</v>
      </c>
      <c r="F138" s="468"/>
      <c r="G138" s="76">
        <v>15</v>
      </c>
      <c r="H138" s="213" t="s">
        <v>377</v>
      </c>
      <c r="I138" s="55">
        <f>I$136</f>
        <v>0.01</v>
      </c>
      <c r="J138" s="243">
        <v>0</v>
      </c>
      <c r="K138" s="243">
        <v>0.01</v>
      </c>
      <c r="L138" s="243">
        <v>0.8</v>
      </c>
      <c r="M138" s="468" t="s">
        <v>259</v>
      </c>
      <c r="N138" s="3"/>
    </row>
    <row r="139" spans="1:14" ht="16" thickBot="1" x14ac:dyDescent="0.25">
      <c r="A139" s="457"/>
      <c r="B139" s="200" t="s">
        <v>68</v>
      </c>
      <c r="C139" s="200"/>
      <c r="D139" s="200"/>
      <c r="E139" s="201">
        <v>0.03</v>
      </c>
      <c r="F139" s="472"/>
      <c r="G139" s="225">
        <f>G39</f>
        <v>5</v>
      </c>
      <c r="H139" s="217" t="s">
        <v>379</v>
      </c>
      <c r="I139" s="385">
        <f>I$136</f>
        <v>0.01</v>
      </c>
      <c r="J139" s="244">
        <v>0</v>
      </c>
      <c r="K139" s="244">
        <v>0.01</v>
      </c>
      <c r="L139" s="244">
        <v>0.8</v>
      </c>
      <c r="M139" s="472"/>
      <c r="N139" s="4"/>
    </row>
  </sheetData>
  <autoFilter ref="B1:B139" xr:uid="{E5275B6A-5D2D-4D36-9947-58917E799A28}"/>
  <mergeCells count="85">
    <mergeCell ref="M74:M81"/>
    <mergeCell ref="M58:M63"/>
    <mergeCell ref="M138:M139"/>
    <mergeCell ref="M97:M99"/>
    <mergeCell ref="M82:M90"/>
    <mergeCell ref="M91:M92"/>
    <mergeCell ref="M130:M134"/>
    <mergeCell ref="M100:M109"/>
    <mergeCell ref="M110:M116"/>
    <mergeCell ref="M117:M119"/>
    <mergeCell ref="M124:M129"/>
    <mergeCell ref="M94:M96"/>
    <mergeCell ref="M122:M123"/>
    <mergeCell ref="M64:M66"/>
    <mergeCell ref="M67:M73"/>
    <mergeCell ref="F40:F46"/>
    <mergeCell ref="F47:F50"/>
    <mergeCell ref="F51:F56"/>
    <mergeCell ref="F57:F63"/>
    <mergeCell ref="F110:F116"/>
    <mergeCell ref="F117:F119"/>
    <mergeCell ref="F120:F123"/>
    <mergeCell ref="F124:F129"/>
    <mergeCell ref="F64:F66"/>
    <mergeCell ref="F67:F73"/>
    <mergeCell ref="F74:F81"/>
    <mergeCell ref="F82:F90"/>
    <mergeCell ref="F91:F92"/>
    <mergeCell ref="F94:F99"/>
    <mergeCell ref="F100:F109"/>
    <mergeCell ref="A130:A134"/>
    <mergeCell ref="A135:A139"/>
    <mergeCell ref="F5:F8"/>
    <mergeCell ref="F9:F15"/>
    <mergeCell ref="F16:F23"/>
    <mergeCell ref="F24:F29"/>
    <mergeCell ref="F30:F31"/>
    <mergeCell ref="F32:F35"/>
    <mergeCell ref="F36:F39"/>
    <mergeCell ref="A100:A109"/>
    <mergeCell ref="A110:A116"/>
    <mergeCell ref="A117:A119"/>
    <mergeCell ref="A120:A123"/>
    <mergeCell ref="A124:A129"/>
    <mergeCell ref="F130:F134"/>
    <mergeCell ref="F135:F139"/>
    <mergeCell ref="A94:A99"/>
    <mergeCell ref="A32:A35"/>
    <mergeCell ref="A36:A39"/>
    <mergeCell ref="A40:A46"/>
    <mergeCell ref="A47:A50"/>
    <mergeCell ref="A51:A56"/>
    <mergeCell ref="A57:A63"/>
    <mergeCell ref="A64:A66"/>
    <mergeCell ref="A67:A73"/>
    <mergeCell ref="A74:A81"/>
    <mergeCell ref="A82:A90"/>
    <mergeCell ref="A91:A92"/>
    <mergeCell ref="A30:A31"/>
    <mergeCell ref="A5:A8"/>
    <mergeCell ref="A9:A15"/>
    <mergeCell ref="A16:A23"/>
    <mergeCell ref="A24:A29"/>
    <mergeCell ref="N58:N63"/>
    <mergeCell ref="I3:L3"/>
    <mergeCell ref="M3:M4"/>
    <mergeCell ref="N3:N4"/>
    <mergeCell ref="M30:M31"/>
    <mergeCell ref="M5:M8"/>
    <mergeCell ref="M9:M15"/>
    <mergeCell ref="M16:M23"/>
    <mergeCell ref="M24:M29"/>
    <mergeCell ref="M32:M35"/>
    <mergeCell ref="M36:M39"/>
    <mergeCell ref="M40:M46"/>
    <mergeCell ref="M47:M50"/>
    <mergeCell ref="M51:M56"/>
    <mergeCell ref="F3:F4"/>
    <mergeCell ref="G3:G4"/>
    <mergeCell ref="H3:H4"/>
    <mergeCell ref="A3:A4"/>
    <mergeCell ref="B3:B4"/>
    <mergeCell ref="C3:C4"/>
    <mergeCell ref="D3:D4"/>
    <mergeCell ref="E3:E4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2165-7E38-4E65-874C-7524A5E5F90F}">
  <sheetPr>
    <tabColor rgb="FFFFFF00"/>
  </sheetPr>
  <dimension ref="A1:BL84"/>
  <sheetViews>
    <sheetView topLeftCell="A19" zoomScale="80" zoomScaleNormal="80" workbookViewId="0">
      <selection activeCell="D38" sqref="D38"/>
    </sheetView>
  </sheetViews>
  <sheetFormatPr baseColWidth="10" defaultRowHeight="15" x14ac:dyDescent="0.2"/>
  <cols>
    <col min="1" max="1" width="23" customWidth="1"/>
    <col min="2" max="2" width="45.1640625" customWidth="1"/>
    <col min="5" max="5" width="16.5" bestFit="1" customWidth="1"/>
    <col min="18" max="18" width="10.5" customWidth="1"/>
    <col min="19" max="19" width="15.6640625" customWidth="1"/>
  </cols>
  <sheetData>
    <row r="1" spans="1:64" x14ac:dyDescent="0.2">
      <c r="A1" s="130" t="s">
        <v>206</v>
      </c>
    </row>
    <row r="2" spans="1:64" ht="16" thickBot="1" x14ac:dyDescent="0.25"/>
    <row r="3" spans="1:64" ht="16" thickBot="1" x14ac:dyDescent="0.25">
      <c r="A3" s="156"/>
      <c r="B3" s="156" t="s">
        <v>223</v>
      </c>
      <c r="C3" s="164">
        <v>1994</v>
      </c>
      <c r="D3" s="164">
        <v>1995</v>
      </c>
      <c r="E3" s="164">
        <v>1996</v>
      </c>
      <c r="F3" s="164">
        <v>1997</v>
      </c>
      <c r="G3" s="164">
        <v>1998</v>
      </c>
      <c r="H3" s="164">
        <v>1999</v>
      </c>
      <c r="I3" s="164">
        <v>2000</v>
      </c>
      <c r="J3" s="164">
        <v>2001</v>
      </c>
      <c r="K3" s="164">
        <v>2002</v>
      </c>
      <c r="L3" s="164">
        <v>2003</v>
      </c>
      <c r="M3" s="164">
        <v>2004</v>
      </c>
      <c r="N3" s="164">
        <v>2005</v>
      </c>
      <c r="O3" s="164">
        <v>2006</v>
      </c>
      <c r="P3" s="164">
        <v>2007</v>
      </c>
      <c r="Q3" s="164">
        <v>2008</v>
      </c>
      <c r="R3" s="164">
        <v>2009</v>
      </c>
      <c r="S3" s="164">
        <v>2010</v>
      </c>
      <c r="T3" s="164">
        <v>2011</v>
      </c>
      <c r="U3" s="164">
        <v>2012</v>
      </c>
      <c r="V3" s="164">
        <v>2013</v>
      </c>
      <c r="W3" s="164">
        <v>2014</v>
      </c>
      <c r="X3" s="164">
        <v>2015</v>
      </c>
      <c r="Y3" s="164">
        <v>2016</v>
      </c>
      <c r="Z3" s="164">
        <v>2017</v>
      </c>
      <c r="AA3" s="165">
        <v>2018</v>
      </c>
    </row>
    <row r="4" spans="1:64" x14ac:dyDescent="0.2">
      <c r="A4" s="248" t="s">
        <v>201</v>
      </c>
      <c r="B4" s="190" t="s">
        <v>252</v>
      </c>
      <c r="C4" s="131">
        <v>18500</v>
      </c>
      <c r="D4" s="131">
        <v>22100</v>
      </c>
      <c r="E4" s="131">
        <v>27000</v>
      </c>
      <c r="F4" s="131">
        <v>27000</v>
      </c>
      <c r="G4" s="131">
        <v>26300</v>
      </c>
      <c r="H4" s="131">
        <v>29900</v>
      </c>
      <c r="I4" s="131">
        <v>33300</v>
      </c>
      <c r="J4" s="131">
        <v>36700</v>
      </c>
      <c r="K4" s="131">
        <v>47600</v>
      </c>
      <c r="L4" s="131">
        <v>48400</v>
      </c>
      <c r="M4" s="131">
        <v>52400</v>
      </c>
      <c r="N4" s="131">
        <v>57900</v>
      </c>
      <c r="O4" s="131">
        <v>67500</v>
      </c>
      <c r="P4" s="131">
        <v>65500</v>
      </c>
      <c r="Q4" s="131">
        <v>75900</v>
      </c>
      <c r="R4" s="131">
        <v>72300</v>
      </c>
      <c r="S4" s="131">
        <v>89500</v>
      </c>
      <c r="T4" s="131">
        <v>109000</v>
      </c>
      <c r="U4" s="131">
        <v>103000</v>
      </c>
      <c r="V4" s="131">
        <v>110000</v>
      </c>
      <c r="W4" s="131">
        <v>123000</v>
      </c>
      <c r="X4" s="131">
        <v>126000</v>
      </c>
      <c r="Y4" s="131">
        <v>111000</v>
      </c>
      <c r="Z4" s="131">
        <v>120000</v>
      </c>
      <c r="AA4" s="132">
        <v>148000</v>
      </c>
    </row>
    <row r="5" spans="1:64" x14ac:dyDescent="0.2">
      <c r="A5" s="161" t="s">
        <v>183</v>
      </c>
      <c r="B5" s="274" t="s">
        <v>252</v>
      </c>
      <c r="C5" s="134">
        <v>6100</v>
      </c>
      <c r="D5" s="134">
        <v>6300</v>
      </c>
      <c r="E5" s="134">
        <v>11000</v>
      </c>
      <c r="F5" s="134">
        <v>14000</v>
      </c>
      <c r="G5" s="134">
        <v>15000</v>
      </c>
      <c r="H5" s="134">
        <v>14000</v>
      </c>
      <c r="I5" s="134">
        <v>14000</v>
      </c>
      <c r="J5" s="134">
        <v>15100</v>
      </c>
      <c r="K5" s="134">
        <v>14200</v>
      </c>
      <c r="L5" s="134">
        <v>15100</v>
      </c>
      <c r="M5" s="134">
        <v>20200</v>
      </c>
      <c r="N5" s="134">
        <v>20600</v>
      </c>
      <c r="O5" s="134">
        <v>23500</v>
      </c>
      <c r="P5" s="134">
        <v>25800</v>
      </c>
      <c r="Q5" s="134">
        <v>25400</v>
      </c>
      <c r="R5" s="134">
        <v>18800</v>
      </c>
      <c r="S5" s="134">
        <v>28100</v>
      </c>
      <c r="T5" s="134">
        <v>34100</v>
      </c>
      <c r="U5" s="134">
        <v>35000</v>
      </c>
      <c r="V5" s="134">
        <v>34000</v>
      </c>
      <c r="W5" s="134">
        <v>31700</v>
      </c>
      <c r="X5" s="134">
        <v>31500</v>
      </c>
      <c r="Y5" s="134">
        <v>38000</v>
      </c>
      <c r="Z5" s="134">
        <v>69000</v>
      </c>
      <c r="AA5" s="135">
        <v>95000</v>
      </c>
    </row>
    <row r="6" spans="1:64" ht="16" thickBot="1" x14ac:dyDescent="0.25">
      <c r="A6" s="271" t="s">
        <v>208</v>
      </c>
      <c r="B6" s="275" t="s">
        <v>252</v>
      </c>
      <c r="C6" s="272">
        <v>64500</v>
      </c>
      <c r="D6" s="272">
        <v>79900</v>
      </c>
      <c r="E6" s="272">
        <v>84800</v>
      </c>
      <c r="F6" s="272">
        <v>79700</v>
      </c>
      <c r="G6" s="272">
        <v>76600</v>
      </c>
      <c r="H6" s="272">
        <v>82000</v>
      </c>
      <c r="I6" s="272">
        <v>83500</v>
      </c>
      <c r="J6" s="272">
        <v>83500</v>
      </c>
      <c r="K6" s="272">
        <v>98300</v>
      </c>
      <c r="L6" s="272">
        <v>99100</v>
      </c>
      <c r="M6" s="272">
        <v>102000</v>
      </c>
      <c r="N6" s="272">
        <v>123000</v>
      </c>
      <c r="O6" s="272">
        <v>123000</v>
      </c>
      <c r="P6" s="272">
        <v>124000</v>
      </c>
      <c r="Q6" s="272">
        <v>124000</v>
      </c>
      <c r="R6" s="272">
        <v>133000</v>
      </c>
      <c r="S6" s="272">
        <v>133000</v>
      </c>
      <c r="T6" s="272">
        <v>111000</v>
      </c>
      <c r="U6" s="272">
        <v>110000</v>
      </c>
      <c r="V6" s="272">
        <v>110000</v>
      </c>
      <c r="W6" s="272">
        <v>123000</v>
      </c>
      <c r="X6" s="272">
        <v>130000</v>
      </c>
      <c r="Y6" s="272">
        <v>129000</v>
      </c>
      <c r="Z6" s="272">
        <v>132000</v>
      </c>
      <c r="AA6" s="273">
        <v>190000</v>
      </c>
    </row>
    <row r="9" spans="1:64" x14ac:dyDescent="0.2">
      <c r="A9" s="130" t="s">
        <v>211</v>
      </c>
    </row>
    <row r="10" spans="1:64" ht="16" thickBot="1" x14ac:dyDescent="0.25"/>
    <row r="11" spans="1:64" ht="16" thickBot="1" x14ac:dyDescent="0.25">
      <c r="A11" s="156"/>
      <c r="B11" s="164" t="s">
        <v>223</v>
      </c>
      <c r="C11" s="156" t="s">
        <v>409</v>
      </c>
      <c r="D11" s="173">
        <v>1990</v>
      </c>
      <c r="E11" s="164">
        <v>1991</v>
      </c>
      <c r="F11" s="164">
        <v>1992</v>
      </c>
      <c r="G11" s="164">
        <v>1993</v>
      </c>
      <c r="H11" s="164">
        <v>1994</v>
      </c>
      <c r="I11" s="164">
        <v>1995</v>
      </c>
      <c r="J11" s="164">
        <v>1996</v>
      </c>
      <c r="K11" s="164">
        <v>1997</v>
      </c>
      <c r="L11" s="164">
        <v>1998</v>
      </c>
      <c r="M11" s="164">
        <v>1999</v>
      </c>
      <c r="N11" s="164">
        <v>2000</v>
      </c>
      <c r="O11" s="164">
        <v>2001</v>
      </c>
      <c r="P11" s="164">
        <v>2002</v>
      </c>
      <c r="Q11" s="164">
        <v>2003</v>
      </c>
      <c r="R11" s="164">
        <v>2004</v>
      </c>
      <c r="S11" s="164">
        <v>2005</v>
      </c>
      <c r="T11" s="164">
        <v>2006</v>
      </c>
      <c r="U11" s="164">
        <v>2007</v>
      </c>
      <c r="V11" s="164">
        <v>2008</v>
      </c>
      <c r="W11" s="164">
        <v>2009</v>
      </c>
      <c r="X11" s="164">
        <v>2010</v>
      </c>
      <c r="Y11" s="164">
        <v>2011</v>
      </c>
      <c r="Z11" s="164">
        <v>2012</v>
      </c>
      <c r="AA11" s="164">
        <v>2013</v>
      </c>
      <c r="AB11" s="164">
        <v>2014</v>
      </c>
      <c r="AC11" s="164">
        <v>2015</v>
      </c>
      <c r="AD11" s="164">
        <v>2016</v>
      </c>
      <c r="AE11" s="164">
        <v>2017</v>
      </c>
      <c r="AF11" s="164">
        <v>2018</v>
      </c>
      <c r="AG11" s="164">
        <v>2019</v>
      </c>
      <c r="AH11" s="164">
        <v>2020</v>
      </c>
      <c r="AI11" s="164">
        <v>2021</v>
      </c>
      <c r="AJ11" s="164">
        <v>2022</v>
      </c>
      <c r="AK11" s="164">
        <v>2023</v>
      </c>
      <c r="AL11" s="164">
        <v>2024</v>
      </c>
      <c r="AM11" s="164">
        <v>2025</v>
      </c>
      <c r="AN11" s="164">
        <v>2026</v>
      </c>
      <c r="AO11" s="164">
        <v>2027</v>
      </c>
      <c r="AP11" s="164">
        <v>2028</v>
      </c>
      <c r="AQ11" s="164">
        <v>2029</v>
      </c>
      <c r="AR11" s="164">
        <v>2030</v>
      </c>
      <c r="AS11" s="164">
        <v>2031</v>
      </c>
      <c r="AT11" s="164">
        <v>2032</v>
      </c>
      <c r="AU11" s="164">
        <v>2033</v>
      </c>
      <c r="AV11" s="164">
        <v>2034</v>
      </c>
      <c r="AW11" s="164">
        <v>2035</v>
      </c>
      <c r="AX11" s="164">
        <v>2036</v>
      </c>
      <c r="AY11" s="164">
        <v>2037</v>
      </c>
      <c r="AZ11" s="164">
        <v>2038</v>
      </c>
      <c r="BA11" s="164">
        <v>2039</v>
      </c>
      <c r="BB11" s="164">
        <v>2040</v>
      </c>
      <c r="BC11" s="164">
        <v>2041</v>
      </c>
      <c r="BD11" s="164">
        <v>2042</v>
      </c>
      <c r="BE11" s="164">
        <v>2043</v>
      </c>
      <c r="BF11" s="164">
        <v>2044</v>
      </c>
      <c r="BG11" s="164">
        <v>2045</v>
      </c>
      <c r="BH11" s="164">
        <v>2046</v>
      </c>
      <c r="BI11" s="164">
        <v>2047</v>
      </c>
      <c r="BJ11" s="164">
        <v>2048</v>
      </c>
      <c r="BK11" s="164">
        <v>2049</v>
      </c>
      <c r="BL11" s="165">
        <v>2050</v>
      </c>
    </row>
    <row r="12" spans="1:64" x14ac:dyDescent="0.2">
      <c r="A12" s="159" t="s">
        <v>113</v>
      </c>
      <c r="B12" s="280" t="s">
        <v>265</v>
      </c>
      <c r="C12" s="281" t="s">
        <v>112</v>
      </c>
      <c r="D12" s="283"/>
      <c r="E12" s="27"/>
      <c r="F12" s="27"/>
      <c r="G12" s="27"/>
      <c r="H12" s="218">
        <v>27775143989513.414</v>
      </c>
      <c r="I12" s="218">
        <v>30871299176585.324</v>
      </c>
      <c r="J12" s="218">
        <v>31554611848953.711</v>
      </c>
      <c r="K12" s="218">
        <v>31439654102117.227</v>
      </c>
      <c r="L12" s="218">
        <v>31378238438014.801</v>
      </c>
      <c r="M12" s="218">
        <v>32542670419598.578</v>
      </c>
      <c r="N12" s="218">
        <v>33587693547097.469</v>
      </c>
      <c r="O12" s="218">
        <v>33395802459156.605</v>
      </c>
      <c r="P12" s="218">
        <v>34673851851456.359</v>
      </c>
      <c r="Q12" s="218">
        <v>38902297749904.883</v>
      </c>
      <c r="R12" s="218">
        <v>43816538823929.734</v>
      </c>
      <c r="S12" s="218">
        <v>47457385124885.992</v>
      </c>
      <c r="T12" s="218">
        <v>51448273094746.703</v>
      </c>
      <c r="U12" s="218">
        <v>57968336365870.703</v>
      </c>
      <c r="V12" s="218">
        <v>63611588400560.234</v>
      </c>
      <c r="W12" s="218">
        <v>60334107287212.547</v>
      </c>
      <c r="X12" s="218">
        <v>66051180948591.086</v>
      </c>
      <c r="Y12" s="218">
        <v>73393151742719.984</v>
      </c>
      <c r="Z12" s="218">
        <v>75085087909756.328</v>
      </c>
      <c r="AA12" s="218">
        <v>77236276160204.391</v>
      </c>
      <c r="AB12" s="218">
        <v>79332625229254.609</v>
      </c>
      <c r="AC12" s="218">
        <v>75049412247228</v>
      </c>
      <c r="AD12" s="218">
        <v>76163840829219.797</v>
      </c>
      <c r="AE12" s="218">
        <v>80950587981543.969</v>
      </c>
      <c r="AF12" s="282">
        <v>85909727209568.547</v>
      </c>
      <c r="AG12" s="277"/>
      <c r="AH12" s="277"/>
      <c r="AI12" s="277"/>
      <c r="AJ12" s="277"/>
      <c r="AK12" s="277"/>
      <c r="AL12" s="277"/>
      <c r="AM12" s="277"/>
      <c r="AN12" s="277"/>
      <c r="AO12" s="277"/>
      <c r="AP12" s="277"/>
      <c r="AQ12" s="277"/>
      <c r="AR12" s="277"/>
      <c r="AS12" s="277"/>
      <c r="AT12" s="277"/>
      <c r="AU12" s="277"/>
      <c r="AV12" s="277"/>
      <c r="AW12" s="277"/>
      <c r="AX12" s="277"/>
      <c r="AY12" s="277"/>
      <c r="AZ12" s="277"/>
      <c r="BA12" s="277"/>
      <c r="BB12" s="277"/>
      <c r="BC12" s="277"/>
      <c r="BD12" s="277"/>
      <c r="BE12" s="277"/>
      <c r="BF12" s="277"/>
      <c r="BG12" s="277"/>
      <c r="BH12" s="277"/>
      <c r="BI12" s="277"/>
      <c r="BJ12" s="277"/>
      <c r="BK12" s="277"/>
      <c r="BL12" s="278"/>
    </row>
    <row r="13" spans="1:64" ht="16" thickBot="1" x14ac:dyDescent="0.25">
      <c r="A13" s="163" t="s">
        <v>410</v>
      </c>
      <c r="B13" s="279" t="s">
        <v>265</v>
      </c>
      <c r="C13" s="276" t="s">
        <v>96</v>
      </c>
      <c r="D13" s="141">
        <v>2.9031087026379226E-2</v>
      </c>
      <c r="E13" s="142">
        <v>1.4189821127274627E-2</v>
      </c>
      <c r="F13" s="142">
        <v>1.7679169728170619E-2</v>
      </c>
      <c r="G13" s="142">
        <v>1.919721725043104E-2</v>
      </c>
      <c r="H13" s="142">
        <v>3.00934126700119E-2</v>
      </c>
      <c r="I13" s="142">
        <v>3.0198107378750335E-2</v>
      </c>
      <c r="J13" s="142">
        <v>3.3850487537748108E-2</v>
      </c>
      <c r="K13" s="142">
        <v>3.7021175088052444E-2</v>
      </c>
      <c r="L13" s="142">
        <v>2.531202957774582E-2</v>
      </c>
      <c r="M13" s="142">
        <v>3.254335484385848E-2</v>
      </c>
      <c r="N13" s="142">
        <v>4.3891329362688511E-2</v>
      </c>
      <c r="O13" s="142">
        <v>1.9141730481363056E-2</v>
      </c>
      <c r="P13" s="142">
        <v>2.1574361132315971E-2</v>
      </c>
      <c r="Q13" s="142">
        <v>2.9053347547782948E-2</v>
      </c>
      <c r="R13" s="142">
        <v>4.4482888076225323E-2</v>
      </c>
      <c r="S13" s="142">
        <v>3.8298695047111975E-2</v>
      </c>
      <c r="T13" s="142">
        <v>4.3059442370184227E-2</v>
      </c>
      <c r="U13" s="142">
        <v>4.2291088104619942E-2</v>
      </c>
      <c r="V13" s="142">
        <v>1.8201777534932545E-2</v>
      </c>
      <c r="W13" s="142">
        <v>-1.7351831624627608E-2</v>
      </c>
      <c r="X13" s="142">
        <v>4.3121769358489388E-2</v>
      </c>
      <c r="Y13" s="142">
        <v>3.1815369072369891E-2</v>
      </c>
      <c r="Z13" s="142">
        <v>2.5069381682618398E-2</v>
      </c>
      <c r="AA13" s="142">
        <v>2.6158897500646105E-2</v>
      </c>
      <c r="AB13" s="142">
        <v>2.8558723606858932E-2</v>
      </c>
      <c r="AC13" s="142">
        <v>2.8556780665940095E-2</v>
      </c>
      <c r="AD13" s="142">
        <v>2.5059088576996801E-2</v>
      </c>
      <c r="AE13" s="142">
        <v>3.1525283258146714E-2</v>
      </c>
      <c r="AF13" s="142">
        <v>3.1964547184060402E-2</v>
      </c>
      <c r="AG13" s="142">
        <v>3.1964547184060388E-2</v>
      </c>
      <c r="AH13" s="142">
        <v>3.1964547184060388E-2</v>
      </c>
      <c r="AI13" s="142">
        <v>3.1964547184060388E-2</v>
      </c>
      <c r="AJ13" s="142">
        <v>3.1964547184060388E-2</v>
      </c>
      <c r="AK13" s="142">
        <v>3.1964547184060388E-2</v>
      </c>
      <c r="AL13" s="142">
        <v>3.1964547184060388E-2</v>
      </c>
      <c r="AM13" s="142">
        <v>3.1964547184060388E-2</v>
      </c>
      <c r="AN13" s="142">
        <v>3.1964547184060388E-2</v>
      </c>
      <c r="AO13" s="142">
        <v>3.1964547184060388E-2</v>
      </c>
      <c r="AP13" s="142">
        <v>3.1964547184060388E-2</v>
      </c>
      <c r="AQ13" s="142">
        <v>3.1964547184060388E-2</v>
      </c>
      <c r="AR13" s="142">
        <v>3.1964547184060388E-2</v>
      </c>
      <c r="AS13" s="142">
        <v>3.1964547184060388E-2</v>
      </c>
      <c r="AT13" s="142">
        <v>3.1964547184060388E-2</v>
      </c>
      <c r="AU13" s="142">
        <v>3.1964547184060388E-2</v>
      </c>
      <c r="AV13" s="142">
        <v>3.1964547184060388E-2</v>
      </c>
      <c r="AW13" s="142">
        <v>3.1964547184060388E-2</v>
      </c>
      <c r="AX13" s="142">
        <v>3.1964547184060388E-2</v>
      </c>
      <c r="AY13" s="142">
        <v>3.1964547184060388E-2</v>
      </c>
      <c r="AZ13" s="142">
        <v>3.1964547184060388E-2</v>
      </c>
      <c r="BA13" s="142">
        <v>3.1964547184060388E-2</v>
      </c>
      <c r="BB13" s="142">
        <v>3.1964547184060388E-2</v>
      </c>
      <c r="BC13" s="142">
        <v>3.1964547184060388E-2</v>
      </c>
      <c r="BD13" s="142">
        <v>3.1964547184060388E-2</v>
      </c>
      <c r="BE13" s="142">
        <v>3.1964547184060388E-2</v>
      </c>
      <c r="BF13" s="142">
        <v>3.1964547184060388E-2</v>
      </c>
      <c r="BG13" s="142">
        <v>3.1964547184060388E-2</v>
      </c>
      <c r="BH13" s="142">
        <v>3.1964547184060388E-2</v>
      </c>
      <c r="BI13" s="142">
        <v>3.1964547184060388E-2</v>
      </c>
      <c r="BJ13" s="142">
        <v>3.1964547184060388E-2</v>
      </c>
      <c r="BK13" s="142">
        <v>3.1964547184060388E-2</v>
      </c>
      <c r="BL13" s="143">
        <v>3.1964547184060388E-2</v>
      </c>
    </row>
    <row r="16" spans="1:64" x14ac:dyDescent="0.2">
      <c r="A16" s="130" t="s">
        <v>152</v>
      </c>
    </row>
    <row r="17" spans="1:7" ht="16" thickBot="1" x14ac:dyDescent="0.25"/>
    <row r="18" spans="1:7" ht="16" thickBot="1" x14ac:dyDescent="0.25">
      <c r="A18" s="156"/>
      <c r="B18" s="157" t="s">
        <v>212</v>
      </c>
      <c r="C18" s="157" t="s">
        <v>223</v>
      </c>
      <c r="D18" s="173">
        <v>1994</v>
      </c>
      <c r="E18" s="164">
        <v>2011</v>
      </c>
      <c r="F18" s="165">
        <v>2015</v>
      </c>
    </row>
    <row r="19" spans="1:7" x14ac:dyDescent="0.2">
      <c r="A19" s="438" t="s">
        <v>201</v>
      </c>
      <c r="B19" s="473"/>
      <c r="C19" s="179" t="s">
        <v>265</v>
      </c>
      <c r="D19" s="284">
        <v>0</v>
      </c>
      <c r="E19" s="152">
        <v>0.32</v>
      </c>
      <c r="F19" s="285">
        <v>0.4</v>
      </c>
    </row>
    <row r="20" spans="1:7" x14ac:dyDescent="0.2">
      <c r="A20" s="438" t="s">
        <v>180</v>
      </c>
      <c r="B20" s="473"/>
      <c r="C20" s="179" t="s">
        <v>265</v>
      </c>
      <c r="D20" s="286">
        <v>0</v>
      </c>
      <c r="E20" s="150">
        <v>0.05</v>
      </c>
      <c r="F20" s="176">
        <v>0.15</v>
      </c>
    </row>
    <row r="21" spans="1:7" x14ac:dyDescent="0.2">
      <c r="A21" s="438" t="s">
        <v>183</v>
      </c>
      <c r="B21" s="473"/>
      <c r="C21" s="179" t="s">
        <v>265</v>
      </c>
      <c r="D21" s="286">
        <v>0</v>
      </c>
      <c r="E21" s="150">
        <v>0.01</v>
      </c>
      <c r="F21" s="176">
        <v>0.1</v>
      </c>
    </row>
    <row r="22" spans="1:7" ht="16" thickBot="1" x14ac:dyDescent="0.25">
      <c r="A22" s="441" t="s">
        <v>181</v>
      </c>
      <c r="B22" s="474"/>
      <c r="C22" s="182" t="s">
        <v>265</v>
      </c>
      <c r="D22" s="287">
        <v>0</v>
      </c>
      <c r="E22" s="151">
        <v>0.05</v>
      </c>
      <c r="F22" s="288">
        <v>0.15</v>
      </c>
    </row>
    <row r="25" spans="1:7" x14ac:dyDescent="0.2">
      <c r="A25" s="130" t="s">
        <v>225</v>
      </c>
    </row>
    <row r="26" spans="1:7" ht="16" thickBot="1" x14ac:dyDescent="0.25"/>
    <row r="27" spans="1:7" ht="16" thickBot="1" x14ac:dyDescent="0.25">
      <c r="A27" s="156"/>
      <c r="B27" s="157" t="s">
        <v>212</v>
      </c>
      <c r="C27" s="157" t="s">
        <v>223</v>
      </c>
      <c r="D27" s="164">
        <v>1990</v>
      </c>
      <c r="E27" s="164">
        <v>2020</v>
      </c>
      <c r="F27" s="164" t="s">
        <v>398</v>
      </c>
      <c r="G27" s="165" t="s">
        <v>399</v>
      </c>
    </row>
    <row r="28" spans="1:7" x14ac:dyDescent="0.2">
      <c r="A28" s="475" t="s">
        <v>201</v>
      </c>
      <c r="B28" s="308" t="s">
        <v>417</v>
      </c>
      <c r="C28" s="187" t="s">
        <v>265</v>
      </c>
      <c r="D28" s="284">
        <v>0</v>
      </c>
      <c r="E28" s="152">
        <v>0.4</v>
      </c>
      <c r="F28" s="152">
        <v>0.4</v>
      </c>
      <c r="G28" s="285">
        <v>0.95</v>
      </c>
    </row>
    <row r="29" spans="1:7" x14ac:dyDescent="0.2">
      <c r="A29" s="476"/>
      <c r="B29" s="309" t="s">
        <v>418</v>
      </c>
      <c r="C29" s="188" t="s">
        <v>265</v>
      </c>
      <c r="D29" s="310">
        <v>0</v>
      </c>
      <c r="E29" s="311">
        <v>0.25</v>
      </c>
      <c r="F29" s="311">
        <v>0.25</v>
      </c>
      <c r="G29" s="312">
        <v>0.9</v>
      </c>
    </row>
    <row r="30" spans="1:7" x14ac:dyDescent="0.2">
      <c r="A30" s="438" t="s">
        <v>180</v>
      </c>
      <c r="B30" s="473"/>
      <c r="C30" s="190" t="s">
        <v>265</v>
      </c>
      <c r="D30" s="286">
        <v>0</v>
      </c>
      <c r="E30" s="150">
        <v>0</v>
      </c>
      <c r="F30" s="150">
        <v>0</v>
      </c>
      <c r="G30" s="176">
        <v>0</v>
      </c>
    </row>
    <row r="31" spans="1:7" x14ac:dyDescent="0.2">
      <c r="A31" s="438" t="s">
        <v>183</v>
      </c>
      <c r="B31" s="473"/>
      <c r="C31" s="190" t="s">
        <v>265</v>
      </c>
      <c r="D31" s="286">
        <v>0</v>
      </c>
      <c r="E31" s="150">
        <v>0</v>
      </c>
      <c r="F31" s="150">
        <v>0</v>
      </c>
      <c r="G31" s="176">
        <v>0</v>
      </c>
    </row>
    <row r="32" spans="1:7" ht="16" thickBot="1" x14ac:dyDescent="0.25">
      <c r="A32" s="441" t="s">
        <v>181</v>
      </c>
      <c r="B32" s="474"/>
      <c r="C32" s="191" t="s">
        <v>265</v>
      </c>
      <c r="D32" s="287">
        <v>0</v>
      </c>
      <c r="E32" s="151">
        <v>0</v>
      </c>
      <c r="F32" s="151">
        <v>0</v>
      </c>
      <c r="G32" s="288">
        <v>0</v>
      </c>
    </row>
    <row r="35" spans="1:6" x14ac:dyDescent="0.2">
      <c r="A35" s="130" t="s">
        <v>413</v>
      </c>
    </row>
    <row r="36" spans="1:6" ht="16" thickBot="1" x14ac:dyDescent="0.25"/>
    <row r="37" spans="1:6" ht="16" thickBot="1" x14ac:dyDescent="0.25">
      <c r="A37" s="156"/>
      <c r="B37" s="185" t="s">
        <v>212</v>
      </c>
      <c r="C37" s="186" t="s">
        <v>223</v>
      </c>
      <c r="D37" s="165"/>
    </row>
    <row r="38" spans="1:6" x14ac:dyDescent="0.2">
      <c r="A38" s="437" t="s">
        <v>180</v>
      </c>
      <c r="B38" s="160" t="s">
        <v>214</v>
      </c>
      <c r="C38" s="190" t="s">
        <v>265</v>
      </c>
      <c r="D38" s="155">
        <v>8.9999999999999993E-3</v>
      </c>
    </row>
    <row r="39" spans="1:6" x14ac:dyDescent="0.2">
      <c r="A39" s="436"/>
      <c r="B39" s="159" t="s">
        <v>215</v>
      </c>
      <c r="C39" s="190" t="s">
        <v>265</v>
      </c>
      <c r="D39" s="154">
        <v>0.87129999999999996</v>
      </c>
    </row>
    <row r="40" spans="1:6" x14ac:dyDescent="0.2">
      <c r="A40" s="437" t="s">
        <v>181</v>
      </c>
      <c r="B40" s="160" t="s">
        <v>214</v>
      </c>
      <c r="C40" s="190" t="s">
        <v>265</v>
      </c>
      <c r="D40" s="155">
        <v>0.16200000000000001</v>
      </c>
    </row>
    <row r="41" spans="1:6" ht="16" thickBot="1" x14ac:dyDescent="0.25">
      <c r="A41" s="440"/>
      <c r="B41" s="163" t="s">
        <v>215</v>
      </c>
      <c r="C41" s="191" t="s">
        <v>265</v>
      </c>
      <c r="D41" s="289">
        <v>0.93340000000000001</v>
      </c>
    </row>
    <row r="44" spans="1:6" x14ac:dyDescent="0.2">
      <c r="A44" s="130" t="s">
        <v>411</v>
      </c>
    </row>
    <row r="45" spans="1:6" ht="16" thickBot="1" x14ac:dyDescent="0.25"/>
    <row r="46" spans="1:6" ht="16" thickBot="1" x14ac:dyDescent="0.25">
      <c r="A46" s="156"/>
      <c r="B46" s="298" t="s">
        <v>220</v>
      </c>
      <c r="C46" s="157" t="s">
        <v>412</v>
      </c>
      <c r="D46" s="157" t="s">
        <v>224</v>
      </c>
      <c r="E46" s="157" t="s">
        <v>414</v>
      </c>
      <c r="F46" s="157" t="s">
        <v>223</v>
      </c>
    </row>
    <row r="47" spans="1:6" x14ac:dyDescent="0.2">
      <c r="A47" s="443" t="s">
        <v>201</v>
      </c>
      <c r="B47" s="290" t="s">
        <v>70</v>
      </c>
      <c r="C47" s="291">
        <v>0.42</v>
      </c>
      <c r="D47" s="177">
        <v>5</v>
      </c>
      <c r="E47" s="291">
        <v>0.05</v>
      </c>
      <c r="F47" s="484" t="s">
        <v>265</v>
      </c>
    </row>
    <row r="48" spans="1:6" x14ac:dyDescent="0.2">
      <c r="A48" s="435"/>
      <c r="B48" t="s">
        <v>102</v>
      </c>
      <c r="C48" s="292">
        <v>0.23</v>
      </c>
      <c r="D48" s="131">
        <v>1</v>
      </c>
      <c r="E48" s="292">
        <v>3.4000000000000002E-2</v>
      </c>
      <c r="F48" s="478"/>
    </row>
    <row r="49" spans="1:6" x14ac:dyDescent="0.2">
      <c r="A49" s="435"/>
      <c r="B49" t="s">
        <v>28</v>
      </c>
      <c r="C49" s="292">
        <v>0.1</v>
      </c>
      <c r="D49" s="131">
        <v>1</v>
      </c>
      <c r="E49" s="292">
        <v>2.64E-2</v>
      </c>
      <c r="F49" s="478"/>
    </row>
    <row r="50" spans="1:6" x14ac:dyDescent="0.2">
      <c r="A50" s="435"/>
      <c r="B50" t="s">
        <v>29</v>
      </c>
      <c r="C50" s="292">
        <v>7.0000000000000007E-2</v>
      </c>
      <c r="D50" s="131">
        <v>1</v>
      </c>
      <c r="E50" s="292">
        <v>-2E-3</v>
      </c>
      <c r="F50" s="478"/>
    </row>
    <row r="51" spans="1:6" x14ac:dyDescent="0.2">
      <c r="A51" s="435"/>
      <c r="B51" t="s">
        <v>31</v>
      </c>
      <c r="C51" s="292">
        <v>0.05</v>
      </c>
      <c r="D51" s="131">
        <v>1</v>
      </c>
      <c r="E51" s="292">
        <v>-7.9000000000000008E-3</v>
      </c>
      <c r="F51" s="478"/>
    </row>
    <row r="52" spans="1:6" x14ac:dyDescent="0.2">
      <c r="A52" s="435"/>
      <c r="B52" t="s">
        <v>103</v>
      </c>
      <c r="C52" s="292">
        <v>0.05</v>
      </c>
      <c r="D52" s="131">
        <v>10</v>
      </c>
      <c r="E52" s="292">
        <v>-2.2700000000000001E-2</v>
      </c>
      <c r="F52" s="478"/>
    </row>
    <row r="53" spans="1:6" x14ac:dyDescent="0.2">
      <c r="A53" s="435"/>
      <c r="B53" t="s">
        <v>30</v>
      </c>
      <c r="C53" s="292">
        <v>0.04</v>
      </c>
      <c r="D53" s="131">
        <v>1</v>
      </c>
      <c r="E53" s="292">
        <v>-1.44E-2</v>
      </c>
      <c r="F53" s="478"/>
    </row>
    <row r="54" spans="1:6" x14ac:dyDescent="0.2">
      <c r="A54" s="436"/>
      <c r="B54" s="27" t="s">
        <v>104</v>
      </c>
      <c r="C54" s="293">
        <v>0.04</v>
      </c>
      <c r="D54" s="218">
        <v>6</v>
      </c>
      <c r="E54" s="293">
        <v>-1.44E-2</v>
      </c>
      <c r="F54" s="485"/>
    </row>
    <row r="55" spans="1:6" x14ac:dyDescent="0.2">
      <c r="A55" s="435" t="s">
        <v>180</v>
      </c>
      <c r="B55" t="s">
        <v>136</v>
      </c>
      <c r="C55" s="292">
        <v>4.9997666775550474E-2</v>
      </c>
      <c r="D55" s="131">
        <v>12</v>
      </c>
      <c r="E55" s="292">
        <v>0.09</v>
      </c>
      <c r="F55" s="478" t="s">
        <v>265</v>
      </c>
    </row>
    <row r="56" spans="1:6" x14ac:dyDescent="0.2">
      <c r="A56" s="435"/>
      <c r="B56" t="s">
        <v>135</v>
      </c>
      <c r="C56" s="292">
        <v>1.6665888925183493E-2</v>
      </c>
      <c r="D56" s="131">
        <v>12</v>
      </c>
      <c r="E56" s="292">
        <v>-0.08</v>
      </c>
      <c r="F56" s="478"/>
    </row>
    <row r="57" spans="1:6" x14ac:dyDescent="0.2">
      <c r="A57" s="435"/>
      <c r="B57" t="s">
        <v>23</v>
      </c>
      <c r="C57" s="292">
        <v>2.3332244495256888E-5</v>
      </c>
      <c r="D57" s="131">
        <v>6</v>
      </c>
      <c r="E57" s="292">
        <v>-0.03</v>
      </c>
      <c r="F57" s="478"/>
    </row>
    <row r="58" spans="1:6" x14ac:dyDescent="0.2">
      <c r="A58" s="435"/>
      <c r="B58" t="s">
        <v>134</v>
      </c>
      <c r="C58" s="292">
        <v>2.3332244495256888E-5</v>
      </c>
      <c r="D58" s="131">
        <v>8</v>
      </c>
      <c r="E58" s="292">
        <v>-0.02</v>
      </c>
      <c r="F58" s="478"/>
    </row>
    <row r="59" spans="1:6" x14ac:dyDescent="0.2">
      <c r="A59" s="435"/>
      <c r="B59" t="s">
        <v>24</v>
      </c>
      <c r="C59" s="292">
        <v>4.9997666775550474E-2</v>
      </c>
      <c r="D59" s="131">
        <v>20</v>
      </c>
      <c r="E59" s="292">
        <v>0.01</v>
      </c>
      <c r="F59" s="478"/>
    </row>
    <row r="60" spans="1:6" x14ac:dyDescent="0.2">
      <c r="A60" s="435"/>
      <c r="B60" t="s">
        <v>133</v>
      </c>
      <c r="C60" s="292">
        <v>8.3329444625917459E-2</v>
      </c>
      <c r="D60" s="131">
        <v>20</v>
      </c>
      <c r="E60" s="292">
        <v>0</v>
      </c>
      <c r="F60" s="478"/>
    </row>
    <row r="61" spans="1:6" x14ac:dyDescent="0.2">
      <c r="A61" s="435"/>
      <c r="B61" t="s">
        <v>132</v>
      </c>
      <c r="C61" s="292">
        <v>0.58330611238142216</v>
      </c>
      <c r="D61" s="131">
        <v>13</v>
      </c>
      <c r="E61" s="292">
        <v>0.1</v>
      </c>
      <c r="F61" s="478"/>
    </row>
    <row r="62" spans="1:6" x14ac:dyDescent="0.2">
      <c r="A62" s="436"/>
      <c r="B62" s="27" t="s">
        <v>27</v>
      </c>
      <c r="C62" s="293">
        <v>0.2166565560273854</v>
      </c>
      <c r="D62" s="218">
        <v>10</v>
      </c>
      <c r="E62" s="293">
        <v>0.08</v>
      </c>
      <c r="F62" s="485"/>
    </row>
    <row r="63" spans="1:6" x14ac:dyDescent="0.2">
      <c r="A63" s="437" t="s">
        <v>415</v>
      </c>
      <c r="B63" t="s">
        <v>136</v>
      </c>
      <c r="C63" s="292">
        <v>2.4999999999999998E-2</v>
      </c>
      <c r="D63" s="131">
        <v>12</v>
      </c>
      <c r="E63" s="292">
        <v>0.09</v>
      </c>
      <c r="F63" s="477" t="s">
        <v>265</v>
      </c>
    </row>
    <row r="64" spans="1:6" x14ac:dyDescent="0.2">
      <c r="A64" s="435"/>
      <c r="B64" t="s">
        <v>135</v>
      </c>
      <c r="C64" s="292">
        <v>1.2499999999999999E-2</v>
      </c>
      <c r="D64" s="131">
        <v>12</v>
      </c>
      <c r="E64" s="292">
        <v>-0.08</v>
      </c>
      <c r="F64" s="478"/>
    </row>
    <row r="65" spans="1:20" x14ac:dyDescent="0.2">
      <c r="A65" s="435"/>
      <c r="B65" t="s">
        <v>23</v>
      </c>
      <c r="C65" s="292">
        <v>0.17500000000000002</v>
      </c>
      <c r="D65" s="131">
        <v>6</v>
      </c>
      <c r="E65" s="292">
        <v>-0.03</v>
      </c>
      <c r="F65" s="478"/>
    </row>
    <row r="66" spans="1:20" x14ac:dyDescent="0.2">
      <c r="A66" s="435"/>
      <c r="B66" t="s">
        <v>134</v>
      </c>
      <c r="C66" s="292">
        <v>7.4999999999999997E-2</v>
      </c>
      <c r="D66" s="131">
        <v>8</v>
      </c>
      <c r="E66" s="292">
        <v>-0.02</v>
      </c>
      <c r="F66" s="478"/>
    </row>
    <row r="67" spans="1:20" x14ac:dyDescent="0.2">
      <c r="A67" s="435"/>
      <c r="B67" t="s">
        <v>24</v>
      </c>
      <c r="C67" s="292">
        <v>3.7499999999999999E-2</v>
      </c>
      <c r="D67" s="131">
        <v>10</v>
      </c>
      <c r="E67" s="292">
        <v>0.01</v>
      </c>
      <c r="F67" s="478"/>
    </row>
    <row r="68" spans="1:20" x14ac:dyDescent="0.2">
      <c r="A68" s="435"/>
      <c r="B68" t="s">
        <v>133</v>
      </c>
      <c r="C68" s="292">
        <v>3.7499999999999999E-2</v>
      </c>
      <c r="D68" s="131">
        <v>20</v>
      </c>
      <c r="E68" s="292">
        <v>0</v>
      </c>
      <c r="F68" s="478"/>
    </row>
    <row r="69" spans="1:20" x14ac:dyDescent="0.2">
      <c r="A69" s="435"/>
      <c r="B69" t="s">
        <v>132</v>
      </c>
      <c r="C69" s="292">
        <v>0.3</v>
      </c>
      <c r="D69" s="131">
        <v>13</v>
      </c>
      <c r="E69" s="292">
        <v>0.1</v>
      </c>
      <c r="F69" s="478"/>
    </row>
    <row r="70" spans="1:20" x14ac:dyDescent="0.2">
      <c r="A70" s="435"/>
      <c r="B70" t="s">
        <v>27</v>
      </c>
      <c r="C70" s="292">
        <v>0.18749999999999997</v>
      </c>
      <c r="D70" s="131">
        <v>10</v>
      </c>
      <c r="E70" s="292">
        <v>0.08</v>
      </c>
      <c r="F70" s="478"/>
    </row>
    <row r="71" spans="1:20" x14ac:dyDescent="0.2">
      <c r="A71" s="435"/>
      <c r="B71" t="s">
        <v>16</v>
      </c>
      <c r="C71" s="292">
        <v>3.7499999999999999E-2</v>
      </c>
      <c r="D71" s="131">
        <v>8</v>
      </c>
      <c r="E71" s="292">
        <v>2.5000000000000001E-2</v>
      </c>
      <c r="F71" s="478"/>
    </row>
    <row r="72" spans="1:20" ht="16" thickBot="1" x14ac:dyDescent="0.25">
      <c r="A72" s="440"/>
      <c r="B72" s="200" t="s">
        <v>139</v>
      </c>
      <c r="C72" s="296">
        <v>0.11249999999999999</v>
      </c>
      <c r="D72" s="297">
        <v>10</v>
      </c>
      <c r="E72" s="296">
        <v>2.5000000000000001E-2</v>
      </c>
      <c r="F72" s="479"/>
    </row>
    <row r="73" spans="1:20" ht="16" thickBot="1" x14ac:dyDescent="0.25"/>
    <row r="74" spans="1:20" ht="16" thickBot="1" x14ac:dyDescent="0.25">
      <c r="A74" s="480"/>
      <c r="B74" s="482" t="s">
        <v>220</v>
      </c>
      <c r="C74" s="302" t="s">
        <v>412</v>
      </c>
      <c r="D74" s="303"/>
      <c r="E74" s="303"/>
      <c r="F74" s="303"/>
      <c r="G74" s="303"/>
      <c r="H74" s="303"/>
      <c r="I74" s="303"/>
      <c r="J74" s="303"/>
      <c r="K74" s="303"/>
      <c r="L74" s="303"/>
      <c r="M74" s="303"/>
      <c r="N74" s="303"/>
      <c r="O74" s="303"/>
      <c r="P74" s="303"/>
      <c r="Q74" s="304"/>
      <c r="R74" s="488" t="s">
        <v>224</v>
      </c>
      <c r="S74" s="486" t="s">
        <v>416</v>
      </c>
      <c r="T74" s="486" t="s">
        <v>223</v>
      </c>
    </row>
    <row r="75" spans="1:20" ht="16" thickBot="1" x14ac:dyDescent="0.25">
      <c r="A75" s="481"/>
      <c r="B75" s="483"/>
      <c r="C75" s="301">
        <v>2006</v>
      </c>
      <c r="D75" s="299">
        <v>2007</v>
      </c>
      <c r="E75" s="299">
        <v>2008</v>
      </c>
      <c r="F75" s="299">
        <v>2009</v>
      </c>
      <c r="G75" s="299">
        <v>2010</v>
      </c>
      <c r="H75" s="299">
        <v>2011</v>
      </c>
      <c r="I75" s="299">
        <v>2012</v>
      </c>
      <c r="J75" s="299">
        <v>2013</v>
      </c>
      <c r="K75" s="299">
        <v>2014</v>
      </c>
      <c r="L75" s="299">
        <v>2015</v>
      </c>
      <c r="M75" s="299">
        <v>2016</v>
      </c>
      <c r="N75" s="299">
        <v>2017</v>
      </c>
      <c r="O75" s="299">
        <v>2018</v>
      </c>
      <c r="P75" s="299">
        <v>2019</v>
      </c>
      <c r="Q75" s="300">
        <v>2020</v>
      </c>
      <c r="R75" s="489"/>
      <c r="S75" s="487"/>
      <c r="T75" s="487"/>
    </row>
    <row r="76" spans="1:20" x14ac:dyDescent="0.2">
      <c r="A76" s="443" t="s">
        <v>183</v>
      </c>
      <c r="B76" s="305" t="s">
        <v>70</v>
      </c>
      <c r="C76" s="291">
        <v>0.19</v>
      </c>
      <c r="D76" s="291">
        <v>0.2</v>
      </c>
      <c r="E76" s="291">
        <v>0.25</v>
      </c>
      <c r="F76" s="291">
        <v>0.23</v>
      </c>
      <c r="G76" s="291">
        <v>0.23</v>
      </c>
      <c r="H76" s="291">
        <v>0.27</v>
      </c>
      <c r="I76" s="291">
        <v>0.22</v>
      </c>
      <c r="J76" s="291">
        <v>0.28999999999999998</v>
      </c>
      <c r="K76" s="291">
        <v>0.31</v>
      </c>
      <c r="L76" s="291">
        <v>0.35</v>
      </c>
      <c r="M76" s="291">
        <v>0.39</v>
      </c>
      <c r="N76" s="291">
        <v>0.46</v>
      </c>
      <c r="O76" s="291">
        <v>0.55500000000000005</v>
      </c>
      <c r="P76" s="291">
        <v>0.65</v>
      </c>
      <c r="Q76" s="3"/>
      <c r="R76" s="177">
        <v>5</v>
      </c>
      <c r="S76" s="291">
        <v>0.06</v>
      </c>
      <c r="T76" s="484" t="s">
        <v>265</v>
      </c>
    </row>
    <row r="77" spans="1:20" x14ac:dyDescent="0.2">
      <c r="A77" s="435"/>
      <c r="B77" s="294" t="s">
        <v>100</v>
      </c>
      <c r="C77" s="292">
        <v>0</v>
      </c>
      <c r="D77" s="292">
        <v>0</v>
      </c>
      <c r="E77" s="292">
        <v>0</v>
      </c>
      <c r="F77" s="292">
        <v>0</v>
      </c>
      <c r="G77" s="292">
        <v>0</v>
      </c>
      <c r="L77" s="292">
        <v>0.28888888888888886</v>
      </c>
      <c r="Q77" s="3"/>
      <c r="T77" s="478"/>
    </row>
    <row r="78" spans="1:20" x14ac:dyDescent="0.2">
      <c r="A78" s="435"/>
      <c r="B78" s="294" t="s">
        <v>101</v>
      </c>
      <c r="Q78" s="3"/>
      <c r="T78" s="478"/>
    </row>
    <row r="79" spans="1:20" x14ac:dyDescent="0.2">
      <c r="A79" s="435"/>
      <c r="B79" s="294" t="s">
        <v>16</v>
      </c>
      <c r="C79" s="292">
        <v>0.21</v>
      </c>
      <c r="D79" s="292">
        <v>0.21</v>
      </c>
      <c r="E79" s="292">
        <v>0.18</v>
      </c>
      <c r="F79" s="292">
        <v>0.31</v>
      </c>
      <c r="G79" s="292">
        <v>0.31</v>
      </c>
      <c r="H79" s="292">
        <v>0.29461364975516585</v>
      </c>
      <c r="I79" s="292">
        <v>0.30785649782448071</v>
      </c>
      <c r="J79" s="292">
        <v>0.36859953240516463</v>
      </c>
      <c r="K79" s="292">
        <v>0.37712266183949661</v>
      </c>
      <c r="L79" s="292">
        <v>0.3559950556242274</v>
      </c>
      <c r="Q79" s="3"/>
      <c r="R79" s="131">
        <v>8</v>
      </c>
      <c r="S79" s="292">
        <v>0.08</v>
      </c>
      <c r="T79" s="478"/>
    </row>
    <row r="80" spans="1:20" x14ac:dyDescent="0.2">
      <c r="A80" s="435"/>
      <c r="B80" s="294" t="s">
        <v>17</v>
      </c>
      <c r="C80" s="292">
        <v>0.16</v>
      </c>
      <c r="D80" s="292">
        <v>0.16</v>
      </c>
      <c r="E80" s="292">
        <v>0.12</v>
      </c>
      <c r="F80" s="292">
        <v>0.1</v>
      </c>
      <c r="G80" s="292">
        <v>0.09</v>
      </c>
      <c r="H80" s="292">
        <v>0.12190909645041345</v>
      </c>
      <c r="I80" s="292">
        <v>0.11288071586897626</v>
      </c>
      <c r="J80" s="292">
        <v>9.4782736904185191E-2</v>
      </c>
      <c r="K80" s="292">
        <v>8.6199465563313524E-2</v>
      </c>
      <c r="L80" s="292">
        <v>0.10012360939431396</v>
      </c>
      <c r="Q80" s="3"/>
      <c r="R80" s="131">
        <v>2</v>
      </c>
      <c r="S80" s="292">
        <v>-0.01</v>
      </c>
      <c r="T80" s="478"/>
    </row>
    <row r="81" spans="1:20" x14ac:dyDescent="0.2">
      <c r="A81" s="435"/>
      <c r="B81" s="294" t="s">
        <v>18</v>
      </c>
      <c r="C81" s="292">
        <v>6.9999999999999993E-2</v>
      </c>
      <c r="D81" s="292">
        <v>6.9999999999999993E-2</v>
      </c>
      <c r="E81" s="292">
        <v>0.05</v>
      </c>
      <c r="F81" s="292">
        <v>0</v>
      </c>
      <c r="G81" s="292">
        <v>0.04</v>
      </c>
      <c r="H81" s="292">
        <v>3.0477274112603363E-2</v>
      </c>
      <c r="I81" s="292">
        <v>3.078564978244807E-2</v>
      </c>
      <c r="J81" s="292">
        <v>5.2657076057880663E-2</v>
      </c>
      <c r="K81" s="292">
        <v>5.3874665977070954E-2</v>
      </c>
      <c r="L81" s="292">
        <v>4.4499381953028425E-2</v>
      </c>
      <c r="Q81" s="3"/>
      <c r="R81" s="131">
        <v>5</v>
      </c>
      <c r="S81" s="292">
        <v>-0.16</v>
      </c>
      <c r="T81" s="478"/>
    </row>
    <row r="82" spans="1:20" x14ac:dyDescent="0.2">
      <c r="A82" s="435"/>
      <c r="B82" s="294" t="s">
        <v>19</v>
      </c>
      <c r="C82" s="292">
        <v>0</v>
      </c>
      <c r="D82" s="292">
        <v>0</v>
      </c>
      <c r="E82" s="292">
        <v>0.03</v>
      </c>
      <c r="F82" s="292">
        <v>0.04</v>
      </c>
      <c r="G82" s="292">
        <v>0.04</v>
      </c>
      <c r="H82" s="292">
        <v>5.0795456854338943E-2</v>
      </c>
      <c r="I82" s="292">
        <v>4.1047533043264098E-2</v>
      </c>
      <c r="J82" s="292">
        <v>6.318849126945679E-2</v>
      </c>
      <c r="K82" s="292">
        <v>6.4649599172485139E-2</v>
      </c>
      <c r="L82" s="292">
        <v>5.5624227441285534E-2</v>
      </c>
      <c r="Q82" s="3"/>
      <c r="R82" s="131">
        <v>0</v>
      </c>
      <c r="S82" s="292">
        <v>0.12</v>
      </c>
      <c r="T82" s="478"/>
    </row>
    <row r="83" spans="1:20" x14ac:dyDescent="0.2">
      <c r="A83" s="435"/>
      <c r="B83" s="294" t="s">
        <v>20</v>
      </c>
      <c r="C83" s="292">
        <v>0.08</v>
      </c>
      <c r="D83" s="292">
        <v>0.08</v>
      </c>
      <c r="E83" s="292">
        <v>0.06</v>
      </c>
      <c r="F83" s="292">
        <v>0.05</v>
      </c>
      <c r="G83" s="292">
        <v>0.06</v>
      </c>
      <c r="H83" s="292">
        <v>4.0636365483471153E-2</v>
      </c>
      <c r="I83" s="292">
        <v>4.1047533043264098E-2</v>
      </c>
      <c r="J83" s="292">
        <v>5.2657076057880663E-2</v>
      </c>
      <c r="K83" s="292">
        <v>5.3874665977070954E-2</v>
      </c>
      <c r="L83" s="292">
        <v>5.5624227441285534E-2</v>
      </c>
      <c r="Q83" s="3"/>
      <c r="R83" s="131">
        <v>5</v>
      </c>
      <c r="S83" s="292">
        <v>-0.05</v>
      </c>
      <c r="T83" s="478"/>
    </row>
    <row r="84" spans="1:20" ht="16" thickBot="1" x14ac:dyDescent="0.25">
      <c r="A84" s="440"/>
      <c r="B84" s="295" t="s">
        <v>115</v>
      </c>
      <c r="C84" s="296">
        <v>0.29000000000000004</v>
      </c>
      <c r="D84" s="296">
        <v>0.29000000000000004</v>
      </c>
      <c r="E84" s="296">
        <v>0.31000000000000005</v>
      </c>
      <c r="F84" s="296">
        <v>0.27</v>
      </c>
      <c r="G84" s="296">
        <v>0.22999999999999998</v>
      </c>
      <c r="H84" s="296">
        <v>0.20318182741735574</v>
      </c>
      <c r="I84" s="296">
        <v>0.26680896478121663</v>
      </c>
      <c r="J84" s="296">
        <v>0.11584556732733746</v>
      </c>
      <c r="K84" s="296">
        <v>0.10774933195414188</v>
      </c>
      <c r="L84" s="296">
        <v>0.11124845488257105</v>
      </c>
      <c r="M84" s="200"/>
      <c r="N84" s="200"/>
      <c r="O84" s="200"/>
      <c r="P84" s="200"/>
      <c r="Q84" s="4"/>
      <c r="R84" s="297">
        <v>10</v>
      </c>
      <c r="S84" s="296">
        <v>0.1</v>
      </c>
      <c r="T84" s="479"/>
    </row>
  </sheetData>
  <mergeCells count="23">
    <mergeCell ref="T74:T75"/>
    <mergeCell ref="T76:T84"/>
    <mergeCell ref="R74:R75"/>
    <mergeCell ref="S74:S75"/>
    <mergeCell ref="A76:A84"/>
    <mergeCell ref="A63:A72"/>
    <mergeCell ref="F63:F72"/>
    <mergeCell ref="A74:A75"/>
    <mergeCell ref="B74:B75"/>
    <mergeCell ref="A38:A39"/>
    <mergeCell ref="A40:A41"/>
    <mergeCell ref="F47:F54"/>
    <mergeCell ref="A47:A54"/>
    <mergeCell ref="F55:F62"/>
    <mergeCell ref="A55:A62"/>
    <mergeCell ref="A31:B31"/>
    <mergeCell ref="A32:B32"/>
    <mergeCell ref="A19:B19"/>
    <mergeCell ref="A20:B20"/>
    <mergeCell ref="A21:B21"/>
    <mergeCell ref="A22:B22"/>
    <mergeCell ref="A30:B30"/>
    <mergeCell ref="A28:A29"/>
  </mergeCells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17E4-C775-4299-B396-32B9FE158B38}">
  <dimension ref="A1:DK178"/>
  <sheetViews>
    <sheetView zoomScale="80" zoomScaleNormal="80" workbookViewId="0">
      <pane xSplit="3" ySplit="2" topLeftCell="D3" activePane="bottomRight" state="frozen"/>
      <selection activeCell="G64" sqref="G64"/>
      <selection pane="topRight" activeCell="G64" sqref="G64"/>
      <selection pane="bottomLeft" activeCell="G64" sqref="G64"/>
      <selection pane="bottomRight" activeCell="V55" sqref="V55"/>
    </sheetView>
  </sheetViews>
  <sheetFormatPr baseColWidth="10" defaultColWidth="13.33203125" defaultRowHeight="15" x14ac:dyDescent="0.2"/>
  <cols>
    <col min="1" max="1" width="5.6640625" bestFit="1" customWidth="1"/>
    <col min="2" max="2" width="54.33203125" style="2" bestFit="1" customWidth="1"/>
    <col min="3" max="3" width="14.5" style="21" customWidth="1"/>
    <col min="4" max="33" width="8.6640625" bestFit="1" customWidth="1"/>
    <col min="34" max="56" width="7.5" bestFit="1" customWidth="1"/>
    <col min="57" max="63" width="8.1640625" bestFit="1" customWidth="1"/>
    <col min="64" max="114" width="8.6640625" bestFit="1" customWidth="1"/>
    <col min="115" max="115" width="44.1640625" style="390" bestFit="1" customWidth="1"/>
  </cols>
  <sheetData>
    <row r="1" spans="1:115" x14ac:dyDescent="0.2">
      <c r="A1" t="s">
        <v>62</v>
      </c>
      <c r="B1"/>
      <c r="C1"/>
    </row>
    <row r="2" spans="1:115" s="1" customFormat="1" x14ac:dyDescent="0.2">
      <c r="A2" t="s">
        <v>57</v>
      </c>
      <c r="B2" s="26" t="e">
        <f ca="1">MID(CELL("Dateiname",$B$2),FIND("]", CELL("Dateiname",$B$2))+1,31)&amp;" HI"</f>
        <v>#VALUE!</v>
      </c>
      <c r="C2" s="24" t="s">
        <v>1</v>
      </c>
      <c r="D2" s="58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t="s">
        <v>57</v>
      </c>
      <c r="B3" s="230" t="str">
        <f>'Data Non-Energy-Sector'!B5</f>
        <v>Batteries</v>
      </c>
      <c r="C3" s="25" t="s">
        <v>2</v>
      </c>
      <c r="D3" s="82">
        <f t="shared" ref="D3:AI3" si="51">D95</f>
        <v>13410.277350554345</v>
      </c>
      <c r="E3" s="82">
        <f t="shared" si="51"/>
        <v>13794.086093115155</v>
      </c>
      <c r="F3" s="82">
        <f t="shared" si="51"/>
        <v>14002.399741804516</v>
      </c>
      <c r="G3" s="82">
        <f t="shared" si="51"/>
        <v>14251.490860628961</v>
      </c>
      <c r="H3" s="82">
        <f t="shared" si="51"/>
        <v>14464.407460692051</v>
      </c>
      <c r="I3" s="82">
        <f t="shared" si="51"/>
        <v>15186.824379121055</v>
      </c>
      <c r="J3" s="82">
        <f t="shared" si="51"/>
        <v>15949.624851996399</v>
      </c>
      <c r="K3" s="82">
        <f t="shared" si="51"/>
        <v>17364.599153982785</v>
      </c>
      <c r="L3" s="82">
        <f t="shared" si="51"/>
        <v>17521.249565955208</v>
      </c>
      <c r="M3" s="82">
        <f t="shared" si="51"/>
        <v>17595.25491831917</v>
      </c>
      <c r="N3" s="82">
        <f t="shared" si="51"/>
        <v>18720.071796356387</v>
      </c>
      <c r="O3" s="82">
        <f t="shared" si="51"/>
        <v>17855.890365924384</v>
      </c>
      <c r="P3" s="82">
        <f t="shared" si="51"/>
        <v>16020.23111704244</v>
      </c>
      <c r="Q3" s="82">
        <f t="shared" si="51"/>
        <v>17732.672769782599</v>
      </c>
      <c r="R3" s="82">
        <f t="shared" si="51"/>
        <v>20438.627781498144</v>
      </c>
      <c r="S3" s="82">
        <f t="shared" si="51"/>
        <v>21879.663466145445</v>
      </c>
      <c r="T3" s="82">
        <f t="shared" si="51"/>
        <v>22625.30522587126</v>
      </c>
      <c r="U3" s="82">
        <f t="shared" si="51"/>
        <v>24873.429877455095</v>
      </c>
      <c r="V3" s="82">
        <f t="shared" si="51"/>
        <v>24886.370951295768</v>
      </c>
      <c r="W3" s="82">
        <f t="shared" si="51"/>
        <v>24877.166498995211</v>
      </c>
      <c r="X3" s="82">
        <f t="shared" si="51"/>
        <v>29211.796590190777</v>
      </c>
      <c r="Y3" s="82">
        <f t="shared" si="51"/>
        <v>32188.287572532172</v>
      </c>
      <c r="Z3" s="82">
        <f t="shared" si="51"/>
        <v>30280.217804833941</v>
      </c>
      <c r="AA3" s="82">
        <f t="shared" si="51"/>
        <v>31899.131913259032</v>
      </c>
      <c r="AB3" s="82">
        <f t="shared" si="51"/>
        <v>32460.531064086525</v>
      </c>
      <c r="AC3" s="82">
        <f t="shared" si="51"/>
        <v>33594.40072973424</v>
      </c>
      <c r="AD3" s="82">
        <f t="shared" si="51"/>
        <v>34602.748277220882</v>
      </c>
      <c r="AE3" s="82">
        <f t="shared" si="51"/>
        <v>36830.600251089862</v>
      </c>
      <c r="AF3" s="82">
        <f t="shared" si="51"/>
        <v>36398.255283628489</v>
      </c>
      <c r="AG3" s="82">
        <f t="shared" si="51"/>
        <v>36261.913868134085</v>
      </c>
      <c r="AH3" s="82">
        <f t="shared" si="51"/>
        <v>37422.295111914376</v>
      </c>
      <c r="AI3" s="82">
        <f t="shared" si="51"/>
        <v>38619.808555495634</v>
      </c>
      <c r="AJ3" s="82">
        <f t="shared" ref="AJ3:BL3" si="52">AJ95</f>
        <v>39855.642429271495</v>
      </c>
      <c r="AK3" s="82">
        <f t="shared" si="52"/>
        <v>41131.022987008182</v>
      </c>
      <c r="AL3" s="82">
        <f t="shared" si="52"/>
        <v>42447.215722592446</v>
      </c>
      <c r="AM3" s="82">
        <f t="shared" si="52"/>
        <v>43805.526625715407</v>
      </c>
      <c r="AN3" s="82">
        <f t="shared" si="52"/>
        <v>45207.3034777383</v>
      </c>
      <c r="AO3" s="82">
        <f t="shared" si="52"/>
        <v>46653.937189025928</v>
      </c>
      <c r="AP3" s="82">
        <f t="shared" si="52"/>
        <v>48146.86317907476</v>
      </c>
      <c r="AQ3" s="82">
        <f t="shared" si="52"/>
        <v>49687.562800805157</v>
      </c>
      <c r="AR3" s="82">
        <f t="shared" si="52"/>
        <v>51277.564810430922</v>
      </c>
      <c r="AS3" s="82">
        <f t="shared" si="52"/>
        <v>52918.446884364712</v>
      </c>
      <c r="AT3" s="82">
        <f t="shared" si="52"/>
        <v>54611.837184664386</v>
      </c>
      <c r="AU3" s="82">
        <f t="shared" si="52"/>
        <v>56359.415974573647</v>
      </c>
      <c r="AV3" s="82">
        <f t="shared" si="52"/>
        <v>58162.917285760006</v>
      </c>
      <c r="AW3" s="82">
        <f t="shared" si="52"/>
        <v>60024.130638904331</v>
      </c>
      <c r="AX3" s="82">
        <f t="shared" si="52"/>
        <v>61944.90281934927</v>
      </c>
      <c r="AY3" s="82">
        <f t="shared" si="52"/>
        <v>63927.139709568452</v>
      </c>
      <c r="AZ3" s="82">
        <f t="shared" si="52"/>
        <v>65972.808180274646</v>
      </c>
      <c r="BA3" s="82">
        <f t="shared" si="52"/>
        <v>68083.938042043432</v>
      </c>
      <c r="BB3" s="82">
        <f t="shared" si="52"/>
        <v>70262.624059388821</v>
      </c>
      <c r="BC3" s="82">
        <f t="shared" si="52"/>
        <v>72511.028029289271</v>
      </c>
      <c r="BD3" s="82">
        <f t="shared" si="52"/>
        <v>74831.380926226528</v>
      </c>
      <c r="BE3" s="82">
        <f t="shared" si="52"/>
        <v>77225.985115865784</v>
      </c>
      <c r="BF3" s="82">
        <f t="shared" si="52"/>
        <v>79697.216639573497</v>
      </c>
      <c r="BG3" s="82">
        <f t="shared" si="52"/>
        <v>82247.527572039849</v>
      </c>
      <c r="BH3" s="82">
        <f t="shared" si="52"/>
        <v>84879.448454345125</v>
      </c>
      <c r="BI3" s="82">
        <f t="shared" si="52"/>
        <v>87595.590804884167</v>
      </c>
      <c r="BJ3" s="82">
        <f t="shared" si="52"/>
        <v>90398.649710640457</v>
      </c>
      <c r="BK3" s="82">
        <f t="shared" si="52"/>
        <v>93291.40650138096</v>
      </c>
      <c r="BL3" s="82">
        <f t="shared" si="52"/>
        <v>96276.731509425153</v>
      </c>
      <c r="BM3" s="82">
        <f t="shared" ref="BM3:CN3" si="53">BM95</f>
        <v>99357.58691772676</v>
      </c>
      <c r="BN3" s="82">
        <f t="shared" si="53"/>
        <v>102537.02969909401</v>
      </c>
      <c r="BO3" s="82">
        <f t="shared" si="53"/>
        <v>105818.21464946502</v>
      </c>
      <c r="BP3" s="82">
        <f t="shared" si="53"/>
        <v>109204.3975182479</v>
      </c>
      <c r="BQ3" s="82">
        <f t="shared" si="53"/>
        <v>112698.93823883183</v>
      </c>
      <c r="BR3" s="82">
        <f t="shared" si="53"/>
        <v>116305.30426247446</v>
      </c>
      <c r="BS3" s="82">
        <f t="shared" si="53"/>
        <v>120027.07399887365</v>
      </c>
      <c r="BT3" s="82">
        <f t="shared" si="53"/>
        <v>123867.9403668376</v>
      </c>
      <c r="BU3" s="82">
        <f t="shared" si="53"/>
        <v>127831.7144585764</v>
      </c>
      <c r="BV3" s="82">
        <f t="shared" si="53"/>
        <v>131922.32932125084</v>
      </c>
      <c r="BW3" s="82">
        <f t="shared" si="53"/>
        <v>136143.84385953087</v>
      </c>
      <c r="BX3" s="82">
        <f t="shared" si="53"/>
        <v>140500.44686303588</v>
      </c>
      <c r="BY3" s="82">
        <f t="shared" si="53"/>
        <v>144996.46116265302</v>
      </c>
      <c r="BZ3" s="82">
        <f t="shared" si="53"/>
        <v>149636.34791985792</v>
      </c>
      <c r="CA3" s="82">
        <f t="shared" si="53"/>
        <v>154424.71105329337</v>
      </c>
      <c r="CB3" s="82">
        <f t="shared" si="53"/>
        <v>159366.30180699876</v>
      </c>
      <c r="CC3" s="82">
        <f t="shared" si="53"/>
        <v>164466.02346482273</v>
      </c>
      <c r="CD3" s="82">
        <f t="shared" si="53"/>
        <v>169728.93621569706</v>
      </c>
      <c r="CE3" s="82">
        <f t="shared" si="53"/>
        <v>175160.26217459937</v>
      </c>
      <c r="CF3" s="82">
        <f t="shared" si="53"/>
        <v>180765.39056418656</v>
      </c>
      <c r="CG3" s="82">
        <f t="shared" si="53"/>
        <v>186549.88306224052</v>
      </c>
      <c r="CH3" s="82">
        <f t="shared" si="53"/>
        <v>192519.47932023223</v>
      </c>
      <c r="CI3" s="82">
        <f t="shared" si="53"/>
        <v>198680.10265847968</v>
      </c>
      <c r="CJ3" s="82">
        <f t="shared" si="53"/>
        <v>205037.86594355103</v>
      </c>
      <c r="CK3" s="82">
        <f t="shared" si="53"/>
        <v>211599.07765374467</v>
      </c>
      <c r="CL3" s="82">
        <f t="shared" si="53"/>
        <v>218370.24813866449</v>
      </c>
      <c r="CM3" s="82">
        <f t="shared" si="53"/>
        <v>225358.09607910176</v>
      </c>
      <c r="CN3" s="82">
        <f t="shared" si="53"/>
        <v>232569.55515363303</v>
      </c>
      <c r="CO3" s="82">
        <f t="shared" ref="CO3:CT3" si="54">CO95</f>
        <v>240011.78091854928</v>
      </c>
      <c r="CP3" s="82">
        <f t="shared" si="54"/>
        <v>247692.15790794286</v>
      </c>
      <c r="CQ3" s="82">
        <f t="shared" si="54"/>
        <v>255618.30696099706</v>
      </c>
      <c r="CR3" s="82">
        <f t="shared" si="54"/>
        <v>263798.09278374899</v>
      </c>
      <c r="CS3" s="82">
        <f t="shared" si="54"/>
        <v>272239.63175282895</v>
      </c>
      <c r="CT3" s="82">
        <f t="shared" si="54"/>
        <v>280951.29996891948</v>
      </c>
      <c r="CU3" s="82">
        <f t="shared" ref="CU3:DD3" si="55">CU95</f>
        <v>289941.74156792491</v>
      </c>
      <c r="CV3" s="82">
        <f t="shared" si="55"/>
        <v>299219.87729809852</v>
      </c>
      <c r="CW3" s="82">
        <f t="shared" si="55"/>
        <v>308794.9133716377</v>
      </c>
      <c r="CX3" s="82">
        <f t="shared" si="55"/>
        <v>318676.35059953009</v>
      </c>
      <c r="CY3" s="82">
        <f t="shared" si="55"/>
        <v>328873.99381871504</v>
      </c>
      <c r="CZ3" s="82">
        <f t="shared" si="55"/>
        <v>339397.96162091393</v>
      </c>
      <c r="DA3" s="82">
        <f t="shared" si="55"/>
        <v>350258.6963927832</v>
      </c>
      <c r="DB3" s="82">
        <f t="shared" si="55"/>
        <v>361466.97467735229</v>
      </c>
      <c r="DC3" s="82">
        <f t="shared" si="55"/>
        <v>373033.91786702757</v>
      </c>
      <c r="DD3" s="82">
        <f t="shared" si="55"/>
        <v>384971.00323877245</v>
      </c>
      <c r="DE3" s="82">
        <f t="shared" ref="DE3:DJ3" si="56">DE95</f>
        <v>397290.07534241315</v>
      </c>
      <c r="DF3" s="82">
        <f t="shared" si="56"/>
        <v>410003.35775337036</v>
      </c>
      <c r="DG3" s="82">
        <f t="shared" si="56"/>
        <v>423123.46520147822</v>
      </c>
      <c r="DH3" s="82">
        <f t="shared" si="56"/>
        <v>436663.41608792555</v>
      </c>
      <c r="DI3" s="82">
        <f t="shared" si="56"/>
        <v>450636.64540273917</v>
      </c>
      <c r="DJ3" s="82">
        <f t="shared" si="56"/>
        <v>465057.01805562683</v>
      </c>
    </row>
    <row r="4" spans="1:115" x14ac:dyDescent="0.2">
      <c r="A4" t="s">
        <v>57</v>
      </c>
      <c r="B4" s="230" t="str">
        <f>'Data Non-Energy-Sector'!B6</f>
        <v>Pigments</v>
      </c>
      <c r="C4" s="25" t="s">
        <v>2</v>
      </c>
      <c r="D4" s="82">
        <f t="shared" ref="D4:AI4" si="57">D96</f>
        <v>1843.9131357012225</v>
      </c>
      <c r="E4" s="82">
        <f t="shared" si="57"/>
        <v>1896.6868378033337</v>
      </c>
      <c r="F4" s="82">
        <f t="shared" si="57"/>
        <v>1925.3299644981209</v>
      </c>
      <c r="G4" s="82">
        <f t="shared" si="57"/>
        <v>1959.5799933364819</v>
      </c>
      <c r="H4" s="82">
        <f t="shared" si="57"/>
        <v>1988.8560258451569</v>
      </c>
      <c r="I4" s="82">
        <f t="shared" si="57"/>
        <v>2088.1883521291452</v>
      </c>
      <c r="J4" s="82">
        <f t="shared" si="57"/>
        <v>2193.0734171495051</v>
      </c>
      <c r="K4" s="82">
        <f t="shared" si="57"/>
        <v>2387.6323836726328</v>
      </c>
      <c r="L4" s="82">
        <f t="shared" si="57"/>
        <v>2409.1718153188413</v>
      </c>
      <c r="M4" s="82">
        <f t="shared" si="57"/>
        <v>2419.3475512688856</v>
      </c>
      <c r="N4" s="82">
        <f t="shared" si="57"/>
        <v>2574.0098719990033</v>
      </c>
      <c r="O4" s="82">
        <f t="shared" si="57"/>
        <v>2455.1849253146029</v>
      </c>
      <c r="P4" s="82">
        <f t="shared" si="57"/>
        <v>2202.7817785933353</v>
      </c>
      <c r="Q4" s="82">
        <f t="shared" si="57"/>
        <v>2438.2425058451072</v>
      </c>
      <c r="R4" s="82">
        <f t="shared" si="57"/>
        <v>2810.3113199559948</v>
      </c>
      <c r="S4" s="82">
        <f t="shared" si="57"/>
        <v>3008.4537265949984</v>
      </c>
      <c r="T4" s="82">
        <f t="shared" si="57"/>
        <v>3110.9794685572983</v>
      </c>
      <c r="U4" s="82">
        <f t="shared" si="57"/>
        <v>3420.0966081500751</v>
      </c>
      <c r="V4" s="82">
        <f t="shared" si="57"/>
        <v>3421.876005803168</v>
      </c>
      <c r="W4" s="82">
        <f t="shared" si="57"/>
        <v>3420.6103936118411</v>
      </c>
      <c r="X4" s="82">
        <f t="shared" si="57"/>
        <v>4016.622031151232</v>
      </c>
      <c r="Y4" s="82">
        <f t="shared" si="57"/>
        <v>4425.8895412231732</v>
      </c>
      <c r="Z4" s="82">
        <f t="shared" si="57"/>
        <v>4163.5299481646662</v>
      </c>
      <c r="AA4" s="82">
        <f t="shared" si="57"/>
        <v>4386.1306380731166</v>
      </c>
      <c r="AB4" s="82">
        <f t="shared" si="57"/>
        <v>4463.3230213118968</v>
      </c>
      <c r="AC4" s="82">
        <f t="shared" si="57"/>
        <v>4619.2301003384582</v>
      </c>
      <c r="AD4" s="82">
        <f t="shared" si="57"/>
        <v>4757.8778881178714</v>
      </c>
      <c r="AE4" s="82">
        <f t="shared" si="57"/>
        <v>5064.207534524855</v>
      </c>
      <c r="AF4" s="82">
        <f t="shared" si="57"/>
        <v>5004.7601014989168</v>
      </c>
      <c r="AG4" s="82">
        <f t="shared" si="57"/>
        <v>4986.0131568684365</v>
      </c>
      <c r="AH4" s="82">
        <f t="shared" si="57"/>
        <v>5145.5655778882265</v>
      </c>
      <c r="AI4" s="82">
        <f t="shared" si="57"/>
        <v>5310.2236763806495</v>
      </c>
      <c r="AJ4" s="82">
        <f t="shared" ref="AJ4:BL4" si="58">AJ96</f>
        <v>5480.1508340248301</v>
      </c>
      <c r="AK4" s="82">
        <f t="shared" si="58"/>
        <v>5655.515660713625</v>
      </c>
      <c r="AL4" s="82">
        <f t="shared" si="58"/>
        <v>5836.4921618564613</v>
      </c>
      <c r="AM4" s="82">
        <f t="shared" si="58"/>
        <v>6023.2599110358678</v>
      </c>
      <c r="AN4" s="82">
        <f t="shared" si="58"/>
        <v>6216.0042281890155</v>
      </c>
      <c r="AO4" s="82">
        <f t="shared" si="58"/>
        <v>6414.9163634910637</v>
      </c>
      <c r="AP4" s="82">
        <f t="shared" si="58"/>
        <v>6620.1936871227781</v>
      </c>
      <c r="AQ4" s="82">
        <f t="shared" si="58"/>
        <v>6832.0398851107075</v>
      </c>
      <c r="AR4" s="82">
        <f t="shared" si="58"/>
        <v>7050.66516143425</v>
      </c>
      <c r="AS4" s="82">
        <f t="shared" si="58"/>
        <v>7276.2864466001465</v>
      </c>
      <c r="AT4" s="82">
        <f t="shared" si="58"/>
        <v>7509.1276128913514</v>
      </c>
      <c r="AU4" s="82">
        <f t="shared" si="58"/>
        <v>7749.4196965038745</v>
      </c>
      <c r="AV4" s="82">
        <f t="shared" si="58"/>
        <v>7997.4011267919986</v>
      </c>
      <c r="AW4" s="82">
        <f t="shared" si="58"/>
        <v>8253.3179628493435</v>
      </c>
      <c r="AX4" s="82">
        <f t="shared" si="58"/>
        <v>8517.4241376605223</v>
      </c>
      <c r="AY4" s="82">
        <f t="shared" si="58"/>
        <v>8789.9817100656601</v>
      </c>
      <c r="AZ4" s="82">
        <f t="shared" si="58"/>
        <v>9071.2611247877612</v>
      </c>
      <c r="BA4" s="82">
        <f t="shared" si="58"/>
        <v>9361.5414807809702</v>
      </c>
      <c r="BB4" s="82">
        <f t="shared" si="58"/>
        <v>9661.1108081659622</v>
      </c>
      <c r="BC4" s="82">
        <f t="shared" si="58"/>
        <v>9970.2663540272733</v>
      </c>
      <c r="BD4" s="82">
        <f t="shared" si="58"/>
        <v>10289.314877356146</v>
      </c>
      <c r="BE4" s="82">
        <f t="shared" si="58"/>
        <v>10618.572953431543</v>
      </c>
      <c r="BF4" s="82">
        <f t="shared" si="58"/>
        <v>10958.367287941353</v>
      </c>
      <c r="BG4" s="82">
        <f t="shared" si="58"/>
        <v>11309.035041155477</v>
      </c>
      <c r="BH4" s="82">
        <f t="shared" si="58"/>
        <v>11670.924162472453</v>
      </c>
      <c r="BI4" s="82">
        <f t="shared" si="58"/>
        <v>12044.393735671572</v>
      </c>
      <c r="BJ4" s="82">
        <f t="shared" si="58"/>
        <v>12429.814335213063</v>
      </c>
      <c r="BK4" s="82">
        <f t="shared" si="58"/>
        <v>12827.56839393988</v>
      </c>
      <c r="BL4" s="82">
        <f t="shared" si="58"/>
        <v>13238.050582545957</v>
      </c>
      <c r="BM4" s="82">
        <f t="shared" ref="BM4:CN4" si="59">BM96</f>
        <v>13661.668201187427</v>
      </c>
      <c r="BN4" s="82">
        <f t="shared" si="59"/>
        <v>14098.841583625426</v>
      </c>
      <c r="BO4" s="82">
        <f t="shared" si="59"/>
        <v>14550.004514301439</v>
      </c>
      <c r="BP4" s="82">
        <f t="shared" si="59"/>
        <v>15015.604658759086</v>
      </c>
      <c r="BQ4" s="82">
        <f t="shared" si="59"/>
        <v>15496.104007839378</v>
      </c>
      <c r="BR4" s="82">
        <f t="shared" si="59"/>
        <v>15991.979336090239</v>
      </c>
      <c r="BS4" s="82">
        <f t="shared" si="59"/>
        <v>16503.722674845125</v>
      </c>
      <c r="BT4" s="82">
        <f t="shared" si="59"/>
        <v>17031.841800440168</v>
      </c>
      <c r="BU4" s="82">
        <f t="shared" si="59"/>
        <v>17576.860738054253</v>
      </c>
      <c r="BV4" s="82">
        <f t="shared" si="59"/>
        <v>18139.32028167199</v>
      </c>
      <c r="BW4" s="82">
        <f t="shared" si="59"/>
        <v>18719.778530685493</v>
      </c>
      <c r="BX4" s="82">
        <f t="shared" si="59"/>
        <v>19318.81144366743</v>
      </c>
      <c r="BY4" s="82">
        <f t="shared" si="59"/>
        <v>19937.013409864787</v>
      </c>
      <c r="BZ4" s="82">
        <f t="shared" si="59"/>
        <v>20574.99783898046</v>
      </c>
      <c r="CA4" s="82">
        <f t="shared" si="59"/>
        <v>21233.397769827836</v>
      </c>
      <c r="CB4" s="82">
        <f t="shared" si="59"/>
        <v>21912.866498462328</v>
      </c>
      <c r="CC4" s="82">
        <f t="shared" si="59"/>
        <v>22614.078226413123</v>
      </c>
      <c r="CD4" s="82">
        <f t="shared" si="59"/>
        <v>23337.728729658345</v>
      </c>
      <c r="CE4" s="82">
        <f t="shared" si="59"/>
        <v>24084.536049007413</v>
      </c>
      <c r="CF4" s="82">
        <f t="shared" si="59"/>
        <v>24855.241202575649</v>
      </c>
      <c r="CG4" s="82">
        <f t="shared" si="59"/>
        <v>25650.608921058072</v>
      </c>
      <c r="CH4" s="82">
        <f t="shared" si="59"/>
        <v>26471.42840653193</v>
      </c>
      <c r="CI4" s="82">
        <f t="shared" si="59"/>
        <v>27318.514115540951</v>
      </c>
      <c r="CJ4" s="82">
        <f t="shared" si="59"/>
        <v>28192.706567238263</v>
      </c>
      <c r="CK4" s="82">
        <f t="shared" si="59"/>
        <v>29094.873177389887</v>
      </c>
      <c r="CL4" s="82">
        <f t="shared" si="59"/>
        <v>30025.909119066364</v>
      </c>
      <c r="CM4" s="82">
        <f t="shared" si="59"/>
        <v>30986.738210876487</v>
      </c>
      <c r="CN4" s="82">
        <f t="shared" si="59"/>
        <v>31978.313833624536</v>
      </c>
      <c r="CO4" s="82">
        <f t="shared" ref="CO4:CT4" si="60">CO96</f>
        <v>33001.619876300523</v>
      </c>
      <c r="CP4" s="82">
        <f t="shared" si="60"/>
        <v>34057.67171234214</v>
      </c>
      <c r="CQ4" s="82">
        <f t="shared" si="60"/>
        <v>35147.517207137091</v>
      </c>
      <c r="CR4" s="82">
        <f t="shared" si="60"/>
        <v>36272.237757765477</v>
      </c>
      <c r="CS4" s="82">
        <f t="shared" si="60"/>
        <v>37432.949366013971</v>
      </c>
      <c r="CT4" s="82">
        <f t="shared" si="60"/>
        <v>38630.803745726422</v>
      </c>
      <c r="CU4" s="82">
        <f t="shared" ref="CU4:DD4" si="61">CU96</f>
        <v>39866.989465589671</v>
      </c>
      <c r="CV4" s="82">
        <f t="shared" si="61"/>
        <v>41142.733128488544</v>
      </c>
      <c r="CW4" s="82">
        <f t="shared" si="61"/>
        <v>42459.300588600177</v>
      </c>
      <c r="CX4" s="82">
        <f t="shared" si="61"/>
        <v>43817.998207435383</v>
      </c>
      <c r="CY4" s="82">
        <f t="shared" si="61"/>
        <v>45220.174150073319</v>
      </c>
      <c r="CZ4" s="82">
        <f t="shared" si="61"/>
        <v>46667.219722875663</v>
      </c>
      <c r="DA4" s="82">
        <f t="shared" si="61"/>
        <v>48160.570754007684</v>
      </c>
      <c r="DB4" s="82">
        <f t="shared" si="61"/>
        <v>49701.709018135931</v>
      </c>
      <c r="DC4" s="82">
        <f t="shared" si="61"/>
        <v>51292.163706716281</v>
      </c>
      <c r="DD4" s="82">
        <f t="shared" si="61"/>
        <v>52933.512945331204</v>
      </c>
      <c r="DE4" s="82">
        <f t="shared" ref="DE4:DJ4" si="62">DE96</f>
        <v>54627.385359581807</v>
      </c>
      <c r="DF4" s="82">
        <f t="shared" si="62"/>
        <v>56375.461691088429</v>
      </c>
      <c r="DG4" s="82">
        <f t="shared" si="62"/>
        <v>58179.476465203261</v>
      </c>
      <c r="DH4" s="82">
        <f t="shared" si="62"/>
        <v>60041.219712089769</v>
      </c>
      <c r="DI4" s="82">
        <f t="shared" si="62"/>
        <v>61962.538742876641</v>
      </c>
      <c r="DJ4" s="82">
        <f t="shared" si="62"/>
        <v>63945.339982648693</v>
      </c>
    </row>
    <row r="5" spans="1:115" x14ac:dyDescent="0.2">
      <c r="A5" t="s">
        <v>57</v>
      </c>
      <c r="B5" s="230" t="str">
        <f>'Data Non-Energy-Sector'!B7</f>
        <v>Coatings</v>
      </c>
      <c r="C5" s="25" t="s">
        <v>2</v>
      </c>
      <c r="D5" s="82">
        <f t="shared" ref="D5:AI5" si="63">D97</f>
        <v>1173.3992681735053</v>
      </c>
      <c r="E5" s="82">
        <f t="shared" si="63"/>
        <v>1206.9825331475761</v>
      </c>
      <c r="F5" s="82">
        <f t="shared" si="63"/>
        <v>1225.2099774078952</v>
      </c>
      <c r="G5" s="82">
        <f t="shared" si="63"/>
        <v>1247.0054503050342</v>
      </c>
      <c r="H5" s="82">
        <f t="shared" si="63"/>
        <v>1265.6356528105546</v>
      </c>
      <c r="I5" s="82">
        <f t="shared" si="63"/>
        <v>1328.8471331730925</v>
      </c>
      <c r="J5" s="82">
        <f t="shared" si="63"/>
        <v>1395.5921745496851</v>
      </c>
      <c r="K5" s="82">
        <f t="shared" si="63"/>
        <v>1519.4024259734938</v>
      </c>
      <c r="L5" s="82">
        <f t="shared" si="63"/>
        <v>1533.1093370210808</v>
      </c>
      <c r="M5" s="82">
        <f t="shared" si="63"/>
        <v>1539.5848053529273</v>
      </c>
      <c r="N5" s="82">
        <f t="shared" si="63"/>
        <v>1638.0062821811839</v>
      </c>
      <c r="O5" s="82">
        <f t="shared" si="63"/>
        <v>1562.3904070183837</v>
      </c>
      <c r="P5" s="82">
        <f t="shared" si="63"/>
        <v>1401.7702227412135</v>
      </c>
      <c r="Q5" s="82">
        <f t="shared" si="63"/>
        <v>1551.6088673559775</v>
      </c>
      <c r="R5" s="82">
        <f t="shared" si="63"/>
        <v>1788.3799308810878</v>
      </c>
      <c r="S5" s="82">
        <f t="shared" si="63"/>
        <v>1914.4705532877265</v>
      </c>
      <c r="T5" s="82">
        <f t="shared" si="63"/>
        <v>1979.7142072637353</v>
      </c>
      <c r="U5" s="82">
        <f t="shared" si="63"/>
        <v>2176.425114277321</v>
      </c>
      <c r="V5" s="82">
        <f t="shared" si="63"/>
        <v>2177.5574582383797</v>
      </c>
      <c r="W5" s="82">
        <f t="shared" si="63"/>
        <v>2176.752068662081</v>
      </c>
      <c r="X5" s="82">
        <f t="shared" si="63"/>
        <v>2556.0322016416931</v>
      </c>
      <c r="Y5" s="82">
        <f t="shared" si="63"/>
        <v>2816.475162596565</v>
      </c>
      <c r="Z5" s="82">
        <f t="shared" si="63"/>
        <v>2649.5190579229698</v>
      </c>
      <c r="AA5" s="82">
        <f t="shared" si="63"/>
        <v>2791.1740424101654</v>
      </c>
      <c r="AB5" s="82">
        <f t="shared" si="63"/>
        <v>2840.2964681075709</v>
      </c>
      <c r="AC5" s="82">
        <f t="shared" si="63"/>
        <v>2939.5100638517465</v>
      </c>
      <c r="AD5" s="82">
        <f t="shared" si="63"/>
        <v>3027.7404742568274</v>
      </c>
      <c r="AE5" s="82">
        <f t="shared" si="63"/>
        <v>3222.6775219703627</v>
      </c>
      <c r="AF5" s="82">
        <f t="shared" si="63"/>
        <v>3184.8473373174929</v>
      </c>
      <c r="AG5" s="82">
        <f t="shared" si="63"/>
        <v>3172.9174634617325</v>
      </c>
      <c r="AH5" s="82">
        <f t="shared" si="63"/>
        <v>3274.4508222925078</v>
      </c>
      <c r="AI5" s="82">
        <f t="shared" si="63"/>
        <v>3379.2332486058681</v>
      </c>
      <c r="AJ5" s="82">
        <f t="shared" ref="AJ5:BL5" si="64">AJ97</f>
        <v>3487.368712561256</v>
      </c>
      <c r="AK5" s="82">
        <f t="shared" si="64"/>
        <v>3598.9645113632164</v>
      </c>
      <c r="AL5" s="82">
        <f t="shared" si="64"/>
        <v>3714.1313757268395</v>
      </c>
      <c r="AM5" s="82">
        <f t="shared" si="64"/>
        <v>3832.9835797500982</v>
      </c>
      <c r="AN5" s="82">
        <f t="shared" si="64"/>
        <v>3955.6390543021016</v>
      </c>
      <c r="AO5" s="82">
        <f t="shared" si="64"/>
        <v>4082.2195040397692</v>
      </c>
      <c r="AP5" s="82">
        <f t="shared" si="64"/>
        <v>4212.8505281690423</v>
      </c>
      <c r="AQ5" s="82">
        <f t="shared" si="64"/>
        <v>4347.6617450704516</v>
      </c>
      <c r="AR5" s="82">
        <f t="shared" si="64"/>
        <v>4486.7869209127066</v>
      </c>
      <c r="AS5" s="82">
        <f t="shared" si="64"/>
        <v>4630.3641023819137</v>
      </c>
      <c r="AT5" s="82">
        <f t="shared" si="64"/>
        <v>4778.535753658135</v>
      </c>
      <c r="AU5" s="82">
        <f t="shared" si="64"/>
        <v>4931.4488977751953</v>
      </c>
      <c r="AV5" s="82">
        <f t="shared" si="64"/>
        <v>5089.2552625040016</v>
      </c>
      <c r="AW5" s="82">
        <f t="shared" si="64"/>
        <v>5252.1114309041295</v>
      </c>
      <c r="AX5" s="82">
        <f t="shared" si="64"/>
        <v>5420.1789966930619</v>
      </c>
      <c r="AY5" s="82">
        <f t="shared" si="64"/>
        <v>5593.6247245872401</v>
      </c>
      <c r="AZ5" s="82">
        <f t="shared" si="64"/>
        <v>5772.6207157740319</v>
      </c>
      <c r="BA5" s="82">
        <f t="shared" si="64"/>
        <v>5957.3445786788006</v>
      </c>
      <c r="BB5" s="82">
        <f t="shared" si="64"/>
        <v>6147.9796051965222</v>
      </c>
      <c r="BC5" s="82">
        <f t="shared" si="64"/>
        <v>6344.714952562811</v>
      </c>
      <c r="BD5" s="82">
        <f t="shared" si="64"/>
        <v>6547.745831044821</v>
      </c>
      <c r="BE5" s="82">
        <f t="shared" si="64"/>
        <v>6757.2736976382557</v>
      </c>
      <c r="BF5" s="82">
        <f t="shared" si="64"/>
        <v>6973.5064559626799</v>
      </c>
      <c r="BG5" s="82">
        <f t="shared" si="64"/>
        <v>7196.6586625534856</v>
      </c>
      <c r="BH5" s="82">
        <f t="shared" si="64"/>
        <v>7426.9517397551972</v>
      </c>
      <c r="BI5" s="82">
        <f t="shared" si="64"/>
        <v>7664.6141954273635</v>
      </c>
      <c r="BJ5" s="82">
        <f t="shared" si="64"/>
        <v>7909.8818496810391</v>
      </c>
      <c r="BK5" s="82">
        <f t="shared" si="64"/>
        <v>8162.9980688708329</v>
      </c>
      <c r="BL5" s="82">
        <f t="shared" si="64"/>
        <v>8424.2140070746991</v>
      </c>
      <c r="BM5" s="82">
        <f t="shared" ref="BM5:CN5" si="65">BM97</f>
        <v>8693.7888553010889</v>
      </c>
      <c r="BN5" s="82">
        <f t="shared" si="65"/>
        <v>8971.9900986707235</v>
      </c>
      <c r="BO5" s="82">
        <f t="shared" si="65"/>
        <v>9259.0937818281873</v>
      </c>
      <c r="BP5" s="82">
        <f t="shared" si="65"/>
        <v>9555.3847828466896</v>
      </c>
      <c r="BQ5" s="82">
        <f t="shared" si="65"/>
        <v>9861.1570958977845</v>
      </c>
      <c r="BR5" s="82">
        <f t="shared" si="65"/>
        <v>10176.714122966514</v>
      </c>
      <c r="BS5" s="82">
        <f t="shared" si="65"/>
        <v>10502.368974901443</v>
      </c>
      <c r="BT5" s="82">
        <f t="shared" si="65"/>
        <v>10838.44478209829</v>
      </c>
      <c r="BU5" s="82">
        <f t="shared" si="65"/>
        <v>11185.275015125435</v>
      </c>
      <c r="BV5" s="82">
        <f t="shared" si="65"/>
        <v>11543.20381560945</v>
      </c>
      <c r="BW5" s="82">
        <f t="shared" si="65"/>
        <v>11912.586337708952</v>
      </c>
      <c r="BX5" s="82">
        <f t="shared" si="65"/>
        <v>12293.789100515638</v>
      </c>
      <c r="BY5" s="82">
        <f t="shared" si="65"/>
        <v>12687.190351732139</v>
      </c>
      <c r="BZ5" s="82">
        <f t="shared" si="65"/>
        <v>13093.180442987568</v>
      </c>
      <c r="CA5" s="82">
        <f t="shared" si="65"/>
        <v>13512.162217163172</v>
      </c>
      <c r="CB5" s="82">
        <f t="shared" si="65"/>
        <v>13944.551408112393</v>
      </c>
      <c r="CC5" s="82">
        <f t="shared" si="65"/>
        <v>14390.777053171991</v>
      </c>
      <c r="CD5" s="82">
        <f t="shared" si="65"/>
        <v>14851.281918873496</v>
      </c>
      <c r="CE5" s="82">
        <f t="shared" si="65"/>
        <v>15326.522940277448</v>
      </c>
      <c r="CF5" s="82">
        <f t="shared" si="65"/>
        <v>15816.971674366327</v>
      </c>
      <c r="CG5" s="82">
        <f t="shared" si="65"/>
        <v>16323.11476794605</v>
      </c>
      <c r="CH5" s="82">
        <f t="shared" si="65"/>
        <v>16845.454440520323</v>
      </c>
      <c r="CI5" s="82">
        <f t="shared" si="65"/>
        <v>17384.508982616975</v>
      </c>
      <c r="CJ5" s="82">
        <f t="shared" si="65"/>
        <v>17940.81327006072</v>
      </c>
      <c r="CK5" s="82">
        <f t="shared" si="65"/>
        <v>18514.919294702664</v>
      </c>
      <c r="CL5" s="82">
        <f t="shared" si="65"/>
        <v>19107.396712133152</v>
      </c>
      <c r="CM5" s="82">
        <f t="shared" si="65"/>
        <v>19718.833406921414</v>
      </c>
      <c r="CN5" s="82">
        <f t="shared" si="65"/>
        <v>20349.836075942902</v>
      </c>
      <c r="CO5" s="82">
        <f t="shared" ref="CO5:CT5" si="66">CO97</f>
        <v>21001.030830373074</v>
      </c>
      <c r="CP5" s="82">
        <f t="shared" si="66"/>
        <v>21673.063816945014</v>
      </c>
      <c r="CQ5" s="82">
        <f t="shared" si="66"/>
        <v>22366.601859087255</v>
      </c>
      <c r="CR5" s="82">
        <f t="shared" si="66"/>
        <v>23082.333118578048</v>
      </c>
      <c r="CS5" s="82">
        <f t="shared" si="66"/>
        <v>23820.967778372546</v>
      </c>
      <c r="CT5" s="82">
        <f t="shared" si="66"/>
        <v>24583.238747280469</v>
      </c>
      <c r="CU5" s="82">
        <f t="shared" ref="CU5:DD5" si="67">CU97</f>
        <v>25369.902387193444</v>
      </c>
      <c r="CV5" s="82">
        <f t="shared" si="67"/>
        <v>26181.739263583637</v>
      </c>
      <c r="CW5" s="82">
        <f t="shared" si="67"/>
        <v>27019.554920018312</v>
      </c>
      <c r="CX5" s="82">
        <f t="shared" si="67"/>
        <v>27884.180677458899</v>
      </c>
      <c r="CY5" s="82">
        <f t="shared" si="67"/>
        <v>28776.474459137586</v>
      </c>
      <c r="CZ5" s="82">
        <f t="shared" si="67"/>
        <v>29697.321641829989</v>
      </c>
      <c r="DA5" s="82">
        <f t="shared" si="67"/>
        <v>30647.635934368551</v>
      </c>
      <c r="DB5" s="82">
        <f t="shared" si="67"/>
        <v>31628.360284268347</v>
      </c>
      <c r="DC5" s="82">
        <f t="shared" si="67"/>
        <v>32640.467813364936</v>
      </c>
      <c r="DD5" s="82">
        <f t="shared" si="67"/>
        <v>33684.962783392613</v>
      </c>
      <c r="DE5" s="82">
        <f t="shared" ref="DE5:DJ5" si="68">DE97</f>
        <v>34762.881592461177</v>
      </c>
      <c r="DF5" s="82">
        <f t="shared" si="68"/>
        <v>35875.293803419932</v>
      </c>
      <c r="DG5" s="82">
        <f t="shared" si="68"/>
        <v>37023.30320512937</v>
      </c>
      <c r="DH5" s="82">
        <f t="shared" si="68"/>
        <v>38208.048907693512</v>
      </c>
      <c r="DI5" s="82">
        <f t="shared" si="68"/>
        <v>39430.706472739708</v>
      </c>
      <c r="DJ5" s="82">
        <f t="shared" si="68"/>
        <v>40692.48907986738</v>
      </c>
    </row>
    <row r="6" spans="1:115" x14ac:dyDescent="0.2">
      <c r="A6" t="s">
        <v>57</v>
      </c>
      <c r="B6" s="230" t="str">
        <f>'Data Non-Energy-Sector'!B8</f>
        <v>Stabilisers</v>
      </c>
      <c r="C6" s="25" t="s">
        <v>2</v>
      </c>
      <c r="D6" s="82">
        <f t="shared" ref="D6:AI6" si="69">D98</f>
        <v>335.25693376385863</v>
      </c>
      <c r="E6" s="82">
        <f t="shared" si="69"/>
        <v>344.85215232787885</v>
      </c>
      <c r="F6" s="82">
        <f t="shared" si="69"/>
        <v>350.05999354511289</v>
      </c>
      <c r="G6" s="82">
        <f t="shared" si="69"/>
        <v>356.287271515724</v>
      </c>
      <c r="H6" s="82">
        <f t="shared" si="69"/>
        <v>361.61018651730126</v>
      </c>
      <c r="I6" s="82">
        <f t="shared" si="69"/>
        <v>379.67060947802639</v>
      </c>
      <c r="J6" s="82">
        <f t="shared" si="69"/>
        <v>398.74062129991</v>
      </c>
      <c r="K6" s="82">
        <f t="shared" si="69"/>
        <v>434.11497884956958</v>
      </c>
      <c r="L6" s="82">
        <f t="shared" si="69"/>
        <v>438.03123914888022</v>
      </c>
      <c r="M6" s="82">
        <f t="shared" si="69"/>
        <v>439.88137295797918</v>
      </c>
      <c r="N6" s="82">
        <f t="shared" si="69"/>
        <v>468.00179490890969</v>
      </c>
      <c r="O6" s="82">
        <f t="shared" si="69"/>
        <v>446.39725914810958</v>
      </c>
      <c r="P6" s="82">
        <f t="shared" si="69"/>
        <v>400.505777926061</v>
      </c>
      <c r="Q6" s="82">
        <f t="shared" si="69"/>
        <v>443.31681924456501</v>
      </c>
      <c r="R6" s="82">
        <f t="shared" si="69"/>
        <v>510.9656945374536</v>
      </c>
      <c r="S6" s="82">
        <f t="shared" si="69"/>
        <v>546.99158665363609</v>
      </c>
      <c r="T6" s="82">
        <f t="shared" si="69"/>
        <v>565.63263064678154</v>
      </c>
      <c r="U6" s="82">
        <f t="shared" si="69"/>
        <v>621.83574693637729</v>
      </c>
      <c r="V6" s="82">
        <f t="shared" si="69"/>
        <v>622.15927378239417</v>
      </c>
      <c r="W6" s="82">
        <f t="shared" si="69"/>
        <v>621.92916247488017</v>
      </c>
      <c r="X6" s="82">
        <f t="shared" si="69"/>
        <v>730.29491475476948</v>
      </c>
      <c r="Y6" s="82">
        <f t="shared" si="69"/>
        <v>804.7071893133043</v>
      </c>
      <c r="Z6" s="82">
        <f t="shared" si="69"/>
        <v>757.00544512084844</v>
      </c>
      <c r="AA6" s="82">
        <f t="shared" si="69"/>
        <v>797.47829783147586</v>
      </c>
      <c r="AB6" s="82">
        <f t="shared" si="69"/>
        <v>811.51327660216316</v>
      </c>
      <c r="AC6" s="82">
        <f t="shared" si="69"/>
        <v>839.86001824335608</v>
      </c>
      <c r="AD6" s="82">
        <f t="shared" si="69"/>
        <v>865.06870693052201</v>
      </c>
      <c r="AE6" s="82">
        <f t="shared" si="69"/>
        <v>920.76500627724647</v>
      </c>
      <c r="AF6" s="82">
        <f t="shared" si="69"/>
        <v>909.95638209071217</v>
      </c>
      <c r="AG6" s="82">
        <f t="shared" si="69"/>
        <v>906.54784670335209</v>
      </c>
      <c r="AH6" s="82">
        <f t="shared" si="69"/>
        <v>935.55737779785943</v>
      </c>
      <c r="AI6" s="82">
        <f t="shared" si="69"/>
        <v>965.49521388739095</v>
      </c>
      <c r="AJ6" s="82">
        <f t="shared" ref="AJ6:BL6" si="70">AJ98</f>
        <v>996.39106073178743</v>
      </c>
      <c r="AK6" s="82">
        <f t="shared" si="70"/>
        <v>1028.2755746752046</v>
      </c>
      <c r="AL6" s="82">
        <f t="shared" si="70"/>
        <v>1061.1803930648111</v>
      </c>
      <c r="AM6" s="82">
        <f t="shared" si="70"/>
        <v>1095.138165642885</v>
      </c>
      <c r="AN6" s="82">
        <f t="shared" si="70"/>
        <v>1130.1825869434574</v>
      </c>
      <c r="AO6" s="82">
        <f t="shared" si="70"/>
        <v>1166.348429725648</v>
      </c>
      <c r="AP6" s="82">
        <f t="shared" si="70"/>
        <v>1203.6715794768688</v>
      </c>
      <c r="AQ6" s="82">
        <f t="shared" si="70"/>
        <v>1242.1890700201286</v>
      </c>
      <c r="AR6" s="82">
        <f t="shared" si="70"/>
        <v>1281.9391202607728</v>
      </c>
      <c r="AS6" s="82">
        <f t="shared" si="70"/>
        <v>1322.9611721091176</v>
      </c>
      <c r="AT6" s="82">
        <f t="shared" si="70"/>
        <v>1365.2959296166093</v>
      </c>
      <c r="AU6" s="82">
        <f t="shared" si="70"/>
        <v>1408.9853993643408</v>
      </c>
      <c r="AV6" s="82">
        <f t="shared" si="70"/>
        <v>1454.0729321439997</v>
      </c>
      <c r="AW6" s="82">
        <f t="shared" si="70"/>
        <v>1500.6032659726077</v>
      </c>
      <c r="AX6" s="82">
        <f t="shared" si="70"/>
        <v>1548.6225704837311</v>
      </c>
      <c r="AY6" s="82">
        <f t="shared" si="70"/>
        <v>1598.1784927392105</v>
      </c>
      <c r="AZ6" s="82">
        <f t="shared" si="70"/>
        <v>1649.3202045068651</v>
      </c>
      <c r="BA6" s="82">
        <f t="shared" si="70"/>
        <v>1702.0984510510848</v>
      </c>
      <c r="BB6" s="82">
        <f t="shared" si="70"/>
        <v>1756.5656014847195</v>
      </c>
      <c r="BC6" s="82">
        <f t="shared" si="70"/>
        <v>1812.7757007322307</v>
      </c>
      <c r="BD6" s="82">
        <f t="shared" si="70"/>
        <v>1870.7845231556621</v>
      </c>
      <c r="BE6" s="82">
        <f t="shared" si="70"/>
        <v>1930.6496278966433</v>
      </c>
      <c r="BF6" s="82">
        <f t="shared" si="70"/>
        <v>1992.4304159893359</v>
      </c>
      <c r="BG6" s="82">
        <f t="shared" si="70"/>
        <v>2056.1881893009945</v>
      </c>
      <c r="BH6" s="82">
        <f t="shared" si="70"/>
        <v>2121.9862113586264</v>
      </c>
      <c r="BI6" s="82">
        <f t="shared" si="70"/>
        <v>2189.8897701221026</v>
      </c>
      <c r="BJ6" s="82">
        <f t="shared" si="70"/>
        <v>2259.9662427660101</v>
      </c>
      <c r="BK6" s="82">
        <f t="shared" si="70"/>
        <v>2332.2851625345224</v>
      </c>
      <c r="BL6" s="82">
        <f t="shared" si="70"/>
        <v>2406.918287735627</v>
      </c>
      <c r="BM6" s="82">
        <f t="shared" ref="BM6:CN6" si="71">BM98</f>
        <v>2483.9396729431674</v>
      </c>
      <c r="BN6" s="82">
        <f t="shared" si="71"/>
        <v>2563.4257424773486</v>
      </c>
      <c r="BO6" s="82">
        <f t="shared" si="71"/>
        <v>2645.4553662366238</v>
      </c>
      <c r="BP6" s="82">
        <f t="shared" si="71"/>
        <v>2730.1099379561961</v>
      </c>
      <c r="BQ6" s="82">
        <f t="shared" si="71"/>
        <v>2817.4734559707945</v>
      </c>
      <c r="BR6" s="82">
        <f t="shared" si="71"/>
        <v>2907.63260656186</v>
      </c>
      <c r="BS6" s="82">
        <f t="shared" si="71"/>
        <v>3000.6768499718396</v>
      </c>
      <c r="BT6" s="82">
        <f t="shared" si="71"/>
        <v>3096.6985091709385</v>
      </c>
      <c r="BU6" s="82">
        <f t="shared" si="71"/>
        <v>3195.7928614644084</v>
      </c>
      <c r="BV6" s="82">
        <f t="shared" si="71"/>
        <v>3298.0582330312695</v>
      </c>
      <c r="BW6" s="82">
        <f t="shared" si="71"/>
        <v>3403.5960964882702</v>
      </c>
      <c r="BX6" s="82">
        <f t="shared" si="71"/>
        <v>3512.5111715758949</v>
      </c>
      <c r="BY6" s="82">
        <f t="shared" si="71"/>
        <v>3624.9115290663235</v>
      </c>
      <c r="BZ6" s="82">
        <f t="shared" si="71"/>
        <v>3740.9086979964459</v>
      </c>
      <c r="CA6" s="82">
        <f t="shared" si="71"/>
        <v>3860.6177763323321</v>
      </c>
      <c r="CB6" s="82">
        <f t="shared" si="71"/>
        <v>3984.1575451749668</v>
      </c>
      <c r="CC6" s="82">
        <f t="shared" si="71"/>
        <v>4111.6505866205662</v>
      </c>
      <c r="CD6" s="82">
        <f t="shared" si="71"/>
        <v>4243.223405392424</v>
      </c>
      <c r="CE6" s="82">
        <f t="shared" si="71"/>
        <v>4379.0065543649816</v>
      </c>
      <c r="CF6" s="82">
        <f t="shared" si="71"/>
        <v>4519.1347641046614</v>
      </c>
      <c r="CG6" s="82">
        <f t="shared" si="71"/>
        <v>4663.7470765560111</v>
      </c>
      <c r="CH6" s="82">
        <f t="shared" si="71"/>
        <v>4812.9869830058033</v>
      </c>
      <c r="CI6" s="82">
        <f t="shared" si="71"/>
        <v>4967.0025664619889</v>
      </c>
      <c r="CJ6" s="82">
        <f t="shared" si="71"/>
        <v>5125.9466485887724</v>
      </c>
      <c r="CK6" s="82">
        <f t="shared" si="71"/>
        <v>5289.9769413436134</v>
      </c>
      <c r="CL6" s="82">
        <f t="shared" si="71"/>
        <v>5459.2562034666089</v>
      </c>
      <c r="CM6" s="82">
        <f t="shared" si="71"/>
        <v>5633.9524019775408</v>
      </c>
      <c r="CN6" s="82">
        <f t="shared" si="71"/>
        <v>5814.2388788408225</v>
      </c>
      <c r="CO6" s="82">
        <f t="shared" ref="CO6:CT6" si="72">CO98</f>
        <v>6000.2945229637289</v>
      </c>
      <c r="CP6" s="82">
        <f t="shared" si="72"/>
        <v>6192.3039476985687</v>
      </c>
      <c r="CQ6" s="82">
        <f t="shared" si="72"/>
        <v>6390.4576740249231</v>
      </c>
      <c r="CR6" s="82">
        <f t="shared" si="72"/>
        <v>6594.9523195937209</v>
      </c>
      <c r="CS6" s="82">
        <f t="shared" si="72"/>
        <v>6805.9907938207198</v>
      </c>
      <c r="CT6" s="82">
        <f t="shared" si="72"/>
        <v>7023.7824992229826</v>
      </c>
      <c r="CU6" s="82">
        <f t="shared" ref="CU6:DD6" si="73">CU98</f>
        <v>7248.5435391981182</v>
      </c>
      <c r="CV6" s="82">
        <f t="shared" si="73"/>
        <v>7480.4969324524582</v>
      </c>
      <c r="CW6" s="82">
        <f t="shared" si="73"/>
        <v>7719.8728342909371</v>
      </c>
      <c r="CX6" s="82">
        <f t="shared" si="73"/>
        <v>7966.9087649882476</v>
      </c>
      <c r="CY6" s="82">
        <f t="shared" si="73"/>
        <v>8221.849845467872</v>
      </c>
      <c r="CZ6" s="82">
        <f t="shared" si="73"/>
        <v>8484.9490405228444</v>
      </c>
      <c r="DA6" s="82">
        <f t="shared" si="73"/>
        <v>8756.4674098195756</v>
      </c>
      <c r="DB6" s="82">
        <f t="shared" si="73"/>
        <v>9036.674366933803</v>
      </c>
      <c r="DC6" s="82">
        <f t="shared" si="73"/>
        <v>9325.8479466756853</v>
      </c>
      <c r="DD6" s="82">
        <f t="shared" si="73"/>
        <v>9624.275080969308</v>
      </c>
      <c r="DE6" s="82">
        <f t="shared" ref="DE6:DJ6" si="74">DE98</f>
        <v>9932.251883560326</v>
      </c>
      <c r="DF6" s="82">
        <f t="shared" si="74"/>
        <v>10250.083943834257</v>
      </c>
      <c r="DG6" s="82">
        <f t="shared" si="74"/>
        <v>10578.086630036954</v>
      </c>
      <c r="DH6" s="82">
        <f t="shared" si="74"/>
        <v>10916.585402198138</v>
      </c>
      <c r="DI6" s="82">
        <f t="shared" si="74"/>
        <v>11265.916135068479</v>
      </c>
      <c r="DJ6" s="82">
        <f t="shared" si="74"/>
        <v>11626.425451390671</v>
      </c>
    </row>
    <row r="7" spans="1:115" x14ac:dyDescent="0.2">
      <c r="A7" t="s">
        <v>57</v>
      </c>
      <c r="B7" s="2" t="s">
        <v>0</v>
      </c>
      <c r="C7" s="25" t="s">
        <v>2</v>
      </c>
    </row>
    <row r="8" spans="1:115" x14ac:dyDescent="0.2">
      <c r="A8" t="s">
        <v>57</v>
      </c>
      <c r="B8" s="2" t="s">
        <v>0</v>
      </c>
      <c r="C8" s="25" t="s">
        <v>2</v>
      </c>
    </row>
    <row r="9" spans="1:115" x14ac:dyDescent="0.2">
      <c r="A9" t="s">
        <v>57</v>
      </c>
      <c r="B9" s="2" t="s">
        <v>0</v>
      </c>
      <c r="C9" s="25" t="s">
        <v>2</v>
      </c>
    </row>
    <row r="10" spans="1:115" x14ac:dyDescent="0.2">
      <c r="A10" t="s">
        <v>57</v>
      </c>
      <c r="B10" s="2" t="s">
        <v>0</v>
      </c>
      <c r="C10" s="25" t="s">
        <v>2</v>
      </c>
    </row>
    <row r="11" spans="1:115" x14ac:dyDescent="0.2">
      <c r="A11" t="s">
        <v>57</v>
      </c>
      <c r="B11" s="2" t="s">
        <v>0</v>
      </c>
      <c r="C11" s="25" t="s">
        <v>2</v>
      </c>
    </row>
    <row r="12" spans="1:115" x14ac:dyDescent="0.2">
      <c r="A12" t="s">
        <v>57</v>
      </c>
      <c r="B12" s="2" t="s">
        <v>0</v>
      </c>
      <c r="C12" s="25" t="s">
        <v>2</v>
      </c>
    </row>
    <row r="13" spans="1:115" x14ac:dyDescent="0.2">
      <c r="A13" t="s">
        <v>57</v>
      </c>
      <c r="B13" s="2" t="s">
        <v>0</v>
      </c>
      <c r="C13" s="25" t="s">
        <v>2</v>
      </c>
    </row>
    <row r="14" spans="1:115" x14ac:dyDescent="0.2">
      <c r="A14" t="s">
        <v>57</v>
      </c>
      <c r="B14" s="2" t="s">
        <v>0</v>
      </c>
      <c r="C14" s="25" t="s">
        <v>2</v>
      </c>
    </row>
    <row r="15" spans="1:115" x14ac:dyDescent="0.2">
      <c r="A15" t="s">
        <v>57</v>
      </c>
      <c r="B15" s="2" t="s">
        <v>0</v>
      </c>
      <c r="C15" s="25" t="s">
        <v>2</v>
      </c>
    </row>
    <row r="16" spans="1:115" x14ac:dyDescent="0.2">
      <c r="A16" t="s">
        <v>57</v>
      </c>
      <c r="B16" s="2" t="s">
        <v>0</v>
      </c>
      <c r="C16" s="25" t="s">
        <v>2</v>
      </c>
    </row>
    <row r="17" spans="1:115" x14ac:dyDescent="0.2">
      <c r="A17" t="s">
        <v>57</v>
      </c>
      <c r="B17" s="2" t="s">
        <v>0</v>
      </c>
      <c r="C17" s="25" t="s">
        <v>2</v>
      </c>
    </row>
    <row r="18" spans="1:115" x14ac:dyDescent="0.2">
      <c r="A18" t="s">
        <v>57</v>
      </c>
      <c r="B18" s="2" t="s">
        <v>0</v>
      </c>
      <c r="C18" s="25" t="s">
        <v>2</v>
      </c>
    </row>
    <row r="19" spans="1:115" x14ac:dyDescent="0.2">
      <c r="A19" t="s">
        <v>57</v>
      </c>
      <c r="B19" s="2" t="s">
        <v>0</v>
      </c>
      <c r="C19" s="25" t="s">
        <v>2</v>
      </c>
    </row>
    <row r="20" spans="1:115" x14ac:dyDescent="0.2">
      <c r="A20" t="s">
        <v>57</v>
      </c>
      <c r="B20" s="2" t="s">
        <v>0</v>
      </c>
      <c r="C20" s="25" t="s">
        <v>2</v>
      </c>
    </row>
    <row r="21" spans="1:115" x14ac:dyDescent="0.2">
      <c r="A21" t="s">
        <v>57</v>
      </c>
      <c r="B21" s="2" t="s">
        <v>0</v>
      </c>
      <c r="C21" s="25" t="s">
        <v>2</v>
      </c>
    </row>
    <row r="22" spans="1:115" s="27" customFormat="1" x14ac:dyDescent="0.2">
      <c r="A22" s="27" t="s">
        <v>57</v>
      </c>
      <c r="B22" s="229" t="s">
        <v>0</v>
      </c>
      <c r="C22" s="16" t="s">
        <v>2</v>
      </c>
      <c r="DK22" s="392"/>
    </row>
    <row r="23" spans="1:115" s="53" customFormat="1" ht="16" thickBot="1" x14ac:dyDescent="0.25">
      <c r="B23" s="51" t="s">
        <v>64</v>
      </c>
      <c r="C23" s="54" t="s">
        <v>2</v>
      </c>
      <c r="D23" s="49">
        <f>SUM(D3:D22)</f>
        <v>16762.846688192931</v>
      </c>
      <c r="E23" s="49">
        <f t="shared" ref="E23:BL23" si="75">SUM(E3:E22)</f>
        <v>17242.607616393943</v>
      </c>
      <c r="F23" s="49">
        <f t="shared" si="75"/>
        <v>17502.999677255648</v>
      </c>
      <c r="G23" s="49">
        <f t="shared" si="75"/>
        <v>17814.363575786203</v>
      </c>
      <c r="H23" s="49">
        <f t="shared" si="75"/>
        <v>18080.509325865063</v>
      </c>
      <c r="I23" s="49">
        <f t="shared" si="75"/>
        <v>18983.530473901319</v>
      </c>
      <c r="J23" s="49">
        <f t="shared" si="75"/>
        <v>19937.031064995499</v>
      </c>
      <c r="K23" s="49">
        <f t="shared" si="75"/>
        <v>21705.748942478484</v>
      </c>
      <c r="L23" s="49">
        <f t="shared" si="75"/>
        <v>21901.56195744401</v>
      </c>
      <c r="M23" s="49">
        <f t="shared" si="75"/>
        <v>21994.068647898959</v>
      </c>
      <c r="N23" s="49">
        <f t="shared" si="75"/>
        <v>23400.089745445483</v>
      </c>
      <c r="O23" s="49">
        <f t="shared" si="75"/>
        <v>22319.862957405483</v>
      </c>
      <c r="P23" s="49">
        <f t="shared" si="75"/>
        <v>20025.288896303049</v>
      </c>
      <c r="Q23" s="49">
        <f t="shared" si="75"/>
        <v>22165.840962228252</v>
      </c>
      <c r="R23" s="49">
        <f t="shared" si="75"/>
        <v>25548.284726872684</v>
      </c>
      <c r="S23" s="49">
        <f t="shared" si="75"/>
        <v>27349.579332681806</v>
      </c>
      <c r="T23" s="49">
        <f t="shared" si="75"/>
        <v>28281.631532339077</v>
      </c>
      <c r="U23" s="49">
        <f t="shared" si="75"/>
        <v>31091.787346818866</v>
      </c>
      <c r="V23" s="49">
        <f t="shared" si="75"/>
        <v>31107.963689119715</v>
      </c>
      <c r="W23" s="49">
        <f t="shared" si="75"/>
        <v>31096.458123744014</v>
      </c>
      <c r="X23" s="49">
        <f t="shared" si="75"/>
        <v>36514.745737738471</v>
      </c>
      <c r="Y23" s="49">
        <f t="shared" si="75"/>
        <v>40235.359465665213</v>
      </c>
      <c r="Z23" s="49">
        <f t="shared" si="75"/>
        <v>37850.272256042423</v>
      </c>
      <c r="AA23" s="49">
        <f t="shared" si="75"/>
        <v>39873.91489157379</v>
      </c>
      <c r="AB23" s="49">
        <f t="shared" si="75"/>
        <v>40575.663830108155</v>
      </c>
      <c r="AC23" s="49">
        <f t="shared" si="75"/>
        <v>41993.000912167801</v>
      </c>
      <c r="AD23" s="49">
        <f t="shared" si="75"/>
        <v>43253.435346526101</v>
      </c>
      <c r="AE23" s="49">
        <f t="shared" si="75"/>
        <v>46038.250313862321</v>
      </c>
      <c r="AF23" s="49">
        <f t="shared" si="75"/>
        <v>45497.819104535614</v>
      </c>
      <c r="AG23" s="49">
        <f t="shared" si="75"/>
        <v>45327.392335167606</v>
      </c>
      <c r="AH23" s="49">
        <f t="shared" si="75"/>
        <v>46777.868889892969</v>
      </c>
      <c r="AI23" s="49">
        <f t="shared" si="75"/>
        <v>48274.760694369543</v>
      </c>
      <c r="AJ23" s="49">
        <f t="shared" si="75"/>
        <v>49819.553036589372</v>
      </c>
      <c r="AK23" s="49">
        <f t="shared" si="75"/>
        <v>51413.77873376022</v>
      </c>
      <c r="AL23" s="49">
        <f t="shared" si="75"/>
        <v>53059.019653240553</v>
      </c>
      <c r="AM23" s="49">
        <f t="shared" si="75"/>
        <v>54756.908282144257</v>
      </c>
      <c r="AN23" s="49">
        <f t="shared" si="75"/>
        <v>56509.129347172871</v>
      </c>
      <c r="AO23" s="49">
        <f t="shared" si="75"/>
        <v>58317.421486282416</v>
      </c>
      <c r="AP23" s="49">
        <f t="shared" si="75"/>
        <v>60183.578973843454</v>
      </c>
      <c r="AQ23" s="49">
        <f t="shared" si="75"/>
        <v>62109.453501006443</v>
      </c>
      <c r="AR23" s="49">
        <f t="shared" si="75"/>
        <v>64096.956013038653</v>
      </c>
      <c r="AS23" s="49">
        <f t="shared" si="75"/>
        <v>66148.058605455895</v>
      </c>
      <c r="AT23" s="49">
        <f t="shared" si="75"/>
        <v>68264.796480830482</v>
      </c>
      <c r="AU23" s="49">
        <f t="shared" si="75"/>
        <v>70449.26996821705</v>
      </c>
      <c r="AV23" s="49">
        <f t="shared" si="75"/>
        <v>72703.646607200004</v>
      </c>
      <c r="AW23" s="49">
        <f t="shared" si="75"/>
        <v>75030.163298630403</v>
      </c>
      <c r="AX23" s="49">
        <f t="shared" si="75"/>
        <v>77431.128524186584</v>
      </c>
      <c r="AY23" s="49">
        <f t="shared" si="75"/>
        <v>79908.924636960568</v>
      </c>
      <c r="AZ23" s="49">
        <f t="shared" si="75"/>
        <v>82466.0102253433</v>
      </c>
      <c r="BA23" s="49">
        <f t="shared" si="75"/>
        <v>85104.922552554301</v>
      </c>
      <c r="BB23" s="49">
        <f t="shared" si="75"/>
        <v>87828.280074236027</v>
      </c>
      <c r="BC23" s="49">
        <f t="shared" si="75"/>
        <v>90638.785036611589</v>
      </c>
      <c r="BD23" s="49">
        <f t="shared" si="75"/>
        <v>93539.226157783152</v>
      </c>
      <c r="BE23" s="49">
        <f t="shared" si="75"/>
        <v>96532.481394832226</v>
      </c>
      <c r="BF23" s="49">
        <f t="shared" si="75"/>
        <v>99621.52079946686</v>
      </c>
      <c r="BG23" s="49">
        <f t="shared" si="75"/>
        <v>102809.40946504982</v>
      </c>
      <c r="BH23" s="49">
        <f t="shared" si="75"/>
        <v>106099.3105679314</v>
      </c>
      <c r="BI23" s="49">
        <f t="shared" si="75"/>
        <v>109494.4885061052</v>
      </c>
      <c r="BJ23" s="49">
        <f t="shared" si="75"/>
        <v>112998.31213830056</v>
      </c>
      <c r="BK23" s="49">
        <f t="shared" si="75"/>
        <v>116614.25812672618</v>
      </c>
      <c r="BL23" s="49">
        <f t="shared" si="75"/>
        <v>120345.91438678143</v>
      </c>
      <c r="BM23" s="49">
        <f t="shared" ref="BM23:CN23" si="76">SUM(BM3:BM22)</f>
        <v>124196.98364715843</v>
      </c>
      <c r="BN23" s="49">
        <f t="shared" si="76"/>
        <v>128171.28712386751</v>
      </c>
      <c r="BO23" s="49">
        <f t="shared" si="76"/>
        <v>132272.76831183129</v>
      </c>
      <c r="BP23" s="49">
        <f t="shared" si="76"/>
        <v>136505.49689780988</v>
      </c>
      <c r="BQ23" s="49">
        <f t="shared" si="76"/>
        <v>140873.6727985398</v>
      </c>
      <c r="BR23" s="49">
        <f t="shared" si="76"/>
        <v>145381.63032809304</v>
      </c>
      <c r="BS23" s="49">
        <f t="shared" si="76"/>
        <v>150033.84249859207</v>
      </c>
      <c r="BT23" s="49">
        <f t="shared" si="76"/>
        <v>154834.92545854699</v>
      </c>
      <c r="BU23" s="49">
        <f t="shared" si="76"/>
        <v>159789.6430732205</v>
      </c>
      <c r="BV23" s="49">
        <f t="shared" si="76"/>
        <v>164902.91165156357</v>
      </c>
      <c r="BW23" s="49">
        <f t="shared" si="76"/>
        <v>170179.80482441359</v>
      </c>
      <c r="BX23" s="49">
        <f t="shared" si="76"/>
        <v>175625.55857879482</v>
      </c>
      <c r="BY23" s="49">
        <f t="shared" si="76"/>
        <v>181245.57645331629</v>
      </c>
      <c r="BZ23" s="49">
        <f t="shared" si="76"/>
        <v>187045.43489982237</v>
      </c>
      <c r="CA23" s="49">
        <f t="shared" si="76"/>
        <v>193030.8888166167</v>
      </c>
      <c r="CB23" s="49">
        <f t="shared" si="76"/>
        <v>199207.87725874846</v>
      </c>
      <c r="CC23" s="49">
        <f t="shared" si="76"/>
        <v>205582.5293310284</v>
      </c>
      <c r="CD23" s="49">
        <f t="shared" si="76"/>
        <v>212161.17026962133</v>
      </c>
      <c r="CE23" s="49">
        <f t="shared" si="76"/>
        <v>218950.3277182492</v>
      </c>
      <c r="CF23" s="49">
        <f t="shared" si="76"/>
        <v>225956.73820523321</v>
      </c>
      <c r="CG23" s="49">
        <f t="shared" si="76"/>
        <v>233187.35382780063</v>
      </c>
      <c r="CH23" s="49">
        <f t="shared" si="76"/>
        <v>240649.34915029028</v>
      </c>
      <c r="CI23" s="49">
        <f t="shared" si="76"/>
        <v>248350.12832309958</v>
      </c>
      <c r="CJ23" s="49">
        <f t="shared" si="76"/>
        <v>256297.3324294388</v>
      </c>
      <c r="CK23" s="49">
        <f t="shared" si="76"/>
        <v>264498.84706718085</v>
      </c>
      <c r="CL23" s="49">
        <f t="shared" si="76"/>
        <v>272962.81017333065</v>
      </c>
      <c r="CM23" s="49">
        <f t="shared" si="76"/>
        <v>281697.62009887723</v>
      </c>
      <c r="CN23" s="49">
        <f t="shared" si="76"/>
        <v>290711.94394204131</v>
      </c>
      <c r="CO23" s="49">
        <f t="shared" ref="CO23:CT23" si="77">SUM(CO3:CO22)</f>
        <v>300014.7261481866</v>
      </c>
      <c r="CP23" s="49">
        <f t="shared" si="77"/>
        <v>309615.19738492859</v>
      </c>
      <c r="CQ23" s="49">
        <f t="shared" si="77"/>
        <v>319522.88370124629</v>
      </c>
      <c r="CR23" s="49">
        <f t="shared" si="77"/>
        <v>329747.6159796862</v>
      </c>
      <c r="CS23" s="49">
        <f t="shared" si="77"/>
        <v>340299.53969103616</v>
      </c>
      <c r="CT23" s="49">
        <f t="shared" si="77"/>
        <v>351189.12496114935</v>
      </c>
      <c r="CU23" s="49">
        <f t="shared" ref="CU23:DD23" si="78">SUM(CU3:CU22)</f>
        <v>362427.17695990618</v>
      </c>
      <c r="CV23" s="49">
        <f t="shared" si="78"/>
        <v>374024.84662262315</v>
      </c>
      <c r="CW23" s="49">
        <f t="shared" si="78"/>
        <v>385993.64171454712</v>
      </c>
      <c r="CX23" s="49">
        <f t="shared" si="78"/>
        <v>398345.43824941257</v>
      </c>
      <c r="CY23" s="49">
        <f t="shared" si="78"/>
        <v>411092.49227339384</v>
      </c>
      <c r="CZ23" s="49">
        <f t="shared" si="78"/>
        <v>424247.45202614245</v>
      </c>
      <c r="DA23" s="49">
        <f t="shared" si="78"/>
        <v>437823.370490979</v>
      </c>
      <c r="DB23" s="49">
        <f t="shared" si="78"/>
        <v>451833.71834669035</v>
      </c>
      <c r="DC23" s="49">
        <f t="shared" si="78"/>
        <v>466292.39733378444</v>
      </c>
      <c r="DD23" s="49">
        <f t="shared" si="78"/>
        <v>481213.75404846563</v>
      </c>
      <c r="DE23" s="49">
        <f t="shared" ref="DE23:DJ23" si="79">SUM(DE3:DE22)</f>
        <v>496612.59417801647</v>
      </c>
      <c r="DF23" s="49">
        <f t="shared" si="79"/>
        <v>512504.19719171297</v>
      </c>
      <c r="DG23" s="49">
        <f t="shared" si="79"/>
        <v>528904.33150184783</v>
      </c>
      <c r="DH23" s="49">
        <f t="shared" si="79"/>
        <v>545829.27010990691</v>
      </c>
      <c r="DI23" s="49">
        <f t="shared" si="79"/>
        <v>563295.806753424</v>
      </c>
      <c r="DJ23" s="49">
        <f t="shared" si="79"/>
        <v>581321.27256953355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t="s">
        <v>58</v>
      </c>
      <c r="B25" s="12" t="e">
        <f ca="1">MID(CELL("Dateiname",$B$2),FIND("]", CELL("Dateiname",$B$2))+1,31)&amp;" LO"</f>
        <v>#VALUE!</v>
      </c>
      <c r="C25" s="19" t="str">
        <f t="shared" ref="C25:BL29" si="80">C2</f>
        <v>unit</v>
      </c>
      <c r="D25" s="23">
        <f t="shared" si="80"/>
        <v>1990</v>
      </c>
      <c r="E25" s="23">
        <f t="shared" si="80"/>
        <v>1991</v>
      </c>
      <c r="F25" s="23">
        <f t="shared" si="80"/>
        <v>1992</v>
      </c>
      <c r="G25" s="23">
        <f t="shared" si="80"/>
        <v>1993</v>
      </c>
      <c r="H25" s="23">
        <f t="shared" si="80"/>
        <v>1994</v>
      </c>
      <c r="I25" s="23">
        <f t="shared" si="80"/>
        <v>1995</v>
      </c>
      <c r="J25" s="23">
        <f t="shared" si="80"/>
        <v>1996</v>
      </c>
      <c r="K25" s="23">
        <f t="shared" si="80"/>
        <v>1997</v>
      </c>
      <c r="L25" s="23">
        <f t="shared" si="80"/>
        <v>1998</v>
      </c>
      <c r="M25" s="23">
        <f t="shared" si="80"/>
        <v>1999</v>
      </c>
      <c r="N25" s="23">
        <f t="shared" si="80"/>
        <v>2000</v>
      </c>
      <c r="O25" s="23">
        <f t="shared" si="80"/>
        <v>2001</v>
      </c>
      <c r="P25" s="23">
        <f t="shared" si="80"/>
        <v>2002</v>
      </c>
      <c r="Q25" s="23">
        <f t="shared" si="80"/>
        <v>2003</v>
      </c>
      <c r="R25" s="23">
        <f t="shared" si="80"/>
        <v>2004</v>
      </c>
      <c r="S25" s="23">
        <f t="shared" si="80"/>
        <v>2005</v>
      </c>
      <c r="T25" s="23">
        <f t="shared" si="80"/>
        <v>2006</v>
      </c>
      <c r="U25" s="23">
        <f t="shared" si="80"/>
        <v>2007</v>
      </c>
      <c r="V25" s="23">
        <f t="shared" si="80"/>
        <v>2008</v>
      </c>
      <c r="W25" s="23">
        <f t="shared" si="80"/>
        <v>2009</v>
      </c>
      <c r="X25" s="23">
        <f t="shared" si="80"/>
        <v>2010</v>
      </c>
      <c r="Y25" s="23">
        <f t="shared" si="80"/>
        <v>2011</v>
      </c>
      <c r="Z25" s="23">
        <f t="shared" si="80"/>
        <v>2012</v>
      </c>
      <c r="AA25" s="23">
        <f t="shared" si="80"/>
        <v>2013</v>
      </c>
      <c r="AB25" s="23">
        <f t="shared" si="80"/>
        <v>2014</v>
      </c>
      <c r="AC25" s="23">
        <f t="shared" si="80"/>
        <v>2015</v>
      </c>
      <c r="AD25" s="23">
        <f t="shared" si="80"/>
        <v>2016</v>
      </c>
      <c r="AE25" s="23">
        <f t="shared" si="80"/>
        <v>2017</v>
      </c>
      <c r="AF25" s="23">
        <f t="shared" si="80"/>
        <v>2018</v>
      </c>
      <c r="AG25" s="23">
        <f t="shared" si="80"/>
        <v>2019</v>
      </c>
      <c r="AH25" s="23">
        <f t="shared" si="80"/>
        <v>2020</v>
      </c>
      <c r="AI25" s="23">
        <f t="shared" si="80"/>
        <v>2021</v>
      </c>
      <c r="AJ25" s="23">
        <f t="shared" si="80"/>
        <v>2022</v>
      </c>
      <c r="AK25" s="23">
        <f t="shared" si="80"/>
        <v>2023</v>
      </c>
      <c r="AL25" s="23">
        <f t="shared" si="80"/>
        <v>2024</v>
      </c>
      <c r="AM25" s="23">
        <f t="shared" si="80"/>
        <v>2025</v>
      </c>
      <c r="AN25" s="23">
        <f t="shared" si="80"/>
        <v>2026</v>
      </c>
      <c r="AO25" s="23">
        <f t="shared" si="80"/>
        <v>2027</v>
      </c>
      <c r="AP25" s="23">
        <f t="shared" si="80"/>
        <v>2028</v>
      </c>
      <c r="AQ25" s="23">
        <f t="shared" si="80"/>
        <v>2029</v>
      </c>
      <c r="AR25" s="23">
        <f t="shared" si="80"/>
        <v>2030</v>
      </c>
      <c r="AS25" s="23">
        <f t="shared" si="80"/>
        <v>2031</v>
      </c>
      <c r="AT25" s="23">
        <f t="shared" si="80"/>
        <v>2032</v>
      </c>
      <c r="AU25" s="23">
        <f t="shared" si="80"/>
        <v>2033</v>
      </c>
      <c r="AV25" s="23">
        <f t="shared" si="80"/>
        <v>2034</v>
      </c>
      <c r="AW25" s="23">
        <f t="shared" si="80"/>
        <v>2035</v>
      </c>
      <c r="AX25" s="23">
        <f t="shared" si="80"/>
        <v>2036</v>
      </c>
      <c r="AY25" s="23">
        <f t="shared" si="80"/>
        <v>2037</v>
      </c>
      <c r="AZ25" s="23">
        <f t="shared" si="80"/>
        <v>2038</v>
      </c>
      <c r="BA25" s="23">
        <f t="shared" si="80"/>
        <v>2039</v>
      </c>
      <c r="BB25" s="23">
        <f t="shared" si="80"/>
        <v>2040</v>
      </c>
      <c r="BC25" s="23">
        <f t="shared" si="80"/>
        <v>2041</v>
      </c>
      <c r="BD25" s="23">
        <f t="shared" si="80"/>
        <v>2042</v>
      </c>
      <c r="BE25" s="23">
        <f t="shared" si="80"/>
        <v>2043</v>
      </c>
      <c r="BF25" s="23">
        <f t="shared" si="80"/>
        <v>2044</v>
      </c>
      <c r="BG25" s="23">
        <f t="shared" si="80"/>
        <v>2045</v>
      </c>
      <c r="BH25" s="23">
        <f t="shared" si="80"/>
        <v>2046</v>
      </c>
      <c r="BI25" s="23">
        <f t="shared" si="80"/>
        <v>2047</v>
      </c>
      <c r="BJ25" s="23">
        <f t="shared" si="80"/>
        <v>2048</v>
      </c>
      <c r="BK25" s="23">
        <f t="shared" si="80"/>
        <v>2049</v>
      </c>
      <c r="BL25" s="23">
        <f t="shared" si="80"/>
        <v>2050</v>
      </c>
      <c r="BM25" s="23">
        <f t="shared" ref="BM25:CN25" si="81">BM2</f>
        <v>2051</v>
      </c>
      <c r="BN25" s="23">
        <f t="shared" si="81"/>
        <v>2052</v>
      </c>
      <c r="BO25" s="23">
        <f t="shared" si="81"/>
        <v>2053</v>
      </c>
      <c r="BP25" s="23">
        <f t="shared" si="81"/>
        <v>2054</v>
      </c>
      <c r="BQ25" s="23">
        <f t="shared" si="81"/>
        <v>2055</v>
      </c>
      <c r="BR25" s="23">
        <f t="shared" si="81"/>
        <v>2056</v>
      </c>
      <c r="BS25" s="23">
        <f t="shared" si="81"/>
        <v>2057</v>
      </c>
      <c r="BT25" s="23">
        <f t="shared" si="81"/>
        <v>2058</v>
      </c>
      <c r="BU25" s="23">
        <f t="shared" si="81"/>
        <v>2059</v>
      </c>
      <c r="BV25" s="23">
        <f t="shared" si="81"/>
        <v>2060</v>
      </c>
      <c r="BW25" s="23">
        <f t="shared" si="81"/>
        <v>2061</v>
      </c>
      <c r="BX25" s="23">
        <f t="shared" si="81"/>
        <v>2062</v>
      </c>
      <c r="BY25" s="23">
        <f t="shared" si="81"/>
        <v>2063</v>
      </c>
      <c r="BZ25" s="23">
        <f t="shared" si="81"/>
        <v>2064</v>
      </c>
      <c r="CA25" s="23">
        <f t="shared" si="81"/>
        <v>2065</v>
      </c>
      <c r="CB25" s="23">
        <f t="shared" si="81"/>
        <v>2066</v>
      </c>
      <c r="CC25" s="23">
        <f t="shared" si="81"/>
        <v>2067</v>
      </c>
      <c r="CD25" s="23">
        <f t="shared" si="81"/>
        <v>2068</v>
      </c>
      <c r="CE25" s="23">
        <f t="shared" si="81"/>
        <v>2069</v>
      </c>
      <c r="CF25" s="23">
        <f t="shared" si="81"/>
        <v>2070</v>
      </c>
      <c r="CG25" s="23">
        <f t="shared" si="81"/>
        <v>2071</v>
      </c>
      <c r="CH25" s="23">
        <f t="shared" si="81"/>
        <v>2072</v>
      </c>
      <c r="CI25" s="23">
        <f t="shared" si="81"/>
        <v>2073</v>
      </c>
      <c r="CJ25" s="23">
        <f t="shared" si="81"/>
        <v>2074</v>
      </c>
      <c r="CK25" s="23">
        <f t="shared" si="81"/>
        <v>2075</v>
      </c>
      <c r="CL25" s="23">
        <f t="shared" si="81"/>
        <v>2076</v>
      </c>
      <c r="CM25" s="23">
        <f t="shared" si="81"/>
        <v>2077</v>
      </c>
      <c r="CN25" s="23">
        <f t="shared" si="81"/>
        <v>2078</v>
      </c>
      <c r="CO25" s="23">
        <f t="shared" ref="CO25:CT25" si="82">CO2</f>
        <v>2079</v>
      </c>
      <c r="CP25" s="23">
        <f t="shared" si="82"/>
        <v>2080</v>
      </c>
      <c r="CQ25" s="23">
        <f t="shared" si="82"/>
        <v>2081</v>
      </c>
      <c r="CR25" s="23">
        <f t="shared" si="82"/>
        <v>2082</v>
      </c>
      <c r="CS25" s="23">
        <f t="shared" si="82"/>
        <v>2083</v>
      </c>
      <c r="CT25" s="23">
        <f t="shared" si="82"/>
        <v>2084</v>
      </c>
      <c r="CU25" s="23">
        <f t="shared" ref="CU25:DD25" si="83">CU2</f>
        <v>2085</v>
      </c>
      <c r="CV25" s="23">
        <f t="shared" si="83"/>
        <v>2086</v>
      </c>
      <c r="CW25" s="23">
        <f t="shared" si="83"/>
        <v>2087</v>
      </c>
      <c r="CX25" s="23">
        <f t="shared" si="83"/>
        <v>2088</v>
      </c>
      <c r="CY25" s="23">
        <f t="shared" si="83"/>
        <v>2089</v>
      </c>
      <c r="CZ25" s="23">
        <f t="shared" si="83"/>
        <v>2090</v>
      </c>
      <c r="DA25" s="23">
        <f t="shared" si="83"/>
        <v>2091</v>
      </c>
      <c r="DB25" s="23">
        <f t="shared" si="83"/>
        <v>2092</v>
      </c>
      <c r="DC25" s="23">
        <f t="shared" si="83"/>
        <v>2093</v>
      </c>
      <c r="DD25" s="23">
        <f t="shared" si="83"/>
        <v>2094</v>
      </c>
      <c r="DE25" s="23">
        <f t="shared" ref="DE25:DJ25" si="84">DE2</f>
        <v>2095</v>
      </c>
      <c r="DF25" s="23">
        <f t="shared" si="84"/>
        <v>2096</v>
      </c>
      <c r="DG25" s="23">
        <f t="shared" si="84"/>
        <v>2097</v>
      </c>
      <c r="DH25" s="23">
        <f t="shared" si="84"/>
        <v>2098</v>
      </c>
      <c r="DI25" s="23">
        <f t="shared" si="84"/>
        <v>2099</v>
      </c>
      <c r="DJ25" s="23">
        <f t="shared" si="84"/>
        <v>2100</v>
      </c>
      <c r="DK25" s="394"/>
    </row>
    <row r="26" spans="1:115" x14ac:dyDescent="0.2">
      <c r="A26" t="s">
        <v>58</v>
      </c>
      <c r="B26" s="7" t="str">
        <f t="shared" ref="B26:AC29" si="85">B3</f>
        <v>Batteries</v>
      </c>
      <c r="C26" s="20" t="str">
        <f t="shared" si="85"/>
        <v>t/a</v>
      </c>
      <c r="D26" s="83">
        <f>D3</f>
        <v>13410.277350554345</v>
      </c>
      <c r="E26" s="83">
        <f t="shared" si="85"/>
        <v>13794.086093115155</v>
      </c>
      <c r="F26" s="83">
        <f t="shared" si="85"/>
        <v>14002.399741804516</v>
      </c>
      <c r="G26" s="83">
        <f t="shared" si="85"/>
        <v>14251.490860628961</v>
      </c>
      <c r="H26" s="83">
        <f t="shared" si="85"/>
        <v>14464.407460692051</v>
      </c>
      <c r="I26" s="83">
        <f t="shared" si="85"/>
        <v>15186.824379121055</v>
      </c>
      <c r="J26" s="83">
        <f t="shared" si="85"/>
        <v>15949.624851996399</v>
      </c>
      <c r="K26" s="83">
        <f t="shared" si="85"/>
        <v>17364.599153982785</v>
      </c>
      <c r="L26" s="83">
        <f t="shared" si="85"/>
        <v>17521.249565955208</v>
      </c>
      <c r="M26" s="83">
        <f t="shared" si="85"/>
        <v>17595.25491831917</v>
      </c>
      <c r="N26" s="83">
        <f t="shared" si="85"/>
        <v>18720.071796356387</v>
      </c>
      <c r="O26" s="83">
        <f t="shared" si="85"/>
        <v>17855.890365924384</v>
      </c>
      <c r="P26" s="83">
        <f t="shared" si="85"/>
        <v>16020.23111704244</v>
      </c>
      <c r="Q26" s="83">
        <f t="shared" si="85"/>
        <v>17732.672769782599</v>
      </c>
      <c r="R26" s="83">
        <f t="shared" si="85"/>
        <v>20438.627781498144</v>
      </c>
      <c r="S26" s="83">
        <f t="shared" si="85"/>
        <v>21879.663466145445</v>
      </c>
      <c r="T26" s="83">
        <f t="shared" si="85"/>
        <v>22625.30522587126</v>
      </c>
      <c r="U26" s="83">
        <f t="shared" si="85"/>
        <v>24873.429877455095</v>
      </c>
      <c r="V26" s="83">
        <f t="shared" si="85"/>
        <v>24886.370951295768</v>
      </c>
      <c r="W26" s="83">
        <f t="shared" si="85"/>
        <v>24877.166498995211</v>
      </c>
      <c r="X26" s="83">
        <f t="shared" si="85"/>
        <v>29211.796590190777</v>
      </c>
      <c r="Y26" s="83">
        <f t="shared" si="85"/>
        <v>32188.287572532172</v>
      </c>
      <c r="Z26" s="83">
        <f t="shared" si="85"/>
        <v>30280.217804833941</v>
      </c>
      <c r="AA26" s="83">
        <f t="shared" si="85"/>
        <v>31899.131913259032</v>
      </c>
      <c r="AB26" s="83">
        <f t="shared" si="85"/>
        <v>32460.531064086525</v>
      </c>
      <c r="AC26" s="83">
        <f t="shared" si="85"/>
        <v>33594.40072973424</v>
      </c>
      <c r="AD26" s="83">
        <f t="shared" si="80"/>
        <v>34602.748277220882</v>
      </c>
      <c r="AE26" s="83">
        <f t="shared" si="80"/>
        <v>36830.600251089862</v>
      </c>
      <c r="AF26" s="83">
        <f t="shared" si="80"/>
        <v>36398.255283628489</v>
      </c>
      <c r="AG26" s="83">
        <f t="shared" ref="AG26:BL26" si="86">AG100</f>
        <v>36261.913868134085</v>
      </c>
      <c r="AH26" s="83">
        <f t="shared" si="86"/>
        <v>37422.295111914376</v>
      </c>
      <c r="AI26" s="83">
        <f t="shared" si="86"/>
        <v>38619.808555495634</v>
      </c>
      <c r="AJ26" s="83">
        <f t="shared" si="86"/>
        <v>39855.642429271495</v>
      </c>
      <c r="AK26" s="83">
        <f t="shared" si="86"/>
        <v>41131.022987008182</v>
      </c>
      <c r="AL26" s="83">
        <f t="shared" si="86"/>
        <v>42447.215722592446</v>
      </c>
      <c r="AM26" s="83">
        <f t="shared" si="86"/>
        <v>43805.526625715407</v>
      </c>
      <c r="AN26" s="83">
        <f t="shared" si="86"/>
        <v>45207.3034777383</v>
      </c>
      <c r="AO26" s="83">
        <f t="shared" si="86"/>
        <v>46653.937189025928</v>
      </c>
      <c r="AP26" s="83">
        <f t="shared" si="86"/>
        <v>48146.86317907476</v>
      </c>
      <c r="AQ26" s="83">
        <f t="shared" si="86"/>
        <v>49687.562800805157</v>
      </c>
      <c r="AR26" s="83">
        <f t="shared" si="86"/>
        <v>51277.564810430922</v>
      </c>
      <c r="AS26" s="83">
        <f t="shared" si="86"/>
        <v>52918.446884364712</v>
      </c>
      <c r="AT26" s="83">
        <f t="shared" si="86"/>
        <v>54611.837184664386</v>
      </c>
      <c r="AU26" s="83">
        <f t="shared" si="86"/>
        <v>56359.415974573647</v>
      </c>
      <c r="AV26" s="83">
        <f t="shared" si="86"/>
        <v>58162.917285760006</v>
      </c>
      <c r="AW26" s="83">
        <f t="shared" si="86"/>
        <v>60024.130638904331</v>
      </c>
      <c r="AX26" s="83">
        <f t="shared" si="86"/>
        <v>61944.90281934927</v>
      </c>
      <c r="AY26" s="83">
        <f t="shared" si="86"/>
        <v>63927.139709568452</v>
      </c>
      <c r="AZ26" s="83">
        <f t="shared" si="86"/>
        <v>65972.808180274646</v>
      </c>
      <c r="BA26" s="83">
        <f t="shared" si="86"/>
        <v>68083.938042043432</v>
      </c>
      <c r="BB26" s="83">
        <f t="shared" si="86"/>
        <v>70262.624059388821</v>
      </c>
      <c r="BC26" s="83">
        <f t="shared" si="86"/>
        <v>72511.028029289271</v>
      </c>
      <c r="BD26" s="83">
        <f t="shared" si="86"/>
        <v>74831.380926226528</v>
      </c>
      <c r="BE26" s="83">
        <f t="shared" si="86"/>
        <v>77225.985115865784</v>
      </c>
      <c r="BF26" s="83">
        <f t="shared" si="86"/>
        <v>79697.216639573497</v>
      </c>
      <c r="BG26" s="83">
        <f t="shared" si="86"/>
        <v>82247.527572039849</v>
      </c>
      <c r="BH26" s="83">
        <f t="shared" si="86"/>
        <v>84879.448454345125</v>
      </c>
      <c r="BI26" s="83">
        <f t="shared" si="86"/>
        <v>87595.590804884167</v>
      </c>
      <c r="BJ26" s="83">
        <f t="shared" si="86"/>
        <v>90398.649710640457</v>
      </c>
      <c r="BK26" s="83">
        <f t="shared" si="86"/>
        <v>93291.40650138096</v>
      </c>
      <c r="BL26" s="83">
        <f t="shared" si="86"/>
        <v>96276.731509425153</v>
      </c>
      <c r="BM26" s="83">
        <f t="shared" ref="BM26:CN26" si="87">BM100</f>
        <v>99357.58691772676</v>
      </c>
      <c r="BN26" s="83">
        <f t="shared" si="87"/>
        <v>102537.02969909401</v>
      </c>
      <c r="BO26" s="83">
        <f t="shared" si="87"/>
        <v>105818.21464946502</v>
      </c>
      <c r="BP26" s="83">
        <f t="shared" si="87"/>
        <v>109204.3975182479</v>
      </c>
      <c r="BQ26" s="83">
        <f t="shared" si="87"/>
        <v>112698.93823883183</v>
      </c>
      <c r="BR26" s="83">
        <f t="shared" si="87"/>
        <v>116305.30426247446</v>
      </c>
      <c r="BS26" s="83">
        <f t="shared" si="87"/>
        <v>120027.07399887365</v>
      </c>
      <c r="BT26" s="83">
        <f t="shared" si="87"/>
        <v>123867.9403668376</v>
      </c>
      <c r="BU26" s="83">
        <f t="shared" si="87"/>
        <v>127831.7144585764</v>
      </c>
      <c r="BV26" s="83">
        <f t="shared" si="87"/>
        <v>131922.32932125084</v>
      </c>
      <c r="BW26" s="83">
        <f t="shared" si="87"/>
        <v>136143.84385953087</v>
      </c>
      <c r="BX26" s="83">
        <f t="shared" si="87"/>
        <v>140500.44686303588</v>
      </c>
      <c r="BY26" s="83">
        <f t="shared" si="87"/>
        <v>144996.46116265302</v>
      </c>
      <c r="BZ26" s="83">
        <f t="shared" si="87"/>
        <v>149636.34791985792</v>
      </c>
      <c r="CA26" s="83">
        <f t="shared" si="87"/>
        <v>154424.71105329337</v>
      </c>
      <c r="CB26" s="83">
        <f t="shared" si="87"/>
        <v>159366.30180699876</v>
      </c>
      <c r="CC26" s="83">
        <f t="shared" si="87"/>
        <v>164466.02346482273</v>
      </c>
      <c r="CD26" s="83">
        <f t="shared" si="87"/>
        <v>169728.93621569706</v>
      </c>
      <c r="CE26" s="83">
        <f t="shared" si="87"/>
        <v>175160.26217459937</v>
      </c>
      <c r="CF26" s="83">
        <f t="shared" si="87"/>
        <v>180765.39056418656</v>
      </c>
      <c r="CG26" s="83">
        <f t="shared" si="87"/>
        <v>186549.88306224052</v>
      </c>
      <c r="CH26" s="83">
        <f t="shared" si="87"/>
        <v>192519.47932023223</v>
      </c>
      <c r="CI26" s="83">
        <f t="shared" si="87"/>
        <v>198680.10265847968</v>
      </c>
      <c r="CJ26" s="83">
        <f t="shared" si="87"/>
        <v>205037.86594355103</v>
      </c>
      <c r="CK26" s="83">
        <f t="shared" si="87"/>
        <v>211599.07765374467</v>
      </c>
      <c r="CL26" s="83">
        <f t="shared" si="87"/>
        <v>218370.24813866449</v>
      </c>
      <c r="CM26" s="83">
        <f t="shared" si="87"/>
        <v>225358.09607910176</v>
      </c>
      <c r="CN26" s="83">
        <f t="shared" si="87"/>
        <v>232569.55515363303</v>
      </c>
      <c r="CO26" s="83">
        <f t="shared" ref="CO26:CT26" si="88">CO100</f>
        <v>240011.78091854928</v>
      </c>
      <c r="CP26" s="83">
        <f t="shared" si="88"/>
        <v>247692.15790794286</v>
      </c>
      <c r="CQ26" s="83">
        <f t="shared" si="88"/>
        <v>255618.30696099706</v>
      </c>
      <c r="CR26" s="83">
        <f t="shared" si="88"/>
        <v>263798.09278374899</v>
      </c>
      <c r="CS26" s="83">
        <f t="shared" si="88"/>
        <v>272239.63175282895</v>
      </c>
      <c r="CT26" s="83">
        <f t="shared" si="88"/>
        <v>280951.29996891948</v>
      </c>
      <c r="CU26" s="83">
        <f t="shared" ref="CU26:DD26" si="89">CU100</f>
        <v>289941.74156792491</v>
      </c>
      <c r="CV26" s="83">
        <f t="shared" si="89"/>
        <v>299219.87729809852</v>
      </c>
      <c r="CW26" s="83">
        <f t="shared" si="89"/>
        <v>308794.9133716377</v>
      </c>
      <c r="CX26" s="83">
        <f t="shared" si="89"/>
        <v>318676.35059953009</v>
      </c>
      <c r="CY26" s="83">
        <f t="shared" si="89"/>
        <v>328873.99381871504</v>
      </c>
      <c r="CZ26" s="83">
        <f t="shared" si="89"/>
        <v>339397.96162091393</v>
      </c>
      <c r="DA26" s="83">
        <f t="shared" si="89"/>
        <v>350258.6963927832</v>
      </c>
      <c r="DB26" s="83">
        <f t="shared" si="89"/>
        <v>361466.97467735229</v>
      </c>
      <c r="DC26" s="83">
        <f t="shared" si="89"/>
        <v>373033.91786702757</v>
      </c>
      <c r="DD26" s="83">
        <f t="shared" si="89"/>
        <v>384971.00323877245</v>
      </c>
      <c r="DE26" s="83">
        <f t="shared" ref="DE26:DJ26" si="90">DE100</f>
        <v>397290.07534241315</v>
      </c>
      <c r="DF26" s="83">
        <f t="shared" si="90"/>
        <v>410003.35775337036</v>
      </c>
      <c r="DG26" s="83">
        <f t="shared" si="90"/>
        <v>423123.46520147822</v>
      </c>
      <c r="DH26" s="83">
        <f t="shared" si="90"/>
        <v>436663.41608792555</v>
      </c>
      <c r="DI26" s="83">
        <f t="shared" si="90"/>
        <v>450636.64540273917</v>
      </c>
      <c r="DJ26" s="83">
        <f t="shared" si="90"/>
        <v>465057.01805562683</v>
      </c>
    </row>
    <row r="27" spans="1:115" x14ac:dyDescent="0.2">
      <c r="A27" t="s">
        <v>58</v>
      </c>
      <c r="B27" s="7" t="str">
        <f t="shared" si="85"/>
        <v>Pigments</v>
      </c>
      <c r="C27" s="20" t="str">
        <f t="shared" si="85"/>
        <v>t/a</v>
      </c>
      <c r="D27" s="83">
        <f t="shared" si="85"/>
        <v>1843.9131357012225</v>
      </c>
      <c r="E27" s="83">
        <f t="shared" si="85"/>
        <v>1896.6868378033337</v>
      </c>
      <c r="F27" s="83">
        <f t="shared" si="85"/>
        <v>1925.3299644981209</v>
      </c>
      <c r="G27" s="83">
        <f t="shared" si="85"/>
        <v>1959.5799933364819</v>
      </c>
      <c r="H27" s="83">
        <f t="shared" si="85"/>
        <v>1988.8560258451569</v>
      </c>
      <c r="I27" s="83">
        <f t="shared" si="85"/>
        <v>2088.1883521291452</v>
      </c>
      <c r="J27" s="83">
        <f t="shared" si="85"/>
        <v>2193.0734171495051</v>
      </c>
      <c r="K27" s="83">
        <f t="shared" si="85"/>
        <v>2387.6323836726328</v>
      </c>
      <c r="L27" s="83">
        <f t="shared" si="85"/>
        <v>2409.1718153188413</v>
      </c>
      <c r="M27" s="83">
        <f t="shared" si="85"/>
        <v>2419.3475512688856</v>
      </c>
      <c r="N27" s="83">
        <f t="shared" si="85"/>
        <v>2574.0098719990033</v>
      </c>
      <c r="O27" s="83">
        <f t="shared" si="85"/>
        <v>2455.1849253146029</v>
      </c>
      <c r="P27" s="83">
        <f t="shared" si="85"/>
        <v>2202.7817785933353</v>
      </c>
      <c r="Q27" s="83">
        <f t="shared" si="85"/>
        <v>2438.2425058451072</v>
      </c>
      <c r="R27" s="83">
        <f t="shared" si="85"/>
        <v>2810.3113199559948</v>
      </c>
      <c r="S27" s="83">
        <f t="shared" si="85"/>
        <v>3008.4537265949984</v>
      </c>
      <c r="T27" s="83">
        <f t="shared" si="85"/>
        <v>3110.9794685572983</v>
      </c>
      <c r="U27" s="83">
        <f t="shared" si="85"/>
        <v>3420.0966081500751</v>
      </c>
      <c r="V27" s="83">
        <f t="shared" si="85"/>
        <v>3421.876005803168</v>
      </c>
      <c r="W27" s="83">
        <f t="shared" si="85"/>
        <v>3420.6103936118411</v>
      </c>
      <c r="X27" s="83">
        <f t="shared" si="85"/>
        <v>4016.622031151232</v>
      </c>
      <c r="Y27" s="83">
        <f t="shared" si="85"/>
        <v>4425.8895412231732</v>
      </c>
      <c r="Z27" s="83">
        <f t="shared" si="85"/>
        <v>4163.5299481646662</v>
      </c>
      <c r="AA27" s="83">
        <f t="shared" si="85"/>
        <v>4386.1306380731166</v>
      </c>
      <c r="AB27" s="83">
        <f t="shared" si="85"/>
        <v>4463.3230213118968</v>
      </c>
      <c r="AC27" s="83">
        <f t="shared" si="85"/>
        <v>4619.2301003384582</v>
      </c>
      <c r="AD27" s="83">
        <f t="shared" si="80"/>
        <v>4757.8778881178714</v>
      </c>
      <c r="AE27" s="83">
        <f t="shared" si="80"/>
        <v>5064.207534524855</v>
      </c>
      <c r="AF27" s="83">
        <f t="shared" si="80"/>
        <v>5004.7601014989168</v>
      </c>
      <c r="AG27" s="83">
        <f t="shared" ref="AG27:BL27" si="91">AG101</f>
        <v>4986.0131568684365</v>
      </c>
      <c r="AH27" s="83">
        <f t="shared" si="91"/>
        <v>5145.5655778882265</v>
      </c>
      <c r="AI27" s="83">
        <f t="shared" si="91"/>
        <v>5310.2236763806495</v>
      </c>
      <c r="AJ27" s="83">
        <f t="shared" si="91"/>
        <v>5480.1508340248301</v>
      </c>
      <c r="AK27" s="83">
        <f t="shared" si="91"/>
        <v>5655.515660713625</v>
      </c>
      <c r="AL27" s="83">
        <f t="shared" si="91"/>
        <v>5836.4921618564613</v>
      </c>
      <c r="AM27" s="83">
        <f t="shared" si="91"/>
        <v>6023.2599110358678</v>
      </c>
      <c r="AN27" s="83">
        <f t="shared" si="91"/>
        <v>6216.0042281890155</v>
      </c>
      <c r="AO27" s="83">
        <f t="shared" si="91"/>
        <v>6414.9163634910637</v>
      </c>
      <c r="AP27" s="83">
        <f t="shared" si="91"/>
        <v>6620.1936871227781</v>
      </c>
      <c r="AQ27" s="83">
        <f t="shared" si="91"/>
        <v>6832.0398851107075</v>
      </c>
      <c r="AR27" s="83">
        <f t="shared" si="91"/>
        <v>7050.66516143425</v>
      </c>
      <c r="AS27" s="83">
        <f t="shared" si="91"/>
        <v>7276.2864466001465</v>
      </c>
      <c r="AT27" s="83">
        <f t="shared" si="91"/>
        <v>7509.1276128913514</v>
      </c>
      <c r="AU27" s="83">
        <f t="shared" si="91"/>
        <v>7749.4196965038745</v>
      </c>
      <c r="AV27" s="83">
        <f t="shared" si="91"/>
        <v>7997.4011267919986</v>
      </c>
      <c r="AW27" s="83">
        <f t="shared" si="91"/>
        <v>8253.3179628493435</v>
      </c>
      <c r="AX27" s="83">
        <f t="shared" si="91"/>
        <v>8517.4241376605223</v>
      </c>
      <c r="AY27" s="83">
        <f t="shared" si="91"/>
        <v>8789.9817100656601</v>
      </c>
      <c r="AZ27" s="83">
        <f t="shared" si="91"/>
        <v>9071.2611247877612</v>
      </c>
      <c r="BA27" s="83">
        <f t="shared" si="91"/>
        <v>9361.5414807809702</v>
      </c>
      <c r="BB27" s="83">
        <f t="shared" si="91"/>
        <v>9661.1108081659622</v>
      </c>
      <c r="BC27" s="83">
        <f t="shared" si="91"/>
        <v>9970.2663540272733</v>
      </c>
      <c r="BD27" s="83">
        <f t="shared" si="91"/>
        <v>10289.314877356146</v>
      </c>
      <c r="BE27" s="83">
        <f t="shared" si="91"/>
        <v>10618.572953431543</v>
      </c>
      <c r="BF27" s="83">
        <f t="shared" si="91"/>
        <v>10958.367287941353</v>
      </c>
      <c r="BG27" s="83">
        <f t="shared" si="91"/>
        <v>11309.035041155477</v>
      </c>
      <c r="BH27" s="83">
        <f t="shared" si="91"/>
        <v>11670.924162472453</v>
      </c>
      <c r="BI27" s="83">
        <f t="shared" si="91"/>
        <v>12044.393735671572</v>
      </c>
      <c r="BJ27" s="83">
        <f t="shared" si="91"/>
        <v>12429.814335213063</v>
      </c>
      <c r="BK27" s="83">
        <f t="shared" si="91"/>
        <v>12827.56839393988</v>
      </c>
      <c r="BL27" s="83">
        <f t="shared" si="91"/>
        <v>13238.050582545957</v>
      </c>
      <c r="BM27" s="83">
        <f t="shared" ref="BM27:CN27" si="92">BM101</f>
        <v>13661.668201187427</v>
      </c>
      <c r="BN27" s="83">
        <f t="shared" si="92"/>
        <v>14098.841583625426</v>
      </c>
      <c r="BO27" s="83">
        <f t="shared" si="92"/>
        <v>14550.004514301439</v>
      </c>
      <c r="BP27" s="83">
        <f t="shared" si="92"/>
        <v>15015.604658759086</v>
      </c>
      <c r="BQ27" s="83">
        <f t="shared" si="92"/>
        <v>15496.104007839378</v>
      </c>
      <c r="BR27" s="83">
        <f t="shared" si="92"/>
        <v>15991.979336090239</v>
      </c>
      <c r="BS27" s="83">
        <f t="shared" si="92"/>
        <v>16503.722674845125</v>
      </c>
      <c r="BT27" s="83">
        <f t="shared" si="92"/>
        <v>17031.841800440168</v>
      </c>
      <c r="BU27" s="83">
        <f t="shared" si="92"/>
        <v>17576.860738054253</v>
      </c>
      <c r="BV27" s="83">
        <f t="shared" si="92"/>
        <v>18139.32028167199</v>
      </c>
      <c r="BW27" s="83">
        <f t="shared" si="92"/>
        <v>18719.778530685493</v>
      </c>
      <c r="BX27" s="83">
        <f t="shared" si="92"/>
        <v>19318.81144366743</v>
      </c>
      <c r="BY27" s="83">
        <f t="shared" si="92"/>
        <v>19937.013409864787</v>
      </c>
      <c r="BZ27" s="83">
        <f t="shared" si="92"/>
        <v>20574.99783898046</v>
      </c>
      <c r="CA27" s="83">
        <f t="shared" si="92"/>
        <v>21233.397769827836</v>
      </c>
      <c r="CB27" s="83">
        <f t="shared" si="92"/>
        <v>21912.866498462328</v>
      </c>
      <c r="CC27" s="83">
        <f t="shared" si="92"/>
        <v>22614.078226413123</v>
      </c>
      <c r="CD27" s="83">
        <f t="shared" si="92"/>
        <v>23337.728729658345</v>
      </c>
      <c r="CE27" s="83">
        <f t="shared" si="92"/>
        <v>24084.536049007413</v>
      </c>
      <c r="CF27" s="83">
        <f t="shared" si="92"/>
        <v>24855.241202575649</v>
      </c>
      <c r="CG27" s="83">
        <f t="shared" si="92"/>
        <v>25650.608921058072</v>
      </c>
      <c r="CH27" s="83">
        <f t="shared" si="92"/>
        <v>26471.42840653193</v>
      </c>
      <c r="CI27" s="83">
        <f t="shared" si="92"/>
        <v>27318.514115540951</v>
      </c>
      <c r="CJ27" s="83">
        <f t="shared" si="92"/>
        <v>28192.706567238263</v>
      </c>
      <c r="CK27" s="83">
        <f t="shared" si="92"/>
        <v>29094.873177389887</v>
      </c>
      <c r="CL27" s="83">
        <f t="shared" si="92"/>
        <v>30025.909119066364</v>
      </c>
      <c r="CM27" s="83">
        <f t="shared" si="92"/>
        <v>30986.738210876487</v>
      </c>
      <c r="CN27" s="83">
        <f t="shared" si="92"/>
        <v>31978.313833624536</v>
      </c>
      <c r="CO27" s="83">
        <f t="shared" ref="CO27:CT27" si="93">CO101</f>
        <v>33001.619876300523</v>
      </c>
      <c r="CP27" s="83">
        <f t="shared" si="93"/>
        <v>34057.67171234214</v>
      </c>
      <c r="CQ27" s="83">
        <f t="shared" si="93"/>
        <v>35147.517207137091</v>
      </c>
      <c r="CR27" s="83">
        <f t="shared" si="93"/>
        <v>36272.237757765477</v>
      </c>
      <c r="CS27" s="83">
        <f t="shared" si="93"/>
        <v>37432.949366013971</v>
      </c>
      <c r="CT27" s="83">
        <f t="shared" si="93"/>
        <v>38630.803745726422</v>
      </c>
      <c r="CU27" s="83">
        <f t="shared" ref="CU27:DD27" si="94">CU101</f>
        <v>39866.989465589671</v>
      </c>
      <c r="CV27" s="83">
        <f t="shared" si="94"/>
        <v>41142.733128488544</v>
      </c>
      <c r="CW27" s="83">
        <f t="shared" si="94"/>
        <v>42459.300588600177</v>
      </c>
      <c r="CX27" s="83">
        <f t="shared" si="94"/>
        <v>43817.998207435383</v>
      </c>
      <c r="CY27" s="83">
        <f t="shared" si="94"/>
        <v>45220.174150073319</v>
      </c>
      <c r="CZ27" s="83">
        <f t="shared" si="94"/>
        <v>46667.219722875663</v>
      </c>
      <c r="DA27" s="83">
        <f t="shared" si="94"/>
        <v>48160.570754007684</v>
      </c>
      <c r="DB27" s="83">
        <f t="shared" si="94"/>
        <v>49701.709018135931</v>
      </c>
      <c r="DC27" s="83">
        <f t="shared" si="94"/>
        <v>51292.163706716281</v>
      </c>
      <c r="DD27" s="83">
        <f t="shared" si="94"/>
        <v>52933.512945331204</v>
      </c>
      <c r="DE27" s="83">
        <f t="shared" ref="DE27:DJ27" si="95">DE101</f>
        <v>54627.385359581807</v>
      </c>
      <c r="DF27" s="83">
        <f t="shared" si="95"/>
        <v>56375.461691088429</v>
      </c>
      <c r="DG27" s="83">
        <f t="shared" si="95"/>
        <v>58179.476465203261</v>
      </c>
      <c r="DH27" s="83">
        <f t="shared" si="95"/>
        <v>60041.219712089769</v>
      </c>
      <c r="DI27" s="83">
        <f t="shared" si="95"/>
        <v>61962.538742876641</v>
      </c>
      <c r="DJ27" s="83">
        <f t="shared" si="95"/>
        <v>63945.339982648693</v>
      </c>
    </row>
    <row r="28" spans="1:115" x14ac:dyDescent="0.2">
      <c r="A28" t="s">
        <v>58</v>
      </c>
      <c r="B28" s="7" t="str">
        <f t="shared" si="85"/>
        <v>Coatings</v>
      </c>
      <c r="C28" s="20" t="str">
        <f t="shared" si="85"/>
        <v>t/a</v>
      </c>
      <c r="D28" s="83">
        <f t="shared" si="85"/>
        <v>1173.3992681735053</v>
      </c>
      <c r="E28" s="83">
        <f t="shared" si="85"/>
        <v>1206.9825331475761</v>
      </c>
      <c r="F28" s="83">
        <f t="shared" si="85"/>
        <v>1225.2099774078952</v>
      </c>
      <c r="G28" s="83">
        <f t="shared" si="85"/>
        <v>1247.0054503050342</v>
      </c>
      <c r="H28" s="83">
        <f t="shared" si="85"/>
        <v>1265.6356528105546</v>
      </c>
      <c r="I28" s="83">
        <f t="shared" si="85"/>
        <v>1328.8471331730925</v>
      </c>
      <c r="J28" s="83">
        <f t="shared" si="85"/>
        <v>1395.5921745496851</v>
      </c>
      <c r="K28" s="83">
        <f t="shared" si="85"/>
        <v>1519.4024259734938</v>
      </c>
      <c r="L28" s="83">
        <f t="shared" si="85"/>
        <v>1533.1093370210808</v>
      </c>
      <c r="M28" s="83">
        <f t="shared" si="85"/>
        <v>1539.5848053529273</v>
      </c>
      <c r="N28" s="83">
        <f t="shared" si="85"/>
        <v>1638.0062821811839</v>
      </c>
      <c r="O28" s="83">
        <f t="shared" si="85"/>
        <v>1562.3904070183837</v>
      </c>
      <c r="P28" s="83">
        <f t="shared" si="85"/>
        <v>1401.7702227412135</v>
      </c>
      <c r="Q28" s="83">
        <f t="shared" si="85"/>
        <v>1551.6088673559775</v>
      </c>
      <c r="R28" s="83">
        <f t="shared" si="85"/>
        <v>1788.3799308810878</v>
      </c>
      <c r="S28" s="83">
        <f t="shared" si="85"/>
        <v>1914.4705532877265</v>
      </c>
      <c r="T28" s="83">
        <f t="shared" si="85"/>
        <v>1979.7142072637353</v>
      </c>
      <c r="U28" s="83">
        <f t="shared" si="85"/>
        <v>2176.425114277321</v>
      </c>
      <c r="V28" s="83">
        <f t="shared" si="85"/>
        <v>2177.5574582383797</v>
      </c>
      <c r="W28" s="83">
        <f t="shared" si="85"/>
        <v>2176.752068662081</v>
      </c>
      <c r="X28" s="83">
        <f t="shared" si="85"/>
        <v>2556.0322016416931</v>
      </c>
      <c r="Y28" s="83">
        <f t="shared" si="85"/>
        <v>2816.475162596565</v>
      </c>
      <c r="Z28" s="83">
        <f t="shared" si="85"/>
        <v>2649.5190579229698</v>
      </c>
      <c r="AA28" s="83">
        <f t="shared" si="85"/>
        <v>2791.1740424101654</v>
      </c>
      <c r="AB28" s="83">
        <f t="shared" si="85"/>
        <v>2840.2964681075709</v>
      </c>
      <c r="AC28" s="83">
        <f t="shared" si="85"/>
        <v>2939.5100638517465</v>
      </c>
      <c r="AD28" s="83">
        <f t="shared" si="80"/>
        <v>3027.7404742568274</v>
      </c>
      <c r="AE28" s="83">
        <f t="shared" si="80"/>
        <v>3222.6775219703627</v>
      </c>
      <c r="AF28" s="83">
        <f t="shared" si="80"/>
        <v>3184.8473373174929</v>
      </c>
      <c r="AG28" s="83">
        <f t="shared" ref="AG28:BL28" si="96">AG102</f>
        <v>3172.9174634617325</v>
      </c>
      <c r="AH28" s="83">
        <f t="shared" si="96"/>
        <v>3274.4508222925078</v>
      </c>
      <c r="AI28" s="83">
        <f t="shared" si="96"/>
        <v>3379.2332486058681</v>
      </c>
      <c r="AJ28" s="83">
        <f t="shared" si="96"/>
        <v>3487.368712561256</v>
      </c>
      <c r="AK28" s="83">
        <f t="shared" si="96"/>
        <v>3598.9645113632164</v>
      </c>
      <c r="AL28" s="83">
        <f t="shared" si="96"/>
        <v>3714.1313757268395</v>
      </c>
      <c r="AM28" s="83">
        <f t="shared" si="96"/>
        <v>3832.9835797500982</v>
      </c>
      <c r="AN28" s="83">
        <f t="shared" si="96"/>
        <v>3955.6390543021016</v>
      </c>
      <c r="AO28" s="83">
        <f t="shared" si="96"/>
        <v>4082.2195040397692</v>
      </c>
      <c r="AP28" s="83">
        <f t="shared" si="96"/>
        <v>4212.8505281690423</v>
      </c>
      <c r="AQ28" s="83">
        <f t="shared" si="96"/>
        <v>4347.6617450704516</v>
      </c>
      <c r="AR28" s="83">
        <f t="shared" si="96"/>
        <v>4486.7869209127066</v>
      </c>
      <c r="AS28" s="83">
        <f t="shared" si="96"/>
        <v>4630.3641023819137</v>
      </c>
      <c r="AT28" s="83">
        <f t="shared" si="96"/>
        <v>4778.535753658135</v>
      </c>
      <c r="AU28" s="83">
        <f t="shared" si="96"/>
        <v>4931.4488977751953</v>
      </c>
      <c r="AV28" s="83">
        <f t="shared" si="96"/>
        <v>5089.2552625040016</v>
      </c>
      <c r="AW28" s="83">
        <f t="shared" si="96"/>
        <v>5252.1114309041295</v>
      </c>
      <c r="AX28" s="83">
        <f t="shared" si="96"/>
        <v>5420.1789966930619</v>
      </c>
      <c r="AY28" s="83">
        <f t="shared" si="96"/>
        <v>5593.6247245872401</v>
      </c>
      <c r="AZ28" s="83">
        <f t="shared" si="96"/>
        <v>5772.6207157740319</v>
      </c>
      <c r="BA28" s="83">
        <f t="shared" si="96"/>
        <v>5957.3445786788006</v>
      </c>
      <c r="BB28" s="83">
        <f t="shared" si="96"/>
        <v>6147.9796051965222</v>
      </c>
      <c r="BC28" s="83">
        <f t="shared" si="96"/>
        <v>6344.714952562811</v>
      </c>
      <c r="BD28" s="83">
        <f t="shared" si="96"/>
        <v>6547.745831044821</v>
      </c>
      <c r="BE28" s="83">
        <f t="shared" si="96"/>
        <v>6757.2736976382557</v>
      </c>
      <c r="BF28" s="83">
        <f t="shared" si="96"/>
        <v>6973.5064559626799</v>
      </c>
      <c r="BG28" s="83">
        <f t="shared" si="96"/>
        <v>7196.6586625534856</v>
      </c>
      <c r="BH28" s="83">
        <f t="shared" si="96"/>
        <v>7426.9517397551972</v>
      </c>
      <c r="BI28" s="83">
        <f t="shared" si="96"/>
        <v>7664.6141954273635</v>
      </c>
      <c r="BJ28" s="83">
        <f t="shared" si="96"/>
        <v>7909.8818496810391</v>
      </c>
      <c r="BK28" s="83">
        <f t="shared" si="96"/>
        <v>8162.9980688708329</v>
      </c>
      <c r="BL28" s="83">
        <f t="shared" si="96"/>
        <v>8424.2140070746991</v>
      </c>
      <c r="BM28" s="83">
        <f t="shared" ref="BM28:CN28" si="97">BM102</f>
        <v>8693.7888553010889</v>
      </c>
      <c r="BN28" s="83">
        <f t="shared" si="97"/>
        <v>8971.9900986707235</v>
      </c>
      <c r="BO28" s="83">
        <f t="shared" si="97"/>
        <v>9259.0937818281873</v>
      </c>
      <c r="BP28" s="83">
        <f t="shared" si="97"/>
        <v>9555.3847828466896</v>
      </c>
      <c r="BQ28" s="83">
        <f t="shared" si="97"/>
        <v>9861.1570958977845</v>
      </c>
      <c r="BR28" s="83">
        <f t="shared" si="97"/>
        <v>10176.714122966514</v>
      </c>
      <c r="BS28" s="83">
        <f t="shared" si="97"/>
        <v>10502.368974901443</v>
      </c>
      <c r="BT28" s="83">
        <f t="shared" si="97"/>
        <v>10838.44478209829</v>
      </c>
      <c r="BU28" s="83">
        <f t="shared" si="97"/>
        <v>11185.275015125435</v>
      </c>
      <c r="BV28" s="83">
        <f t="shared" si="97"/>
        <v>11543.20381560945</v>
      </c>
      <c r="BW28" s="83">
        <f t="shared" si="97"/>
        <v>11912.586337708952</v>
      </c>
      <c r="BX28" s="83">
        <f t="shared" si="97"/>
        <v>12293.789100515638</v>
      </c>
      <c r="BY28" s="83">
        <f t="shared" si="97"/>
        <v>12687.190351732139</v>
      </c>
      <c r="BZ28" s="83">
        <f t="shared" si="97"/>
        <v>13093.180442987568</v>
      </c>
      <c r="CA28" s="83">
        <f t="shared" si="97"/>
        <v>13512.162217163172</v>
      </c>
      <c r="CB28" s="83">
        <f t="shared" si="97"/>
        <v>13944.551408112393</v>
      </c>
      <c r="CC28" s="83">
        <f t="shared" si="97"/>
        <v>14390.777053171991</v>
      </c>
      <c r="CD28" s="83">
        <f t="shared" si="97"/>
        <v>14851.281918873496</v>
      </c>
      <c r="CE28" s="83">
        <f t="shared" si="97"/>
        <v>15326.522940277448</v>
      </c>
      <c r="CF28" s="83">
        <f t="shared" si="97"/>
        <v>15816.971674366327</v>
      </c>
      <c r="CG28" s="83">
        <f t="shared" si="97"/>
        <v>16323.11476794605</v>
      </c>
      <c r="CH28" s="83">
        <f t="shared" si="97"/>
        <v>16845.454440520323</v>
      </c>
      <c r="CI28" s="83">
        <f t="shared" si="97"/>
        <v>17384.508982616975</v>
      </c>
      <c r="CJ28" s="83">
        <f t="shared" si="97"/>
        <v>17940.81327006072</v>
      </c>
      <c r="CK28" s="83">
        <f t="shared" si="97"/>
        <v>18514.919294702664</v>
      </c>
      <c r="CL28" s="83">
        <f t="shared" si="97"/>
        <v>19107.396712133152</v>
      </c>
      <c r="CM28" s="83">
        <f t="shared" si="97"/>
        <v>19718.833406921414</v>
      </c>
      <c r="CN28" s="83">
        <f t="shared" si="97"/>
        <v>20349.836075942902</v>
      </c>
      <c r="CO28" s="83">
        <f t="shared" ref="CO28:CT28" si="98">CO102</f>
        <v>21001.030830373074</v>
      </c>
      <c r="CP28" s="83">
        <f t="shared" si="98"/>
        <v>21673.063816945014</v>
      </c>
      <c r="CQ28" s="83">
        <f t="shared" si="98"/>
        <v>22366.601859087255</v>
      </c>
      <c r="CR28" s="83">
        <f t="shared" si="98"/>
        <v>23082.333118578048</v>
      </c>
      <c r="CS28" s="83">
        <f t="shared" si="98"/>
        <v>23820.967778372546</v>
      </c>
      <c r="CT28" s="83">
        <f t="shared" si="98"/>
        <v>24583.238747280469</v>
      </c>
      <c r="CU28" s="83">
        <f t="shared" ref="CU28:DD28" si="99">CU102</f>
        <v>25369.902387193444</v>
      </c>
      <c r="CV28" s="83">
        <f t="shared" si="99"/>
        <v>26181.739263583637</v>
      </c>
      <c r="CW28" s="83">
        <f t="shared" si="99"/>
        <v>27019.554920018312</v>
      </c>
      <c r="CX28" s="83">
        <f t="shared" si="99"/>
        <v>27884.180677458899</v>
      </c>
      <c r="CY28" s="83">
        <f t="shared" si="99"/>
        <v>28776.474459137586</v>
      </c>
      <c r="CZ28" s="83">
        <f t="shared" si="99"/>
        <v>29697.321641829989</v>
      </c>
      <c r="DA28" s="83">
        <f t="shared" si="99"/>
        <v>30647.635934368551</v>
      </c>
      <c r="DB28" s="83">
        <f t="shared" si="99"/>
        <v>31628.360284268347</v>
      </c>
      <c r="DC28" s="83">
        <f t="shared" si="99"/>
        <v>32640.467813364936</v>
      </c>
      <c r="DD28" s="83">
        <f t="shared" si="99"/>
        <v>33684.962783392613</v>
      </c>
      <c r="DE28" s="83">
        <f t="shared" ref="DE28:DJ28" si="100">DE102</f>
        <v>34762.881592461177</v>
      </c>
      <c r="DF28" s="83">
        <f t="shared" si="100"/>
        <v>35875.293803419932</v>
      </c>
      <c r="DG28" s="83">
        <f t="shared" si="100"/>
        <v>37023.30320512937</v>
      </c>
      <c r="DH28" s="83">
        <f t="shared" si="100"/>
        <v>38208.048907693512</v>
      </c>
      <c r="DI28" s="83">
        <f t="shared" si="100"/>
        <v>39430.706472739708</v>
      </c>
      <c r="DJ28" s="83">
        <f t="shared" si="100"/>
        <v>40692.48907986738</v>
      </c>
    </row>
    <row r="29" spans="1:115" x14ac:dyDescent="0.2">
      <c r="A29" t="s">
        <v>58</v>
      </c>
      <c r="B29" s="7" t="str">
        <f t="shared" si="85"/>
        <v>Stabilisers</v>
      </c>
      <c r="C29" s="20" t="str">
        <f t="shared" si="85"/>
        <v>t/a</v>
      </c>
      <c r="D29" s="83">
        <f t="shared" si="85"/>
        <v>335.25693376385863</v>
      </c>
      <c r="E29" s="83">
        <f t="shared" si="85"/>
        <v>344.85215232787885</v>
      </c>
      <c r="F29" s="83">
        <f t="shared" si="85"/>
        <v>350.05999354511289</v>
      </c>
      <c r="G29" s="83">
        <f t="shared" si="85"/>
        <v>356.287271515724</v>
      </c>
      <c r="H29" s="83">
        <f t="shared" si="85"/>
        <v>361.61018651730126</v>
      </c>
      <c r="I29" s="83">
        <f t="shared" si="85"/>
        <v>379.67060947802639</v>
      </c>
      <c r="J29" s="83">
        <f t="shared" si="85"/>
        <v>398.74062129991</v>
      </c>
      <c r="K29" s="83">
        <f t="shared" si="85"/>
        <v>434.11497884956958</v>
      </c>
      <c r="L29" s="83">
        <f t="shared" si="85"/>
        <v>438.03123914888022</v>
      </c>
      <c r="M29" s="83">
        <f t="shared" si="85"/>
        <v>439.88137295797918</v>
      </c>
      <c r="N29" s="83">
        <f t="shared" si="85"/>
        <v>468.00179490890969</v>
      </c>
      <c r="O29" s="83">
        <f t="shared" si="85"/>
        <v>446.39725914810958</v>
      </c>
      <c r="P29" s="83">
        <f t="shared" si="85"/>
        <v>400.505777926061</v>
      </c>
      <c r="Q29" s="83">
        <f t="shared" si="85"/>
        <v>443.31681924456501</v>
      </c>
      <c r="R29" s="83">
        <f t="shared" si="85"/>
        <v>510.9656945374536</v>
      </c>
      <c r="S29" s="83">
        <f t="shared" si="85"/>
        <v>546.99158665363609</v>
      </c>
      <c r="T29" s="83">
        <f t="shared" si="85"/>
        <v>565.63263064678154</v>
      </c>
      <c r="U29" s="83">
        <f t="shared" si="85"/>
        <v>621.83574693637729</v>
      </c>
      <c r="V29" s="83">
        <f t="shared" si="85"/>
        <v>622.15927378239417</v>
      </c>
      <c r="W29" s="83">
        <f t="shared" si="85"/>
        <v>621.92916247488017</v>
      </c>
      <c r="X29" s="83">
        <f t="shared" si="85"/>
        <v>730.29491475476948</v>
      </c>
      <c r="Y29" s="83">
        <f t="shared" si="85"/>
        <v>804.7071893133043</v>
      </c>
      <c r="Z29" s="83">
        <f t="shared" si="85"/>
        <v>757.00544512084844</v>
      </c>
      <c r="AA29" s="83">
        <f t="shared" si="85"/>
        <v>797.47829783147586</v>
      </c>
      <c r="AB29" s="83">
        <f t="shared" si="85"/>
        <v>811.51327660216316</v>
      </c>
      <c r="AC29" s="83">
        <f t="shared" si="85"/>
        <v>839.86001824335608</v>
      </c>
      <c r="AD29" s="83">
        <f t="shared" si="80"/>
        <v>865.06870693052201</v>
      </c>
      <c r="AE29" s="83">
        <f t="shared" si="80"/>
        <v>920.76500627724647</v>
      </c>
      <c r="AF29" s="83">
        <f t="shared" si="80"/>
        <v>909.95638209071217</v>
      </c>
      <c r="AG29" s="83">
        <f t="shared" ref="AG29:BL29" si="101">AG103</f>
        <v>906.54784670335209</v>
      </c>
      <c r="AH29" s="83">
        <f t="shared" si="101"/>
        <v>935.55737779785943</v>
      </c>
      <c r="AI29" s="83">
        <f t="shared" si="101"/>
        <v>965.49521388739095</v>
      </c>
      <c r="AJ29" s="83">
        <f t="shared" si="101"/>
        <v>996.39106073178743</v>
      </c>
      <c r="AK29" s="83">
        <f t="shared" si="101"/>
        <v>1028.2755746752046</v>
      </c>
      <c r="AL29" s="83">
        <f t="shared" si="101"/>
        <v>1061.1803930648111</v>
      </c>
      <c r="AM29" s="83">
        <f t="shared" si="101"/>
        <v>1095.138165642885</v>
      </c>
      <c r="AN29" s="83">
        <f t="shared" si="101"/>
        <v>1130.1825869434574</v>
      </c>
      <c r="AO29" s="83">
        <f t="shared" si="101"/>
        <v>1166.348429725648</v>
      </c>
      <c r="AP29" s="83">
        <f t="shared" si="101"/>
        <v>1203.6715794768688</v>
      </c>
      <c r="AQ29" s="83">
        <f t="shared" si="101"/>
        <v>1242.1890700201286</v>
      </c>
      <c r="AR29" s="83">
        <f t="shared" si="101"/>
        <v>1281.9391202607728</v>
      </c>
      <c r="AS29" s="83">
        <f t="shared" si="101"/>
        <v>1322.9611721091176</v>
      </c>
      <c r="AT29" s="83">
        <f t="shared" si="101"/>
        <v>1365.2959296166093</v>
      </c>
      <c r="AU29" s="83">
        <f t="shared" si="101"/>
        <v>1408.9853993643408</v>
      </c>
      <c r="AV29" s="83">
        <f t="shared" si="101"/>
        <v>1454.0729321439997</v>
      </c>
      <c r="AW29" s="83">
        <f t="shared" si="101"/>
        <v>1500.6032659726077</v>
      </c>
      <c r="AX29" s="83">
        <f t="shared" si="101"/>
        <v>1548.6225704837311</v>
      </c>
      <c r="AY29" s="83">
        <f t="shared" si="101"/>
        <v>1598.1784927392105</v>
      </c>
      <c r="AZ29" s="83">
        <f t="shared" si="101"/>
        <v>1649.3202045068651</v>
      </c>
      <c r="BA29" s="83">
        <f t="shared" si="101"/>
        <v>1702.0984510510848</v>
      </c>
      <c r="BB29" s="83">
        <f t="shared" si="101"/>
        <v>1756.5656014847195</v>
      </c>
      <c r="BC29" s="83">
        <f t="shared" si="101"/>
        <v>1812.7757007322307</v>
      </c>
      <c r="BD29" s="83">
        <f t="shared" si="101"/>
        <v>1870.7845231556621</v>
      </c>
      <c r="BE29" s="83">
        <f t="shared" si="101"/>
        <v>1930.6496278966433</v>
      </c>
      <c r="BF29" s="83">
        <f t="shared" si="101"/>
        <v>1992.4304159893359</v>
      </c>
      <c r="BG29" s="83">
        <f t="shared" si="101"/>
        <v>2056.1881893009945</v>
      </c>
      <c r="BH29" s="83">
        <f t="shared" si="101"/>
        <v>2121.9862113586264</v>
      </c>
      <c r="BI29" s="83">
        <f t="shared" si="101"/>
        <v>2189.8897701221026</v>
      </c>
      <c r="BJ29" s="83">
        <f t="shared" si="101"/>
        <v>2259.9662427660101</v>
      </c>
      <c r="BK29" s="83">
        <f t="shared" si="101"/>
        <v>2332.2851625345224</v>
      </c>
      <c r="BL29" s="83">
        <f t="shared" si="101"/>
        <v>2406.918287735627</v>
      </c>
      <c r="BM29" s="83">
        <f t="shared" ref="BM29:CN29" si="102">BM103</f>
        <v>2483.9396729431674</v>
      </c>
      <c r="BN29" s="83">
        <f t="shared" si="102"/>
        <v>2563.4257424773486</v>
      </c>
      <c r="BO29" s="83">
        <f t="shared" si="102"/>
        <v>2645.4553662366238</v>
      </c>
      <c r="BP29" s="83">
        <f t="shared" si="102"/>
        <v>2730.1099379561961</v>
      </c>
      <c r="BQ29" s="83">
        <f t="shared" si="102"/>
        <v>2817.4734559707945</v>
      </c>
      <c r="BR29" s="83">
        <f t="shared" si="102"/>
        <v>2907.63260656186</v>
      </c>
      <c r="BS29" s="83">
        <f t="shared" si="102"/>
        <v>3000.6768499718396</v>
      </c>
      <c r="BT29" s="83">
        <f t="shared" si="102"/>
        <v>3096.6985091709385</v>
      </c>
      <c r="BU29" s="83">
        <f t="shared" si="102"/>
        <v>3195.7928614644084</v>
      </c>
      <c r="BV29" s="83">
        <f t="shared" si="102"/>
        <v>3298.0582330312695</v>
      </c>
      <c r="BW29" s="83">
        <f t="shared" si="102"/>
        <v>3403.5960964882702</v>
      </c>
      <c r="BX29" s="83">
        <f t="shared" si="102"/>
        <v>3512.5111715758949</v>
      </c>
      <c r="BY29" s="83">
        <f t="shared" si="102"/>
        <v>3624.9115290663235</v>
      </c>
      <c r="BZ29" s="83">
        <f t="shared" si="102"/>
        <v>3740.9086979964459</v>
      </c>
      <c r="CA29" s="83">
        <f t="shared" si="102"/>
        <v>3860.6177763323321</v>
      </c>
      <c r="CB29" s="83">
        <f t="shared" si="102"/>
        <v>3984.1575451749668</v>
      </c>
      <c r="CC29" s="83">
        <f t="shared" si="102"/>
        <v>4111.6505866205662</v>
      </c>
      <c r="CD29" s="83">
        <f t="shared" si="102"/>
        <v>4243.223405392424</v>
      </c>
      <c r="CE29" s="83">
        <f t="shared" si="102"/>
        <v>4379.0065543649816</v>
      </c>
      <c r="CF29" s="83">
        <f t="shared" si="102"/>
        <v>4519.1347641046614</v>
      </c>
      <c r="CG29" s="83">
        <f t="shared" si="102"/>
        <v>4663.7470765560111</v>
      </c>
      <c r="CH29" s="83">
        <f t="shared" si="102"/>
        <v>4812.9869830058033</v>
      </c>
      <c r="CI29" s="83">
        <f t="shared" si="102"/>
        <v>4967.0025664619889</v>
      </c>
      <c r="CJ29" s="83">
        <f t="shared" si="102"/>
        <v>5125.9466485887724</v>
      </c>
      <c r="CK29" s="83">
        <f t="shared" si="102"/>
        <v>5289.9769413436134</v>
      </c>
      <c r="CL29" s="83">
        <f t="shared" si="102"/>
        <v>5459.2562034666089</v>
      </c>
      <c r="CM29" s="83">
        <f t="shared" si="102"/>
        <v>5633.9524019775408</v>
      </c>
      <c r="CN29" s="83">
        <f t="shared" si="102"/>
        <v>5814.2388788408225</v>
      </c>
      <c r="CO29" s="83">
        <f t="shared" ref="CO29:CT29" si="103">CO103</f>
        <v>6000.2945229637289</v>
      </c>
      <c r="CP29" s="83">
        <f t="shared" si="103"/>
        <v>6192.3039476985687</v>
      </c>
      <c r="CQ29" s="83">
        <f t="shared" si="103"/>
        <v>6390.4576740249231</v>
      </c>
      <c r="CR29" s="83">
        <f t="shared" si="103"/>
        <v>6594.9523195937209</v>
      </c>
      <c r="CS29" s="83">
        <f t="shared" si="103"/>
        <v>6805.9907938207198</v>
      </c>
      <c r="CT29" s="83">
        <f t="shared" si="103"/>
        <v>7023.7824992229826</v>
      </c>
      <c r="CU29" s="83">
        <f t="shared" ref="CU29:DD29" si="104">CU103</f>
        <v>7248.5435391981182</v>
      </c>
      <c r="CV29" s="83">
        <f t="shared" si="104"/>
        <v>7480.4969324524582</v>
      </c>
      <c r="CW29" s="83">
        <f t="shared" si="104"/>
        <v>7719.8728342909371</v>
      </c>
      <c r="CX29" s="83">
        <f t="shared" si="104"/>
        <v>7966.9087649882476</v>
      </c>
      <c r="CY29" s="83">
        <f t="shared" si="104"/>
        <v>8221.849845467872</v>
      </c>
      <c r="CZ29" s="83">
        <f t="shared" si="104"/>
        <v>8484.9490405228444</v>
      </c>
      <c r="DA29" s="83">
        <f t="shared" si="104"/>
        <v>8756.4674098195756</v>
      </c>
      <c r="DB29" s="83">
        <f t="shared" si="104"/>
        <v>9036.674366933803</v>
      </c>
      <c r="DC29" s="83">
        <f t="shared" si="104"/>
        <v>9325.8479466756853</v>
      </c>
      <c r="DD29" s="83">
        <f t="shared" si="104"/>
        <v>9624.275080969308</v>
      </c>
      <c r="DE29" s="83">
        <f t="shared" ref="DE29:DJ29" si="105">DE103</f>
        <v>9932.251883560326</v>
      </c>
      <c r="DF29" s="83">
        <f t="shared" si="105"/>
        <v>10250.083943834257</v>
      </c>
      <c r="DG29" s="83">
        <f t="shared" si="105"/>
        <v>10578.086630036954</v>
      </c>
      <c r="DH29" s="83">
        <f t="shared" si="105"/>
        <v>10916.585402198138</v>
      </c>
      <c r="DI29" s="83">
        <f t="shared" si="105"/>
        <v>11265.916135068479</v>
      </c>
      <c r="DJ29" s="83">
        <f t="shared" si="105"/>
        <v>11626.425451390671</v>
      </c>
    </row>
    <row r="30" spans="1:115" x14ac:dyDescent="0.2">
      <c r="A30" t="s">
        <v>58</v>
      </c>
      <c r="B30" s="7" t="str">
        <f t="shared" ref="B30:C30" si="106">B7</f>
        <v>-</v>
      </c>
      <c r="C30" s="20" t="str">
        <f t="shared" si="106"/>
        <v>t/a</v>
      </c>
    </row>
    <row r="31" spans="1:115" x14ac:dyDescent="0.2">
      <c r="A31" t="s">
        <v>58</v>
      </c>
      <c r="B31" s="7" t="str">
        <f t="shared" ref="B31:C31" si="107">B8</f>
        <v>-</v>
      </c>
      <c r="C31" s="20" t="str">
        <f t="shared" si="107"/>
        <v>t/a</v>
      </c>
    </row>
    <row r="32" spans="1:115" x14ac:dyDescent="0.2">
      <c r="A32" t="s">
        <v>58</v>
      </c>
      <c r="B32" s="7" t="str">
        <f t="shared" ref="B32:C32" si="108">B9</f>
        <v>-</v>
      </c>
      <c r="C32" s="20" t="str">
        <f t="shared" si="108"/>
        <v>t/a</v>
      </c>
    </row>
    <row r="33" spans="1:115" x14ac:dyDescent="0.2">
      <c r="A33" t="s">
        <v>58</v>
      </c>
      <c r="B33" s="7" t="str">
        <f t="shared" ref="B33:C33" si="109">B10</f>
        <v>-</v>
      </c>
      <c r="C33" s="20" t="str">
        <f t="shared" si="109"/>
        <v>t/a</v>
      </c>
    </row>
    <row r="34" spans="1:115" x14ac:dyDescent="0.2">
      <c r="A34" t="s">
        <v>58</v>
      </c>
      <c r="B34" s="7" t="str">
        <f t="shared" ref="B34:C34" si="110">B11</f>
        <v>-</v>
      </c>
      <c r="C34" s="20" t="str">
        <f t="shared" si="110"/>
        <v>t/a</v>
      </c>
    </row>
    <row r="35" spans="1:115" x14ac:dyDescent="0.2">
      <c r="A35" t="s">
        <v>58</v>
      </c>
      <c r="B35" s="7" t="str">
        <f t="shared" ref="B35:C35" si="111">B12</f>
        <v>-</v>
      </c>
      <c r="C35" s="20" t="str">
        <f t="shared" si="111"/>
        <v>t/a</v>
      </c>
    </row>
    <row r="36" spans="1:115" x14ac:dyDescent="0.2">
      <c r="A36" t="s">
        <v>58</v>
      </c>
      <c r="B36" s="7" t="str">
        <f t="shared" ref="B36:C45" si="112">B13</f>
        <v>-</v>
      </c>
      <c r="C36" s="20" t="str">
        <f t="shared" si="112"/>
        <v>t/a</v>
      </c>
    </row>
    <row r="37" spans="1:115" x14ac:dyDescent="0.2">
      <c r="A37" t="s">
        <v>58</v>
      </c>
      <c r="B37" s="7" t="str">
        <f t="shared" si="112"/>
        <v>-</v>
      </c>
      <c r="C37" s="20" t="str">
        <f t="shared" si="112"/>
        <v>t/a</v>
      </c>
    </row>
    <row r="38" spans="1:115" x14ac:dyDescent="0.2">
      <c r="A38" t="s">
        <v>58</v>
      </c>
      <c r="B38" s="7" t="str">
        <f t="shared" si="112"/>
        <v>-</v>
      </c>
      <c r="C38" s="20" t="str">
        <f t="shared" si="112"/>
        <v>t/a</v>
      </c>
    </row>
    <row r="39" spans="1:115" x14ac:dyDescent="0.2">
      <c r="A39" t="s">
        <v>58</v>
      </c>
      <c r="B39" s="7" t="str">
        <f t="shared" si="112"/>
        <v>-</v>
      </c>
      <c r="C39" s="20" t="str">
        <f t="shared" si="112"/>
        <v>t/a</v>
      </c>
    </row>
    <row r="40" spans="1:115" x14ac:dyDescent="0.2">
      <c r="A40" t="s">
        <v>58</v>
      </c>
      <c r="B40" s="7" t="str">
        <f t="shared" si="112"/>
        <v>-</v>
      </c>
      <c r="C40" s="20" t="str">
        <f t="shared" si="112"/>
        <v>t/a</v>
      </c>
    </row>
    <row r="41" spans="1:115" x14ac:dyDescent="0.2">
      <c r="A41" t="s">
        <v>58</v>
      </c>
      <c r="B41" s="7" t="str">
        <f t="shared" si="112"/>
        <v>-</v>
      </c>
      <c r="C41" s="20" t="str">
        <f t="shared" si="112"/>
        <v>t/a</v>
      </c>
    </row>
    <row r="42" spans="1:115" x14ac:dyDescent="0.2">
      <c r="A42" t="s">
        <v>58</v>
      </c>
      <c r="B42" s="7" t="str">
        <f t="shared" si="112"/>
        <v>-</v>
      </c>
      <c r="C42" s="20" t="str">
        <f t="shared" si="112"/>
        <v>t/a</v>
      </c>
    </row>
    <row r="43" spans="1:115" x14ac:dyDescent="0.2">
      <c r="A43" t="s">
        <v>58</v>
      </c>
      <c r="B43" s="7" t="str">
        <f t="shared" si="112"/>
        <v>-</v>
      </c>
      <c r="C43" s="20" t="str">
        <f t="shared" si="112"/>
        <v>t/a</v>
      </c>
    </row>
    <row r="44" spans="1:115" x14ac:dyDescent="0.2">
      <c r="A44" t="s">
        <v>58</v>
      </c>
      <c r="B44" s="7" t="str">
        <f t="shared" si="112"/>
        <v>-</v>
      </c>
      <c r="C44" s="20" t="str">
        <f t="shared" si="112"/>
        <v>t/a</v>
      </c>
    </row>
    <row r="45" spans="1:115" s="27" customFormat="1" ht="16" thickBot="1" x14ac:dyDescent="0.25">
      <c r="A45" s="27" t="s">
        <v>58</v>
      </c>
      <c r="B45" s="12" t="str">
        <f t="shared" si="112"/>
        <v>-</v>
      </c>
      <c r="C45" s="19" t="str">
        <f t="shared" si="112"/>
        <v>t/a</v>
      </c>
      <c r="DK45" s="395"/>
    </row>
    <row r="46" spans="1:115" s="59" customFormat="1" ht="17" thickTop="1" thickBot="1" x14ac:dyDescent="0.25">
      <c r="B46" s="60" t="s">
        <v>64</v>
      </c>
      <c r="C46" s="61" t="s">
        <v>2</v>
      </c>
      <c r="D46" s="62">
        <f>SUM(D26:D45)</f>
        <v>16762.846688192931</v>
      </c>
      <c r="E46" s="62">
        <f t="shared" ref="E46:BL46" si="113">SUM(E26:E45)</f>
        <v>17242.607616393943</v>
      </c>
      <c r="F46" s="62">
        <f t="shared" si="113"/>
        <v>17502.999677255648</v>
      </c>
      <c r="G46" s="62">
        <f t="shared" si="113"/>
        <v>17814.363575786203</v>
      </c>
      <c r="H46" s="62">
        <f t="shared" si="113"/>
        <v>18080.509325865063</v>
      </c>
      <c r="I46" s="62">
        <f t="shared" si="113"/>
        <v>18983.530473901319</v>
      </c>
      <c r="J46" s="62">
        <f t="shared" si="113"/>
        <v>19937.031064995499</v>
      </c>
      <c r="K46" s="62">
        <f t="shared" si="113"/>
        <v>21705.748942478484</v>
      </c>
      <c r="L46" s="62">
        <f t="shared" si="113"/>
        <v>21901.56195744401</v>
      </c>
      <c r="M46" s="62">
        <f t="shared" si="113"/>
        <v>21994.068647898959</v>
      </c>
      <c r="N46" s="62">
        <f t="shared" si="113"/>
        <v>23400.089745445483</v>
      </c>
      <c r="O46" s="62">
        <f t="shared" si="113"/>
        <v>22319.862957405483</v>
      </c>
      <c r="P46" s="62">
        <f t="shared" si="113"/>
        <v>20025.288896303049</v>
      </c>
      <c r="Q46" s="62">
        <f t="shared" si="113"/>
        <v>22165.840962228252</v>
      </c>
      <c r="R46" s="62">
        <f t="shared" si="113"/>
        <v>25548.284726872684</v>
      </c>
      <c r="S46" s="62">
        <f t="shared" si="113"/>
        <v>27349.579332681806</v>
      </c>
      <c r="T46" s="62">
        <f t="shared" si="113"/>
        <v>28281.631532339077</v>
      </c>
      <c r="U46" s="62">
        <f t="shared" si="113"/>
        <v>31091.787346818866</v>
      </c>
      <c r="V46" s="62">
        <f t="shared" si="113"/>
        <v>31107.963689119715</v>
      </c>
      <c r="W46" s="62">
        <f t="shared" si="113"/>
        <v>31096.458123744014</v>
      </c>
      <c r="X46" s="62">
        <f t="shared" si="113"/>
        <v>36514.745737738471</v>
      </c>
      <c r="Y46" s="62">
        <f t="shared" si="113"/>
        <v>40235.359465665213</v>
      </c>
      <c r="Z46" s="62">
        <f t="shared" si="113"/>
        <v>37850.272256042423</v>
      </c>
      <c r="AA46" s="62">
        <f t="shared" si="113"/>
        <v>39873.91489157379</v>
      </c>
      <c r="AB46" s="62">
        <f t="shared" si="113"/>
        <v>40575.663830108155</v>
      </c>
      <c r="AC46" s="62">
        <f t="shared" si="113"/>
        <v>41993.000912167801</v>
      </c>
      <c r="AD46" s="62">
        <f t="shared" si="113"/>
        <v>43253.435346526101</v>
      </c>
      <c r="AE46" s="62">
        <f t="shared" si="113"/>
        <v>46038.250313862321</v>
      </c>
      <c r="AF46" s="62">
        <f t="shared" si="113"/>
        <v>45497.819104535614</v>
      </c>
      <c r="AG46" s="62">
        <f t="shared" si="113"/>
        <v>45327.392335167606</v>
      </c>
      <c r="AH46" s="62">
        <f t="shared" si="113"/>
        <v>46777.868889892969</v>
      </c>
      <c r="AI46" s="62">
        <f t="shared" si="113"/>
        <v>48274.760694369543</v>
      </c>
      <c r="AJ46" s="62">
        <f t="shared" si="113"/>
        <v>49819.553036589372</v>
      </c>
      <c r="AK46" s="62">
        <f t="shared" si="113"/>
        <v>51413.77873376022</v>
      </c>
      <c r="AL46" s="62">
        <f t="shared" si="113"/>
        <v>53059.019653240553</v>
      </c>
      <c r="AM46" s="62">
        <f t="shared" si="113"/>
        <v>54756.908282144257</v>
      </c>
      <c r="AN46" s="62">
        <f t="shared" si="113"/>
        <v>56509.129347172871</v>
      </c>
      <c r="AO46" s="62">
        <f t="shared" si="113"/>
        <v>58317.421486282416</v>
      </c>
      <c r="AP46" s="62">
        <f t="shared" si="113"/>
        <v>60183.578973843454</v>
      </c>
      <c r="AQ46" s="62">
        <f t="shared" si="113"/>
        <v>62109.453501006443</v>
      </c>
      <c r="AR46" s="62">
        <f t="shared" si="113"/>
        <v>64096.956013038653</v>
      </c>
      <c r="AS46" s="62">
        <f t="shared" si="113"/>
        <v>66148.058605455895</v>
      </c>
      <c r="AT46" s="62">
        <f t="shared" si="113"/>
        <v>68264.796480830482</v>
      </c>
      <c r="AU46" s="62">
        <f t="shared" si="113"/>
        <v>70449.26996821705</v>
      </c>
      <c r="AV46" s="62">
        <f t="shared" si="113"/>
        <v>72703.646607200004</v>
      </c>
      <c r="AW46" s="62">
        <f t="shared" si="113"/>
        <v>75030.163298630403</v>
      </c>
      <c r="AX46" s="62">
        <f t="shared" si="113"/>
        <v>77431.128524186584</v>
      </c>
      <c r="AY46" s="62">
        <f t="shared" si="113"/>
        <v>79908.924636960568</v>
      </c>
      <c r="AZ46" s="62">
        <f t="shared" si="113"/>
        <v>82466.0102253433</v>
      </c>
      <c r="BA46" s="62">
        <f t="shared" si="113"/>
        <v>85104.922552554301</v>
      </c>
      <c r="BB46" s="62">
        <f t="shared" si="113"/>
        <v>87828.280074236027</v>
      </c>
      <c r="BC46" s="62">
        <f t="shared" si="113"/>
        <v>90638.785036611589</v>
      </c>
      <c r="BD46" s="62">
        <f t="shared" si="113"/>
        <v>93539.226157783152</v>
      </c>
      <c r="BE46" s="62">
        <f t="shared" si="113"/>
        <v>96532.481394832226</v>
      </c>
      <c r="BF46" s="62">
        <f t="shared" si="113"/>
        <v>99621.52079946686</v>
      </c>
      <c r="BG46" s="62">
        <f t="shared" si="113"/>
        <v>102809.40946504982</v>
      </c>
      <c r="BH46" s="62">
        <f t="shared" si="113"/>
        <v>106099.3105679314</v>
      </c>
      <c r="BI46" s="62">
        <f t="shared" si="113"/>
        <v>109494.4885061052</v>
      </c>
      <c r="BJ46" s="62">
        <f t="shared" si="113"/>
        <v>112998.31213830056</v>
      </c>
      <c r="BK46" s="62">
        <f t="shared" si="113"/>
        <v>116614.25812672618</v>
      </c>
      <c r="BL46" s="62">
        <f t="shared" si="113"/>
        <v>120345.91438678143</v>
      </c>
      <c r="BM46" s="62">
        <f t="shared" ref="BM46:CN46" si="114">SUM(BM26:BM45)</f>
        <v>124196.98364715843</v>
      </c>
      <c r="BN46" s="62">
        <f t="shared" si="114"/>
        <v>128171.28712386751</v>
      </c>
      <c r="BO46" s="62">
        <f t="shared" si="114"/>
        <v>132272.76831183129</v>
      </c>
      <c r="BP46" s="62">
        <f t="shared" si="114"/>
        <v>136505.49689780988</v>
      </c>
      <c r="BQ46" s="62">
        <f t="shared" si="114"/>
        <v>140873.6727985398</v>
      </c>
      <c r="BR46" s="62">
        <f t="shared" si="114"/>
        <v>145381.63032809304</v>
      </c>
      <c r="BS46" s="62">
        <f t="shared" si="114"/>
        <v>150033.84249859207</v>
      </c>
      <c r="BT46" s="62">
        <f t="shared" si="114"/>
        <v>154834.92545854699</v>
      </c>
      <c r="BU46" s="62">
        <f t="shared" si="114"/>
        <v>159789.6430732205</v>
      </c>
      <c r="BV46" s="62">
        <f t="shared" si="114"/>
        <v>164902.91165156357</v>
      </c>
      <c r="BW46" s="62">
        <f t="shared" si="114"/>
        <v>170179.80482441359</v>
      </c>
      <c r="BX46" s="62">
        <f t="shared" si="114"/>
        <v>175625.55857879482</v>
      </c>
      <c r="BY46" s="62">
        <f t="shared" si="114"/>
        <v>181245.57645331629</v>
      </c>
      <c r="BZ46" s="62">
        <f t="shared" si="114"/>
        <v>187045.43489982237</v>
      </c>
      <c r="CA46" s="62">
        <f t="shared" si="114"/>
        <v>193030.8888166167</v>
      </c>
      <c r="CB46" s="62">
        <f t="shared" si="114"/>
        <v>199207.87725874846</v>
      </c>
      <c r="CC46" s="62">
        <f t="shared" si="114"/>
        <v>205582.5293310284</v>
      </c>
      <c r="CD46" s="62">
        <f t="shared" si="114"/>
        <v>212161.17026962133</v>
      </c>
      <c r="CE46" s="62">
        <f t="shared" si="114"/>
        <v>218950.3277182492</v>
      </c>
      <c r="CF46" s="62">
        <f t="shared" si="114"/>
        <v>225956.73820523321</v>
      </c>
      <c r="CG46" s="62">
        <f t="shared" si="114"/>
        <v>233187.35382780063</v>
      </c>
      <c r="CH46" s="62">
        <f t="shared" si="114"/>
        <v>240649.34915029028</v>
      </c>
      <c r="CI46" s="62">
        <f t="shared" si="114"/>
        <v>248350.12832309958</v>
      </c>
      <c r="CJ46" s="62">
        <f t="shared" si="114"/>
        <v>256297.3324294388</v>
      </c>
      <c r="CK46" s="62">
        <f t="shared" si="114"/>
        <v>264498.84706718085</v>
      </c>
      <c r="CL46" s="62">
        <f t="shared" si="114"/>
        <v>272962.81017333065</v>
      </c>
      <c r="CM46" s="62">
        <f t="shared" si="114"/>
        <v>281697.62009887723</v>
      </c>
      <c r="CN46" s="62">
        <f t="shared" si="114"/>
        <v>290711.94394204131</v>
      </c>
      <c r="CO46" s="62">
        <f t="shared" ref="CO46:CT46" si="115">SUM(CO26:CO45)</f>
        <v>300014.7261481866</v>
      </c>
      <c r="CP46" s="62">
        <f t="shared" si="115"/>
        <v>309615.19738492859</v>
      </c>
      <c r="CQ46" s="62">
        <f t="shared" si="115"/>
        <v>319522.88370124629</v>
      </c>
      <c r="CR46" s="62">
        <f t="shared" si="115"/>
        <v>329747.6159796862</v>
      </c>
      <c r="CS46" s="62">
        <f t="shared" si="115"/>
        <v>340299.53969103616</v>
      </c>
      <c r="CT46" s="62">
        <f t="shared" si="115"/>
        <v>351189.12496114935</v>
      </c>
      <c r="CU46" s="62">
        <f t="shared" ref="CU46:DD46" si="116">SUM(CU26:CU45)</f>
        <v>362427.17695990618</v>
      </c>
      <c r="CV46" s="62">
        <f t="shared" si="116"/>
        <v>374024.84662262315</v>
      </c>
      <c r="CW46" s="62">
        <f t="shared" si="116"/>
        <v>385993.64171454712</v>
      </c>
      <c r="CX46" s="62">
        <f t="shared" si="116"/>
        <v>398345.43824941257</v>
      </c>
      <c r="CY46" s="62">
        <f t="shared" si="116"/>
        <v>411092.49227339384</v>
      </c>
      <c r="CZ46" s="62">
        <f t="shared" si="116"/>
        <v>424247.45202614245</v>
      </c>
      <c r="DA46" s="62">
        <f t="shared" si="116"/>
        <v>437823.370490979</v>
      </c>
      <c r="DB46" s="62">
        <f t="shared" si="116"/>
        <v>451833.71834669035</v>
      </c>
      <c r="DC46" s="62">
        <f t="shared" si="116"/>
        <v>466292.39733378444</v>
      </c>
      <c r="DD46" s="62">
        <f t="shared" si="116"/>
        <v>481213.75404846563</v>
      </c>
      <c r="DE46" s="62">
        <f t="shared" ref="DE46:DJ46" si="117">SUM(DE26:DE45)</f>
        <v>496612.59417801647</v>
      </c>
      <c r="DF46" s="62">
        <f t="shared" si="117"/>
        <v>512504.19719171297</v>
      </c>
      <c r="DG46" s="62">
        <f t="shared" si="117"/>
        <v>528904.33150184783</v>
      </c>
      <c r="DH46" s="62">
        <f t="shared" si="117"/>
        <v>545829.27010990691</v>
      </c>
      <c r="DI46" s="62">
        <f t="shared" si="117"/>
        <v>563295.806753424</v>
      </c>
      <c r="DJ46" s="62">
        <f t="shared" si="117"/>
        <v>581321.27256953355</v>
      </c>
      <c r="DK46" s="393"/>
    </row>
    <row r="47" spans="1:115" ht="16" thickTop="1" x14ac:dyDescent="0.2"/>
    <row r="48" spans="1:115" s="45" customFormat="1" ht="58" x14ac:dyDescent="0.2">
      <c r="A48" s="45" t="s">
        <v>59</v>
      </c>
      <c r="B48" s="41" t="e">
        <f ca="1">MID(CELL("Dateiname",$B$2),FIND("]", CELL("Dateiname",$B$2))+1,31)</f>
        <v>#VALUE!</v>
      </c>
      <c r="C48" s="46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t="s">
        <v>59</v>
      </c>
      <c r="B49" s="33" t="s">
        <v>63</v>
      </c>
      <c r="C49" s="34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2" t="s">
        <v>51</v>
      </c>
      <c r="S49" s="491"/>
    </row>
    <row r="50" spans="1:19" ht="42" x14ac:dyDescent="0.2">
      <c r="A50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118">D50+10</f>
        <v>2000</v>
      </c>
      <c r="F50" s="15">
        <f t="shared" si="118"/>
        <v>2010</v>
      </c>
      <c r="G50" s="15">
        <f t="shared" si="118"/>
        <v>2020</v>
      </c>
      <c r="H50" s="15">
        <f t="shared" si="118"/>
        <v>2030</v>
      </c>
      <c r="I50" s="15">
        <f t="shared" si="118"/>
        <v>2040</v>
      </c>
      <c r="J50" s="16">
        <f t="shared" si="118"/>
        <v>2050</v>
      </c>
      <c r="K50" s="15">
        <v>1990</v>
      </c>
      <c r="L50" s="15">
        <f t="shared" ref="L50:Q50" si="119">K50+10</f>
        <v>2000</v>
      </c>
      <c r="M50" s="15">
        <f t="shared" si="119"/>
        <v>2010</v>
      </c>
      <c r="N50" s="15">
        <f t="shared" si="119"/>
        <v>2020</v>
      </c>
      <c r="O50" s="15">
        <f t="shared" si="119"/>
        <v>2030</v>
      </c>
      <c r="P50" s="15">
        <f t="shared" si="119"/>
        <v>2040</v>
      </c>
      <c r="Q50" s="25">
        <f t="shared" si="119"/>
        <v>2050</v>
      </c>
      <c r="R50" s="29" t="s">
        <v>60</v>
      </c>
      <c r="S50" s="30" t="s">
        <v>61</v>
      </c>
    </row>
    <row r="51" spans="1:19" x14ac:dyDescent="0.2">
      <c r="A51" t="s">
        <v>59</v>
      </c>
      <c r="B51" s="7" t="str">
        <f t="shared" ref="B51:B70" si="120">B26</f>
        <v>Batteries</v>
      </c>
      <c r="C51" s="34" t="s">
        <v>63</v>
      </c>
      <c r="D51" s="120">
        <f>'Data Non-Energy-Sector'!J5</f>
        <v>0</v>
      </c>
      <c r="E51" s="122">
        <f>(G51-D51)/(G$50-D$50)*(E$50-D$50)+D51</f>
        <v>0.05</v>
      </c>
      <c r="F51" s="122">
        <f>(G51-E51)/(G$50-E$50)*(F$50-E$50)+E51</f>
        <v>9.9999999999999992E-2</v>
      </c>
      <c r="G51" s="120">
        <f>'Data Non-Energy-Sector'!I5</f>
        <v>0.15</v>
      </c>
      <c r="H51" s="122">
        <f>(J51-G51)/(J$50-G$50)*(H$50-G$50)+G51</f>
        <v>0.15</v>
      </c>
      <c r="I51" s="122">
        <f>(J51-H51)/(J$50-H$50)*(I$50-H$50)+H51</f>
        <v>0.15</v>
      </c>
      <c r="J51" s="121">
        <f>'Data Non-Energy-Sector'!K5</f>
        <v>0.15</v>
      </c>
      <c r="K51" s="120">
        <f t="shared" ref="K51:N54" si="121">D51</f>
        <v>0</v>
      </c>
      <c r="L51" s="120">
        <f t="shared" si="121"/>
        <v>0.05</v>
      </c>
      <c r="M51" s="120">
        <f t="shared" si="121"/>
        <v>9.9999999999999992E-2</v>
      </c>
      <c r="N51" s="120">
        <f t="shared" si="121"/>
        <v>0.15</v>
      </c>
      <c r="O51" s="122">
        <f>(Q51-N51)/(Q$50-N$50)*(O$50-N$50)+N51</f>
        <v>0.3666666666666667</v>
      </c>
      <c r="P51" s="122">
        <f>(Q51-O51)/(Q$50-O$50)*(P$50-O$50)+O51</f>
        <v>0.58333333333333337</v>
      </c>
      <c r="Q51" s="121">
        <f>'Data Non-Energy-Sector'!L5</f>
        <v>0.8</v>
      </c>
      <c r="R51" s="57">
        <f>'Data Non-Energy-Sector'!G5</f>
        <v>5</v>
      </c>
      <c r="S51" s="252">
        <f>(AC26/N26)^(1/(AC$25-N$25))-1</f>
        <v>3.9754062463902118E-2</v>
      </c>
    </row>
    <row r="52" spans="1:19" x14ac:dyDescent="0.2">
      <c r="A52" t="s">
        <v>59</v>
      </c>
      <c r="B52" s="7" t="str">
        <f t="shared" si="120"/>
        <v>Pigments</v>
      </c>
      <c r="C52" s="34" t="s">
        <v>63</v>
      </c>
      <c r="D52" s="120">
        <f>'Data Non-Energy-Sector'!J6</f>
        <v>0</v>
      </c>
      <c r="E52" s="122">
        <f t="shared" ref="E52:E54" si="122">(G52-D52)/(G$50-D$50)*(E$50-D$50)+D52</f>
        <v>0</v>
      </c>
      <c r="F52" s="122">
        <f t="shared" ref="F52:F54" si="123">(G52-E52)/(G$50-E$50)*(F$50-E$50)+E52</f>
        <v>0</v>
      </c>
      <c r="G52" s="120">
        <f>'Data Non-Energy-Sector'!I6</f>
        <v>0</v>
      </c>
      <c r="H52" s="122">
        <f t="shared" ref="H52:H54" si="124">(J52-G52)/(J$50-G$50)*(H$50-G$50)+G52</f>
        <v>0</v>
      </c>
      <c r="I52" s="122">
        <f t="shared" ref="I52:I54" si="125">(J52-H52)/(J$50-H$50)*(I$50-H$50)+H52</f>
        <v>0</v>
      </c>
      <c r="J52" s="123">
        <f>'Data Non-Energy-Sector'!K6</f>
        <v>0</v>
      </c>
      <c r="K52" s="120">
        <f t="shared" si="121"/>
        <v>0</v>
      </c>
      <c r="L52" s="120">
        <f t="shared" si="121"/>
        <v>0</v>
      </c>
      <c r="M52" s="120">
        <f t="shared" si="121"/>
        <v>0</v>
      </c>
      <c r="N52" s="120">
        <f t="shared" si="121"/>
        <v>0</v>
      </c>
      <c r="O52" s="122">
        <f t="shared" ref="O52:O54" si="126">(Q52-N52)/(Q$50-N$50)*(O$50-N$50)+N52</f>
        <v>0</v>
      </c>
      <c r="P52" s="122">
        <f t="shared" ref="P52:P54" si="127">(Q52-O52)/(Q$50-O$50)*(P$50-O$50)+O52</f>
        <v>0</v>
      </c>
      <c r="Q52" s="123">
        <f>'Data Non-Energy-Sector'!L6</f>
        <v>0</v>
      </c>
      <c r="R52" s="57">
        <f>'Data Non-Energy-Sector'!G6</f>
        <v>1</v>
      </c>
      <c r="S52" s="252">
        <f>(AC27/N27)^(1/(AC$25-N$25))-1</f>
        <v>3.9754062463902118E-2</v>
      </c>
    </row>
    <row r="53" spans="1:19" x14ac:dyDescent="0.2">
      <c r="A53" t="s">
        <v>59</v>
      </c>
      <c r="B53" s="7" t="str">
        <f t="shared" si="120"/>
        <v>Coatings</v>
      </c>
      <c r="C53" s="34" t="s">
        <v>63</v>
      </c>
      <c r="D53" s="120">
        <f>'Data Non-Energy-Sector'!J7</f>
        <v>0</v>
      </c>
      <c r="E53" s="122">
        <f t="shared" si="122"/>
        <v>0.05</v>
      </c>
      <c r="F53" s="122">
        <f t="shared" si="123"/>
        <v>9.9999999999999992E-2</v>
      </c>
      <c r="G53" s="120">
        <f>'Data Non-Energy-Sector'!I7</f>
        <v>0.15</v>
      </c>
      <c r="H53" s="122">
        <f t="shared" si="124"/>
        <v>0.15</v>
      </c>
      <c r="I53" s="122">
        <f t="shared" si="125"/>
        <v>0.15</v>
      </c>
      <c r="J53" s="123">
        <f>'Data Non-Energy-Sector'!K7</f>
        <v>0.15</v>
      </c>
      <c r="K53" s="120">
        <f t="shared" si="121"/>
        <v>0</v>
      </c>
      <c r="L53" s="120">
        <f t="shared" si="121"/>
        <v>0.05</v>
      </c>
      <c r="M53" s="120">
        <f t="shared" si="121"/>
        <v>9.9999999999999992E-2</v>
      </c>
      <c r="N53" s="120">
        <f t="shared" si="121"/>
        <v>0.15</v>
      </c>
      <c r="O53" s="122">
        <f t="shared" si="126"/>
        <v>0.3666666666666667</v>
      </c>
      <c r="P53" s="122">
        <f t="shared" si="127"/>
        <v>0.58333333333333337</v>
      </c>
      <c r="Q53" s="123">
        <f>'Data Non-Energy-Sector'!L7</f>
        <v>0.8</v>
      </c>
      <c r="R53" s="57">
        <f>'Data Non-Energy-Sector'!G7</f>
        <v>15</v>
      </c>
      <c r="S53" s="252">
        <f>(AC28/N28)^(1/(AC$25-N$25))-1</f>
        <v>3.9754062463902118E-2</v>
      </c>
    </row>
    <row r="54" spans="1:19" x14ac:dyDescent="0.2">
      <c r="A54" t="s">
        <v>59</v>
      </c>
      <c r="B54" s="7" t="str">
        <f t="shared" si="120"/>
        <v>Stabilisers</v>
      </c>
      <c r="C54" s="34" t="s">
        <v>63</v>
      </c>
      <c r="D54" s="120">
        <f>'Data Non-Energy-Sector'!J8</f>
        <v>0</v>
      </c>
      <c r="E54" s="122">
        <f t="shared" si="122"/>
        <v>0.05</v>
      </c>
      <c r="F54" s="122">
        <f t="shared" si="123"/>
        <v>9.9999999999999992E-2</v>
      </c>
      <c r="G54" s="120">
        <f>'Data Non-Energy-Sector'!I8</f>
        <v>0.15</v>
      </c>
      <c r="H54" s="122">
        <f t="shared" si="124"/>
        <v>0.15</v>
      </c>
      <c r="I54" s="122">
        <f t="shared" si="125"/>
        <v>0.15</v>
      </c>
      <c r="J54" s="123">
        <f>'Data Non-Energy-Sector'!K8</f>
        <v>0.15</v>
      </c>
      <c r="K54" s="120">
        <f t="shared" si="121"/>
        <v>0</v>
      </c>
      <c r="L54" s="120">
        <f t="shared" si="121"/>
        <v>0.05</v>
      </c>
      <c r="M54" s="120">
        <f t="shared" si="121"/>
        <v>9.9999999999999992E-2</v>
      </c>
      <c r="N54" s="120">
        <f t="shared" si="121"/>
        <v>0.15</v>
      </c>
      <c r="O54" s="122">
        <f t="shared" si="126"/>
        <v>0.3666666666666667</v>
      </c>
      <c r="P54" s="122">
        <f t="shared" si="127"/>
        <v>0.58333333333333337</v>
      </c>
      <c r="Q54" s="123">
        <f>'Data Non-Energy-Sector'!L8</f>
        <v>0.8</v>
      </c>
      <c r="R54" s="57">
        <f>'Data Non-Energy-Sector'!G8</f>
        <v>2</v>
      </c>
      <c r="S54" s="252">
        <f>(AC29/N29)^(1/(AC$25-N$25))-1</f>
        <v>3.9754062463902118E-2</v>
      </c>
    </row>
    <row r="55" spans="1:19" x14ac:dyDescent="0.2">
      <c r="A55" t="s">
        <v>59</v>
      </c>
      <c r="B55" s="7" t="str">
        <f t="shared" si="120"/>
        <v>-</v>
      </c>
      <c r="C55" s="36" t="s">
        <v>63</v>
      </c>
      <c r="D55" s="96"/>
      <c r="E55" s="96"/>
      <c r="F55" s="96"/>
      <c r="G55" s="96"/>
      <c r="H55" s="96"/>
      <c r="I55" s="96"/>
      <c r="J55" s="231"/>
      <c r="K55" s="96"/>
      <c r="L55" s="96"/>
      <c r="M55" s="96"/>
      <c r="N55" s="96"/>
      <c r="O55" s="96"/>
      <c r="P55" s="96"/>
      <c r="Q55" s="231"/>
      <c r="S55" s="232"/>
    </row>
    <row r="56" spans="1:19" x14ac:dyDescent="0.2">
      <c r="A56" t="s">
        <v>59</v>
      </c>
      <c r="B56" s="7" t="str">
        <f t="shared" si="120"/>
        <v>-</v>
      </c>
      <c r="C56" s="36" t="s">
        <v>63</v>
      </c>
      <c r="D56" s="96"/>
      <c r="E56" s="96"/>
      <c r="F56" s="96"/>
      <c r="G56" s="96"/>
      <c r="H56" s="96"/>
      <c r="I56" s="96"/>
      <c r="J56" s="231"/>
      <c r="K56" s="96"/>
      <c r="L56" s="96"/>
      <c r="M56" s="96"/>
      <c r="N56" s="96"/>
      <c r="O56" s="96"/>
      <c r="P56" s="96"/>
      <c r="Q56" s="231"/>
      <c r="S56" s="232"/>
    </row>
    <row r="57" spans="1:19" x14ac:dyDescent="0.2">
      <c r="A57" t="s">
        <v>59</v>
      </c>
      <c r="B57" s="7" t="str">
        <f t="shared" si="120"/>
        <v>-</v>
      </c>
      <c r="C57" s="36" t="s">
        <v>63</v>
      </c>
      <c r="D57" s="96"/>
      <c r="E57" s="96"/>
      <c r="F57" s="96"/>
      <c r="G57" s="96"/>
      <c r="H57" s="96"/>
      <c r="I57" s="96"/>
      <c r="J57" s="231"/>
      <c r="K57" s="96"/>
      <c r="L57" s="96"/>
      <c r="M57" s="96"/>
      <c r="N57" s="96"/>
      <c r="O57" s="96"/>
      <c r="P57" s="96"/>
      <c r="Q57" s="231"/>
      <c r="S57" s="232"/>
    </row>
    <row r="58" spans="1:19" x14ac:dyDescent="0.2">
      <c r="A58" t="s">
        <v>59</v>
      </c>
      <c r="B58" s="7" t="str">
        <f t="shared" si="120"/>
        <v>-</v>
      </c>
      <c r="C58" s="36" t="s">
        <v>63</v>
      </c>
      <c r="D58" s="96"/>
      <c r="E58" s="96"/>
      <c r="F58" s="96"/>
      <c r="G58" s="96"/>
      <c r="H58" s="96"/>
      <c r="I58" s="96"/>
      <c r="J58" s="231"/>
      <c r="K58" s="96"/>
      <c r="L58" s="96"/>
      <c r="M58" s="96"/>
      <c r="N58" s="96"/>
      <c r="O58" s="96"/>
      <c r="P58" s="96"/>
      <c r="Q58" s="231"/>
      <c r="S58" s="232"/>
    </row>
    <row r="59" spans="1:19" x14ac:dyDescent="0.2">
      <c r="A59" t="s">
        <v>59</v>
      </c>
      <c r="B59" s="7" t="str">
        <f t="shared" si="120"/>
        <v>-</v>
      </c>
      <c r="C59" s="36" t="s">
        <v>63</v>
      </c>
      <c r="D59" s="96"/>
      <c r="E59" s="96"/>
      <c r="F59" s="96"/>
      <c r="G59" s="96"/>
      <c r="H59" s="96"/>
      <c r="I59" s="96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t="s">
        <v>59</v>
      </c>
      <c r="B60" s="7" t="str">
        <f t="shared" si="120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t="s">
        <v>59</v>
      </c>
      <c r="B61" s="7" t="str">
        <f t="shared" si="120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t="s">
        <v>59</v>
      </c>
      <c r="B62" s="7" t="str">
        <f t="shared" si="120"/>
        <v>-</v>
      </c>
      <c r="C62" s="36" t="s">
        <v>63</v>
      </c>
      <c r="D62" s="96"/>
      <c r="E62" s="96"/>
      <c r="F62" s="96"/>
      <c r="G62" s="97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t="s">
        <v>59</v>
      </c>
      <c r="B63" s="7" t="str">
        <f t="shared" si="120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t="s">
        <v>59</v>
      </c>
      <c r="B64" s="7" t="str">
        <f t="shared" si="120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t="s">
        <v>59</v>
      </c>
      <c r="B65" s="7" t="str">
        <f t="shared" si="120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t="s">
        <v>59</v>
      </c>
      <c r="B66" s="7" t="str">
        <f t="shared" si="120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t="s">
        <v>59</v>
      </c>
      <c r="B67" s="7" t="str">
        <f t="shared" si="120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t="s">
        <v>59</v>
      </c>
      <c r="B68" s="7" t="str">
        <f t="shared" si="120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t="s">
        <v>59</v>
      </c>
      <c r="B69" s="7" t="str">
        <f t="shared" si="120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s="102" customFormat="1" ht="16" thickBot="1" x14ac:dyDescent="0.25">
      <c r="A70" s="102" t="s">
        <v>59</v>
      </c>
      <c r="B70" s="100" t="str">
        <f t="shared" si="120"/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DK70" s="397"/>
    </row>
    <row r="71" spans="1:115" ht="16" thickTop="1" x14ac:dyDescent="0.2">
      <c r="C71" s="34"/>
      <c r="D71" s="96"/>
      <c r="E71" s="493" t="s">
        <v>150</v>
      </c>
      <c r="F71" s="493"/>
      <c r="G71" s="493"/>
      <c r="H71" s="493"/>
      <c r="I71" s="493"/>
      <c r="J71" s="493"/>
      <c r="K71" s="493"/>
      <c r="L71" s="96"/>
      <c r="M71" s="96"/>
      <c r="N71" s="96"/>
      <c r="O71" s="96"/>
      <c r="P71" s="96"/>
      <c r="Q71" s="97"/>
      <c r="S71" s="98"/>
    </row>
    <row r="72" spans="1:115" x14ac:dyDescent="0.2">
      <c r="C72" s="34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115" x14ac:dyDescent="0.2">
      <c r="C73" s="34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115" x14ac:dyDescent="0.2">
      <c r="C74" s="34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O74" s="96"/>
      <c r="P74" s="96"/>
      <c r="Q74" s="97"/>
      <c r="S74" s="98"/>
    </row>
    <row r="77" spans="1:115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64">
        <v>2050</v>
      </c>
      <c r="BM77" s="64">
        <v>2051</v>
      </c>
      <c r="BN77" s="64">
        <v>2052</v>
      </c>
      <c r="BO77" s="64">
        <v>2053</v>
      </c>
      <c r="BP77" s="64">
        <v>2054</v>
      </c>
      <c r="BQ77" s="64">
        <v>2055</v>
      </c>
      <c r="BR77" s="64">
        <v>2056</v>
      </c>
      <c r="BS77" s="64">
        <v>2057</v>
      </c>
      <c r="BT77" s="64">
        <v>2058</v>
      </c>
      <c r="BU77" s="64">
        <v>2059</v>
      </c>
      <c r="BV77" s="64">
        <v>2060</v>
      </c>
      <c r="BW77" s="64">
        <v>2061</v>
      </c>
      <c r="BX77" s="64">
        <v>2062</v>
      </c>
      <c r="BY77" s="64">
        <v>2063</v>
      </c>
      <c r="BZ77" s="64">
        <v>2064</v>
      </c>
      <c r="CA77" s="64">
        <v>2065</v>
      </c>
      <c r="CB77" s="64">
        <v>2066</v>
      </c>
      <c r="CC77" s="64">
        <v>2067</v>
      </c>
      <c r="CD77" s="64">
        <v>2068</v>
      </c>
      <c r="CE77" s="64">
        <v>2069</v>
      </c>
      <c r="CF77" s="64">
        <v>2070</v>
      </c>
      <c r="CG77" s="64">
        <v>2071</v>
      </c>
      <c r="CH77" s="64">
        <v>2072</v>
      </c>
      <c r="CI77" s="64">
        <v>2073</v>
      </c>
      <c r="CJ77" s="64">
        <v>2074</v>
      </c>
      <c r="CK77" s="64">
        <v>2075</v>
      </c>
      <c r="CL77" s="64">
        <v>2076</v>
      </c>
      <c r="CM77" s="64">
        <v>2077</v>
      </c>
      <c r="CN77" s="64">
        <v>2078</v>
      </c>
      <c r="CO77" s="64">
        <v>2079</v>
      </c>
      <c r="CP77" s="64">
        <v>2080</v>
      </c>
      <c r="CQ77" s="64">
        <v>2081</v>
      </c>
      <c r="CR77" s="64">
        <v>2082</v>
      </c>
      <c r="CS77" s="64">
        <v>2083</v>
      </c>
      <c r="CT77" s="64">
        <v>2084</v>
      </c>
      <c r="CU77" s="64">
        <v>2085</v>
      </c>
      <c r="CV77" s="64">
        <v>2086</v>
      </c>
      <c r="CW77" s="64">
        <v>2087</v>
      </c>
      <c r="CX77" s="64">
        <v>2088</v>
      </c>
      <c r="CY77" s="64">
        <v>2089</v>
      </c>
      <c r="CZ77" s="64">
        <v>2090</v>
      </c>
      <c r="DA77" s="64">
        <v>2091</v>
      </c>
      <c r="DB77" s="64">
        <v>2092</v>
      </c>
      <c r="DC77" s="64">
        <v>2093</v>
      </c>
      <c r="DD77" s="64">
        <v>2094</v>
      </c>
      <c r="DE77" s="64">
        <v>2095</v>
      </c>
      <c r="DF77" s="64">
        <v>2096</v>
      </c>
      <c r="DG77" s="64">
        <v>2097</v>
      </c>
      <c r="DH77" s="64">
        <v>2098</v>
      </c>
      <c r="DI77" s="64">
        <v>2099</v>
      </c>
      <c r="DJ77" s="64">
        <v>2100</v>
      </c>
    </row>
    <row r="78" spans="1:115" x14ac:dyDescent="0.2">
      <c r="B78" s="65" t="s">
        <v>87</v>
      </c>
      <c r="C78" s="65" t="s">
        <v>2</v>
      </c>
      <c r="D78" s="66">
        <f>E78/(1+D84)</f>
        <v>16762.846688192931</v>
      </c>
      <c r="E78" s="66">
        <f>F78/(1+E84)</f>
        <v>17262.09829052888</v>
      </c>
      <c r="F78" s="66">
        <f>G78/(1+F84)</f>
        <v>17522.490351390581</v>
      </c>
      <c r="G78" s="66">
        <f>H78/(1+G84)</f>
        <v>17833.854249921136</v>
      </c>
      <c r="H78" s="236">
        <f>'Framework Data'!H4</f>
        <v>18100</v>
      </c>
      <c r="I78" s="236">
        <f>'Framework Data'!I4</f>
        <v>18500</v>
      </c>
      <c r="J78" s="236">
        <f>'Framework Data'!J4</f>
        <v>18900</v>
      </c>
      <c r="K78" s="236">
        <f>'Framework Data'!K4</f>
        <v>20000</v>
      </c>
      <c r="L78" s="236">
        <f>'Framework Data'!L4</f>
        <v>19600</v>
      </c>
      <c r="M78" s="236">
        <f>'Framework Data'!M4</f>
        <v>19100</v>
      </c>
      <c r="N78" s="236">
        <f>'Framework Data'!N4</f>
        <v>19700</v>
      </c>
      <c r="O78" s="236">
        <f>'Framework Data'!O4</f>
        <v>18200</v>
      </c>
      <c r="P78" s="236">
        <f>'Framework Data'!P4</f>
        <v>15800</v>
      </c>
      <c r="Q78" s="236">
        <f>'Framework Data'!Q4</f>
        <v>16900</v>
      </c>
      <c r="R78" s="236">
        <f>'Framework Data'!R4</f>
        <v>18800</v>
      </c>
      <c r="S78" s="236">
        <f>'Framework Data'!S4</f>
        <v>19400</v>
      </c>
      <c r="T78" s="236">
        <f>'Framework Data'!T4</f>
        <v>19300</v>
      </c>
      <c r="U78" s="236">
        <f>'Framework Data'!U4</f>
        <v>20400</v>
      </c>
      <c r="V78" s="236">
        <f>'Framework Data'!V4</f>
        <v>19600</v>
      </c>
      <c r="W78" s="236">
        <f>'Framework Data'!W4</f>
        <v>18800</v>
      </c>
      <c r="X78" s="236">
        <f>'Framework Data'!X4</f>
        <v>21100</v>
      </c>
      <c r="Y78" s="236">
        <f>'Framework Data'!Y4</f>
        <v>22200</v>
      </c>
      <c r="Z78" s="236">
        <f>'Framework Data'!Z4</f>
        <v>20900</v>
      </c>
      <c r="AA78" s="236">
        <f>'Framework Data'!AA4</f>
        <v>22000</v>
      </c>
      <c r="AB78" s="236">
        <f>'Framework Data'!AB4</f>
        <v>22400</v>
      </c>
      <c r="AC78" s="236">
        <f>'Framework Data'!AC4</f>
        <v>23200</v>
      </c>
      <c r="AD78" s="236">
        <f>'Framework Data'!AD4</f>
        <v>23900</v>
      </c>
      <c r="AE78" s="236">
        <f>'Framework Data'!AE4</f>
        <v>25400</v>
      </c>
      <c r="AF78" s="236">
        <f>'Framework Data'!AF4</f>
        <v>25100</v>
      </c>
      <c r="AG78" s="236">
        <f>'Framework Data'!AG4</f>
        <v>25000</v>
      </c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</row>
    <row r="79" spans="1:115" x14ac:dyDescent="0.2">
      <c r="B79" s="65" t="s">
        <v>152</v>
      </c>
      <c r="C79" s="68" t="s">
        <v>89</v>
      </c>
      <c r="D79" s="70">
        <f t="shared" ref="D79:F79" si="128">E79</f>
        <v>0</v>
      </c>
      <c r="E79" s="70">
        <f t="shared" si="128"/>
        <v>0</v>
      </c>
      <c r="F79" s="70">
        <f t="shared" si="128"/>
        <v>0</v>
      </c>
      <c r="G79" s="70">
        <f>H79</f>
        <v>0</v>
      </c>
      <c r="H79" s="240">
        <f>'Framework Data'!D69</f>
        <v>0</v>
      </c>
      <c r="I79" s="70">
        <f t="shared" ref="I79:X79" si="129">($Y$79-$H$79)/($Y$77-$H$77)+H79</f>
        <v>2.6470588235294117E-2</v>
      </c>
      <c r="J79" s="70">
        <f t="shared" si="129"/>
        <v>5.2941176470588235E-2</v>
      </c>
      <c r="K79" s="70">
        <f t="shared" si="129"/>
        <v>7.9411764705882348E-2</v>
      </c>
      <c r="L79" s="70">
        <f t="shared" si="129"/>
        <v>0.10588235294117647</v>
      </c>
      <c r="M79" s="70">
        <f t="shared" si="129"/>
        <v>0.13235294117647059</v>
      </c>
      <c r="N79" s="70">
        <f t="shared" si="129"/>
        <v>0.1588235294117647</v>
      </c>
      <c r="O79" s="70">
        <f t="shared" si="129"/>
        <v>0.1852941176470588</v>
      </c>
      <c r="P79" s="70">
        <f t="shared" si="129"/>
        <v>0.21176470588235291</v>
      </c>
      <c r="Q79" s="70">
        <f t="shared" si="129"/>
        <v>0.23823529411764702</v>
      </c>
      <c r="R79" s="70">
        <f t="shared" si="129"/>
        <v>0.26470588235294112</v>
      </c>
      <c r="S79" s="70">
        <f t="shared" si="129"/>
        <v>0.29117647058823526</v>
      </c>
      <c r="T79" s="70">
        <f t="shared" si="129"/>
        <v>0.31764705882352939</v>
      </c>
      <c r="U79" s="70">
        <f t="shared" si="129"/>
        <v>0.34411764705882353</v>
      </c>
      <c r="V79" s="70">
        <f t="shared" si="129"/>
        <v>0.37058823529411766</v>
      </c>
      <c r="W79" s="70">
        <f t="shared" si="129"/>
        <v>0.3970588235294118</v>
      </c>
      <c r="X79" s="70">
        <f t="shared" si="129"/>
        <v>0.42352941176470593</v>
      </c>
      <c r="Y79" s="240">
        <v>0.45</v>
      </c>
      <c r="Z79" s="70">
        <f>($AG$79-$Y$79)/($AG$77-$Y$77)+Y79</f>
        <v>0.45</v>
      </c>
      <c r="AA79" s="70">
        <f t="shared" ref="AA79:AF79" si="130">($AG$79-$Y$79)/($AG$77-$Y$77)+Z79</f>
        <v>0.45</v>
      </c>
      <c r="AB79" s="70">
        <f t="shared" si="130"/>
        <v>0.45</v>
      </c>
      <c r="AC79" s="70">
        <f t="shared" si="130"/>
        <v>0.45</v>
      </c>
      <c r="AD79" s="70">
        <f t="shared" si="130"/>
        <v>0.45</v>
      </c>
      <c r="AE79" s="70">
        <f t="shared" si="130"/>
        <v>0.45</v>
      </c>
      <c r="AF79" s="70">
        <f t="shared" si="130"/>
        <v>0.45</v>
      </c>
      <c r="AG79" s="242">
        <v>0.45</v>
      </c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</row>
    <row r="80" spans="1:115" x14ac:dyDescent="0.2">
      <c r="B80" s="65" t="s">
        <v>90</v>
      </c>
      <c r="C80" s="65" t="s">
        <v>2</v>
      </c>
      <c r="D80" s="74">
        <f t="shared" ref="D80:AF80" si="131">D78/(1-D79)</f>
        <v>16762.846688192931</v>
      </c>
      <c r="E80" s="74">
        <f t="shared" si="131"/>
        <v>17262.09829052888</v>
      </c>
      <c r="F80" s="74">
        <f t="shared" si="131"/>
        <v>17522.490351390581</v>
      </c>
      <c r="G80" s="74">
        <f t="shared" si="131"/>
        <v>17833.854249921136</v>
      </c>
      <c r="H80" s="74">
        <f t="shared" si="131"/>
        <v>18100</v>
      </c>
      <c r="I80" s="74">
        <f t="shared" si="131"/>
        <v>19003.021148036256</v>
      </c>
      <c r="J80" s="74">
        <f t="shared" si="131"/>
        <v>19956.521739130436</v>
      </c>
      <c r="K80" s="74">
        <f t="shared" si="131"/>
        <v>21725.239616613417</v>
      </c>
      <c r="L80" s="74">
        <f t="shared" si="131"/>
        <v>21921.052631578947</v>
      </c>
      <c r="M80" s="74">
        <f t="shared" si="131"/>
        <v>22013.559322033896</v>
      </c>
      <c r="N80" s="74">
        <f t="shared" si="131"/>
        <v>23419.580419580419</v>
      </c>
      <c r="O80" s="74">
        <f t="shared" si="131"/>
        <v>22339.350180505415</v>
      </c>
      <c r="P80" s="74">
        <f t="shared" si="131"/>
        <v>20044.776119402984</v>
      </c>
      <c r="Q80" s="74">
        <f t="shared" si="131"/>
        <v>22185.328185328184</v>
      </c>
      <c r="R80" s="74">
        <f t="shared" si="131"/>
        <v>25568</v>
      </c>
      <c r="S80" s="74">
        <f t="shared" si="131"/>
        <v>27369.294605809126</v>
      </c>
      <c r="T80" s="74">
        <f t="shared" si="131"/>
        <v>28284.482758620688</v>
      </c>
      <c r="U80" s="74">
        <f t="shared" si="131"/>
        <v>31103.139013452914</v>
      </c>
      <c r="V80" s="74">
        <f t="shared" si="131"/>
        <v>31140.186915887851</v>
      </c>
      <c r="W80" s="74">
        <f t="shared" si="131"/>
        <v>31180.487804878052</v>
      </c>
      <c r="X80" s="74">
        <f t="shared" si="131"/>
        <v>36602.040816326531</v>
      </c>
      <c r="Y80" s="74">
        <f t="shared" si="131"/>
        <v>40363.63636363636</v>
      </c>
      <c r="Z80" s="74">
        <f t="shared" si="131"/>
        <v>38000</v>
      </c>
      <c r="AA80" s="74">
        <f t="shared" si="131"/>
        <v>40000</v>
      </c>
      <c r="AB80" s="74">
        <f t="shared" si="131"/>
        <v>40727.272727272721</v>
      </c>
      <c r="AC80" s="74">
        <f t="shared" si="131"/>
        <v>42181.818181818177</v>
      </c>
      <c r="AD80" s="74">
        <f t="shared" si="131"/>
        <v>43454.545454545449</v>
      </c>
      <c r="AE80" s="74">
        <f t="shared" si="131"/>
        <v>46181.818181818177</v>
      </c>
      <c r="AF80" s="74">
        <f t="shared" si="131"/>
        <v>45636.363636363632</v>
      </c>
      <c r="AG80" s="74">
        <f>AG78/(1-AG79)</f>
        <v>45454.545454545449</v>
      </c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</row>
    <row r="81" spans="2:114" x14ac:dyDescent="0.2">
      <c r="B81" s="65" t="s">
        <v>91</v>
      </c>
      <c r="C81" s="65" t="s">
        <v>2</v>
      </c>
      <c r="D81" s="237">
        <f>'Framework Data'!D5</f>
        <v>0</v>
      </c>
      <c r="E81" s="237">
        <f>'Framework Data'!E5</f>
        <v>19.490674134938111</v>
      </c>
      <c r="F81" s="237">
        <f>'Framework Data'!F5</f>
        <v>19.490674134938111</v>
      </c>
      <c r="G81" s="237">
        <f>'Framework Data'!G5</f>
        <v>19.490674134938111</v>
      </c>
      <c r="H81" s="237">
        <f>'Framework Data'!H5</f>
        <v>19.490674134938111</v>
      </c>
      <c r="I81" s="237">
        <f>'Framework Data'!I5</f>
        <v>19.490674134938121</v>
      </c>
      <c r="J81" s="237">
        <f>'Framework Data'!J5</f>
        <v>19.4906741349381</v>
      </c>
      <c r="K81" s="237">
        <f>'Framework Data'!K5</f>
        <v>19.4906741349381</v>
      </c>
      <c r="L81" s="237">
        <f>'Framework Data'!L5</f>
        <v>19.490674134938121</v>
      </c>
      <c r="M81" s="237">
        <f>'Framework Data'!M5</f>
        <v>19.490674134938121</v>
      </c>
      <c r="N81" s="237">
        <f>'Framework Data'!N5</f>
        <v>19.490674134938121</v>
      </c>
      <c r="O81" s="237">
        <f>'Framework Data'!O5</f>
        <v>19.4872230999344</v>
      </c>
      <c r="P81" s="237">
        <f>'Framework Data'!P5</f>
        <v>19.487223099934489</v>
      </c>
      <c r="Q81" s="237">
        <f>'Framework Data'!Q5</f>
        <v>19.48722309993445</v>
      </c>
      <c r="R81" s="237">
        <f>'Framework Data'!R5</f>
        <v>19.715273127318561</v>
      </c>
      <c r="S81" s="237">
        <f>'Framework Data'!S5</f>
        <v>19.715273127318561</v>
      </c>
      <c r="T81" s="237">
        <f>'Framework Data'!T5</f>
        <v>2.8512262816155212</v>
      </c>
      <c r="U81" s="237">
        <f>'Framework Data'!U5</f>
        <v>11.35166663404673</v>
      </c>
      <c r="V81" s="237">
        <f>'Framework Data'!V5</f>
        <v>32.223226768143263</v>
      </c>
      <c r="W81" s="237">
        <f>'Framework Data'!W5</f>
        <v>84.029681134042974</v>
      </c>
      <c r="X81" s="237">
        <f>'Framework Data'!X5</f>
        <v>87.295078588063149</v>
      </c>
      <c r="Y81" s="237">
        <f>'Framework Data'!Y5</f>
        <v>128.2768979711467</v>
      </c>
      <c r="Z81" s="237">
        <f>'Framework Data'!Z5</f>
        <v>149.72774395757571</v>
      </c>
      <c r="AA81" s="237">
        <f>'Framework Data'!AA5</f>
        <v>126.08510842621088</v>
      </c>
      <c r="AB81" s="237">
        <f>'Framework Data'!AB5</f>
        <v>151.6088971645674</v>
      </c>
      <c r="AC81" s="237">
        <f>'Framework Data'!AC5</f>
        <v>188.81726965037177</v>
      </c>
      <c r="AD81" s="237">
        <f>'Framework Data'!AD5</f>
        <v>201.11010801934503</v>
      </c>
      <c r="AE81" s="237">
        <f>'Framework Data'!AE5</f>
        <v>143.56786795585214</v>
      </c>
      <c r="AF81" s="237">
        <f>'Framework Data'!AF5</f>
        <v>138.54453182802507</v>
      </c>
      <c r="AG81" s="237">
        <f>'Framework Data'!AG5</f>
        <v>127.1531193778434</v>
      </c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</row>
    <row r="82" spans="2:114" x14ac:dyDescent="0.2">
      <c r="B82" s="71" t="s">
        <v>92</v>
      </c>
      <c r="C82" s="65" t="s">
        <v>2</v>
      </c>
      <c r="D82" s="74">
        <f t="shared" ref="D82:AF82" si="132">D80-D81</f>
        <v>16762.846688192931</v>
      </c>
      <c r="E82" s="74">
        <f t="shared" si="132"/>
        <v>17242.607616393943</v>
      </c>
      <c r="F82" s="74">
        <f t="shared" si="132"/>
        <v>17502.999677255644</v>
      </c>
      <c r="G82" s="74">
        <f t="shared" si="132"/>
        <v>17814.363575786199</v>
      </c>
      <c r="H82" s="74">
        <f t="shared" si="132"/>
        <v>18080.509325865063</v>
      </c>
      <c r="I82" s="74">
        <f t="shared" si="132"/>
        <v>18983.530473901319</v>
      </c>
      <c r="J82" s="74">
        <f t="shared" si="132"/>
        <v>19937.031064995499</v>
      </c>
      <c r="K82" s="74">
        <f t="shared" si="132"/>
        <v>21705.74894247848</v>
      </c>
      <c r="L82" s="74">
        <f t="shared" si="132"/>
        <v>21901.56195744401</v>
      </c>
      <c r="M82" s="74">
        <f t="shared" si="132"/>
        <v>21994.068647898959</v>
      </c>
      <c r="N82" s="74">
        <f t="shared" si="132"/>
        <v>23400.089745445483</v>
      </c>
      <c r="O82" s="74">
        <f t="shared" si="132"/>
        <v>22319.862957405479</v>
      </c>
      <c r="P82" s="74">
        <f t="shared" si="132"/>
        <v>20025.288896303049</v>
      </c>
      <c r="Q82" s="74">
        <f t="shared" si="132"/>
        <v>22165.840962228249</v>
      </c>
      <c r="R82" s="74">
        <f t="shared" si="132"/>
        <v>25548.28472687268</v>
      </c>
      <c r="S82" s="74">
        <f t="shared" si="132"/>
        <v>27349.579332681806</v>
      </c>
      <c r="T82" s="74">
        <f t="shared" si="132"/>
        <v>28281.631532339074</v>
      </c>
      <c r="U82" s="74">
        <f t="shared" si="132"/>
        <v>31091.787346818866</v>
      </c>
      <c r="V82" s="74">
        <f t="shared" si="132"/>
        <v>31107.963689119708</v>
      </c>
      <c r="W82" s="74">
        <f t="shared" si="132"/>
        <v>31096.458123744011</v>
      </c>
      <c r="X82" s="74">
        <f t="shared" si="132"/>
        <v>36514.745737738471</v>
      </c>
      <c r="Y82" s="74">
        <f t="shared" si="132"/>
        <v>40235.359465665213</v>
      </c>
      <c r="Z82" s="74">
        <f t="shared" si="132"/>
        <v>37850.272256042423</v>
      </c>
      <c r="AA82" s="74">
        <f t="shared" si="132"/>
        <v>39873.91489157379</v>
      </c>
      <c r="AB82" s="74">
        <f t="shared" si="132"/>
        <v>40575.663830108155</v>
      </c>
      <c r="AC82" s="74">
        <f t="shared" si="132"/>
        <v>41993.000912167801</v>
      </c>
      <c r="AD82" s="74">
        <f t="shared" si="132"/>
        <v>43253.435346526101</v>
      </c>
      <c r="AE82" s="74">
        <f t="shared" si="132"/>
        <v>46038.250313862321</v>
      </c>
      <c r="AF82" s="74">
        <f t="shared" si="132"/>
        <v>45497.819104535607</v>
      </c>
      <c r="AG82" s="74">
        <f>AG80-AG81</f>
        <v>45327.392335167606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2:114" x14ac:dyDescent="0.2">
      <c r="B83" s="65" t="s">
        <v>93</v>
      </c>
      <c r="C83" s="65" t="s">
        <v>94</v>
      </c>
      <c r="D83" s="238">
        <f>'Framework Data'!D$57</f>
        <v>50950509069488.367</v>
      </c>
      <c r="E83" s="238">
        <f>'Framework Data'!E$57</f>
        <v>51647194959981.109</v>
      </c>
      <c r="F83" s="238">
        <f>'Framework Data'!F$57</f>
        <v>52470667633217.25</v>
      </c>
      <c r="G83" s="238">
        <f>'Framework Data'!G$57</f>
        <v>53337588714185.781</v>
      </c>
      <c r="H83" s="238">
        <f>'Framework Data'!H$57</f>
        <v>54833948860734.422</v>
      </c>
      <c r="I83" s="238">
        <f>'Framework Data'!I$57</f>
        <v>56562297159824.047</v>
      </c>
      <c r="J83" s="238">
        <f>'Framework Data'!J$57</f>
        <v>58705719130559.383</v>
      </c>
      <c r="K83" s="238">
        <f>'Framework Data'!K$57</f>
        <v>60986320577218.547</v>
      </c>
      <c r="L83" s="238">
        <f>'Framework Data'!L$57</f>
        <v>62501121248218.641</v>
      </c>
      <c r="M83" s="238">
        <f>'Framework Data'!M$57</f>
        <v>64690042408440.953</v>
      </c>
      <c r="N83" s="238">
        <f>'Framework Data'!N$57</f>
        <v>67746249355230.945</v>
      </c>
      <c r="O83" s="238">
        <f>'Framework Data'!O$57</f>
        <v>69316442935601.664</v>
      </c>
      <c r="P83" s="238">
        <f>'Framework Data'!P$57</f>
        <v>71196116657664.938</v>
      </c>
      <c r="Q83" s="238">
        <f>'Framework Data'!Q$57</f>
        <v>73854265756934.125</v>
      </c>
      <c r="R83" s="238">
        <f>'Framework Data'!R$57</f>
        <v>77602966693876.203</v>
      </c>
      <c r="S83" s="238">
        <f>'Framework Data'!S$57</f>
        <v>81143163086806.188</v>
      </c>
      <c r="T83" s="238">
        <f>'Framework Data'!T$57</f>
        <v>85317812651766.359</v>
      </c>
      <c r="U83" s="238">
        <f>'Framework Data'!U$57</f>
        <v>89736479352572.125</v>
      </c>
      <c r="V83" s="238">
        <f>'Framework Data'!V$57</f>
        <v>92137080273009.359</v>
      </c>
      <c r="W83" s="238">
        <f>'Framework Data'!W$57</f>
        <v>91525864324734.672</v>
      </c>
      <c r="X83" s="238">
        <f>'Framework Data'!X$57</f>
        <v>96148429697269.094</v>
      </c>
      <c r="Y83" s="238">
        <f>'Framework Data'!Y$57</f>
        <v>99863601661332.016</v>
      </c>
      <c r="Z83" s="238">
        <f>'Framework Data'!Z$57</f>
        <v>103026668031011.92</v>
      </c>
      <c r="AA83" s="238">
        <f>'Framework Data'!AA$57</f>
        <v>106423356016032.61</v>
      </c>
      <c r="AB83" s="238">
        <f>'Framework Data'!AB$57</f>
        <v>110099865752272.81</v>
      </c>
      <c r="AC83" s="238">
        <f>'Framework Data'!AC$57</f>
        <v>113829052972541.62</v>
      </c>
      <c r="AD83" s="238">
        <f>'Framework Data'!AD$57</f>
        <v>117527206583639.56</v>
      </c>
      <c r="AE83" s="238">
        <f>'Framework Data'!AE$57</f>
        <v>121974483812883.59</v>
      </c>
      <c r="AF83" s="238">
        <f>'Framework Data'!AF$57</f>
        <v>126314862833648.59</v>
      </c>
      <c r="AG83" s="238">
        <f>'Framework Data'!AG$57</f>
        <v>129796846031689.72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2:114" x14ac:dyDescent="0.2">
      <c r="B84" s="65" t="s">
        <v>95</v>
      </c>
      <c r="C84" s="65" t="s">
        <v>96</v>
      </c>
      <c r="D84" s="239">
        <f>'Framework Data'!D$60</f>
        <v>2.9783223077951389E-2</v>
      </c>
      <c r="E84" s="239">
        <f>'Framework Data'!E$60</f>
        <v>1.5084612338499283E-2</v>
      </c>
      <c r="F84" s="239">
        <f>'Framework Data'!F$60</f>
        <v>1.7769386216602782E-2</v>
      </c>
      <c r="G84" s="239">
        <f>'Framework Data'!G$60</f>
        <v>1.4923624828886374E-2</v>
      </c>
      <c r="H84" s="239">
        <f>'Framework Data'!H$60</f>
        <v>2.9467757558579138E-2</v>
      </c>
      <c r="I84" s="239">
        <f>'Framework Data'!I$60</f>
        <v>3.0206666325427279E-2</v>
      </c>
      <c r="J84" s="239">
        <f>'Framework Data'!J$60</f>
        <v>3.430991950901259E-2</v>
      </c>
      <c r="K84" s="239">
        <f>'Framework Data'!K$60</f>
        <v>3.7078027769383223E-2</v>
      </c>
      <c r="L84" s="239">
        <f>'Framework Data'!L$60</f>
        <v>2.5600548765354746E-2</v>
      </c>
      <c r="M84" s="239">
        <f>'Framework Data'!M$60</f>
        <v>3.245240311908091E-2</v>
      </c>
      <c r="N84" s="239">
        <f>'Framework Data'!N$60</f>
        <v>4.4254030559922199E-2</v>
      </c>
      <c r="O84" s="239">
        <f>'Framework Data'!O$60</f>
        <v>1.9530011103147588E-2</v>
      </c>
      <c r="P84" s="239">
        <f>'Framework Data'!P$60</f>
        <v>2.1687816746712229E-2</v>
      </c>
      <c r="Q84" s="239">
        <f>'Framework Data'!Q$60</f>
        <v>2.9502309241424173E-2</v>
      </c>
      <c r="R84" s="239">
        <f>'Framework Data'!R$60</f>
        <v>4.407677887295549E-2</v>
      </c>
      <c r="S84" s="239">
        <f>'Framework Data'!S$60</f>
        <v>3.899393075224182E-2</v>
      </c>
      <c r="T84" s="239">
        <f>'Framework Data'!T$60</f>
        <v>4.367086832887395E-2</v>
      </c>
      <c r="U84" s="239">
        <f>'Framework Data'!U$60</f>
        <v>4.3192451722335365E-2</v>
      </c>
      <c r="V84" s="239">
        <f>'Framework Data'!V$60</f>
        <v>1.8588910842709937E-2</v>
      </c>
      <c r="W84" s="239">
        <f>'Framework Data'!W$60</f>
        <v>-1.6664258267650212E-2</v>
      </c>
      <c r="X84" s="239">
        <f>'Framework Data'!X$60</f>
        <v>4.3103796996963692E-2</v>
      </c>
      <c r="Y84" s="239">
        <f>'Framework Data'!Y$60</f>
        <v>3.1267998172018995E-2</v>
      </c>
      <c r="Z84" s="239">
        <f>'Framework Data'!Z$60</f>
        <v>2.519738704496376E-2</v>
      </c>
      <c r="AA84" s="239">
        <f>'Framework Data'!AA$60</f>
        <v>2.6715070444901984E-2</v>
      </c>
      <c r="AB84" s="239">
        <f>'Framework Data'!AB$60</f>
        <v>2.8742216301226052E-2</v>
      </c>
      <c r="AC84" s="239">
        <f>'Framework Data'!AC$60</f>
        <v>2.9190340656972749E-2</v>
      </c>
      <c r="AD84" s="239">
        <f>'Framework Data'!AD$60</f>
        <v>2.6055721933096406E-2</v>
      </c>
      <c r="AE84" s="239">
        <f>'Framework Data'!AE$60</f>
        <v>3.2813286918142379E-2</v>
      </c>
      <c r="AF84" s="239">
        <f>'Framework Data'!AF$60</f>
        <v>3.0340607444099988E-2</v>
      </c>
      <c r="AG84" s="239">
        <f>'Framework Data'!AG$60</f>
        <v>2.3355581404925944E-2</v>
      </c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</row>
    <row r="85" spans="2:114" x14ac:dyDescent="0.2">
      <c r="B85" s="65" t="s">
        <v>97</v>
      </c>
      <c r="C85" s="65" t="s">
        <v>96</v>
      </c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239">
        <f>'Framework Data'!AG$61</f>
        <v>3.2000000000000001E-2</v>
      </c>
      <c r="AH85" s="239">
        <f>'Framework Data'!AH$61</f>
        <v>3.2000000000000001E-2</v>
      </c>
      <c r="AI85" s="239">
        <f>'Framework Data'!AI$61</f>
        <v>3.2000000000000001E-2</v>
      </c>
      <c r="AJ85" s="239">
        <f>'Framework Data'!AJ$61</f>
        <v>3.2000000000000001E-2</v>
      </c>
      <c r="AK85" s="239">
        <f>'Framework Data'!AK$61</f>
        <v>3.2000000000000001E-2</v>
      </c>
      <c r="AL85" s="239">
        <f>'Framework Data'!AL$61</f>
        <v>3.2000000000000001E-2</v>
      </c>
      <c r="AM85" s="239">
        <f>'Framework Data'!AM$61</f>
        <v>3.2000000000000001E-2</v>
      </c>
      <c r="AN85" s="239">
        <f>'Framework Data'!AN$61</f>
        <v>3.2000000000000001E-2</v>
      </c>
      <c r="AO85" s="239">
        <f>'Framework Data'!AO$61</f>
        <v>3.2000000000000001E-2</v>
      </c>
      <c r="AP85" s="239">
        <f>'Framework Data'!AP$61</f>
        <v>3.2000000000000001E-2</v>
      </c>
      <c r="AQ85" s="239">
        <f>'Framework Data'!AQ$61</f>
        <v>3.2000000000000001E-2</v>
      </c>
      <c r="AR85" s="239">
        <f>'Framework Data'!AR$61</f>
        <v>3.2000000000000001E-2</v>
      </c>
      <c r="AS85" s="239">
        <f>'Framework Data'!AS$61</f>
        <v>3.2000000000000001E-2</v>
      </c>
      <c r="AT85" s="239">
        <f>'Framework Data'!AT$61</f>
        <v>3.2000000000000001E-2</v>
      </c>
      <c r="AU85" s="239">
        <f>'Framework Data'!AU$61</f>
        <v>3.2000000000000001E-2</v>
      </c>
      <c r="AV85" s="239">
        <f>'Framework Data'!AV$61</f>
        <v>3.2000000000000001E-2</v>
      </c>
      <c r="AW85" s="239">
        <f>'Framework Data'!AW$61</f>
        <v>3.2000000000000001E-2</v>
      </c>
      <c r="AX85" s="239">
        <f>'Framework Data'!AX$61</f>
        <v>3.2000000000000001E-2</v>
      </c>
      <c r="AY85" s="239">
        <f>'Framework Data'!AY$61</f>
        <v>3.2000000000000001E-2</v>
      </c>
      <c r="AZ85" s="239">
        <f>'Framework Data'!AZ$61</f>
        <v>3.2000000000000001E-2</v>
      </c>
      <c r="BA85" s="239">
        <f>'Framework Data'!BA$61</f>
        <v>3.2000000000000001E-2</v>
      </c>
      <c r="BB85" s="239">
        <f>'Framework Data'!BB$61</f>
        <v>3.2000000000000001E-2</v>
      </c>
      <c r="BC85" s="239">
        <f>'Framework Data'!BC$61</f>
        <v>3.2000000000000001E-2</v>
      </c>
      <c r="BD85" s="239">
        <f>'Framework Data'!BD$61</f>
        <v>3.2000000000000001E-2</v>
      </c>
      <c r="BE85" s="239">
        <f>'Framework Data'!BE$61</f>
        <v>3.2000000000000001E-2</v>
      </c>
      <c r="BF85" s="239">
        <f>'Framework Data'!BF$61</f>
        <v>3.2000000000000001E-2</v>
      </c>
      <c r="BG85" s="239">
        <f>'Framework Data'!BG$61</f>
        <v>3.2000000000000001E-2</v>
      </c>
      <c r="BH85" s="239">
        <f>'Framework Data'!BH$61</f>
        <v>3.2000000000000001E-2</v>
      </c>
      <c r="BI85" s="239">
        <f>'Framework Data'!BI$61</f>
        <v>3.2000000000000001E-2</v>
      </c>
      <c r="BJ85" s="239">
        <f>'Framework Data'!BJ$61</f>
        <v>3.2000000000000001E-2</v>
      </c>
      <c r="BK85" s="239">
        <f>'Framework Data'!BK$61</f>
        <v>3.2000000000000001E-2</v>
      </c>
      <c r="BL85" s="239">
        <f>'Framework Data'!BL$61</f>
        <v>3.2000000000000001E-2</v>
      </c>
      <c r="BM85" s="239">
        <f>'Framework Data'!BM$61</f>
        <v>3.2000000000000001E-2</v>
      </c>
      <c r="BN85" s="239">
        <f>'Framework Data'!BN$61</f>
        <v>3.2000000000000001E-2</v>
      </c>
      <c r="BO85" s="239">
        <f>'Framework Data'!BO$61</f>
        <v>3.2000000000000001E-2</v>
      </c>
      <c r="BP85" s="239">
        <f>'Framework Data'!BP$61</f>
        <v>3.2000000000000001E-2</v>
      </c>
      <c r="BQ85" s="239">
        <f>'Framework Data'!BQ$61</f>
        <v>3.2000000000000001E-2</v>
      </c>
      <c r="BR85" s="239">
        <f>'Framework Data'!BR$61</f>
        <v>3.2000000000000001E-2</v>
      </c>
      <c r="BS85" s="239">
        <f>'Framework Data'!BS$61</f>
        <v>3.2000000000000001E-2</v>
      </c>
      <c r="BT85" s="239">
        <f>'Framework Data'!BT$61</f>
        <v>3.2000000000000001E-2</v>
      </c>
      <c r="BU85" s="239">
        <f>'Framework Data'!BU$61</f>
        <v>3.2000000000000001E-2</v>
      </c>
      <c r="BV85" s="239">
        <f>'Framework Data'!BV$61</f>
        <v>3.2000000000000001E-2</v>
      </c>
      <c r="BW85" s="239">
        <f>'Framework Data'!BW$61</f>
        <v>3.2000000000000001E-2</v>
      </c>
      <c r="BX85" s="239">
        <f>'Framework Data'!BX$61</f>
        <v>3.2000000000000001E-2</v>
      </c>
      <c r="BY85" s="239">
        <f>'Framework Data'!BY$61</f>
        <v>3.2000000000000001E-2</v>
      </c>
      <c r="BZ85" s="239">
        <f>'Framework Data'!BZ$61</f>
        <v>3.2000000000000001E-2</v>
      </c>
      <c r="CA85" s="239">
        <f>'Framework Data'!CA$61</f>
        <v>3.2000000000000001E-2</v>
      </c>
      <c r="CB85" s="239">
        <f>'Framework Data'!CB$61</f>
        <v>3.2000000000000001E-2</v>
      </c>
      <c r="CC85" s="239">
        <f>'Framework Data'!CC$61</f>
        <v>3.2000000000000001E-2</v>
      </c>
      <c r="CD85" s="239">
        <f>'Framework Data'!CD$61</f>
        <v>3.2000000000000001E-2</v>
      </c>
      <c r="CE85" s="239">
        <f>'Framework Data'!CE$61</f>
        <v>3.2000000000000001E-2</v>
      </c>
      <c r="CF85" s="239">
        <f>'Framework Data'!CF$61</f>
        <v>3.2000000000000001E-2</v>
      </c>
      <c r="CG85" s="239">
        <f>'Framework Data'!CG$61</f>
        <v>3.2000000000000001E-2</v>
      </c>
      <c r="CH85" s="239">
        <f>'Framework Data'!CH$61</f>
        <v>3.2000000000000001E-2</v>
      </c>
      <c r="CI85" s="239">
        <f>'Framework Data'!CI$61</f>
        <v>3.2000000000000001E-2</v>
      </c>
      <c r="CJ85" s="239">
        <f>'Framework Data'!CJ$61</f>
        <v>3.2000000000000001E-2</v>
      </c>
      <c r="CK85" s="239">
        <f>'Framework Data'!CK$61</f>
        <v>3.2000000000000001E-2</v>
      </c>
      <c r="CL85" s="239">
        <f>'Framework Data'!CL$61</f>
        <v>3.2000000000000001E-2</v>
      </c>
      <c r="CM85" s="239">
        <f>'Framework Data'!CM$61</f>
        <v>3.2000000000000001E-2</v>
      </c>
      <c r="CN85" s="239">
        <f>'Framework Data'!CN$61</f>
        <v>3.2000000000000001E-2</v>
      </c>
      <c r="CO85" s="239">
        <f>'Framework Data'!CO$61</f>
        <v>3.2000000000000001E-2</v>
      </c>
      <c r="CP85" s="239">
        <f>'Framework Data'!CP$61</f>
        <v>3.2000000000000001E-2</v>
      </c>
      <c r="CQ85" s="239">
        <f>'Framework Data'!CQ$61</f>
        <v>3.2000000000000001E-2</v>
      </c>
      <c r="CR85" s="239">
        <f>'Framework Data'!CR$61</f>
        <v>3.2000000000000001E-2</v>
      </c>
      <c r="CS85" s="239">
        <f>'Framework Data'!CS$61</f>
        <v>3.2000000000000001E-2</v>
      </c>
      <c r="CT85" s="239">
        <f>'Framework Data'!CT$61</f>
        <v>3.2000000000000001E-2</v>
      </c>
      <c r="CU85" s="239">
        <f>'Framework Data'!CU$61</f>
        <v>3.2000000000000001E-2</v>
      </c>
      <c r="CV85" s="239">
        <f>'Framework Data'!CV$61</f>
        <v>3.2000000000000001E-2</v>
      </c>
      <c r="CW85" s="239">
        <f>'Framework Data'!CW$61</f>
        <v>3.2000000000000001E-2</v>
      </c>
      <c r="CX85" s="239">
        <f>'Framework Data'!CX$61</f>
        <v>3.2000000000000001E-2</v>
      </c>
      <c r="CY85" s="239">
        <f>'Framework Data'!CY$61</f>
        <v>3.2000000000000001E-2</v>
      </c>
      <c r="CZ85" s="239">
        <f>'Framework Data'!CZ$61</f>
        <v>3.2000000000000001E-2</v>
      </c>
      <c r="DA85" s="239">
        <f>'Framework Data'!DA$61</f>
        <v>3.2000000000000001E-2</v>
      </c>
      <c r="DB85" s="239">
        <f>'Framework Data'!DB$61</f>
        <v>3.2000000000000001E-2</v>
      </c>
      <c r="DC85" s="239">
        <f>'Framework Data'!DC$61</f>
        <v>3.2000000000000001E-2</v>
      </c>
      <c r="DD85" s="239">
        <f>'Framework Data'!DD$61</f>
        <v>3.2000000000000001E-2</v>
      </c>
      <c r="DE85" s="239">
        <f>'Framework Data'!DE$61</f>
        <v>3.2000000000000001E-2</v>
      </c>
      <c r="DF85" s="239">
        <f>'Framework Data'!DF$61</f>
        <v>3.2000000000000001E-2</v>
      </c>
      <c r="DG85" s="239">
        <f>'Framework Data'!DG$61</f>
        <v>3.2000000000000001E-2</v>
      </c>
      <c r="DH85" s="239">
        <f>'Framework Data'!DH$61</f>
        <v>3.2000000000000001E-2</v>
      </c>
      <c r="DI85" s="239">
        <f>'Framework Data'!DI$61</f>
        <v>3.2000000000000001E-2</v>
      </c>
      <c r="DJ85" s="239">
        <f>'Framework Data'!DJ$61</f>
        <v>3.2000000000000001E-2</v>
      </c>
    </row>
    <row r="86" spans="2:114" x14ac:dyDescent="0.2">
      <c r="B86" s="65" t="s">
        <v>98</v>
      </c>
      <c r="C86" s="65" t="s">
        <v>96</v>
      </c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239">
        <f>'Framework Data'!AG$62</f>
        <v>3.2000000000000001E-2</v>
      </c>
      <c r="AH86" s="239">
        <f>'Framework Data'!AH$62</f>
        <v>3.2000000000000001E-2</v>
      </c>
      <c r="AI86" s="239">
        <f>'Framework Data'!AI$62</f>
        <v>3.2000000000000001E-2</v>
      </c>
      <c r="AJ86" s="239">
        <f>'Framework Data'!AJ$62</f>
        <v>3.2000000000000001E-2</v>
      </c>
      <c r="AK86" s="239">
        <f>'Framework Data'!AK$62</f>
        <v>3.2000000000000001E-2</v>
      </c>
      <c r="AL86" s="239">
        <f>'Framework Data'!AL$62</f>
        <v>3.2000000000000001E-2</v>
      </c>
      <c r="AM86" s="239">
        <f>'Framework Data'!AM$62</f>
        <v>3.2000000000000001E-2</v>
      </c>
      <c r="AN86" s="239">
        <f>'Framework Data'!AN$62</f>
        <v>3.2000000000000001E-2</v>
      </c>
      <c r="AO86" s="239">
        <f>'Framework Data'!AO$62</f>
        <v>3.2000000000000001E-2</v>
      </c>
      <c r="AP86" s="239">
        <f>'Framework Data'!AP$62</f>
        <v>3.2000000000000001E-2</v>
      </c>
      <c r="AQ86" s="239">
        <f>'Framework Data'!AQ$62</f>
        <v>3.2000000000000001E-2</v>
      </c>
      <c r="AR86" s="239">
        <f>'Framework Data'!AR$62</f>
        <v>3.2000000000000001E-2</v>
      </c>
      <c r="AS86" s="239">
        <f>'Framework Data'!AS$62</f>
        <v>3.2000000000000001E-2</v>
      </c>
      <c r="AT86" s="239">
        <f>'Framework Data'!AT$62</f>
        <v>3.2000000000000001E-2</v>
      </c>
      <c r="AU86" s="239">
        <f>'Framework Data'!AU$62</f>
        <v>3.2000000000000001E-2</v>
      </c>
      <c r="AV86" s="239">
        <f>'Framework Data'!AV$62</f>
        <v>3.2000000000000001E-2</v>
      </c>
      <c r="AW86" s="239">
        <f>'Framework Data'!AW$62</f>
        <v>3.2000000000000001E-2</v>
      </c>
      <c r="AX86" s="239">
        <f>'Framework Data'!AX$62</f>
        <v>3.2000000000000001E-2</v>
      </c>
      <c r="AY86" s="239">
        <f>'Framework Data'!AY$62</f>
        <v>3.2000000000000001E-2</v>
      </c>
      <c r="AZ86" s="239">
        <f>'Framework Data'!AZ$62</f>
        <v>3.2000000000000001E-2</v>
      </c>
      <c r="BA86" s="239">
        <f>'Framework Data'!BA$62</f>
        <v>3.2000000000000001E-2</v>
      </c>
      <c r="BB86" s="239">
        <f>'Framework Data'!BB$62</f>
        <v>3.2000000000000001E-2</v>
      </c>
      <c r="BC86" s="239">
        <f>'Framework Data'!BC$62</f>
        <v>3.2000000000000001E-2</v>
      </c>
      <c r="BD86" s="239">
        <f>'Framework Data'!BD$62</f>
        <v>3.2000000000000001E-2</v>
      </c>
      <c r="BE86" s="239">
        <f>'Framework Data'!BE$62</f>
        <v>3.2000000000000001E-2</v>
      </c>
      <c r="BF86" s="239">
        <f>'Framework Data'!BF$62</f>
        <v>3.2000000000000001E-2</v>
      </c>
      <c r="BG86" s="239">
        <f>'Framework Data'!BG$62</f>
        <v>3.2000000000000001E-2</v>
      </c>
      <c r="BH86" s="239">
        <f>'Framework Data'!BH$62</f>
        <v>3.2000000000000001E-2</v>
      </c>
      <c r="BI86" s="239">
        <f>'Framework Data'!BI$62</f>
        <v>3.2000000000000001E-2</v>
      </c>
      <c r="BJ86" s="239">
        <f>'Framework Data'!BJ$62</f>
        <v>3.2000000000000001E-2</v>
      </c>
      <c r="BK86" s="239">
        <f>'Framework Data'!BK$62</f>
        <v>3.2000000000000001E-2</v>
      </c>
      <c r="BL86" s="239">
        <f>'Framework Data'!BL$62</f>
        <v>3.2000000000000001E-2</v>
      </c>
      <c r="BM86" s="239">
        <f>'Framework Data'!BM$62</f>
        <v>3.2000000000000001E-2</v>
      </c>
      <c r="BN86" s="239">
        <f>'Framework Data'!BN$62</f>
        <v>3.2000000000000001E-2</v>
      </c>
      <c r="BO86" s="239">
        <f>'Framework Data'!BO$62</f>
        <v>3.2000000000000001E-2</v>
      </c>
      <c r="BP86" s="239">
        <f>'Framework Data'!BP$62</f>
        <v>3.2000000000000001E-2</v>
      </c>
      <c r="BQ86" s="239">
        <f>'Framework Data'!BQ$62</f>
        <v>3.2000000000000001E-2</v>
      </c>
      <c r="BR86" s="239">
        <f>'Framework Data'!BR$62</f>
        <v>3.2000000000000001E-2</v>
      </c>
      <c r="BS86" s="239">
        <f>'Framework Data'!BS$62</f>
        <v>3.2000000000000001E-2</v>
      </c>
      <c r="BT86" s="239">
        <f>'Framework Data'!BT$62</f>
        <v>3.2000000000000001E-2</v>
      </c>
      <c r="BU86" s="239">
        <f>'Framework Data'!BU$62</f>
        <v>3.2000000000000001E-2</v>
      </c>
      <c r="BV86" s="239">
        <f>'Framework Data'!BV$62</f>
        <v>3.2000000000000001E-2</v>
      </c>
      <c r="BW86" s="239">
        <f>'Framework Data'!BW$62</f>
        <v>3.2000000000000001E-2</v>
      </c>
      <c r="BX86" s="239">
        <f>'Framework Data'!BX$62</f>
        <v>3.2000000000000001E-2</v>
      </c>
      <c r="BY86" s="239">
        <f>'Framework Data'!BY$62</f>
        <v>3.2000000000000001E-2</v>
      </c>
      <c r="BZ86" s="239">
        <f>'Framework Data'!BZ$62</f>
        <v>3.2000000000000001E-2</v>
      </c>
      <c r="CA86" s="239">
        <f>'Framework Data'!CA$62</f>
        <v>3.2000000000000001E-2</v>
      </c>
      <c r="CB86" s="239">
        <f>'Framework Data'!CB$62</f>
        <v>3.2000000000000001E-2</v>
      </c>
      <c r="CC86" s="239">
        <f>'Framework Data'!CC$62</f>
        <v>3.2000000000000001E-2</v>
      </c>
      <c r="CD86" s="239">
        <f>'Framework Data'!CD$62</f>
        <v>3.2000000000000001E-2</v>
      </c>
      <c r="CE86" s="239">
        <f>'Framework Data'!CE$62</f>
        <v>3.2000000000000001E-2</v>
      </c>
      <c r="CF86" s="239">
        <f>'Framework Data'!CF$62</f>
        <v>3.2000000000000001E-2</v>
      </c>
      <c r="CG86" s="239">
        <f>'Framework Data'!CG$62</f>
        <v>3.2000000000000001E-2</v>
      </c>
      <c r="CH86" s="239">
        <f>'Framework Data'!CH$62</f>
        <v>3.2000000000000001E-2</v>
      </c>
      <c r="CI86" s="239">
        <f>'Framework Data'!CI$62</f>
        <v>3.2000000000000001E-2</v>
      </c>
      <c r="CJ86" s="239">
        <f>'Framework Data'!CJ$62</f>
        <v>3.2000000000000001E-2</v>
      </c>
      <c r="CK86" s="239">
        <f>'Framework Data'!CK$62</f>
        <v>3.2000000000000001E-2</v>
      </c>
      <c r="CL86" s="239">
        <f>'Framework Data'!CL$62</f>
        <v>3.2000000000000001E-2</v>
      </c>
      <c r="CM86" s="239">
        <f>'Framework Data'!CM$62</f>
        <v>3.2000000000000001E-2</v>
      </c>
      <c r="CN86" s="239">
        <f>'Framework Data'!CN$62</f>
        <v>3.2000000000000001E-2</v>
      </c>
      <c r="CO86" s="239">
        <f>'Framework Data'!CO$62</f>
        <v>3.2000000000000001E-2</v>
      </c>
      <c r="CP86" s="239">
        <f>'Framework Data'!CP$62</f>
        <v>3.2000000000000001E-2</v>
      </c>
      <c r="CQ86" s="239">
        <f>'Framework Data'!CQ$62</f>
        <v>3.2000000000000001E-2</v>
      </c>
      <c r="CR86" s="239">
        <f>'Framework Data'!CR$62</f>
        <v>3.2000000000000001E-2</v>
      </c>
      <c r="CS86" s="239">
        <f>'Framework Data'!CS$62</f>
        <v>3.2000000000000001E-2</v>
      </c>
      <c r="CT86" s="239">
        <f>'Framework Data'!CT$62</f>
        <v>3.2000000000000001E-2</v>
      </c>
      <c r="CU86" s="239">
        <f>'Framework Data'!CU$62</f>
        <v>3.2000000000000001E-2</v>
      </c>
      <c r="CV86" s="239">
        <f>'Framework Data'!CV$62</f>
        <v>3.2000000000000001E-2</v>
      </c>
      <c r="CW86" s="239">
        <f>'Framework Data'!CW$62</f>
        <v>3.2000000000000001E-2</v>
      </c>
      <c r="CX86" s="239">
        <f>'Framework Data'!CX$62</f>
        <v>3.2000000000000001E-2</v>
      </c>
      <c r="CY86" s="239">
        <f>'Framework Data'!CY$62</f>
        <v>3.2000000000000001E-2</v>
      </c>
      <c r="CZ86" s="239">
        <f>'Framework Data'!CZ$62</f>
        <v>3.2000000000000001E-2</v>
      </c>
      <c r="DA86" s="239">
        <f>'Framework Data'!DA$62</f>
        <v>3.2000000000000001E-2</v>
      </c>
      <c r="DB86" s="239">
        <f>'Framework Data'!DB$62</f>
        <v>3.2000000000000001E-2</v>
      </c>
      <c r="DC86" s="239">
        <f>'Framework Data'!DC$62</f>
        <v>3.2000000000000001E-2</v>
      </c>
      <c r="DD86" s="239">
        <f>'Framework Data'!DD$62</f>
        <v>3.2000000000000001E-2</v>
      </c>
      <c r="DE86" s="239">
        <f>'Framework Data'!DE$62</f>
        <v>3.2000000000000001E-2</v>
      </c>
      <c r="DF86" s="239">
        <f>'Framework Data'!DF$62</f>
        <v>3.2000000000000001E-2</v>
      </c>
      <c r="DG86" s="239">
        <f>'Framework Data'!DG$62</f>
        <v>3.2000000000000001E-2</v>
      </c>
      <c r="DH86" s="239">
        <f>'Framework Data'!DH$62</f>
        <v>3.2000000000000001E-2</v>
      </c>
      <c r="DI86" s="239">
        <f>'Framework Data'!DI$62</f>
        <v>3.2000000000000001E-2</v>
      </c>
      <c r="DJ86" s="239">
        <f>'Framework Data'!DJ$62</f>
        <v>3.2000000000000001E-2</v>
      </c>
    </row>
    <row r="87" spans="2:114" x14ac:dyDescent="0.2"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</row>
    <row r="88" spans="2:114" x14ac:dyDescent="0.2">
      <c r="B88" s="64" t="s">
        <v>99</v>
      </c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</row>
    <row r="89" spans="2:114" x14ac:dyDescent="0.2">
      <c r="B89" s="236" t="str">
        <f>B3</f>
        <v>Batteries</v>
      </c>
      <c r="C89" s="65" t="s">
        <v>96</v>
      </c>
      <c r="D89" s="70">
        <f t="shared" ref="D89:AE92" si="133">E89</f>
        <v>0.8</v>
      </c>
      <c r="E89" s="70">
        <f t="shared" si="133"/>
        <v>0.8</v>
      </c>
      <c r="F89" s="70">
        <f t="shared" si="133"/>
        <v>0.8</v>
      </c>
      <c r="G89" s="70">
        <f t="shared" si="133"/>
        <v>0.8</v>
      </c>
      <c r="H89" s="70">
        <f t="shared" si="133"/>
        <v>0.8</v>
      </c>
      <c r="I89" s="70">
        <f t="shared" si="133"/>
        <v>0.8</v>
      </c>
      <c r="J89" s="70">
        <f t="shared" si="133"/>
        <v>0.8</v>
      </c>
      <c r="K89" s="70">
        <f t="shared" si="133"/>
        <v>0.8</v>
      </c>
      <c r="L89" s="70">
        <f t="shared" si="133"/>
        <v>0.8</v>
      </c>
      <c r="M89" s="70">
        <f t="shared" si="133"/>
        <v>0.8</v>
      </c>
      <c r="N89" s="70">
        <f t="shared" si="133"/>
        <v>0.8</v>
      </c>
      <c r="O89" s="70">
        <f t="shared" si="133"/>
        <v>0.8</v>
      </c>
      <c r="P89" s="70">
        <f t="shared" si="133"/>
        <v>0.8</v>
      </c>
      <c r="Q89" s="70">
        <f t="shared" si="133"/>
        <v>0.8</v>
      </c>
      <c r="R89" s="70">
        <f t="shared" si="133"/>
        <v>0.8</v>
      </c>
      <c r="S89" s="70">
        <f t="shared" si="133"/>
        <v>0.8</v>
      </c>
      <c r="T89" s="70">
        <f t="shared" si="133"/>
        <v>0.8</v>
      </c>
      <c r="U89" s="70">
        <f t="shared" si="133"/>
        <v>0.8</v>
      </c>
      <c r="V89" s="70">
        <f t="shared" si="133"/>
        <v>0.8</v>
      </c>
      <c r="W89" s="70">
        <f t="shared" si="133"/>
        <v>0.8</v>
      </c>
      <c r="X89" s="70">
        <f t="shared" si="133"/>
        <v>0.8</v>
      </c>
      <c r="Y89" s="70">
        <f t="shared" si="133"/>
        <v>0.8</v>
      </c>
      <c r="Z89" s="70">
        <f t="shared" si="133"/>
        <v>0.8</v>
      </c>
      <c r="AA89" s="70">
        <f t="shared" si="133"/>
        <v>0.8</v>
      </c>
      <c r="AB89" s="70">
        <f t="shared" si="133"/>
        <v>0.8</v>
      </c>
      <c r="AC89" s="70">
        <f t="shared" si="133"/>
        <v>0.8</v>
      </c>
      <c r="AD89" s="70">
        <f t="shared" si="133"/>
        <v>0.8</v>
      </c>
      <c r="AE89" s="70">
        <f t="shared" si="133"/>
        <v>0.8</v>
      </c>
      <c r="AF89" s="70">
        <f>AG89</f>
        <v>0.8</v>
      </c>
      <c r="AG89" s="240">
        <v>0.8</v>
      </c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</row>
    <row r="90" spans="2:114" x14ac:dyDescent="0.2">
      <c r="B90" s="236" t="str">
        <f>B4</f>
        <v>Pigments</v>
      </c>
      <c r="C90" s="65" t="s">
        <v>96</v>
      </c>
      <c r="D90" s="70">
        <f t="shared" si="133"/>
        <v>0.11</v>
      </c>
      <c r="E90" s="70">
        <f t="shared" si="133"/>
        <v>0.11</v>
      </c>
      <c r="F90" s="70">
        <f t="shared" si="133"/>
        <v>0.11</v>
      </c>
      <c r="G90" s="70">
        <f t="shared" si="133"/>
        <v>0.11</v>
      </c>
      <c r="H90" s="70">
        <f t="shared" si="133"/>
        <v>0.11</v>
      </c>
      <c r="I90" s="70">
        <f t="shared" si="133"/>
        <v>0.11</v>
      </c>
      <c r="J90" s="70">
        <f t="shared" si="133"/>
        <v>0.11</v>
      </c>
      <c r="K90" s="70">
        <f t="shared" si="133"/>
        <v>0.11</v>
      </c>
      <c r="L90" s="70">
        <f t="shared" si="133"/>
        <v>0.11</v>
      </c>
      <c r="M90" s="70">
        <f t="shared" si="133"/>
        <v>0.11</v>
      </c>
      <c r="N90" s="70">
        <f t="shared" si="133"/>
        <v>0.11</v>
      </c>
      <c r="O90" s="70">
        <f t="shared" si="133"/>
        <v>0.11</v>
      </c>
      <c r="P90" s="70">
        <f t="shared" si="133"/>
        <v>0.11</v>
      </c>
      <c r="Q90" s="70">
        <f t="shared" si="133"/>
        <v>0.11</v>
      </c>
      <c r="R90" s="70">
        <f t="shared" si="133"/>
        <v>0.11</v>
      </c>
      <c r="S90" s="70">
        <f t="shared" si="133"/>
        <v>0.11</v>
      </c>
      <c r="T90" s="70">
        <f t="shared" si="133"/>
        <v>0.11</v>
      </c>
      <c r="U90" s="70">
        <f t="shared" si="133"/>
        <v>0.11</v>
      </c>
      <c r="V90" s="70">
        <f t="shared" si="133"/>
        <v>0.11</v>
      </c>
      <c r="W90" s="70">
        <f t="shared" si="133"/>
        <v>0.11</v>
      </c>
      <c r="X90" s="70">
        <f t="shared" si="133"/>
        <v>0.11</v>
      </c>
      <c r="Y90" s="70">
        <f t="shared" si="133"/>
        <v>0.11</v>
      </c>
      <c r="Z90" s="70">
        <f t="shared" si="133"/>
        <v>0.11</v>
      </c>
      <c r="AA90" s="70">
        <f t="shared" si="133"/>
        <v>0.11</v>
      </c>
      <c r="AB90" s="70">
        <f t="shared" si="133"/>
        <v>0.11</v>
      </c>
      <c r="AC90" s="70">
        <f t="shared" si="133"/>
        <v>0.11</v>
      </c>
      <c r="AD90" s="70">
        <f t="shared" si="133"/>
        <v>0.11</v>
      </c>
      <c r="AE90" s="70">
        <f t="shared" si="133"/>
        <v>0.11</v>
      </c>
      <c r="AF90" s="70">
        <f t="shared" ref="AF90:AF92" si="134">AG90</f>
        <v>0.11</v>
      </c>
      <c r="AG90" s="240">
        <v>0.11</v>
      </c>
      <c r="AH90" s="65"/>
      <c r="AI90" s="65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  <c r="CJ90" s="73"/>
      <c r="CK90" s="73"/>
      <c r="CL90" s="73"/>
      <c r="CM90" s="73"/>
      <c r="CN90" s="73"/>
      <c r="CO90" s="73"/>
      <c r="CP90" s="73"/>
      <c r="CQ90" s="73"/>
      <c r="CR90" s="73"/>
      <c r="CS90" s="73"/>
      <c r="CT90" s="73"/>
      <c r="CU90" s="73"/>
      <c r="CV90" s="73"/>
      <c r="CW90" s="73"/>
      <c r="CX90" s="73"/>
      <c r="CY90" s="73"/>
      <c r="CZ90" s="73"/>
      <c r="DA90" s="73"/>
      <c r="DB90" s="73"/>
      <c r="DC90" s="73"/>
      <c r="DD90" s="73"/>
      <c r="DE90" s="73"/>
      <c r="DF90" s="73"/>
      <c r="DG90" s="73"/>
      <c r="DH90" s="73"/>
      <c r="DI90" s="73"/>
      <c r="DJ90" s="73"/>
    </row>
    <row r="91" spans="2:114" x14ac:dyDescent="0.2">
      <c r="B91" s="236" t="str">
        <f>B5</f>
        <v>Coatings</v>
      </c>
      <c r="C91" s="65" t="s">
        <v>96</v>
      </c>
      <c r="D91" s="70">
        <f t="shared" si="133"/>
        <v>7.0000000000000007E-2</v>
      </c>
      <c r="E91" s="70">
        <f t="shared" si="133"/>
        <v>7.0000000000000007E-2</v>
      </c>
      <c r="F91" s="70">
        <f t="shared" si="133"/>
        <v>7.0000000000000007E-2</v>
      </c>
      <c r="G91" s="70">
        <f t="shared" si="133"/>
        <v>7.0000000000000007E-2</v>
      </c>
      <c r="H91" s="70">
        <f t="shared" si="133"/>
        <v>7.0000000000000007E-2</v>
      </c>
      <c r="I91" s="70">
        <f t="shared" si="133"/>
        <v>7.0000000000000007E-2</v>
      </c>
      <c r="J91" s="70">
        <f t="shared" si="133"/>
        <v>7.0000000000000007E-2</v>
      </c>
      <c r="K91" s="70">
        <f t="shared" si="133"/>
        <v>7.0000000000000007E-2</v>
      </c>
      <c r="L91" s="70">
        <f t="shared" si="133"/>
        <v>7.0000000000000007E-2</v>
      </c>
      <c r="M91" s="70">
        <f t="shared" si="133"/>
        <v>7.0000000000000007E-2</v>
      </c>
      <c r="N91" s="70">
        <f t="shared" si="133"/>
        <v>7.0000000000000007E-2</v>
      </c>
      <c r="O91" s="70">
        <f t="shared" si="133"/>
        <v>7.0000000000000007E-2</v>
      </c>
      <c r="P91" s="70">
        <f t="shared" si="133"/>
        <v>7.0000000000000007E-2</v>
      </c>
      <c r="Q91" s="70">
        <f t="shared" si="133"/>
        <v>7.0000000000000007E-2</v>
      </c>
      <c r="R91" s="70">
        <f t="shared" si="133"/>
        <v>7.0000000000000007E-2</v>
      </c>
      <c r="S91" s="70">
        <f t="shared" si="133"/>
        <v>7.0000000000000007E-2</v>
      </c>
      <c r="T91" s="70">
        <f t="shared" si="133"/>
        <v>7.0000000000000007E-2</v>
      </c>
      <c r="U91" s="70">
        <f t="shared" si="133"/>
        <v>7.0000000000000007E-2</v>
      </c>
      <c r="V91" s="70">
        <f t="shared" si="133"/>
        <v>7.0000000000000007E-2</v>
      </c>
      <c r="W91" s="70">
        <f t="shared" si="133"/>
        <v>7.0000000000000007E-2</v>
      </c>
      <c r="X91" s="70">
        <f t="shared" si="133"/>
        <v>7.0000000000000007E-2</v>
      </c>
      <c r="Y91" s="70">
        <f t="shared" si="133"/>
        <v>7.0000000000000007E-2</v>
      </c>
      <c r="Z91" s="70">
        <f t="shared" si="133"/>
        <v>7.0000000000000007E-2</v>
      </c>
      <c r="AA91" s="70">
        <f t="shared" si="133"/>
        <v>7.0000000000000007E-2</v>
      </c>
      <c r="AB91" s="70">
        <f t="shared" si="133"/>
        <v>7.0000000000000007E-2</v>
      </c>
      <c r="AC91" s="70">
        <f t="shared" si="133"/>
        <v>7.0000000000000007E-2</v>
      </c>
      <c r="AD91" s="70">
        <f t="shared" si="133"/>
        <v>7.0000000000000007E-2</v>
      </c>
      <c r="AE91" s="70">
        <f t="shared" si="133"/>
        <v>7.0000000000000007E-2</v>
      </c>
      <c r="AF91" s="70">
        <f t="shared" si="134"/>
        <v>7.0000000000000007E-2</v>
      </c>
      <c r="AG91" s="240">
        <v>7.0000000000000007E-2</v>
      </c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</row>
    <row r="92" spans="2:114" x14ac:dyDescent="0.2">
      <c r="B92" s="236" t="str">
        <f>B6</f>
        <v>Stabilisers</v>
      </c>
      <c r="C92" s="65" t="s">
        <v>96</v>
      </c>
      <c r="D92" s="70">
        <f t="shared" si="133"/>
        <v>0.02</v>
      </c>
      <c r="E92" s="70">
        <f t="shared" si="133"/>
        <v>0.02</v>
      </c>
      <c r="F92" s="70">
        <f t="shared" si="133"/>
        <v>0.02</v>
      </c>
      <c r="G92" s="70">
        <f t="shared" si="133"/>
        <v>0.02</v>
      </c>
      <c r="H92" s="70">
        <f t="shared" si="133"/>
        <v>0.02</v>
      </c>
      <c r="I92" s="70">
        <f t="shared" si="133"/>
        <v>0.02</v>
      </c>
      <c r="J92" s="70">
        <f t="shared" si="133"/>
        <v>0.02</v>
      </c>
      <c r="K92" s="70">
        <f t="shared" si="133"/>
        <v>0.02</v>
      </c>
      <c r="L92" s="70">
        <f t="shared" si="133"/>
        <v>0.02</v>
      </c>
      <c r="M92" s="70">
        <f t="shared" si="133"/>
        <v>0.02</v>
      </c>
      <c r="N92" s="70">
        <f t="shared" si="133"/>
        <v>0.02</v>
      </c>
      <c r="O92" s="70">
        <f t="shared" si="133"/>
        <v>0.02</v>
      </c>
      <c r="P92" s="70">
        <f t="shared" si="133"/>
        <v>0.02</v>
      </c>
      <c r="Q92" s="70">
        <f t="shared" si="133"/>
        <v>0.02</v>
      </c>
      <c r="R92" s="70">
        <f t="shared" si="133"/>
        <v>0.02</v>
      </c>
      <c r="S92" s="70">
        <f t="shared" si="133"/>
        <v>0.02</v>
      </c>
      <c r="T92" s="70">
        <f t="shared" si="133"/>
        <v>0.02</v>
      </c>
      <c r="U92" s="70">
        <f t="shared" si="133"/>
        <v>0.02</v>
      </c>
      <c r="V92" s="70">
        <f t="shared" si="133"/>
        <v>0.02</v>
      </c>
      <c r="W92" s="70">
        <f t="shared" si="133"/>
        <v>0.02</v>
      </c>
      <c r="X92" s="70">
        <f t="shared" si="133"/>
        <v>0.02</v>
      </c>
      <c r="Y92" s="70">
        <f t="shared" si="133"/>
        <v>0.02</v>
      </c>
      <c r="Z92" s="70">
        <f t="shared" si="133"/>
        <v>0.02</v>
      </c>
      <c r="AA92" s="70">
        <f t="shared" si="133"/>
        <v>0.02</v>
      </c>
      <c r="AB92" s="70">
        <f t="shared" si="133"/>
        <v>0.02</v>
      </c>
      <c r="AC92" s="70">
        <f t="shared" si="133"/>
        <v>0.02</v>
      </c>
      <c r="AD92" s="70">
        <f t="shared" si="133"/>
        <v>0.02</v>
      </c>
      <c r="AE92" s="70">
        <f t="shared" si="133"/>
        <v>0.02</v>
      </c>
      <c r="AF92" s="70">
        <f t="shared" si="134"/>
        <v>0.02</v>
      </c>
      <c r="AG92" s="240">
        <v>0.02</v>
      </c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</row>
    <row r="93" spans="2:114" x14ac:dyDescent="0.2">
      <c r="B93" s="64" t="s">
        <v>99</v>
      </c>
      <c r="C93" s="65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</row>
    <row r="94" spans="2:114" x14ac:dyDescent="0.2">
      <c r="B94" s="64" t="s">
        <v>57</v>
      </c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</row>
    <row r="95" spans="2:114" x14ac:dyDescent="0.2">
      <c r="B95" s="236" t="str">
        <f>B89</f>
        <v>Batteries</v>
      </c>
      <c r="C95" s="65" t="s">
        <v>2</v>
      </c>
      <c r="D95" s="74">
        <f t="shared" ref="D95:AF95" si="135">D$82*D89</f>
        <v>13410.277350554345</v>
      </c>
      <c r="E95" s="74">
        <f t="shared" si="135"/>
        <v>13794.086093115155</v>
      </c>
      <c r="F95" s="74">
        <f t="shared" si="135"/>
        <v>14002.399741804516</v>
      </c>
      <c r="G95" s="74">
        <f t="shared" si="135"/>
        <v>14251.490860628961</v>
      </c>
      <c r="H95" s="74">
        <f t="shared" si="135"/>
        <v>14464.407460692051</v>
      </c>
      <c r="I95" s="74">
        <f t="shared" si="135"/>
        <v>15186.824379121055</v>
      </c>
      <c r="J95" s="74">
        <f t="shared" si="135"/>
        <v>15949.624851996399</v>
      </c>
      <c r="K95" s="74">
        <f t="shared" si="135"/>
        <v>17364.599153982785</v>
      </c>
      <c r="L95" s="74">
        <f t="shared" si="135"/>
        <v>17521.249565955208</v>
      </c>
      <c r="M95" s="74">
        <f t="shared" si="135"/>
        <v>17595.25491831917</v>
      </c>
      <c r="N95" s="74">
        <f t="shared" si="135"/>
        <v>18720.071796356387</v>
      </c>
      <c r="O95" s="74">
        <f t="shared" si="135"/>
        <v>17855.890365924384</v>
      </c>
      <c r="P95" s="74">
        <f t="shared" si="135"/>
        <v>16020.23111704244</v>
      </c>
      <c r="Q95" s="74">
        <f t="shared" si="135"/>
        <v>17732.672769782599</v>
      </c>
      <c r="R95" s="74">
        <f t="shared" si="135"/>
        <v>20438.627781498144</v>
      </c>
      <c r="S95" s="74">
        <f t="shared" si="135"/>
        <v>21879.663466145445</v>
      </c>
      <c r="T95" s="74">
        <f t="shared" si="135"/>
        <v>22625.30522587126</v>
      </c>
      <c r="U95" s="74">
        <f t="shared" si="135"/>
        <v>24873.429877455095</v>
      </c>
      <c r="V95" s="74">
        <f t="shared" si="135"/>
        <v>24886.370951295768</v>
      </c>
      <c r="W95" s="74">
        <f t="shared" si="135"/>
        <v>24877.166498995211</v>
      </c>
      <c r="X95" s="74">
        <f t="shared" si="135"/>
        <v>29211.796590190777</v>
      </c>
      <c r="Y95" s="74">
        <f t="shared" si="135"/>
        <v>32188.287572532172</v>
      </c>
      <c r="Z95" s="74">
        <f t="shared" si="135"/>
        <v>30280.217804833941</v>
      </c>
      <c r="AA95" s="74">
        <f t="shared" si="135"/>
        <v>31899.131913259032</v>
      </c>
      <c r="AB95" s="74">
        <f t="shared" si="135"/>
        <v>32460.531064086525</v>
      </c>
      <c r="AC95" s="74">
        <f t="shared" si="135"/>
        <v>33594.40072973424</v>
      </c>
      <c r="AD95" s="74">
        <f t="shared" si="135"/>
        <v>34602.748277220882</v>
      </c>
      <c r="AE95" s="74">
        <f t="shared" si="135"/>
        <v>36830.600251089862</v>
      </c>
      <c r="AF95" s="74">
        <f t="shared" si="135"/>
        <v>36398.255283628489</v>
      </c>
      <c r="AG95" s="74">
        <f t="shared" ref="AG95" si="136">AG$82*AG89</f>
        <v>36261.913868134085</v>
      </c>
      <c r="AH95" s="74">
        <f t="shared" ref="AH95:BL98" si="137">AG95*(1+AH$85)</f>
        <v>37422.295111914376</v>
      </c>
      <c r="AI95" s="74">
        <f>AH95*(1+AI$85)</f>
        <v>38619.808555495634</v>
      </c>
      <c r="AJ95" s="74">
        <f t="shared" si="137"/>
        <v>39855.642429271495</v>
      </c>
      <c r="AK95" s="74">
        <f t="shared" si="137"/>
        <v>41131.022987008182</v>
      </c>
      <c r="AL95" s="74">
        <f t="shared" si="137"/>
        <v>42447.215722592446</v>
      </c>
      <c r="AM95" s="74">
        <f t="shared" si="137"/>
        <v>43805.526625715407</v>
      </c>
      <c r="AN95" s="74">
        <f t="shared" si="137"/>
        <v>45207.3034777383</v>
      </c>
      <c r="AO95" s="74">
        <f t="shared" si="137"/>
        <v>46653.937189025928</v>
      </c>
      <c r="AP95" s="74">
        <f t="shared" si="137"/>
        <v>48146.86317907476</v>
      </c>
      <c r="AQ95" s="74">
        <f t="shared" si="137"/>
        <v>49687.562800805157</v>
      </c>
      <c r="AR95" s="74">
        <f t="shared" si="137"/>
        <v>51277.564810430922</v>
      </c>
      <c r="AS95" s="74">
        <f t="shared" si="137"/>
        <v>52918.446884364712</v>
      </c>
      <c r="AT95" s="74">
        <f t="shared" si="137"/>
        <v>54611.837184664386</v>
      </c>
      <c r="AU95" s="74">
        <f t="shared" si="137"/>
        <v>56359.415974573647</v>
      </c>
      <c r="AV95" s="74">
        <f t="shared" si="137"/>
        <v>58162.917285760006</v>
      </c>
      <c r="AW95" s="74">
        <f t="shared" si="137"/>
        <v>60024.130638904331</v>
      </c>
      <c r="AX95" s="74">
        <f t="shared" si="137"/>
        <v>61944.90281934927</v>
      </c>
      <c r="AY95" s="74">
        <f t="shared" si="137"/>
        <v>63927.139709568452</v>
      </c>
      <c r="AZ95" s="74">
        <f t="shared" si="137"/>
        <v>65972.808180274646</v>
      </c>
      <c r="BA95" s="74">
        <f t="shared" si="137"/>
        <v>68083.938042043432</v>
      </c>
      <c r="BB95" s="74">
        <f t="shared" si="137"/>
        <v>70262.624059388821</v>
      </c>
      <c r="BC95" s="74">
        <f t="shared" si="137"/>
        <v>72511.028029289271</v>
      </c>
      <c r="BD95" s="74">
        <f t="shared" si="137"/>
        <v>74831.380926226528</v>
      </c>
      <c r="BE95" s="74">
        <f t="shared" si="137"/>
        <v>77225.985115865784</v>
      </c>
      <c r="BF95" s="74">
        <f t="shared" si="137"/>
        <v>79697.216639573497</v>
      </c>
      <c r="BG95" s="74">
        <f t="shared" si="137"/>
        <v>82247.527572039849</v>
      </c>
      <c r="BH95" s="74">
        <f t="shared" si="137"/>
        <v>84879.448454345125</v>
      </c>
      <c r="BI95" s="74">
        <f t="shared" si="137"/>
        <v>87595.590804884167</v>
      </c>
      <c r="BJ95" s="74">
        <f t="shared" si="137"/>
        <v>90398.649710640457</v>
      </c>
      <c r="BK95" s="74">
        <f t="shared" si="137"/>
        <v>93291.40650138096</v>
      </c>
      <c r="BL95" s="74">
        <f t="shared" si="137"/>
        <v>96276.731509425153</v>
      </c>
      <c r="BM95" s="74">
        <f t="shared" ref="BM95:BM98" si="138">BL95*(1+BM$85)</f>
        <v>99357.58691772676</v>
      </c>
      <c r="BN95" s="74">
        <f t="shared" ref="BN95:BN98" si="139">BM95*(1+BN$85)</f>
        <v>102537.02969909401</v>
      </c>
      <c r="BO95" s="74">
        <f t="shared" ref="BO95:BO98" si="140">BN95*(1+BO$85)</f>
        <v>105818.21464946502</v>
      </c>
      <c r="BP95" s="74">
        <f t="shared" ref="BP95:BP98" si="141">BO95*(1+BP$85)</f>
        <v>109204.3975182479</v>
      </c>
      <c r="BQ95" s="74">
        <f t="shared" ref="BQ95:BQ98" si="142">BP95*(1+BQ$85)</f>
        <v>112698.93823883183</v>
      </c>
      <c r="BR95" s="74">
        <f t="shared" ref="BR95:BR98" si="143">BQ95*(1+BR$85)</f>
        <v>116305.30426247446</v>
      </c>
      <c r="BS95" s="74">
        <f t="shared" ref="BS95:BS98" si="144">BR95*(1+BS$85)</f>
        <v>120027.07399887365</v>
      </c>
      <c r="BT95" s="74">
        <f t="shared" ref="BT95:BT98" si="145">BS95*(1+BT$85)</f>
        <v>123867.9403668376</v>
      </c>
      <c r="BU95" s="74">
        <f t="shared" ref="BU95:BU98" si="146">BT95*(1+BU$85)</f>
        <v>127831.7144585764</v>
      </c>
      <c r="BV95" s="74">
        <f t="shared" ref="BV95:BV98" si="147">BU95*(1+BV$85)</f>
        <v>131922.32932125084</v>
      </c>
      <c r="BW95" s="74">
        <f t="shared" ref="BW95:BW98" si="148">BV95*(1+BW$85)</f>
        <v>136143.84385953087</v>
      </c>
      <c r="BX95" s="74">
        <f t="shared" ref="BX95:BX98" si="149">BW95*(1+BX$85)</f>
        <v>140500.44686303588</v>
      </c>
      <c r="BY95" s="74">
        <f t="shared" ref="BY95:BY98" si="150">BX95*(1+BY$85)</f>
        <v>144996.46116265302</v>
      </c>
      <c r="BZ95" s="74">
        <f t="shared" ref="BZ95:BZ98" si="151">BY95*(1+BZ$85)</f>
        <v>149636.34791985792</v>
      </c>
      <c r="CA95" s="74">
        <f t="shared" ref="CA95:CA98" si="152">BZ95*(1+CA$85)</f>
        <v>154424.71105329337</v>
      </c>
      <c r="CB95" s="74">
        <f t="shared" ref="CB95:CB98" si="153">CA95*(1+CB$85)</f>
        <v>159366.30180699876</v>
      </c>
      <c r="CC95" s="74">
        <f t="shared" ref="CC95:CC98" si="154">CB95*(1+CC$85)</f>
        <v>164466.02346482273</v>
      </c>
      <c r="CD95" s="74">
        <f t="shared" ref="CD95:CD98" si="155">CC95*(1+CD$85)</f>
        <v>169728.93621569706</v>
      </c>
      <c r="CE95" s="74">
        <f t="shared" ref="CE95:CE98" si="156">CD95*(1+CE$85)</f>
        <v>175160.26217459937</v>
      </c>
      <c r="CF95" s="74">
        <f t="shared" ref="CF95:CF98" si="157">CE95*(1+CF$85)</f>
        <v>180765.39056418656</v>
      </c>
      <c r="CG95" s="74">
        <f t="shared" ref="CG95:CG98" si="158">CF95*(1+CG$85)</f>
        <v>186549.88306224052</v>
      </c>
      <c r="CH95" s="74">
        <f t="shared" ref="CH95:CH98" si="159">CG95*(1+CH$85)</f>
        <v>192519.47932023223</v>
      </c>
      <c r="CI95" s="74">
        <f t="shared" ref="CI95:CI98" si="160">CH95*(1+CI$85)</f>
        <v>198680.10265847968</v>
      </c>
      <c r="CJ95" s="74">
        <f t="shared" ref="CJ95:CJ98" si="161">CI95*(1+CJ$85)</f>
        <v>205037.86594355103</v>
      </c>
      <c r="CK95" s="74">
        <f t="shared" ref="CK95:CK98" si="162">CJ95*(1+CK$85)</f>
        <v>211599.07765374467</v>
      </c>
      <c r="CL95" s="74">
        <f t="shared" ref="CL95:CL98" si="163">CK95*(1+CL$85)</f>
        <v>218370.24813866449</v>
      </c>
      <c r="CM95" s="74">
        <f t="shared" ref="CM95:CM98" si="164">CL95*(1+CM$85)</f>
        <v>225358.09607910176</v>
      </c>
      <c r="CN95" s="74">
        <f t="shared" ref="CN95:CN98" si="165">CM95*(1+CN$85)</f>
        <v>232569.55515363303</v>
      </c>
      <c r="CO95" s="74">
        <f t="shared" ref="CO95:CO98" si="166">CN95*(1+CO$85)</f>
        <v>240011.78091854928</v>
      </c>
      <c r="CP95" s="74">
        <f t="shared" ref="CP95:CP98" si="167">CO95*(1+CP$85)</f>
        <v>247692.15790794286</v>
      </c>
      <c r="CQ95" s="74">
        <f t="shared" ref="CQ95:CQ98" si="168">CP95*(1+CQ$85)</f>
        <v>255618.30696099706</v>
      </c>
      <c r="CR95" s="74">
        <f t="shared" ref="CR95:CR98" si="169">CQ95*(1+CR$85)</f>
        <v>263798.09278374899</v>
      </c>
      <c r="CS95" s="74">
        <f t="shared" ref="CS95:CS98" si="170">CR95*(1+CS$85)</f>
        <v>272239.63175282895</v>
      </c>
      <c r="CT95" s="74">
        <f t="shared" ref="CT95:CT98" si="171">CS95*(1+CT$85)</f>
        <v>280951.29996891948</v>
      </c>
      <c r="CU95" s="74">
        <f t="shared" ref="CU95:CU98" si="172">CT95*(1+CU$85)</f>
        <v>289941.74156792491</v>
      </c>
      <c r="CV95" s="74">
        <f t="shared" ref="CV95:CV98" si="173">CU95*(1+CV$85)</f>
        <v>299219.87729809852</v>
      </c>
      <c r="CW95" s="74">
        <f t="shared" ref="CW95:CW98" si="174">CV95*(1+CW$85)</f>
        <v>308794.9133716377</v>
      </c>
      <c r="CX95" s="74">
        <f t="shared" ref="CX95:CX98" si="175">CW95*(1+CX$85)</f>
        <v>318676.35059953009</v>
      </c>
      <c r="CY95" s="74">
        <f t="shared" ref="CY95:CY98" si="176">CX95*(1+CY$85)</f>
        <v>328873.99381871504</v>
      </c>
      <c r="CZ95" s="74">
        <f t="shared" ref="CZ95:CZ98" si="177">CY95*(1+CZ$85)</f>
        <v>339397.96162091393</v>
      </c>
      <c r="DA95" s="74">
        <f t="shared" ref="DA95:DA98" si="178">CZ95*(1+DA$85)</f>
        <v>350258.6963927832</v>
      </c>
      <c r="DB95" s="74">
        <f t="shared" ref="DB95:DB98" si="179">DA95*(1+DB$85)</f>
        <v>361466.97467735229</v>
      </c>
      <c r="DC95" s="74">
        <f t="shared" ref="DC95:DC98" si="180">DB95*(1+DC$85)</f>
        <v>373033.91786702757</v>
      </c>
      <c r="DD95" s="74">
        <f t="shared" ref="DD95:DD98" si="181">DC95*(1+DD$85)</f>
        <v>384971.00323877245</v>
      </c>
      <c r="DE95" s="74">
        <f t="shared" ref="DE95:DE98" si="182">DD95*(1+DE$85)</f>
        <v>397290.07534241315</v>
      </c>
      <c r="DF95" s="74">
        <f t="shared" ref="DF95:DF98" si="183">DE95*(1+DF$85)</f>
        <v>410003.35775337036</v>
      </c>
      <c r="DG95" s="74">
        <f t="shared" ref="DG95:DG98" si="184">DF95*(1+DG$85)</f>
        <v>423123.46520147822</v>
      </c>
      <c r="DH95" s="74">
        <f t="shared" ref="DH95:DH98" si="185">DG95*(1+DH$85)</f>
        <v>436663.41608792555</v>
      </c>
      <c r="DI95" s="74">
        <f t="shared" ref="DI95:DI98" si="186">DH95*(1+DI$85)</f>
        <v>450636.64540273917</v>
      </c>
      <c r="DJ95" s="74">
        <f t="shared" ref="DJ95:DJ98" si="187">DI95*(1+DJ$85)</f>
        <v>465057.01805562683</v>
      </c>
    </row>
    <row r="96" spans="2:114" x14ac:dyDescent="0.2">
      <c r="B96" s="236" t="str">
        <f t="shared" ref="B96:B98" si="188">B90</f>
        <v>Pigments</v>
      </c>
      <c r="C96" s="65" t="s">
        <v>2</v>
      </c>
      <c r="D96" s="74">
        <f t="shared" ref="D96:AF96" si="189">D$82*D90</f>
        <v>1843.9131357012225</v>
      </c>
      <c r="E96" s="74">
        <f t="shared" si="189"/>
        <v>1896.6868378033337</v>
      </c>
      <c r="F96" s="74">
        <f t="shared" si="189"/>
        <v>1925.3299644981209</v>
      </c>
      <c r="G96" s="74">
        <f t="shared" si="189"/>
        <v>1959.5799933364819</v>
      </c>
      <c r="H96" s="74">
        <f t="shared" si="189"/>
        <v>1988.8560258451569</v>
      </c>
      <c r="I96" s="74">
        <f t="shared" si="189"/>
        <v>2088.1883521291452</v>
      </c>
      <c r="J96" s="74">
        <f t="shared" si="189"/>
        <v>2193.0734171495051</v>
      </c>
      <c r="K96" s="74">
        <f t="shared" si="189"/>
        <v>2387.6323836726328</v>
      </c>
      <c r="L96" s="74">
        <f t="shared" si="189"/>
        <v>2409.1718153188413</v>
      </c>
      <c r="M96" s="74">
        <f t="shared" si="189"/>
        <v>2419.3475512688856</v>
      </c>
      <c r="N96" s="74">
        <f t="shared" si="189"/>
        <v>2574.0098719990033</v>
      </c>
      <c r="O96" s="74">
        <f t="shared" si="189"/>
        <v>2455.1849253146029</v>
      </c>
      <c r="P96" s="74">
        <f t="shared" si="189"/>
        <v>2202.7817785933353</v>
      </c>
      <c r="Q96" s="74">
        <f t="shared" si="189"/>
        <v>2438.2425058451072</v>
      </c>
      <c r="R96" s="74">
        <f t="shared" si="189"/>
        <v>2810.3113199559948</v>
      </c>
      <c r="S96" s="74">
        <f t="shared" si="189"/>
        <v>3008.4537265949984</v>
      </c>
      <c r="T96" s="74">
        <f t="shared" si="189"/>
        <v>3110.9794685572983</v>
      </c>
      <c r="U96" s="74">
        <f t="shared" si="189"/>
        <v>3420.0966081500751</v>
      </c>
      <c r="V96" s="74">
        <f t="shared" si="189"/>
        <v>3421.876005803168</v>
      </c>
      <c r="W96" s="74">
        <f t="shared" si="189"/>
        <v>3420.6103936118411</v>
      </c>
      <c r="X96" s="74">
        <f t="shared" si="189"/>
        <v>4016.622031151232</v>
      </c>
      <c r="Y96" s="74">
        <f t="shared" si="189"/>
        <v>4425.8895412231732</v>
      </c>
      <c r="Z96" s="74">
        <f t="shared" si="189"/>
        <v>4163.5299481646662</v>
      </c>
      <c r="AA96" s="74">
        <f t="shared" si="189"/>
        <v>4386.1306380731166</v>
      </c>
      <c r="AB96" s="74">
        <f t="shared" si="189"/>
        <v>4463.3230213118968</v>
      </c>
      <c r="AC96" s="74">
        <f t="shared" si="189"/>
        <v>4619.2301003384582</v>
      </c>
      <c r="AD96" s="74">
        <f t="shared" si="189"/>
        <v>4757.8778881178714</v>
      </c>
      <c r="AE96" s="74">
        <f t="shared" si="189"/>
        <v>5064.207534524855</v>
      </c>
      <c r="AF96" s="74">
        <f t="shared" si="189"/>
        <v>5004.7601014989168</v>
      </c>
      <c r="AG96" s="74">
        <f t="shared" ref="AG96" si="190">AG$82*AG90</f>
        <v>4986.0131568684365</v>
      </c>
      <c r="AH96" s="74">
        <f t="shared" ref="AH96:AV98" si="191">AG96*(1+AH$85)</f>
        <v>5145.5655778882265</v>
      </c>
      <c r="AI96" s="74">
        <f t="shared" si="191"/>
        <v>5310.2236763806495</v>
      </c>
      <c r="AJ96" s="74">
        <f t="shared" si="191"/>
        <v>5480.1508340248301</v>
      </c>
      <c r="AK96" s="74">
        <f t="shared" si="191"/>
        <v>5655.515660713625</v>
      </c>
      <c r="AL96" s="74">
        <f t="shared" si="191"/>
        <v>5836.4921618564613</v>
      </c>
      <c r="AM96" s="74">
        <f t="shared" si="191"/>
        <v>6023.2599110358678</v>
      </c>
      <c r="AN96" s="74">
        <f t="shared" si="191"/>
        <v>6216.0042281890155</v>
      </c>
      <c r="AO96" s="74">
        <f t="shared" si="191"/>
        <v>6414.9163634910637</v>
      </c>
      <c r="AP96" s="74">
        <f t="shared" si="191"/>
        <v>6620.1936871227781</v>
      </c>
      <c r="AQ96" s="74">
        <f t="shared" si="191"/>
        <v>6832.0398851107075</v>
      </c>
      <c r="AR96" s="74">
        <f t="shared" si="191"/>
        <v>7050.66516143425</v>
      </c>
      <c r="AS96" s="74">
        <f t="shared" si="191"/>
        <v>7276.2864466001465</v>
      </c>
      <c r="AT96" s="74">
        <f t="shared" si="191"/>
        <v>7509.1276128913514</v>
      </c>
      <c r="AU96" s="74">
        <f t="shared" si="191"/>
        <v>7749.4196965038745</v>
      </c>
      <c r="AV96" s="74">
        <f t="shared" si="191"/>
        <v>7997.4011267919986</v>
      </c>
      <c r="AW96" s="74">
        <f t="shared" si="137"/>
        <v>8253.3179628493435</v>
      </c>
      <c r="AX96" s="74">
        <f t="shared" si="137"/>
        <v>8517.4241376605223</v>
      </c>
      <c r="AY96" s="74">
        <f t="shared" si="137"/>
        <v>8789.9817100656601</v>
      </c>
      <c r="AZ96" s="74">
        <f t="shared" si="137"/>
        <v>9071.2611247877612</v>
      </c>
      <c r="BA96" s="74">
        <f t="shared" si="137"/>
        <v>9361.5414807809702</v>
      </c>
      <c r="BB96" s="74">
        <f t="shared" si="137"/>
        <v>9661.1108081659622</v>
      </c>
      <c r="BC96" s="74">
        <f t="shared" si="137"/>
        <v>9970.2663540272733</v>
      </c>
      <c r="BD96" s="74">
        <f t="shared" si="137"/>
        <v>10289.314877356146</v>
      </c>
      <c r="BE96" s="74">
        <f t="shared" si="137"/>
        <v>10618.572953431543</v>
      </c>
      <c r="BF96" s="74">
        <f t="shared" si="137"/>
        <v>10958.367287941353</v>
      </c>
      <c r="BG96" s="74">
        <f t="shared" si="137"/>
        <v>11309.035041155477</v>
      </c>
      <c r="BH96" s="74">
        <f t="shared" si="137"/>
        <v>11670.924162472453</v>
      </c>
      <c r="BI96" s="74">
        <f t="shared" si="137"/>
        <v>12044.393735671572</v>
      </c>
      <c r="BJ96" s="74">
        <f t="shared" si="137"/>
        <v>12429.814335213063</v>
      </c>
      <c r="BK96" s="74">
        <f t="shared" si="137"/>
        <v>12827.56839393988</v>
      </c>
      <c r="BL96" s="74">
        <f t="shared" si="137"/>
        <v>13238.050582545957</v>
      </c>
      <c r="BM96" s="74">
        <f t="shared" si="138"/>
        <v>13661.668201187427</v>
      </c>
      <c r="BN96" s="74">
        <f t="shared" si="139"/>
        <v>14098.841583625426</v>
      </c>
      <c r="BO96" s="74">
        <f t="shared" si="140"/>
        <v>14550.004514301439</v>
      </c>
      <c r="BP96" s="74">
        <f t="shared" si="141"/>
        <v>15015.604658759086</v>
      </c>
      <c r="BQ96" s="74">
        <f t="shared" si="142"/>
        <v>15496.104007839378</v>
      </c>
      <c r="BR96" s="74">
        <f t="shared" si="143"/>
        <v>15991.979336090239</v>
      </c>
      <c r="BS96" s="74">
        <f t="shared" si="144"/>
        <v>16503.722674845125</v>
      </c>
      <c r="BT96" s="74">
        <f t="shared" si="145"/>
        <v>17031.841800440168</v>
      </c>
      <c r="BU96" s="74">
        <f t="shared" si="146"/>
        <v>17576.860738054253</v>
      </c>
      <c r="BV96" s="74">
        <f t="shared" si="147"/>
        <v>18139.32028167199</v>
      </c>
      <c r="BW96" s="74">
        <f t="shared" si="148"/>
        <v>18719.778530685493</v>
      </c>
      <c r="BX96" s="74">
        <f t="shared" si="149"/>
        <v>19318.81144366743</v>
      </c>
      <c r="BY96" s="74">
        <f t="shared" si="150"/>
        <v>19937.013409864787</v>
      </c>
      <c r="BZ96" s="74">
        <f t="shared" si="151"/>
        <v>20574.99783898046</v>
      </c>
      <c r="CA96" s="74">
        <f t="shared" si="152"/>
        <v>21233.397769827836</v>
      </c>
      <c r="CB96" s="74">
        <f t="shared" si="153"/>
        <v>21912.866498462328</v>
      </c>
      <c r="CC96" s="74">
        <f t="shared" si="154"/>
        <v>22614.078226413123</v>
      </c>
      <c r="CD96" s="74">
        <f t="shared" si="155"/>
        <v>23337.728729658345</v>
      </c>
      <c r="CE96" s="74">
        <f t="shared" si="156"/>
        <v>24084.536049007413</v>
      </c>
      <c r="CF96" s="74">
        <f t="shared" si="157"/>
        <v>24855.241202575649</v>
      </c>
      <c r="CG96" s="74">
        <f t="shared" si="158"/>
        <v>25650.608921058072</v>
      </c>
      <c r="CH96" s="74">
        <f t="shared" si="159"/>
        <v>26471.42840653193</v>
      </c>
      <c r="CI96" s="74">
        <f t="shared" si="160"/>
        <v>27318.514115540951</v>
      </c>
      <c r="CJ96" s="74">
        <f t="shared" si="161"/>
        <v>28192.706567238263</v>
      </c>
      <c r="CK96" s="74">
        <f t="shared" si="162"/>
        <v>29094.873177389887</v>
      </c>
      <c r="CL96" s="74">
        <f t="shared" si="163"/>
        <v>30025.909119066364</v>
      </c>
      <c r="CM96" s="74">
        <f t="shared" si="164"/>
        <v>30986.738210876487</v>
      </c>
      <c r="CN96" s="74">
        <f t="shared" si="165"/>
        <v>31978.313833624536</v>
      </c>
      <c r="CO96" s="74">
        <f t="shared" si="166"/>
        <v>33001.619876300523</v>
      </c>
      <c r="CP96" s="74">
        <f t="shared" si="167"/>
        <v>34057.67171234214</v>
      </c>
      <c r="CQ96" s="74">
        <f t="shared" si="168"/>
        <v>35147.517207137091</v>
      </c>
      <c r="CR96" s="74">
        <f t="shared" si="169"/>
        <v>36272.237757765477</v>
      </c>
      <c r="CS96" s="74">
        <f t="shared" si="170"/>
        <v>37432.949366013971</v>
      </c>
      <c r="CT96" s="74">
        <f t="shared" si="171"/>
        <v>38630.803745726422</v>
      </c>
      <c r="CU96" s="74">
        <f t="shared" si="172"/>
        <v>39866.989465589671</v>
      </c>
      <c r="CV96" s="74">
        <f t="shared" si="173"/>
        <v>41142.733128488544</v>
      </c>
      <c r="CW96" s="74">
        <f t="shared" si="174"/>
        <v>42459.300588600177</v>
      </c>
      <c r="CX96" s="74">
        <f t="shared" si="175"/>
        <v>43817.998207435383</v>
      </c>
      <c r="CY96" s="74">
        <f t="shared" si="176"/>
        <v>45220.174150073319</v>
      </c>
      <c r="CZ96" s="74">
        <f t="shared" si="177"/>
        <v>46667.219722875663</v>
      </c>
      <c r="DA96" s="74">
        <f t="shared" si="178"/>
        <v>48160.570754007684</v>
      </c>
      <c r="DB96" s="74">
        <f t="shared" si="179"/>
        <v>49701.709018135931</v>
      </c>
      <c r="DC96" s="74">
        <f t="shared" si="180"/>
        <v>51292.163706716281</v>
      </c>
      <c r="DD96" s="74">
        <f t="shared" si="181"/>
        <v>52933.512945331204</v>
      </c>
      <c r="DE96" s="74">
        <f t="shared" si="182"/>
        <v>54627.385359581807</v>
      </c>
      <c r="DF96" s="74">
        <f t="shared" si="183"/>
        <v>56375.461691088429</v>
      </c>
      <c r="DG96" s="74">
        <f t="shared" si="184"/>
        <v>58179.476465203261</v>
      </c>
      <c r="DH96" s="74">
        <f t="shared" si="185"/>
        <v>60041.219712089769</v>
      </c>
      <c r="DI96" s="74">
        <f t="shared" si="186"/>
        <v>61962.538742876641</v>
      </c>
      <c r="DJ96" s="74">
        <f t="shared" si="187"/>
        <v>63945.339982648693</v>
      </c>
    </row>
    <row r="97" spans="2:114" x14ac:dyDescent="0.2">
      <c r="B97" s="236" t="str">
        <f t="shared" si="188"/>
        <v>Coatings</v>
      </c>
      <c r="C97" s="65" t="s">
        <v>2</v>
      </c>
      <c r="D97" s="74">
        <f t="shared" ref="D97:AF97" si="192">D$82*D91</f>
        <v>1173.3992681735053</v>
      </c>
      <c r="E97" s="74">
        <f t="shared" si="192"/>
        <v>1206.9825331475761</v>
      </c>
      <c r="F97" s="74">
        <f t="shared" si="192"/>
        <v>1225.2099774078952</v>
      </c>
      <c r="G97" s="74">
        <f t="shared" si="192"/>
        <v>1247.0054503050342</v>
      </c>
      <c r="H97" s="74">
        <f t="shared" si="192"/>
        <v>1265.6356528105546</v>
      </c>
      <c r="I97" s="74">
        <f t="shared" si="192"/>
        <v>1328.8471331730925</v>
      </c>
      <c r="J97" s="74">
        <f t="shared" si="192"/>
        <v>1395.5921745496851</v>
      </c>
      <c r="K97" s="74">
        <f t="shared" si="192"/>
        <v>1519.4024259734938</v>
      </c>
      <c r="L97" s="74">
        <f t="shared" si="192"/>
        <v>1533.1093370210808</v>
      </c>
      <c r="M97" s="74">
        <f t="shared" si="192"/>
        <v>1539.5848053529273</v>
      </c>
      <c r="N97" s="74">
        <f t="shared" si="192"/>
        <v>1638.0062821811839</v>
      </c>
      <c r="O97" s="74">
        <f t="shared" si="192"/>
        <v>1562.3904070183837</v>
      </c>
      <c r="P97" s="74">
        <f t="shared" si="192"/>
        <v>1401.7702227412135</v>
      </c>
      <c r="Q97" s="74">
        <f t="shared" si="192"/>
        <v>1551.6088673559775</v>
      </c>
      <c r="R97" s="74">
        <f t="shared" si="192"/>
        <v>1788.3799308810878</v>
      </c>
      <c r="S97" s="74">
        <f t="shared" si="192"/>
        <v>1914.4705532877265</v>
      </c>
      <c r="T97" s="74">
        <f t="shared" si="192"/>
        <v>1979.7142072637353</v>
      </c>
      <c r="U97" s="74">
        <f t="shared" si="192"/>
        <v>2176.425114277321</v>
      </c>
      <c r="V97" s="74">
        <f t="shared" si="192"/>
        <v>2177.5574582383797</v>
      </c>
      <c r="W97" s="74">
        <f t="shared" si="192"/>
        <v>2176.752068662081</v>
      </c>
      <c r="X97" s="74">
        <f t="shared" si="192"/>
        <v>2556.0322016416931</v>
      </c>
      <c r="Y97" s="74">
        <f t="shared" si="192"/>
        <v>2816.475162596565</v>
      </c>
      <c r="Z97" s="74">
        <f t="shared" si="192"/>
        <v>2649.5190579229698</v>
      </c>
      <c r="AA97" s="74">
        <f t="shared" si="192"/>
        <v>2791.1740424101654</v>
      </c>
      <c r="AB97" s="74">
        <f t="shared" si="192"/>
        <v>2840.2964681075709</v>
      </c>
      <c r="AC97" s="74">
        <f t="shared" si="192"/>
        <v>2939.5100638517465</v>
      </c>
      <c r="AD97" s="74">
        <f t="shared" si="192"/>
        <v>3027.7404742568274</v>
      </c>
      <c r="AE97" s="74">
        <f t="shared" si="192"/>
        <v>3222.6775219703627</v>
      </c>
      <c r="AF97" s="74">
        <f t="shared" si="192"/>
        <v>3184.8473373174929</v>
      </c>
      <c r="AG97" s="74">
        <f t="shared" ref="AG97" si="193">AG$82*AG91</f>
        <v>3172.9174634617325</v>
      </c>
      <c r="AH97" s="74">
        <f t="shared" si="191"/>
        <v>3274.4508222925078</v>
      </c>
      <c r="AI97" s="74">
        <f t="shared" si="191"/>
        <v>3379.2332486058681</v>
      </c>
      <c r="AJ97" s="74">
        <f t="shared" si="191"/>
        <v>3487.368712561256</v>
      </c>
      <c r="AK97" s="74">
        <f t="shared" si="191"/>
        <v>3598.9645113632164</v>
      </c>
      <c r="AL97" s="74">
        <f t="shared" si="191"/>
        <v>3714.1313757268395</v>
      </c>
      <c r="AM97" s="74">
        <f t="shared" si="191"/>
        <v>3832.9835797500982</v>
      </c>
      <c r="AN97" s="74">
        <f t="shared" si="191"/>
        <v>3955.6390543021016</v>
      </c>
      <c r="AO97" s="74">
        <f t="shared" si="191"/>
        <v>4082.2195040397692</v>
      </c>
      <c r="AP97" s="74">
        <f t="shared" si="191"/>
        <v>4212.8505281690423</v>
      </c>
      <c r="AQ97" s="74">
        <f t="shared" si="191"/>
        <v>4347.6617450704516</v>
      </c>
      <c r="AR97" s="74">
        <f t="shared" si="191"/>
        <v>4486.7869209127066</v>
      </c>
      <c r="AS97" s="74">
        <f t="shared" si="191"/>
        <v>4630.3641023819137</v>
      </c>
      <c r="AT97" s="74">
        <f t="shared" si="191"/>
        <v>4778.535753658135</v>
      </c>
      <c r="AU97" s="74">
        <f t="shared" si="191"/>
        <v>4931.4488977751953</v>
      </c>
      <c r="AV97" s="74">
        <f t="shared" si="191"/>
        <v>5089.2552625040016</v>
      </c>
      <c r="AW97" s="74">
        <f t="shared" si="137"/>
        <v>5252.1114309041295</v>
      </c>
      <c r="AX97" s="74">
        <f t="shared" si="137"/>
        <v>5420.1789966930619</v>
      </c>
      <c r="AY97" s="74">
        <f t="shared" si="137"/>
        <v>5593.6247245872401</v>
      </c>
      <c r="AZ97" s="74">
        <f t="shared" si="137"/>
        <v>5772.6207157740319</v>
      </c>
      <c r="BA97" s="74">
        <f t="shared" si="137"/>
        <v>5957.3445786788006</v>
      </c>
      <c r="BB97" s="74">
        <f t="shared" si="137"/>
        <v>6147.9796051965222</v>
      </c>
      <c r="BC97" s="74">
        <f t="shared" si="137"/>
        <v>6344.714952562811</v>
      </c>
      <c r="BD97" s="74">
        <f t="shared" si="137"/>
        <v>6547.745831044821</v>
      </c>
      <c r="BE97" s="74">
        <f t="shared" si="137"/>
        <v>6757.2736976382557</v>
      </c>
      <c r="BF97" s="74">
        <f t="shared" si="137"/>
        <v>6973.5064559626799</v>
      </c>
      <c r="BG97" s="74">
        <f t="shared" si="137"/>
        <v>7196.6586625534856</v>
      </c>
      <c r="BH97" s="74">
        <f t="shared" si="137"/>
        <v>7426.9517397551972</v>
      </c>
      <c r="BI97" s="74">
        <f t="shared" si="137"/>
        <v>7664.6141954273635</v>
      </c>
      <c r="BJ97" s="74">
        <f t="shared" si="137"/>
        <v>7909.8818496810391</v>
      </c>
      <c r="BK97" s="74">
        <f t="shared" si="137"/>
        <v>8162.9980688708329</v>
      </c>
      <c r="BL97" s="74">
        <f t="shared" si="137"/>
        <v>8424.2140070746991</v>
      </c>
      <c r="BM97" s="74">
        <f t="shared" si="138"/>
        <v>8693.7888553010889</v>
      </c>
      <c r="BN97" s="74">
        <f t="shared" si="139"/>
        <v>8971.9900986707235</v>
      </c>
      <c r="BO97" s="74">
        <f t="shared" si="140"/>
        <v>9259.0937818281873</v>
      </c>
      <c r="BP97" s="74">
        <f t="shared" si="141"/>
        <v>9555.3847828466896</v>
      </c>
      <c r="BQ97" s="74">
        <f t="shared" si="142"/>
        <v>9861.1570958977845</v>
      </c>
      <c r="BR97" s="74">
        <f t="shared" si="143"/>
        <v>10176.714122966514</v>
      </c>
      <c r="BS97" s="74">
        <f t="shared" si="144"/>
        <v>10502.368974901443</v>
      </c>
      <c r="BT97" s="74">
        <f t="shared" si="145"/>
        <v>10838.44478209829</v>
      </c>
      <c r="BU97" s="74">
        <f t="shared" si="146"/>
        <v>11185.275015125435</v>
      </c>
      <c r="BV97" s="74">
        <f t="shared" si="147"/>
        <v>11543.20381560945</v>
      </c>
      <c r="BW97" s="74">
        <f t="shared" si="148"/>
        <v>11912.586337708952</v>
      </c>
      <c r="BX97" s="74">
        <f t="shared" si="149"/>
        <v>12293.789100515638</v>
      </c>
      <c r="BY97" s="74">
        <f t="shared" si="150"/>
        <v>12687.190351732139</v>
      </c>
      <c r="BZ97" s="74">
        <f t="shared" si="151"/>
        <v>13093.180442987568</v>
      </c>
      <c r="CA97" s="74">
        <f t="shared" si="152"/>
        <v>13512.162217163172</v>
      </c>
      <c r="CB97" s="74">
        <f t="shared" si="153"/>
        <v>13944.551408112393</v>
      </c>
      <c r="CC97" s="74">
        <f t="shared" si="154"/>
        <v>14390.777053171991</v>
      </c>
      <c r="CD97" s="74">
        <f t="shared" si="155"/>
        <v>14851.281918873496</v>
      </c>
      <c r="CE97" s="74">
        <f t="shared" si="156"/>
        <v>15326.522940277448</v>
      </c>
      <c r="CF97" s="74">
        <f t="shared" si="157"/>
        <v>15816.971674366327</v>
      </c>
      <c r="CG97" s="74">
        <f t="shared" si="158"/>
        <v>16323.11476794605</v>
      </c>
      <c r="CH97" s="74">
        <f t="shared" si="159"/>
        <v>16845.454440520323</v>
      </c>
      <c r="CI97" s="74">
        <f t="shared" si="160"/>
        <v>17384.508982616975</v>
      </c>
      <c r="CJ97" s="74">
        <f t="shared" si="161"/>
        <v>17940.81327006072</v>
      </c>
      <c r="CK97" s="74">
        <f t="shared" si="162"/>
        <v>18514.919294702664</v>
      </c>
      <c r="CL97" s="74">
        <f t="shared" si="163"/>
        <v>19107.396712133152</v>
      </c>
      <c r="CM97" s="74">
        <f t="shared" si="164"/>
        <v>19718.833406921414</v>
      </c>
      <c r="CN97" s="74">
        <f t="shared" si="165"/>
        <v>20349.836075942902</v>
      </c>
      <c r="CO97" s="74">
        <f t="shared" si="166"/>
        <v>21001.030830373074</v>
      </c>
      <c r="CP97" s="74">
        <f t="shared" si="167"/>
        <v>21673.063816945014</v>
      </c>
      <c r="CQ97" s="74">
        <f t="shared" si="168"/>
        <v>22366.601859087255</v>
      </c>
      <c r="CR97" s="74">
        <f t="shared" si="169"/>
        <v>23082.333118578048</v>
      </c>
      <c r="CS97" s="74">
        <f t="shared" si="170"/>
        <v>23820.967778372546</v>
      </c>
      <c r="CT97" s="74">
        <f t="shared" si="171"/>
        <v>24583.238747280469</v>
      </c>
      <c r="CU97" s="74">
        <f t="shared" si="172"/>
        <v>25369.902387193444</v>
      </c>
      <c r="CV97" s="74">
        <f t="shared" si="173"/>
        <v>26181.739263583637</v>
      </c>
      <c r="CW97" s="74">
        <f t="shared" si="174"/>
        <v>27019.554920018312</v>
      </c>
      <c r="CX97" s="74">
        <f t="shared" si="175"/>
        <v>27884.180677458899</v>
      </c>
      <c r="CY97" s="74">
        <f t="shared" si="176"/>
        <v>28776.474459137586</v>
      </c>
      <c r="CZ97" s="74">
        <f t="shared" si="177"/>
        <v>29697.321641829989</v>
      </c>
      <c r="DA97" s="74">
        <f t="shared" si="178"/>
        <v>30647.635934368551</v>
      </c>
      <c r="DB97" s="74">
        <f t="shared" si="179"/>
        <v>31628.360284268347</v>
      </c>
      <c r="DC97" s="74">
        <f t="shared" si="180"/>
        <v>32640.467813364936</v>
      </c>
      <c r="DD97" s="74">
        <f t="shared" si="181"/>
        <v>33684.962783392613</v>
      </c>
      <c r="DE97" s="74">
        <f t="shared" si="182"/>
        <v>34762.881592461177</v>
      </c>
      <c r="DF97" s="74">
        <f t="shared" si="183"/>
        <v>35875.293803419932</v>
      </c>
      <c r="DG97" s="74">
        <f t="shared" si="184"/>
        <v>37023.30320512937</v>
      </c>
      <c r="DH97" s="74">
        <f t="shared" si="185"/>
        <v>38208.048907693512</v>
      </c>
      <c r="DI97" s="74">
        <f t="shared" si="186"/>
        <v>39430.706472739708</v>
      </c>
      <c r="DJ97" s="74">
        <f t="shared" si="187"/>
        <v>40692.48907986738</v>
      </c>
    </row>
    <row r="98" spans="2:114" x14ac:dyDescent="0.2">
      <c r="B98" s="236" t="str">
        <f t="shared" si="188"/>
        <v>Stabilisers</v>
      </c>
      <c r="C98" s="65" t="s">
        <v>2</v>
      </c>
      <c r="D98" s="74">
        <f t="shared" ref="D98:AF98" si="194">D$82*D92</f>
        <v>335.25693376385863</v>
      </c>
      <c r="E98" s="74">
        <f t="shared" si="194"/>
        <v>344.85215232787885</v>
      </c>
      <c r="F98" s="74">
        <f t="shared" si="194"/>
        <v>350.05999354511289</v>
      </c>
      <c r="G98" s="74">
        <f t="shared" si="194"/>
        <v>356.287271515724</v>
      </c>
      <c r="H98" s="74">
        <f t="shared" si="194"/>
        <v>361.61018651730126</v>
      </c>
      <c r="I98" s="74">
        <f t="shared" si="194"/>
        <v>379.67060947802639</v>
      </c>
      <c r="J98" s="74">
        <f t="shared" si="194"/>
        <v>398.74062129991</v>
      </c>
      <c r="K98" s="74">
        <f t="shared" si="194"/>
        <v>434.11497884956958</v>
      </c>
      <c r="L98" s="74">
        <f t="shared" si="194"/>
        <v>438.03123914888022</v>
      </c>
      <c r="M98" s="74">
        <f t="shared" si="194"/>
        <v>439.88137295797918</v>
      </c>
      <c r="N98" s="74">
        <f t="shared" si="194"/>
        <v>468.00179490890969</v>
      </c>
      <c r="O98" s="74">
        <f t="shared" si="194"/>
        <v>446.39725914810958</v>
      </c>
      <c r="P98" s="74">
        <f t="shared" si="194"/>
        <v>400.505777926061</v>
      </c>
      <c r="Q98" s="74">
        <f t="shared" si="194"/>
        <v>443.31681924456501</v>
      </c>
      <c r="R98" s="74">
        <f t="shared" si="194"/>
        <v>510.9656945374536</v>
      </c>
      <c r="S98" s="74">
        <f t="shared" si="194"/>
        <v>546.99158665363609</v>
      </c>
      <c r="T98" s="74">
        <f t="shared" si="194"/>
        <v>565.63263064678154</v>
      </c>
      <c r="U98" s="74">
        <f t="shared" si="194"/>
        <v>621.83574693637729</v>
      </c>
      <c r="V98" s="74">
        <f t="shared" si="194"/>
        <v>622.15927378239417</v>
      </c>
      <c r="W98" s="74">
        <f t="shared" si="194"/>
        <v>621.92916247488017</v>
      </c>
      <c r="X98" s="74">
        <f t="shared" si="194"/>
        <v>730.29491475476948</v>
      </c>
      <c r="Y98" s="74">
        <f t="shared" si="194"/>
        <v>804.7071893133043</v>
      </c>
      <c r="Z98" s="74">
        <f t="shared" si="194"/>
        <v>757.00544512084844</v>
      </c>
      <c r="AA98" s="74">
        <f t="shared" si="194"/>
        <v>797.47829783147586</v>
      </c>
      <c r="AB98" s="74">
        <f t="shared" si="194"/>
        <v>811.51327660216316</v>
      </c>
      <c r="AC98" s="74">
        <f t="shared" si="194"/>
        <v>839.86001824335608</v>
      </c>
      <c r="AD98" s="74">
        <f t="shared" si="194"/>
        <v>865.06870693052201</v>
      </c>
      <c r="AE98" s="74">
        <f t="shared" si="194"/>
        <v>920.76500627724647</v>
      </c>
      <c r="AF98" s="74">
        <f t="shared" si="194"/>
        <v>909.95638209071217</v>
      </c>
      <c r="AG98" s="74">
        <f t="shared" ref="AG98" si="195">AG$82*AG92</f>
        <v>906.54784670335209</v>
      </c>
      <c r="AH98" s="74">
        <f t="shared" si="191"/>
        <v>935.55737779785943</v>
      </c>
      <c r="AI98" s="74">
        <f t="shared" si="191"/>
        <v>965.49521388739095</v>
      </c>
      <c r="AJ98" s="74">
        <f t="shared" si="191"/>
        <v>996.39106073178743</v>
      </c>
      <c r="AK98" s="74">
        <f t="shared" si="191"/>
        <v>1028.2755746752046</v>
      </c>
      <c r="AL98" s="74">
        <f t="shared" si="191"/>
        <v>1061.1803930648111</v>
      </c>
      <c r="AM98" s="74">
        <f t="shared" si="191"/>
        <v>1095.138165642885</v>
      </c>
      <c r="AN98" s="74">
        <f t="shared" si="191"/>
        <v>1130.1825869434574</v>
      </c>
      <c r="AO98" s="74">
        <f t="shared" si="191"/>
        <v>1166.348429725648</v>
      </c>
      <c r="AP98" s="74">
        <f t="shared" si="191"/>
        <v>1203.6715794768688</v>
      </c>
      <c r="AQ98" s="74">
        <f t="shared" si="191"/>
        <v>1242.1890700201286</v>
      </c>
      <c r="AR98" s="74">
        <f t="shared" si="191"/>
        <v>1281.9391202607728</v>
      </c>
      <c r="AS98" s="74">
        <f t="shared" si="191"/>
        <v>1322.9611721091176</v>
      </c>
      <c r="AT98" s="74">
        <f t="shared" si="191"/>
        <v>1365.2959296166093</v>
      </c>
      <c r="AU98" s="74">
        <f t="shared" si="191"/>
        <v>1408.9853993643408</v>
      </c>
      <c r="AV98" s="74">
        <f t="shared" si="191"/>
        <v>1454.0729321439997</v>
      </c>
      <c r="AW98" s="74">
        <f t="shared" si="137"/>
        <v>1500.6032659726077</v>
      </c>
      <c r="AX98" s="74">
        <f t="shared" si="137"/>
        <v>1548.6225704837311</v>
      </c>
      <c r="AY98" s="74">
        <f t="shared" si="137"/>
        <v>1598.1784927392105</v>
      </c>
      <c r="AZ98" s="74">
        <f t="shared" si="137"/>
        <v>1649.3202045068651</v>
      </c>
      <c r="BA98" s="74">
        <f t="shared" si="137"/>
        <v>1702.0984510510848</v>
      </c>
      <c r="BB98" s="74">
        <f t="shared" si="137"/>
        <v>1756.5656014847195</v>
      </c>
      <c r="BC98" s="74">
        <f t="shared" si="137"/>
        <v>1812.7757007322307</v>
      </c>
      <c r="BD98" s="74">
        <f t="shared" si="137"/>
        <v>1870.7845231556621</v>
      </c>
      <c r="BE98" s="74">
        <f t="shared" si="137"/>
        <v>1930.6496278966433</v>
      </c>
      <c r="BF98" s="74">
        <f t="shared" si="137"/>
        <v>1992.4304159893359</v>
      </c>
      <c r="BG98" s="74">
        <f t="shared" si="137"/>
        <v>2056.1881893009945</v>
      </c>
      <c r="BH98" s="74">
        <f t="shared" si="137"/>
        <v>2121.9862113586264</v>
      </c>
      <c r="BI98" s="74">
        <f t="shared" si="137"/>
        <v>2189.8897701221026</v>
      </c>
      <c r="BJ98" s="74">
        <f t="shared" si="137"/>
        <v>2259.9662427660101</v>
      </c>
      <c r="BK98" s="74">
        <f t="shared" si="137"/>
        <v>2332.2851625345224</v>
      </c>
      <c r="BL98" s="74">
        <f t="shared" si="137"/>
        <v>2406.918287735627</v>
      </c>
      <c r="BM98" s="74">
        <f t="shared" si="138"/>
        <v>2483.9396729431674</v>
      </c>
      <c r="BN98" s="74">
        <f t="shared" si="139"/>
        <v>2563.4257424773486</v>
      </c>
      <c r="BO98" s="74">
        <f t="shared" si="140"/>
        <v>2645.4553662366238</v>
      </c>
      <c r="BP98" s="74">
        <f t="shared" si="141"/>
        <v>2730.1099379561961</v>
      </c>
      <c r="BQ98" s="74">
        <f t="shared" si="142"/>
        <v>2817.4734559707945</v>
      </c>
      <c r="BR98" s="74">
        <f t="shared" si="143"/>
        <v>2907.63260656186</v>
      </c>
      <c r="BS98" s="74">
        <f t="shared" si="144"/>
        <v>3000.6768499718396</v>
      </c>
      <c r="BT98" s="74">
        <f t="shared" si="145"/>
        <v>3096.6985091709385</v>
      </c>
      <c r="BU98" s="74">
        <f t="shared" si="146"/>
        <v>3195.7928614644084</v>
      </c>
      <c r="BV98" s="74">
        <f t="shared" si="147"/>
        <v>3298.0582330312695</v>
      </c>
      <c r="BW98" s="74">
        <f t="shared" si="148"/>
        <v>3403.5960964882702</v>
      </c>
      <c r="BX98" s="74">
        <f t="shared" si="149"/>
        <v>3512.5111715758949</v>
      </c>
      <c r="BY98" s="74">
        <f t="shared" si="150"/>
        <v>3624.9115290663235</v>
      </c>
      <c r="BZ98" s="74">
        <f t="shared" si="151"/>
        <v>3740.9086979964459</v>
      </c>
      <c r="CA98" s="74">
        <f t="shared" si="152"/>
        <v>3860.6177763323321</v>
      </c>
      <c r="CB98" s="74">
        <f t="shared" si="153"/>
        <v>3984.1575451749668</v>
      </c>
      <c r="CC98" s="74">
        <f t="shared" si="154"/>
        <v>4111.6505866205662</v>
      </c>
      <c r="CD98" s="74">
        <f t="shared" si="155"/>
        <v>4243.223405392424</v>
      </c>
      <c r="CE98" s="74">
        <f t="shared" si="156"/>
        <v>4379.0065543649816</v>
      </c>
      <c r="CF98" s="74">
        <f t="shared" si="157"/>
        <v>4519.1347641046614</v>
      </c>
      <c r="CG98" s="74">
        <f t="shared" si="158"/>
        <v>4663.7470765560111</v>
      </c>
      <c r="CH98" s="74">
        <f t="shared" si="159"/>
        <v>4812.9869830058033</v>
      </c>
      <c r="CI98" s="74">
        <f t="shared" si="160"/>
        <v>4967.0025664619889</v>
      </c>
      <c r="CJ98" s="74">
        <f t="shared" si="161"/>
        <v>5125.9466485887724</v>
      </c>
      <c r="CK98" s="74">
        <f t="shared" si="162"/>
        <v>5289.9769413436134</v>
      </c>
      <c r="CL98" s="74">
        <f t="shared" si="163"/>
        <v>5459.2562034666089</v>
      </c>
      <c r="CM98" s="74">
        <f t="shared" si="164"/>
        <v>5633.9524019775408</v>
      </c>
      <c r="CN98" s="74">
        <f t="shared" si="165"/>
        <v>5814.2388788408225</v>
      </c>
      <c r="CO98" s="74">
        <f t="shared" si="166"/>
        <v>6000.2945229637289</v>
      </c>
      <c r="CP98" s="74">
        <f t="shared" si="167"/>
        <v>6192.3039476985687</v>
      </c>
      <c r="CQ98" s="74">
        <f t="shared" si="168"/>
        <v>6390.4576740249231</v>
      </c>
      <c r="CR98" s="74">
        <f t="shared" si="169"/>
        <v>6594.9523195937209</v>
      </c>
      <c r="CS98" s="74">
        <f t="shared" si="170"/>
        <v>6805.9907938207198</v>
      </c>
      <c r="CT98" s="74">
        <f t="shared" si="171"/>
        <v>7023.7824992229826</v>
      </c>
      <c r="CU98" s="74">
        <f t="shared" si="172"/>
        <v>7248.5435391981182</v>
      </c>
      <c r="CV98" s="74">
        <f t="shared" si="173"/>
        <v>7480.4969324524582</v>
      </c>
      <c r="CW98" s="74">
        <f t="shared" si="174"/>
        <v>7719.8728342909371</v>
      </c>
      <c r="CX98" s="74">
        <f t="shared" si="175"/>
        <v>7966.9087649882476</v>
      </c>
      <c r="CY98" s="74">
        <f t="shared" si="176"/>
        <v>8221.849845467872</v>
      </c>
      <c r="CZ98" s="74">
        <f t="shared" si="177"/>
        <v>8484.9490405228444</v>
      </c>
      <c r="DA98" s="74">
        <f t="shared" si="178"/>
        <v>8756.4674098195756</v>
      </c>
      <c r="DB98" s="74">
        <f t="shared" si="179"/>
        <v>9036.674366933803</v>
      </c>
      <c r="DC98" s="74">
        <f t="shared" si="180"/>
        <v>9325.8479466756853</v>
      </c>
      <c r="DD98" s="74">
        <f t="shared" si="181"/>
        <v>9624.275080969308</v>
      </c>
      <c r="DE98" s="74">
        <f t="shared" si="182"/>
        <v>9932.251883560326</v>
      </c>
      <c r="DF98" s="74">
        <f t="shared" si="183"/>
        <v>10250.083943834257</v>
      </c>
      <c r="DG98" s="74">
        <f t="shared" si="184"/>
        <v>10578.086630036954</v>
      </c>
      <c r="DH98" s="74">
        <f t="shared" si="185"/>
        <v>10916.585402198138</v>
      </c>
      <c r="DI98" s="74">
        <f t="shared" si="186"/>
        <v>11265.916135068479</v>
      </c>
      <c r="DJ98" s="74">
        <f t="shared" si="187"/>
        <v>11626.425451390671</v>
      </c>
    </row>
    <row r="99" spans="2:114" x14ac:dyDescent="0.2">
      <c r="B99" s="64" t="s">
        <v>58</v>
      </c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</row>
    <row r="100" spans="2:114" x14ac:dyDescent="0.2">
      <c r="B100" s="236" t="str">
        <f>B89</f>
        <v>Batteries</v>
      </c>
      <c r="C100" s="65" t="s">
        <v>2</v>
      </c>
      <c r="D100" s="74">
        <f t="shared" ref="D100:AF100" si="196">D$82*D89</f>
        <v>13410.277350554345</v>
      </c>
      <c r="E100" s="74">
        <f t="shared" si="196"/>
        <v>13794.086093115155</v>
      </c>
      <c r="F100" s="74">
        <f t="shared" si="196"/>
        <v>14002.399741804516</v>
      </c>
      <c r="G100" s="74">
        <f t="shared" si="196"/>
        <v>14251.490860628961</v>
      </c>
      <c r="H100" s="74">
        <f t="shared" si="196"/>
        <v>14464.407460692051</v>
      </c>
      <c r="I100" s="74">
        <f t="shared" si="196"/>
        <v>15186.824379121055</v>
      </c>
      <c r="J100" s="74">
        <f t="shared" si="196"/>
        <v>15949.624851996399</v>
      </c>
      <c r="K100" s="74">
        <f t="shared" si="196"/>
        <v>17364.599153982785</v>
      </c>
      <c r="L100" s="74">
        <f t="shared" si="196"/>
        <v>17521.249565955208</v>
      </c>
      <c r="M100" s="74">
        <f t="shared" si="196"/>
        <v>17595.25491831917</v>
      </c>
      <c r="N100" s="74">
        <f t="shared" si="196"/>
        <v>18720.071796356387</v>
      </c>
      <c r="O100" s="74">
        <f t="shared" si="196"/>
        <v>17855.890365924384</v>
      </c>
      <c r="P100" s="74">
        <f t="shared" si="196"/>
        <v>16020.23111704244</v>
      </c>
      <c r="Q100" s="74">
        <f t="shared" si="196"/>
        <v>17732.672769782599</v>
      </c>
      <c r="R100" s="74">
        <f t="shared" si="196"/>
        <v>20438.627781498144</v>
      </c>
      <c r="S100" s="74">
        <f t="shared" si="196"/>
        <v>21879.663466145445</v>
      </c>
      <c r="T100" s="74">
        <f t="shared" si="196"/>
        <v>22625.30522587126</v>
      </c>
      <c r="U100" s="74">
        <f t="shared" si="196"/>
        <v>24873.429877455095</v>
      </c>
      <c r="V100" s="74">
        <f t="shared" si="196"/>
        <v>24886.370951295768</v>
      </c>
      <c r="W100" s="74">
        <f t="shared" si="196"/>
        <v>24877.166498995211</v>
      </c>
      <c r="X100" s="74">
        <f t="shared" si="196"/>
        <v>29211.796590190777</v>
      </c>
      <c r="Y100" s="74">
        <f t="shared" si="196"/>
        <v>32188.287572532172</v>
      </c>
      <c r="Z100" s="74">
        <f t="shared" si="196"/>
        <v>30280.217804833941</v>
      </c>
      <c r="AA100" s="74">
        <f t="shared" si="196"/>
        <v>31899.131913259032</v>
      </c>
      <c r="AB100" s="74">
        <f t="shared" si="196"/>
        <v>32460.531064086525</v>
      </c>
      <c r="AC100" s="74">
        <f t="shared" si="196"/>
        <v>33594.40072973424</v>
      </c>
      <c r="AD100" s="74">
        <f t="shared" si="196"/>
        <v>34602.748277220882</v>
      </c>
      <c r="AE100" s="74">
        <f t="shared" si="196"/>
        <v>36830.600251089862</v>
      </c>
      <c r="AF100" s="74">
        <f t="shared" si="196"/>
        <v>36398.255283628489</v>
      </c>
      <c r="AG100" s="74">
        <f t="shared" ref="AG100" si="197">AG$82*AG89</f>
        <v>36261.913868134085</v>
      </c>
      <c r="AH100" s="74">
        <f t="shared" ref="AH100:AH103" si="198">AH95</f>
        <v>37422.295111914376</v>
      </c>
      <c r="AI100" s="74">
        <f t="shared" ref="AI100:BL103" si="199">AH100*(1+AI$86)</f>
        <v>38619.808555495634</v>
      </c>
      <c r="AJ100" s="74">
        <f t="shared" si="199"/>
        <v>39855.642429271495</v>
      </c>
      <c r="AK100" s="74">
        <f t="shared" si="199"/>
        <v>41131.022987008182</v>
      </c>
      <c r="AL100" s="74">
        <f t="shared" si="199"/>
        <v>42447.215722592446</v>
      </c>
      <c r="AM100" s="74">
        <f t="shared" si="199"/>
        <v>43805.526625715407</v>
      </c>
      <c r="AN100" s="74">
        <f t="shared" si="199"/>
        <v>45207.3034777383</v>
      </c>
      <c r="AO100" s="74">
        <f t="shared" si="199"/>
        <v>46653.937189025928</v>
      </c>
      <c r="AP100" s="74">
        <f t="shared" si="199"/>
        <v>48146.86317907476</v>
      </c>
      <c r="AQ100" s="74">
        <f t="shared" si="199"/>
        <v>49687.562800805157</v>
      </c>
      <c r="AR100" s="74">
        <f t="shared" si="199"/>
        <v>51277.564810430922</v>
      </c>
      <c r="AS100" s="74">
        <f t="shared" si="199"/>
        <v>52918.446884364712</v>
      </c>
      <c r="AT100" s="74">
        <f t="shared" si="199"/>
        <v>54611.837184664386</v>
      </c>
      <c r="AU100" s="74">
        <f t="shared" si="199"/>
        <v>56359.415974573647</v>
      </c>
      <c r="AV100" s="74">
        <f t="shared" si="199"/>
        <v>58162.917285760006</v>
      </c>
      <c r="AW100" s="74">
        <f t="shared" si="199"/>
        <v>60024.130638904331</v>
      </c>
      <c r="AX100" s="74">
        <f t="shared" si="199"/>
        <v>61944.90281934927</v>
      </c>
      <c r="AY100" s="74">
        <f t="shared" si="199"/>
        <v>63927.139709568452</v>
      </c>
      <c r="AZ100" s="74">
        <f t="shared" si="199"/>
        <v>65972.808180274646</v>
      </c>
      <c r="BA100" s="74">
        <f t="shared" si="199"/>
        <v>68083.938042043432</v>
      </c>
      <c r="BB100" s="74">
        <f t="shared" si="199"/>
        <v>70262.624059388821</v>
      </c>
      <c r="BC100" s="74">
        <f t="shared" si="199"/>
        <v>72511.028029289271</v>
      </c>
      <c r="BD100" s="74">
        <f t="shared" si="199"/>
        <v>74831.380926226528</v>
      </c>
      <c r="BE100" s="74">
        <f t="shared" si="199"/>
        <v>77225.985115865784</v>
      </c>
      <c r="BF100" s="74">
        <f t="shared" si="199"/>
        <v>79697.216639573497</v>
      </c>
      <c r="BG100" s="74">
        <f t="shared" si="199"/>
        <v>82247.527572039849</v>
      </c>
      <c r="BH100" s="74">
        <f t="shared" si="199"/>
        <v>84879.448454345125</v>
      </c>
      <c r="BI100" s="74">
        <f t="shared" si="199"/>
        <v>87595.590804884167</v>
      </c>
      <c r="BJ100" s="74">
        <f t="shared" si="199"/>
        <v>90398.649710640457</v>
      </c>
      <c r="BK100" s="74">
        <f t="shared" si="199"/>
        <v>93291.40650138096</v>
      </c>
      <c r="BL100" s="74">
        <f t="shared" si="199"/>
        <v>96276.731509425153</v>
      </c>
      <c r="BM100" s="74">
        <f t="shared" ref="BM100:BM103" si="200">BL100*(1+BM$86)</f>
        <v>99357.58691772676</v>
      </c>
      <c r="BN100" s="74">
        <f t="shared" ref="BN100:BN103" si="201">BM100*(1+BN$86)</f>
        <v>102537.02969909401</v>
      </c>
      <c r="BO100" s="74">
        <f t="shared" ref="BO100:BO103" si="202">BN100*(1+BO$86)</f>
        <v>105818.21464946502</v>
      </c>
      <c r="BP100" s="74">
        <f t="shared" ref="BP100:BP103" si="203">BO100*(1+BP$86)</f>
        <v>109204.3975182479</v>
      </c>
      <c r="BQ100" s="74">
        <f t="shared" ref="BQ100:BQ103" si="204">BP100*(1+BQ$86)</f>
        <v>112698.93823883183</v>
      </c>
      <c r="BR100" s="74">
        <f t="shared" ref="BR100:BR103" si="205">BQ100*(1+BR$86)</f>
        <v>116305.30426247446</v>
      </c>
      <c r="BS100" s="74">
        <f t="shared" ref="BS100:BS103" si="206">BR100*(1+BS$86)</f>
        <v>120027.07399887365</v>
      </c>
      <c r="BT100" s="74">
        <f t="shared" ref="BT100:BT103" si="207">BS100*(1+BT$86)</f>
        <v>123867.9403668376</v>
      </c>
      <c r="BU100" s="74">
        <f t="shared" ref="BU100:BU103" si="208">BT100*(1+BU$86)</f>
        <v>127831.7144585764</v>
      </c>
      <c r="BV100" s="74">
        <f t="shared" ref="BV100:BV103" si="209">BU100*(1+BV$86)</f>
        <v>131922.32932125084</v>
      </c>
      <c r="BW100" s="74">
        <f t="shared" ref="BW100:BW103" si="210">BV100*(1+BW$86)</f>
        <v>136143.84385953087</v>
      </c>
      <c r="BX100" s="74">
        <f t="shared" ref="BX100:BX103" si="211">BW100*(1+BX$86)</f>
        <v>140500.44686303588</v>
      </c>
      <c r="BY100" s="74">
        <f t="shared" ref="BY100:BY103" si="212">BX100*(1+BY$86)</f>
        <v>144996.46116265302</v>
      </c>
      <c r="BZ100" s="74">
        <f t="shared" ref="BZ100:BZ103" si="213">BY100*(1+BZ$86)</f>
        <v>149636.34791985792</v>
      </c>
      <c r="CA100" s="74">
        <f t="shared" ref="CA100:CA103" si="214">BZ100*(1+CA$86)</f>
        <v>154424.71105329337</v>
      </c>
      <c r="CB100" s="74">
        <f t="shared" ref="CB100:CB103" si="215">CA100*(1+CB$86)</f>
        <v>159366.30180699876</v>
      </c>
      <c r="CC100" s="74">
        <f t="shared" ref="CC100:CC103" si="216">CB100*(1+CC$86)</f>
        <v>164466.02346482273</v>
      </c>
      <c r="CD100" s="74">
        <f t="shared" ref="CD100:CD103" si="217">CC100*(1+CD$86)</f>
        <v>169728.93621569706</v>
      </c>
      <c r="CE100" s="74">
        <f t="shared" ref="CE100:CE103" si="218">CD100*(1+CE$86)</f>
        <v>175160.26217459937</v>
      </c>
      <c r="CF100" s="74">
        <f t="shared" ref="CF100:CF103" si="219">CE100*(1+CF$86)</f>
        <v>180765.39056418656</v>
      </c>
      <c r="CG100" s="74">
        <f t="shared" ref="CG100:CG103" si="220">CF100*(1+CG$86)</f>
        <v>186549.88306224052</v>
      </c>
      <c r="CH100" s="74">
        <f t="shared" ref="CH100:CH103" si="221">CG100*(1+CH$86)</f>
        <v>192519.47932023223</v>
      </c>
      <c r="CI100" s="74">
        <f t="shared" ref="CI100:CI103" si="222">CH100*(1+CI$86)</f>
        <v>198680.10265847968</v>
      </c>
      <c r="CJ100" s="74">
        <f t="shared" ref="CJ100:CJ103" si="223">CI100*(1+CJ$86)</f>
        <v>205037.86594355103</v>
      </c>
      <c r="CK100" s="74">
        <f t="shared" ref="CK100:CK103" si="224">CJ100*(1+CK$86)</f>
        <v>211599.07765374467</v>
      </c>
      <c r="CL100" s="74">
        <f t="shared" ref="CL100:CL103" si="225">CK100*(1+CL$86)</f>
        <v>218370.24813866449</v>
      </c>
      <c r="CM100" s="74">
        <f t="shared" ref="CM100:CM103" si="226">CL100*(1+CM$86)</f>
        <v>225358.09607910176</v>
      </c>
      <c r="CN100" s="74">
        <f t="shared" ref="CN100:CN103" si="227">CM100*(1+CN$86)</f>
        <v>232569.55515363303</v>
      </c>
      <c r="CO100" s="74">
        <f t="shared" ref="CO100:CO103" si="228">CN100*(1+CO$86)</f>
        <v>240011.78091854928</v>
      </c>
      <c r="CP100" s="74">
        <f t="shared" ref="CP100:CP103" si="229">CO100*(1+CP$86)</f>
        <v>247692.15790794286</v>
      </c>
      <c r="CQ100" s="74">
        <f t="shared" ref="CQ100:CQ103" si="230">CP100*(1+CQ$86)</f>
        <v>255618.30696099706</v>
      </c>
      <c r="CR100" s="74">
        <f t="shared" ref="CR100:CR103" si="231">CQ100*(1+CR$86)</f>
        <v>263798.09278374899</v>
      </c>
      <c r="CS100" s="74">
        <f t="shared" ref="CS100:CS103" si="232">CR100*(1+CS$86)</f>
        <v>272239.63175282895</v>
      </c>
      <c r="CT100" s="74">
        <f t="shared" ref="CT100:CT103" si="233">CS100*(1+CT$86)</f>
        <v>280951.29996891948</v>
      </c>
      <c r="CU100" s="74">
        <f t="shared" ref="CU100:CU103" si="234">CT100*(1+CU$86)</f>
        <v>289941.74156792491</v>
      </c>
      <c r="CV100" s="74">
        <f t="shared" ref="CV100:CV103" si="235">CU100*(1+CV$86)</f>
        <v>299219.87729809852</v>
      </c>
      <c r="CW100" s="74">
        <f t="shared" ref="CW100:CW103" si="236">CV100*(1+CW$86)</f>
        <v>308794.9133716377</v>
      </c>
      <c r="CX100" s="74">
        <f t="shared" ref="CX100:CX103" si="237">CW100*(1+CX$86)</f>
        <v>318676.35059953009</v>
      </c>
      <c r="CY100" s="74">
        <f t="shared" ref="CY100:CY103" si="238">CX100*(1+CY$86)</f>
        <v>328873.99381871504</v>
      </c>
      <c r="CZ100" s="74">
        <f t="shared" ref="CZ100:CZ103" si="239">CY100*(1+CZ$86)</f>
        <v>339397.96162091393</v>
      </c>
      <c r="DA100" s="74">
        <f t="shared" ref="DA100:DA103" si="240">CZ100*(1+DA$86)</f>
        <v>350258.6963927832</v>
      </c>
      <c r="DB100" s="74">
        <f t="shared" ref="DB100:DB103" si="241">DA100*(1+DB$86)</f>
        <v>361466.97467735229</v>
      </c>
      <c r="DC100" s="74">
        <f t="shared" ref="DC100:DC103" si="242">DB100*(1+DC$86)</f>
        <v>373033.91786702757</v>
      </c>
      <c r="DD100" s="74">
        <f t="shared" ref="DD100:DD103" si="243">DC100*(1+DD$86)</f>
        <v>384971.00323877245</v>
      </c>
      <c r="DE100" s="74">
        <f t="shared" ref="DE100:DE103" si="244">DD100*(1+DE$86)</f>
        <v>397290.07534241315</v>
      </c>
      <c r="DF100" s="74">
        <f t="shared" ref="DF100:DF103" si="245">DE100*(1+DF$86)</f>
        <v>410003.35775337036</v>
      </c>
      <c r="DG100" s="74">
        <f t="shared" ref="DG100:DG103" si="246">DF100*(1+DG$86)</f>
        <v>423123.46520147822</v>
      </c>
      <c r="DH100" s="74">
        <f t="shared" ref="DH100:DH103" si="247">DG100*(1+DH$86)</f>
        <v>436663.41608792555</v>
      </c>
      <c r="DI100" s="74">
        <f t="shared" ref="DI100:DI103" si="248">DH100*(1+DI$86)</f>
        <v>450636.64540273917</v>
      </c>
      <c r="DJ100" s="74">
        <f t="shared" ref="DJ100:DJ103" si="249">DI100*(1+DJ$86)</f>
        <v>465057.01805562683</v>
      </c>
    </row>
    <row r="101" spans="2:114" x14ac:dyDescent="0.2">
      <c r="B101" s="236" t="str">
        <f t="shared" ref="B101:B103" si="250">B90</f>
        <v>Pigments</v>
      </c>
      <c r="C101" s="65" t="s">
        <v>2</v>
      </c>
      <c r="D101" s="74">
        <f t="shared" ref="D101:AF101" si="251">D$82*D90</f>
        <v>1843.9131357012225</v>
      </c>
      <c r="E101" s="74">
        <f t="shared" si="251"/>
        <v>1896.6868378033337</v>
      </c>
      <c r="F101" s="74">
        <f t="shared" si="251"/>
        <v>1925.3299644981209</v>
      </c>
      <c r="G101" s="74">
        <f t="shared" si="251"/>
        <v>1959.5799933364819</v>
      </c>
      <c r="H101" s="74">
        <f t="shared" si="251"/>
        <v>1988.8560258451569</v>
      </c>
      <c r="I101" s="74">
        <f t="shared" si="251"/>
        <v>2088.1883521291452</v>
      </c>
      <c r="J101" s="74">
        <f t="shared" si="251"/>
        <v>2193.0734171495051</v>
      </c>
      <c r="K101" s="74">
        <f t="shared" si="251"/>
        <v>2387.6323836726328</v>
      </c>
      <c r="L101" s="74">
        <f t="shared" si="251"/>
        <v>2409.1718153188413</v>
      </c>
      <c r="M101" s="74">
        <f t="shared" si="251"/>
        <v>2419.3475512688856</v>
      </c>
      <c r="N101" s="74">
        <f t="shared" si="251"/>
        <v>2574.0098719990033</v>
      </c>
      <c r="O101" s="74">
        <f t="shared" si="251"/>
        <v>2455.1849253146029</v>
      </c>
      <c r="P101" s="74">
        <f t="shared" si="251"/>
        <v>2202.7817785933353</v>
      </c>
      <c r="Q101" s="74">
        <f t="shared" si="251"/>
        <v>2438.2425058451072</v>
      </c>
      <c r="R101" s="74">
        <f t="shared" si="251"/>
        <v>2810.3113199559948</v>
      </c>
      <c r="S101" s="74">
        <f t="shared" si="251"/>
        <v>3008.4537265949984</v>
      </c>
      <c r="T101" s="74">
        <f t="shared" si="251"/>
        <v>3110.9794685572983</v>
      </c>
      <c r="U101" s="74">
        <f t="shared" si="251"/>
        <v>3420.0966081500751</v>
      </c>
      <c r="V101" s="74">
        <f t="shared" si="251"/>
        <v>3421.876005803168</v>
      </c>
      <c r="W101" s="74">
        <f t="shared" si="251"/>
        <v>3420.6103936118411</v>
      </c>
      <c r="X101" s="74">
        <f t="shared" si="251"/>
        <v>4016.622031151232</v>
      </c>
      <c r="Y101" s="74">
        <f t="shared" si="251"/>
        <v>4425.8895412231732</v>
      </c>
      <c r="Z101" s="74">
        <f t="shared" si="251"/>
        <v>4163.5299481646662</v>
      </c>
      <c r="AA101" s="74">
        <f t="shared" si="251"/>
        <v>4386.1306380731166</v>
      </c>
      <c r="AB101" s="74">
        <f t="shared" si="251"/>
        <v>4463.3230213118968</v>
      </c>
      <c r="AC101" s="74">
        <f t="shared" si="251"/>
        <v>4619.2301003384582</v>
      </c>
      <c r="AD101" s="74">
        <f t="shared" si="251"/>
        <v>4757.8778881178714</v>
      </c>
      <c r="AE101" s="74">
        <f t="shared" si="251"/>
        <v>5064.207534524855</v>
      </c>
      <c r="AF101" s="74">
        <f t="shared" si="251"/>
        <v>5004.7601014989168</v>
      </c>
      <c r="AG101" s="74">
        <f t="shared" ref="AG101" si="252">AG$82*AG90</f>
        <v>4986.0131568684365</v>
      </c>
      <c r="AH101" s="74">
        <f t="shared" si="198"/>
        <v>5145.5655778882265</v>
      </c>
      <c r="AI101" s="74">
        <f t="shared" si="199"/>
        <v>5310.2236763806495</v>
      </c>
      <c r="AJ101" s="74">
        <f t="shared" si="199"/>
        <v>5480.1508340248301</v>
      </c>
      <c r="AK101" s="74">
        <f t="shared" si="199"/>
        <v>5655.515660713625</v>
      </c>
      <c r="AL101" s="74">
        <f t="shared" si="199"/>
        <v>5836.4921618564613</v>
      </c>
      <c r="AM101" s="74">
        <f t="shared" si="199"/>
        <v>6023.2599110358678</v>
      </c>
      <c r="AN101" s="74">
        <f t="shared" si="199"/>
        <v>6216.0042281890155</v>
      </c>
      <c r="AO101" s="74">
        <f t="shared" si="199"/>
        <v>6414.9163634910637</v>
      </c>
      <c r="AP101" s="74">
        <f t="shared" si="199"/>
        <v>6620.1936871227781</v>
      </c>
      <c r="AQ101" s="74">
        <f t="shared" si="199"/>
        <v>6832.0398851107075</v>
      </c>
      <c r="AR101" s="74">
        <f t="shared" si="199"/>
        <v>7050.66516143425</v>
      </c>
      <c r="AS101" s="74">
        <f t="shared" si="199"/>
        <v>7276.2864466001465</v>
      </c>
      <c r="AT101" s="74">
        <f t="shared" si="199"/>
        <v>7509.1276128913514</v>
      </c>
      <c r="AU101" s="74">
        <f t="shared" si="199"/>
        <v>7749.4196965038745</v>
      </c>
      <c r="AV101" s="74">
        <f t="shared" si="199"/>
        <v>7997.4011267919986</v>
      </c>
      <c r="AW101" s="74">
        <f t="shared" si="199"/>
        <v>8253.3179628493435</v>
      </c>
      <c r="AX101" s="74">
        <f t="shared" si="199"/>
        <v>8517.4241376605223</v>
      </c>
      <c r="AY101" s="74">
        <f t="shared" si="199"/>
        <v>8789.9817100656601</v>
      </c>
      <c r="AZ101" s="74">
        <f t="shared" si="199"/>
        <v>9071.2611247877612</v>
      </c>
      <c r="BA101" s="74">
        <f t="shared" si="199"/>
        <v>9361.5414807809702</v>
      </c>
      <c r="BB101" s="74">
        <f t="shared" si="199"/>
        <v>9661.1108081659622</v>
      </c>
      <c r="BC101" s="74">
        <f t="shared" si="199"/>
        <v>9970.2663540272733</v>
      </c>
      <c r="BD101" s="74">
        <f t="shared" si="199"/>
        <v>10289.314877356146</v>
      </c>
      <c r="BE101" s="74">
        <f t="shared" si="199"/>
        <v>10618.572953431543</v>
      </c>
      <c r="BF101" s="74">
        <f t="shared" si="199"/>
        <v>10958.367287941353</v>
      </c>
      <c r="BG101" s="74">
        <f t="shared" si="199"/>
        <v>11309.035041155477</v>
      </c>
      <c r="BH101" s="74">
        <f t="shared" si="199"/>
        <v>11670.924162472453</v>
      </c>
      <c r="BI101" s="74">
        <f t="shared" si="199"/>
        <v>12044.393735671572</v>
      </c>
      <c r="BJ101" s="74">
        <f t="shared" si="199"/>
        <v>12429.814335213063</v>
      </c>
      <c r="BK101" s="74">
        <f t="shared" si="199"/>
        <v>12827.56839393988</v>
      </c>
      <c r="BL101" s="74">
        <f t="shared" si="199"/>
        <v>13238.050582545957</v>
      </c>
      <c r="BM101" s="74">
        <f t="shared" si="200"/>
        <v>13661.668201187427</v>
      </c>
      <c r="BN101" s="74">
        <f t="shared" si="201"/>
        <v>14098.841583625426</v>
      </c>
      <c r="BO101" s="74">
        <f t="shared" si="202"/>
        <v>14550.004514301439</v>
      </c>
      <c r="BP101" s="74">
        <f t="shared" si="203"/>
        <v>15015.604658759086</v>
      </c>
      <c r="BQ101" s="74">
        <f t="shared" si="204"/>
        <v>15496.104007839378</v>
      </c>
      <c r="BR101" s="74">
        <f t="shared" si="205"/>
        <v>15991.979336090239</v>
      </c>
      <c r="BS101" s="74">
        <f t="shared" si="206"/>
        <v>16503.722674845125</v>
      </c>
      <c r="BT101" s="74">
        <f t="shared" si="207"/>
        <v>17031.841800440168</v>
      </c>
      <c r="BU101" s="74">
        <f t="shared" si="208"/>
        <v>17576.860738054253</v>
      </c>
      <c r="BV101" s="74">
        <f t="shared" si="209"/>
        <v>18139.32028167199</v>
      </c>
      <c r="BW101" s="74">
        <f t="shared" si="210"/>
        <v>18719.778530685493</v>
      </c>
      <c r="BX101" s="74">
        <f t="shared" si="211"/>
        <v>19318.81144366743</v>
      </c>
      <c r="BY101" s="74">
        <f t="shared" si="212"/>
        <v>19937.013409864787</v>
      </c>
      <c r="BZ101" s="74">
        <f t="shared" si="213"/>
        <v>20574.99783898046</v>
      </c>
      <c r="CA101" s="74">
        <f t="shared" si="214"/>
        <v>21233.397769827836</v>
      </c>
      <c r="CB101" s="74">
        <f t="shared" si="215"/>
        <v>21912.866498462328</v>
      </c>
      <c r="CC101" s="74">
        <f t="shared" si="216"/>
        <v>22614.078226413123</v>
      </c>
      <c r="CD101" s="74">
        <f t="shared" si="217"/>
        <v>23337.728729658345</v>
      </c>
      <c r="CE101" s="74">
        <f t="shared" si="218"/>
        <v>24084.536049007413</v>
      </c>
      <c r="CF101" s="74">
        <f t="shared" si="219"/>
        <v>24855.241202575649</v>
      </c>
      <c r="CG101" s="74">
        <f t="shared" si="220"/>
        <v>25650.608921058072</v>
      </c>
      <c r="CH101" s="74">
        <f t="shared" si="221"/>
        <v>26471.42840653193</v>
      </c>
      <c r="CI101" s="74">
        <f t="shared" si="222"/>
        <v>27318.514115540951</v>
      </c>
      <c r="CJ101" s="74">
        <f t="shared" si="223"/>
        <v>28192.706567238263</v>
      </c>
      <c r="CK101" s="74">
        <f t="shared" si="224"/>
        <v>29094.873177389887</v>
      </c>
      <c r="CL101" s="74">
        <f t="shared" si="225"/>
        <v>30025.909119066364</v>
      </c>
      <c r="CM101" s="74">
        <f t="shared" si="226"/>
        <v>30986.738210876487</v>
      </c>
      <c r="CN101" s="74">
        <f t="shared" si="227"/>
        <v>31978.313833624536</v>
      </c>
      <c r="CO101" s="74">
        <f t="shared" si="228"/>
        <v>33001.619876300523</v>
      </c>
      <c r="CP101" s="74">
        <f t="shared" si="229"/>
        <v>34057.67171234214</v>
      </c>
      <c r="CQ101" s="74">
        <f t="shared" si="230"/>
        <v>35147.517207137091</v>
      </c>
      <c r="CR101" s="74">
        <f t="shared" si="231"/>
        <v>36272.237757765477</v>
      </c>
      <c r="CS101" s="74">
        <f t="shared" si="232"/>
        <v>37432.949366013971</v>
      </c>
      <c r="CT101" s="74">
        <f t="shared" si="233"/>
        <v>38630.803745726422</v>
      </c>
      <c r="CU101" s="74">
        <f t="shared" si="234"/>
        <v>39866.989465589671</v>
      </c>
      <c r="CV101" s="74">
        <f t="shared" si="235"/>
        <v>41142.733128488544</v>
      </c>
      <c r="CW101" s="74">
        <f t="shared" si="236"/>
        <v>42459.300588600177</v>
      </c>
      <c r="CX101" s="74">
        <f t="shared" si="237"/>
        <v>43817.998207435383</v>
      </c>
      <c r="CY101" s="74">
        <f t="shared" si="238"/>
        <v>45220.174150073319</v>
      </c>
      <c r="CZ101" s="74">
        <f t="shared" si="239"/>
        <v>46667.219722875663</v>
      </c>
      <c r="DA101" s="74">
        <f t="shared" si="240"/>
        <v>48160.570754007684</v>
      </c>
      <c r="DB101" s="74">
        <f t="shared" si="241"/>
        <v>49701.709018135931</v>
      </c>
      <c r="DC101" s="74">
        <f t="shared" si="242"/>
        <v>51292.163706716281</v>
      </c>
      <c r="DD101" s="74">
        <f t="shared" si="243"/>
        <v>52933.512945331204</v>
      </c>
      <c r="DE101" s="74">
        <f t="shared" si="244"/>
        <v>54627.385359581807</v>
      </c>
      <c r="DF101" s="74">
        <f t="shared" si="245"/>
        <v>56375.461691088429</v>
      </c>
      <c r="DG101" s="74">
        <f t="shared" si="246"/>
        <v>58179.476465203261</v>
      </c>
      <c r="DH101" s="74">
        <f t="shared" si="247"/>
        <v>60041.219712089769</v>
      </c>
      <c r="DI101" s="74">
        <f t="shared" si="248"/>
        <v>61962.538742876641</v>
      </c>
      <c r="DJ101" s="74">
        <f t="shared" si="249"/>
        <v>63945.339982648693</v>
      </c>
    </row>
    <row r="102" spans="2:114" x14ac:dyDescent="0.2">
      <c r="B102" s="236" t="str">
        <f t="shared" si="250"/>
        <v>Coatings</v>
      </c>
      <c r="C102" s="65" t="s">
        <v>2</v>
      </c>
      <c r="D102" s="74">
        <f t="shared" ref="D102:AF102" si="253">D$82*D91</f>
        <v>1173.3992681735053</v>
      </c>
      <c r="E102" s="74">
        <f t="shared" si="253"/>
        <v>1206.9825331475761</v>
      </c>
      <c r="F102" s="74">
        <f t="shared" si="253"/>
        <v>1225.2099774078952</v>
      </c>
      <c r="G102" s="74">
        <f t="shared" si="253"/>
        <v>1247.0054503050342</v>
      </c>
      <c r="H102" s="74">
        <f t="shared" si="253"/>
        <v>1265.6356528105546</v>
      </c>
      <c r="I102" s="74">
        <f t="shared" si="253"/>
        <v>1328.8471331730925</v>
      </c>
      <c r="J102" s="74">
        <f t="shared" si="253"/>
        <v>1395.5921745496851</v>
      </c>
      <c r="K102" s="74">
        <f t="shared" si="253"/>
        <v>1519.4024259734938</v>
      </c>
      <c r="L102" s="74">
        <f t="shared" si="253"/>
        <v>1533.1093370210808</v>
      </c>
      <c r="M102" s="74">
        <f t="shared" si="253"/>
        <v>1539.5848053529273</v>
      </c>
      <c r="N102" s="74">
        <f t="shared" si="253"/>
        <v>1638.0062821811839</v>
      </c>
      <c r="O102" s="74">
        <f t="shared" si="253"/>
        <v>1562.3904070183837</v>
      </c>
      <c r="P102" s="74">
        <f t="shared" si="253"/>
        <v>1401.7702227412135</v>
      </c>
      <c r="Q102" s="74">
        <f t="shared" si="253"/>
        <v>1551.6088673559775</v>
      </c>
      <c r="R102" s="74">
        <f t="shared" si="253"/>
        <v>1788.3799308810878</v>
      </c>
      <c r="S102" s="74">
        <f t="shared" si="253"/>
        <v>1914.4705532877265</v>
      </c>
      <c r="T102" s="74">
        <f t="shared" si="253"/>
        <v>1979.7142072637353</v>
      </c>
      <c r="U102" s="74">
        <f t="shared" si="253"/>
        <v>2176.425114277321</v>
      </c>
      <c r="V102" s="74">
        <f t="shared" si="253"/>
        <v>2177.5574582383797</v>
      </c>
      <c r="W102" s="74">
        <f t="shared" si="253"/>
        <v>2176.752068662081</v>
      </c>
      <c r="X102" s="74">
        <f t="shared" si="253"/>
        <v>2556.0322016416931</v>
      </c>
      <c r="Y102" s="74">
        <f t="shared" si="253"/>
        <v>2816.475162596565</v>
      </c>
      <c r="Z102" s="74">
        <f t="shared" si="253"/>
        <v>2649.5190579229698</v>
      </c>
      <c r="AA102" s="74">
        <f t="shared" si="253"/>
        <v>2791.1740424101654</v>
      </c>
      <c r="AB102" s="74">
        <f t="shared" si="253"/>
        <v>2840.2964681075709</v>
      </c>
      <c r="AC102" s="74">
        <f t="shared" si="253"/>
        <v>2939.5100638517465</v>
      </c>
      <c r="AD102" s="74">
        <f t="shared" si="253"/>
        <v>3027.7404742568274</v>
      </c>
      <c r="AE102" s="74">
        <f t="shared" si="253"/>
        <v>3222.6775219703627</v>
      </c>
      <c r="AF102" s="74">
        <f t="shared" si="253"/>
        <v>3184.8473373174929</v>
      </c>
      <c r="AG102" s="74">
        <f t="shared" ref="AG102" si="254">AG$82*AG91</f>
        <v>3172.9174634617325</v>
      </c>
      <c r="AH102" s="74">
        <f t="shared" si="198"/>
        <v>3274.4508222925078</v>
      </c>
      <c r="AI102" s="74">
        <f t="shared" si="199"/>
        <v>3379.2332486058681</v>
      </c>
      <c r="AJ102" s="74">
        <f t="shared" si="199"/>
        <v>3487.368712561256</v>
      </c>
      <c r="AK102" s="74">
        <f t="shared" si="199"/>
        <v>3598.9645113632164</v>
      </c>
      <c r="AL102" s="74">
        <f t="shared" si="199"/>
        <v>3714.1313757268395</v>
      </c>
      <c r="AM102" s="74">
        <f t="shared" si="199"/>
        <v>3832.9835797500982</v>
      </c>
      <c r="AN102" s="74">
        <f t="shared" si="199"/>
        <v>3955.6390543021016</v>
      </c>
      <c r="AO102" s="74">
        <f t="shared" si="199"/>
        <v>4082.2195040397692</v>
      </c>
      <c r="AP102" s="74">
        <f t="shared" si="199"/>
        <v>4212.8505281690423</v>
      </c>
      <c r="AQ102" s="74">
        <f t="shared" si="199"/>
        <v>4347.6617450704516</v>
      </c>
      <c r="AR102" s="74">
        <f t="shared" si="199"/>
        <v>4486.7869209127066</v>
      </c>
      <c r="AS102" s="74">
        <f t="shared" si="199"/>
        <v>4630.3641023819137</v>
      </c>
      <c r="AT102" s="74">
        <f t="shared" si="199"/>
        <v>4778.535753658135</v>
      </c>
      <c r="AU102" s="74">
        <f t="shared" si="199"/>
        <v>4931.4488977751953</v>
      </c>
      <c r="AV102" s="74">
        <f t="shared" si="199"/>
        <v>5089.2552625040016</v>
      </c>
      <c r="AW102" s="74">
        <f t="shared" si="199"/>
        <v>5252.1114309041295</v>
      </c>
      <c r="AX102" s="74">
        <f t="shared" si="199"/>
        <v>5420.1789966930619</v>
      </c>
      <c r="AY102" s="74">
        <f t="shared" si="199"/>
        <v>5593.6247245872401</v>
      </c>
      <c r="AZ102" s="74">
        <f t="shared" si="199"/>
        <v>5772.6207157740319</v>
      </c>
      <c r="BA102" s="74">
        <f t="shared" si="199"/>
        <v>5957.3445786788006</v>
      </c>
      <c r="BB102" s="74">
        <f t="shared" si="199"/>
        <v>6147.9796051965222</v>
      </c>
      <c r="BC102" s="74">
        <f t="shared" si="199"/>
        <v>6344.714952562811</v>
      </c>
      <c r="BD102" s="74">
        <f t="shared" si="199"/>
        <v>6547.745831044821</v>
      </c>
      <c r="BE102" s="74">
        <f t="shared" si="199"/>
        <v>6757.2736976382557</v>
      </c>
      <c r="BF102" s="74">
        <f t="shared" si="199"/>
        <v>6973.5064559626799</v>
      </c>
      <c r="BG102" s="74">
        <f t="shared" si="199"/>
        <v>7196.6586625534856</v>
      </c>
      <c r="BH102" s="74">
        <f t="shared" si="199"/>
        <v>7426.9517397551972</v>
      </c>
      <c r="BI102" s="74">
        <f t="shared" si="199"/>
        <v>7664.6141954273635</v>
      </c>
      <c r="BJ102" s="74">
        <f t="shared" si="199"/>
        <v>7909.8818496810391</v>
      </c>
      <c r="BK102" s="74">
        <f t="shared" si="199"/>
        <v>8162.9980688708329</v>
      </c>
      <c r="BL102" s="74">
        <f t="shared" si="199"/>
        <v>8424.2140070746991</v>
      </c>
      <c r="BM102" s="74">
        <f t="shared" si="200"/>
        <v>8693.7888553010889</v>
      </c>
      <c r="BN102" s="74">
        <f t="shared" si="201"/>
        <v>8971.9900986707235</v>
      </c>
      <c r="BO102" s="74">
        <f t="shared" si="202"/>
        <v>9259.0937818281873</v>
      </c>
      <c r="BP102" s="74">
        <f t="shared" si="203"/>
        <v>9555.3847828466896</v>
      </c>
      <c r="BQ102" s="74">
        <f t="shared" si="204"/>
        <v>9861.1570958977845</v>
      </c>
      <c r="BR102" s="74">
        <f t="shared" si="205"/>
        <v>10176.714122966514</v>
      </c>
      <c r="BS102" s="74">
        <f t="shared" si="206"/>
        <v>10502.368974901443</v>
      </c>
      <c r="BT102" s="74">
        <f t="shared" si="207"/>
        <v>10838.44478209829</v>
      </c>
      <c r="BU102" s="74">
        <f t="shared" si="208"/>
        <v>11185.275015125435</v>
      </c>
      <c r="BV102" s="74">
        <f t="shared" si="209"/>
        <v>11543.20381560945</v>
      </c>
      <c r="BW102" s="74">
        <f t="shared" si="210"/>
        <v>11912.586337708952</v>
      </c>
      <c r="BX102" s="74">
        <f t="shared" si="211"/>
        <v>12293.789100515638</v>
      </c>
      <c r="BY102" s="74">
        <f t="shared" si="212"/>
        <v>12687.190351732139</v>
      </c>
      <c r="BZ102" s="74">
        <f t="shared" si="213"/>
        <v>13093.180442987568</v>
      </c>
      <c r="CA102" s="74">
        <f t="shared" si="214"/>
        <v>13512.162217163172</v>
      </c>
      <c r="CB102" s="74">
        <f t="shared" si="215"/>
        <v>13944.551408112393</v>
      </c>
      <c r="CC102" s="74">
        <f t="shared" si="216"/>
        <v>14390.777053171991</v>
      </c>
      <c r="CD102" s="74">
        <f t="shared" si="217"/>
        <v>14851.281918873496</v>
      </c>
      <c r="CE102" s="74">
        <f t="shared" si="218"/>
        <v>15326.522940277448</v>
      </c>
      <c r="CF102" s="74">
        <f t="shared" si="219"/>
        <v>15816.971674366327</v>
      </c>
      <c r="CG102" s="74">
        <f t="shared" si="220"/>
        <v>16323.11476794605</v>
      </c>
      <c r="CH102" s="74">
        <f t="shared" si="221"/>
        <v>16845.454440520323</v>
      </c>
      <c r="CI102" s="74">
        <f t="shared" si="222"/>
        <v>17384.508982616975</v>
      </c>
      <c r="CJ102" s="74">
        <f t="shared" si="223"/>
        <v>17940.81327006072</v>
      </c>
      <c r="CK102" s="74">
        <f t="shared" si="224"/>
        <v>18514.919294702664</v>
      </c>
      <c r="CL102" s="74">
        <f t="shared" si="225"/>
        <v>19107.396712133152</v>
      </c>
      <c r="CM102" s="74">
        <f t="shared" si="226"/>
        <v>19718.833406921414</v>
      </c>
      <c r="CN102" s="74">
        <f t="shared" si="227"/>
        <v>20349.836075942902</v>
      </c>
      <c r="CO102" s="74">
        <f t="shared" si="228"/>
        <v>21001.030830373074</v>
      </c>
      <c r="CP102" s="74">
        <f t="shared" si="229"/>
        <v>21673.063816945014</v>
      </c>
      <c r="CQ102" s="74">
        <f t="shared" si="230"/>
        <v>22366.601859087255</v>
      </c>
      <c r="CR102" s="74">
        <f t="shared" si="231"/>
        <v>23082.333118578048</v>
      </c>
      <c r="CS102" s="74">
        <f t="shared" si="232"/>
        <v>23820.967778372546</v>
      </c>
      <c r="CT102" s="74">
        <f t="shared" si="233"/>
        <v>24583.238747280469</v>
      </c>
      <c r="CU102" s="74">
        <f t="shared" si="234"/>
        <v>25369.902387193444</v>
      </c>
      <c r="CV102" s="74">
        <f t="shared" si="235"/>
        <v>26181.739263583637</v>
      </c>
      <c r="CW102" s="74">
        <f t="shared" si="236"/>
        <v>27019.554920018312</v>
      </c>
      <c r="CX102" s="74">
        <f t="shared" si="237"/>
        <v>27884.180677458899</v>
      </c>
      <c r="CY102" s="74">
        <f t="shared" si="238"/>
        <v>28776.474459137586</v>
      </c>
      <c r="CZ102" s="74">
        <f t="shared" si="239"/>
        <v>29697.321641829989</v>
      </c>
      <c r="DA102" s="74">
        <f t="shared" si="240"/>
        <v>30647.635934368551</v>
      </c>
      <c r="DB102" s="74">
        <f t="shared" si="241"/>
        <v>31628.360284268347</v>
      </c>
      <c r="DC102" s="74">
        <f t="shared" si="242"/>
        <v>32640.467813364936</v>
      </c>
      <c r="DD102" s="74">
        <f t="shared" si="243"/>
        <v>33684.962783392613</v>
      </c>
      <c r="DE102" s="74">
        <f t="shared" si="244"/>
        <v>34762.881592461177</v>
      </c>
      <c r="DF102" s="74">
        <f t="shared" si="245"/>
        <v>35875.293803419932</v>
      </c>
      <c r="DG102" s="74">
        <f t="shared" si="246"/>
        <v>37023.30320512937</v>
      </c>
      <c r="DH102" s="74">
        <f t="shared" si="247"/>
        <v>38208.048907693512</v>
      </c>
      <c r="DI102" s="74">
        <f t="shared" si="248"/>
        <v>39430.706472739708</v>
      </c>
      <c r="DJ102" s="74">
        <f t="shared" si="249"/>
        <v>40692.48907986738</v>
      </c>
    </row>
    <row r="103" spans="2:114" x14ac:dyDescent="0.2">
      <c r="B103" s="236" t="str">
        <f t="shared" si="250"/>
        <v>Stabilisers</v>
      </c>
      <c r="C103" s="65" t="s">
        <v>2</v>
      </c>
      <c r="D103" s="74">
        <f t="shared" ref="D103:AF103" si="255">D$82*D92</f>
        <v>335.25693376385863</v>
      </c>
      <c r="E103" s="74">
        <f t="shared" si="255"/>
        <v>344.85215232787885</v>
      </c>
      <c r="F103" s="74">
        <f t="shared" si="255"/>
        <v>350.05999354511289</v>
      </c>
      <c r="G103" s="74">
        <f t="shared" si="255"/>
        <v>356.287271515724</v>
      </c>
      <c r="H103" s="74">
        <f t="shared" si="255"/>
        <v>361.61018651730126</v>
      </c>
      <c r="I103" s="74">
        <f t="shared" si="255"/>
        <v>379.67060947802639</v>
      </c>
      <c r="J103" s="74">
        <f t="shared" si="255"/>
        <v>398.74062129991</v>
      </c>
      <c r="K103" s="74">
        <f t="shared" si="255"/>
        <v>434.11497884956958</v>
      </c>
      <c r="L103" s="74">
        <f t="shared" si="255"/>
        <v>438.03123914888022</v>
      </c>
      <c r="M103" s="74">
        <f t="shared" si="255"/>
        <v>439.88137295797918</v>
      </c>
      <c r="N103" s="74">
        <f t="shared" si="255"/>
        <v>468.00179490890969</v>
      </c>
      <c r="O103" s="74">
        <f t="shared" si="255"/>
        <v>446.39725914810958</v>
      </c>
      <c r="P103" s="74">
        <f t="shared" si="255"/>
        <v>400.505777926061</v>
      </c>
      <c r="Q103" s="74">
        <f t="shared" si="255"/>
        <v>443.31681924456501</v>
      </c>
      <c r="R103" s="74">
        <f t="shared" si="255"/>
        <v>510.9656945374536</v>
      </c>
      <c r="S103" s="74">
        <f t="shared" si="255"/>
        <v>546.99158665363609</v>
      </c>
      <c r="T103" s="74">
        <f t="shared" si="255"/>
        <v>565.63263064678154</v>
      </c>
      <c r="U103" s="74">
        <f t="shared" si="255"/>
        <v>621.83574693637729</v>
      </c>
      <c r="V103" s="74">
        <f t="shared" si="255"/>
        <v>622.15927378239417</v>
      </c>
      <c r="W103" s="74">
        <f t="shared" si="255"/>
        <v>621.92916247488017</v>
      </c>
      <c r="X103" s="74">
        <f t="shared" si="255"/>
        <v>730.29491475476948</v>
      </c>
      <c r="Y103" s="74">
        <f t="shared" si="255"/>
        <v>804.7071893133043</v>
      </c>
      <c r="Z103" s="74">
        <f t="shared" si="255"/>
        <v>757.00544512084844</v>
      </c>
      <c r="AA103" s="74">
        <f t="shared" si="255"/>
        <v>797.47829783147586</v>
      </c>
      <c r="AB103" s="74">
        <f t="shared" si="255"/>
        <v>811.51327660216316</v>
      </c>
      <c r="AC103" s="74">
        <f t="shared" si="255"/>
        <v>839.86001824335608</v>
      </c>
      <c r="AD103" s="74">
        <f t="shared" si="255"/>
        <v>865.06870693052201</v>
      </c>
      <c r="AE103" s="74">
        <f t="shared" si="255"/>
        <v>920.76500627724647</v>
      </c>
      <c r="AF103" s="74">
        <f t="shared" si="255"/>
        <v>909.95638209071217</v>
      </c>
      <c r="AG103" s="74">
        <f t="shared" ref="AG103" si="256">AG$82*AG92</f>
        <v>906.54784670335209</v>
      </c>
      <c r="AH103" s="74">
        <f t="shared" si="198"/>
        <v>935.55737779785943</v>
      </c>
      <c r="AI103" s="74">
        <f t="shared" si="199"/>
        <v>965.49521388739095</v>
      </c>
      <c r="AJ103" s="74">
        <f t="shared" si="199"/>
        <v>996.39106073178743</v>
      </c>
      <c r="AK103" s="74">
        <f t="shared" si="199"/>
        <v>1028.2755746752046</v>
      </c>
      <c r="AL103" s="74">
        <f t="shared" si="199"/>
        <v>1061.1803930648111</v>
      </c>
      <c r="AM103" s="74">
        <f t="shared" si="199"/>
        <v>1095.138165642885</v>
      </c>
      <c r="AN103" s="74">
        <f t="shared" si="199"/>
        <v>1130.1825869434574</v>
      </c>
      <c r="AO103" s="74">
        <f t="shared" si="199"/>
        <v>1166.348429725648</v>
      </c>
      <c r="AP103" s="74">
        <f t="shared" si="199"/>
        <v>1203.6715794768688</v>
      </c>
      <c r="AQ103" s="74">
        <f t="shared" si="199"/>
        <v>1242.1890700201286</v>
      </c>
      <c r="AR103" s="74">
        <f t="shared" si="199"/>
        <v>1281.9391202607728</v>
      </c>
      <c r="AS103" s="74">
        <f t="shared" si="199"/>
        <v>1322.9611721091176</v>
      </c>
      <c r="AT103" s="74">
        <f t="shared" si="199"/>
        <v>1365.2959296166093</v>
      </c>
      <c r="AU103" s="74">
        <f t="shared" si="199"/>
        <v>1408.9853993643408</v>
      </c>
      <c r="AV103" s="74">
        <f t="shared" si="199"/>
        <v>1454.0729321439997</v>
      </c>
      <c r="AW103" s="74">
        <f t="shared" si="199"/>
        <v>1500.6032659726077</v>
      </c>
      <c r="AX103" s="74">
        <f t="shared" si="199"/>
        <v>1548.6225704837311</v>
      </c>
      <c r="AY103" s="74">
        <f t="shared" si="199"/>
        <v>1598.1784927392105</v>
      </c>
      <c r="AZ103" s="74">
        <f t="shared" si="199"/>
        <v>1649.3202045068651</v>
      </c>
      <c r="BA103" s="74">
        <f t="shared" si="199"/>
        <v>1702.0984510510848</v>
      </c>
      <c r="BB103" s="74">
        <f t="shared" si="199"/>
        <v>1756.5656014847195</v>
      </c>
      <c r="BC103" s="74">
        <f t="shared" si="199"/>
        <v>1812.7757007322307</v>
      </c>
      <c r="BD103" s="74">
        <f t="shared" si="199"/>
        <v>1870.7845231556621</v>
      </c>
      <c r="BE103" s="74">
        <f t="shared" si="199"/>
        <v>1930.6496278966433</v>
      </c>
      <c r="BF103" s="74">
        <f t="shared" si="199"/>
        <v>1992.4304159893359</v>
      </c>
      <c r="BG103" s="74">
        <f t="shared" si="199"/>
        <v>2056.1881893009945</v>
      </c>
      <c r="BH103" s="74">
        <f t="shared" si="199"/>
        <v>2121.9862113586264</v>
      </c>
      <c r="BI103" s="74">
        <f t="shared" si="199"/>
        <v>2189.8897701221026</v>
      </c>
      <c r="BJ103" s="74">
        <f t="shared" si="199"/>
        <v>2259.9662427660101</v>
      </c>
      <c r="BK103" s="74">
        <f t="shared" si="199"/>
        <v>2332.2851625345224</v>
      </c>
      <c r="BL103" s="74">
        <f t="shared" si="199"/>
        <v>2406.918287735627</v>
      </c>
      <c r="BM103" s="74">
        <f t="shared" si="200"/>
        <v>2483.9396729431674</v>
      </c>
      <c r="BN103" s="74">
        <f t="shared" si="201"/>
        <v>2563.4257424773486</v>
      </c>
      <c r="BO103" s="74">
        <f t="shared" si="202"/>
        <v>2645.4553662366238</v>
      </c>
      <c r="BP103" s="74">
        <f t="shared" si="203"/>
        <v>2730.1099379561961</v>
      </c>
      <c r="BQ103" s="74">
        <f t="shared" si="204"/>
        <v>2817.4734559707945</v>
      </c>
      <c r="BR103" s="74">
        <f t="shared" si="205"/>
        <v>2907.63260656186</v>
      </c>
      <c r="BS103" s="74">
        <f t="shared" si="206"/>
        <v>3000.6768499718396</v>
      </c>
      <c r="BT103" s="74">
        <f t="shared" si="207"/>
        <v>3096.6985091709385</v>
      </c>
      <c r="BU103" s="74">
        <f t="shared" si="208"/>
        <v>3195.7928614644084</v>
      </c>
      <c r="BV103" s="74">
        <f t="shared" si="209"/>
        <v>3298.0582330312695</v>
      </c>
      <c r="BW103" s="74">
        <f t="shared" si="210"/>
        <v>3403.5960964882702</v>
      </c>
      <c r="BX103" s="74">
        <f t="shared" si="211"/>
        <v>3512.5111715758949</v>
      </c>
      <c r="BY103" s="74">
        <f t="shared" si="212"/>
        <v>3624.9115290663235</v>
      </c>
      <c r="BZ103" s="74">
        <f t="shared" si="213"/>
        <v>3740.9086979964459</v>
      </c>
      <c r="CA103" s="74">
        <f t="shared" si="214"/>
        <v>3860.6177763323321</v>
      </c>
      <c r="CB103" s="74">
        <f t="shared" si="215"/>
        <v>3984.1575451749668</v>
      </c>
      <c r="CC103" s="74">
        <f t="shared" si="216"/>
        <v>4111.6505866205662</v>
      </c>
      <c r="CD103" s="74">
        <f t="shared" si="217"/>
        <v>4243.223405392424</v>
      </c>
      <c r="CE103" s="74">
        <f t="shared" si="218"/>
        <v>4379.0065543649816</v>
      </c>
      <c r="CF103" s="74">
        <f t="shared" si="219"/>
        <v>4519.1347641046614</v>
      </c>
      <c r="CG103" s="74">
        <f t="shared" si="220"/>
        <v>4663.7470765560111</v>
      </c>
      <c r="CH103" s="74">
        <f t="shared" si="221"/>
        <v>4812.9869830058033</v>
      </c>
      <c r="CI103" s="74">
        <f t="shared" si="222"/>
        <v>4967.0025664619889</v>
      </c>
      <c r="CJ103" s="74">
        <f t="shared" si="223"/>
        <v>5125.9466485887724</v>
      </c>
      <c r="CK103" s="74">
        <f t="shared" si="224"/>
        <v>5289.9769413436134</v>
      </c>
      <c r="CL103" s="74">
        <f t="shared" si="225"/>
        <v>5459.2562034666089</v>
      </c>
      <c r="CM103" s="74">
        <f t="shared" si="226"/>
        <v>5633.9524019775408</v>
      </c>
      <c r="CN103" s="74">
        <f t="shared" si="227"/>
        <v>5814.2388788408225</v>
      </c>
      <c r="CO103" s="74">
        <f t="shared" si="228"/>
        <v>6000.2945229637289</v>
      </c>
      <c r="CP103" s="74">
        <f t="shared" si="229"/>
        <v>6192.3039476985687</v>
      </c>
      <c r="CQ103" s="74">
        <f t="shared" si="230"/>
        <v>6390.4576740249231</v>
      </c>
      <c r="CR103" s="74">
        <f t="shared" si="231"/>
        <v>6594.9523195937209</v>
      </c>
      <c r="CS103" s="74">
        <f t="shared" si="232"/>
        <v>6805.9907938207198</v>
      </c>
      <c r="CT103" s="74">
        <f t="shared" si="233"/>
        <v>7023.7824992229826</v>
      </c>
      <c r="CU103" s="74">
        <f t="shared" si="234"/>
        <v>7248.5435391981182</v>
      </c>
      <c r="CV103" s="74">
        <f t="shared" si="235"/>
        <v>7480.4969324524582</v>
      </c>
      <c r="CW103" s="74">
        <f t="shared" si="236"/>
        <v>7719.8728342909371</v>
      </c>
      <c r="CX103" s="74">
        <f t="shared" si="237"/>
        <v>7966.9087649882476</v>
      </c>
      <c r="CY103" s="74">
        <f t="shared" si="238"/>
        <v>8221.849845467872</v>
      </c>
      <c r="CZ103" s="74">
        <f t="shared" si="239"/>
        <v>8484.9490405228444</v>
      </c>
      <c r="DA103" s="74">
        <f t="shared" si="240"/>
        <v>8756.4674098195756</v>
      </c>
      <c r="DB103" s="74">
        <f t="shared" si="241"/>
        <v>9036.674366933803</v>
      </c>
      <c r="DC103" s="74">
        <f t="shared" si="242"/>
        <v>9325.8479466756853</v>
      </c>
      <c r="DD103" s="74">
        <f t="shared" si="243"/>
        <v>9624.275080969308</v>
      </c>
      <c r="DE103" s="74">
        <f t="shared" si="244"/>
        <v>9932.251883560326</v>
      </c>
      <c r="DF103" s="74">
        <f t="shared" si="245"/>
        <v>10250.083943834257</v>
      </c>
      <c r="DG103" s="74">
        <f t="shared" si="246"/>
        <v>10578.086630036954</v>
      </c>
      <c r="DH103" s="74">
        <f t="shared" si="247"/>
        <v>10916.585402198138</v>
      </c>
      <c r="DI103" s="74">
        <f t="shared" si="248"/>
        <v>11265.916135068479</v>
      </c>
      <c r="DJ103" s="74">
        <f t="shared" si="249"/>
        <v>11626.425451390671</v>
      </c>
    </row>
    <row r="104" spans="2:114" x14ac:dyDescent="0.2">
      <c r="B104" s="65"/>
      <c r="C104" s="65"/>
      <c r="D104" s="65"/>
      <c r="E104" s="65"/>
      <c r="F104" s="65"/>
      <c r="G104" s="65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  <c r="BM104" s="65"/>
      <c r="BN104" s="65"/>
      <c r="BO104" s="65"/>
      <c r="BP104" s="65"/>
      <c r="BQ104" s="65"/>
      <c r="BR104" s="65"/>
      <c r="BS104" s="65"/>
      <c r="BT104" s="65"/>
      <c r="BU104" s="65"/>
      <c r="BV104" s="65"/>
      <c r="BW104" s="65"/>
      <c r="BX104" s="65"/>
      <c r="BY104" s="65"/>
      <c r="BZ104" s="65"/>
      <c r="CA104" s="65"/>
      <c r="CB104" s="65"/>
      <c r="CC104" s="65"/>
      <c r="CD104" s="65"/>
      <c r="CE104" s="65"/>
      <c r="CF104" s="65"/>
      <c r="CG104" s="65"/>
      <c r="CH104" s="65"/>
      <c r="CI104" s="65"/>
      <c r="CJ104" s="65"/>
      <c r="CK104" s="65"/>
      <c r="CL104" s="65"/>
      <c r="CM104" s="65"/>
      <c r="CN104" s="65"/>
      <c r="CO104" s="65"/>
      <c r="CP104" s="65"/>
      <c r="CQ104" s="65"/>
      <c r="CR104" s="65"/>
      <c r="CS104" s="65"/>
      <c r="CT104" s="65"/>
      <c r="CU104" s="65"/>
      <c r="CV104" s="65"/>
      <c r="CW104" s="65"/>
      <c r="CX104" s="65"/>
      <c r="CY104" s="65"/>
      <c r="CZ104" s="65"/>
      <c r="DA104" s="65"/>
      <c r="DB104" s="65"/>
      <c r="DC104" s="65"/>
      <c r="DD104" s="65"/>
      <c r="DE104" s="65"/>
      <c r="DF104" s="65"/>
      <c r="DG104" s="65"/>
      <c r="DH104" s="65"/>
      <c r="DI104" s="65"/>
      <c r="DJ104" s="65"/>
    </row>
    <row r="105" spans="2:114" x14ac:dyDescent="0.2">
      <c r="B105" s="64" t="s">
        <v>454</v>
      </c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/>
      <c r="CB105" s="65"/>
      <c r="CC105" s="65"/>
      <c r="CD105" s="65"/>
      <c r="CE105" s="65"/>
      <c r="CF105" s="65"/>
      <c r="CG105" s="65"/>
      <c r="CH105" s="65"/>
      <c r="CI105" s="65"/>
      <c r="CJ105" s="65"/>
      <c r="CK105" s="65"/>
      <c r="CL105" s="65"/>
      <c r="CM105" s="65"/>
      <c r="CN105" s="65"/>
      <c r="CO105" s="65"/>
      <c r="CP105" s="65"/>
      <c r="CQ105" s="65"/>
      <c r="CR105" s="65"/>
      <c r="CS105" s="65"/>
      <c r="CT105" s="65"/>
      <c r="CU105" s="65"/>
      <c r="CV105" s="65"/>
      <c r="CW105" s="65"/>
      <c r="CX105" s="65"/>
      <c r="CY105" s="65"/>
      <c r="CZ105" s="65"/>
      <c r="DA105" s="65"/>
      <c r="DB105" s="65"/>
      <c r="DC105" s="65"/>
      <c r="DD105" s="65"/>
      <c r="DE105" s="65"/>
      <c r="DF105" s="65"/>
      <c r="DG105" s="65"/>
      <c r="DH105" s="65"/>
      <c r="DI105" s="65"/>
      <c r="DJ105" s="65"/>
    </row>
    <row r="106" spans="2:114" ht="16" thickBot="1" x14ac:dyDescent="0.25">
      <c r="B106" s="65" t="s">
        <v>455</v>
      </c>
      <c r="C106" s="65" t="s">
        <v>2</v>
      </c>
      <c r="D106" s="65"/>
      <c r="E106" s="65"/>
      <c r="F106" s="65"/>
      <c r="G106" s="65"/>
      <c r="H106" s="74">
        <f t="shared" ref="H106:AE106" si="257">SUM(H100:H103)</f>
        <v>18080.509325865063</v>
      </c>
      <c r="I106" s="74">
        <f t="shared" si="257"/>
        <v>18983.530473901319</v>
      </c>
      <c r="J106" s="74">
        <f t="shared" si="257"/>
        <v>19937.031064995499</v>
      </c>
      <c r="K106" s="74">
        <f t="shared" si="257"/>
        <v>21705.748942478484</v>
      </c>
      <c r="L106" s="74">
        <f t="shared" si="257"/>
        <v>21901.56195744401</v>
      </c>
      <c r="M106" s="74">
        <f t="shared" si="257"/>
        <v>21994.068647898959</v>
      </c>
      <c r="N106" s="74">
        <f t="shared" si="257"/>
        <v>23400.089745445483</v>
      </c>
      <c r="O106" s="74">
        <f t="shared" si="257"/>
        <v>22319.862957405483</v>
      </c>
      <c r="P106" s="74">
        <f t="shared" si="257"/>
        <v>20025.288896303049</v>
      </c>
      <c r="Q106" s="74">
        <f t="shared" si="257"/>
        <v>22165.840962228252</v>
      </c>
      <c r="R106" s="74">
        <f t="shared" si="257"/>
        <v>25548.284726872684</v>
      </c>
      <c r="S106" s="74">
        <f t="shared" si="257"/>
        <v>27349.579332681806</v>
      </c>
      <c r="T106" s="74">
        <f t="shared" si="257"/>
        <v>28281.631532339077</v>
      </c>
      <c r="U106" s="74">
        <f t="shared" si="257"/>
        <v>31091.787346818866</v>
      </c>
      <c r="V106" s="74">
        <f t="shared" si="257"/>
        <v>31107.963689119715</v>
      </c>
      <c r="W106" s="74">
        <f t="shared" si="257"/>
        <v>31096.458123744014</v>
      </c>
      <c r="X106" s="74">
        <f t="shared" si="257"/>
        <v>36514.745737738471</v>
      </c>
      <c r="Y106" s="74">
        <f t="shared" si="257"/>
        <v>40235.359465665213</v>
      </c>
      <c r="Z106" s="74">
        <f t="shared" si="257"/>
        <v>37850.272256042423</v>
      </c>
      <c r="AA106" s="74">
        <f t="shared" si="257"/>
        <v>39873.91489157379</v>
      </c>
      <c r="AB106" s="74">
        <f t="shared" si="257"/>
        <v>40575.663830108155</v>
      </c>
      <c r="AC106" s="74">
        <f t="shared" si="257"/>
        <v>41993.000912167801</v>
      </c>
      <c r="AD106" s="74">
        <f t="shared" si="257"/>
        <v>43253.435346526101</v>
      </c>
      <c r="AE106" s="74">
        <f t="shared" si="257"/>
        <v>46038.250313862321</v>
      </c>
      <c r="AF106" s="74">
        <f>SUM(AF100:AF103)</f>
        <v>45497.819104535614</v>
      </c>
      <c r="AG106" s="74">
        <f>SUM(AG100:AG103)</f>
        <v>45327.392335167606</v>
      </c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/>
      <c r="BU106" s="65"/>
      <c r="BV106" s="65"/>
      <c r="BW106" s="65"/>
      <c r="BX106" s="65"/>
      <c r="BY106" s="65"/>
      <c r="BZ106" s="65"/>
      <c r="CA106" s="65"/>
      <c r="CB106" s="65"/>
      <c r="CC106" s="65"/>
      <c r="CD106" s="65"/>
      <c r="CE106" s="65"/>
      <c r="CF106" s="65"/>
      <c r="CG106" s="65"/>
      <c r="CH106" s="65"/>
      <c r="CI106" s="65"/>
      <c r="CJ106" s="65"/>
      <c r="CK106" s="65"/>
      <c r="CL106" s="65"/>
      <c r="CM106" s="65"/>
      <c r="CN106" s="65"/>
      <c r="CO106" s="65"/>
      <c r="CP106" s="65"/>
      <c r="CQ106" s="65"/>
      <c r="CR106" s="65"/>
      <c r="CS106" s="65"/>
      <c r="CT106" s="65"/>
      <c r="CU106" s="65"/>
      <c r="CV106" s="65"/>
      <c r="CW106" s="65"/>
      <c r="CX106" s="65"/>
      <c r="CY106" s="65"/>
      <c r="CZ106" s="65"/>
      <c r="DA106" s="65"/>
      <c r="DB106" s="65"/>
      <c r="DC106" s="65"/>
      <c r="DD106" s="65"/>
      <c r="DE106" s="65"/>
      <c r="DF106" s="65"/>
      <c r="DG106" s="65"/>
      <c r="DH106" s="65"/>
      <c r="DI106" s="65"/>
      <c r="DJ106" s="65"/>
    </row>
    <row r="107" spans="2:114" ht="16" thickBot="1" x14ac:dyDescent="0.25">
      <c r="B107" s="75" t="s">
        <v>453</v>
      </c>
      <c r="C107" s="378">
        <f>(CORREL(H106:AG106,H83:AG83))^2</f>
        <v>0.96487867992780196</v>
      </c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5"/>
      <c r="DI107" s="65"/>
      <c r="DJ107" s="65"/>
    </row>
    <row r="123" spans="2:3" x14ac:dyDescent="0.2">
      <c r="B123" s="119"/>
      <c r="C123" s="119"/>
    </row>
    <row r="124" spans="2:3" x14ac:dyDescent="0.2">
      <c r="B124" s="119"/>
      <c r="C124" s="119"/>
    </row>
    <row r="125" spans="2:3" x14ac:dyDescent="0.2">
      <c r="B125" s="119"/>
      <c r="C125" s="119"/>
    </row>
    <row r="126" spans="2:3" x14ac:dyDescent="0.2">
      <c r="B126" s="119"/>
      <c r="C126" s="119"/>
    </row>
    <row r="127" spans="2:3" x14ac:dyDescent="0.2">
      <c r="B127" s="119"/>
      <c r="C127" s="119"/>
    </row>
    <row r="128" spans="2:3" x14ac:dyDescent="0.2">
      <c r="B128" s="119"/>
      <c r="C128" s="119"/>
    </row>
    <row r="129" spans="2:3" x14ac:dyDescent="0.2">
      <c r="B129" s="119"/>
      <c r="C129" s="119"/>
    </row>
    <row r="134" spans="2:3" x14ac:dyDescent="0.2">
      <c r="B134" s="119"/>
      <c r="C134" s="119"/>
    </row>
    <row r="135" spans="2:3" x14ac:dyDescent="0.2">
      <c r="B135" s="119"/>
      <c r="C135" s="119"/>
    </row>
    <row r="136" spans="2:3" x14ac:dyDescent="0.2">
      <c r="B136" s="119"/>
      <c r="C136" s="119"/>
    </row>
    <row r="137" spans="2:3" x14ac:dyDescent="0.2">
      <c r="B137" s="119"/>
      <c r="C137" s="119"/>
    </row>
    <row r="138" spans="2:3" x14ac:dyDescent="0.2">
      <c r="B138" s="119"/>
      <c r="C138" s="119"/>
    </row>
    <row r="139" spans="2:3" x14ac:dyDescent="0.2">
      <c r="B139" s="119"/>
      <c r="C139" s="119"/>
    </row>
    <row r="140" spans="2:3" x14ac:dyDescent="0.2">
      <c r="B140" s="119"/>
      <c r="C140" s="119"/>
    </row>
    <row r="141" spans="2:3" x14ac:dyDescent="0.2">
      <c r="B141" s="119"/>
      <c r="C141" s="119"/>
    </row>
    <row r="146" spans="2:3" x14ac:dyDescent="0.2">
      <c r="B146" s="119"/>
      <c r="C146" s="119"/>
    </row>
    <row r="147" spans="2:3" x14ac:dyDescent="0.2">
      <c r="B147" s="119"/>
      <c r="C147" s="119"/>
    </row>
    <row r="148" spans="2:3" x14ac:dyDescent="0.2">
      <c r="B148" s="119"/>
      <c r="C148" s="119"/>
    </row>
    <row r="149" spans="2:3" x14ac:dyDescent="0.2">
      <c r="B149" s="119"/>
      <c r="C149" s="119"/>
    </row>
    <row r="150" spans="2:3" x14ac:dyDescent="0.2">
      <c r="B150" s="119"/>
      <c r="C150" s="119"/>
    </row>
    <row r="151" spans="2:3" x14ac:dyDescent="0.2">
      <c r="B151" s="119"/>
      <c r="C151" s="119"/>
    </row>
    <row r="152" spans="2:3" x14ac:dyDescent="0.2">
      <c r="B152" s="119"/>
      <c r="C152" s="119"/>
    </row>
    <row r="153" spans="2:3" x14ac:dyDescent="0.2">
      <c r="B153" s="119"/>
      <c r="C153" s="119"/>
    </row>
    <row r="159" spans="2:3" x14ac:dyDescent="0.2">
      <c r="B159" s="119"/>
      <c r="C159" s="119"/>
    </row>
    <row r="160" spans="2:3" x14ac:dyDescent="0.2">
      <c r="B160" s="119"/>
      <c r="C160" s="119"/>
    </row>
    <row r="161" spans="2:3" x14ac:dyDescent="0.2">
      <c r="B161" s="119"/>
      <c r="C161" s="119"/>
    </row>
    <row r="162" spans="2:3" x14ac:dyDescent="0.2">
      <c r="B162" s="119"/>
      <c r="C162" s="119"/>
    </row>
    <row r="163" spans="2:3" x14ac:dyDescent="0.2">
      <c r="B163" s="119"/>
      <c r="C163" s="119"/>
    </row>
    <row r="164" spans="2:3" x14ac:dyDescent="0.2">
      <c r="B164" s="119"/>
      <c r="C164" s="119"/>
    </row>
    <row r="165" spans="2:3" x14ac:dyDescent="0.2">
      <c r="B165" s="119"/>
      <c r="C165" s="119"/>
    </row>
    <row r="166" spans="2:3" x14ac:dyDescent="0.2">
      <c r="B166" s="119"/>
      <c r="C166" s="119"/>
    </row>
    <row r="171" spans="2:3" x14ac:dyDescent="0.2">
      <c r="B171" s="119"/>
      <c r="C171" s="119"/>
    </row>
    <row r="172" spans="2:3" x14ac:dyDescent="0.2">
      <c r="B172" s="119"/>
      <c r="C172" s="119"/>
    </row>
    <row r="173" spans="2:3" x14ac:dyDescent="0.2">
      <c r="B173" s="119"/>
      <c r="C173" s="119"/>
    </row>
    <row r="174" spans="2:3" x14ac:dyDescent="0.2">
      <c r="B174" s="119"/>
      <c r="C174" s="119"/>
    </row>
    <row r="175" spans="2:3" x14ac:dyDescent="0.2">
      <c r="B175" s="119"/>
      <c r="C175" s="119"/>
    </row>
    <row r="176" spans="2:3" x14ac:dyDescent="0.2">
      <c r="B176" s="119"/>
      <c r="C176" s="119"/>
    </row>
    <row r="177" spans="2:3" x14ac:dyDescent="0.2">
      <c r="B177" s="119"/>
      <c r="C177" s="119"/>
    </row>
    <row r="178" spans="2:3" x14ac:dyDescent="0.2">
      <c r="B178" s="119"/>
      <c r="C178" s="119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DB61-F679-48CB-9B0A-DCE2AA11D164}">
  <dimension ref="A1:DK191"/>
  <sheetViews>
    <sheetView zoomScale="80" zoomScaleNormal="80" workbookViewId="0">
      <pane xSplit="3" ySplit="2" topLeftCell="Z3" activePane="bottomRight" state="frozen"/>
      <selection activeCell="G64" sqref="G64"/>
      <selection pane="topRight" activeCell="G64" sqref="G64"/>
      <selection pane="bottomLeft" activeCell="G64" sqref="G64"/>
      <selection pane="bottomRight" activeCell="A121" sqref="A121:XFD122"/>
    </sheetView>
  </sheetViews>
  <sheetFormatPr baseColWidth="10" defaultColWidth="13.33203125" defaultRowHeight="15" x14ac:dyDescent="0.2"/>
  <cols>
    <col min="1" max="1" width="5.6640625" bestFit="1" customWidth="1"/>
    <col min="2" max="2" width="54.33203125" style="2" bestFit="1" customWidth="1"/>
    <col min="3" max="3" width="14.5" style="21" bestFit="1" customWidth="1"/>
    <col min="4" max="33" width="8.6640625" bestFit="1" customWidth="1"/>
    <col min="34" max="39" width="7.5" bestFit="1" customWidth="1"/>
    <col min="40" max="70" width="8.1640625" bestFit="1" customWidth="1"/>
    <col min="71" max="108" width="8.6640625" bestFit="1" customWidth="1"/>
    <col min="109" max="114" width="9.83203125" bestFit="1" customWidth="1"/>
    <col min="115" max="115" width="44.1640625" style="390" bestFit="1" customWidth="1"/>
  </cols>
  <sheetData>
    <row r="1" spans="1:115" x14ac:dyDescent="0.2">
      <c r="A1" t="s">
        <v>62</v>
      </c>
      <c r="B1"/>
      <c r="C1"/>
    </row>
    <row r="2" spans="1:115" s="1" customFormat="1" x14ac:dyDescent="0.2">
      <c r="A2" t="s">
        <v>57</v>
      </c>
      <c r="B2" s="26" t="e">
        <f ca="1">MID(CELL("Dateiname",$B$2),FIND("]", CELL("Dateiname",$B$2))+1,31)&amp;" HI"</f>
        <v>#VALUE!</v>
      </c>
      <c r="C2" s="24" t="s">
        <v>1</v>
      </c>
      <c r="D2" s="58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t="s">
        <v>57</v>
      </c>
      <c r="B3" s="7" t="str">
        <f>'Data Non-Energy-Sector'!B9</f>
        <v>Autocatalyst</v>
      </c>
      <c r="C3" s="25" t="s">
        <v>2</v>
      </c>
      <c r="D3" s="82">
        <f t="shared" ref="D3:D9" si="51">D102</f>
        <v>8054.1450706292417</v>
      </c>
      <c r="E3" s="82">
        <f t="shared" ref="E3:BL7" si="52">E102</f>
        <v>8294.023469969974</v>
      </c>
      <c r="F3" s="82">
        <f t="shared" si="52"/>
        <v>8419.1355987408861</v>
      </c>
      <c r="G3" s="82">
        <f t="shared" si="52"/>
        <v>8568.738470804863</v>
      </c>
      <c r="H3" s="82">
        <f t="shared" si="52"/>
        <v>8696.6151090000003</v>
      </c>
      <c r="I3" s="82">
        <f t="shared" si="52"/>
        <v>10773.0162358</v>
      </c>
      <c r="J3" s="82">
        <f t="shared" si="52"/>
        <v>11433.689321600001</v>
      </c>
      <c r="K3" s="82">
        <f t="shared" si="52"/>
        <v>10746.0499874</v>
      </c>
      <c r="L3" s="82">
        <f t="shared" si="52"/>
        <v>10328.073137200001</v>
      </c>
      <c r="M3" s="82">
        <f>M102</f>
        <v>11056.161844</v>
      </c>
      <c r="N3" s="82">
        <f t="shared" si="52"/>
        <v>11258.408707000001</v>
      </c>
      <c r="O3" s="82">
        <f t="shared" si="52"/>
        <v>11258.408707000001</v>
      </c>
      <c r="P3" s="82">
        <f t="shared" si="52"/>
        <v>13253.911088599998</v>
      </c>
      <c r="Q3" s="82">
        <f t="shared" si="52"/>
        <v>13361.776082200002</v>
      </c>
      <c r="R3" s="82">
        <f t="shared" si="52"/>
        <v>13752.786683999999</v>
      </c>
      <c r="S3" s="82">
        <f t="shared" si="52"/>
        <v>16584.242765999999</v>
      </c>
      <c r="T3" s="82">
        <f t="shared" si="52"/>
        <v>16584.242765999999</v>
      </c>
      <c r="U3" s="82">
        <f t="shared" si="52"/>
        <v>16719.074008</v>
      </c>
      <c r="V3" s="82">
        <f t="shared" si="52"/>
        <v>16719.074008</v>
      </c>
      <c r="W3" s="82">
        <f t="shared" si="52"/>
        <v>17932.555186000001</v>
      </c>
      <c r="X3" s="82">
        <f t="shared" si="52"/>
        <v>17932.555186000001</v>
      </c>
      <c r="Y3" s="82">
        <f t="shared" si="52"/>
        <v>14966.267862000001</v>
      </c>
      <c r="Z3" s="82">
        <f t="shared" si="52"/>
        <v>14831.43662</v>
      </c>
      <c r="AA3" s="82">
        <f t="shared" si="52"/>
        <v>14831.43662</v>
      </c>
      <c r="AB3" s="82">
        <f t="shared" si="52"/>
        <v>16584.242765999999</v>
      </c>
      <c r="AC3" s="82">
        <f t="shared" si="52"/>
        <v>17528.061460000001</v>
      </c>
      <c r="AD3" s="82">
        <f t="shared" si="52"/>
        <v>17393.230218000001</v>
      </c>
      <c r="AE3" s="82">
        <f t="shared" si="52"/>
        <v>17797.723944000001</v>
      </c>
      <c r="AF3" s="82">
        <f t="shared" si="52"/>
        <v>25617.935980000002</v>
      </c>
      <c r="AG3" s="82">
        <f t="shared" si="52"/>
        <v>28314.560819999999</v>
      </c>
      <c r="AH3" s="82">
        <f t="shared" si="52"/>
        <v>29220.626766239999</v>
      </c>
      <c r="AI3" s="82">
        <f t="shared" si="52"/>
        <v>30155.686822759679</v>
      </c>
      <c r="AJ3" s="82">
        <f t="shared" si="52"/>
        <v>31120.668801087988</v>
      </c>
      <c r="AK3" s="82">
        <f t="shared" si="52"/>
        <v>32116.530202722803</v>
      </c>
      <c r="AL3" s="82">
        <f t="shared" si="52"/>
        <v>33144.25916920993</v>
      </c>
      <c r="AM3" s="82">
        <f t="shared" si="52"/>
        <v>34204.875462624652</v>
      </c>
      <c r="AN3" s="82">
        <f t="shared" si="52"/>
        <v>35299.431477428639</v>
      </c>
      <c r="AO3" s="82">
        <f t="shared" si="52"/>
        <v>36429.013284706358</v>
      </c>
      <c r="AP3" s="82">
        <f t="shared" si="52"/>
        <v>37594.741709816961</v>
      </c>
      <c r="AQ3" s="82">
        <f t="shared" si="52"/>
        <v>38797.773444531107</v>
      </c>
      <c r="AR3" s="82">
        <f t="shared" si="52"/>
        <v>40039.302194756106</v>
      </c>
      <c r="AS3" s="82">
        <f t="shared" si="52"/>
        <v>41320.559864988303</v>
      </c>
      <c r="AT3" s="82">
        <f t="shared" si="52"/>
        <v>42642.81778066793</v>
      </c>
      <c r="AU3" s="82">
        <f t="shared" si="52"/>
        <v>44007.387949649303</v>
      </c>
      <c r="AV3" s="82">
        <f t="shared" si="52"/>
        <v>45415.624364038078</v>
      </c>
      <c r="AW3" s="82">
        <f t="shared" si="52"/>
        <v>46868.9243436873</v>
      </c>
      <c r="AX3" s="82">
        <f t="shared" si="52"/>
        <v>48368.729922685292</v>
      </c>
      <c r="AY3" s="82">
        <f t="shared" si="52"/>
        <v>49916.529280211224</v>
      </c>
      <c r="AZ3" s="82">
        <f t="shared" si="52"/>
        <v>51513.858217177985</v>
      </c>
      <c r="BA3" s="82">
        <f t="shared" si="52"/>
        <v>53162.301680127683</v>
      </c>
      <c r="BB3" s="82">
        <f t="shared" si="52"/>
        <v>54863.495333891769</v>
      </c>
      <c r="BC3" s="82">
        <f t="shared" si="52"/>
        <v>56619.127184576304</v>
      </c>
      <c r="BD3" s="82">
        <f t="shared" si="52"/>
        <v>58430.93925448275</v>
      </c>
      <c r="BE3" s="82">
        <f t="shared" si="52"/>
        <v>60300.7293106262</v>
      </c>
      <c r="BF3" s="82">
        <f t="shared" si="52"/>
        <v>62230.352648566244</v>
      </c>
      <c r="BG3" s="82">
        <f t="shared" si="52"/>
        <v>64221.723933320369</v>
      </c>
      <c r="BH3" s="82">
        <f t="shared" si="52"/>
        <v>66276.819099186629</v>
      </c>
      <c r="BI3" s="82">
        <f t="shared" si="52"/>
        <v>68397.677310360596</v>
      </c>
      <c r="BJ3" s="82">
        <f t="shared" si="52"/>
        <v>70586.40298429213</v>
      </c>
      <c r="BK3" s="82">
        <f t="shared" si="52"/>
        <v>72845.167879789486</v>
      </c>
      <c r="BL3" s="82">
        <f t="shared" si="52"/>
        <v>75176.213251942754</v>
      </c>
      <c r="BM3" s="82">
        <f t="shared" ref="BM3:DJ6" si="53">BM102</f>
        <v>77581.852076004929</v>
      </c>
      <c r="BN3" s="82">
        <f t="shared" si="53"/>
        <v>80064.471342437086</v>
      </c>
      <c r="BO3" s="82">
        <f t="shared" si="53"/>
        <v>82626.534425395075</v>
      </c>
      <c r="BP3" s="82">
        <f t="shared" si="53"/>
        <v>85270.583527007722</v>
      </c>
      <c r="BQ3" s="82">
        <f t="shared" si="53"/>
        <v>87999.242199871966</v>
      </c>
      <c r="BR3" s="82">
        <f t="shared" si="53"/>
        <v>90815.217950267877</v>
      </c>
      <c r="BS3" s="82">
        <f t="shared" si="53"/>
        <v>93721.304924676457</v>
      </c>
      <c r="BT3" s="82">
        <f t="shared" si="53"/>
        <v>96720.386682266108</v>
      </c>
      <c r="BU3" s="82">
        <f t="shared" si="53"/>
        <v>99815.439056098621</v>
      </c>
      <c r="BV3" s="82">
        <f t="shared" si="53"/>
        <v>103009.53310589377</v>
      </c>
      <c r="BW3" s="82">
        <f t="shared" si="53"/>
        <v>106305.83816528237</v>
      </c>
      <c r="BX3" s="82">
        <f t="shared" si="53"/>
        <v>109707.62498657142</v>
      </c>
      <c r="BY3" s="82">
        <f t="shared" si="53"/>
        <v>113218.2689861417</v>
      </c>
      <c r="BZ3" s="82">
        <f t="shared" si="53"/>
        <v>116841.25359369825</v>
      </c>
      <c r="CA3" s="82">
        <f t="shared" si="53"/>
        <v>120580.17370869659</v>
      </c>
      <c r="CB3" s="82">
        <f t="shared" si="53"/>
        <v>124438.73926737488</v>
      </c>
      <c r="CC3" s="82">
        <f t="shared" si="53"/>
        <v>128420.77892393088</v>
      </c>
      <c r="CD3" s="82">
        <f t="shared" si="53"/>
        <v>132530.24384949668</v>
      </c>
      <c r="CE3" s="82">
        <f t="shared" si="53"/>
        <v>136771.21165268056</v>
      </c>
      <c r="CF3" s="82">
        <f t="shared" si="53"/>
        <v>141147.89042556635</v>
      </c>
      <c r="CG3" s="82">
        <f t="shared" si="53"/>
        <v>145664.62291918448</v>
      </c>
      <c r="CH3" s="82">
        <f t="shared" si="53"/>
        <v>150325.89085259839</v>
      </c>
      <c r="CI3" s="82">
        <f t="shared" si="53"/>
        <v>155136.31935988154</v>
      </c>
      <c r="CJ3" s="82">
        <f t="shared" si="53"/>
        <v>160100.68157939776</v>
      </c>
      <c r="CK3" s="82">
        <f t="shared" si="53"/>
        <v>165223.9033899385</v>
      </c>
      <c r="CL3" s="82">
        <f t="shared" si="53"/>
        <v>170511.06829841653</v>
      </c>
      <c r="CM3" s="82">
        <f t="shared" si="53"/>
        <v>175967.42248396587</v>
      </c>
      <c r="CN3" s="82">
        <f t="shared" si="53"/>
        <v>181598.3800034528</v>
      </c>
      <c r="CO3" s="82">
        <f t="shared" si="53"/>
        <v>187409.52816356329</v>
      </c>
      <c r="CP3" s="82">
        <f t="shared" si="53"/>
        <v>193406.63306479732</v>
      </c>
      <c r="CQ3" s="82">
        <f t="shared" si="53"/>
        <v>199595.64532287084</v>
      </c>
      <c r="CR3" s="82">
        <f t="shared" si="53"/>
        <v>205982.70597320271</v>
      </c>
      <c r="CS3" s="82">
        <f t="shared" si="53"/>
        <v>212574.15256434522</v>
      </c>
      <c r="CT3" s="82">
        <f t="shared" si="53"/>
        <v>219376.52544640427</v>
      </c>
      <c r="CU3" s="82">
        <f t="shared" si="53"/>
        <v>226396.5742606892</v>
      </c>
      <c r="CV3" s="82">
        <f t="shared" si="53"/>
        <v>233641.26463703127</v>
      </c>
      <c r="CW3" s="82">
        <f t="shared" si="53"/>
        <v>241117.78510541629</v>
      </c>
      <c r="CX3" s="82">
        <f t="shared" si="53"/>
        <v>248833.55422878961</v>
      </c>
      <c r="CY3" s="82">
        <f t="shared" si="53"/>
        <v>256796.22796411088</v>
      </c>
      <c r="CZ3" s="82">
        <f t="shared" si="53"/>
        <v>265013.70725896244</v>
      </c>
      <c r="DA3" s="82">
        <f t="shared" si="53"/>
        <v>273494.14589124924</v>
      </c>
      <c r="DB3" s="82">
        <f t="shared" si="53"/>
        <v>282245.95855976921</v>
      </c>
      <c r="DC3" s="82">
        <f t="shared" si="53"/>
        <v>291277.82923368184</v>
      </c>
      <c r="DD3" s="82">
        <f t="shared" si="53"/>
        <v>300598.71976915968</v>
      </c>
      <c r="DE3" s="82">
        <f t="shared" si="53"/>
        <v>310217.87880177278</v>
      </c>
      <c r="DF3" s="82">
        <f t="shared" si="53"/>
        <v>320144.85092342953</v>
      </c>
      <c r="DG3" s="82">
        <f t="shared" si="53"/>
        <v>330389.48615297931</v>
      </c>
      <c r="DH3" s="82">
        <f t="shared" si="53"/>
        <v>340961.94970987464</v>
      </c>
      <c r="DI3" s="82">
        <f t="shared" si="53"/>
        <v>351872.73210059066</v>
      </c>
      <c r="DJ3" s="82">
        <f t="shared" si="53"/>
        <v>363132.65952780959</v>
      </c>
    </row>
    <row r="4" spans="1:115" x14ac:dyDescent="0.2">
      <c r="A4" t="s">
        <v>57</v>
      </c>
      <c r="B4" s="7" t="str">
        <f>'Data Non-Energy-Sector'!B10</f>
        <v>Glass &amp; Ceramics</v>
      </c>
      <c r="C4" s="25" t="s">
        <v>2</v>
      </c>
      <c r="D4" s="82">
        <f t="shared" si="51"/>
        <v>7593.9082094504292</v>
      </c>
      <c r="E4" s="82">
        <f t="shared" ref="E4:L4" si="54">E103</f>
        <v>7820.0792716859769</v>
      </c>
      <c r="F4" s="82">
        <f t="shared" si="54"/>
        <v>7938.042135955694</v>
      </c>
      <c r="G4" s="82">
        <f t="shared" si="54"/>
        <v>8079.0962724731571</v>
      </c>
      <c r="H4" s="82">
        <f t="shared" si="54"/>
        <v>8199.6656742000014</v>
      </c>
      <c r="I4" s="82">
        <f t="shared" si="54"/>
        <v>10157.415308040001</v>
      </c>
      <c r="J4" s="82">
        <f t="shared" si="54"/>
        <v>10780.335646080001</v>
      </c>
      <c r="K4" s="82">
        <f t="shared" si="54"/>
        <v>10131.989988120002</v>
      </c>
      <c r="L4" s="82">
        <f t="shared" si="54"/>
        <v>9737.8975293600015</v>
      </c>
      <c r="M4" s="82">
        <f>M103</f>
        <v>10424.381167200001</v>
      </c>
      <c r="N4" s="82">
        <f t="shared" ref="N4:S4" si="55">N103</f>
        <v>10615.071066600001</v>
      </c>
      <c r="O4" s="82">
        <f t="shared" si="55"/>
        <v>10615.071066600001</v>
      </c>
      <c r="P4" s="82">
        <f t="shared" si="55"/>
        <v>12496.544740679999</v>
      </c>
      <c r="Q4" s="82">
        <f t="shared" si="55"/>
        <v>12598.246020360002</v>
      </c>
      <c r="R4" s="82">
        <f t="shared" si="55"/>
        <v>12966.913159200001</v>
      </c>
      <c r="S4" s="82">
        <f t="shared" si="55"/>
        <v>15636.5717508</v>
      </c>
      <c r="T4" s="82">
        <f t="shared" si="52"/>
        <v>15636.5717508</v>
      </c>
      <c r="U4" s="82">
        <f t="shared" si="52"/>
        <v>15763.698350400004</v>
      </c>
      <c r="V4" s="82">
        <f t="shared" si="52"/>
        <v>15763.698350400004</v>
      </c>
      <c r="W4" s="82">
        <f t="shared" si="52"/>
        <v>16907.837746800004</v>
      </c>
      <c r="X4" s="82">
        <f t="shared" si="52"/>
        <v>16907.837746800004</v>
      </c>
      <c r="Y4" s="82">
        <f t="shared" si="52"/>
        <v>14111.052555600003</v>
      </c>
      <c r="Z4" s="82">
        <f t="shared" si="52"/>
        <v>13983.925956000003</v>
      </c>
      <c r="AA4" s="82">
        <f t="shared" si="52"/>
        <v>13983.925956000003</v>
      </c>
      <c r="AB4" s="82">
        <f t="shared" si="52"/>
        <v>15636.5717508</v>
      </c>
      <c r="AC4" s="82">
        <f t="shared" si="52"/>
        <v>16526.457948000003</v>
      </c>
      <c r="AD4" s="82">
        <f t="shared" si="52"/>
        <v>16399.331348400003</v>
      </c>
      <c r="AE4" s="82">
        <f t="shared" si="52"/>
        <v>16780.711147200003</v>
      </c>
      <c r="AF4" s="82">
        <f t="shared" si="52"/>
        <v>24154.053924000003</v>
      </c>
      <c r="AG4" s="82">
        <f t="shared" si="52"/>
        <v>26696.585916000004</v>
      </c>
      <c r="AH4" s="82">
        <f t="shared" si="52"/>
        <v>27550.876665312004</v>
      </c>
      <c r="AI4" s="82">
        <f t="shared" si="52"/>
        <v>28432.504718601987</v>
      </c>
      <c r="AJ4" s="82">
        <f t="shared" si="52"/>
        <v>29342.344869597251</v>
      </c>
      <c r="AK4" s="82">
        <f t="shared" si="52"/>
        <v>30281.299905424363</v>
      </c>
      <c r="AL4" s="82">
        <f t="shared" si="52"/>
        <v>31250.301502397942</v>
      </c>
      <c r="AM4" s="82">
        <f t="shared" si="52"/>
        <v>32250.311150474678</v>
      </c>
      <c r="AN4" s="82">
        <f t="shared" si="52"/>
        <v>33282.32110728987</v>
      </c>
      <c r="AO4" s="82">
        <f t="shared" si="52"/>
        <v>34347.355382723144</v>
      </c>
      <c r="AP4" s="82">
        <f t="shared" si="52"/>
        <v>35446.470754970287</v>
      </c>
      <c r="AQ4" s="82">
        <f t="shared" si="52"/>
        <v>36580.757819129336</v>
      </c>
      <c r="AR4" s="82">
        <f t="shared" si="52"/>
        <v>37751.342069341474</v>
      </c>
      <c r="AS4" s="82">
        <f t="shared" si="52"/>
        <v>38959.385015560401</v>
      </c>
      <c r="AT4" s="82">
        <f t="shared" si="52"/>
        <v>40206.085336058335</v>
      </c>
      <c r="AU4" s="82">
        <f t="shared" si="52"/>
        <v>41492.680066812201</v>
      </c>
      <c r="AV4" s="82">
        <f t="shared" si="52"/>
        <v>42820.445828950193</v>
      </c>
      <c r="AW4" s="82">
        <f t="shared" si="52"/>
        <v>44190.700095476597</v>
      </c>
      <c r="AX4" s="82">
        <f t="shared" si="52"/>
        <v>45604.802498531848</v>
      </c>
      <c r="AY4" s="82">
        <f t="shared" si="52"/>
        <v>47064.156178484867</v>
      </c>
      <c r="AZ4" s="82">
        <f t="shared" si="52"/>
        <v>48570.209176196382</v>
      </c>
      <c r="BA4" s="82">
        <f t="shared" si="52"/>
        <v>50124.455869834666</v>
      </c>
      <c r="BB4" s="82">
        <f t="shared" si="52"/>
        <v>51728.438457669377</v>
      </c>
      <c r="BC4" s="82">
        <f t="shared" si="52"/>
        <v>53383.748488314799</v>
      </c>
      <c r="BD4" s="82">
        <f t="shared" si="52"/>
        <v>55092.028439940877</v>
      </c>
      <c r="BE4" s="82">
        <f t="shared" si="52"/>
        <v>56854.97335001899</v>
      </c>
      <c r="BF4" s="82">
        <f t="shared" si="52"/>
        <v>58674.332497219599</v>
      </c>
      <c r="BG4" s="82">
        <f t="shared" si="52"/>
        <v>60551.911137130628</v>
      </c>
      <c r="BH4" s="82">
        <f t="shared" si="52"/>
        <v>62489.57229351881</v>
      </c>
      <c r="BI4" s="82">
        <f t="shared" si="52"/>
        <v>64489.238606911415</v>
      </c>
      <c r="BJ4" s="82">
        <f t="shared" si="52"/>
        <v>66552.894242332579</v>
      </c>
      <c r="BK4" s="82">
        <f t="shared" si="52"/>
        <v>68682.586858087219</v>
      </c>
      <c r="BL4" s="82">
        <f t="shared" si="52"/>
        <v>70880.429637546011</v>
      </c>
      <c r="BM4" s="82">
        <f t="shared" si="53"/>
        <v>73148.603385947485</v>
      </c>
      <c r="BN4" s="82">
        <f t="shared" si="53"/>
        <v>75489.3586942978</v>
      </c>
      <c r="BO4" s="82">
        <f t="shared" si="53"/>
        <v>77905.018172515338</v>
      </c>
      <c r="BP4" s="82">
        <f t="shared" si="53"/>
        <v>80397.978754035837</v>
      </c>
      <c r="BQ4" s="82">
        <f t="shared" si="53"/>
        <v>82970.714074164993</v>
      </c>
      <c r="BR4" s="82">
        <f t="shared" si="53"/>
        <v>85625.776924538281</v>
      </c>
      <c r="BS4" s="82">
        <f t="shared" si="53"/>
        <v>88365.801786123513</v>
      </c>
      <c r="BT4" s="82">
        <f t="shared" si="53"/>
        <v>91193.507443279464</v>
      </c>
      <c r="BU4" s="82">
        <f t="shared" si="53"/>
        <v>94111.699681464408</v>
      </c>
      <c r="BV4" s="82">
        <f t="shared" si="53"/>
        <v>97123.274071271269</v>
      </c>
      <c r="BW4" s="82">
        <f t="shared" si="53"/>
        <v>100231.21884155195</v>
      </c>
      <c r="BX4" s="82">
        <f t="shared" si="53"/>
        <v>103438.61784448162</v>
      </c>
      <c r="BY4" s="82">
        <f t="shared" si="53"/>
        <v>106748.65361550503</v>
      </c>
      <c r="BZ4" s="82">
        <f t="shared" si="53"/>
        <v>110164.61053120119</v>
      </c>
      <c r="CA4" s="82">
        <f t="shared" si="53"/>
        <v>113689.87806819963</v>
      </c>
      <c r="CB4" s="82">
        <f t="shared" si="53"/>
        <v>117327.95416638201</v>
      </c>
      <c r="CC4" s="82">
        <f t="shared" si="53"/>
        <v>121082.44869970623</v>
      </c>
      <c r="CD4" s="82">
        <f t="shared" si="53"/>
        <v>124957.08705809683</v>
      </c>
      <c r="CE4" s="82">
        <f t="shared" si="53"/>
        <v>128955.71384395593</v>
      </c>
      <c r="CF4" s="82">
        <f t="shared" si="53"/>
        <v>133082.29668696254</v>
      </c>
      <c r="CG4" s="82">
        <f t="shared" si="53"/>
        <v>137340.93018094535</v>
      </c>
      <c r="CH4" s="82">
        <f t="shared" si="53"/>
        <v>141735.83994673559</v>
      </c>
      <c r="CI4" s="82">
        <f t="shared" si="53"/>
        <v>146271.38682503114</v>
      </c>
      <c r="CJ4" s="82">
        <f t="shared" si="53"/>
        <v>150952.07120343213</v>
      </c>
      <c r="CK4" s="82">
        <f t="shared" si="53"/>
        <v>155782.53748194195</v>
      </c>
      <c r="CL4" s="82">
        <f t="shared" si="53"/>
        <v>160767.5786813641</v>
      </c>
      <c r="CM4" s="82">
        <f t="shared" si="53"/>
        <v>165912.14119916776</v>
      </c>
      <c r="CN4" s="82">
        <f t="shared" si="53"/>
        <v>171221.32971754114</v>
      </c>
      <c r="CO4" s="82">
        <f t="shared" si="53"/>
        <v>176700.41226850246</v>
      </c>
      <c r="CP4" s="82">
        <f t="shared" si="53"/>
        <v>182354.82546109456</v>
      </c>
      <c r="CQ4" s="82">
        <f t="shared" si="53"/>
        <v>188190.1798758496</v>
      </c>
      <c r="CR4" s="82">
        <f t="shared" si="53"/>
        <v>194212.2656318768</v>
      </c>
      <c r="CS4" s="82">
        <f t="shared" si="53"/>
        <v>200427.05813209686</v>
      </c>
      <c r="CT4" s="82">
        <f t="shared" si="53"/>
        <v>206840.72399232397</v>
      </c>
      <c r="CU4" s="82">
        <f t="shared" si="53"/>
        <v>213459.62716007835</v>
      </c>
      <c r="CV4" s="82">
        <f t="shared" si="53"/>
        <v>220290.33522920086</v>
      </c>
      <c r="CW4" s="82">
        <f t="shared" si="53"/>
        <v>227339.62595653531</v>
      </c>
      <c r="CX4" s="82">
        <f t="shared" si="53"/>
        <v>234614.49398714444</v>
      </c>
      <c r="CY4" s="82">
        <f t="shared" si="53"/>
        <v>242122.15779473307</v>
      </c>
      <c r="CZ4" s="82">
        <f t="shared" si="53"/>
        <v>249870.06684416454</v>
      </c>
      <c r="DA4" s="82">
        <f t="shared" si="53"/>
        <v>257865.90898317783</v>
      </c>
      <c r="DB4" s="82">
        <f t="shared" si="53"/>
        <v>266117.6180706395</v>
      </c>
      <c r="DC4" s="82">
        <f t="shared" si="53"/>
        <v>274633.38184889994</v>
      </c>
      <c r="DD4" s="82">
        <f t="shared" si="53"/>
        <v>283421.65006806474</v>
      </c>
      <c r="DE4" s="82">
        <f t="shared" si="53"/>
        <v>292491.14287024282</v>
      </c>
      <c r="DF4" s="82">
        <f t="shared" si="53"/>
        <v>301850.85944209062</v>
      </c>
      <c r="DG4" s="82">
        <f t="shared" si="53"/>
        <v>311510.08694423753</v>
      </c>
      <c r="DH4" s="82">
        <f t="shared" si="53"/>
        <v>321478.40972645313</v>
      </c>
      <c r="DI4" s="82">
        <f t="shared" si="53"/>
        <v>331765.71883769962</v>
      </c>
      <c r="DJ4" s="82">
        <f t="shared" si="53"/>
        <v>342382.22184050601</v>
      </c>
    </row>
    <row r="5" spans="1:115" x14ac:dyDescent="0.2">
      <c r="A5" t="s">
        <v>57</v>
      </c>
      <c r="B5" s="7" t="str">
        <f>'Data Non-Energy-Sector'!B11</f>
        <v>Polishing Powders</v>
      </c>
      <c r="C5" s="25" t="s">
        <v>2</v>
      </c>
      <c r="D5" s="82">
        <f t="shared" si="51"/>
        <v>2531.3027364834761</v>
      </c>
      <c r="E5" s="82">
        <f t="shared" si="52"/>
        <v>2606.693090561992</v>
      </c>
      <c r="F5" s="82">
        <f t="shared" si="52"/>
        <v>2646.0140453185645</v>
      </c>
      <c r="G5" s="82">
        <f t="shared" si="52"/>
        <v>2693.0320908243857</v>
      </c>
      <c r="H5" s="82">
        <f t="shared" si="52"/>
        <v>2733.2218914</v>
      </c>
      <c r="I5" s="82">
        <f t="shared" si="52"/>
        <v>3385.8051026800003</v>
      </c>
      <c r="J5" s="82">
        <f t="shared" si="52"/>
        <v>3593.44521536</v>
      </c>
      <c r="K5" s="82">
        <f t="shared" si="52"/>
        <v>3377.3299960400004</v>
      </c>
      <c r="L5" s="82">
        <f t="shared" si="52"/>
        <v>3245.9658431200005</v>
      </c>
      <c r="M5" s="82">
        <f t="shared" si="52"/>
        <v>3474.7937224000002</v>
      </c>
      <c r="N5" s="82">
        <f t="shared" si="52"/>
        <v>3538.3570222000003</v>
      </c>
      <c r="O5" s="82">
        <f t="shared" si="52"/>
        <v>3538.3570222000003</v>
      </c>
      <c r="P5" s="82">
        <f t="shared" si="52"/>
        <v>4165.5149135599995</v>
      </c>
      <c r="Q5" s="82">
        <f t="shared" si="52"/>
        <v>4199.415340120001</v>
      </c>
      <c r="R5" s="82">
        <f t="shared" si="52"/>
        <v>4322.3043864000001</v>
      </c>
      <c r="S5" s="82">
        <f t="shared" si="52"/>
        <v>5212.1905835999996</v>
      </c>
      <c r="T5" s="82">
        <f t="shared" si="52"/>
        <v>5212.1905835999996</v>
      </c>
      <c r="U5" s="82">
        <f t="shared" si="52"/>
        <v>5254.5661168000006</v>
      </c>
      <c r="V5" s="82">
        <f t="shared" si="52"/>
        <v>5254.5661168000006</v>
      </c>
      <c r="W5" s="82">
        <f t="shared" si="52"/>
        <v>5635.9459156000003</v>
      </c>
      <c r="X5" s="82">
        <f t="shared" si="52"/>
        <v>5635.9459156000003</v>
      </c>
      <c r="Y5" s="82">
        <f t="shared" si="52"/>
        <v>4703.6841852000007</v>
      </c>
      <c r="Z5" s="82">
        <f t="shared" si="52"/>
        <v>4661.3086520000006</v>
      </c>
      <c r="AA5" s="82">
        <f t="shared" si="52"/>
        <v>4661.3086520000006</v>
      </c>
      <c r="AB5" s="82">
        <f t="shared" si="52"/>
        <v>5212.1905835999996</v>
      </c>
      <c r="AC5" s="82">
        <f t="shared" si="52"/>
        <v>5508.8193160000001</v>
      </c>
      <c r="AD5" s="82">
        <f t="shared" si="52"/>
        <v>5466.4437828</v>
      </c>
      <c r="AE5" s="82">
        <f t="shared" si="52"/>
        <v>5593.5703824000002</v>
      </c>
      <c r="AF5" s="82">
        <f t="shared" si="52"/>
        <v>8051.3513080000012</v>
      </c>
      <c r="AG5" s="82">
        <f t="shared" si="52"/>
        <v>8898.8619720000006</v>
      </c>
      <c r="AH5" s="82">
        <f t="shared" si="52"/>
        <v>9183.6255551040013</v>
      </c>
      <c r="AI5" s="82">
        <f t="shared" si="52"/>
        <v>9477.5015728673297</v>
      </c>
      <c r="AJ5" s="82">
        <f t="shared" si="52"/>
        <v>9780.7816231990837</v>
      </c>
      <c r="AK5" s="82">
        <f t="shared" si="52"/>
        <v>10093.766635141455</v>
      </c>
      <c r="AL5" s="82">
        <f t="shared" si="52"/>
        <v>10416.767167465983</v>
      </c>
      <c r="AM5" s="82">
        <f t="shared" si="52"/>
        <v>10750.103716824895</v>
      </c>
      <c r="AN5" s="82">
        <f t="shared" si="52"/>
        <v>11094.107035763293</v>
      </c>
      <c r="AO5" s="82">
        <f t="shared" si="52"/>
        <v>11449.118460907719</v>
      </c>
      <c r="AP5" s="82">
        <f t="shared" si="52"/>
        <v>11815.490251656767</v>
      </c>
      <c r="AQ5" s="82">
        <f t="shared" si="52"/>
        <v>12193.585939709785</v>
      </c>
      <c r="AR5" s="82">
        <f t="shared" si="52"/>
        <v>12583.780689780499</v>
      </c>
      <c r="AS5" s="82">
        <f t="shared" si="52"/>
        <v>12986.461671853474</v>
      </c>
      <c r="AT5" s="82">
        <f t="shared" si="52"/>
        <v>13402.028445352786</v>
      </c>
      <c r="AU5" s="82">
        <f t="shared" si="52"/>
        <v>13830.893355604076</v>
      </c>
      <c r="AV5" s="82">
        <f t="shared" si="52"/>
        <v>14273.481942983406</v>
      </c>
      <c r="AW5" s="82">
        <f t="shared" si="52"/>
        <v>14730.233365158876</v>
      </c>
      <c r="AX5" s="82">
        <f t="shared" si="52"/>
        <v>15201.60083284396</v>
      </c>
      <c r="AY5" s="82">
        <f t="shared" si="52"/>
        <v>15688.052059494967</v>
      </c>
      <c r="AZ5" s="82">
        <f t="shared" si="52"/>
        <v>16190.069725398806</v>
      </c>
      <c r="BA5" s="82">
        <f t="shared" si="52"/>
        <v>16708.151956611568</v>
      </c>
      <c r="BB5" s="82">
        <f t="shared" si="52"/>
        <v>17242.812819223138</v>
      </c>
      <c r="BC5" s="82">
        <f t="shared" si="52"/>
        <v>17794.582829438277</v>
      </c>
      <c r="BD5" s="82">
        <f t="shared" si="52"/>
        <v>18364.009479980301</v>
      </c>
      <c r="BE5" s="82">
        <f t="shared" si="52"/>
        <v>18951.65778333967</v>
      </c>
      <c r="BF5" s="82">
        <f t="shared" si="52"/>
        <v>19558.110832406539</v>
      </c>
      <c r="BG5" s="82">
        <f t="shared" si="52"/>
        <v>20183.970379043549</v>
      </c>
      <c r="BH5" s="82">
        <f t="shared" si="52"/>
        <v>20829.857431172943</v>
      </c>
      <c r="BI5" s="82">
        <f t="shared" si="52"/>
        <v>21496.412868970478</v>
      </c>
      <c r="BJ5" s="82">
        <f t="shared" si="52"/>
        <v>22184.298080777535</v>
      </c>
      <c r="BK5" s="82">
        <f t="shared" si="52"/>
        <v>22894.195619362417</v>
      </c>
      <c r="BL5" s="82">
        <f t="shared" si="52"/>
        <v>23626.809879182016</v>
      </c>
      <c r="BM5" s="82">
        <f t="shared" si="53"/>
        <v>24382.86779531584</v>
      </c>
      <c r="BN5" s="82">
        <f t="shared" si="53"/>
        <v>25163.119564765948</v>
      </c>
      <c r="BO5" s="82">
        <f t="shared" si="53"/>
        <v>25968.339390838461</v>
      </c>
      <c r="BP5" s="82">
        <f t="shared" si="53"/>
        <v>26799.326251345294</v>
      </c>
      <c r="BQ5" s="82">
        <f t="shared" si="53"/>
        <v>27656.904691388343</v>
      </c>
      <c r="BR5" s="82">
        <f t="shared" si="53"/>
        <v>28541.925641512771</v>
      </c>
      <c r="BS5" s="82">
        <f t="shared" si="53"/>
        <v>29455.267262041179</v>
      </c>
      <c r="BT5" s="82">
        <f t="shared" si="53"/>
        <v>30397.835814426497</v>
      </c>
      <c r="BU5" s="82">
        <f t="shared" si="53"/>
        <v>31370.566560488147</v>
      </c>
      <c r="BV5" s="82">
        <f t="shared" si="53"/>
        <v>32374.42469042377</v>
      </c>
      <c r="BW5" s="82">
        <f t="shared" si="53"/>
        <v>33410.406280517331</v>
      </c>
      <c r="BX5" s="82">
        <f t="shared" si="53"/>
        <v>34479.53928149389</v>
      </c>
      <c r="BY5" s="82">
        <f t="shared" si="53"/>
        <v>35582.884538501698</v>
      </c>
      <c r="BZ5" s="82">
        <f t="shared" si="53"/>
        <v>36721.536843733753</v>
      </c>
      <c r="CA5" s="82">
        <f t="shared" si="53"/>
        <v>37896.626022733231</v>
      </c>
      <c r="CB5" s="82">
        <f t="shared" si="53"/>
        <v>39109.318055460695</v>
      </c>
      <c r="CC5" s="82">
        <f t="shared" si="53"/>
        <v>40360.81623323544</v>
      </c>
      <c r="CD5" s="82">
        <f t="shared" si="53"/>
        <v>41652.362352698976</v>
      </c>
      <c r="CE5" s="82">
        <f t="shared" si="53"/>
        <v>42985.237947985341</v>
      </c>
      <c r="CF5" s="82">
        <f t="shared" si="53"/>
        <v>44360.76556232087</v>
      </c>
      <c r="CG5" s="82">
        <f t="shared" si="53"/>
        <v>45780.31006031514</v>
      </c>
      <c r="CH5" s="82">
        <f t="shared" si="53"/>
        <v>47245.279982245229</v>
      </c>
      <c r="CI5" s="82">
        <f t="shared" si="53"/>
        <v>48757.128941677074</v>
      </c>
      <c r="CJ5" s="82">
        <f t="shared" si="53"/>
        <v>50317.357067810743</v>
      </c>
      <c r="CK5" s="82">
        <f t="shared" si="53"/>
        <v>51927.512493980685</v>
      </c>
      <c r="CL5" s="82">
        <f t="shared" si="53"/>
        <v>53589.192893788066</v>
      </c>
      <c r="CM5" s="82">
        <f t="shared" si="53"/>
        <v>55304.047066389285</v>
      </c>
      <c r="CN5" s="82">
        <f t="shared" si="53"/>
        <v>57073.776572513743</v>
      </c>
      <c r="CO5" s="82">
        <f t="shared" si="53"/>
        <v>58900.137422834188</v>
      </c>
      <c r="CP5" s="82">
        <f t="shared" si="53"/>
        <v>60784.941820364882</v>
      </c>
      <c r="CQ5" s="82">
        <f t="shared" si="53"/>
        <v>62730.059958616563</v>
      </c>
      <c r="CR5" s="82">
        <f t="shared" si="53"/>
        <v>64737.421877292298</v>
      </c>
      <c r="CS5" s="82">
        <f t="shared" si="53"/>
        <v>66809.01937736565</v>
      </c>
      <c r="CT5" s="82">
        <f t="shared" si="53"/>
        <v>68946.907997441347</v>
      </c>
      <c r="CU5" s="82">
        <f t="shared" si="53"/>
        <v>71153.209053359475</v>
      </c>
      <c r="CV5" s="82">
        <f t="shared" si="53"/>
        <v>73430.111743066984</v>
      </c>
      <c r="CW5" s="82">
        <f t="shared" si="53"/>
        <v>75779.875318845123</v>
      </c>
      <c r="CX5" s="82">
        <f t="shared" si="53"/>
        <v>78204.831329048175</v>
      </c>
      <c r="CY5" s="82">
        <f t="shared" si="53"/>
        <v>80707.385931577723</v>
      </c>
      <c r="CZ5" s="82">
        <f t="shared" si="53"/>
        <v>83290.022281388214</v>
      </c>
      <c r="DA5" s="82">
        <f t="shared" si="53"/>
        <v>85955.302994392638</v>
      </c>
      <c r="DB5" s="82">
        <f t="shared" si="53"/>
        <v>88705.872690213204</v>
      </c>
      <c r="DC5" s="82">
        <f t="shared" si="53"/>
        <v>91544.460616300028</v>
      </c>
      <c r="DD5" s="82">
        <f t="shared" si="53"/>
        <v>94473.88335602163</v>
      </c>
      <c r="DE5" s="82">
        <f t="shared" si="53"/>
        <v>97497.047623414328</v>
      </c>
      <c r="DF5" s="82">
        <f t="shared" si="53"/>
        <v>100616.95314736359</v>
      </c>
      <c r="DG5" s="82">
        <f t="shared" si="53"/>
        <v>103836.69564807923</v>
      </c>
      <c r="DH5" s="82">
        <f t="shared" si="53"/>
        <v>107159.46990881777</v>
      </c>
      <c r="DI5" s="82">
        <f t="shared" si="53"/>
        <v>110588.57294589994</v>
      </c>
      <c r="DJ5" s="82">
        <f t="shared" si="53"/>
        <v>114127.40728016874</v>
      </c>
    </row>
    <row r="6" spans="1:115" x14ac:dyDescent="0.2">
      <c r="A6" t="s">
        <v>57</v>
      </c>
      <c r="B6" s="7" t="str">
        <f>'Data Non-Energy-Sector'!B12</f>
        <v>Fluid Cracking Catalysts</v>
      </c>
      <c r="C6" s="25" t="s">
        <v>2</v>
      </c>
      <c r="D6" s="82">
        <f t="shared" si="51"/>
        <v>1840.9474447152554</v>
      </c>
      <c r="E6" s="82">
        <f t="shared" si="52"/>
        <v>1895.7767931359942</v>
      </c>
      <c r="F6" s="82">
        <f t="shared" si="52"/>
        <v>1924.3738511407741</v>
      </c>
      <c r="G6" s="82">
        <f t="shared" si="52"/>
        <v>1958.5687933268259</v>
      </c>
      <c r="H6" s="82">
        <f t="shared" si="52"/>
        <v>1987.7977392</v>
      </c>
      <c r="I6" s="82">
        <f t="shared" si="52"/>
        <v>2462.4037110400004</v>
      </c>
      <c r="J6" s="82">
        <f t="shared" si="52"/>
        <v>2613.4147020800001</v>
      </c>
      <c r="K6" s="82">
        <f t="shared" si="52"/>
        <v>2456.2399971200002</v>
      </c>
      <c r="L6" s="82">
        <f t="shared" si="52"/>
        <v>2360.7024313600004</v>
      </c>
      <c r="M6" s="82">
        <f t="shared" si="52"/>
        <v>2527.1227072000001</v>
      </c>
      <c r="N6" s="82">
        <f t="shared" si="52"/>
        <v>2573.3505616000002</v>
      </c>
      <c r="O6" s="82">
        <f t="shared" si="52"/>
        <v>2573.3505616000002</v>
      </c>
      <c r="P6" s="82">
        <f t="shared" si="52"/>
        <v>3029.4653916799998</v>
      </c>
      <c r="Q6" s="82">
        <f t="shared" si="52"/>
        <v>3054.1202473600006</v>
      </c>
      <c r="R6" s="82">
        <f t="shared" si="52"/>
        <v>3143.4940992000002</v>
      </c>
      <c r="S6" s="82">
        <f t="shared" si="52"/>
        <v>3790.6840607999998</v>
      </c>
      <c r="T6" s="82">
        <f t="shared" si="52"/>
        <v>3790.6840607999998</v>
      </c>
      <c r="U6" s="82">
        <f t="shared" si="52"/>
        <v>3821.5026304000007</v>
      </c>
      <c r="V6" s="82">
        <f t="shared" si="52"/>
        <v>3821.5026304000007</v>
      </c>
      <c r="W6" s="82">
        <f t="shared" si="52"/>
        <v>4098.8697568000007</v>
      </c>
      <c r="X6" s="82">
        <f t="shared" si="52"/>
        <v>4098.8697568000007</v>
      </c>
      <c r="Y6" s="82">
        <f t="shared" si="52"/>
        <v>3420.8612256000006</v>
      </c>
      <c r="Z6" s="82">
        <f t="shared" si="52"/>
        <v>3390.0426560000005</v>
      </c>
      <c r="AA6" s="82">
        <f t="shared" si="52"/>
        <v>3390.0426560000005</v>
      </c>
      <c r="AB6" s="82">
        <f t="shared" si="52"/>
        <v>3790.6840607999998</v>
      </c>
      <c r="AC6" s="82">
        <f t="shared" si="52"/>
        <v>4006.4140480000001</v>
      </c>
      <c r="AD6" s="82">
        <f t="shared" si="52"/>
        <v>3975.5954784</v>
      </c>
      <c r="AE6" s="82">
        <f t="shared" si="52"/>
        <v>4068.0511872000002</v>
      </c>
      <c r="AF6" s="82">
        <f t="shared" si="52"/>
        <v>5855.5282240000006</v>
      </c>
      <c r="AG6" s="82">
        <f t="shared" si="52"/>
        <v>6471.8996160000006</v>
      </c>
      <c r="AH6" s="82">
        <f t="shared" si="52"/>
        <v>6679.0004037120007</v>
      </c>
      <c r="AI6" s="82">
        <f t="shared" si="52"/>
        <v>6892.7284166307845</v>
      </c>
      <c r="AJ6" s="82">
        <f t="shared" si="52"/>
        <v>7113.2957259629702</v>
      </c>
      <c r="AK6" s="82">
        <f t="shared" si="52"/>
        <v>7340.9211891937857</v>
      </c>
      <c r="AL6" s="82">
        <f t="shared" si="52"/>
        <v>7575.8306672479866</v>
      </c>
      <c r="AM6" s="82">
        <f t="shared" si="52"/>
        <v>7818.2572485999226</v>
      </c>
      <c r="AN6" s="82">
        <f t="shared" si="52"/>
        <v>8068.4414805551205</v>
      </c>
      <c r="AO6" s="82">
        <f t="shared" si="52"/>
        <v>8326.6316079328844</v>
      </c>
      <c r="AP6" s="82">
        <f t="shared" si="52"/>
        <v>8593.0838193867366</v>
      </c>
      <c r="AQ6" s="82">
        <f t="shared" si="52"/>
        <v>8868.0625016071117</v>
      </c>
      <c r="AR6" s="82">
        <f t="shared" si="52"/>
        <v>9151.8405016585402</v>
      </c>
      <c r="AS6" s="82">
        <f t="shared" si="52"/>
        <v>9444.6993977116144</v>
      </c>
      <c r="AT6" s="82">
        <f t="shared" si="52"/>
        <v>9746.9297784383871</v>
      </c>
      <c r="AU6" s="82">
        <f t="shared" si="52"/>
        <v>10058.831531348416</v>
      </c>
      <c r="AV6" s="82">
        <f t="shared" si="52"/>
        <v>10380.714140351565</v>
      </c>
      <c r="AW6" s="82">
        <f t="shared" si="52"/>
        <v>10712.896992842816</v>
      </c>
      <c r="AX6" s="82">
        <f t="shared" si="52"/>
        <v>11055.709696613787</v>
      </c>
      <c r="AY6" s="82">
        <f t="shared" si="52"/>
        <v>11409.492406905429</v>
      </c>
      <c r="AZ6" s="82">
        <f t="shared" si="52"/>
        <v>11774.596163926402</v>
      </c>
      <c r="BA6" s="82">
        <f t="shared" si="52"/>
        <v>12151.383241172047</v>
      </c>
      <c r="BB6" s="82">
        <f t="shared" si="52"/>
        <v>12540.227504889554</v>
      </c>
      <c r="BC6" s="82">
        <f t="shared" si="52"/>
        <v>12941.51478504602</v>
      </c>
      <c r="BD6" s="82">
        <f t="shared" si="52"/>
        <v>13355.643258167493</v>
      </c>
      <c r="BE6" s="82">
        <f t="shared" si="52"/>
        <v>13783.023842428853</v>
      </c>
      <c r="BF6" s="82">
        <f t="shared" si="52"/>
        <v>14224.080605386576</v>
      </c>
      <c r="BG6" s="82">
        <f t="shared" si="52"/>
        <v>14679.251184758947</v>
      </c>
      <c r="BH6" s="82">
        <f t="shared" si="52"/>
        <v>15148.987222671234</v>
      </c>
      <c r="BI6" s="82">
        <f t="shared" si="52"/>
        <v>15633.754813796713</v>
      </c>
      <c r="BJ6" s="82">
        <f t="shared" si="52"/>
        <v>16134.034967838208</v>
      </c>
      <c r="BK6" s="82">
        <f t="shared" si="52"/>
        <v>16650.324086809032</v>
      </c>
      <c r="BL6" s="82">
        <f t="shared" si="52"/>
        <v>17183.134457586923</v>
      </c>
      <c r="BM6" s="82">
        <f t="shared" si="53"/>
        <v>17732.994760229703</v>
      </c>
      <c r="BN6" s="82">
        <f t="shared" si="53"/>
        <v>18300.450592557056</v>
      </c>
      <c r="BO6" s="82">
        <f t="shared" si="53"/>
        <v>18886.065011518884</v>
      </c>
      <c r="BP6" s="82">
        <f t="shared" si="53"/>
        <v>19490.419091887488</v>
      </c>
      <c r="BQ6" s="82">
        <f t="shared" si="53"/>
        <v>20114.112502827888</v>
      </c>
      <c r="BR6" s="82">
        <f t="shared" si="53"/>
        <v>20757.76410291838</v>
      </c>
      <c r="BS6" s="82">
        <f t="shared" si="53"/>
        <v>21422.012554211768</v>
      </c>
      <c r="BT6" s="82">
        <f t="shared" si="53"/>
        <v>22107.516955946543</v>
      </c>
      <c r="BU6" s="82">
        <f t="shared" si="53"/>
        <v>22814.957498536834</v>
      </c>
      <c r="BV6" s="82">
        <f t="shared" si="53"/>
        <v>23545.036138490013</v>
      </c>
      <c r="BW6" s="82">
        <f t="shared" si="53"/>
        <v>24298.477294921693</v>
      </c>
      <c r="BX6" s="82">
        <f t="shared" si="53"/>
        <v>25076.028568359186</v>
      </c>
      <c r="BY6" s="82">
        <f t="shared" si="53"/>
        <v>25878.461482546682</v>
      </c>
      <c r="BZ6" s="82">
        <f t="shared" si="53"/>
        <v>26706.572249988178</v>
      </c>
      <c r="CA6" s="82">
        <f t="shared" si="53"/>
        <v>27561.1825619878</v>
      </c>
      <c r="CB6" s="82">
        <f t="shared" si="53"/>
        <v>28443.140403971411</v>
      </c>
      <c r="CC6" s="82">
        <f t="shared" si="53"/>
        <v>29353.320896898498</v>
      </c>
      <c r="CD6" s="82">
        <f t="shared" si="53"/>
        <v>30292.62716559925</v>
      </c>
      <c r="CE6" s="82">
        <f t="shared" si="53"/>
        <v>31261.991234898425</v>
      </c>
      <c r="CF6" s="82">
        <f t="shared" si="53"/>
        <v>32262.374954415176</v>
      </c>
      <c r="CG6" s="82">
        <f t="shared" si="53"/>
        <v>33294.77095295646</v>
      </c>
      <c r="CH6" s="82">
        <f t="shared" si="53"/>
        <v>34360.203623451067</v>
      </c>
      <c r="CI6" s="82">
        <f t="shared" si="53"/>
        <v>35459.730139401501</v>
      </c>
      <c r="CJ6" s="82">
        <f t="shared" si="53"/>
        <v>36594.441503862348</v>
      </c>
      <c r="CK6" s="82">
        <f t="shared" si="53"/>
        <v>37765.463631985942</v>
      </c>
      <c r="CL6" s="82">
        <f t="shared" si="53"/>
        <v>38973.958468209494</v>
      </c>
      <c r="CM6" s="82">
        <f t="shared" si="53"/>
        <v>40221.125139192198</v>
      </c>
      <c r="CN6" s="82">
        <f t="shared" si="53"/>
        <v>41508.201143646351</v>
      </c>
      <c r="CO6" s="82">
        <f t="shared" si="53"/>
        <v>42836.463580243035</v>
      </c>
      <c r="CP6" s="82">
        <f t="shared" si="53"/>
        <v>44207.230414810816</v>
      </c>
      <c r="CQ6" s="82">
        <f t="shared" si="53"/>
        <v>45621.861788084767</v>
      </c>
      <c r="CR6" s="82">
        <f t="shared" si="53"/>
        <v>47081.761365303479</v>
      </c>
      <c r="CS6" s="82">
        <f t="shared" si="53"/>
        <v>48588.37772899319</v>
      </c>
      <c r="CT6" s="82">
        <f t="shared" si="53"/>
        <v>50143.205816320973</v>
      </c>
      <c r="CU6" s="82">
        <f t="shared" si="53"/>
        <v>51747.788402443242</v>
      </c>
      <c r="CV6" s="82">
        <f t="shared" si="53"/>
        <v>53403.71763132143</v>
      </c>
      <c r="CW6" s="82">
        <f t="shared" si="53"/>
        <v>55112.63659552372</v>
      </c>
      <c r="CX6" s="82">
        <f t="shared" si="53"/>
        <v>56876.240966580481</v>
      </c>
      <c r="CY6" s="82">
        <f t="shared" si="53"/>
        <v>58696.280677511058</v>
      </c>
      <c r="CZ6" s="82">
        <f t="shared" si="53"/>
        <v>60574.561659191415</v>
      </c>
      <c r="DA6" s="82">
        <f t="shared" si="53"/>
        <v>62512.947632285541</v>
      </c>
      <c r="DB6" s="82">
        <f t="shared" si="53"/>
        <v>64513.361956518682</v>
      </c>
      <c r="DC6" s="82">
        <f t="shared" si="53"/>
        <v>66577.789539127276</v>
      </c>
      <c r="DD6" s="82">
        <f t="shared" si="53"/>
        <v>68708.278804379355</v>
      </c>
      <c r="DE6" s="82">
        <f t="shared" si="53"/>
        <v>70906.943726119498</v>
      </c>
      <c r="DF6" s="82">
        <f t="shared" si="53"/>
        <v>73175.965925355325</v>
      </c>
      <c r="DG6" s="82">
        <f t="shared" si="53"/>
        <v>75517.596834966695</v>
      </c>
      <c r="DH6" s="82">
        <f t="shared" si="53"/>
        <v>77934.159933685631</v>
      </c>
      <c r="DI6" s="82">
        <f t="shared" si="53"/>
        <v>80428.053051563576</v>
      </c>
      <c r="DJ6" s="82">
        <f t="shared" si="53"/>
        <v>83001.750749213606</v>
      </c>
    </row>
    <row r="7" spans="1:115" x14ac:dyDescent="0.2">
      <c r="A7" t="s">
        <v>57</v>
      </c>
      <c r="B7" s="7" t="str">
        <f>'Data Non-Energy-Sector'!B13</f>
        <v>Metal</v>
      </c>
      <c r="C7" s="25" t="s">
        <v>2</v>
      </c>
      <c r="D7" s="82">
        <f t="shared" si="51"/>
        <v>1380.7105835364414</v>
      </c>
      <c r="E7" s="82">
        <f t="shared" si="52"/>
        <v>1421.8325948519955</v>
      </c>
      <c r="F7" s="82">
        <f t="shared" si="52"/>
        <v>1443.2803883555805</v>
      </c>
      <c r="G7" s="82">
        <f t="shared" si="52"/>
        <v>1468.9265949951193</v>
      </c>
      <c r="H7" s="82">
        <f t="shared" si="52"/>
        <v>1490.8483044</v>
      </c>
      <c r="I7" s="82">
        <f t="shared" si="52"/>
        <v>1846.8027832800001</v>
      </c>
      <c r="J7" s="82">
        <f t="shared" si="52"/>
        <v>1960.0610265600001</v>
      </c>
      <c r="K7" s="82">
        <f t="shared" si="52"/>
        <v>1842.1799978400002</v>
      </c>
      <c r="L7" s="82">
        <f t="shared" si="52"/>
        <v>1770.5268235200001</v>
      </c>
      <c r="M7" s="82">
        <f t="shared" si="52"/>
        <v>1895.3420304000001</v>
      </c>
      <c r="N7" s="82">
        <f t="shared" si="52"/>
        <v>1930.0129212000002</v>
      </c>
      <c r="O7" s="82">
        <f t="shared" si="52"/>
        <v>1930.0129212000002</v>
      </c>
      <c r="P7" s="82">
        <f t="shared" si="52"/>
        <v>2272.0990437599999</v>
      </c>
      <c r="Q7" s="82">
        <f t="shared" si="52"/>
        <v>2290.5901855200004</v>
      </c>
      <c r="R7" s="82">
        <f t="shared" si="52"/>
        <v>2357.6205743999999</v>
      </c>
      <c r="S7" s="82">
        <f t="shared" si="52"/>
        <v>2843.0130455999997</v>
      </c>
      <c r="T7" s="82">
        <f t="shared" si="52"/>
        <v>2843.0130455999997</v>
      </c>
      <c r="U7" s="82">
        <f t="shared" si="52"/>
        <v>2866.1269728000002</v>
      </c>
      <c r="V7" s="82">
        <f t="shared" si="52"/>
        <v>2866.1269728000002</v>
      </c>
      <c r="W7" s="82">
        <f t="shared" si="52"/>
        <v>3074.1523176000001</v>
      </c>
      <c r="X7" s="82">
        <f t="shared" si="52"/>
        <v>3074.1523176000001</v>
      </c>
      <c r="Y7" s="82">
        <f t="shared" si="52"/>
        <v>2565.6459192000002</v>
      </c>
      <c r="Z7" s="82">
        <f t="shared" si="52"/>
        <v>2542.5319920000002</v>
      </c>
      <c r="AA7" s="82">
        <f t="shared" si="52"/>
        <v>2542.5319920000002</v>
      </c>
      <c r="AB7" s="82">
        <f t="shared" si="52"/>
        <v>2843.0130455999997</v>
      </c>
      <c r="AC7" s="82">
        <f t="shared" si="52"/>
        <v>3004.810536</v>
      </c>
      <c r="AD7" s="82">
        <f t="shared" si="52"/>
        <v>2981.6966087999999</v>
      </c>
      <c r="AE7" s="82">
        <f t="shared" si="52"/>
        <v>3051.0383904</v>
      </c>
      <c r="AF7" s="82">
        <f t="shared" si="52"/>
        <v>4391.6461680000002</v>
      </c>
      <c r="AG7" s="82">
        <f t="shared" si="52"/>
        <v>4853.924712</v>
      </c>
      <c r="AH7" s="82">
        <f t="shared" si="52"/>
        <v>5009.2503027840003</v>
      </c>
      <c r="AI7" s="82">
        <f t="shared" si="52"/>
        <v>5169.5463124730886</v>
      </c>
      <c r="AJ7" s="82">
        <f t="shared" ref="AJ7:BL7" si="56">AJ106</f>
        <v>5334.9717944722279</v>
      </c>
      <c r="AK7" s="82">
        <f t="shared" si="56"/>
        <v>5505.6908918953395</v>
      </c>
      <c r="AL7" s="82">
        <f t="shared" si="56"/>
        <v>5681.8730004359904</v>
      </c>
      <c r="AM7" s="82">
        <f t="shared" si="56"/>
        <v>5863.692936449942</v>
      </c>
      <c r="AN7" s="82">
        <f t="shared" si="56"/>
        <v>6051.3311104163404</v>
      </c>
      <c r="AO7" s="82">
        <f t="shared" si="56"/>
        <v>6244.9737059496638</v>
      </c>
      <c r="AP7" s="82">
        <f t="shared" si="56"/>
        <v>6444.8128645400529</v>
      </c>
      <c r="AQ7" s="82">
        <f t="shared" si="56"/>
        <v>6651.0468762053351</v>
      </c>
      <c r="AR7" s="82">
        <f t="shared" si="56"/>
        <v>6863.8803762439056</v>
      </c>
      <c r="AS7" s="82">
        <f t="shared" si="56"/>
        <v>7083.5245482837108</v>
      </c>
      <c r="AT7" s="82">
        <f t="shared" si="56"/>
        <v>7310.1973338287899</v>
      </c>
      <c r="AU7" s="82">
        <f t="shared" si="56"/>
        <v>7544.1236485113113</v>
      </c>
      <c r="AV7" s="82">
        <f t="shared" si="56"/>
        <v>7785.5356052636735</v>
      </c>
      <c r="AW7" s="82">
        <f t="shared" si="56"/>
        <v>8034.6727446321111</v>
      </c>
      <c r="AX7" s="82">
        <f t="shared" si="56"/>
        <v>8291.7822724603393</v>
      </c>
      <c r="AY7" s="82">
        <f t="shared" si="56"/>
        <v>8557.1193051790706</v>
      </c>
      <c r="AZ7" s="82">
        <f t="shared" si="56"/>
        <v>8830.9471229448009</v>
      </c>
      <c r="BA7" s="82">
        <f t="shared" si="56"/>
        <v>9113.5374308790342</v>
      </c>
      <c r="BB7" s="82">
        <f t="shared" si="56"/>
        <v>9405.1706286671633</v>
      </c>
      <c r="BC7" s="82">
        <f t="shared" si="56"/>
        <v>9706.136088784513</v>
      </c>
      <c r="BD7" s="82">
        <f t="shared" si="56"/>
        <v>10016.732443625619</v>
      </c>
      <c r="BE7" s="82">
        <f t="shared" si="56"/>
        <v>10337.267881821639</v>
      </c>
      <c r="BF7" s="82">
        <f t="shared" si="56"/>
        <v>10668.060454039933</v>
      </c>
      <c r="BG7" s="82">
        <f t="shared" si="56"/>
        <v>11009.438388569211</v>
      </c>
      <c r="BH7" s="82">
        <f t="shared" si="56"/>
        <v>11361.740417003426</v>
      </c>
      <c r="BI7" s="82">
        <f t="shared" si="56"/>
        <v>11725.316110347536</v>
      </c>
      <c r="BJ7" s="82">
        <f t="shared" si="56"/>
        <v>12100.526225878657</v>
      </c>
      <c r="BK7" s="82">
        <f t="shared" si="56"/>
        <v>12487.743065106775</v>
      </c>
      <c r="BL7" s="82">
        <f t="shared" si="56"/>
        <v>12887.350843190192</v>
      </c>
      <c r="BM7" s="82">
        <f t="shared" ref="BM7:DJ7" si="57">BM106</f>
        <v>13299.746070172278</v>
      </c>
      <c r="BN7" s="82">
        <f t="shared" si="57"/>
        <v>13725.33794441779</v>
      </c>
      <c r="BO7" s="82">
        <f t="shared" si="57"/>
        <v>14164.548758639159</v>
      </c>
      <c r="BP7" s="82">
        <f t="shared" si="57"/>
        <v>14617.814318915613</v>
      </c>
      <c r="BQ7" s="82">
        <f t="shared" si="57"/>
        <v>15085.584377120913</v>
      </c>
      <c r="BR7" s="82">
        <f t="shared" si="57"/>
        <v>15568.323077188783</v>
      </c>
      <c r="BS7" s="82">
        <f t="shared" si="57"/>
        <v>16066.509415658824</v>
      </c>
      <c r="BT7" s="82">
        <f t="shared" si="57"/>
        <v>16580.637716959907</v>
      </c>
      <c r="BU7" s="82">
        <f t="shared" si="57"/>
        <v>17111.218123902625</v>
      </c>
      <c r="BV7" s="82">
        <f t="shared" si="57"/>
        <v>17658.777103867509</v>
      </c>
      <c r="BW7" s="82">
        <f t="shared" si="57"/>
        <v>18223.857971191272</v>
      </c>
      <c r="BX7" s="82">
        <f t="shared" si="57"/>
        <v>18807.021426269392</v>
      </c>
      <c r="BY7" s="82">
        <f t="shared" si="57"/>
        <v>19408.846111910014</v>
      </c>
      <c r="BZ7" s="82">
        <f t="shared" si="57"/>
        <v>20029.929187491136</v>
      </c>
      <c r="CA7" s="82">
        <f t="shared" si="57"/>
        <v>20670.886921490852</v>
      </c>
      <c r="CB7" s="82">
        <f t="shared" si="57"/>
        <v>21332.355302978558</v>
      </c>
      <c r="CC7" s="82">
        <f t="shared" si="57"/>
        <v>22014.990672673874</v>
      </c>
      <c r="CD7" s="82">
        <f t="shared" si="57"/>
        <v>22719.470374199438</v>
      </c>
      <c r="CE7" s="82">
        <f t="shared" si="57"/>
        <v>23446.49342617382</v>
      </c>
      <c r="CF7" s="82">
        <f t="shared" si="57"/>
        <v>24196.781215811381</v>
      </c>
      <c r="CG7" s="82">
        <f t="shared" si="57"/>
        <v>24971.078214717345</v>
      </c>
      <c r="CH7" s="82">
        <f t="shared" si="57"/>
        <v>25770.152717588302</v>
      </c>
      <c r="CI7" s="82">
        <f t="shared" si="57"/>
        <v>26594.797604551128</v>
      </c>
      <c r="CJ7" s="82">
        <f t="shared" si="57"/>
        <v>27445.831127896763</v>
      </c>
      <c r="CK7" s="82">
        <f t="shared" si="57"/>
        <v>28324.09772398946</v>
      </c>
      <c r="CL7" s="82">
        <f t="shared" si="57"/>
        <v>29230.468851157122</v>
      </c>
      <c r="CM7" s="82">
        <f t="shared" si="57"/>
        <v>30165.843854394152</v>
      </c>
      <c r="CN7" s="82">
        <f t="shared" si="57"/>
        <v>31131.150857734767</v>
      </c>
      <c r="CO7" s="82">
        <f t="shared" si="57"/>
        <v>32127.347685182282</v>
      </c>
      <c r="CP7" s="82">
        <f t="shared" si="57"/>
        <v>33155.422811108117</v>
      </c>
      <c r="CQ7" s="82">
        <f t="shared" si="57"/>
        <v>34216.396341063577</v>
      </c>
      <c r="CR7" s="82">
        <f t="shared" si="57"/>
        <v>35311.321023977609</v>
      </c>
      <c r="CS7" s="82">
        <f t="shared" si="57"/>
        <v>36441.283296744892</v>
      </c>
      <c r="CT7" s="82">
        <f t="shared" si="57"/>
        <v>37607.404362240726</v>
      </c>
      <c r="CU7" s="82">
        <f t="shared" si="57"/>
        <v>38810.841301832428</v>
      </c>
      <c r="CV7" s="82">
        <f t="shared" si="57"/>
        <v>40052.788223491065</v>
      </c>
      <c r="CW7" s="82">
        <f t="shared" si="57"/>
        <v>41334.477446642777</v>
      </c>
      <c r="CX7" s="82">
        <f t="shared" si="57"/>
        <v>42657.180724935344</v>
      </c>
      <c r="CY7" s="82">
        <f t="shared" si="57"/>
        <v>44022.210508133277</v>
      </c>
      <c r="CZ7" s="82">
        <f t="shared" si="57"/>
        <v>45430.921244393547</v>
      </c>
      <c r="DA7" s="82">
        <f t="shared" si="57"/>
        <v>46884.710724214143</v>
      </c>
      <c r="DB7" s="82">
        <f t="shared" si="57"/>
        <v>48385.021467388993</v>
      </c>
      <c r="DC7" s="82">
        <f t="shared" si="57"/>
        <v>49933.342154345439</v>
      </c>
      <c r="DD7" s="82">
        <f t="shared" si="57"/>
        <v>51531.209103284491</v>
      </c>
      <c r="DE7" s="82">
        <f t="shared" si="57"/>
        <v>53180.207794589594</v>
      </c>
      <c r="DF7" s="82">
        <f t="shared" si="57"/>
        <v>54881.974444016465</v>
      </c>
      <c r="DG7" s="82">
        <f t="shared" si="57"/>
        <v>56638.197626224995</v>
      </c>
      <c r="DH7" s="82">
        <f t="shared" si="57"/>
        <v>58450.619950264198</v>
      </c>
      <c r="DI7" s="82">
        <f t="shared" si="57"/>
        <v>60321.039788672657</v>
      </c>
      <c r="DJ7" s="82">
        <f t="shared" si="57"/>
        <v>62251.313061910187</v>
      </c>
    </row>
    <row r="8" spans="1:115" x14ac:dyDescent="0.2">
      <c r="A8" t="s">
        <v>57</v>
      </c>
      <c r="B8" s="7" t="str">
        <f>'Data Non-Energy-Sector'!B14</f>
        <v>Batteries</v>
      </c>
      <c r="C8" s="25" t="s">
        <v>2</v>
      </c>
      <c r="D8" s="82">
        <f t="shared" si="51"/>
        <v>1380.7105835364414</v>
      </c>
      <c r="E8" s="82">
        <f t="shared" ref="E8:AJ8" si="58">E107</f>
        <v>1421.8325948519955</v>
      </c>
      <c r="F8" s="82">
        <f t="shared" si="58"/>
        <v>1443.2803883555805</v>
      </c>
      <c r="G8" s="82">
        <f t="shared" si="58"/>
        <v>1468.9265949951193</v>
      </c>
      <c r="H8" s="82">
        <f t="shared" si="58"/>
        <v>1490.8483044</v>
      </c>
      <c r="I8" s="82">
        <f t="shared" si="58"/>
        <v>1846.8027832800001</v>
      </c>
      <c r="J8" s="82">
        <f t="shared" si="58"/>
        <v>1960.0610265600001</v>
      </c>
      <c r="K8" s="82">
        <f t="shared" si="58"/>
        <v>1842.1799978400002</v>
      </c>
      <c r="L8" s="82">
        <f t="shared" si="58"/>
        <v>1770.5268235200001</v>
      </c>
      <c r="M8" s="82">
        <f t="shared" si="58"/>
        <v>1895.3420304000001</v>
      </c>
      <c r="N8" s="82">
        <f t="shared" si="58"/>
        <v>1930.0129212000002</v>
      </c>
      <c r="O8" s="82">
        <f t="shared" si="58"/>
        <v>1930.0129212000002</v>
      </c>
      <c r="P8" s="82">
        <f t="shared" si="58"/>
        <v>2272.0990437599999</v>
      </c>
      <c r="Q8" s="82">
        <f t="shared" si="58"/>
        <v>2290.5901855200004</v>
      </c>
      <c r="R8" s="82">
        <f t="shared" si="58"/>
        <v>2357.6205743999999</v>
      </c>
      <c r="S8" s="82">
        <f t="shared" si="58"/>
        <v>2843.0130455999997</v>
      </c>
      <c r="T8" s="82">
        <f t="shared" si="58"/>
        <v>2843.0130455999997</v>
      </c>
      <c r="U8" s="82">
        <f t="shared" si="58"/>
        <v>2866.1269728000002</v>
      </c>
      <c r="V8" s="82">
        <f t="shared" si="58"/>
        <v>2866.1269728000002</v>
      </c>
      <c r="W8" s="82">
        <f t="shared" si="58"/>
        <v>3074.1523176000001</v>
      </c>
      <c r="X8" s="82">
        <f t="shared" si="58"/>
        <v>3074.1523176000001</v>
      </c>
      <c r="Y8" s="82">
        <f t="shared" si="58"/>
        <v>2565.6459192000002</v>
      </c>
      <c r="Z8" s="82">
        <f t="shared" si="58"/>
        <v>2542.5319920000002</v>
      </c>
      <c r="AA8" s="82">
        <f t="shared" si="58"/>
        <v>2542.5319920000002</v>
      </c>
      <c r="AB8" s="82">
        <f t="shared" si="58"/>
        <v>2843.0130455999997</v>
      </c>
      <c r="AC8" s="82">
        <f t="shared" si="58"/>
        <v>3004.810536</v>
      </c>
      <c r="AD8" s="82">
        <f t="shared" si="58"/>
        <v>2981.6966087999999</v>
      </c>
      <c r="AE8" s="82">
        <f t="shared" si="58"/>
        <v>3051.0383904</v>
      </c>
      <c r="AF8" s="82">
        <f t="shared" si="58"/>
        <v>4391.6461680000002</v>
      </c>
      <c r="AG8" s="82">
        <f t="shared" si="58"/>
        <v>4853.924712</v>
      </c>
      <c r="AH8" s="82">
        <f t="shared" si="58"/>
        <v>5009.2503027840003</v>
      </c>
      <c r="AI8" s="82">
        <f t="shared" si="58"/>
        <v>5169.5463124730886</v>
      </c>
      <c r="AJ8" s="82">
        <f t="shared" si="58"/>
        <v>5334.9717944722279</v>
      </c>
      <c r="AK8" s="82">
        <f t="shared" ref="AK8:BL8" si="59">AK107</f>
        <v>5505.6908918953395</v>
      </c>
      <c r="AL8" s="82">
        <f t="shared" si="59"/>
        <v>5681.8730004359904</v>
      </c>
      <c r="AM8" s="82">
        <f t="shared" si="59"/>
        <v>5863.692936449942</v>
      </c>
      <c r="AN8" s="82">
        <f t="shared" si="59"/>
        <v>6051.3311104163404</v>
      </c>
      <c r="AO8" s="82">
        <f t="shared" si="59"/>
        <v>6244.9737059496638</v>
      </c>
      <c r="AP8" s="82">
        <f t="shared" si="59"/>
        <v>6444.8128645400529</v>
      </c>
      <c r="AQ8" s="82">
        <f t="shared" si="59"/>
        <v>6651.0468762053351</v>
      </c>
      <c r="AR8" s="82">
        <f t="shared" si="59"/>
        <v>6863.8803762439056</v>
      </c>
      <c r="AS8" s="82">
        <f t="shared" si="59"/>
        <v>7083.5245482837108</v>
      </c>
      <c r="AT8" s="82">
        <f t="shared" si="59"/>
        <v>7310.1973338287899</v>
      </c>
      <c r="AU8" s="82">
        <f t="shared" si="59"/>
        <v>7544.1236485113113</v>
      </c>
      <c r="AV8" s="82">
        <f t="shared" si="59"/>
        <v>7785.5356052636735</v>
      </c>
      <c r="AW8" s="82">
        <f t="shared" si="59"/>
        <v>8034.6727446321111</v>
      </c>
      <c r="AX8" s="82">
        <f t="shared" si="59"/>
        <v>8291.7822724603393</v>
      </c>
      <c r="AY8" s="82">
        <f t="shared" si="59"/>
        <v>8557.1193051790706</v>
      </c>
      <c r="AZ8" s="82">
        <f t="shared" si="59"/>
        <v>8830.9471229448009</v>
      </c>
      <c r="BA8" s="82">
        <f t="shared" si="59"/>
        <v>9113.5374308790342</v>
      </c>
      <c r="BB8" s="82">
        <f t="shared" si="59"/>
        <v>9405.1706286671633</v>
      </c>
      <c r="BC8" s="82">
        <f t="shared" si="59"/>
        <v>9706.136088784513</v>
      </c>
      <c r="BD8" s="82">
        <f t="shared" si="59"/>
        <v>10016.732443625619</v>
      </c>
      <c r="BE8" s="82">
        <f t="shared" si="59"/>
        <v>10337.267881821639</v>
      </c>
      <c r="BF8" s="82">
        <f t="shared" si="59"/>
        <v>10668.060454039933</v>
      </c>
      <c r="BG8" s="82">
        <f t="shared" si="59"/>
        <v>11009.438388569211</v>
      </c>
      <c r="BH8" s="82">
        <f t="shared" si="59"/>
        <v>11361.740417003426</v>
      </c>
      <c r="BI8" s="82">
        <f t="shared" si="59"/>
        <v>11725.316110347536</v>
      </c>
      <c r="BJ8" s="82">
        <f t="shared" si="59"/>
        <v>12100.526225878657</v>
      </c>
      <c r="BK8" s="82">
        <f t="shared" si="59"/>
        <v>12487.743065106775</v>
      </c>
      <c r="BL8" s="82">
        <f t="shared" si="59"/>
        <v>12887.350843190192</v>
      </c>
      <c r="BM8" s="82">
        <f t="shared" ref="BM8:DJ8" si="60">BM107</f>
        <v>13299.746070172278</v>
      </c>
      <c r="BN8" s="82">
        <f t="shared" si="60"/>
        <v>13725.33794441779</v>
      </c>
      <c r="BO8" s="82">
        <f t="shared" si="60"/>
        <v>14164.548758639159</v>
      </c>
      <c r="BP8" s="82">
        <f t="shared" si="60"/>
        <v>14617.814318915613</v>
      </c>
      <c r="BQ8" s="82">
        <f t="shared" si="60"/>
        <v>15085.584377120913</v>
      </c>
      <c r="BR8" s="82">
        <f t="shared" si="60"/>
        <v>15568.323077188783</v>
      </c>
      <c r="BS8" s="82">
        <f t="shared" si="60"/>
        <v>16066.509415658824</v>
      </c>
      <c r="BT8" s="82">
        <f t="shared" si="60"/>
        <v>16580.637716959907</v>
      </c>
      <c r="BU8" s="82">
        <f t="shared" si="60"/>
        <v>17111.218123902625</v>
      </c>
      <c r="BV8" s="82">
        <f t="shared" si="60"/>
        <v>17658.777103867509</v>
      </c>
      <c r="BW8" s="82">
        <f t="shared" si="60"/>
        <v>18223.857971191272</v>
      </c>
      <c r="BX8" s="82">
        <f t="shared" si="60"/>
        <v>18807.021426269392</v>
      </c>
      <c r="BY8" s="82">
        <f t="shared" si="60"/>
        <v>19408.846111910014</v>
      </c>
      <c r="BZ8" s="82">
        <f t="shared" si="60"/>
        <v>20029.929187491136</v>
      </c>
      <c r="CA8" s="82">
        <f t="shared" si="60"/>
        <v>20670.886921490852</v>
      </c>
      <c r="CB8" s="82">
        <f t="shared" si="60"/>
        <v>21332.355302978558</v>
      </c>
      <c r="CC8" s="82">
        <f t="shared" si="60"/>
        <v>22014.990672673874</v>
      </c>
      <c r="CD8" s="82">
        <f t="shared" si="60"/>
        <v>22719.470374199438</v>
      </c>
      <c r="CE8" s="82">
        <f t="shared" si="60"/>
        <v>23446.49342617382</v>
      </c>
      <c r="CF8" s="82">
        <f t="shared" si="60"/>
        <v>24196.781215811381</v>
      </c>
      <c r="CG8" s="82">
        <f t="shared" si="60"/>
        <v>24971.078214717345</v>
      </c>
      <c r="CH8" s="82">
        <f t="shared" si="60"/>
        <v>25770.152717588302</v>
      </c>
      <c r="CI8" s="82">
        <f t="shared" si="60"/>
        <v>26594.797604551128</v>
      </c>
      <c r="CJ8" s="82">
        <f t="shared" si="60"/>
        <v>27445.831127896763</v>
      </c>
      <c r="CK8" s="82">
        <f t="shared" si="60"/>
        <v>28324.09772398946</v>
      </c>
      <c r="CL8" s="82">
        <f t="shared" si="60"/>
        <v>29230.468851157122</v>
      </c>
      <c r="CM8" s="82">
        <f t="shared" si="60"/>
        <v>30165.843854394152</v>
      </c>
      <c r="CN8" s="82">
        <f t="shared" si="60"/>
        <v>31131.150857734767</v>
      </c>
      <c r="CO8" s="82">
        <f t="shared" si="60"/>
        <v>32127.347685182282</v>
      </c>
      <c r="CP8" s="82">
        <f t="shared" si="60"/>
        <v>33155.422811108117</v>
      </c>
      <c r="CQ8" s="82">
        <f t="shared" si="60"/>
        <v>34216.396341063577</v>
      </c>
      <c r="CR8" s="82">
        <f t="shared" si="60"/>
        <v>35311.321023977609</v>
      </c>
      <c r="CS8" s="82">
        <f t="shared" si="60"/>
        <v>36441.283296744892</v>
      </c>
      <c r="CT8" s="82">
        <f t="shared" si="60"/>
        <v>37607.404362240726</v>
      </c>
      <c r="CU8" s="82">
        <f t="shared" si="60"/>
        <v>38810.841301832428</v>
      </c>
      <c r="CV8" s="82">
        <f t="shared" si="60"/>
        <v>40052.788223491065</v>
      </c>
      <c r="CW8" s="82">
        <f t="shared" si="60"/>
        <v>41334.477446642777</v>
      </c>
      <c r="CX8" s="82">
        <f t="shared" si="60"/>
        <v>42657.180724935344</v>
      </c>
      <c r="CY8" s="82">
        <f t="shared" si="60"/>
        <v>44022.210508133277</v>
      </c>
      <c r="CZ8" s="82">
        <f t="shared" si="60"/>
        <v>45430.921244393547</v>
      </c>
      <c r="DA8" s="82">
        <f t="shared" si="60"/>
        <v>46884.710724214143</v>
      </c>
      <c r="DB8" s="82">
        <f t="shared" si="60"/>
        <v>48385.021467388993</v>
      </c>
      <c r="DC8" s="82">
        <f t="shared" si="60"/>
        <v>49933.342154345439</v>
      </c>
      <c r="DD8" s="82">
        <f t="shared" si="60"/>
        <v>51531.209103284491</v>
      </c>
      <c r="DE8" s="82">
        <f t="shared" si="60"/>
        <v>53180.207794589594</v>
      </c>
      <c r="DF8" s="82">
        <f t="shared" si="60"/>
        <v>54881.974444016465</v>
      </c>
      <c r="DG8" s="82">
        <f t="shared" si="60"/>
        <v>56638.197626224995</v>
      </c>
      <c r="DH8" s="82">
        <f t="shared" si="60"/>
        <v>58450.619950264198</v>
      </c>
      <c r="DI8" s="82">
        <f t="shared" si="60"/>
        <v>60321.039788672657</v>
      </c>
      <c r="DJ8" s="82">
        <f t="shared" si="60"/>
        <v>62251.313061910187</v>
      </c>
    </row>
    <row r="9" spans="1:115" x14ac:dyDescent="0.2">
      <c r="A9" t="s">
        <v>57</v>
      </c>
      <c r="B9" s="7" t="str">
        <f>'Data Non-Energy-Sector'!B15</f>
        <v>Lighting</v>
      </c>
      <c r="C9" s="25" t="s">
        <v>2</v>
      </c>
      <c r="D9" s="82">
        <f t="shared" si="51"/>
        <v>230.11843058940693</v>
      </c>
      <c r="E9" s="82">
        <f t="shared" ref="E9:AJ9" si="61">E108</f>
        <v>236.97209914199928</v>
      </c>
      <c r="F9" s="82">
        <f t="shared" si="61"/>
        <v>240.54673139259677</v>
      </c>
      <c r="G9" s="82">
        <f t="shared" si="61"/>
        <v>244.82109916585324</v>
      </c>
      <c r="H9" s="82">
        <f t="shared" si="61"/>
        <v>248.4747174</v>
      </c>
      <c r="I9" s="82">
        <f t="shared" si="61"/>
        <v>307.80046388000005</v>
      </c>
      <c r="J9" s="82">
        <f t="shared" si="61"/>
        <v>326.67683776000001</v>
      </c>
      <c r="K9" s="82">
        <f t="shared" si="61"/>
        <v>307.02999964000003</v>
      </c>
      <c r="L9" s="82">
        <f t="shared" si="61"/>
        <v>295.08780392000006</v>
      </c>
      <c r="M9" s="82">
        <f t="shared" si="61"/>
        <v>315.89033840000002</v>
      </c>
      <c r="N9" s="82">
        <f t="shared" si="61"/>
        <v>321.66882020000003</v>
      </c>
      <c r="O9" s="82">
        <f t="shared" si="61"/>
        <v>321.66882020000003</v>
      </c>
      <c r="P9" s="82">
        <f t="shared" si="61"/>
        <v>378.68317395999998</v>
      </c>
      <c r="Q9" s="82">
        <f t="shared" si="61"/>
        <v>381.76503092000007</v>
      </c>
      <c r="R9" s="82">
        <f t="shared" si="61"/>
        <v>392.93676240000002</v>
      </c>
      <c r="S9" s="82">
        <f t="shared" si="61"/>
        <v>473.83550759999997</v>
      </c>
      <c r="T9" s="82">
        <f t="shared" si="61"/>
        <v>473.83550759999997</v>
      </c>
      <c r="U9" s="82">
        <f t="shared" si="61"/>
        <v>477.68782880000009</v>
      </c>
      <c r="V9" s="82">
        <f t="shared" si="61"/>
        <v>477.68782880000009</v>
      </c>
      <c r="W9" s="82">
        <f t="shared" si="61"/>
        <v>512.35871960000009</v>
      </c>
      <c r="X9" s="82">
        <f t="shared" si="61"/>
        <v>512.35871960000009</v>
      </c>
      <c r="Y9" s="82">
        <f t="shared" si="61"/>
        <v>427.60765320000007</v>
      </c>
      <c r="Z9" s="82">
        <f t="shared" si="61"/>
        <v>423.75533200000007</v>
      </c>
      <c r="AA9" s="82">
        <f t="shared" si="61"/>
        <v>423.75533200000007</v>
      </c>
      <c r="AB9" s="82">
        <f t="shared" si="61"/>
        <v>473.83550759999997</v>
      </c>
      <c r="AC9" s="82">
        <f t="shared" si="61"/>
        <v>500.80175600000001</v>
      </c>
      <c r="AD9" s="82">
        <f t="shared" si="61"/>
        <v>496.94943480000001</v>
      </c>
      <c r="AE9" s="82">
        <f t="shared" si="61"/>
        <v>508.50639840000002</v>
      </c>
      <c r="AF9" s="82">
        <f t="shared" si="61"/>
        <v>731.94102800000007</v>
      </c>
      <c r="AG9" s="82">
        <f t="shared" si="61"/>
        <v>808.98745200000008</v>
      </c>
      <c r="AH9" s="82">
        <f t="shared" si="61"/>
        <v>834.87505046400008</v>
      </c>
      <c r="AI9" s="82">
        <f t="shared" si="61"/>
        <v>861.59105207884807</v>
      </c>
      <c r="AJ9" s="82">
        <f t="shared" si="61"/>
        <v>889.16196574537128</v>
      </c>
      <c r="AK9" s="82">
        <f t="shared" ref="AK9:BL9" si="62">AK108</f>
        <v>917.61514864922322</v>
      </c>
      <c r="AL9" s="82">
        <f t="shared" si="62"/>
        <v>946.97883340599833</v>
      </c>
      <c r="AM9" s="82">
        <f t="shared" si="62"/>
        <v>977.28215607499033</v>
      </c>
      <c r="AN9" s="82">
        <f t="shared" si="62"/>
        <v>1008.5551850693901</v>
      </c>
      <c r="AO9" s="82">
        <f t="shared" si="62"/>
        <v>1040.8289509916106</v>
      </c>
      <c r="AP9" s="82">
        <f t="shared" si="62"/>
        <v>1074.1354774233421</v>
      </c>
      <c r="AQ9" s="82">
        <f t="shared" si="62"/>
        <v>1108.507812700889</v>
      </c>
      <c r="AR9" s="82">
        <f t="shared" si="62"/>
        <v>1143.9800627073175</v>
      </c>
      <c r="AS9" s="82">
        <f t="shared" si="62"/>
        <v>1180.5874247139518</v>
      </c>
      <c r="AT9" s="82">
        <f t="shared" si="62"/>
        <v>1218.3662223047984</v>
      </c>
      <c r="AU9" s="82">
        <f t="shared" si="62"/>
        <v>1257.353941418552</v>
      </c>
      <c r="AV9" s="82">
        <f t="shared" si="62"/>
        <v>1297.5892675439457</v>
      </c>
      <c r="AW9" s="82">
        <f t="shared" si="62"/>
        <v>1339.112124105352</v>
      </c>
      <c r="AX9" s="82">
        <f t="shared" si="62"/>
        <v>1381.9637120767234</v>
      </c>
      <c r="AY9" s="82">
        <f t="shared" si="62"/>
        <v>1426.1865508631786</v>
      </c>
      <c r="AZ9" s="82">
        <f t="shared" si="62"/>
        <v>1471.8245204908003</v>
      </c>
      <c r="BA9" s="82">
        <f t="shared" si="62"/>
        <v>1518.9229051465059</v>
      </c>
      <c r="BB9" s="82">
        <f t="shared" si="62"/>
        <v>1567.5284381111942</v>
      </c>
      <c r="BC9" s="82">
        <f t="shared" si="62"/>
        <v>1617.6893481307525</v>
      </c>
      <c r="BD9" s="82">
        <f t="shared" si="62"/>
        <v>1669.4554072709366</v>
      </c>
      <c r="BE9" s="82">
        <f t="shared" si="62"/>
        <v>1722.8779803036066</v>
      </c>
      <c r="BF9" s="82">
        <f t="shared" si="62"/>
        <v>1778.010075673322</v>
      </c>
      <c r="BG9" s="82">
        <f t="shared" si="62"/>
        <v>1834.9063980948683</v>
      </c>
      <c r="BH9" s="82">
        <f t="shared" si="62"/>
        <v>1893.6234028339043</v>
      </c>
      <c r="BI9" s="82">
        <f t="shared" si="62"/>
        <v>1954.2193517245892</v>
      </c>
      <c r="BJ9" s="82">
        <f t="shared" si="62"/>
        <v>2016.754370979776</v>
      </c>
      <c r="BK9" s="82">
        <f t="shared" si="62"/>
        <v>2081.2905108511291</v>
      </c>
      <c r="BL9" s="82">
        <f t="shared" si="62"/>
        <v>2147.8918071983653</v>
      </c>
      <c r="BM9" s="82">
        <f t="shared" ref="BM9:DJ9" si="63">BM108</f>
        <v>2216.6243450287129</v>
      </c>
      <c r="BN9" s="82">
        <f t="shared" si="63"/>
        <v>2287.556324069632</v>
      </c>
      <c r="BO9" s="82">
        <f t="shared" si="63"/>
        <v>2360.7581264398605</v>
      </c>
      <c r="BP9" s="82">
        <f t="shared" si="63"/>
        <v>2436.302386485936</v>
      </c>
      <c r="BQ9" s="82">
        <f t="shared" si="63"/>
        <v>2514.2640628534859</v>
      </c>
      <c r="BR9" s="82">
        <f t="shared" si="63"/>
        <v>2594.7205128647975</v>
      </c>
      <c r="BS9" s="82">
        <f t="shared" si="63"/>
        <v>2677.7515692764709</v>
      </c>
      <c r="BT9" s="82">
        <f t="shared" si="63"/>
        <v>2763.4396194933179</v>
      </c>
      <c r="BU9" s="82">
        <f t="shared" si="63"/>
        <v>2851.8696873171043</v>
      </c>
      <c r="BV9" s="82">
        <f t="shared" si="63"/>
        <v>2943.1295173112517</v>
      </c>
      <c r="BW9" s="82">
        <f t="shared" si="63"/>
        <v>3037.3096618652116</v>
      </c>
      <c r="BX9" s="82">
        <f t="shared" si="63"/>
        <v>3134.5035710448983</v>
      </c>
      <c r="BY9" s="82">
        <f t="shared" si="63"/>
        <v>3234.8076853183352</v>
      </c>
      <c r="BZ9" s="82">
        <f t="shared" si="63"/>
        <v>3338.3215312485222</v>
      </c>
      <c r="CA9" s="82">
        <f t="shared" si="63"/>
        <v>3445.147820248475</v>
      </c>
      <c r="CB9" s="82">
        <f t="shared" si="63"/>
        <v>3555.3925504964263</v>
      </c>
      <c r="CC9" s="82">
        <f t="shared" si="63"/>
        <v>3669.1651121123123</v>
      </c>
      <c r="CD9" s="82">
        <f t="shared" si="63"/>
        <v>3786.5783956999062</v>
      </c>
      <c r="CE9" s="82">
        <f t="shared" si="63"/>
        <v>3907.7489043623032</v>
      </c>
      <c r="CF9" s="82">
        <f t="shared" si="63"/>
        <v>4032.796869301897</v>
      </c>
      <c r="CG9" s="82">
        <f t="shared" si="63"/>
        <v>4161.8463691195575</v>
      </c>
      <c r="CH9" s="82">
        <f t="shared" si="63"/>
        <v>4295.0254529313834</v>
      </c>
      <c r="CI9" s="82">
        <f t="shared" si="63"/>
        <v>4432.4662674251877</v>
      </c>
      <c r="CJ9" s="82">
        <f t="shared" si="63"/>
        <v>4574.3051879827935</v>
      </c>
      <c r="CK9" s="82">
        <f t="shared" si="63"/>
        <v>4720.6829539982427</v>
      </c>
      <c r="CL9" s="82">
        <f t="shared" si="63"/>
        <v>4871.7448085261867</v>
      </c>
      <c r="CM9" s="82">
        <f t="shared" si="63"/>
        <v>5027.6406423990247</v>
      </c>
      <c r="CN9" s="82">
        <f t="shared" si="63"/>
        <v>5188.5251429557939</v>
      </c>
      <c r="CO9" s="82">
        <f t="shared" si="63"/>
        <v>5354.5579475303794</v>
      </c>
      <c r="CP9" s="82">
        <f t="shared" si="63"/>
        <v>5525.903801851352</v>
      </c>
      <c r="CQ9" s="82">
        <f t="shared" si="63"/>
        <v>5702.7327235105959</v>
      </c>
      <c r="CR9" s="82">
        <f t="shared" si="63"/>
        <v>5885.2201706629348</v>
      </c>
      <c r="CS9" s="82">
        <f t="shared" si="63"/>
        <v>6073.5472161241487</v>
      </c>
      <c r="CT9" s="82">
        <f t="shared" si="63"/>
        <v>6267.9007270401216</v>
      </c>
      <c r="CU9" s="82">
        <f t="shared" si="63"/>
        <v>6468.4735503054053</v>
      </c>
      <c r="CV9" s="82">
        <f t="shared" si="63"/>
        <v>6675.4647039151787</v>
      </c>
      <c r="CW9" s="82">
        <f t="shared" si="63"/>
        <v>6889.079574440465</v>
      </c>
      <c r="CX9" s="82">
        <f t="shared" si="63"/>
        <v>7109.5301208225601</v>
      </c>
      <c r="CY9" s="82">
        <f t="shared" si="63"/>
        <v>7337.0350846888823</v>
      </c>
      <c r="CZ9" s="82">
        <f t="shared" si="63"/>
        <v>7571.8202073989269</v>
      </c>
      <c r="DA9" s="82">
        <f t="shared" si="63"/>
        <v>7814.1184540356926</v>
      </c>
      <c r="DB9" s="82">
        <f t="shared" si="63"/>
        <v>8064.1702445648352</v>
      </c>
      <c r="DC9" s="82">
        <f t="shared" si="63"/>
        <v>8322.2236923909095</v>
      </c>
      <c r="DD9" s="82">
        <f t="shared" si="63"/>
        <v>8588.5348505474194</v>
      </c>
      <c r="DE9" s="82">
        <f t="shared" si="63"/>
        <v>8863.3679657649373</v>
      </c>
      <c r="DF9" s="82">
        <f t="shared" si="63"/>
        <v>9146.9957406694157</v>
      </c>
      <c r="DG9" s="82">
        <f t="shared" si="63"/>
        <v>9439.6996043708368</v>
      </c>
      <c r="DH9" s="82">
        <f t="shared" si="63"/>
        <v>9741.7699917107038</v>
      </c>
      <c r="DI9" s="82">
        <f t="shared" si="63"/>
        <v>10053.506631445447</v>
      </c>
      <c r="DJ9" s="82">
        <f t="shared" si="63"/>
        <v>10375.218843651701</v>
      </c>
    </row>
    <row r="10" spans="1:115" x14ac:dyDescent="0.2">
      <c r="A10" t="s">
        <v>57</v>
      </c>
      <c r="B10" s="2" t="s">
        <v>0</v>
      </c>
      <c r="C10" s="25" t="s">
        <v>2</v>
      </c>
    </row>
    <row r="11" spans="1:115" x14ac:dyDescent="0.2">
      <c r="A11" t="s">
        <v>57</v>
      </c>
      <c r="B11" s="2" t="s">
        <v>0</v>
      </c>
      <c r="C11" s="25" t="s">
        <v>2</v>
      </c>
    </row>
    <row r="12" spans="1:115" x14ac:dyDescent="0.2">
      <c r="A12" t="s">
        <v>57</v>
      </c>
      <c r="B12" s="2" t="s">
        <v>0</v>
      </c>
      <c r="C12" s="25" t="s">
        <v>2</v>
      </c>
    </row>
    <row r="13" spans="1:115" x14ac:dyDescent="0.2">
      <c r="A13" t="s">
        <v>57</v>
      </c>
      <c r="B13" s="2" t="s">
        <v>0</v>
      </c>
      <c r="C13" s="25" t="s">
        <v>2</v>
      </c>
    </row>
    <row r="14" spans="1:115" x14ac:dyDescent="0.2">
      <c r="A14" t="s">
        <v>57</v>
      </c>
      <c r="B14" s="2" t="s">
        <v>0</v>
      </c>
      <c r="C14" s="25" t="s">
        <v>2</v>
      </c>
    </row>
    <row r="15" spans="1:115" x14ac:dyDescent="0.2">
      <c r="A15" t="s">
        <v>57</v>
      </c>
      <c r="B15" s="2" t="s">
        <v>0</v>
      </c>
      <c r="C15" s="25" t="s">
        <v>2</v>
      </c>
    </row>
    <row r="16" spans="1:115" x14ac:dyDescent="0.2">
      <c r="A16" t="s">
        <v>57</v>
      </c>
      <c r="B16" s="2" t="s">
        <v>0</v>
      </c>
      <c r="C16" s="25" t="s">
        <v>2</v>
      </c>
    </row>
    <row r="17" spans="1:115" x14ac:dyDescent="0.2">
      <c r="A17" t="s">
        <v>57</v>
      </c>
      <c r="B17" s="2" t="s">
        <v>0</v>
      </c>
      <c r="C17" s="25" t="s">
        <v>2</v>
      </c>
    </row>
    <row r="18" spans="1:115" x14ac:dyDescent="0.2">
      <c r="A18" t="s">
        <v>57</v>
      </c>
      <c r="B18" s="2" t="s">
        <v>0</v>
      </c>
      <c r="C18" s="25" t="s">
        <v>2</v>
      </c>
    </row>
    <row r="19" spans="1:115" x14ac:dyDescent="0.2">
      <c r="A19" t="s">
        <v>57</v>
      </c>
      <c r="B19" s="2" t="s">
        <v>0</v>
      </c>
      <c r="C19" s="25" t="s">
        <v>2</v>
      </c>
    </row>
    <row r="20" spans="1:115" x14ac:dyDescent="0.2">
      <c r="A20" t="s">
        <v>57</v>
      </c>
      <c r="B20" s="2" t="s">
        <v>0</v>
      </c>
      <c r="C20" s="25" t="s">
        <v>2</v>
      </c>
    </row>
    <row r="21" spans="1:115" x14ac:dyDescent="0.2">
      <c r="A21" t="s">
        <v>57</v>
      </c>
      <c r="B21" s="2" t="s">
        <v>0</v>
      </c>
      <c r="C21" s="25" t="s">
        <v>2</v>
      </c>
    </row>
    <row r="22" spans="1:115" s="27" customFormat="1" x14ac:dyDescent="0.2">
      <c r="A22" s="27" t="s">
        <v>57</v>
      </c>
      <c r="B22" s="229" t="s">
        <v>0</v>
      </c>
      <c r="C22" s="16" t="s">
        <v>2</v>
      </c>
      <c r="DK22" s="392"/>
    </row>
    <row r="23" spans="1:115" s="53" customFormat="1" ht="16" thickBot="1" x14ac:dyDescent="0.25">
      <c r="B23" s="51" t="s">
        <v>64</v>
      </c>
      <c r="C23" s="54" t="s">
        <v>2</v>
      </c>
      <c r="D23" s="49">
        <f>SUM(D3:D22)</f>
        <v>23011.843058940696</v>
      </c>
      <c r="E23" s="49">
        <f t="shared" ref="E23:BL23" si="64">SUM(E3:E22)</f>
        <v>23697.209914199932</v>
      </c>
      <c r="F23" s="49">
        <f t="shared" si="64"/>
        <v>24054.673139259674</v>
      </c>
      <c r="G23" s="49">
        <f t="shared" si="64"/>
        <v>24482.109916585323</v>
      </c>
      <c r="H23" s="49">
        <f t="shared" si="64"/>
        <v>24847.471740000001</v>
      </c>
      <c r="I23" s="49">
        <f t="shared" si="64"/>
        <v>30780.046388000006</v>
      </c>
      <c r="J23" s="49">
        <f t="shared" si="64"/>
        <v>32667.683776000002</v>
      </c>
      <c r="K23" s="49">
        <f t="shared" si="64"/>
        <v>30702.999964000002</v>
      </c>
      <c r="L23" s="49">
        <f t="shared" si="64"/>
        <v>29508.780392000004</v>
      </c>
      <c r="M23" s="49">
        <f t="shared" si="64"/>
        <v>31589.033840000004</v>
      </c>
      <c r="N23" s="49">
        <f t="shared" si="64"/>
        <v>32166.882020000005</v>
      </c>
      <c r="O23" s="49">
        <f t="shared" si="64"/>
        <v>32166.882020000005</v>
      </c>
      <c r="P23" s="49">
        <f t="shared" si="64"/>
        <v>37868.317395999999</v>
      </c>
      <c r="Q23" s="49">
        <f t="shared" si="64"/>
        <v>38176.503092000006</v>
      </c>
      <c r="R23" s="49">
        <f t="shared" si="64"/>
        <v>39293.676240000001</v>
      </c>
      <c r="S23" s="49">
        <f t="shared" si="64"/>
        <v>47383.550759999991</v>
      </c>
      <c r="T23" s="49">
        <f t="shared" si="64"/>
        <v>47383.550759999991</v>
      </c>
      <c r="U23" s="49">
        <f t="shared" si="64"/>
        <v>47768.782879999999</v>
      </c>
      <c r="V23" s="49">
        <f t="shared" si="64"/>
        <v>47768.782879999999</v>
      </c>
      <c r="W23" s="49">
        <f t="shared" si="64"/>
        <v>51235.871960000004</v>
      </c>
      <c r="X23" s="49">
        <f t="shared" si="64"/>
        <v>51235.871960000004</v>
      </c>
      <c r="Y23" s="49">
        <f t="shared" si="64"/>
        <v>42760.765320000006</v>
      </c>
      <c r="Z23" s="49">
        <f t="shared" si="64"/>
        <v>42375.533200000005</v>
      </c>
      <c r="AA23" s="49">
        <f t="shared" si="64"/>
        <v>42375.533200000005</v>
      </c>
      <c r="AB23" s="49">
        <f t="shared" si="64"/>
        <v>47383.550759999991</v>
      </c>
      <c r="AC23" s="49">
        <f t="shared" si="64"/>
        <v>50080.175600000002</v>
      </c>
      <c r="AD23" s="49">
        <f t="shared" si="64"/>
        <v>49694.943480000002</v>
      </c>
      <c r="AE23" s="49">
        <f t="shared" si="64"/>
        <v>50850.639840000003</v>
      </c>
      <c r="AF23" s="49">
        <f t="shared" si="64"/>
        <v>73194.102800000008</v>
      </c>
      <c r="AG23" s="49">
        <f t="shared" si="64"/>
        <v>80898.745200000005</v>
      </c>
      <c r="AH23" s="49">
        <f t="shared" si="64"/>
        <v>83487.505046399994</v>
      </c>
      <c r="AI23" s="49">
        <f t="shared" si="64"/>
        <v>86159.105207884801</v>
      </c>
      <c r="AJ23" s="49">
        <f t="shared" si="64"/>
        <v>88916.196574537113</v>
      </c>
      <c r="AK23" s="49">
        <f t="shared" si="64"/>
        <v>91761.514864922312</v>
      </c>
      <c r="AL23" s="49">
        <f t="shared" si="64"/>
        <v>94697.88334059983</v>
      </c>
      <c r="AM23" s="49">
        <f t="shared" si="64"/>
        <v>97728.21560749902</v>
      </c>
      <c r="AN23" s="49">
        <f t="shared" si="64"/>
        <v>100855.51850693901</v>
      </c>
      <c r="AO23" s="49">
        <f t="shared" si="64"/>
        <v>104082.89509916105</v>
      </c>
      <c r="AP23" s="49">
        <f t="shared" si="64"/>
        <v>107413.54774233421</v>
      </c>
      <c r="AQ23" s="49">
        <f t="shared" si="64"/>
        <v>110850.78127008889</v>
      </c>
      <c r="AR23" s="49">
        <f t="shared" si="64"/>
        <v>114398.00627073176</v>
      </c>
      <c r="AS23" s="49">
        <f t="shared" si="64"/>
        <v>118058.74247139516</v>
      </c>
      <c r="AT23" s="49">
        <f t="shared" si="64"/>
        <v>121836.62223047981</v>
      </c>
      <c r="AU23" s="49">
        <f t="shared" si="64"/>
        <v>125735.39414185515</v>
      </c>
      <c r="AV23" s="49">
        <f t="shared" si="64"/>
        <v>129758.92675439453</v>
      </c>
      <c r="AW23" s="49">
        <f t="shared" si="64"/>
        <v>133911.21241053517</v>
      </c>
      <c r="AX23" s="49">
        <f t="shared" si="64"/>
        <v>138196.37120767229</v>
      </c>
      <c r="AY23" s="49">
        <f t="shared" si="64"/>
        <v>142618.6550863178</v>
      </c>
      <c r="AZ23" s="49">
        <f t="shared" si="64"/>
        <v>147182.45204907999</v>
      </c>
      <c r="BA23" s="49">
        <f t="shared" si="64"/>
        <v>151892.29051465052</v>
      </c>
      <c r="BB23" s="49">
        <f t="shared" si="64"/>
        <v>156752.84381111935</v>
      </c>
      <c r="BC23" s="49">
        <f t="shared" si="64"/>
        <v>161768.9348130752</v>
      </c>
      <c r="BD23" s="49">
        <f t="shared" si="64"/>
        <v>166945.54072709361</v>
      </c>
      <c r="BE23" s="49">
        <f t="shared" si="64"/>
        <v>172287.79803036057</v>
      </c>
      <c r="BF23" s="49">
        <f t="shared" si="64"/>
        <v>177801.00756733213</v>
      </c>
      <c r="BG23" s="49">
        <f t="shared" si="64"/>
        <v>183490.63980948681</v>
      </c>
      <c r="BH23" s="49">
        <f t="shared" si="64"/>
        <v>189362.3402833904</v>
      </c>
      <c r="BI23" s="49">
        <f t="shared" si="64"/>
        <v>195421.93517245888</v>
      </c>
      <c r="BJ23" s="49">
        <f t="shared" si="64"/>
        <v>201675.43709797756</v>
      </c>
      <c r="BK23" s="49">
        <f t="shared" si="64"/>
        <v>208129.05108511282</v>
      </c>
      <c r="BL23" s="49">
        <f t="shared" si="64"/>
        <v>214789.18071983647</v>
      </c>
      <c r="BM23" s="49">
        <f t="shared" ref="BM23:DJ23" si="65">SUM(BM3:BM22)</f>
        <v>221662.43450287124</v>
      </c>
      <c r="BN23" s="49">
        <f t="shared" si="65"/>
        <v>228755.63240696306</v>
      </c>
      <c r="BO23" s="49">
        <f t="shared" si="65"/>
        <v>236075.81264398593</v>
      </c>
      <c r="BP23" s="49">
        <f t="shared" si="65"/>
        <v>243630.23864859351</v>
      </c>
      <c r="BQ23" s="49">
        <f t="shared" si="65"/>
        <v>251426.40628534849</v>
      </c>
      <c r="BR23" s="49">
        <f t="shared" si="65"/>
        <v>259472.05128647963</v>
      </c>
      <c r="BS23" s="49">
        <f t="shared" si="65"/>
        <v>267775.15692764701</v>
      </c>
      <c r="BT23" s="49">
        <f t="shared" si="65"/>
        <v>276343.96194933174</v>
      </c>
      <c r="BU23" s="49">
        <f t="shared" si="65"/>
        <v>285186.96873171034</v>
      </c>
      <c r="BV23" s="49">
        <f t="shared" si="65"/>
        <v>294312.95173112507</v>
      </c>
      <c r="BW23" s="49">
        <f t="shared" si="65"/>
        <v>303730.96618652117</v>
      </c>
      <c r="BX23" s="49">
        <f t="shared" si="65"/>
        <v>313450.35710448975</v>
      </c>
      <c r="BY23" s="49">
        <f t="shared" si="65"/>
        <v>323480.76853183348</v>
      </c>
      <c r="BZ23" s="49">
        <f t="shared" si="65"/>
        <v>333832.15312485211</v>
      </c>
      <c r="CA23" s="49">
        <f t="shared" si="65"/>
        <v>344514.7820248474</v>
      </c>
      <c r="CB23" s="49">
        <f t="shared" si="65"/>
        <v>355539.25504964252</v>
      </c>
      <c r="CC23" s="49">
        <f t="shared" si="65"/>
        <v>366916.51121123112</v>
      </c>
      <c r="CD23" s="49">
        <f t="shared" si="65"/>
        <v>378657.83956999052</v>
      </c>
      <c r="CE23" s="49">
        <f t="shared" si="65"/>
        <v>390774.89043623023</v>
      </c>
      <c r="CF23" s="49">
        <f t="shared" si="65"/>
        <v>403279.68693018961</v>
      </c>
      <c r="CG23" s="49">
        <f t="shared" si="65"/>
        <v>416184.6369119556</v>
      </c>
      <c r="CH23" s="49">
        <f t="shared" si="65"/>
        <v>429502.5452931383</v>
      </c>
      <c r="CI23" s="49">
        <f t="shared" si="65"/>
        <v>443246.62674251868</v>
      </c>
      <c r="CJ23" s="49">
        <f t="shared" si="65"/>
        <v>457430.51879827934</v>
      </c>
      <c r="CK23" s="49">
        <f t="shared" si="65"/>
        <v>472068.29539982427</v>
      </c>
      <c r="CL23" s="49">
        <f t="shared" si="65"/>
        <v>487174.48085261858</v>
      </c>
      <c r="CM23" s="49">
        <f t="shared" si="65"/>
        <v>502764.06423990248</v>
      </c>
      <c r="CN23" s="49">
        <f t="shared" si="65"/>
        <v>518852.51429557934</v>
      </c>
      <c r="CO23" s="49">
        <f t="shared" si="65"/>
        <v>535455.79475303798</v>
      </c>
      <c r="CP23" s="49">
        <f t="shared" si="65"/>
        <v>552590.38018513517</v>
      </c>
      <c r="CQ23" s="49">
        <f t="shared" si="65"/>
        <v>570273.27235105948</v>
      </c>
      <c r="CR23" s="49">
        <f t="shared" si="65"/>
        <v>588522.0170662934</v>
      </c>
      <c r="CS23" s="49">
        <f t="shared" si="65"/>
        <v>607354.72161241481</v>
      </c>
      <c r="CT23" s="49">
        <f t="shared" si="65"/>
        <v>626790.07270401204</v>
      </c>
      <c r="CU23" s="49">
        <f t="shared" si="65"/>
        <v>646847.35503054061</v>
      </c>
      <c r="CV23" s="49">
        <f t="shared" si="65"/>
        <v>667546.47039151774</v>
      </c>
      <c r="CW23" s="49">
        <f t="shared" si="65"/>
        <v>688907.95744404651</v>
      </c>
      <c r="CX23" s="49">
        <f t="shared" si="65"/>
        <v>710953.01208225603</v>
      </c>
      <c r="CY23" s="49">
        <f t="shared" si="65"/>
        <v>733703.50846888823</v>
      </c>
      <c r="CZ23" s="49">
        <f t="shared" si="65"/>
        <v>757182.02073989261</v>
      </c>
      <c r="DA23" s="49">
        <f t="shared" si="65"/>
        <v>781411.84540356917</v>
      </c>
      <c r="DB23" s="49">
        <f t="shared" si="65"/>
        <v>806417.02445648331</v>
      </c>
      <c r="DC23" s="49">
        <f t="shared" si="65"/>
        <v>832222.36923909094</v>
      </c>
      <c r="DD23" s="49">
        <f t="shared" si="65"/>
        <v>858853.48505474196</v>
      </c>
      <c r="DE23" s="49">
        <f t="shared" si="65"/>
        <v>886336.79657649342</v>
      </c>
      <c r="DF23" s="49">
        <f t="shared" si="65"/>
        <v>914699.57406694139</v>
      </c>
      <c r="DG23" s="49">
        <f t="shared" si="65"/>
        <v>943969.96043708362</v>
      </c>
      <c r="DH23" s="49">
        <f t="shared" si="65"/>
        <v>974176.99917107041</v>
      </c>
      <c r="DI23" s="49">
        <f t="shared" si="65"/>
        <v>1005350.6631445446</v>
      </c>
      <c r="DJ23" s="49">
        <f t="shared" si="65"/>
        <v>1037521.88436517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t="s">
        <v>58</v>
      </c>
      <c r="B25" s="12" t="e">
        <f ca="1">MID(CELL("Dateiname",$B$2),FIND("]", CELL("Dateiname",$B$2))+1,31)&amp;" LO"</f>
        <v>#VALUE!</v>
      </c>
      <c r="C25" s="19" t="str">
        <f t="shared" ref="C25:BL32" si="66">C2</f>
        <v>unit</v>
      </c>
      <c r="D25" s="23">
        <f t="shared" si="66"/>
        <v>1990</v>
      </c>
      <c r="E25" s="23">
        <f t="shared" si="66"/>
        <v>1991</v>
      </c>
      <c r="F25" s="23">
        <f t="shared" si="66"/>
        <v>1992</v>
      </c>
      <c r="G25" s="23">
        <f t="shared" si="66"/>
        <v>1993</v>
      </c>
      <c r="H25" s="23">
        <f t="shared" si="66"/>
        <v>1994</v>
      </c>
      <c r="I25" s="23">
        <f t="shared" si="66"/>
        <v>1995</v>
      </c>
      <c r="J25" s="23">
        <f t="shared" si="66"/>
        <v>1996</v>
      </c>
      <c r="K25" s="23">
        <f t="shared" si="66"/>
        <v>1997</v>
      </c>
      <c r="L25" s="23">
        <f t="shared" si="66"/>
        <v>1998</v>
      </c>
      <c r="M25" s="23">
        <f t="shared" si="66"/>
        <v>1999</v>
      </c>
      <c r="N25" s="23">
        <f t="shared" si="66"/>
        <v>2000</v>
      </c>
      <c r="O25" s="23">
        <f t="shared" si="66"/>
        <v>2001</v>
      </c>
      <c r="P25" s="23">
        <f t="shared" si="66"/>
        <v>2002</v>
      </c>
      <c r="Q25" s="23">
        <f t="shared" si="66"/>
        <v>2003</v>
      </c>
      <c r="R25" s="23">
        <f t="shared" si="66"/>
        <v>2004</v>
      </c>
      <c r="S25" s="23">
        <f t="shared" si="66"/>
        <v>2005</v>
      </c>
      <c r="T25" s="23">
        <f t="shared" si="66"/>
        <v>2006</v>
      </c>
      <c r="U25" s="23">
        <f t="shared" si="66"/>
        <v>2007</v>
      </c>
      <c r="V25" s="23">
        <f t="shared" si="66"/>
        <v>2008</v>
      </c>
      <c r="W25" s="23">
        <f t="shared" si="66"/>
        <v>2009</v>
      </c>
      <c r="X25" s="23">
        <f t="shared" si="66"/>
        <v>2010</v>
      </c>
      <c r="Y25" s="23">
        <f t="shared" si="66"/>
        <v>2011</v>
      </c>
      <c r="Z25" s="23">
        <f t="shared" si="66"/>
        <v>2012</v>
      </c>
      <c r="AA25" s="23">
        <f t="shared" si="66"/>
        <v>2013</v>
      </c>
      <c r="AB25" s="23">
        <f t="shared" si="66"/>
        <v>2014</v>
      </c>
      <c r="AC25" s="23">
        <f t="shared" si="66"/>
        <v>2015</v>
      </c>
      <c r="AD25" s="23">
        <f t="shared" si="66"/>
        <v>2016</v>
      </c>
      <c r="AE25" s="23">
        <f t="shared" si="66"/>
        <v>2017</v>
      </c>
      <c r="AF25" s="23">
        <f t="shared" si="66"/>
        <v>2018</v>
      </c>
      <c r="AG25" s="23">
        <f t="shared" si="66"/>
        <v>2019</v>
      </c>
      <c r="AH25" s="23">
        <f t="shared" si="66"/>
        <v>2020</v>
      </c>
      <c r="AI25" s="23">
        <f t="shared" si="66"/>
        <v>2021</v>
      </c>
      <c r="AJ25" s="23">
        <f t="shared" si="66"/>
        <v>2022</v>
      </c>
      <c r="AK25" s="23">
        <f t="shared" si="66"/>
        <v>2023</v>
      </c>
      <c r="AL25" s="23">
        <f t="shared" si="66"/>
        <v>2024</v>
      </c>
      <c r="AM25" s="23">
        <f t="shared" si="66"/>
        <v>2025</v>
      </c>
      <c r="AN25" s="23">
        <f t="shared" si="66"/>
        <v>2026</v>
      </c>
      <c r="AO25" s="23">
        <f t="shared" si="66"/>
        <v>2027</v>
      </c>
      <c r="AP25" s="23">
        <f t="shared" si="66"/>
        <v>2028</v>
      </c>
      <c r="AQ25" s="23">
        <f t="shared" si="66"/>
        <v>2029</v>
      </c>
      <c r="AR25" s="23">
        <f t="shared" si="66"/>
        <v>2030</v>
      </c>
      <c r="AS25" s="23">
        <f t="shared" si="66"/>
        <v>2031</v>
      </c>
      <c r="AT25" s="23">
        <f t="shared" si="66"/>
        <v>2032</v>
      </c>
      <c r="AU25" s="23">
        <f t="shared" si="66"/>
        <v>2033</v>
      </c>
      <c r="AV25" s="23">
        <f t="shared" si="66"/>
        <v>2034</v>
      </c>
      <c r="AW25" s="23">
        <f t="shared" si="66"/>
        <v>2035</v>
      </c>
      <c r="AX25" s="23">
        <f t="shared" si="66"/>
        <v>2036</v>
      </c>
      <c r="AY25" s="23">
        <f t="shared" si="66"/>
        <v>2037</v>
      </c>
      <c r="AZ25" s="23">
        <f t="shared" si="66"/>
        <v>2038</v>
      </c>
      <c r="BA25" s="23">
        <f t="shared" si="66"/>
        <v>2039</v>
      </c>
      <c r="BB25" s="23">
        <f t="shared" si="66"/>
        <v>2040</v>
      </c>
      <c r="BC25" s="23">
        <f t="shared" si="66"/>
        <v>2041</v>
      </c>
      <c r="BD25" s="23">
        <f t="shared" si="66"/>
        <v>2042</v>
      </c>
      <c r="BE25" s="23">
        <f t="shared" si="66"/>
        <v>2043</v>
      </c>
      <c r="BF25" s="23">
        <f t="shared" si="66"/>
        <v>2044</v>
      </c>
      <c r="BG25" s="23">
        <f t="shared" si="66"/>
        <v>2045</v>
      </c>
      <c r="BH25" s="23">
        <f t="shared" si="66"/>
        <v>2046</v>
      </c>
      <c r="BI25" s="23">
        <f t="shared" si="66"/>
        <v>2047</v>
      </c>
      <c r="BJ25" s="23">
        <f t="shared" si="66"/>
        <v>2048</v>
      </c>
      <c r="BK25" s="23">
        <f t="shared" si="66"/>
        <v>2049</v>
      </c>
      <c r="BL25" s="23">
        <f t="shared" si="66"/>
        <v>2050</v>
      </c>
      <c r="BM25" s="23">
        <f t="shared" ref="BM25:DJ25" si="67">BM2</f>
        <v>2051</v>
      </c>
      <c r="BN25" s="23">
        <f t="shared" si="67"/>
        <v>2052</v>
      </c>
      <c r="BO25" s="23">
        <f t="shared" si="67"/>
        <v>2053</v>
      </c>
      <c r="BP25" s="23">
        <f t="shared" si="67"/>
        <v>2054</v>
      </c>
      <c r="BQ25" s="23">
        <f t="shared" si="67"/>
        <v>2055</v>
      </c>
      <c r="BR25" s="23">
        <f t="shared" si="67"/>
        <v>2056</v>
      </c>
      <c r="BS25" s="23">
        <f t="shared" si="67"/>
        <v>2057</v>
      </c>
      <c r="BT25" s="23">
        <f t="shared" si="67"/>
        <v>2058</v>
      </c>
      <c r="BU25" s="23">
        <f t="shared" si="67"/>
        <v>2059</v>
      </c>
      <c r="BV25" s="23">
        <f t="shared" si="67"/>
        <v>2060</v>
      </c>
      <c r="BW25" s="23">
        <f t="shared" si="67"/>
        <v>2061</v>
      </c>
      <c r="BX25" s="23">
        <f t="shared" si="67"/>
        <v>2062</v>
      </c>
      <c r="BY25" s="23">
        <f t="shared" si="67"/>
        <v>2063</v>
      </c>
      <c r="BZ25" s="23">
        <f t="shared" si="67"/>
        <v>2064</v>
      </c>
      <c r="CA25" s="23">
        <f t="shared" si="67"/>
        <v>2065</v>
      </c>
      <c r="CB25" s="23">
        <f t="shared" si="67"/>
        <v>2066</v>
      </c>
      <c r="CC25" s="23">
        <f t="shared" si="67"/>
        <v>2067</v>
      </c>
      <c r="CD25" s="23">
        <f t="shared" si="67"/>
        <v>2068</v>
      </c>
      <c r="CE25" s="23">
        <f t="shared" si="67"/>
        <v>2069</v>
      </c>
      <c r="CF25" s="23">
        <f t="shared" si="67"/>
        <v>2070</v>
      </c>
      <c r="CG25" s="23">
        <f t="shared" si="67"/>
        <v>2071</v>
      </c>
      <c r="CH25" s="23">
        <f t="shared" si="67"/>
        <v>2072</v>
      </c>
      <c r="CI25" s="23">
        <f t="shared" si="67"/>
        <v>2073</v>
      </c>
      <c r="CJ25" s="23">
        <f t="shared" si="67"/>
        <v>2074</v>
      </c>
      <c r="CK25" s="23">
        <f t="shared" si="67"/>
        <v>2075</v>
      </c>
      <c r="CL25" s="23">
        <f t="shared" si="67"/>
        <v>2076</v>
      </c>
      <c r="CM25" s="23">
        <f t="shared" si="67"/>
        <v>2077</v>
      </c>
      <c r="CN25" s="23">
        <f t="shared" si="67"/>
        <v>2078</v>
      </c>
      <c r="CO25" s="23">
        <f t="shared" si="67"/>
        <v>2079</v>
      </c>
      <c r="CP25" s="23">
        <f t="shared" si="67"/>
        <v>2080</v>
      </c>
      <c r="CQ25" s="23">
        <f t="shared" si="67"/>
        <v>2081</v>
      </c>
      <c r="CR25" s="23">
        <f t="shared" si="67"/>
        <v>2082</v>
      </c>
      <c r="CS25" s="23">
        <f t="shared" si="67"/>
        <v>2083</v>
      </c>
      <c r="CT25" s="23">
        <f t="shared" si="67"/>
        <v>2084</v>
      </c>
      <c r="CU25" s="23">
        <f t="shared" si="67"/>
        <v>2085</v>
      </c>
      <c r="CV25" s="23">
        <f t="shared" si="67"/>
        <v>2086</v>
      </c>
      <c r="CW25" s="23">
        <f t="shared" si="67"/>
        <v>2087</v>
      </c>
      <c r="CX25" s="23">
        <f t="shared" si="67"/>
        <v>2088</v>
      </c>
      <c r="CY25" s="23">
        <f t="shared" si="67"/>
        <v>2089</v>
      </c>
      <c r="CZ25" s="23">
        <f t="shared" si="67"/>
        <v>2090</v>
      </c>
      <c r="DA25" s="23">
        <f t="shared" si="67"/>
        <v>2091</v>
      </c>
      <c r="DB25" s="23">
        <f t="shared" si="67"/>
        <v>2092</v>
      </c>
      <c r="DC25" s="23">
        <f t="shared" si="67"/>
        <v>2093</v>
      </c>
      <c r="DD25" s="23">
        <f t="shared" si="67"/>
        <v>2094</v>
      </c>
      <c r="DE25" s="23">
        <f t="shared" si="67"/>
        <v>2095</v>
      </c>
      <c r="DF25" s="23">
        <f t="shared" si="67"/>
        <v>2096</v>
      </c>
      <c r="DG25" s="23">
        <f t="shared" si="67"/>
        <v>2097</v>
      </c>
      <c r="DH25" s="23">
        <f t="shared" si="67"/>
        <v>2098</v>
      </c>
      <c r="DI25" s="23">
        <f t="shared" si="67"/>
        <v>2099</v>
      </c>
      <c r="DJ25" s="23">
        <f t="shared" si="67"/>
        <v>2100</v>
      </c>
      <c r="DK25" s="394"/>
    </row>
    <row r="26" spans="1:115" x14ac:dyDescent="0.2">
      <c r="A26" t="s">
        <v>58</v>
      </c>
      <c r="B26" s="7" t="str">
        <f t="shared" ref="B26:AC35" si="68">B3</f>
        <v>Autocatalyst</v>
      </c>
      <c r="C26" s="20" t="str">
        <f t="shared" si="68"/>
        <v>t/a</v>
      </c>
      <c r="D26" s="83">
        <f>D3</f>
        <v>8054.1450706292417</v>
      </c>
      <c r="E26" s="83">
        <f t="shared" si="68"/>
        <v>8294.023469969974</v>
      </c>
      <c r="F26" s="83">
        <f t="shared" si="68"/>
        <v>8419.1355987408861</v>
      </c>
      <c r="G26" s="83">
        <f t="shared" si="68"/>
        <v>8568.738470804863</v>
      </c>
      <c r="H26" s="83">
        <f t="shared" si="68"/>
        <v>8696.6151090000003</v>
      </c>
      <c r="I26" s="83">
        <f t="shared" si="68"/>
        <v>10773.0162358</v>
      </c>
      <c r="J26" s="83">
        <f t="shared" si="68"/>
        <v>11433.689321600001</v>
      </c>
      <c r="K26" s="83">
        <f t="shared" si="68"/>
        <v>10746.0499874</v>
      </c>
      <c r="L26" s="83">
        <f t="shared" si="68"/>
        <v>10328.073137200001</v>
      </c>
      <c r="M26" s="83">
        <f t="shared" si="68"/>
        <v>11056.161844</v>
      </c>
      <c r="N26" s="83">
        <f t="shared" si="68"/>
        <v>11258.408707000001</v>
      </c>
      <c r="O26" s="83">
        <f t="shared" si="68"/>
        <v>11258.408707000001</v>
      </c>
      <c r="P26" s="83">
        <f t="shared" si="68"/>
        <v>13253.911088599998</v>
      </c>
      <c r="Q26" s="83">
        <f t="shared" si="68"/>
        <v>13361.776082200002</v>
      </c>
      <c r="R26" s="83">
        <f t="shared" si="68"/>
        <v>13752.786683999999</v>
      </c>
      <c r="S26" s="83">
        <f t="shared" si="68"/>
        <v>16584.242765999999</v>
      </c>
      <c r="T26" s="83">
        <f t="shared" si="68"/>
        <v>16584.242765999999</v>
      </c>
      <c r="U26" s="83">
        <f t="shared" si="68"/>
        <v>16719.074008</v>
      </c>
      <c r="V26" s="83">
        <f t="shared" si="68"/>
        <v>16719.074008</v>
      </c>
      <c r="W26" s="83">
        <f t="shared" si="68"/>
        <v>17932.555186000001</v>
      </c>
      <c r="X26" s="83">
        <f t="shared" si="68"/>
        <v>17932.555186000001</v>
      </c>
      <c r="Y26" s="83">
        <f t="shared" si="68"/>
        <v>14966.267862000001</v>
      </c>
      <c r="Z26" s="83">
        <f t="shared" si="68"/>
        <v>14831.43662</v>
      </c>
      <c r="AA26" s="83">
        <f t="shared" si="68"/>
        <v>14831.43662</v>
      </c>
      <c r="AB26" s="83">
        <f t="shared" si="68"/>
        <v>16584.242765999999</v>
      </c>
      <c r="AC26" s="83">
        <f t="shared" si="68"/>
        <v>17528.061460000001</v>
      </c>
      <c r="AD26" s="83">
        <f t="shared" si="66"/>
        <v>17393.230218000001</v>
      </c>
      <c r="AE26" s="83">
        <f t="shared" si="66"/>
        <v>17797.723944000001</v>
      </c>
      <c r="AF26" s="83">
        <f t="shared" si="66"/>
        <v>25617.935980000002</v>
      </c>
      <c r="AG26" s="83">
        <f t="shared" ref="AG26:BL26" si="69">AG110</f>
        <v>28314.560819999999</v>
      </c>
      <c r="AH26" s="83">
        <f t="shared" si="69"/>
        <v>29220.626766239999</v>
      </c>
      <c r="AI26" s="83">
        <f t="shared" si="69"/>
        <v>30155.686822759679</v>
      </c>
      <c r="AJ26" s="83">
        <f t="shared" si="69"/>
        <v>31120.668801087988</v>
      </c>
      <c r="AK26" s="83">
        <f t="shared" si="69"/>
        <v>32116.530202722803</v>
      </c>
      <c r="AL26" s="83">
        <f t="shared" si="69"/>
        <v>33144.25916920993</v>
      </c>
      <c r="AM26" s="83">
        <f t="shared" si="69"/>
        <v>34204.875462624652</v>
      </c>
      <c r="AN26" s="83">
        <f t="shared" si="69"/>
        <v>35299.431477428639</v>
      </c>
      <c r="AO26" s="83">
        <f t="shared" si="69"/>
        <v>36429.013284706358</v>
      </c>
      <c r="AP26" s="83">
        <f t="shared" si="69"/>
        <v>37594.741709816961</v>
      </c>
      <c r="AQ26" s="83">
        <f t="shared" si="69"/>
        <v>38797.773444531107</v>
      </c>
      <c r="AR26" s="83">
        <f t="shared" si="69"/>
        <v>40039.302194756106</v>
      </c>
      <c r="AS26" s="83">
        <f t="shared" si="69"/>
        <v>41320.559864988303</v>
      </c>
      <c r="AT26" s="83">
        <f t="shared" si="69"/>
        <v>42642.81778066793</v>
      </c>
      <c r="AU26" s="83">
        <f t="shared" si="69"/>
        <v>44007.387949649303</v>
      </c>
      <c r="AV26" s="83">
        <f t="shared" si="69"/>
        <v>45415.624364038078</v>
      </c>
      <c r="AW26" s="83">
        <f t="shared" si="69"/>
        <v>46868.9243436873</v>
      </c>
      <c r="AX26" s="83">
        <f t="shared" si="69"/>
        <v>48368.729922685292</v>
      </c>
      <c r="AY26" s="83">
        <f t="shared" si="69"/>
        <v>49916.529280211224</v>
      </c>
      <c r="AZ26" s="83">
        <f t="shared" si="69"/>
        <v>51513.858217177985</v>
      </c>
      <c r="BA26" s="83">
        <f t="shared" si="69"/>
        <v>53162.301680127683</v>
      </c>
      <c r="BB26" s="83">
        <f t="shared" si="69"/>
        <v>54863.495333891769</v>
      </c>
      <c r="BC26" s="83">
        <f t="shared" si="69"/>
        <v>56619.127184576304</v>
      </c>
      <c r="BD26" s="83">
        <f t="shared" si="69"/>
        <v>58430.93925448275</v>
      </c>
      <c r="BE26" s="83">
        <f t="shared" si="69"/>
        <v>60300.7293106262</v>
      </c>
      <c r="BF26" s="83">
        <f t="shared" si="69"/>
        <v>62230.352648566244</v>
      </c>
      <c r="BG26" s="83">
        <f t="shared" si="69"/>
        <v>64221.723933320369</v>
      </c>
      <c r="BH26" s="83">
        <f t="shared" si="69"/>
        <v>66276.819099186629</v>
      </c>
      <c r="BI26" s="83">
        <f t="shared" si="69"/>
        <v>68397.677310360596</v>
      </c>
      <c r="BJ26" s="83">
        <f t="shared" si="69"/>
        <v>70586.40298429213</v>
      </c>
      <c r="BK26" s="83">
        <f t="shared" si="69"/>
        <v>72845.167879789486</v>
      </c>
      <c r="BL26" s="83">
        <f t="shared" si="69"/>
        <v>75176.213251942754</v>
      </c>
      <c r="BM26" s="83">
        <f t="shared" ref="BM26:DJ26" si="70">BM110</f>
        <v>77581.852076004929</v>
      </c>
      <c r="BN26" s="83">
        <f t="shared" si="70"/>
        <v>80064.471342437086</v>
      </c>
      <c r="BO26" s="83">
        <f t="shared" si="70"/>
        <v>82626.534425395075</v>
      </c>
      <c r="BP26" s="83">
        <f t="shared" si="70"/>
        <v>85270.583527007722</v>
      </c>
      <c r="BQ26" s="83">
        <f t="shared" si="70"/>
        <v>87999.242199871966</v>
      </c>
      <c r="BR26" s="83">
        <f t="shared" si="70"/>
        <v>90815.217950267877</v>
      </c>
      <c r="BS26" s="83">
        <f t="shared" si="70"/>
        <v>93721.304924676457</v>
      </c>
      <c r="BT26" s="83">
        <f t="shared" si="70"/>
        <v>96720.386682266108</v>
      </c>
      <c r="BU26" s="83">
        <f t="shared" si="70"/>
        <v>99815.439056098621</v>
      </c>
      <c r="BV26" s="83">
        <f t="shared" si="70"/>
        <v>103009.53310589377</v>
      </c>
      <c r="BW26" s="83">
        <f t="shared" si="70"/>
        <v>106305.83816528237</v>
      </c>
      <c r="BX26" s="83">
        <f t="shared" si="70"/>
        <v>109707.62498657142</v>
      </c>
      <c r="BY26" s="83">
        <f t="shared" si="70"/>
        <v>113218.2689861417</v>
      </c>
      <c r="BZ26" s="83">
        <f t="shared" si="70"/>
        <v>116841.25359369825</v>
      </c>
      <c r="CA26" s="83">
        <f t="shared" si="70"/>
        <v>120580.17370869659</v>
      </c>
      <c r="CB26" s="83">
        <f t="shared" si="70"/>
        <v>124438.73926737488</v>
      </c>
      <c r="CC26" s="83">
        <f t="shared" si="70"/>
        <v>128420.77892393088</v>
      </c>
      <c r="CD26" s="83">
        <f t="shared" si="70"/>
        <v>132530.24384949668</v>
      </c>
      <c r="CE26" s="83">
        <f t="shared" si="70"/>
        <v>136771.21165268056</v>
      </c>
      <c r="CF26" s="83">
        <f t="shared" si="70"/>
        <v>141147.89042556635</v>
      </c>
      <c r="CG26" s="83">
        <f t="shared" si="70"/>
        <v>145664.62291918448</v>
      </c>
      <c r="CH26" s="83">
        <f t="shared" si="70"/>
        <v>150325.89085259839</v>
      </c>
      <c r="CI26" s="83">
        <f t="shared" si="70"/>
        <v>155136.31935988154</v>
      </c>
      <c r="CJ26" s="83">
        <f t="shared" si="70"/>
        <v>160100.68157939776</v>
      </c>
      <c r="CK26" s="83">
        <f t="shared" si="70"/>
        <v>165223.9033899385</v>
      </c>
      <c r="CL26" s="83">
        <f t="shared" si="70"/>
        <v>170511.06829841653</v>
      </c>
      <c r="CM26" s="83">
        <f t="shared" si="70"/>
        <v>175967.42248396587</v>
      </c>
      <c r="CN26" s="83">
        <f t="shared" si="70"/>
        <v>181598.3800034528</v>
      </c>
      <c r="CO26" s="83">
        <f t="shared" si="70"/>
        <v>187409.52816356329</v>
      </c>
      <c r="CP26" s="83">
        <f t="shared" si="70"/>
        <v>193406.63306479732</v>
      </c>
      <c r="CQ26" s="83">
        <f t="shared" si="70"/>
        <v>199595.64532287084</v>
      </c>
      <c r="CR26" s="83">
        <f t="shared" si="70"/>
        <v>205982.70597320271</v>
      </c>
      <c r="CS26" s="83">
        <f t="shared" si="70"/>
        <v>212574.15256434522</v>
      </c>
      <c r="CT26" s="83">
        <f t="shared" si="70"/>
        <v>219376.52544640427</v>
      </c>
      <c r="CU26" s="83">
        <f t="shared" si="70"/>
        <v>226396.5742606892</v>
      </c>
      <c r="CV26" s="83">
        <f t="shared" si="70"/>
        <v>233641.26463703127</v>
      </c>
      <c r="CW26" s="83">
        <f t="shared" si="70"/>
        <v>241117.78510541629</v>
      </c>
      <c r="CX26" s="83">
        <f t="shared" si="70"/>
        <v>248833.55422878961</v>
      </c>
      <c r="CY26" s="83">
        <f t="shared" si="70"/>
        <v>256796.22796411088</v>
      </c>
      <c r="CZ26" s="83">
        <f t="shared" si="70"/>
        <v>265013.70725896244</v>
      </c>
      <c r="DA26" s="83">
        <f t="shared" si="70"/>
        <v>273494.14589124924</v>
      </c>
      <c r="DB26" s="83">
        <f t="shared" si="70"/>
        <v>282245.95855976921</v>
      </c>
      <c r="DC26" s="83">
        <f t="shared" si="70"/>
        <v>291277.82923368184</v>
      </c>
      <c r="DD26" s="83">
        <f t="shared" si="70"/>
        <v>300598.71976915968</v>
      </c>
      <c r="DE26" s="83">
        <f t="shared" si="70"/>
        <v>310217.87880177278</v>
      </c>
      <c r="DF26" s="83">
        <f t="shared" si="70"/>
        <v>320144.85092342953</v>
      </c>
      <c r="DG26" s="83">
        <f t="shared" si="70"/>
        <v>330389.48615297931</v>
      </c>
      <c r="DH26" s="83">
        <f t="shared" si="70"/>
        <v>340961.94970987464</v>
      </c>
      <c r="DI26" s="83">
        <f t="shared" si="70"/>
        <v>351872.73210059066</v>
      </c>
      <c r="DJ26" s="83">
        <f t="shared" si="70"/>
        <v>363132.65952780959</v>
      </c>
    </row>
    <row r="27" spans="1:115" x14ac:dyDescent="0.2">
      <c r="A27" t="s">
        <v>58</v>
      </c>
      <c r="B27" s="7" t="str">
        <f t="shared" si="68"/>
        <v>Glass &amp; Ceramics</v>
      </c>
      <c r="C27" s="20" t="str">
        <f t="shared" si="68"/>
        <v>t/a</v>
      </c>
      <c r="D27" s="83">
        <f t="shared" si="68"/>
        <v>7593.9082094504292</v>
      </c>
      <c r="E27" s="83">
        <f t="shared" si="68"/>
        <v>7820.0792716859769</v>
      </c>
      <c r="F27" s="83">
        <f t="shared" si="68"/>
        <v>7938.042135955694</v>
      </c>
      <c r="G27" s="83">
        <f t="shared" si="68"/>
        <v>8079.0962724731571</v>
      </c>
      <c r="H27" s="83">
        <f t="shared" si="68"/>
        <v>8199.6656742000014</v>
      </c>
      <c r="I27" s="83">
        <f t="shared" si="68"/>
        <v>10157.415308040001</v>
      </c>
      <c r="J27" s="83">
        <f t="shared" si="68"/>
        <v>10780.335646080001</v>
      </c>
      <c r="K27" s="83">
        <f t="shared" si="68"/>
        <v>10131.989988120002</v>
      </c>
      <c r="L27" s="83">
        <f t="shared" si="68"/>
        <v>9737.8975293600015</v>
      </c>
      <c r="M27" s="83">
        <f t="shared" si="68"/>
        <v>10424.381167200001</v>
      </c>
      <c r="N27" s="83">
        <f t="shared" si="68"/>
        <v>10615.071066600001</v>
      </c>
      <c r="O27" s="83">
        <f t="shared" si="68"/>
        <v>10615.071066600001</v>
      </c>
      <c r="P27" s="83">
        <f t="shared" si="68"/>
        <v>12496.544740679999</v>
      </c>
      <c r="Q27" s="83">
        <f t="shared" si="68"/>
        <v>12598.246020360002</v>
      </c>
      <c r="R27" s="83">
        <f t="shared" si="68"/>
        <v>12966.913159200001</v>
      </c>
      <c r="S27" s="83">
        <f t="shared" si="68"/>
        <v>15636.5717508</v>
      </c>
      <c r="T27" s="83">
        <f t="shared" si="68"/>
        <v>15636.5717508</v>
      </c>
      <c r="U27" s="83">
        <f t="shared" si="68"/>
        <v>15763.698350400004</v>
      </c>
      <c r="V27" s="83">
        <f t="shared" si="68"/>
        <v>15763.698350400004</v>
      </c>
      <c r="W27" s="83">
        <f t="shared" si="68"/>
        <v>16907.837746800004</v>
      </c>
      <c r="X27" s="83">
        <f t="shared" si="68"/>
        <v>16907.837746800004</v>
      </c>
      <c r="Y27" s="83">
        <f t="shared" si="68"/>
        <v>14111.052555600003</v>
      </c>
      <c r="Z27" s="83">
        <f t="shared" si="68"/>
        <v>13983.925956000003</v>
      </c>
      <c r="AA27" s="83">
        <f t="shared" si="68"/>
        <v>13983.925956000003</v>
      </c>
      <c r="AB27" s="83">
        <f t="shared" si="68"/>
        <v>15636.5717508</v>
      </c>
      <c r="AC27" s="83">
        <f t="shared" si="68"/>
        <v>16526.457948000003</v>
      </c>
      <c r="AD27" s="83">
        <f t="shared" si="66"/>
        <v>16399.331348400003</v>
      </c>
      <c r="AE27" s="83">
        <f t="shared" si="66"/>
        <v>16780.711147200003</v>
      </c>
      <c r="AF27" s="83">
        <f t="shared" si="66"/>
        <v>24154.053924000003</v>
      </c>
      <c r="AG27" s="83">
        <f t="shared" ref="AG27:BL27" si="71">AG111</f>
        <v>26696.585916000004</v>
      </c>
      <c r="AH27" s="83">
        <f t="shared" si="71"/>
        <v>27550.876665312004</v>
      </c>
      <c r="AI27" s="83">
        <f t="shared" si="71"/>
        <v>28432.504718601987</v>
      </c>
      <c r="AJ27" s="83">
        <f t="shared" si="71"/>
        <v>29342.344869597251</v>
      </c>
      <c r="AK27" s="83">
        <f t="shared" si="71"/>
        <v>30281.299905424363</v>
      </c>
      <c r="AL27" s="83">
        <f t="shared" si="71"/>
        <v>31250.301502397942</v>
      </c>
      <c r="AM27" s="83">
        <f t="shared" si="71"/>
        <v>32250.311150474678</v>
      </c>
      <c r="AN27" s="83">
        <f t="shared" si="71"/>
        <v>33282.32110728987</v>
      </c>
      <c r="AO27" s="83">
        <f t="shared" si="71"/>
        <v>34347.355382723144</v>
      </c>
      <c r="AP27" s="83">
        <f t="shared" si="71"/>
        <v>35446.470754970287</v>
      </c>
      <c r="AQ27" s="83">
        <f t="shared" si="71"/>
        <v>36580.757819129336</v>
      </c>
      <c r="AR27" s="83">
        <f t="shared" si="71"/>
        <v>37751.342069341474</v>
      </c>
      <c r="AS27" s="83">
        <f t="shared" si="71"/>
        <v>38959.385015560401</v>
      </c>
      <c r="AT27" s="83">
        <f t="shared" si="71"/>
        <v>40206.085336058335</v>
      </c>
      <c r="AU27" s="83">
        <f t="shared" si="71"/>
        <v>41492.680066812201</v>
      </c>
      <c r="AV27" s="83">
        <f t="shared" si="71"/>
        <v>42820.445828950193</v>
      </c>
      <c r="AW27" s="83">
        <f t="shared" si="71"/>
        <v>44190.700095476597</v>
      </c>
      <c r="AX27" s="83">
        <f t="shared" si="71"/>
        <v>45604.802498531848</v>
      </c>
      <c r="AY27" s="83">
        <f t="shared" si="71"/>
        <v>47064.156178484867</v>
      </c>
      <c r="AZ27" s="83">
        <f t="shared" si="71"/>
        <v>48570.209176196382</v>
      </c>
      <c r="BA27" s="83">
        <f t="shared" si="71"/>
        <v>50124.455869834666</v>
      </c>
      <c r="BB27" s="83">
        <f t="shared" si="71"/>
        <v>51728.438457669377</v>
      </c>
      <c r="BC27" s="83">
        <f t="shared" si="71"/>
        <v>53383.748488314799</v>
      </c>
      <c r="BD27" s="83">
        <f t="shared" si="71"/>
        <v>55092.028439940877</v>
      </c>
      <c r="BE27" s="83">
        <f t="shared" si="71"/>
        <v>56854.97335001899</v>
      </c>
      <c r="BF27" s="83">
        <f t="shared" si="71"/>
        <v>58674.332497219599</v>
      </c>
      <c r="BG27" s="83">
        <f t="shared" si="71"/>
        <v>60551.911137130628</v>
      </c>
      <c r="BH27" s="83">
        <f t="shared" si="71"/>
        <v>62489.57229351881</v>
      </c>
      <c r="BI27" s="83">
        <f t="shared" si="71"/>
        <v>64489.238606911415</v>
      </c>
      <c r="BJ27" s="83">
        <f t="shared" si="71"/>
        <v>66552.894242332579</v>
      </c>
      <c r="BK27" s="83">
        <f t="shared" si="71"/>
        <v>68682.586858087219</v>
      </c>
      <c r="BL27" s="83">
        <f t="shared" si="71"/>
        <v>70880.429637546011</v>
      </c>
      <c r="BM27" s="83">
        <f t="shared" ref="BM27:DJ27" si="72">BM111</f>
        <v>73148.603385947485</v>
      </c>
      <c r="BN27" s="83">
        <f t="shared" si="72"/>
        <v>75489.3586942978</v>
      </c>
      <c r="BO27" s="83">
        <f t="shared" si="72"/>
        <v>77905.018172515338</v>
      </c>
      <c r="BP27" s="83">
        <f t="shared" si="72"/>
        <v>80397.978754035837</v>
      </c>
      <c r="BQ27" s="83">
        <f t="shared" si="72"/>
        <v>82970.714074164993</v>
      </c>
      <c r="BR27" s="83">
        <f t="shared" si="72"/>
        <v>85625.776924538281</v>
      </c>
      <c r="BS27" s="83">
        <f t="shared" si="72"/>
        <v>88365.801786123513</v>
      </c>
      <c r="BT27" s="83">
        <f t="shared" si="72"/>
        <v>91193.507443279464</v>
      </c>
      <c r="BU27" s="83">
        <f t="shared" si="72"/>
        <v>94111.699681464408</v>
      </c>
      <c r="BV27" s="83">
        <f t="shared" si="72"/>
        <v>97123.274071271269</v>
      </c>
      <c r="BW27" s="83">
        <f t="shared" si="72"/>
        <v>100231.21884155195</v>
      </c>
      <c r="BX27" s="83">
        <f t="shared" si="72"/>
        <v>103438.61784448162</v>
      </c>
      <c r="BY27" s="83">
        <f t="shared" si="72"/>
        <v>106748.65361550503</v>
      </c>
      <c r="BZ27" s="83">
        <f t="shared" si="72"/>
        <v>110164.61053120119</v>
      </c>
      <c r="CA27" s="83">
        <f t="shared" si="72"/>
        <v>113689.87806819963</v>
      </c>
      <c r="CB27" s="83">
        <f t="shared" si="72"/>
        <v>117327.95416638201</v>
      </c>
      <c r="CC27" s="83">
        <f t="shared" si="72"/>
        <v>121082.44869970623</v>
      </c>
      <c r="CD27" s="83">
        <f t="shared" si="72"/>
        <v>124957.08705809683</v>
      </c>
      <c r="CE27" s="83">
        <f t="shared" si="72"/>
        <v>128955.71384395593</v>
      </c>
      <c r="CF27" s="83">
        <f t="shared" si="72"/>
        <v>133082.29668696254</v>
      </c>
      <c r="CG27" s="83">
        <f t="shared" si="72"/>
        <v>137340.93018094535</v>
      </c>
      <c r="CH27" s="83">
        <f t="shared" si="72"/>
        <v>141735.83994673559</v>
      </c>
      <c r="CI27" s="83">
        <f t="shared" si="72"/>
        <v>146271.38682503114</v>
      </c>
      <c r="CJ27" s="83">
        <f t="shared" si="72"/>
        <v>150952.07120343213</v>
      </c>
      <c r="CK27" s="83">
        <f t="shared" si="72"/>
        <v>155782.53748194195</v>
      </c>
      <c r="CL27" s="83">
        <f t="shared" si="72"/>
        <v>160767.5786813641</v>
      </c>
      <c r="CM27" s="83">
        <f t="shared" si="72"/>
        <v>165912.14119916776</v>
      </c>
      <c r="CN27" s="83">
        <f t="shared" si="72"/>
        <v>171221.32971754114</v>
      </c>
      <c r="CO27" s="83">
        <f t="shared" si="72"/>
        <v>176700.41226850246</v>
      </c>
      <c r="CP27" s="83">
        <f t="shared" si="72"/>
        <v>182354.82546109456</v>
      </c>
      <c r="CQ27" s="83">
        <f t="shared" si="72"/>
        <v>188190.1798758496</v>
      </c>
      <c r="CR27" s="83">
        <f t="shared" si="72"/>
        <v>194212.2656318768</v>
      </c>
      <c r="CS27" s="83">
        <f t="shared" si="72"/>
        <v>200427.05813209686</v>
      </c>
      <c r="CT27" s="83">
        <f t="shared" si="72"/>
        <v>206840.72399232397</v>
      </c>
      <c r="CU27" s="83">
        <f t="shared" si="72"/>
        <v>213459.62716007835</v>
      </c>
      <c r="CV27" s="83">
        <f t="shared" si="72"/>
        <v>220290.33522920086</v>
      </c>
      <c r="CW27" s="83">
        <f t="shared" si="72"/>
        <v>227339.62595653531</v>
      </c>
      <c r="CX27" s="83">
        <f t="shared" si="72"/>
        <v>234614.49398714444</v>
      </c>
      <c r="CY27" s="83">
        <f t="shared" si="72"/>
        <v>242122.15779473307</v>
      </c>
      <c r="CZ27" s="83">
        <f t="shared" si="72"/>
        <v>249870.06684416454</v>
      </c>
      <c r="DA27" s="83">
        <f t="shared" si="72"/>
        <v>257865.90898317783</v>
      </c>
      <c r="DB27" s="83">
        <f t="shared" si="72"/>
        <v>266117.6180706395</v>
      </c>
      <c r="DC27" s="83">
        <f t="shared" si="72"/>
        <v>274633.38184889994</v>
      </c>
      <c r="DD27" s="83">
        <f t="shared" si="72"/>
        <v>283421.65006806474</v>
      </c>
      <c r="DE27" s="83">
        <f t="shared" si="72"/>
        <v>292491.14287024282</v>
      </c>
      <c r="DF27" s="83">
        <f t="shared" si="72"/>
        <v>301850.85944209062</v>
      </c>
      <c r="DG27" s="83">
        <f t="shared" si="72"/>
        <v>311510.08694423753</v>
      </c>
      <c r="DH27" s="83">
        <f t="shared" si="72"/>
        <v>321478.40972645313</v>
      </c>
      <c r="DI27" s="83">
        <f t="shared" si="72"/>
        <v>331765.71883769962</v>
      </c>
      <c r="DJ27" s="83">
        <f t="shared" si="72"/>
        <v>342382.22184050601</v>
      </c>
    </row>
    <row r="28" spans="1:115" x14ac:dyDescent="0.2">
      <c r="A28" t="s">
        <v>58</v>
      </c>
      <c r="B28" s="7" t="str">
        <f t="shared" si="68"/>
        <v>Polishing Powders</v>
      </c>
      <c r="C28" s="20" t="str">
        <f t="shared" si="68"/>
        <v>t/a</v>
      </c>
      <c r="D28" s="83">
        <f t="shared" si="68"/>
        <v>2531.3027364834761</v>
      </c>
      <c r="E28" s="83">
        <f t="shared" si="68"/>
        <v>2606.693090561992</v>
      </c>
      <c r="F28" s="83">
        <f t="shared" si="68"/>
        <v>2646.0140453185645</v>
      </c>
      <c r="G28" s="83">
        <f t="shared" si="68"/>
        <v>2693.0320908243857</v>
      </c>
      <c r="H28" s="83">
        <f t="shared" si="68"/>
        <v>2733.2218914</v>
      </c>
      <c r="I28" s="83">
        <f t="shared" si="68"/>
        <v>3385.8051026800003</v>
      </c>
      <c r="J28" s="83">
        <f t="shared" si="68"/>
        <v>3593.44521536</v>
      </c>
      <c r="K28" s="83">
        <f t="shared" si="68"/>
        <v>3377.3299960400004</v>
      </c>
      <c r="L28" s="83">
        <f t="shared" si="68"/>
        <v>3245.9658431200005</v>
      </c>
      <c r="M28" s="83">
        <f t="shared" si="68"/>
        <v>3474.7937224000002</v>
      </c>
      <c r="N28" s="83">
        <f t="shared" si="68"/>
        <v>3538.3570222000003</v>
      </c>
      <c r="O28" s="83">
        <f t="shared" si="68"/>
        <v>3538.3570222000003</v>
      </c>
      <c r="P28" s="83">
        <f t="shared" si="68"/>
        <v>4165.5149135599995</v>
      </c>
      <c r="Q28" s="83">
        <f t="shared" si="68"/>
        <v>4199.415340120001</v>
      </c>
      <c r="R28" s="83">
        <f t="shared" si="68"/>
        <v>4322.3043864000001</v>
      </c>
      <c r="S28" s="83">
        <f t="shared" si="68"/>
        <v>5212.1905835999996</v>
      </c>
      <c r="T28" s="83">
        <f t="shared" si="68"/>
        <v>5212.1905835999996</v>
      </c>
      <c r="U28" s="83">
        <f t="shared" si="68"/>
        <v>5254.5661168000006</v>
      </c>
      <c r="V28" s="83">
        <f t="shared" si="68"/>
        <v>5254.5661168000006</v>
      </c>
      <c r="W28" s="83">
        <f t="shared" si="68"/>
        <v>5635.9459156000003</v>
      </c>
      <c r="X28" s="83">
        <f t="shared" si="68"/>
        <v>5635.9459156000003</v>
      </c>
      <c r="Y28" s="83">
        <f t="shared" si="68"/>
        <v>4703.6841852000007</v>
      </c>
      <c r="Z28" s="83">
        <f t="shared" si="68"/>
        <v>4661.3086520000006</v>
      </c>
      <c r="AA28" s="83">
        <f t="shared" si="68"/>
        <v>4661.3086520000006</v>
      </c>
      <c r="AB28" s="83">
        <f t="shared" si="68"/>
        <v>5212.1905835999996</v>
      </c>
      <c r="AC28" s="83">
        <f t="shared" si="68"/>
        <v>5508.8193160000001</v>
      </c>
      <c r="AD28" s="83">
        <f t="shared" si="66"/>
        <v>5466.4437828</v>
      </c>
      <c r="AE28" s="83">
        <f t="shared" si="66"/>
        <v>5593.5703824000002</v>
      </c>
      <c r="AF28" s="83">
        <f t="shared" si="66"/>
        <v>8051.3513080000012</v>
      </c>
      <c r="AG28" s="83">
        <f t="shared" ref="AG28:BL28" si="73">AG112</f>
        <v>8898.8619720000006</v>
      </c>
      <c r="AH28" s="83">
        <f t="shared" si="73"/>
        <v>9183.6255551040013</v>
      </c>
      <c r="AI28" s="83">
        <f t="shared" si="73"/>
        <v>9477.5015728673297</v>
      </c>
      <c r="AJ28" s="83">
        <f t="shared" si="73"/>
        <v>9780.7816231990837</v>
      </c>
      <c r="AK28" s="83">
        <f t="shared" si="73"/>
        <v>10093.766635141455</v>
      </c>
      <c r="AL28" s="83">
        <f t="shared" si="73"/>
        <v>10416.767167465983</v>
      </c>
      <c r="AM28" s="83">
        <f t="shared" si="73"/>
        <v>10750.103716824895</v>
      </c>
      <c r="AN28" s="83">
        <f t="shared" si="73"/>
        <v>11094.107035763293</v>
      </c>
      <c r="AO28" s="83">
        <f t="shared" si="73"/>
        <v>11449.118460907719</v>
      </c>
      <c r="AP28" s="83">
        <f t="shared" si="73"/>
        <v>11815.490251656767</v>
      </c>
      <c r="AQ28" s="83">
        <f t="shared" si="73"/>
        <v>12193.585939709785</v>
      </c>
      <c r="AR28" s="83">
        <f t="shared" si="73"/>
        <v>12583.780689780499</v>
      </c>
      <c r="AS28" s="83">
        <f t="shared" si="73"/>
        <v>12986.461671853474</v>
      </c>
      <c r="AT28" s="83">
        <f t="shared" si="73"/>
        <v>13402.028445352786</v>
      </c>
      <c r="AU28" s="83">
        <f t="shared" si="73"/>
        <v>13830.893355604076</v>
      </c>
      <c r="AV28" s="83">
        <f t="shared" si="73"/>
        <v>14273.481942983406</v>
      </c>
      <c r="AW28" s="83">
        <f t="shared" si="73"/>
        <v>14730.233365158876</v>
      </c>
      <c r="AX28" s="83">
        <f t="shared" si="73"/>
        <v>15201.60083284396</v>
      </c>
      <c r="AY28" s="83">
        <f t="shared" si="73"/>
        <v>15688.052059494967</v>
      </c>
      <c r="AZ28" s="83">
        <f t="shared" si="73"/>
        <v>16190.069725398806</v>
      </c>
      <c r="BA28" s="83">
        <f t="shared" si="73"/>
        <v>16708.151956611568</v>
      </c>
      <c r="BB28" s="83">
        <f t="shared" si="73"/>
        <v>17242.812819223138</v>
      </c>
      <c r="BC28" s="83">
        <f t="shared" si="73"/>
        <v>17794.582829438277</v>
      </c>
      <c r="BD28" s="83">
        <f t="shared" si="73"/>
        <v>18364.009479980301</v>
      </c>
      <c r="BE28" s="83">
        <f t="shared" si="73"/>
        <v>18951.65778333967</v>
      </c>
      <c r="BF28" s="83">
        <f t="shared" si="73"/>
        <v>19558.110832406539</v>
      </c>
      <c r="BG28" s="83">
        <f t="shared" si="73"/>
        <v>20183.970379043549</v>
      </c>
      <c r="BH28" s="83">
        <f t="shared" si="73"/>
        <v>20829.857431172943</v>
      </c>
      <c r="BI28" s="83">
        <f t="shared" si="73"/>
        <v>21496.412868970478</v>
      </c>
      <c r="BJ28" s="83">
        <f t="shared" si="73"/>
        <v>22184.298080777535</v>
      </c>
      <c r="BK28" s="83">
        <f t="shared" si="73"/>
        <v>22894.195619362417</v>
      </c>
      <c r="BL28" s="83">
        <f t="shared" si="73"/>
        <v>23626.809879182016</v>
      </c>
      <c r="BM28" s="83">
        <f t="shared" ref="BM28:DJ28" si="74">BM112</f>
        <v>24382.86779531584</v>
      </c>
      <c r="BN28" s="83">
        <f t="shared" si="74"/>
        <v>25163.119564765948</v>
      </c>
      <c r="BO28" s="83">
        <f t="shared" si="74"/>
        <v>25968.339390838461</v>
      </c>
      <c r="BP28" s="83">
        <f t="shared" si="74"/>
        <v>26799.326251345294</v>
      </c>
      <c r="BQ28" s="83">
        <f t="shared" si="74"/>
        <v>27656.904691388343</v>
      </c>
      <c r="BR28" s="83">
        <f t="shared" si="74"/>
        <v>28541.925641512771</v>
      </c>
      <c r="BS28" s="83">
        <f t="shared" si="74"/>
        <v>29455.267262041179</v>
      </c>
      <c r="BT28" s="83">
        <f t="shared" si="74"/>
        <v>30397.835814426497</v>
      </c>
      <c r="BU28" s="83">
        <f t="shared" si="74"/>
        <v>31370.566560488147</v>
      </c>
      <c r="BV28" s="83">
        <f t="shared" si="74"/>
        <v>32374.42469042377</v>
      </c>
      <c r="BW28" s="83">
        <f t="shared" si="74"/>
        <v>33410.406280517331</v>
      </c>
      <c r="BX28" s="83">
        <f t="shared" si="74"/>
        <v>34479.53928149389</v>
      </c>
      <c r="BY28" s="83">
        <f t="shared" si="74"/>
        <v>35582.884538501698</v>
      </c>
      <c r="BZ28" s="83">
        <f t="shared" si="74"/>
        <v>36721.536843733753</v>
      </c>
      <c r="CA28" s="83">
        <f t="shared" si="74"/>
        <v>37896.626022733231</v>
      </c>
      <c r="CB28" s="83">
        <f t="shared" si="74"/>
        <v>39109.318055460695</v>
      </c>
      <c r="CC28" s="83">
        <f t="shared" si="74"/>
        <v>40360.81623323544</v>
      </c>
      <c r="CD28" s="83">
        <f t="shared" si="74"/>
        <v>41652.362352698976</v>
      </c>
      <c r="CE28" s="83">
        <f t="shared" si="74"/>
        <v>42985.237947985341</v>
      </c>
      <c r="CF28" s="83">
        <f t="shared" si="74"/>
        <v>44360.76556232087</v>
      </c>
      <c r="CG28" s="83">
        <f t="shared" si="74"/>
        <v>45780.31006031514</v>
      </c>
      <c r="CH28" s="83">
        <f t="shared" si="74"/>
        <v>47245.279982245229</v>
      </c>
      <c r="CI28" s="83">
        <f t="shared" si="74"/>
        <v>48757.128941677074</v>
      </c>
      <c r="CJ28" s="83">
        <f t="shared" si="74"/>
        <v>50317.357067810743</v>
      </c>
      <c r="CK28" s="83">
        <f t="shared" si="74"/>
        <v>51927.512493980685</v>
      </c>
      <c r="CL28" s="83">
        <f t="shared" si="74"/>
        <v>53589.192893788066</v>
      </c>
      <c r="CM28" s="83">
        <f t="shared" si="74"/>
        <v>55304.047066389285</v>
      </c>
      <c r="CN28" s="83">
        <f t="shared" si="74"/>
        <v>57073.776572513743</v>
      </c>
      <c r="CO28" s="83">
        <f t="shared" si="74"/>
        <v>58900.137422834188</v>
      </c>
      <c r="CP28" s="83">
        <f t="shared" si="74"/>
        <v>60784.941820364882</v>
      </c>
      <c r="CQ28" s="83">
        <f t="shared" si="74"/>
        <v>62730.059958616563</v>
      </c>
      <c r="CR28" s="83">
        <f t="shared" si="74"/>
        <v>64737.421877292298</v>
      </c>
      <c r="CS28" s="83">
        <f t="shared" si="74"/>
        <v>66809.01937736565</v>
      </c>
      <c r="CT28" s="83">
        <f t="shared" si="74"/>
        <v>68946.907997441347</v>
      </c>
      <c r="CU28" s="83">
        <f t="shared" si="74"/>
        <v>71153.209053359475</v>
      </c>
      <c r="CV28" s="83">
        <f t="shared" si="74"/>
        <v>73430.111743066984</v>
      </c>
      <c r="CW28" s="83">
        <f t="shared" si="74"/>
        <v>75779.875318845123</v>
      </c>
      <c r="CX28" s="83">
        <f t="shared" si="74"/>
        <v>78204.831329048175</v>
      </c>
      <c r="CY28" s="83">
        <f t="shared" si="74"/>
        <v>80707.385931577723</v>
      </c>
      <c r="CZ28" s="83">
        <f t="shared" si="74"/>
        <v>83290.022281388214</v>
      </c>
      <c r="DA28" s="83">
        <f t="shared" si="74"/>
        <v>85955.302994392638</v>
      </c>
      <c r="DB28" s="83">
        <f t="shared" si="74"/>
        <v>88705.872690213204</v>
      </c>
      <c r="DC28" s="83">
        <f t="shared" si="74"/>
        <v>91544.460616300028</v>
      </c>
      <c r="DD28" s="83">
        <f t="shared" si="74"/>
        <v>94473.88335602163</v>
      </c>
      <c r="DE28" s="83">
        <f t="shared" si="74"/>
        <v>97497.047623414328</v>
      </c>
      <c r="DF28" s="83">
        <f t="shared" si="74"/>
        <v>100616.95314736359</v>
      </c>
      <c r="DG28" s="83">
        <f t="shared" si="74"/>
        <v>103836.69564807923</v>
      </c>
      <c r="DH28" s="83">
        <f t="shared" si="74"/>
        <v>107159.46990881777</v>
      </c>
      <c r="DI28" s="83">
        <f t="shared" si="74"/>
        <v>110588.57294589994</v>
      </c>
      <c r="DJ28" s="83">
        <f t="shared" si="74"/>
        <v>114127.40728016874</v>
      </c>
    </row>
    <row r="29" spans="1:115" x14ac:dyDescent="0.2">
      <c r="A29" t="s">
        <v>58</v>
      </c>
      <c r="B29" s="7" t="str">
        <f t="shared" si="68"/>
        <v>Fluid Cracking Catalysts</v>
      </c>
      <c r="C29" s="20" t="str">
        <f t="shared" si="68"/>
        <v>t/a</v>
      </c>
      <c r="D29" s="83">
        <f t="shared" si="68"/>
        <v>1840.9474447152554</v>
      </c>
      <c r="E29" s="83">
        <f t="shared" si="68"/>
        <v>1895.7767931359942</v>
      </c>
      <c r="F29" s="83">
        <f t="shared" si="68"/>
        <v>1924.3738511407741</v>
      </c>
      <c r="G29" s="83">
        <f t="shared" si="68"/>
        <v>1958.5687933268259</v>
      </c>
      <c r="H29" s="83">
        <f t="shared" si="68"/>
        <v>1987.7977392</v>
      </c>
      <c r="I29" s="83">
        <f t="shared" si="68"/>
        <v>2462.4037110400004</v>
      </c>
      <c r="J29" s="83">
        <f t="shared" si="68"/>
        <v>2613.4147020800001</v>
      </c>
      <c r="K29" s="83">
        <f t="shared" si="68"/>
        <v>2456.2399971200002</v>
      </c>
      <c r="L29" s="83">
        <f t="shared" si="68"/>
        <v>2360.7024313600004</v>
      </c>
      <c r="M29" s="83">
        <f t="shared" si="68"/>
        <v>2527.1227072000001</v>
      </c>
      <c r="N29" s="83">
        <f t="shared" si="68"/>
        <v>2573.3505616000002</v>
      </c>
      <c r="O29" s="83">
        <f t="shared" si="68"/>
        <v>2573.3505616000002</v>
      </c>
      <c r="P29" s="83">
        <f t="shared" si="68"/>
        <v>3029.4653916799998</v>
      </c>
      <c r="Q29" s="83">
        <f t="shared" si="68"/>
        <v>3054.1202473600006</v>
      </c>
      <c r="R29" s="83">
        <f t="shared" si="68"/>
        <v>3143.4940992000002</v>
      </c>
      <c r="S29" s="83">
        <f t="shared" si="68"/>
        <v>3790.6840607999998</v>
      </c>
      <c r="T29" s="83">
        <f t="shared" si="68"/>
        <v>3790.6840607999998</v>
      </c>
      <c r="U29" s="83">
        <f t="shared" si="68"/>
        <v>3821.5026304000007</v>
      </c>
      <c r="V29" s="83">
        <f t="shared" si="68"/>
        <v>3821.5026304000007</v>
      </c>
      <c r="W29" s="83">
        <f t="shared" si="68"/>
        <v>4098.8697568000007</v>
      </c>
      <c r="X29" s="83">
        <f t="shared" si="68"/>
        <v>4098.8697568000007</v>
      </c>
      <c r="Y29" s="83">
        <f t="shared" si="68"/>
        <v>3420.8612256000006</v>
      </c>
      <c r="Z29" s="83">
        <f t="shared" si="68"/>
        <v>3390.0426560000005</v>
      </c>
      <c r="AA29" s="83">
        <f t="shared" si="68"/>
        <v>3390.0426560000005</v>
      </c>
      <c r="AB29" s="83">
        <f t="shared" si="68"/>
        <v>3790.6840607999998</v>
      </c>
      <c r="AC29" s="83">
        <f t="shared" si="68"/>
        <v>4006.4140480000001</v>
      </c>
      <c r="AD29" s="83">
        <f t="shared" si="66"/>
        <v>3975.5954784</v>
      </c>
      <c r="AE29" s="83">
        <f t="shared" si="66"/>
        <v>4068.0511872000002</v>
      </c>
      <c r="AF29" s="83">
        <f t="shared" si="66"/>
        <v>5855.5282240000006</v>
      </c>
      <c r="AG29" s="83">
        <f t="shared" ref="AG29:BL29" si="75">AG113</f>
        <v>6471.8996160000006</v>
      </c>
      <c r="AH29" s="83">
        <f t="shared" si="75"/>
        <v>6679.0004037120007</v>
      </c>
      <c r="AI29" s="83">
        <f t="shared" si="75"/>
        <v>6892.7284166307845</v>
      </c>
      <c r="AJ29" s="83">
        <f t="shared" si="75"/>
        <v>7113.2957259629702</v>
      </c>
      <c r="AK29" s="83">
        <f t="shared" si="75"/>
        <v>7340.9211891937857</v>
      </c>
      <c r="AL29" s="83">
        <f t="shared" si="75"/>
        <v>7575.8306672479866</v>
      </c>
      <c r="AM29" s="83">
        <f t="shared" si="75"/>
        <v>7818.2572485999226</v>
      </c>
      <c r="AN29" s="83">
        <f t="shared" si="75"/>
        <v>8068.4414805551205</v>
      </c>
      <c r="AO29" s="83">
        <f t="shared" si="75"/>
        <v>8326.6316079328844</v>
      </c>
      <c r="AP29" s="83">
        <f t="shared" si="75"/>
        <v>8593.0838193867366</v>
      </c>
      <c r="AQ29" s="83">
        <f t="shared" si="75"/>
        <v>8868.0625016071117</v>
      </c>
      <c r="AR29" s="83">
        <f t="shared" si="75"/>
        <v>9151.8405016585402</v>
      </c>
      <c r="AS29" s="83">
        <f t="shared" si="75"/>
        <v>9444.6993977116144</v>
      </c>
      <c r="AT29" s="83">
        <f t="shared" si="75"/>
        <v>9746.9297784383871</v>
      </c>
      <c r="AU29" s="83">
        <f t="shared" si="75"/>
        <v>10058.831531348416</v>
      </c>
      <c r="AV29" s="83">
        <f t="shared" si="75"/>
        <v>10380.714140351565</v>
      </c>
      <c r="AW29" s="83">
        <f t="shared" si="75"/>
        <v>10712.896992842816</v>
      </c>
      <c r="AX29" s="83">
        <f t="shared" si="75"/>
        <v>11055.709696613787</v>
      </c>
      <c r="AY29" s="83">
        <f t="shared" si="75"/>
        <v>11409.492406905429</v>
      </c>
      <c r="AZ29" s="83">
        <f t="shared" si="75"/>
        <v>11774.596163926402</v>
      </c>
      <c r="BA29" s="83">
        <f t="shared" si="75"/>
        <v>12151.383241172047</v>
      </c>
      <c r="BB29" s="83">
        <f t="shared" si="75"/>
        <v>12540.227504889554</v>
      </c>
      <c r="BC29" s="83">
        <f t="shared" si="75"/>
        <v>12941.51478504602</v>
      </c>
      <c r="BD29" s="83">
        <f t="shared" si="75"/>
        <v>13355.643258167493</v>
      </c>
      <c r="BE29" s="83">
        <f t="shared" si="75"/>
        <v>13783.023842428853</v>
      </c>
      <c r="BF29" s="83">
        <f t="shared" si="75"/>
        <v>14224.080605386576</v>
      </c>
      <c r="BG29" s="83">
        <f t="shared" si="75"/>
        <v>14679.251184758947</v>
      </c>
      <c r="BH29" s="83">
        <f t="shared" si="75"/>
        <v>15148.987222671234</v>
      </c>
      <c r="BI29" s="83">
        <f t="shared" si="75"/>
        <v>15633.754813796713</v>
      </c>
      <c r="BJ29" s="83">
        <f t="shared" si="75"/>
        <v>16134.034967838208</v>
      </c>
      <c r="BK29" s="83">
        <f t="shared" si="75"/>
        <v>16650.324086809032</v>
      </c>
      <c r="BL29" s="83">
        <f t="shared" si="75"/>
        <v>17183.134457586923</v>
      </c>
      <c r="BM29" s="83">
        <f t="shared" ref="BM29:DJ29" si="76">BM113</f>
        <v>17732.994760229703</v>
      </c>
      <c r="BN29" s="83">
        <f t="shared" si="76"/>
        <v>18300.450592557056</v>
      </c>
      <c r="BO29" s="83">
        <f t="shared" si="76"/>
        <v>18886.065011518884</v>
      </c>
      <c r="BP29" s="83">
        <f t="shared" si="76"/>
        <v>19490.419091887488</v>
      </c>
      <c r="BQ29" s="83">
        <f t="shared" si="76"/>
        <v>20114.112502827888</v>
      </c>
      <c r="BR29" s="83">
        <f t="shared" si="76"/>
        <v>20757.76410291838</v>
      </c>
      <c r="BS29" s="83">
        <f t="shared" si="76"/>
        <v>21422.012554211768</v>
      </c>
      <c r="BT29" s="83">
        <f t="shared" si="76"/>
        <v>22107.516955946543</v>
      </c>
      <c r="BU29" s="83">
        <f t="shared" si="76"/>
        <v>22814.957498536834</v>
      </c>
      <c r="BV29" s="83">
        <f t="shared" si="76"/>
        <v>23545.036138490013</v>
      </c>
      <c r="BW29" s="83">
        <f t="shared" si="76"/>
        <v>24298.477294921693</v>
      </c>
      <c r="BX29" s="83">
        <f t="shared" si="76"/>
        <v>25076.028568359186</v>
      </c>
      <c r="BY29" s="83">
        <f t="shared" si="76"/>
        <v>25878.461482546682</v>
      </c>
      <c r="BZ29" s="83">
        <f t="shared" si="76"/>
        <v>26706.572249988178</v>
      </c>
      <c r="CA29" s="83">
        <f t="shared" si="76"/>
        <v>27561.1825619878</v>
      </c>
      <c r="CB29" s="83">
        <f t="shared" si="76"/>
        <v>28443.140403971411</v>
      </c>
      <c r="CC29" s="83">
        <f t="shared" si="76"/>
        <v>29353.320896898498</v>
      </c>
      <c r="CD29" s="83">
        <f t="shared" si="76"/>
        <v>30292.62716559925</v>
      </c>
      <c r="CE29" s="83">
        <f t="shared" si="76"/>
        <v>31261.991234898425</v>
      </c>
      <c r="CF29" s="83">
        <f t="shared" si="76"/>
        <v>32262.374954415176</v>
      </c>
      <c r="CG29" s="83">
        <f t="shared" si="76"/>
        <v>33294.77095295646</v>
      </c>
      <c r="CH29" s="83">
        <f t="shared" si="76"/>
        <v>34360.203623451067</v>
      </c>
      <c r="CI29" s="83">
        <f t="shared" si="76"/>
        <v>35459.730139401501</v>
      </c>
      <c r="CJ29" s="83">
        <f t="shared" si="76"/>
        <v>36594.441503862348</v>
      </c>
      <c r="CK29" s="83">
        <f t="shared" si="76"/>
        <v>37765.463631985942</v>
      </c>
      <c r="CL29" s="83">
        <f t="shared" si="76"/>
        <v>38973.958468209494</v>
      </c>
      <c r="CM29" s="83">
        <f t="shared" si="76"/>
        <v>40221.125139192198</v>
      </c>
      <c r="CN29" s="83">
        <f t="shared" si="76"/>
        <v>41508.201143646351</v>
      </c>
      <c r="CO29" s="83">
        <f t="shared" si="76"/>
        <v>42836.463580243035</v>
      </c>
      <c r="CP29" s="83">
        <f t="shared" si="76"/>
        <v>44207.230414810816</v>
      </c>
      <c r="CQ29" s="83">
        <f t="shared" si="76"/>
        <v>45621.861788084767</v>
      </c>
      <c r="CR29" s="83">
        <f t="shared" si="76"/>
        <v>47081.761365303479</v>
      </c>
      <c r="CS29" s="83">
        <f t="shared" si="76"/>
        <v>48588.37772899319</v>
      </c>
      <c r="CT29" s="83">
        <f t="shared" si="76"/>
        <v>50143.205816320973</v>
      </c>
      <c r="CU29" s="83">
        <f t="shared" si="76"/>
        <v>51747.788402443242</v>
      </c>
      <c r="CV29" s="83">
        <f t="shared" si="76"/>
        <v>53403.71763132143</v>
      </c>
      <c r="CW29" s="83">
        <f t="shared" si="76"/>
        <v>55112.63659552372</v>
      </c>
      <c r="CX29" s="83">
        <f t="shared" si="76"/>
        <v>56876.240966580481</v>
      </c>
      <c r="CY29" s="83">
        <f t="shared" si="76"/>
        <v>58696.280677511058</v>
      </c>
      <c r="CZ29" s="83">
        <f t="shared" si="76"/>
        <v>60574.561659191415</v>
      </c>
      <c r="DA29" s="83">
        <f t="shared" si="76"/>
        <v>62512.947632285541</v>
      </c>
      <c r="DB29" s="83">
        <f t="shared" si="76"/>
        <v>64513.361956518682</v>
      </c>
      <c r="DC29" s="83">
        <f t="shared" si="76"/>
        <v>66577.789539127276</v>
      </c>
      <c r="DD29" s="83">
        <f t="shared" si="76"/>
        <v>68708.278804379355</v>
      </c>
      <c r="DE29" s="83">
        <f t="shared" si="76"/>
        <v>70906.943726119498</v>
      </c>
      <c r="DF29" s="83">
        <f t="shared" si="76"/>
        <v>73175.965925355325</v>
      </c>
      <c r="DG29" s="83">
        <f t="shared" si="76"/>
        <v>75517.596834966695</v>
      </c>
      <c r="DH29" s="83">
        <f t="shared" si="76"/>
        <v>77934.159933685631</v>
      </c>
      <c r="DI29" s="83">
        <f t="shared" si="76"/>
        <v>80428.053051563576</v>
      </c>
      <c r="DJ29" s="83">
        <f t="shared" si="76"/>
        <v>83001.750749213606</v>
      </c>
    </row>
    <row r="30" spans="1:115" x14ac:dyDescent="0.2">
      <c r="A30" t="s">
        <v>58</v>
      </c>
      <c r="B30" s="7" t="str">
        <f t="shared" si="68"/>
        <v>Metal</v>
      </c>
      <c r="C30" s="20" t="str">
        <f t="shared" si="68"/>
        <v>t/a</v>
      </c>
      <c r="D30" s="83">
        <f t="shared" si="68"/>
        <v>1380.7105835364414</v>
      </c>
      <c r="E30" s="83">
        <f t="shared" si="68"/>
        <v>1421.8325948519955</v>
      </c>
      <c r="F30" s="83">
        <f t="shared" si="68"/>
        <v>1443.2803883555805</v>
      </c>
      <c r="G30" s="83">
        <f t="shared" si="68"/>
        <v>1468.9265949951193</v>
      </c>
      <c r="H30" s="83">
        <f t="shared" si="68"/>
        <v>1490.8483044</v>
      </c>
      <c r="I30" s="83">
        <f t="shared" si="68"/>
        <v>1846.8027832800001</v>
      </c>
      <c r="J30" s="83">
        <f t="shared" si="68"/>
        <v>1960.0610265600001</v>
      </c>
      <c r="K30" s="83">
        <f t="shared" si="68"/>
        <v>1842.1799978400002</v>
      </c>
      <c r="L30" s="83">
        <f t="shared" si="68"/>
        <v>1770.5268235200001</v>
      </c>
      <c r="M30" s="83">
        <f t="shared" si="68"/>
        <v>1895.3420304000001</v>
      </c>
      <c r="N30" s="83">
        <f t="shared" si="68"/>
        <v>1930.0129212000002</v>
      </c>
      <c r="O30" s="83">
        <f t="shared" si="68"/>
        <v>1930.0129212000002</v>
      </c>
      <c r="P30" s="83">
        <f t="shared" si="68"/>
        <v>2272.0990437599999</v>
      </c>
      <c r="Q30" s="83">
        <f t="shared" si="68"/>
        <v>2290.5901855200004</v>
      </c>
      <c r="R30" s="83">
        <f t="shared" si="68"/>
        <v>2357.6205743999999</v>
      </c>
      <c r="S30" s="83">
        <f t="shared" si="68"/>
        <v>2843.0130455999997</v>
      </c>
      <c r="T30" s="83">
        <f t="shared" si="68"/>
        <v>2843.0130455999997</v>
      </c>
      <c r="U30" s="83">
        <f t="shared" si="68"/>
        <v>2866.1269728000002</v>
      </c>
      <c r="V30" s="83">
        <f t="shared" si="68"/>
        <v>2866.1269728000002</v>
      </c>
      <c r="W30" s="83">
        <f t="shared" si="68"/>
        <v>3074.1523176000001</v>
      </c>
      <c r="X30" s="83">
        <f t="shared" si="68"/>
        <v>3074.1523176000001</v>
      </c>
      <c r="Y30" s="83">
        <f t="shared" si="68"/>
        <v>2565.6459192000002</v>
      </c>
      <c r="Z30" s="83">
        <f t="shared" si="68"/>
        <v>2542.5319920000002</v>
      </c>
      <c r="AA30" s="83">
        <f t="shared" si="68"/>
        <v>2542.5319920000002</v>
      </c>
      <c r="AB30" s="83">
        <f t="shared" si="68"/>
        <v>2843.0130455999997</v>
      </c>
      <c r="AC30" s="83">
        <f t="shared" si="68"/>
        <v>3004.810536</v>
      </c>
      <c r="AD30" s="83">
        <f t="shared" si="66"/>
        <v>2981.6966087999999</v>
      </c>
      <c r="AE30" s="83">
        <f t="shared" si="66"/>
        <v>3051.0383904</v>
      </c>
      <c r="AF30" s="83">
        <f t="shared" si="66"/>
        <v>4391.6461680000002</v>
      </c>
      <c r="AG30" s="83">
        <f t="shared" ref="AG30:BL30" si="77">AG114</f>
        <v>4853.924712</v>
      </c>
      <c r="AH30" s="83">
        <f t="shared" si="77"/>
        <v>5009.2503027840003</v>
      </c>
      <c r="AI30" s="83">
        <f t="shared" si="77"/>
        <v>5169.5463124730886</v>
      </c>
      <c r="AJ30" s="83">
        <f t="shared" si="77"/>
        <v>5334.9717944722279</v>
      </c>
      <c r="AK30" s="83">
        <f t="shared" si="77"/>
        <v>5505.6908918953395</v>
      </c>
      <c r="AL30" s="83">
        <f t="shared" si="77"/>
        <v>5681.8730004359904</v>
      </c>
      <c r="AM30" s="83">
        <f t="shared" si="77"/>
        <v>5863.692936449942</v>
      </c>
      <c r="AN30" s="83">
        <f t="shared" si="77"/>
        <v>6051.3311104163404</v>
      </c>
      <c r="AO30" s="83">
        <f t="shared" si="77"/>
        <v>6244.9737059496638</v>
      </c>
      <c r="AP30" s="83">
        <f t="shared" si="77"/>
        <v>6444.8128645400529</v>
      </c>
      <c r="AQ30" s="83">
        <f t="shared" si="77"/>
        <v>6651.0468762053351</v>
      </c>
      <c r="AR30" s="83">
        <f t="shared" si="77"/>
        <v>6863.8803762439056</v>
      </c>
      <c r="AS30" s="83">
        <f t="shared" si="77"/>
        <v>7083.5245482837108</v>
      </c>
      <c r="AT30" s="83">
        <f t="shared" si="77"/>
        <v>7310.1973338287899</v>
      </c>
      <c r="AU30" s="83">
        <f t="shared" si="77"/>
        <v>7544.1236485113113</v>
      </c>
      <c r="AV30" s="83">
        <f t="shared" si="77"/>
        <v>7785.5356052636735</v>
      </c>
      <c r="AW30" s="83">
        <f t="shared" si="77"/>
        <v>8034.6727446321111</v>
      </c>
      <c r="AX30" s="83">
        <f t="shared" si="77"/>
        <v>8291.7822724603393</v>
      </c>
      <c r="AY30" s="83">
        <f t="shared" si="77"/>
        <v>8557.1193051790706</v>
      </c>
      <c r="AZ30" s="83">
        <f t="shared" si="77"/>
        <v>8830.9471229448009</v>
      </c>
      <c r="BA30" s="83">
        <f t="shared" si="77"/>
        <v>9113.5374308790342</v>
      </c>
      <c r="BB30" s="83">
        <f t="shared" si="77"/>
        <v>9405.1706286671633</v>
      </c>
      <c r="BC30" s="83">
        <f t="shared" si="77"/>
        <v>9706.136088784513</v>
      </c>
      <c r="BD30" s="83">
        <f t="shared" si="77"/>
        <v>10016.732443625619</v>
      </c>
      <c r="BE30" s="83">
        <f t="shared" si="77"/>
        <v>10337.267881821639</v>
      </c>
      <c r="BF30" s="83">
        <f t="shared" si="77"/>
        <v>10668.060454039933</v>
      </c>
      <c r="BG30" s="83">
        <f t="shared" si="77"/>
        <v>11009.438388569211</v>
      </c>
      <c r="BH30" s="83">
        <f t="shared" si="77"/>
        <v>11361.740417003426</v>
      </c>
      <c r="BI30" s="83">
        <f t="shared" si="77"/>
        <v>11725.316110347536</v>
      </c>
      <c r="BJ30" s="83">
        <f t="shared" si="77"/>
        <v>12100.526225878657</v>
      </c>
      <c r="BK30" s="83">
        <f t="shared" si="77"/>
        <v>12487.743065106775</v>
      </c>
      <c r="BL30" s="83">
        <f t="shared" si="77"/>
        <v>12887.350843190192</v>
      </c>
      <c r="BM30" s="83">
        <f t="shared" ref="BM30:DJ30" si="78">BM114</f>
        <v>13299.746070172278</v>
      </c>
      <c r="BN30" s="83">
        <f t="shared" si="78"/>
        <v>13725.33794441779</v>
      </c>
      <c r="BO30" s="83">
        <f t="shared" si="78"/>
        <v>14164.548758639159</v>
      </c>
      <c r="BP30" s="83">
        <f t="shared" si="78"/>
        <v>14617.814318915613</v>
      </c>
      <c r="BQ30" s="83">
        <f t="shared" si="78"/>
        <v>15085.584377120913</v>
      </c>
      <c r="BR30" s="83">
        <f t="shared" si="78"/>
        <v>15568.323077188783</v>
      </c>
      <c r="BS30" s="83">
        <f t="shared" si="78"/>
        <v>16066.509415658824</v>
      </c>
      <c r="BT30" s="83">
        <f t="shared" si="78"/>
        <v>16580.637716959907</v>
      </c>
      <c r="BU30" s="83">
        <f t="shared" si="78"/>
        <v>17111.218123902625</v>
      </c>
      <c r="BV30" s="83">
        <f t="shared" si="78"/>
        <v>17658.777103867509</v>
      </c>
      <c r="BW30" s="83">
        <f t="shared" si="78"/>
        <v>18223.857971191272</v>
      </c>
      <c r="BX30" s="83">
        <f t="shared" si="78"/>
        <v>18807.021426269392</v>
      </c>
      <c r="BY30" s="83">
        <f t="shared" si="78"/>
        <v>19408.846111910014</v>
      </c>
      <c r="BZ30" s="83">
        <f t="shared" si="78"/>
        <v>20029.929187491136</v>
      </c>
      <c r="CA30" s="83">
        <f t="shared" si="78"/>
        <v>20670.886921490852</v>
      </c>
      <c r="CB30" s="83">
        <f t="shared" si="78"/>
        <v>21332.355302978558</v>
      </c>
      <c r="CC30" s="83">
        <f t="shared" si="78"/>
        <v>22014.990672673874</v>
      </c>
      <c r="CD30" s="83">
        <f t="shared" si="78"/>
        <v>22719.470374199438</v>
      </c>
      <c r="CE30" s="83">
        <f t="shared" si="78"/>
        <v>23446.49342617382</v>
      </c>
      <c r="CF30" s="83">
        <f t="shared" si="78"/>
        <v>24196.781215811381</v>
      </c>
      <c r="CG30" s="83">
        <f t="shared" si="78"/>
        <v>24971.078214717345</v>
      </c>
      <c r="CH30" s="83">
        <f t="shared" si="78"/>
        <v>25770.152717588302</v>
      </c>
      <c r="CI30" s="83">
        <f t="shared" si="78"/>
        <v>26594.797604551128</v>
      </c>
      <c r="CJ30" s="83">
        <f t="shared" si="78"/>
        <v>27445.831127896763</v>
      </c>
      <c r="CK30" s="83">
        <f t="shared" si="78"/>
        <v>28324.09772398946</v>
      </c>
      <c r="CL30" s="83">
        <f t="shared" si="78"/>
        <v>29230.468851157122</v>
      </c>
      <c r="CM30" s="83">
        <f t="shared" si="78"/>
        <v>30165.843854394152</v>
      </c>
      <c r="CN30" s="83">
        <f t="shared" si="78"/>
        <v>31131.150857734767</v>
      </c>
      <c r="CO30" s="83">
        <f t="shared" si="78"/>
        <v>32127.347685182282</v>
      </c>
      <c r="CP30" s="83">
        <f t="shared" si="78"/>
        <v>33155.422811108117</v>
      </c>
      <c r="CQ30" s="83">
        <f t="shared" si="78"/>
        <v>34216.396341063577</v>
      </c>
      <c r="CR30" s="83">
        <f t="shared" si="78"/>
        <v>35311.321023977609</v>
      </c>
      <c r="CS30" s="83">
        <f t="shared" si="78"/>
        <v>36441.283296744892</v>
      </c>
      <c r="CT30" s="83">
        <f t="shared" si="78"/>
        <v>37607.404362240726</v>
      </c>
      <c r="CU30" s="83">
        <f t="shared" si="78"/>
        <v>38810.841301832428</v>
      </c>
      <c r="CV30" s="83">
        <f t="shared" si="78"/>
        <v>40052.788223491065</v>
      </c>
      <c r="CW30" s="83">
        <f t="shared" si="78"/>
        <v>41334.477446642777</v>
      </c>
      <c r="CX30" s="83">
        <f t="shared" si="78"/>
        <v>42657.180724935344</v>
      </c>
      <c r="CY30" s="83">
        <f t="shared" si="78"/>
        <v>44022.210508133277</v>
      </c>
      <c r="CZ30" s="83">
        <f t="shared" si="78"/>
        <v>45430.921244393547</v>
      </c>
      <c r="DA30" s="83">
        <f t="shared" si="78"/>
        <v>46884.710724214143</v>
      </c>
      <c r="DB30" s="83">
        <f t="shared" si="78"/>
        <v>48385.021467388993</v>
      </c>
      <c r="DC30" s="83">
        <f t="shared" si="78"/>
        <v>49933.342154345439</v>
      </c>
      <c r="DD30" s="83">
        <f t="shared" si="78"/>
        <v>51531.209103284491</v>
      </c>
      <c r="DE30" s="83">
        <f t="shared" si="78"/>
        <v>53180.207794589594</v>
      </c>
      <c r="DF30" s="83">
        <f t="shared" si="78"/>
        <v>54881.974444016465</v>
      </c>
      <c r="DG30" s="83">
        <f t="shared" si="78"/>
        <v>56638.197626224995</v>
      </c>
      <c r="DH30" s="83">
        <f t="shared" si="78"/>
        <v>58450.619950264198</v>
      </c>
      <c r="DI30" s="83">
        <f t="shared" si="78"/>
        <v>60321.039788672657</v>
      </c>
      <c r="DJ30" s="83">
        <f t="shared" si="78"/>
        <v>62251.313061910187</v>
      </c>
    </row>
    <row r="31" spans="1:115" x14ac:dyDescent="0.2">
      <c r="A31" t="s">
        <v>58</v>
      </c>
      <c r="B31" s="7" t="str">
        <f t="shared" si="68"/>
        <v>Batteries</v>
      </c>
      <c r="C31" s="20" t="str">
        <f t="shared" si="68"/>
        <v>t/a</v>
      </c>
      <c r="D31" s="83">
        <f t="shared" si="68"/>
        <v>1380.7105835364414</v>
      </c>
      <c r="E31" s="83">
        <f t="shared" si="68"/>
        <v>1421.8325948519955</v>
      </c>
      <c r="F31" s="83">
        <f t="shared" si="68"/>
        <v>1443.2803883555805</v>
      </c>
      <c r="G31" s="83">
        <f t="shared" si="68"/>
        <v>1468.9265949951193</v>
      </c>
      <c r="H31" s="83">
        <f t="shared" si="68"/>
        <v>1490.8483044</v>
      </c>
      <c r="I31" s="83">
        <f t="shared" si="68"/>
        <v>1846.8027832800001</v>
      </c>
      <c r="J31" s="83">
        <f t="shared" si="68"/>
        <v>1960.0610265600001</v>
      </c>
      <c r="K31" s="83">
        <f t="shared" si="68"/>
        <v>1842.1799978400002</v>
      </c>
      <c r="L31" s="83">
        <f t="shared" si="68"/>
        <v>1770.5268235200001</v>
      </c>
      <c r="M31" s="83">
        <f t="shared" si="68"/>
        <v>1895.3420304000001</v>
      </c>
      <c r="N31" s="83">
        <f t="shared" si="68"/>
        <v>1930.0129212000002</v>
      </c>
      <c r="O31" s="83">
        <f t="shared" si="68"/>
        <v>1930.0129212000002</v>
      </c>
      <c r="P31" s="83">
        <f t="shared" si="68"/>
        <v>2272.0990437599999</v>
      </c>
      <c r="Q31" s="83">
        <f t="shared" si="68"/>
        <v>2290.5901855200004</v>
      </c>
      <c r="R31" s="83">
        <f t="shared" si="68"/>
        <v>2357.6205743999999</v>
      </c>
      <c r="S31" s="83">
        <f t="shared" si="68"/>
        <v>2843.0130455999997</v>
      </c>
      <c r="T31" s="83">
        <f t="shared" si="68"/>
        <v>2843.0130455999997</v>
      </c>
      <c r="U31" s="83">
        <f t="shared" si="68"/>
        <v>2866.1269728000002</v>
      </c>
      <c r="V31" s="83">
        <f t="shared" si="68"/>
        <v>2866.1269728000002</v>
      </c>
      <c r="W31" s="83">
        <f t="shared" si="68"/>
        <v>3074.1523176000001</v>
      </c>
      <c r="X31" s="83">
        <f t="shared" si="68"/>
        <v>3074.1523176000001</v>
      </c>
      <c r="Y31" s="83">
        <f t="shared" si="68"/>
        <v>2565.6459192000002</v>
      </c>
      <c r="Z31" s="83">
        <f t="shared" si="68"/>
        <v>2542.5319920000002</v>
      </c>
      <c r="AA31" s="83">
        <f t="shared" si="68"/>
        <v>2542.5319920000002</v>
      </c>
      <c r="AB31" s="83">
        <f t="shared" si="68"/>
        <v>2843.0130455999997</v>
      </c>
      <c r="AC31" s="83">
        <f t="shared" si="68"/>
        <v>3004.810536</v>
      </c>
      <c r="AD31" s="83">
        <f t="shared" si="66"/>
        <v>2981.6966087999999</v>
      </c>
      <c r="AE31" s="83">
        <f t="shared" si="66"/>
        <v>3051.0383904</v>
      </c>
      <c r="AF31" s="83">
        <f t="shared" si="66"/>
        <v>4391.6461680000002</v>
      </c>
      <c r="AG31" s="83">
        <f t="shared" ref="AG31:BL31" si="79">AG115</f>
        <v>4853.924712</v>
      </c>
      <c r="AH31" s="83">
        <f t="shared" si="79"/>
        <v>5009.2503027840003</v>
      </c>
      <c r="AI31" s="83">
        <f t="shared" si="79"/>
        <v>5169.5463124730886</v>
      </c>
      <c r="AJ31" s="83">
        <f t="shared" si="79"/>
        <v>5334.9717944722279</v>
      </c>
      <c r="AK31" s="83">
        <f t="shared" si="79"/>
        <v>5505.6908918953395</v>
      </c>
      <c r="AL31" s="83">
        <f t="shared" si="79"/>
        <v>5681.8730004359904</v>
      </c>
      <c r="AM31" s="83">
        <f t="shared" si="79"/>
        <v>5863.692936449942</v>
      </c>
      <c r="AN31" s="83">
        <f t="shared" si="79"/>
        <v>6051.3311104163404</v>
      </c>
      <c r="AO31" s="83">
        <f t="shared" si="79"/>
        <v>6244.9737059496638</v>
      </c>
      <c r="AP31" s="83">
        <f t="shared" si="79"/>
        <v>6444.8128645400529</v>
      </c>
      <c r="AQ31" s="83">
        <f t="shared" si="79"/>
        <v>6651.0468762053351</v>
      </c>
      <c r="AR31" s="83">
        <f t="shared" si="79"/>
        <v>6863.8803762439056</v>
      </c>
      <c r="AS31" s="83">
        <f t="shared" si="79"/>
        <v>7083.5245482837108</v>
      </c>
      <c r="AT31" s="83">
        <f t="shared" si="79"/>
        <v>7310.1973338287899</v>
      </c>
      <c r="AU31" s="83">
        <f t="shared" si="79"/>
        <v>7544.1236485113113</v>
      </c>
      <c r="AV31" s="83">
        <f t="shared" si="79"/>
        <v>7785.5356052636735</v>
      </c>
      <c r="AW31" s="83">
        <f t="shared" si="79"/>
        <v>8034.6727446321111</v>
      </c>
      <c r="AX31" s="83">
        <f t="shared" si="79"/>
        <v>8291.7822724603393</v>
      </c>
      <c r="AY31" s="83">
        <f t="shared" si="79"/>
        <v>8557.1193051790706</v>
      </c>
      <c r="AZ31" s="83">
        <f t="shared" si="79"/>
        <v>8830.9471229448009</v>
      </c>
      <c r="BA31" s="83">
        <f t="shared" si="79"/>
        <v>9113.5374308790342</v>
      </c>
      <c r="BB31" s="83">
        <f t="shared" si="79"/>
        <v>9405.1706286671633</v>
      </c>
      <c r="BC31" s="83">
        <f t="shared" si="79"/>
        <v>9706.136088784513</v>
      </c>
      <c r="BD31" s="83">
        <f t="shared" si="79"/>
        <v>10016.732443625619</v>
      </c>
      <c r="BE31" s="83">
        <f t="shared" si="79"/>
        <v>10337.267881821639</v>
      </c>
      <c r="BF31" s="83">
        <f t="shared" si="79"/>
        <v>10668.060454039933</v>
      </c>
      <c r="BG31" s="83">
        <f t="shared" si="79"/>
        <v>11009.438388569211</v>
      </c>
      <c r="BH31" s="83">
        <f t="shared" si="79"/>
        <v>11361.740417003426</v>
      </c>
      <c r="BI31" s="83">
        <f t="shared" si="79"/>
        <v>11725.316110347536</v>
      </c>
      <c r="BJ31" s="83">
        <f t="shared" si="79"/>
        <v>12100.526225878657</v>
      </c>
      <c r="BK31" s="83">
        <f t="shared" si="79"/>
        <v>12487.743065106775</v>
      </c>
      <c r="BL31" s="83">
        <f t="shared" si="79"/>
        <v>12887.350843190192</v>
      </c>
      <c r="BM31" s="83">
        <f t="shared" ref="BM31:DJ31" si="80">BM115</f>
        <v>13299.746070172278</v>
      </c>
      <c r="BN31" s="83">
        <f t="shared" si="80"/>
        <v>13725.33794441779</v>
      </c>
      <c r="BO31" s="83">
        <f t="shared" si="80"/>
        <v>14164.548758639159</v>
      </c>
      <c r="BP31" s="83">
        <f t="shared" si="80"/>
        <v>14617.814318915613</v>
      </c>
      <c r="BQ31" s="83">
        <f t="shared" si="80"/>
        <v>15085.584377120913</v>
      </c>
      <c r="BR31" s="83">
        <f t="shared" si="80"/>
        <v>15568.323077188783</v>
      </c>
      <c r="BS31" s="83">
        <f t="shared" si="80"/>
        <v>16066.509415658824</v>
      </c>
      <c r="BT31" s="83">
        <f t="shared" si="80"/>
        <v>16580.637716959907</v>
      </c>
      <c r="BU31" s="83">
        <f t="shared" si="80"/>
        <v>17111.218123902625</v>
      </c>
      <c r="BV31" s="83">
        <f t="shared" si="80"/>
        <v>17658.777103867509</v>
      </c>
      <c r="BW31" s="83">
        <f t="shared" si="80"/>
        <v>18223.857971191272</v>
      </c>
      <c r="BX31" s="83">
        <f t="shared" si="80"/>
        <v>18807.021426269392</v>
      </c>
      <c r="BY31" s="83">
        <f t="shared" si="80"/>
        <v>19408.846111910014</v>
      </c>
      <c r="BZ31" s="83">
        <f t="shared" si="80"/>
        <v>20029.929187491136</v>
      </c>
      <c r="CA31" s="83">
        <f t="shared" si="80"/>
        <v>20670.886921490852</v>
      </c>
      <c r="CB31" s="83">
        <f t="shared" si="80"/>
        <v>21332.355302978558</v>
      </c>
      <c r="CC31" s="83">
        <f t="shared" si="80"/>
        <v>22014.990672673874</v>
      </c>
      <c r="CD31" s="83">
        <f t="shared" si="80"/>
        <v>22719.470374199438</v>
      </c>
      <c r="CE31" s="83">
        <f t="shared" si="80"/>
        <v>23446.49342617382</v>
      </c>
      <c r="CF31" s="83">
        <f t="shared" si="80"/>
        <v>24196.781215811381</v>
      </c>
      <c r="CG31" s="83">
        <f t="shared" si="80"/>
        <v>24971.078214717345</v>
      </c>
      <c r="CH31" s="83">
        <f t="shared" si="80"/>
        <v>25770.152717588302</v>
      </c>
      <c r="CI31" s="83">
        <f t="shared" si="80"/>
        <v>26594.797604551128</v>
      </c>
      <c r="CJ31" s="83">
        <f t="shared" si="80"/>
        <v>27445.831127896763</v>
      </c>
      <c r="CK31" s="83">
        <f t="shared" si="80"/>
        <v>28324.09772398946</v>
      </c>
      <c r="CL31" s="83">
        <f t="shared" si="80"/>
        <v>29230.468851157122</v>
      </c>
      <c r="CM31" s="83">
        <f t="shared" si="80"/>
        <v>30165.843854394152</v>
      </c>
      <c r="CN31" s="83">
        <f t="shared" si="80"/>
        <v>31131.150857734767</v>
      </c>
      <c r="CO31" s="83">
        <f t="shared" si="80"/>
        <v>32127.347685182282</v>
      </c>
      <c r="CP31" s="83">
        <f t="shared" si="80"/>
        <v>33155.422811108117</v>
      </c>
      <c r="CQ31" s="83">
        <f t="shared" si="80"/>
        <v>34216.396341063577</v>
      </c>
      <c r="CR31" s="83">
        <f t="shared" si="80"/>
        <v>35311.321023977609</v>
      </c>
      <c r="CS31" s="83">
        <f t="shared" si="80"/>
        <v>36441.283296744892</v>
      </c>
      <c r="CT31" s="83">
        <f t="shared" si="80"/>
        <v>37607.404362240726</v>
      </c>
      <c r="CU31" s="83">
        <f t="shared" si="80"/>
        <v>38810.841301832428</v>
      </c>
      <c r="CV31" s="83">
        <f t="shared" si="80"/>
        <v>40052.788223491065</v>
      </c>
      <c r="CW31" s="83">
        <f t="shared" si="80"/>
        <v>41334.477446642777</v>
      </c>
      <c r="CX31" s="83">
        <f t="shared" si="80"/>
        <v>42657.180724935344</v>
      </c>
      <c r="CY31" s="83">
        <f t="shared" si="80"/>
        <v>44022.210508133277</v>
      </c>
      <c r="CZ31" s="83">
        <f t="shared" si="80"/>
        <v>45430.921244393547</v>
      </c>
      <c r="DA31" s="83">
        <f t="shared" si="80"/>
        <v>46884.710724214143</v>
      </c>
      <c r="DB31" s="83">
        <f t="shared" si="80"/>
        <v>48385.021467388993</v>
      </c>
      <c r="DC31" s="83">
        <f t="shared" si="80"/>
        <v>49933.342154345439</v>
      </c>
      <c r="DD31" s="83">
        <f t="shared" si="80"/>
        <v>51531.209103284491</v>
      </c>
      <c r="DE31" s="83">
        <f t="shared" si="80"/>
        <v>53180.207794589594</v>
      </c>
      <c r="DF31" s="83">
        <f t="shared" si="80"/>
        <v>54881.974444016465</v>
      </c>
      <c r="DG31" s="83">
        <f t="shared" si="80"/>
        <v>56638.197626224995</v>
      </c>
      <c r="DH31" s="83">
        <f t="shared" si="80"/>
        <v>58450.619950264198</v>
      </c>
      <c r="DI31" s="83">
        <f t="shared" si="80"/>
        <v>60321.039788672657</v>
      </c>
      <c r="DJ31" s="83">
        <f t="shared" si="80"/>
        <v>62251.313061910187</v>
      </c>
    </row>
    <row r="32" spans="1:115" x14ac:dyDescent="0.2">
      <c r="A32" t="s">
        <v>58</v>
      </c>
      <c r="B32" s="7" t="str">
        <f t="shared" si="68"/>
        <v>Lighting</v>
      </c>
      <c r="C32" s="20" t="str">
        <f t="shared" si="68"/>
        <v>t/a</v>
      </c>
      <c r="D32" s="83">
        <f t="shared" si="68"/>
        <v>230.11843058940693</v>
      </c>
      <c r="E32" s="83">
        <f t="shared" si="68"/>
        <v>236.97209914199928</v>
      </c>
      <c r="F32" s="83">
        <f t="shared" si="68"/>
        <v>240.54673139259677</v>
      </c>
      <c r="G32" s="83">
        <f t="shared" si="68"/>
        <v>244.82109916585324</v>
      </c>
      <c r="H32" s="83">
        <f t="shared" si="68"/>
        <v>248.4747174</v>
      </c>
      <c r="I32" s="83">
        <f t="shared" si="68"/>
        <v>307.80046388000005</v>
      </c>
      <c r="J32" s="83">
        <f t="shared" si="68"/>
        <v>326.67683776000001</v>
      </c>
      <c r="K32" s="83">
        <f t="shared" si="68"/>
        <v>307.02999964000003</v>
      </c>
      <c r="L32" s="83">
        <f t="shared" si="68"/>
        <v>295.08780392000006</v>
      </c>
      <c r="M32" s="83">
        <f t="shared" si="68"/>
        <v>315.89033840000002</v>
      </c>
      <c r="N32" s="83">
        <f t="shared" si="68"/>
        <v>321.66882020000003</v>
      </c>
      <c r="O32" s="83">
        <f t="shared" si="68"/>
        <v>321.66882020000003</v>
      </c>
      <c r="P32" s="83">
        <f t="shared" si="68"/>
        <v>378.68317395999998</v>
      </c>
      <c r="Q32" s="83">
        <f t="shared" si="68"/>
        <v>381.76503092000007</v>
      </c>
      <c r="R32" s="83">
        <f t="shared" si="68"/>
        <v>392.93676240000002</v>
      </c>
      <c r="S32" s="83">
        <f t="shared" si="68"/>
        <v>473.83550759999997</v>
      </c>
      <c r="T32" s="83">
        <f t="shared" si="68"/>
        <v>473.83550759999997</v>
      </c>
      <c r="U32" s="83">
        <f t="shared" si="68"/>
        <v>477.68782880000009</v>
      </c>
      <c r="V32" s="83">
        <f t="shared" si="68"/>
        <v>477.68782880000009</v>
      </c>
      <c r="W32" s="83">
        <f t="shared" si="68"/>
        <v>512.35871960000009</v>
      </c>
      <c r="X32" s="83">
        <f t="shared" si="68"/>
        <v>512.35871960000009</v>
      </c>
      <c r="Y32" s="83">
        <f t="shared" si="68"/>
        <v>427.60765320000007</v>
      </c>
      <c r="Z32" s="83">
        <f t="shared" si="68"/>
        <v>423.75533200000007</v>
      </c>
      <c r="AA32" s="83">
        <f t="shared" si="68"/>
        <v>423.75533200000007</v>
      </c>
      <c r="AB32" s="83">
        <f t="shared" si="68"/>
        <v>473.83550759999997</v>
      </c>
      <c r="AC32" s="83">
        <f t="shared" si="68"/>
        <v>500.80175600000001</v>
      </c>
      <c r="AD32" s="83">
        <f t="shared" si="66"/>
        <v>496.94943480000001</v>
      </c>
      <c r="AE32" s="83">
        <f t="shared" si="66"/>
        <v>508.50639840000002</v>
      </c>
      <c r="AF32" s="83">
        <f t="shared" si="66"/>
        <v>731.94102800000007</v>
      </c>
      <c r="AG32" s="83">
        <f t="shared" ref="AG32:BL32" si="81">AG116</f>
        <v>808.98745200000008</v>
      </c>
      <c r="AH32" s="83">
        <f t="shared" si="81"/>
        <v>834.87505046400008</v>
      </c>
      <c r="AI32" s="83">
        <f t="shared" si="81"/>
        <v>861.59105207884807</v>
      </c>
      <c r="AJ32" s="83">
        <f t="shared" si="81"/>
        <v>889.16196574537128</v>
      </c>
      <c r="AK32" s="83">
        <f t="shared" si="81"/>
        <v>917.61514864922322</v>
      </c>
      <c r="AL32" s="83">
        <f t="shared" si="81"/>
        <v>946.97883340599833</v>
      </c>
      <c r="AM32" s="83">
        <f t="shared" si="81"/>
        <v>977.28215607499033</v>
      </c>
      <c r="AN32" s="83">
        <f t="shared" si="81"/>
        <v>1008.5551850693901</v>
      </c>
      <c r="AO32" s="83">
        <f t="shared" si="81"/>
        <v>1040.8289509916106</v>
      </c>
      <c r="AP32" s="83">
        <f t="shared" si="81"/>
        <v>1074.1354774233421</v>
      </c>
      <c r="AQ32" s="83">
        <f t="shared" si="81"/>
        <v>1108.507812700889</v>
      </c>
      <c r="AR32" s="83">
        <f t="shared" si="81"/>
        <v>1143.9800627073175</v>
      </c>
      <c r="AS32" s="83">
        <f t="shared" si="81"/>
        <v>1180.5874247139518</v>
      </c>
      <c r="AT32" s="83">
        <f t="shared" si="81"/>
        <v>1218.3662223047984</v>
      </c>
      <c r="AU32" s="83">
        <f t="shared" si="81"/>
        <v>1257.353941418552</v>
      </c>
      <c r="AV32" s="83">
        <f t="shared" si="81"/>
        <v>1297.5892675439457</v>
      </c>
      <c r="AW32" s="83">
        <f t="shared" si="81"/>
        <v>1339.112124105352</v>
      </c>
      <c r="AX32" s="83">
        <f t="shared" si="81"/>
        <v>1381.9637120767234</v>
      </c>
      <c r="AY32" s="83">
        <f t="shared" si="81"/>
        <v>1426.1865508631786</v>
      </c>
      <c r="AZ32" s="83">
        <f t="shared" si="81"/>
        <v>1471.8245204908003</v>
      </c>
      <c r="BA32" s="83">
        <f t="shared" si="81"/>
        <v>1518.9229051465059</v>
      </c>
      <c r="BB32" s="83">
        <f t="shared" si="81"/>
        <v>1567.5284381111942</v>
      </c>
      <c r="BC32" s="83">
        <f t="shared" si="81"/>
        <v>1617.6893481307525</v>
      </c>
      <c r="BD32" s="83">
        <f t="shared" si="81"/>
        <v>1669.4554072709366</v>
      </c>
      <c r="BE32" s="83">
        <f t="shared" si="81"/>
        <v>1722.8779803036066</v>
      </c>
      <c r="BF32" s="83">
        <f t="shared" si="81"/>
        <v>1778.010075673322</v>
      </c>
      <c r="BG32" s="83">
        <f t="shared" si="81"/>
        <v>1834.9063980948683</v>
      </c>
      <c r="BH32" s="83">
        <f t="shared" si="81"/>
        <v>1893.6234028339043</v>
      </c>
      <c r="BI32" s="83">
        <f t="shared" si="81"/>
        <v>1954.2193517245892</v>
      </c>
      <c r="BJ32" s="83">
        <f t="shared" si="81"/>
        <v>2016.754370979776</v>
      </c>
      <c r="BK32" s="83">
        <f t="shared" si="81"/>
        <v>2081.2905108511291</v>
      </c>
      <c r="BL32" s="83">
        <f t="shared" si="81"/>
        <v>2147.8918071983653</v>
      </c>
      <c r="BM32" s="83">
        <f t="shared" ref="BM32:DJ32" si="82">BM116</f>
        <v>2216.6243450287129</v>
      </c>
      <c r="BN32" s="83">
        <f t="shared" si="82"/>
        <v>2287.556324069632</v>
      </c>
      <c r="BO32" s="83">
        <f t="shared" si="82"/>
        <v>2360.7581264398605</v>
      </c>
      <c r="BP32" s="83">
        <f t="shared" si="82"/>
        <v>2436.302386485936</v>
      </c>
      <c r="BQ32" s="83">
        <f t="shared" si="82"/>
        <v>2514.2640628534859</v>
      </c>
      <c r="BR32" s="83">
        <f t="shared" si="82"/>
        <v>2594.7205128647975</v>
      </c>
      <c r="BS32" s="83">
        <f t="shared" si="82"/>
        <v>2677.7515692764709</v>
      </c>
      <c r="BT32" s="83">
        <f t="shared" si="82"/>
        <v>2763.4396194933179</v>
      </c>
      <c r="BU32" s="83">
        <f t="shared" si="82"/>
        <v>2851.8696873171043</v>
      </c>
      <c r="BV32" s="83">
        <f t="shared" si="82"/>
        <v>2943.1295173112517</v>
      </c>
      <c r="BW32" s="83">
        <f t="shared" si="82"/>
        <v>3037.3096618652116</v>
      </c>
      <c r="BX32" s="83">
        <f t="shared" si="82"/>
        <v>3134.5035710448983</v>
      </c>
      <c r="BY32" s="83">
        <f t="shared" si="82"/>
        <v>3234.8076853183352</v>
      </c>
      <c r="BZ32" s="83">
        <f t="shared" si="82"/>
        <v>3338.3215312485222</v>
      </c>
      <c r="CA32" s="83">
        <f t="shared" si="82"/>
        <v>3445.147820248475</v>
      </c>
      <c r="CB32" s="83">
        <f t="shared" si="82"/>
        <v>3555.3925504964263</v>
      </c>
      <c r="CC32" s="83">
        <f t="shared" si="82"/>
        <v>3669.1651121123123</v>
      </c>
      <c r="CD32" s="83">
        <f t="shared" si="82"/>
        <v>3786.5783956999062</v>
      </c>
      <c r="CE32" s="83">
        <f t="shared" si="82"/>
        <v>3907.7489043623032</v>
      </c>
      <c r="CF32" s="83">
        <f t="shared" si="82"/>
        <v>4032.796869301897</v>
      </c>
      <c r="CG32" s="83">
        <f t="shared" si="82"/>
        <v>4161.8463691195575</v>
      </c>
      <c r="CH32" s="83">
        <f t="shared" si="82"/>
        <v>4295.0254529313834</v>
      </c>
      <c r="CI32" s="83">
        <f t="shared" si="82"/>
        <v>4432.4662674251877</v>
      </c>
      <c r="CJ32" s="83">
        <f t="shared" si="82"/>
        <v>4574.3051879827935</v>
      </c>
      <c r="CK32" s="83">
        <f t="shared" si="82"/>
        <v>4720.6829539982427</v>
      </c>
      <c r="CL32" s="83">
        <f t="shared" si="82"/>
        <v>4871.7448085261867</v>
      </c>
      <c r="CM32" s="83">
        <f t="shared" si="82"/>
        <v>5027.6406423990247</v>
      </c>
      <c r="CN32" s="83">
        <f t="shared" si="82"/>
        <v>5188.5251429557939</v>
      </c>
      <c r="CO32" s="83">
        <f t="shared" si="82"/>
        <v>5354.5579475303794</v>
      </c>
      <c r="CP32" s="83">
        <f t="shared" si="82"/>
        <v>5525.903801851352</v>
      </c>
      <c r="CQ32" s="83">
        <f t="shared" si="82"/>
        <v>5702.7327235105959</v>
      </c>
      <c r="CR32" s="83">
        <f t="shared" si="82"/>
        <v>5885.2201706629348</v>
      </c>
      <c r="CS32" s="83">
        <f t="shared" si="82"/>
        <v>6073.5472161241487</v>
      </c>
      <c r="CT32" s="83">
        <f t="shared" si="82"/>
        <v>6267.9007270401216</v>
      </c>
      <c r="CU32" s="83">
        <f t="shared" si="82"/>
        <v>6468.4735503054053</v>
      </c>
      <c r="CV32" s="83">
        <f t="shared" si="82"/>
        <v>6675.4647039151787</v>
      </c>
      <c r="CW32" s="83">
        <f t="shared" si="82"/>
        <v>6889.079574440465</v>
      </c>
      <c r="CX32" s="83">
        <f t="shared" si="82"/>
        <v>7109.5301208225601</v>
      </c>
      <c r="CY32" s="83">
        <f t="shared" si="82"/>
        <v>7337.0350846888823</v>
      </c>
      <c r="CZ32" s="83">
        <f t="shared" si="82"/>
        <v>7571.8202073989269</v>
      </c>
      <c r="DA32" s="83">
        <f t="shared" si="82"/>
        <v>7814.1184540356926</v>
      </c>
      <c r="DB32" s="83">
        <f t="shared" si="82"/>
        <v>8064.1702445648352</v>
      </c>
      <c r="DC32" s="83">
        <f t="shared" si="82"/>
        <v>8322.2236923909095</v>
      </c>
      <c r="DD32" s="83">
        <f t="shared" si="82"/>
        <v>8588.5348505474194</v>
      </c>
      <c r="DE32" s="83">
        <f t="shared" si="82"/>
        <v>8863.3679657649373</v>
      </c>
      <c r="DF32" s="83">
        <f t="shared" si="82"/>
        <v>9146.9957406694157</v>
      </c>
      <c r="DG32" s="83">
        <f t="shared" si="82"/>
        <v>9439.6996043708368</v>
      </c>
      <c r="DH32" s="83">
        <f t="shared" si="82"/>
        <v>9741.7699917107038</v>
      </c>
      <c r="DI32" s="83">
        <f t="shared" si="82"/>
        <v>10053.506631445447</v>
      </c>
      <c r="DJ32" s="83">
        <f t="shared" si="82"/>
        <v>10375.218843651701</v>
      </c>
    </row>
    <row r="33" spans="1:115" x14ac:dyDescent="0.2">
      <c r="A33" t="s">
        <v>58</v>
      </c>
      <c r="B33" s="7" t="str">
        <f t="shared" ref="B33" si="83">B10</f>
        <v>-</v>
      </c>
      <c r="C33" s="20" t="str">
        <f t="shared" si="68"/>
        <v>t/a</v>
      </c>
    </row>
    <row r="34" spans="1:115" x14ac:dyDescent="0.2">
      <c r="A34" t="s">
        <v>58</v>
      </c>
      <c r="B34" s="7" t="str">
        <f t="shared" ref="B34" si="84">B11</f>
        <v>-</v>
      </c>
      <c r="C34" s="20" t="str">
        <f t="shared" si="68"/>
        <v>t/a</v>
      </c>
    </row>
    <row r="35" spans="1:115" x14ac:dyDescent="0.2">
      <c r="A35" t="s">
        <v>58</v>
      </c>
      <c r="B35" s="7" t="str">
        <f t="shared" ref="B35" si="85">B12</f>
        <v>-</v>
      </c>
      <c r="C35" s="20" t="str">
        <f t="shared" si="68"/>
        <v>t/a</v>
      </c>
    </row>
    <row r="36" spans="1:115" x14ac:dyDescent="0.2">
      <c r="A36" t="s">
        <v>58</v>
      </c>
      <c r="B36" s="7" t="str">
        <f t="shared" ref="B36:C45" si="86">B13</f>
        <v>-</v>
      </c>
      <c r="C36" s="20" t="str">
        <f t="shared" si="86"/>
        <v>t/a</v>
      </c>
    </row>
    <row r="37" spans="1:115" x14ac:dyDescent="0.2">
      <c r="A37" t="s">
        <v>58</v>
      </c>
      <c r="B37" s="7" t="str">
        <f t="shared" si="86"/>
        <v>-</v>
      </c>
      <c r="C37" s="20" t="str">
        <f t="shared" si="86"/>
        <v>t/a</v>
      </c>
    </row>
    <row r="38" spans="1:115" x14ac:dyDescent="0.2">
      <c r="A38" t="s">
        <v>58</v>
      </c>
      <c r="B38" s="7" t="str">
        <f t="shared" si="86"/>
        <v>-</v>
      </c>
      <c r="C38" s="20" t="str">
        <f t="shared" si="86"/>
        <v>t/a</v>
      </c>
    </row>
    <row r="39" spans="1:115" x14ac:dyDescent="0.2">
      <c r="A39" t="s">
        <v>58</v>
      </c>
      <c r="B39" s="7" t="str">
        <f t="shared" si="86"/>
        <v>-</v>
      </c>
      <c r="C39" s="20" t="str">
        <f t="shared" si="86"/>
        <v>t/a</v>
      </c>
    </row>
    <row r="40" spans="1:115" x14ac:dyDescent="0.2">
      <c r="A40" t="s">
        <v>58</v>
      </c>
      <c r="B40" s="7" t="str">
        <f t="shared" si="86"/>
        <v>-</v>
      </c>
      <c r="C40" s="20" t="str">
        <f t="shared" si="86"/>
        <v>t/a</v>
      </c>
    </row>
    <row r="41" spans="1:115" x14ac:dyDescent="0.2">
      <c r="A41" t="s">
        <v>58</v>
      </c>
      <c r="B41" s="7" t="str">
        <f t="shared" si="86"/>
        <v>-</v>
      </c>
      <c r="C41" s="20" t="str">
        <f t="shared" si="86"/>
        <v>t/a</v>
      </c>
    </row>
    <row r="42" spans="1:115" x14ac:dyDescent="0.2">
      <c r="A42" t="s">
        <v>58</v>
      </c>
      <c r="B42" s="7" t="str">
        <f t="shared" si="86"/>
        <v>-</v>
      </c>
      <c r="C42" s="20" t="str">
        <f t="shared" si="86"/>
        <v>t/a</v>
      </c>
    </row>
    <row r="43" spans="1:115" x14ac:dyDescent="0.2">
      <c r="A43" t="s">
        <v>58</v>
      </c>
      <c r="B43" s="7" t="str">
        <f t="shared" si="86"/>
        <v>-</v>
      </c>
      <c r="C43" s="20" t="str">
        <f t="shared" si="86"/>
        <v>t/a</v>
      </c>
    </row>
    <row r="44" spans="1:115" x14ac:dyDescent="0.2">
      <c r="A44" t="s">
        <v>58</v>
      </c>
      <c r="B44" s="7" t="str">
        <f t="shared" si="86"/>
        <v>-</v>
      </c>
      <c r="C44" s="20" t="str">
        <f t="shared" si="86"/>
        <v>t/a</v>
      </c>
    </row>
    <row r="45" spans="1:115" s="27" customFormat="1" ht="16" thickBot="1" x14ac:dyDescent="0.25">
      <c r="A45" s="27" t="s">
        <v>58</v>
      </c>
      <c r="B45" s="12" t="str">
        <f t="shared" si="86"/>
        <v>-</v>
      </c>
      <c r="C45" s="19" t="str">
        <f t="shared" si="86"/>
        <v>t/a</v>
      </c>
      <c r="DK45" s="395"/>
    </row>
    <row r="46" spans="1:115" s="59" customFormat="1" ht="17" thickTop="1" thickBot="1" x14ac:dyDescent="0.25">
      <c r="B46" s="60" t="s">
        <v>64</v>
      </c>
      <c r="C46" s="61" t="s">
        <v>2</v>
      </c>
      <c r="D46" s="62">
        <f>SUM(D26:D45)</f>
        <v>23011.843058940696</v>
      </c>
      <c r="E46" s="62">
        <f t="shared" ref="E46:BL46" si="87">SUM(E26:E45)</f>
        <v>23697.209914199932</v>
      </c>
      <c r="F46" s="62">
        <f t="shared" si="87"/>
        <v>24054.673139259674</v>
      </c>
      <c r="G46" s="62">
        <f t="shared" si="87"/>
        <v>24482.109916585323</v>
      </c>
      <c r="H46" s="62">
        <f t="shared" si="87"/>
        <v>24847.471740000001</v>
      </c>
      <c r="I46" s="62">
        <f t="shared" si="87"/>
        <v>30780.046388000006</v>
      </c>
      <c r="J46" s="62">
        <f t="shared" si="87"/>
        <v>32667.683776000002</v>
      </c>
      <c r="K46" s="62">
        <f t="shared" si="87"/>
        <v>30702.999964000002</v>
      </c>
      <c r="L46" s="62">
        <f t="shared" si="87"/>
        <v>29508.780392000004</v>
      </c>
      <c r="M46" s="62">
        <f t="shared" si="87"/>
        <v>31589.033840000004</v>
      </c>
      <c r="N46" s="62">
        <f t="shared" si="87"/>
        <v>32166.882020000005</v>
      </c>
      <c r="O46" s="62">
        <f t="shared" si="87"/>
        <v>32166.882020000005</v>
      </c>
      <c r="P46" s="62">
        <f t="shared" si="87"/>
        <v>37868.317395999999</v>
      </c>
      <c r="Q46" s="62">
        <f t="shared" si="87"/>
        <v>38176.503092000006</v>
      </c>
      <c r="R46" s="62">
        <f t="shared" si="87"/>
        <v>39293.676240000001</v>
      </c>
      <c r="S46" s="62">
        <f t="shared" si="87"/>
        <v>47383.550759999991</v>
      </c>
      <c r="T46" s="62">
        <f t="shared" si="87"/>
        <v>47383.550759999991</v>
      </c>
      <c r="U46" s="62">
        <f t="shared" si="87"/>
        <v>47768.782879999999</v>
      </c>
      <c r="V46" s="62">
        <f t="shared" si="87"/>
        <v>47768.782879999999</v>
      </c>
      <c r="W46" s="62">
        <f t="shared" si="87"/>
        <v>51235.871960000004</v>
      </c>
      <c r="X46" s="62">
        <f t="shared" si="87"/>
        <v>51235.871960000004</v>
      </c>
      <c r="Y46" s="62">
        <f t="shared" si="87"/>
        <v>42760.765320000006</v>
      </c>
      <c r="Z46" s="62">
        <f t="shared" si="87"/>
        <v>42375.533200000005</v>
      </c>
      <c r="AA46" s="62">
        <f t="shared" si="87"/>
        <v>42375.533200000005</v>
      </c>
      <c r="AB46" s="62">
        <f t="shared" si="87"/>
        <v>47383.550759999991</v>
      </c>
      <c r="AC46" s="62">
        <f t="shared" si="87"/>
        <v>50080.175600000002</v>
      </c>
      <c r="AD46" s="62">
        <f t="shared" si="87"/>
        <v>49694.943480000002</v>
      </c>
      <c r="AE46" s="62">
        <f t="shared" si="87"/>
        <v>50850.639840000003</v>
      </c>
      <c r="AF46" s="62">
        <f t="shared" si="87"/>
        <v>73194.102800000008</v>
      </c>
      <c r="AG46" s="62">
        <f t="shared" si="87"/>
        <v>80898.745200000005</v>
      </c>
      <c r="AH46" s="62">
        <f t="shared" si="87"/>
        <v>83487.505046399994</v>
      </c>
      <c r="AI46" s="62">
        <f t="shared" si="87"/>
        <v>86159.105207884801</v>
      </c>
      <c r="AJ46" s="62">
        <f t="shared" si="87"/>
        <v>88916.196574537113</v>
      </c>
      <c r="AK46" s="62">
        <f t="shared" si="87"/>
        <v>91761.514864922312</v>
      </c>
      <c r="AL46" s="62">
        <f t="shared" si="87"/>
        <v>94697.88334059983</v>
      </c>
      <c r="AM46" s="62">
        <f t="shared" si="87"/>
        <v>97728.21560749902</v>
      </c>
      <c r="AN46" s="62">
        <f t="shared" si="87"/>
        <v>100855.51850693901</v>
      </c>
      <c r="AO46" s="62">
        <f t="shared" si="87"/>
        <v>104082.89509916105</v>
      </c>
      <c r="AP46" s="62">
        <f t="shared" si="87"/>
        <v>107413.54774233421</v>
      </c>
      <c r="AQ46" s="62">
        <f t="shared" si="87"/>
        <v>110850.78127008889</v>
      </c>
      <c r="AR46" s="62">
        <f t="shared" si="87"/>
        <v>114398.00627073176</v>
      </c>
      <c r="AS46" s="62">
        <f t="shared" si="87"/>
        <v>118058.74247139516</v>
      </c>
      <c r="AT46" s="62">
        <f t="shared" si="87"/>
        <v>121836.62223047981</v>
      </c>
      <c r="AU46" s="62">
        <f t="shared" si="87"/>
        <v>125735.39414185515</v>
      </c>
      <c r="AV46" s="62">
        <f t="shared" si="87"/>
        <v>129758.92675439453</v>
      </c>
      <c r="AW46" s="62">
        <f t="shared" si="87"/>
        <v>133911.21241053517</v>
      </c>
      <c r="AX46" s="62">
        <f t="shared" si="87"/>
        <v>138196.37120767229</v>
      </c>
      <c r="AY46" s="62">
        <f t="shared" si="87"/>
        <v>142618.6550863178</v>
      </c>
      <c r="AZ46" s="62">
        <f t="shared" si="87"/>
        <v>147182.45204907999</v>
      </c>
      <c r="BA46" s="62">
        <f t="shared" si="87"/>
        <v>151892.29051465052</v>
      </c>
      <c r="BB46" s="62">
        <f t="shared" si="87"/>
        <v>156752.84381111935</v>
      </c>
      <c r="BC46" s="62">
        <f t="shared" si="87"/>
        <v>161768.9348130752</v>
      </c>
      <c r="BD46" s="62">
        <f t="shared" si="87"/>
        <v>166945.54072709361</v>
      </c>
      <c r="BE46" s="62">
        <f t="shared" si="87"/>
        <v>172287.79803036057</v>
      </c>
      <c r="BF46" s="62">
        <f t="shared" si="87"/>
        <v>177801.00756733213</v>
      </c>
      <c r="BG46" s="62">
        <f t="shared" si="87"/>
        <v>183490.63980948681</v>
      </c>
      <c r="BH46" s="62">
        <f t="shared" si="87"/>
        <v>189362.3402833904</v>
      </c>
      <c r="BI46" s="62">
        <f t="shared" si="87"/>
        <v>195421.93517245888</v>
      </c>
      <c r="BJ46" s="62">
        <f t="shared" si="87"/>
        <v>201675.43709797756</v>
      </c>
      <c r="BK46" s="62">
        <f t="shared" si="87"/>
        <v>208129.05108511282</v>
      </c>
      <c r="BL46" s="62">
        <f t="shared" si="87"/>
        <v>214789.18071983647</v>
      </c>
      <c r="BM46" s="62">
        <f t="shared" ref="BM46:DJ46" si="88">SUM(BM26:BM45)</f>
        <v>221662.43450287124</v>
      </c>
      <c r="BN46" s="62">
        <f t="shared" si="88"/>
        <v>228755.63240696306</v>
      </c>
      <c r="BO46" s="62">
        <f t="shared" si="88"/>
        <v>236075.81264398593</v>
      </c>
      <c r="BP46" s="62">
        <f t="shared" si="88"/>
        <v>243630.23864859351</v>
      </c>
      <c r="BQ46" s="62">
        <f t="shared" si="88"/>
        <v>251426.40628534849</v>
      </c>
      <c r="BR46" s="62">
        <f t="shared" si="88"/>
        <v>259472.05128647963</v>
      </c>
      <c r="BS46" s="62">
        <f t="shared" si="88"/>
        <v>267775.15692764701</v>
      </c>
      <c r="BT46" s="62">
        <f t="shared" si="88"/>
        <v>276343.96194933174</v>
      </c>
      <c r="BU46" s="62">
        <f t="shared" si="88"/>
        <v>285186.96873171034</v>
      </c>
      <c r="BV46" s="62">
        <f t="shared" si="88"/>
        <v>294312.95173112507</v>
      </c>
      <c r="BW46" s="62">
        <f t="shared" si="88"/>
        <v>303730.96618652117</v>
      </c>
      <c r="BX46" s="62">
        <f t="shared" si="88"/>
        <v>313450.35710448975</v>
      </c>
      <c r="BY46" s="62">
        <f t="shared" si="88"/>
        <v>323480.76853183348</v>
      </c>
      <c r="BZ46" s="62">
        <f t="shared" si="88"/>
        <v>333832.15312485211</v>
      </c>
      <c r="CA46" s="62">
        <f t="shared" si="88"/>
        <v>344514.7820248474</v>
      </c>
      <c r="CB46" s="62">
        <f t="shared" si="88"/>
        <v>355539.25504964252</v>
      </c>
      <c r="CC46" s="62">
        <f t="shared" si="88"/>
        <v>366916.51121123112</v>
      </c>
      <c r="CD46" s="62">
        <f t="shared" si="88"/>
        <v>378657.83956999052</v>
      </c>
      <c r="CE46" s="62">
        <f t="shared" si="88"/>
        <v>390774.89043623023</v>
      </c>
      <c r="CF46" s="62">
        <f t="shared" si="88"/>
        <v>403279.68693018961</v>
      </c>
      <c r="CG46" s="62">
        <f t="shared" si="88"/>
        <v>416184.6369119556</v>
      </c>
      <c r="CH46" s="62">
        <f t="shared" si="88"/>
        <v>429502.5452931383</v>
      </c>
      <c r="CI46" s="62">
        <f t="shared" si="88"/>
        <v>443246.62674251868</v>
      </c>
      <c r="CJ46" s="62">
        <f t="shared" si="88"/>
        <v>457430.51879827934</v>
      </c>
      <c r="CK46" s="62">
        <f t="shared" si="88"/>
        <v>472068.29539982427</v>
      </c>
      <c r="CL46" s="62">
        <f t="shared" si="88"/>
        <v>487174.48085261858</v>
      </c>
      <c r="CM46" s="62">
        <f t="shared" si="88"/>
        <v>502764.06423990248</v>
      </c>
      <c r="CN46" s="62">
        <f t="shared" si="88"/>
        <v>518852.51429557934</v>
      </c>
      <c r="CO46" s="62">
        <f t="shared" si="88"/>
        <v>535455.79475303798</v>
      </c>
      <c r="CP46" s="62">
        <f t="shared" si="88"/>
        <v>552590.38018513517</v>
      </c>
      <c r="CQ46" s="62">
        <f t="shared" si="88"/>
        <v>570273.27235105948</v>
      </c>
      <c r="CR46" s="62">
        <f t="shared" si="88"/>
        <v>588522.0170662934</v>
      </c>
      <c r="CS46" s="62">
        <f t="shared" si="88"/>
        <v>607354.72161241481</v>
      </c>
      <c r="CT46" s="62">
        <f t="shared" si="88"/>
        <v>626790.07270401204</v>
      </c>
      <c r="CU46" s="62">
        <f t="shared" si="88"/>
        <v>646847.35503054061</v>
      </c>
      <c r="CV46" s="62">
        <f t="shared" si="88"/>
        <v>667546.47039151774</v>
      </c>
      <c r="CW46" s="62">
        <f t="shared" si="88"/>
        <v>688907.95744404651</v>
      </c>
      <c r="CX46" s="62">
        <f t="shared" si="88"/>
        <v>710953.01208225603</v>
      </c>
      <c r="CY46" s="62">
        <f t="shared" si="88"/>
        <v>733703.50846888823</v>
      </c>
      <c r="CZ46" s="62">
        <f t="shared" si="88"/>
        <v>757182.02073989261</v>
      </c>
      <c r="DA46" s="62">
        <f t="shared" si="88"/>
        <v>781411.84540356917</v>
      </c>
      <c r="DB46" s="62">
        <f t="shared" si="88"/>
        <v>806417.02445648331</v>
      </c>
      <c r="DC46" s="62">
        <f t="shared" si="88"/>
        <v>832222.36923909094</v>
      </c>
      <c r="DD46" s="62">
        <f t="shared" si="88"/>
        <v>858853.48505474196</v>
      </c>
      <c r="DE46" s="62">
        <f t="shared" si="88"/>
        <v>886336.79657649342</v>
      </c>
      <c r="DF46" s="62">
        <f t="shared" si="88"/>
        <v>914699.57406694139</v>
      </c>
      <c r="DG46" s="62">
        <f t="shared" si="88"/>
        <v>943969.96043708362</v>
      </c>
      <c r="DH46" s="62">
        <f t="shared" si="88"/>
        <v>974176.99917107041</v>
      </c>
      <c r="DI46" s="62">
        <f t="shared" si="88"/>
        <v>1005350.6631445446</v>
      </c>
      <c r="DJ46" s="62">
        <f t="shared" si="88"/>
        <v>1037521.88436517</v>
      </c>
      <c r="DK46" s="393"/>
    </row>
    <row r="47" spans="1:115" ht="16" thickTop="1" x14ac:dyDescent="0.2"/>
    <row r="48" spans="1:115" s="45" customFormat="1" ht="58" x14ac:dyDescent="0.2">
      <c r="A48" s="45" t="s">
        <v>59</v>
      </c>
      <c r="B48" s="41" t="e">
        <f ca="1">MID(CELL("Dateiname",$B$2),FIND("]", CELL("Dateiname",$B$2))+1,31)</f>
        <v>#VALUE!</v>
      </c>
      <c r="C48" s="46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t="s">
        <v>59</v>
      </c>
      <c r="B49" s="33" t="s">
        <v>63</v>
      </c>
      <c r="C49" s="34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2" t="s">
        <v>51</v>
      </c>
      <c r="S49" s="491"/>
    </row>
    <row r="50" spans="1:19" ht="42" x14ac:dyDescent="0.2">
      <c r="A50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89">D50+10</f>
        <v>2000</v>
      </c>
      <c r="F50" s="15">
        <f t="shared" si="89"/>
        <v>2010</v>
      </c>
      <c r="G50" s="15">
        <f t="shared" si="89"/>
        <v>2020</v>
      </c>
      <c r="H50" s="15">
        <f t="shared" si="89"/>
        <v>2030</v>
      </c>
      <c r="I50" s="15">
        <f t="shared" si="89"/>
        <v>2040</v>
      </c>
      <c r="J50" s="25">
        <f t="shared" si="89"/>
        <v>2050</v>
      </c>
      <c r="K50" s="15">
        <v>1990</v>
      </c>
      <c r="L50" s="15">
        <f t="shared" ref="L50:Q50" si="90">K50+10</f>
        <v>2000</v>
      </c>
      <c r="M50" s="15">
        <f t="shared" si="90"/>
        <v>2010</v>
      </c>
      <c r="N50" s="15">
        <f t="shared" si="90"/>
        <v>2020</v>
      </c>
      <c r="O50" s="15">
        <f t="shared" si="90"/>
        <v>2030</v>
      </c>
      <c r="P50" s="15">
        <f t="shared" si="90"/>
        <v>2040</v>
      </c>
      <c r="Q50" s="25">
        <f t="shared" si="90"/>
        <v>2050</v>
      </c>
      <c r="R50" s="29" t="s">
        <v>60</v>
      </c>
      <c r="S50" s="30" t="s">
        <v>61</v>
      </c>
    </row>
    <row r="51" spans="1:19" x14ac:dyDescent="0.2">
      <c r="A51" t="s">
        <v>59</v>
      </c>
      <c r="B51" s="7" t="str">
        <f t="shared" ref="B51:B70" si="91">B26</f>
        <v>Autocatalyst</v>
      </c>
      <c r="C51" s="34" t="s">
        <v>63</v>
      </c>
      <c r="D51" s="120">
        <f>'Data Non-Energy-Sector'!J9</f>
        <v>0</v>
      </c>
      <c r="E51" s="122">
        <f>(G51-D51)/(G$50-D$50)*(E$50-D$50)+D51</f>
        <v>3.3333333333333331E-3</v>
      </c>
      <c r="F51" s="122">
        <f>(G51-E51)/(G$50-E$50)*(F$50-E$50)+E51</f>
        <v>6.6666666666666671E-3</v>
      </c>
      <c r="G51" s="120">
        <f>'Data Non-Energy-Sector'!I9</f>
        <v>0.01</v>
      </c>
      <c r="H51" s="122">
        <f>(J51-G51)/(J$50-G$50)*(H$50-G$50)+G51</f>
        <v>0.01</v>
      </c>
      <c r="I51" s="122">
        <f>(J51-H51)/(J$50-H$50)*(I$50-H$50)+H51</f>
        <v>0.01</v>
      </c>
      <c r="J51" s="121">
        <f>'Data Non-Energy-Sector'!K9</f>
        <v>0.01</v>
      </c>
      <c r="K51" s="120">
        <f t="shared" ref="K51:N57" si="92">D51</f>
        <v>0</v>
      </c>
      <c r="L51" s="120">
        <f t="shared" si="92"/>
        <v>3.3333333333333331E-3</v>
      </c>
      <c r="M51" s="120">
        <f t="shared" si="92"/>
        <v>6.6666666666666671E-3</v>
      </c>
      <c r="N51" s="120">
        <f t="shared" si="92"/>
        <v>0.01</v>
      </c>
      <c r="O51" s="122">
        <f>(Q51-N51)/(Q$50-N$50)*(O$50-N$50)+N51</f>
        <v>0.27333333333333332</v>
      </c>
      <c r="P51" s="122">
        <f>(Q51-O51)/(Q$50-O$50)*(P$50-O$50)+O51</f>
        <v>0.53666666666666663</v>
      </c>
      <c r="Q51" s="121">
        <f>'Data Non-Energy-Sector'!L9</f>
        <v>0.8</v>
      </c>
      <c r="R51" s="57">
        <f>'Data Non-Energy-Sector'!G9</f>
        <v>12</v>
      </c>
      <c r="S51" s="252">
        <f t="shared" ref="S51:S57" si="93">(AC26/N26)^(1/(AC$25-N$25))-1</f>
        <v>2.9952331671402543E-2</v>
      </c>
    </row>
    <row r="52" spans="1:19" x14ac:dyDescent="0.2">
      <c r="A52" t="s">
        <v>59</v>
      </c>
      <c r="B52" s="7" t="str">
        <f t="shared" si="91"/>
        <v>Glass &amp; Ceramics</v>
      </c>
      <c r="C52" s="34" t="s">
        <v>63</v>
      </c>
      <c r="D52" s="120">
        <f>'Data Non-Energy-Sector'!J10</f>
        <v>0</v>
      </c>
      <c r="E52" s="122">
        <f t="shared" ref="E52:E57" si="94">(G52-D52)/(G$50-D$50)*(E$50-D$50)+D52</f>
        <v>0</v>
      </c>
      <c r="F52" s="122">
        <f t="shared" ref="F52:F57" si="95">(G52-E52)/(G$50-E$50)*(F$50-E$50)+E52</f>
        <v>0</v>
      </c>
      <c r="G52" s="120">
        <f>'Data Non-Energy-Sector'!I10</f>
        <v>0</v>
      </c>
      <c r="H52" s="122">
        <f t="shared" ref="H52:H57" si="96">(J52-G52)/(J$50-G$50)*(H$50-G$50)+G52</f>
        <v>0</v>
      </c>
      <c r="I52" s="122">
        <f t="shared" ref="I52:I57" si="97">(J52-H52)/(J$50-H$50)*(I$50-H$50)+H52</f>
        <v>0</v>
      </c>
      <c r="J52" s="123">
        <f>'Data Non-Energy-Sector'!K10</f>
        <v>0</v>
      </c>
      <c r="K52" s="120">
        <f t="shared" si="92"/>
        <v>0</v>
      </c>
      <c r="L52" s="120">
        <f t="shared" si="92"/>
        <v>0</v>
      </c>
      <c r="M52" s="120">
        <f t="shared" si="92"/>
        <v>0</v>
      </c>
      <c r="N52" s="120">
        <f t="shared" si="92"/>
        <v>0</v>
      </c>
      <c r="O52" s="122">
        <f t="shared" ref="O52:O57" si="98">(Q52-N52)/(Q$50-N$50)*(O$50-N$50)+N52</f>
        <v>0</v>
      </c>
      <c r="P52" s="122">
        <f t="shared" ref="P52:P57" si="99">(Q52-O52)/(Q$50-O$50)*(P$50-O$50)+O52</f>
        <v>0</v>
      </c>
      <c r="Q52" s="123">
        <f>'Data Non-Energy-Sector'!L10</f>
        <v>0</v>
      </c>
      <c r="R52" s="57">
        <f>'Data Non-Energy-Sector'!G10</f>
        <v>8</v>
      </c>
      <c r="S52" s="252">
        <f t="shared" si="93"/>
        <v>2.9952331671402543E-2</v>
      </c>
    </row>
    <row r="53" spans="1:19" x14ac:dyDescent="0.2">
      <c r="A53" t="s">
        <v>59</v>
      </c>
      <c r="B53" s="7" t="str">
        <f t="shared" si="91"/>
        <v>Polishing Powders</v>
      </c>
      <c r="C53" s="34" t="s">
        <v>63</v>
      </c>
      <c r="D53" s="120">
        <f>'Data Non-Energy-Sector'!J11</f>
        <v>0</v>
      </c>
      <c r="E53" s="122">
        <f t="shared" si="94"/>
        <v>3.3333333333333331E-3</v>
      </c>
      <c r="F53" s="122">
        <f t="shared" si="95"/>
        <v>6.6666666666666671E-3</v>
      </c>
      <c r="G53" s="120">
        <f>'Data Non-Energy-Sector'!I11</f>
        <v>0.01</v>
      </c>
      <c r="H53" s="122">
        <f t="shared" si="96"/>
        <v>0.01</v>
      </c>
      <c r="I53" s="122">
        <f t="shared" si="97"/>
        <v>0.01</v>
      </c>
      <c r="J53" s="123">
        <f>'Data Non-Energy-Sector'!K11</f>
        <v>0.01</v>
      </c>
      <c r="K53" s="120">
        <f t="shared" si="92"/>
        <v>0</v>
      </c>
      <c r="L53" s="120">
        <f t="shared" si="92"/>
        <v>3.3333333333333331E-3</v>
      </c>
      <c r="M53" s="120">
        <f t="shared" si="92"/>
        <v>6.6666666666666671E-3</v>
      </c>
      <c r="N53" s="120">
        <f t="shared" si="92"/>
        <v>0.01</v>
      </c>
      <c r="O53" s="122">
        <f t="shared" si="98"/>
        <v>0.27333333333333332</v>
      </c>
      <c r="P53" s="122">
        <f t="shared" si="99"/>
        <v>0.53666666666666663</v>
      </c>
      <c r="Q53" s="123">
        <f>'Data Non-Energy-Sector'!L11</f>
        <v>0.8</v>
      </c>
      <c r="R53" s="57">
        <f>'Data Non-Energy-Sector'!G11</f>
        <v>1</v>
      </c>
      <c r="S53" s="252">
        <f t="shared" si="93"/>
        <v>2.9952331671402543E-2</v>
      </c>
    </row>
    <row r="54" spans="1:19" x14ac:dyDescent="0.2">
      <c r="A54" t="s">
        <v>59</v>
      </c>
      <c r="B54" s="7" t="str">
        <f t="shared" si="91"/>
        <v>Fluid Cracking Catalysts</v>
      </c>
      <c r="C54" s="34" t="s">
        <v>63</v>
      </c>
      <c r="D54" s="120">
        <f>'Data Non-Energy-Sector'!J12</f>
        <v>0</v>
      </c>
      <c r="E54" s="122">
        <f t="shared" si="94"/>
        <v>3.3333333333333331E-3</v>
      </c>
      <c r="F54" s="122">
        <f t="shared" si="95"/>
        <v>6.6666666666666671E-3</v>
      </c>
      <c r="G54" s="120">
        <f>'Data Non-Energy-Sector'!I12</f>
        <v>0.01</v>
      </c>
      <c r="H54" s="122">
        <f t="shared" si="96"/>
        <v>0.01</v>
      </c>
      <c r="I54" s="122">
        <f t="shared" si="97"/>
        <v>0.01</v>
      </c>
      <c r="J54" s="123">
        <f>'Data Non-Energy-Sector'!K12</f>
        <v>0.01</v>
      </c>
      <c r="K54" s="120">
        <f t="shared" si="92"/>
        <v>0</v>
      </c>
      <c r="L54" s="120">
        <f t="shared" si="92"/>
        <v>3.3333333333333331E-3</v>
      </c>
      <c r="M54" s="120">
        <f t="shared" si="92"/>
        <v>6.6666666666666671E-3</v>
      </c>
      <c r="N54" s="120">
        <f t="shared" si="92"/>
        <v>0.01</v>
      </c>
      <c r="O54" s="122">
        <f t="shared" si="98"/>
        <v>0.27333333333333332</v>
      </c>
      <c r="P54" s="122">
        <f t="shared" si="99"/>
        <v>0.53666666666666663</v>
      </c>
      <c r="Q54" s="123">
        <f>'Data Non-Energy-Sector'!L12</f>
        <v>0.8</v>
      </c>
      <c r="R54" s="57">
        <f>'Data Non-Energy-Sector'!G12</f>
        <v>2</v>
      </c>
      <c r="S54" s="252">
        <f t="shared" si="93"/>
        <v>2.9952331671402543E-2</v>
      </c>
    </row>
    <row r="55" spans="1:19" x14ac:dyDescent="0.2">
      <c r="A55" t="s">
        <v>59</v>
      </c>
      <c r="B55" s="7" t="str">
        <f t="shared" si="91"/>
        <v>Metal</v>
      </c>
      <c r="C55" s="34" t="s">
        <v>63</v>
      </c>
      <c r="D55" s="120">
        <f>'Data Non-Energy-Sector'!J13</f>
        <v>0</v>
      </c>
      <c r="E55" s="122">
        <f t="shared" si="94"/>
        <v>3.3333333333333331E-3</v>
      </c>
      <c r="F55" s="122">
        <f t="shared" si="95"/>
        <v>6.6666666666666671E-3</v>
      </c>
      <c r="G55" s="120">
        <f>'Data Non-Energy-Sector'!I13</f>
        <v>0.01</v>
      </c>
      <c r="H55" s="122">
        <f t="shared" si="96"/>
        <v>0.01</v>
      </c>
      <c r="I55" s="122">
        <f t="shared" si="97"/>
        <v>0.01</v>
      </c>
      <c r="J55" s="123">
        <f>'Data Non-Energy-Sector'!K13</f>
        <v>0.01</v>
      </c>
      <c r="K55" s="120">
        <f t="shared" si="92"/>
        <v>0</v>
      </c>
      <c r="L55" s="120">
        <f t="shared" si="92"/>
        <v>3.3333333333333331E-3</v>
      </c>
      <c r="M55" s="120">
        <f t="shared" si="92"/>
        <v>6.6666666666666671E-3</v>
      </c>
      <c r="N55" s="120">
        <f t="shared" si="92"/>
        <v>0.01</v>
      </c>
      <c r="O55" s="122">
        <f t="shared" si="98"/>
        <v>0.27333333333333332</v>
      </c>
      <c r="P55" s="122">
        <f t="shared" si="99"/>
        <v>0.53666666666666663</v>
      </c>
      <c r="Q55" s="123">
        <f>'Data Non-Energy-Sector'!L13</f>
        <v>0.8</v>
      </c>
      <c r="R55" s="57">
        <f>'Data Non-Energy-Sector'!G13</f>
        <v>13</v>
      </c>
      <c r="S55" s="252">
        <f t="shared" si="93"/>
        <v>2.9952331671402543E-2</v>
      </c>
    </row>
    <row r="56" spans="1:19" x14ac:dyDescent="0.2">
      <c r="A56" t="s">
        <v>59</v>
      </c>
      <c r="B56" s="7" t="str">
        <f t="shared" si="91"/>
        <v>Batteries</v>
      </c>
      <c r="C56" s="34" t="s">
        <v>63</v>
      </c>
      <c r="D56" s="120">
        <f>'Data Non-Energy-Sector'!J14</f>
        <v>0</v>
      </c>
      <c r="E56" s="122">
        <f t="shared" si="94"/>
        <v>3.3333333333333331E-3</v>
      </c>
      <c r="F56" s="122">
        <f t="shared" si="95"/>
        <v>6.6666666666666671E-3</v>
      </c>
      <c r="G56" s="120">
        <f>'Data Non-Energy-Sector'!I14</f>
        <v>0.01</v>
      </c>
      <c r="H56" s="122">
        <f t="shared" si="96"/>
        <v>0.01</v>
      </c>
      <c r="I56" s="122">
        <f t="shared" si="97"/>
        <v>0.01</v>
      </c>
      <c r="J56" s="123">
        <f>'Data Non-Energy-Sector'!K14</f>
        <v>0.01</v>
      </c>
      <c r="K56" s="120">
        <f t="shared" si="92"/>
        <v>0</v>
      </c>
      <c r="L56" s="120">
        <f t="shared" si="92"/>
        <v>3.3333333333333331E-3</v>
      </c>
      <c r="M56" s="120">
        <f t="shared" si="92"/>
        <v>6.6666666666666671E-3</v>
      </c>
      <c r="N56" s="120">
        <f t="shared" si="92"/>
        <v>0.01</v>
      </c>
      <c r="O56" s="122">
        <f t="shared" si="98"/>
        <v>0.27333333333333332</v>
      </c>
      <c r="P56" s="122">
        <f t="shared" si="99"/>
        <v>0.53666666666666663</v>
      </c>
      <c r="Q56" s="123">
        <f>'Data Non-Energy-Sector'!L14</f>
        <v>0.8</v>
      </c>
      <c r="R56" s="57">
        <f>'Data Non-Energy-Sector'!G14</f>
        <v>5</v>
      </c>
      <c r="S56" s="252">
        <f t="shared" si="93"/>
        <v>2.9952331671402543E-2</v>
      </c>
    </row>
    <row r="57" spans="1:19" x14ac:dyDescent="0.2">
      <c r="A57" t="s">
        <v>59</v>
      </c>
      <c r="B57" s="7" t="str">
        <f t="shared" si="91"/>
        <v>Lighting</v>
      </c>
      <c r="C57" s="34" t="s">
        <v>63</v>
      </c>
      <c r="D57" s="120">
        <f>'Data Non-Energy-Sector'!J15</f>
        <v>0</v>
      </c>
      <c r="E57" s="122">
        <f t="shared" si="94"/>
        <v>3.3333333333333331E-3</v>
      </c>
      <c r="F57" s="122">
        <f t="shared" si="95"/>
        <v>6.6666666666666671E-3</v>
      </c>
      <c r="G57" s="120">
        <f>'Data Non-Energy-Sector'!I15</f>
        <v>0.01</v>
      </c>
      <c r="H57" s="122">
        <f t="shared" si="96"/>
        <v>0.01</v>
      </c>
      <c r="I57" s="122">
        <f t="shared" si="97"/>
        <v>0.01</v>
      </c>
      <c r="J57" s="123">
        <f>'Data Non-Energy-Sector'!K15</f>
        <v>0.01</v>
      </c>
      <c r="K57" s="120">
        <f t="shared" si="92"/>
        <v>0</v>
      </c>
      <c r="L57" s="120">
        <f t="shared" si="92"/>
        <v>3.3333333333333331E-3</v>
      </c>
      <c r="M57" s="120">
        <f t="shared" si="92"/>
        <v>6.6666666666666671E-3</v>
      </c>
      <c r="N57" s="120">
        <f t="shared" si="92"/>
        <v>0.01</v>
      </c>
      <c r="O57" s="122">
        <f t="shared" si="98"/>
        <v>0.27333333333333332</v>
      </c>
      <c r="P57" s="122">
        <f t="shared" si="99"/>
        <v>0.53666666666666663</v>
      </c>
      <c r="Q57" s="123">
        <f>'Data Non-Energy-Sector'!L15</f>
        <v>0.8</v>
      </c>
      <c r="R57" s="57">
        <f>'Data Non-Energy-Sector'!G15</f>
        <v>6</v>
      </c>
      <c r="S57" s="252">
        <f t="shared" si="93"/>
        <v>2.9952331671402543E-2</v>
      </c>
    </row>
    <row r="58" spans="1:19" x14ac:dyDescent="0.2">
      <c r="A58" t="s">
        <v>59</v>
      </c>
      <c r="B58" s="7" t="str">
        <f t="shared" si="91"/>
        <v>-</v>
      </c>
      <c r="C58" s="34" t="s">
        <v>63</v>
      </c>
      <c r="D58" s="96"/>
      <c r="E58" s="96"/>
      <c r="F58" s="96"/>
      <c r="G58" s="96"/>
      <c r="H58" s="96"/>
      <c r="I58" s="96"/>
      <c r="J58" s="231"/>
      <c r="K58" s="96"/>
      <c r="L58" s="96"/>
      <c r="M58" s="96"/>
      <c r="N58" s="96"/>
      <c r="O58" s="96"/>
      <c r="P58" s="96"/>
      <c r="Q58" s="231"/>
      <c r="S58" s="232"/>
    </row>
    <row r="59" spans="1:19" x14ac:dyDescent="0.2">
      <c r="A59" t="s">
        <v>59</v>
      </c>
      <c r="B59" s="7" t="str">
        <f t="shared" si="91"/>
        <v>-</v>
      </c>
      <c r="C59" s="36" t="s">
        <v>63</v>
      </c>
      <c r="D59" s="96"/>
      <c r="E59" s="96"/>
      <c r="F59" s="96"/>
      <c r="G59" s="96"/>
      <c r="H59" s="96"/>
      <c r="I59" s="96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t="s">
        <v>59</v>
      </c>
      <c r="B60" s="7" t="str">
        <f t="shared" si="91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t="s">
        <v>59</v>
      </c>
      <c r="B61" s="7" t="str">
        <f t="shared" si="91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t="s">
        <v>59</v>
      </c>
      <c r="B62" s="7" t="str">
        <f t="shared" si="91"/>
        <v>-</v>
      </c>
      <c r="C62" s="36" t="s">
        <v>63</v>
      </c>
      <c r="D62" s="96"/>
      <c r="E62" s="96"/>
      <c r="F62" s="96"/>
      <c r="G62" s="97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t="s">
        <v>59</v>
      </c>
      <c r="B63" s="7" t="str">
        <f t="shared" si="91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t="s">
        <v>59</v>
      </c>
      <c r="B64" s="7" t="str">
        <f t="shared" si="91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t="s">
        <v>59</v>
      </c>
      <c r="B65" s="7" t="str">
        <f t="shared" si="91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t="s">
        <v>59</v>
      </c>
      <c r="B66" s="7" t="str">
        <f t="shared" si="91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t="s">
        <v>59</v>
      </c>
      <c r="B67" s="7" t="str">
        <f t="shared" si="91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t="s">
        <v>59</v>
      </c>
      <c r="B68" s="7" t="str">
        <f t="shared" si="91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t="s">
        <v>59</v>
      </c>
      <c r="B69" s="7" t="str">
        <f t="shared" si="91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s="102" customFormat="1" ht="16" thickBot="1" x14ac:dyDescent="0.25">
      <c r="A70" s="102" t="s">
        <v>59</v>
      </c>
      <c r="B70" s="100" t="str">
        <f t="shared" si="91"/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DK70" s="397"/>
    </row>
    <row r="71" spans="1:115" ht="16" thickTop="1" x14ac:dyDescent="0.2">
      <c r="C71" s="34"/>
      <c r="D71" s="96"/>
      <c r="E71" s="493" t="s">
        <v>150</v>
      </c>
      <c r="F71" s="493"/>
      <c r="G71" s="493"/>
      <c r="H71" s="493"/>
      <c r="I71" s="493"/>
      <c r="J71" s="493"/>
      <c r="K71" s="493"/>
      <c r="L71" s="96"/>
      <c r="M71" s="96"/>
      <c r="N71" s="96"/>
      <c r="O71" s="96"/>
      <c r="P71" s="96"/>
      <c r="Q71" s="97"/>
      <c r="S71" s="98"/>
    </row>
    <row r="72" spans="1:115" x14ac:dyDescent="0.2">
      <c r="C72" s="34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115" x14ac:dyDescent="0.2">
      <c r="C73" s="34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115" x14ac:dyDescent="0.2">
      <c r="C74" s="34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O74" s="96"/>
      <c r="P74" s="96"/>
      <c r="Q74" s="97"/>
      <c r="S74" s="98"/>
    </row>
    <row r="77" spans="1:115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64">
        <v>2050</v>
      </c>
      <c r="BM77" s="64">
        <v>2051</v>
      </c>
      <c r="BN77" s="64">
        <v>2052</v>
      </c>
      <c r="BO77" s="64">
        <v>2053</v>
      </c>
      <c r="BP77" s="64">
        <v>2054</v>
      </c>
      <c r="BQ77" s="64">
        <v>2055</v>
      </c>
      <c r="BR77" s="64">
        <v>2056</v>
      </c>
      <c r="BS77" s="64">
        <v>2057</v>
      </c>
      <c r="BT77" s="64">
        <v>2058</v>
      </c>
      <c r="BU77" s="64">
        <v>2059</v>
      </c>
      <c r="BV77" s="64">
        <v>2060</v>
      </c>
      <c r="BW77" s="64">
        <v>2061</v>
      </c>
      <c r="BX77" s="64">
        <v>2062</v>
      </c>
      <c r="BY77" s="64">
        <v>2063</v>
      </c>
      <c r="BZ77" s="64">
        <v>2064</v>
      </c>
      <c r="CA77" s="64">
        <v>2065</v>
      </c>
      <c r="CB77" s="64">
        <v>2066</v>
      </c>
      <c r="CC77" s="64">
        <v>2067</v>
      </c>
      <c r="CD77" s="64">
        <v>2068</v>
      </c>
      <c r="CE77" s="64">
        <v>2069</v>
      </c>
      <c r="CF77" s="64">
        <v>2070</v>
      </c>
      <c r="CG77" s="64">
        <v>2071</v>
      </c>
      <c r="CH77" s="64">
        <v>2072</v>
      </c>
      <c r="CI77" s="64">
        <v>2073</v>
      </c>
      <c r="CJ77" s="64">
        <v>2074</v>
      </c>
      <c r="CK77" s="64">
        <v>2075</v>
      </c>
      <c r="CL77" s="64">
        <v>2076</v>
      </c>
      <c r="CM77" s="64">
        <v>2077</v>
      </c>
      <c r="CN77" s="64">
        <v>2078</v>
      </c>
      <c r="CO77" s="64">
        <v>2079</v>
      </c>
      <c r="CP77" s="64">
        <v>2080</v>
      </c>
      <c r="CQ77" s="64">
        <v>2081</v>
      </c>
      <c r="CR77" s="64">
        <v>2082</v>
      </c>
      <c r="CS77" s="64">
        <v>2083</v>
      </c>
      <c r="CT77" s="64">
        <v>2084</v>
      </c>
      <c r="CU77" s="64">
        <v>2085</v>
      </c>
      <c r="CV77" s="64">
        <v>2086</v>
      </c>
      <c r="CW77" s="64">
        <v>2087</v>
      </c>
      <c r="CX77" s="64">
        <v>2088</v>
      </c>
      <c r="CY77" s="64">
        <v>2089</v>
      </c>
      <c r="CZ77" s="64">
        <v>2090</v>
      </c>
      <c r="DA77" s="64">
        <v>2091</v>
      </c>
      <c r="DB77" s="64">
        <v>2092</v>
      </c>
      <c r="DC77" s="64">
        <v>2093</v>
      </c>
      <c r="DD77" s="64">
        <v>2094</v>
      </c>
      <c r="DE77" s="64">
        <v>2095</v>
      </c>
      <c r="DF77" s="64">
        <v>2096</v>
      </c>
      <c r="DG77" s="64">
        <v>2097</v>
      </c>
      <c r="DH77" s="64">
        <v>2098</v>
      </c>
      <c r="DI77" s="64">
        <v>2099</v>
      </c>
      <c r="DJ77" s="64">
        <v>2100</v>
      </c>
    </row>
    <row r="78" spans="1:115" x14ac:dyDescent="0.2">
      <c r="B78" s="65" t="s">
        <v>189</v>
      </c>
      <c r="C78" s="65" t="s">
        <v>2</v>
      </c>
      <c r="D78" s="66">
        <f>E78/(1+D88)</f>
        <v>59735.006154057686</v>
      </c>
      <c r="E78" s="66">
        <f>F78/(1+E88)</f>
        <v>61514.107167906783</v>
      </c>
      <c r="F78" s="66">
        <f>G78/(1+F88)</f>
        <v>62442.023627883558</v>
      </c>
      <c r="G78" s="66">
        <f>H78/(1+G88)</f>
        <v>63551.580061873661</v>
      </c>
      <c r="H78" s="84">
        <f>'Framework Data'!H32</f>
        <v>64500</v>
      </c>
      <c r="I78" s="84">
        <f>'Framework Data'!I32</f>
        <v>79900</v>
      </c>
      <c r="J78" s="84">
        <f>'Framework Data'!J32</f>
        <v>84800</v>
      </c>
      <c r="K78" s="84">
        <f>'Framework Data'!K32</f>
        <v>79700</v>
      </c>
      <c r="L78" s="84">
        <f>'Framework Data'!L32</f>
        <v>76600</v>
      </c>
      <c r="M78" s="84">
        <f>'Framework Data'!M32</f>
        <v>82000</v>
      </c>
      <c r="N78" s="84">
        <f>'Framework Data'!N32</f>
        <v>83500</v>
      </c>
      <c r="O78" s="84">
        <f>'Framework Data'!O32</f>
        <v>83500</v>
      </c>
      <c r="P78" s="84">
        <f>'Framework Data'!P32</f>
        <v>98300</v>
      </c>
      <c r="Q78" s="84">
        <f>'Framework Data'!Q32</f>
        <v>99100</v>
      </c>
      <c r="R78" s="84">
        <f>'Framework Data'!R32</f>
        <v>102000</v>
      </c>
      <c r="S78" s="84">
        <f>'Framework Data'!S32</f>
        <v>123000</v>
      </c>
      <c r="T78" s="84">
        <f>'Framework Data'!T32</f>
        <v>123000</v>
      </c>
      <c r="U78" s="84">
        <f>'Framework Data'!U32</f>
        <v>124000</v>
      </c>
      <c r="V78" s="84">
        <f>'Framework Data'!V32</f>
        <v>124000</v>
      </c>
      <c r="W78" s="84">
        <f>'Framework Data'!W32</f>
        <v>133000</v>
      </c>
      <c r="X78" s="84">
        <f>'Framework Data'!X32</f>
        <v>133000</v>
      </c>
      <c r="Y78" s="84">
        <f>'Framework Data'!Y32</f>
        <v>111000</v>
      </c>
      <c r="Z78" s="84">
        <f>'Framework Data'!Z32</f>
        <v>110000</v>
      </c>
      <c r="AA78" s="84">
        <f>'Framework Data'!AA32</f>
        <v>110000</v>
      </c>
      <c r="AB78" s="84">
        <f>'Framework Data'!AB32</f>
        <v>123000</v>
      </c>
      <c r="AC78" s="84">
        <f>'Framework Data'!AC32</f>
        <v>130000</v>
      </c>
      <c r="AD78" s="84">
        <f>'Framework Data'!AD32</f>
        <v>129000</v>
      </c>
      <c r="AE78" s="84">
        <f>'Framework Data'!AE32</f>
        <v>132000</v>
      </c>
      <c r="AF78" s="84">
        <f>'Framework Data'!AF32</f>
        <v>190000</v>
      </c>
      <c r="AG78" s="84">
        <f>'Framework Data'!AG32</f>
        <v>210000</v>
      </c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</row>
    <row r="79" spans="1:115" x14ac:dyDescent="0.2">
      <c r="B79" s="65" t="s">
        <v>193</v>
      </c>
      <c r="C79" s="65" t="s">
        <v>96</v>
      </c>
      <c r="D79" s="242">
        <f>'Framework Data'!$D99</f>
        <v>0.47320000000000001</v>
      </c>
      <c r="E79" s="242">
        <f>'Framework Data'!$D99</f>
        <v>0.47320000000000001</v>
      </c>
      <c r="F79" s="242">
        <f>'Framework Data'!$D99</f>
        <v>0.47320000000000001</v>
      </c>
      <c r="G79" s="242">
        <f>'Framework Data'!$D99</f>
        <v>0.47320000000000001</v>
      </c>
      <c r="H79" s="242">
        <f>'Framework Data'!$D99</f>
        <v>0.47320000000000001</v>
      </c>
      <c r="I79" s="242">
        <f>'Framework Data'!$D99</f>
        <v>0.47320000000000001</v>
      </c>
      <c r="J79" s="242">
        <f>'Framework Data'!$D99</f>
        <v>0.47320000000000001</v>
      </c>
      <c r="K79" s="242">
        <f>'Framework Data'!$D99</f>
        <v>0.47320000000000001</v>
      </c>
      <c r="L79" s="242">
        <f>'Framework Data'!$D99</f>
        <v>0.47320000000000001</v>
      </c>
      <c r="M79" s="242">
        <f>'Framework Data'!$D99</f>
        <v>0.47320000000000001</v>
      </c>
      <c r="N79" s="242">
        <f>'Framework Data'!$D99</f>
        <v>0.47320000000000001</v>
      </c>
      <c r="O79" s="242">
        <f>'Framework Data'!$D99</f>
        <v>0.47320000000000001</v>
      </c>
      <c r="P79" s="242">
        <f>'Framework Data'!$D99</f>
        <v>0.47320000000000001</v>
      </c>
      <c r="Q79" s="242">
        <f>'Framework Data'!$D99</f>
        <v>0.47320000000000001</v>
      </c>
      <c r="R79" s="242">
        <f>'Framework Data'!$D99</f>
        <v>0.47320000000000001</v>
      </c>
      <c r="S79" s="242">
        <f>'Framework Data'!$D99</f>
        <v>0.47320000000000001</v>
      </c>
      <c r="T79" s="242">
        <f>'Framework Data'!$D99</f>
        <v>0.47320000000000001</v>
      </c>
      <c r="U79" s="242">
        <f>'Framework Data'!$D99</f>
        <v>0.47320000000000001</v>
      </c>
      <c r="V79" s="242">
        <f>'Framework Data'!$D99</f>
        <v>0.47320000000000001</v>
      </c>
      <c r="W79" s="242">
        <f>'Framework Data'!$D99</f>
        <v>0.47320000000000001</v>
      </c>
      <c r="X79" s="242">
        <f>'Framework Data'!$D99</f>
        <v>0.47320000000000001</v>
      </c>
      <c r="Y79" s="242">
        <f>'Framework Data'!$D99</f>
        <v>0.47320000000000001</v>
      </c>
      <c r="Z79" s="242">
        <f>'Framework Data'!$D99</f>
        <v>0.47320000000000001</v>
      </c>
      <c r="AA79" s="242">
        <f>'Framework Data'!$D99</f>
        <v>0.47320000000000001</v>
      </c>
      <c r="AB79" s="242">
        <f>'Framework Data'!$D99</f>
        <v>0.47320000000000001</v>
      </c>
      <c r="AC79" s="242">
        <f>'Framework Data'!$D99</f>
        <v>0.47320000000000001</v>
      </c>
      <c r="AD79" s="242">
        <f>'Framework Data'!$D99</f>
        <v>0.47320000000000001</v>
      </c>
      <c r="AE79" s="242">
        <f>'Framework Data'!$D99</f>
        <v>0.47320000000000001</v>
      </c>
      <c r="AF79" s="242">
        <f>'Framework Data'!$D99</f>
        <v>0.47320000000000001</v>
      </c>
      <c r="AG79" s="242">
        <f>'Framework Data'!$D99</f>
        <v>0.47320000000000001</v>
      </c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</row>
    <row r="80" spans="1:115" x14ac:dyDescent="0.2">
      <c r="B80" s="65" t="s">
        <v>194</v>
      </c>
      <c r="C80" s="65" t="s">
        <v>2</v>
      </c>
      <c r="D80" s="74">
        <f>D78*D79</f>
        <v>28266.604912100098</v>
      </c>
      <c r="E80" s="74">
        <f t="shared" ref="E80:AF80" si="100">E78*E79</f>
        <v>29108.475511853489</v>
      </c>
      <c r="F80" s="74">
        <f t="shared" si="100"/>
        <v>29547.565580714501</v>
      </c>
      <c r="G80" s="74">
        <f t="shared" si="100"/>
        <v>30072.607685278617</v>
      </c>
      <c r="H80" s="74">
        <f t="shared" si="100"/>
        <v>30521.4</v>
      </c>
      <c r="I80" s="74">
        <f t="shared" si="100"/>
        <v>37808.68</v>
      </c>
      <c r="J80" s="74">
        <f t="shared" si="100"/>
        <v>40127.360000000001</v>
      </c>
      <c r="K80" s="74">
        <f t="shared" si="100"/>
        <v>37714.04</v>
      </c>
      <c r="L80" s="74">
        <f t="shared" si="100"/>
        <v>36247.120000000003</v>
      </c>
      <c r="M80" s="74">
        <f t="shared" si="100"/>
        <v>38802.400000000001</v>
      </c>
      <c r="N80" s="74">
        <f t="shared" si="100"/>
        <v>39512.200000000004</v>
      </c>
      <c r="O80" s="74">
        <f t="shared" si="100"/>
        <v>39512.200000000004</v>
      </c>
      <c r="P80" s="74">
        <f t="shared" si="100"/>
        <v>46515.56</v>
      </c>
      <c r="Q80" s="74">
        <f t="shared" si="100"/>
        <v>46894.12</v>
      </c>
      <c r="R80" s="74">
        <f t="shared" si="100"/>
        <v>48266.400000000001</v>
      </c>
      <c r="S80" s="74">
        <f t="shared" si="100"/>
        <v>58203.6</v>
      </c>
      <c r="T80" s="74">
        <f t="shared" si="100"/>
        <v>58203.6</v>
      </c>
      <c r="U80" s="74">
        <f t="shared" si="100"/>
        <v>58676.800000000003</v>
      </c>
      <c r="V80" s="74">
        <f t="shared" si="100"/>
        <v>58676.800000000003</v>
      </c>
      <c r="W80" s="74">
        <f t="shared" si="100"/>
        <v>62935.6</v>
      </c>
      <c r="X80" s="74">
        <f t="shared" si="100"/>
        <v>62935.6</v>
      </c>
      <c r="Y80" s="74">
        <f t="shared" si="100"/>
        <v>52525.200000000004</v>
      </c>
      <c r="Z80" s="74">
        <f t="shared" si="100"/>
        <v>52052</v>
      </c>
      <c r="AA80" s="74">
        <f t="shared" si="100"/>
        <v>52052</v>
      </c>
      <c r="AB80" s="74">
        <f t="shared" si="100"/>
        <v>58203.6</v>
      </c>
      <c r="AC80" s="74">
        <f t="shared" si="100"/>
        <v>61516</v>
      </c>
      <c r="AD80" s="74">
        <f t="shared" si="100"/>
        <v>61042.8</v>
      </c>
      <c r="AE80" s="74">
        <f t="shared" si="100"/>
        <v>62462.400000000001</v>
      </c>
      <c r="AF80" s="74">
        <f t="shared" si="100"/>
        <v>89908</v>
      </c>
      <c r="AG80" s="74">
        <f t="shared" ref="AG80" si="101">AG78*AG79</f>
        <v>99372</v>
      </c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</row>
    <row r="81" spans="2:114" x14ac:dyDescent="0.2">
      <c r="B81" s="65" t="s">
        <v>173</v>
      </c>
      <c r="C81" s="65" t="s">
        <v>96</v>
      </c>
      <c r="D81" s="242">
        <f>'Framework Data'!$D100</f>
        <v>0.81410000000000005</v>
      </c>
      <c r="E81" s="242">
        <f>'Framework Data'!$D100</f>
        <v>0.81410000000000005</v>
      </c>
      <c r="F81" s="242">
        <f>'Framework Data'!$D100</f>
        <v>0.81410000000000005</v>
      </c>
      <c r="G81" s="242">
        <f>'Framework Data'!$D100</f>
        <v>0.81410000000000005</v>
      </c>
      <c r="H81" s="242">
        <f>'Framework Data'!$D100</f>
        <v>0.81410000000000005</v>
      </c>
      <c r="I81" s="242">
        <f>'Framework Data'!$D100</f>
        <v>0.81410000000000005</v>
      </c>
      <c r="J81" s="242">
        <f>'Framework Data'!$D100</f>
        <v>0.81410000000000005</v>
      </c>
      <c r="K81" s="242">
        <f>'Framework Data'!$D100</f>
        <v>0.81410000000000005</v>
      </c>
      <c r="L81" s="242">
        <f>'Framework Data'!$D100</f>
        <v>0.81410000000000005</v>
      </c>
      <c r="M81" s="242">
        <f>'Framework Data'!$D100</f>
        <v>0.81410000000000005</v>
      </c>
      <c r="N81" s="242">
        <f>'Framework Data'!$D100</f>
        <v>0.81410000000000005</v>
      </c>
      <c r="O81" s="242">
        <f>'Framework Data'!$D100</f>
        <v>0.81410000000000005</v>
      </c>
      <c r="P81" s="242">
        <f>'Framework Data'!$D100</f>
        <v>0.81410000000000005</v>
      </c>
      <c r="Q81" s="242">
        <f>'Framework Data'!$D100</f>
        <v>0.81410000000000005</v>
      </c>
      <c r="R81" s="242">
        <f>'Framework Data'!$D100</f>
        <v>0.81410000000000005</v>
      </c>
      <c r="S81" s="242">
        <f>'Framework Data'!$D100</f>
        <v>0.81410000000000005</v>
      </c>
      <c r="T81" s="242">
        <f>'Framework Data'!$D100</f>
        <v>0.81410000000000005</v>
      </c>
      <c r="U81" s="242">
        <f>'Framework Data'!$D100</f>
        <v>0.81410000000000005</v>
      </c>
      <c r="V81" s="242">
        <f>'Framework Data'!$D100</f>
        <v>0.81410000000000005</v>
      </c>
      <c r="W81" s="242">
        <f>'Framework Data'!$D100</f>
        <v>0.81410000000000005</v>
      </c>
      <c r="X81" s="242">
        <f>'Framework Data'!$D100</f>
        <v>0.81410000000000005</v>
      </c>
      <c r="Y81" s="242">
        <f>'Framework Data'!$D100</f>
        <v>0.81410000000000005</v>
      </c>
      <c r="Z81" s="242">
        <f>'Framework Data'!$D100</f>
        <v>0.81410000000000005</v>
      </c>
      <c r="AA81" s="242">
        <f>'Framework Data'!$D100</f>
        <v>0.81410000000000005</v>
      </c>
      <c r="AB81" s="242">
        <f>'Framework Data'!$D100</f>
        <v>0.81410000000000005</v>
      </c>
      <c r="AC81" s="242">
        <f>'Framework Data'!$D100</f>
        <v>0.81410000000000005</v>
      </c>
      <c r="AD81" s="242">
        <f>'Framework Data'!$D100</f>
        <v>0.81410000000000005</v>
      </c>
      <c r="AE81" s="242">
        <f>'Framework Data'!$D100</f>
        <v>0.81410000000000005</v>
      </c>
      <c r="AF81" s="242">
        <f>'Framework Data'!$D100</f>
        <v>0.81410000000000005</v>
      </c>
      <c r="AG81" s="242">
        <f>'Framework Data'!$D100</f>
        <v>0.81410000000000005</v>
      </c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</row>
    <row r="82" spans="2:114" x14ac:dyDescent="0.2">
      <c r="B82" s="65" t="s">
        <v>195</v>
      </c>
      <c r="C82" s="65" t="s">
        <v>2</v>
      </c>
      <c r="D82" s="74">
        <f>D80*D81</f>
        <v>23011.843058940693</v>
      </c>
      <c r="E82" s="74">
        <f t="shared" ref="E82:AF82" si="102">E80*E81</f>
        <v>23697.209914199928</v>
      </c>
      <c r="F82" s="74">
        <f t="shared" si="102"/>
        <v>24054.673139259678</v>
      </c>
      <c r="G82" s="74">
        <f t="shared" si="102"/>
        <v>24482.109916585323</v>
      </c>
      <c r="H82" s="74">
        <f t="shared" si="102"/>
        <v>24847.471740000001</v>
      </c>
      <c r="I82" s="74">
        <f t="shared" si="102"/>
        <v>30780.046388000002</v>
      </c>
      <c r="J82" s="74">
        <f t="shared" si="102"/>
        <v>32667.683776000002</v>
      </c>
      <c r="K82" s="74">
        <f t="shared" si="102"/>
        <v>30702.999964000002</v>
      </c>
      <c r="L82" s="74">
        <f t="shared" si="102"/>
        <v>29508.780392000004</v>
      </c>
      <c r="M82" s="74">
        <f t="shared" si="102"/>
        <v>31589.033840000004</v>
      </c>
      <c r="N82" s="74">
        <f t="shared" si="102"/>
        <v>32166.882020000005</v>
      </c>
      <c r="O82" s="74">
        <f t="shared" si="102"/>
        <v>32166.882020000005</v>
      </c>
      <c r="P82" s="74">
        <f t="shared" si="102"/>
        <v>37868.317395999999</v>
      </c>
      <c r="Q82" s="74">
        <f t="shared" si="102"/>
        <v>38176.503092000006</v>
      </c>
      <c r="R82" s="74">
        <f t="shared" si="102"/>
        <v>39293.676240000001</v>
      </c>
      <c r="S82" s="74">
        <f t="shared" si="102"/>
        <v>47383.550759999998</v>
      </c>
      <c r="T82" s="74">
        <f t="shared" si="102"/>
        <v>47383.550759999998</v>
      </c>
      <c r="U82" s="74">
        <f t="shared" si="102"/>
        <v>47768.782880000006</v>
      </c>
      <c r="V82" s="74">
        <f t="shared" si="102"/>
        <v>47768.782880000006</v>
      </c>
      <c r="W82" s="74">
        <f t="shared" si="102"/>
        <v>51235.871960000004</v>
      </c>
      <c r="X82" s="74">
        <f t="shared" si="102"/>
        <v>51235.871960000004</v>
      </c>
      <c r="Y82" s="74">
        <f t="shared" si="102"/>
        <v>42760.765320000006</v>
      </c>
      <c r="Z82" s="74">
        <f t="shared" si="102"/>
        <v>42375.533200000005</v>
      </c>
      <c r="AA82" s="74">
        <f t="shared" si="102"/>
        <v>42375.533200000005</v>
      </c>
      <c r="AB82" s="74">
        <f t="shared" si="102"/>
        <v>47383.550759999998</v>
      </c>
      <c r="AC82" s="74">
        <f t="shared" si="102"/>
        <v>50080.175600000002</v>
      </c>
      <c r="AD82" s="74">
        <f t="shared" si="102"/>
        <v>49694.943480000002</v>
      </c>
      <c r="AE82" s="74">
        <f t="shared" si="102"/>
        <v>50850.639840000003</v>
      </c>
      <c r="AF82" s="74">
        <f t="shared" si="102"/>
        <v>73194.102800000008</v>
      </c>
      <c r="AG82" s="74">
        <f>AG80*AG81</f>
        <v>80898.745200000005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2:114" x14ac:dyDescent="0.2">
      <c r="B83" s="65" t="s">
        <v>152</v>
      </c>
      <c r="C83" s="68" t="s">
        <v>89</v>
      </c>
      <c r="D83" s="70">
        <f t="shared" ref="D83:F83" si="103">E83</f>
        <v>0</v>
      </c>
      <c r="E83" s="70">
        <f t="shared" si="103"/>
        <v>0</v>
      </c>
      <c r="F83" s="70">
        <f t="shared" si="103"/>
        <v>0</v>
      </c>
      <c r="G83" s="70">
        <f>H83</f>
        <v>0</v>
      </c>
      <c r="H83" s="240">
        <f>'Framework Data'!D70</f>
        <v>0</v>
      </c>
      <c r="I83" s="70">
        <f t="shared" ref="I83:X83" si="104">($Y$83-$H$83)/($Y$77-$H$77)+H83</f>
        <v>3.2352941176470589E-3</v>
      </c>
      <c r="J83" s="70">
        <f t="shared" si="104"/>
        <v>6.4705882352941177E-3</v>
      </c>
      <c r="K83" s="70">
        <f t="shared" si="104"/>
        <v>9.705882352941177E-3</v>
      </c>
      <c r="L83" s="70">
        <f t="shared" si="104"/>
        <v>1.2941176470588235E-2</v>
      </c>
      <c r="M83" s="70">
        <f t="shared" si="104"/>
        <v>1.6176470588235296E-2</v>
      </c>
      <c r="N83" s="70">
        <f t="shared" si="104"/>
        <v>1.9411764705882354E-2</v>
      </c>
      <c r="O83" s="70">
        <f t="shared" si="104"/>
        <v>2.2647058823529412E-2</v>
      </c>
      <c r="P83" s="70">
        <f t="shared" si="104"/>
        <v>2.5882352941176471E-2</v>
      </c>
      <c r="Q83" s="70">
        <f t="shared" si="104"/>
        <v>2.9117647058823529E-2</v>
      </c>
      <c r="R83" s="70">
        <f t="shared" si="104"/>
        <v>3.2352941176470591E-2</v>
      </c>
      <c r="S83" s="70">
        <f t="shared" si="104"/>
        <v>3.558823529411765E-2</v>
      </c>
      <c r="T83" s="70">
        <f t="shared" si="104"/>
        <v>3.8823529411764708E-2</v>
      </c>
      <c r="U83" s="70">
        <f t="shared" si="104"/>
        <v>4.2058823529411767E-2</v>
      </c>
      <c r="V83" s="70">
        <f t="shared" si="104"/>
        <v>4.5294117647058825E-2</v>
      </c>
      <c r="W83" s="70">
        <f t="shared" si="104"/>
        <v>4.8529411764705883E-2</v>
      </c>
      <c r="X83" s="70">
        <f t="shared" si="104"/>
        <v>5.1764705882352942E-2</v>
      </c>
      <c r="Y83" s="240">
        <f>'Framework Data'!E70</f>
        <v>5.5E-2</v>
      </c>
      <c r="Z83" s="70">
        <f>($AG$83-$Y$83)/($AG$77-$Y$77)+Y83</f>
        <v>5.5E-2</v>
      </c>
      <c r="AA83" s="70">
        <f t="shared" ref="AA83:AF83" si="105">($AG$83-$Y$83)/($AG$77-$Y$77)+Z83</f>
        <v>5.5E-2</v>
      </c>
      <c r="AB83" s="70">
        <f t="shared" si="105"/>
        <v>5.5E-2</v>
      </c>
      <c r="AC83" s="70">
        <f t="shared" si="105"/>
        <v>5.5E-2</v>
      </c>
      <c r="AD83" s="70">
        <f t="shared" si="105"/>
        <v>5.5E-2</v>
      </c>
      <c r="AE83" s="70">
        <f t="shared" si="105"/>
        <v>5.5E-2</v>
      </c>
      <c r="AF83" s="70">
        <f t="shared" si="105"/>
        <v>5.5E-2</v>
      </c>
      <c r="AG83" s="240">
        <f>'Framework Data'!G70</f>
        <v>5.5E-2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2:114" x14ac:dyDescent="0.2">
      <c r="B84" s="65" t="s">
        <v>90</v>
      </c>
      <c r="C84" s="65" t="s">
        <v>2</v>
      </c>
      <c r="D84" s="74">
        <f t="shared" ref="D84:AF84" si="106">D82/(1-D83)</f>
        <v>23011.843058940693</v>
      </c>
      <c r="E84" s="74">
        <f t="shared" si="106"/>
        <v>23697.209914199928</v>
      </c>
      <c r="F84" s="74">
        <f t="shared" si="106"/>
        <v>24054.673139259678</v>
      </c>
      <c r="G84" s="74">
        <f t="shared" si="106"/>
        <v>24482.109916585323</v>
      </c>
      <c r="H84" s="74">
        <f t="shared" si="106"/>
        <v>24847.471740000001</v>
      </c>
      <c r="I84" s="74">
        <f t="shared" si="106"/>
        <v>30879.952115432287</v>
      </c>
      <c r="J84" s="74">
        <f t="shared" si="106"/>
        <v>32880.439561397281</v>
      </c>
      <c r="K84" s="74">
        <f t="shared" si="106"/>
        <v>31003.920367567571</v>
      </c>
      <c r="L84" s="74">
        <f t="shared" si="106"/>
        <v>29895.665474612637</v>
      </c>
      <c r="M84" s="74">
        <f t="shared" si="106"/>
        <v>32108.434994319887</v>
      </c>
      <c r="N84" s="74">
        <f t="shared" si="106"/>
        <v>32803.658928614284</v>
      </c>
      <c r="O84" s="74">
        <f t="shared" si="106"/>
        <v>32912.247628046949</v>
      </c>
      <c r="P84" s="74">
        <f t="shared" si="106"/>
        <v>38874.480418599029</v>
      </c>
      <c r="Q84" s="74">
        <f t="shared" si="106"/>
        <v>39321.451230778563</v>
      </c>
      <c r="R84" s="74">
        <f t="shared" si="106"/>
        <v>40607.446570212764</v>
      </c>
      <c r="S84" s="74">
        <f t="shared" si="106"/>
        <v>49132.074591033852</v>
      </c>
      <c r="T84" s="74">
        <f t="shared" si="106"/>
        <v>49297.451831089347</v>
      </c>
      <c r="U84" s="74">
        <f t="shared" si="106"/>
        <v>49866.0920454406</v>
      </c>
      <c r="V84" s="74">
        <f t="shared" si="106"/>
        <v>50035.077569932233</v>
      </c>
      <c r="W84" s="74">
        <f t="shared" si="106"/>
        <v>53849.138999690891</v>
      </c>
      <c r="X84" s="74">
        <f t="shared" si="106"/>
        <v>54032.86745161291</v>
      </c>
      <c r="Y84" s="74">
        <f t="shared" si="106"/>
        <v>45249.487111111121</v>
      </c>
      <c r="Z84" s="74">
        <f t="shared" si="106"/>
        <v>44841.834074074082</v>
      </c>
      <c r="AA84" s="74">
        <f t="shared" si="106"/>
        <v>44841.834074074082</v>
      </c>
      <c r="AB84" s="74">
        <f t="shared" si="106"/>
        <v>50141.323555555558</v>
      </c>
      <c r="AC84" s="74">
        <f t="shared" si="106"/>
        <v>52994.894814814819</v>
      </c>
      <c r="AD84" s="74">
        <f>AD82/(1-AD83)</f>
        <v>52587.241777777781</v>
      </c>
      <c r="AE84" s="74">
        <f t="shared" si="106"/>
        <v>53810.200888888896</v>
      </c>
      <c r="AF84" s="74">
        <f t="shared" si="106"/>
        <v>77454.077037037045</v>
      </c>
      <c r="AG84" s="74">
        <f t="shared" ref="AG84" si="107">AG82/(1-AG83)</f>
        <v>85607.137777777782</v>
      </c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</row>
    <row r="85" spans="2:114" x14ac:dyDescent="0.2">
      <c r="B85" s="65" t="s">
        <v>91</v>
      </c>
      <c r="C85" s="65" t="s">
        <v>2</v>
      </c>
      <c r="D85" s="237">
        <f>'Framework Data'!D6</f>
        <v>0</v>
      </c>
      <c r="E85" s="237">
        <f>'Framework Data'!E6</f>
        <v>9.769991205298868E-8</v>
      </c>
      <c r="F85" s="237">
        <f>'Framework Data'!F6</f>
        <v>9.769991205298868E-8</v>
      </c>
      <c r="G85" s="237">
        <f>'Framework Data'!G6</f>
        <v>9.7699912052988707E-8</v>
      </c>
      <c r="H85" s="237">
        <f>'Framework Data'!H6</f>
        <v>9.7699912052988654E-8</v>
      </c>
      <c r="I85" s="237">
        <f>'Framework Data'!I6</f>
        <v>9.7699912052988654E-8</v>
      </c>
      <c r="J85" s="237">
        <f>'Framework Data'!J6</f>
        <v>9.7699912052988773E-8</v>
      </c>
      <c r="K85" s="237">
        <f>'Framework Data'!K6</f>
        <v>9.7699912052988508E-8</v>
      </c>
      <c r="L85" s="237">
        <f>'Framework Data'!L6</f>
        <v>9.7699912052988773E-8</v>
      </c>
      <c r="M85" s="237">
        <f>'Framework Data'!M6</f>
        <v>9.7699912052988654E-8</v>
      </c>
      <c r="N85" s="237">
        <f>'Framework Data'!N6</f>
        <v>9.7699912052988654E-8</v>
      </c>
      <c r="O85" s="237">
        <f>'Framework Data'!O6</f>
        <v>9.7699912052988773E-8</v>
      </c>
      <c r="P85" s="237">
        <f>'Framework Data'!P6</f>
        <v>9.7699912052988773E-8</v>
      </c>
      <c r="Q85" s="237">
        <f>'Framework Data'!Q6</f>
        <v>9.7699912052988508E-8</v>
      </c>
      <c r="R85" s="237">
        <f>'Framework Data'!R6</f>
        <v>9.7699912052988508E-8</v>
      </c>
      <c r="S85" s="237">
        <f>'Framework Data'!S6</f>
        <v>9.7699912052989024E-8</v>
      </c>
      <c r="T85" s="237">
        <f>'Framework Data'!T6</f>
        <v>2.4825812491206422E-7</v>
      </c>
      <c r="U85" s="237">
        <f>'Framework Data'!U6</f>
        <v>2.792827869698956E-7</v>
      </c>
      <c r="V85" s="237">
        <f>'Framework Data'!V6</f>
        <v>2.8267855013781271E-7</v>
      </c>
      <c r="W85" s="237">
        <f>'Framework Data'!W6</f>
        <v>3.1353207095254839E-7</v>
      </c>
      <c r="X85" s="237">
        <f>'Framework Data'!X6</f>
        <v>1.127658732655896E-6</v>
      </c>
      <c r="Y85" s="237">
        <f>'Framework Data'!Y6</f>
        <v>7.3768424937571722E-7</v>
      </c>
      <c r="Z85" s="237">
        <f>'Framework Data'!Z6</f>
        <v>9.3111239011141429E-7</v>
      </c>
      <c r="AA85" s="237">
        <f>'Framework Data'!AA6</f>
        <v>4.5960773890554691E-7</v>
      </c>
      <c r="AB85" s="237">
        <f>'Framework Data'!AB6</f>
        <v>4.3365723234087041E-7</v>
      </c>
      <c r="AC85" s="237">
        <f>'Framework Data'!AC6</f>
        <v>4.8342660202456601E-7</v>
      </c>
      <c r="AD85" s="237">
        <f>'Framework Data'!AD6</f>
        <v>1.24309894198968E-2</v>
      </c>
      <c r="AE85" s="237">
        <f>'Framework Data'!AE6</f>
        <v>4.6632637719054008E-2</v>
      </c>
      <c r="AF85" s="237">
        <f>'Framework Data'!AF6</f>
        <v>7.4357932042346614E-2</v>
      </c>
      <c r="AG85" s="237">
        <f>'Framework Data'!AG6</f>
        <v>8.0765854908979209E-2</v>
      </c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</row>
    <row r="86" spans="2:114" x14ac:dyDescent="0.2">
      <c r="B86" s="71" t="s">
        <v>92</v>
      </c>
      <c r="C86" s="65" t="s">
        <v>2</v>
      </c>
      <c r="D86" s="74">
        <f t="shared" ref="D86:AF86" si="108">D84-D85</f>
        <v>23011.843058940693</v>
      </c>
      <c r="E86" s="74">
        <f t="shared" si="108"/>
        <v>23697.209914102226</v>
      </c>
      <c r="F86" s="74">
        <f t="shared" si="108"/>
        <v>24054.673139161976</v>
      </c>
      <c r="G86" s="74">
        <f t="shared" si="108"/>
        <v>24482.109916487621</v>
      </c>
      <c r="H86" s="74">
        <f t="shared" si="108"/>
        <v>24847.471739902299</v>
      </c>
      <c r="I86" s="74">
        <f t="shared" si="108"/>
        <v>30879.952115334585</v>
      </c>
      <c r="J86" s="74">
        <f t="shared" si="108"/>
        <v>32880.43956129958</v>
      </c>
      <c r="K86" s="74">
        <f t="shared" si="108"/>
        <v>31003.920367469869</v>
      </c>
      <c r="L86" s="74">
        <f t="shared" si="108"/>
        <v>29895.665474514935</v>
      </c>
      <c r="M86" s="74">
        <f t="shared" si="108"/>
        <v>32108.434994222185</v>
      </c>
      <c r="N86" s="74">
        <f t="shared" si="108"/>
        <v>32803.658928516583</v>
      </c>
      <c r="O86" s="74">
        <f t="shared" si="108"/>
        <v>32912.247627949248</v>
      </c>
      <c r="P86" s="74">
        <f t="shared" si="108"/>
        <v>38874.480418501327</v>
      </c>
      <c r="Q86" s="74">
        <f t="shared" si="108"/>
        <v>39321.451230680861</v>
      </c>
      <c r="R86" s="74">
        <f t="shared" si="108"/>
        <v>40607.446570115062</v>
      </c>
      <c r="S86" s="74">
        <f t="shared" si="108"/>
        <v>49132.07459093615</v>
      </c>
      <c r="T86" s="74">
        <f t="shared" si="108"/>
        <v>49297.451830841092</v>
      </c>
      <c r="U86" s="74">
        <f t="shared" si="108"/>
        <v>49866.09204516132</v>
      </c>
      <c r="V86" s="74">
        <f t="shared" si="108"/>
        <v>50035.077569649555</v>
      </c>
      <c r="W86" s="74">
        <f t="shared" si="108"/>
        <v>53849.138999377356</v>
      </c>
      <c r="X86" s="74">
        <f t="shared" si="108"/>
        <v>54032.867450485253</v>
      </c>
      <c r="Y86" s="74">
        <f t="shared" si="108"/>
        <v>45249.487110373433</v>
      </c>
      <c r="Z86" s="74">
        <f t="shared" si="108"/>
        <v>44841.834073142971</v>
      </c>
      <c r="AA86" s="74">
        <f t="shared" si="108"/>
        <v>44841.834073614475</v>
      </c>
      <c r="AB86" s="74">
        <f t="shared" si="108"/>
        <v>50141.323555121904</v>
      </c>
      <c r="AC86" s="74">
        <f t="shared" si="108"/>
        <v>52994.89481433139</v>
      </c>
      <c r="AD86" s="74">
        <f t="shared" si="108"/>
        <v>52587.229346788365</v>
      </c>
      <c r="AE86" s="74">
        <f t="shared" si="108"/>
        <v>53810.154256251175</v>
      </c>
      <c r="AF86" s="74">
        <f t="shared" si="108"/>
        <v>77454.002679105004</v>
      </c>
      <c r="AG86" s="74">
        <f t="shared" ref="AG86" si="109">AG84-AG85</f>
        <v>85607.05701192288</v>
      </c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</row>
    <row r="87" spans="2:114" x14ac:dyDescent="0.2">
      <c r="B87" s="65" t="s">
        <v>93</v>
      </c>
      <c r="C87" s="65" t="s">
        <v>94</v>
      </c>
      <c r="D87" s="238">
        <f>'Framework Data'!D57</f>
        <v>50950509069488.367</v>
      </c>
      <c r="E87" s="238">
        <f>'Framework Data'!E57</f>
        <v>51647194959981.109</v>
      </c>
      <c r="F87" s="238">
        <f>'Framework Data'!F57</f>
        <v>52470667633217.25</v>
      </c>
      <c r="G87" s="238">
        <f>'Framework Data'!G57</f>
        <v>53337588714185.781</v>
      </c>
      <c r="H87" s="238">
        <f>'Framework Data'!H57</f>
        <v>54833948860734.422</v>
      </c>
      <c r="I87" s="238">
        <f>'Framework Data'!I57</f>
        <v>56562297159824.047</v>
      </c>
      <c r="J87" s="238">
        <f>'Framework Data'!J57</f>
        <v>58705719130559.383</v>
      </c>
      <c r="K87" s="238">
        <f>'Framework Data'!K57</f>
        <v>60986320577218.547</v>
      </c>
      <c r="L87" s="238">
        <f>'Framework Data'!L57</f>
        <v>62501121248218.641</v>
      </c>
      <c r="M87" s="238">
        <f>'Framework Data'!M57</f>
        <v>64690042408440.953</v>
      </c>
      <c r="N87" s="238">
        <f>'Framework Data'!N57</f>
        <v>67746249355230.945</v>
      </c>
      <c r="O87" s="238">
        <f>'Framework Data'!O57</f>
        <v>69316442935601.664</v>
      </c>
      <c r="P87" s="238">
        <f>'Framework Data'!P57</f>
        <v>71196116657664.938</v>
      </c>
      <c r="Q87" s="238">
        <f>'Framework Data'!Q57</f>
        <v>73854265756934.125</v>
      </c>
      <c r="R87" s="238">
        <f>'Framework Data'!R57</f>
        <v>77602966693876.203</v>
      </c>
      <c r="S87" s="238">
        <f>'Framework Data'!S57</f>
        <v>81143163086806.188</v>
      </c>
      <c r="T87" s="238">
        <f>'Framework Data'!T57</f>
        <v>85317812651766.359</v>
      </c>
      <c r="U87" s="238">
        <f>'Framework Data'!U57</f>
        <v>89736479352572.125</v>
      </c>
      <c r="V87" s="238">
        <f>'Framework Data'!V57</f>
        <v>92137080273009.359</v>
      </c>
      <c r="W87" s="238">
        <f>'Framework Data'!W57</f>
        <v>91525864324734.672</v>
      </c>
      <c r="X87" s="238">
        <f>'Framework Data'!X57</f>
        <v>96148429697269.094</v>
      </c>
      <c r="Y87" s="238">
        <f>'Framework Data'!Y57</f>
        <v>99863601661332.016</v>
      </c>
      <c r="Z87" s="238">
        <f>'Framework Data'!Z57</f>
        <v>103026668031011.92</v>
      </c>
      <c r="AA87" s="238">
        <f>'Framework Data'!AA57</f>
        <v>106423356016032.61</v>
      </c>
      <c r="AB87" s="238">
        <f>'Framework Data'!AB57</f>
        <v>110099865752272.81</v>
      </c>
      <c r="AC87" s="238">
        <f>'Framework Data'!AC57</f>
        <v>113829052972541.62</v>
      </c>
      <c r="AD87" s="238">
        <f>'Framework Data'!AD57</f>
        <v>117527206583639.56</v>
      </c>
      <c r="AE87" s="238">
        <f>'Framework Data'!AE57</f>
        <v>121974483812883.59</v>
      </c>
      <c r="AF87" s="238">
        <f>'Framework Data'!AF57</f>
        <v>126314862833648.59</v>
      </c>
      <c r="AG87" s="238">
        <f>'Framework Data'!AG57</f>
        <v>129796846031689.72</v>
      </c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</row>
    <row r="88" spans="2:114" x14ac:dyDescent="0.2">
      <c r="B88" s="65" t="s">
        <v>95</v>
      </c>
      <c r="C88" s="65" t="s">
        <v>96</v>
      </c>
      <c r="D88" s="239">
        <f>'Framework Data'!D$60</f>
        <v>2.9783223077951389E-2</v>
      </c>
      <c r="E88" s="239">
        <f>'Framework Data'!E$60</f>
        <v>1.5084612338499283E-2</v>
      </c>
      <c r="F88" s="239">
        <f>'Framework Data'!F$60</f>
        <v>1.7769386216602782E-2</v>
      </c>
      <c r="G88" s="239">
        <f>'Framework Data'!G$60</f>
        <v>1.4923624828886374E-2</v>
      </c>
      <c r="H88" s="239">
        <f>'Framework Data'!H$60</f>
        <v>2.9467757558579138E-2</v>
      </c>
      <c r="I88" s="239">
        <f>'Framework Data'!I$60</f>
        <v>3.0206666325427279E-2</v>
      </c>
      <c r="J88" s="239">
        <f>'Framework Data'!J$60</f>
        <v>3.430991950901259E-2</v>
      </c>
      <c r="K88" s="239">
        <f>'Framework Data'!K$60</f>
        <v>3.7078027769383223E-2</v>
      </c>
      <c r="L88" s="239">
        <f>'Framework Data'!L$60</f>
        <v>2.5600548765354746E-2</v>
      </c>
      <c r="M88" s="239">
        <f>'Framework Data'!M$60</f>
        <v>3.245240311908091E-2</v>
      </c>
      <c r="N88" s="239">
        <f>'Framework Data'!N$60</f>
        <v>4.4254030559922199E-2</v>
      </c>
      <c r="O88" s="239">
        <f>'Framework Data'!O$60</f>
        <v>1.9530011103147588E-2</v>
      </c>
      <c r="P88" s="239">
        <f>'Framework Data'!P$60</f>
        <v>2.1687816746712229E-2</v>
      </c>
      <c r="Q88" s="239">
        <f>'Framework Data'!Q$60</f>
        <v>2.9502309241424173E-2</v>
      </c>
      <c r="R88" s="239">
        <f>'Framework Data'!R$60</f>
        <v>4.407677887295549E-2</v>
      </c>
      <c r="S88" s="239">
        <f>'Framework Data'!S$60</f>
        <v>3.899393075224182E-2</v>
      </c>
      <c r="T88" s="239">
        <f>'Framework Data'!T$60</f>
        <v>4.367086832887395E-2</v>
      </c>
      <c r="U88" s="239">
        <f>'Framework Data'!U$60</f>
        <v>4.3192451722335365E-2</v>
      </c>
      <c r="V88" s="239">
        <f>'Framework Data'!V$60</f>
        <v>1.8588910842709937E-2</v>
      </c>
      <c r="W88" s="239">
        <f>'Framework Data'!W$60</f>
        <v>-1.6664258267650212E-2</v>
      </c>
      <c r="X88" s="239">
        <f>'Framework Data'!X$60</f>
        <v>4.3103796996963692E-2</v>
      </c>
      <c r="Y88" s="239">
        <f>'Framework Data'!Y$60</f>
        <v>3.1267998172018995E-2</v>
      </c>
      <c r="Z88" s="239">
        <f>'Framework Data'!Z$60</f>
        <v>2.519738704496376E-2</v>
      </c>
      <c r="AA88" s="239">
        <f>'Framework Data'!AA$60</f>
        <v>2.6715070444901984E-2</v>
      </c>
      <c r="AB88" s="239">
        <f>'Framework Data'!AB$60</f>
        <v>2.8742216301226052E-2</v>
      </c>
      <c r="AC88" s="239">
        <f>'Framework Data'!AC$60</f>
        <v>2.9190340656972749E-2</v>
      </c>
      <c r="AD88" s="239">
        <f>'Framework Data'!AD$60</f>
        <v>2.6055721933096406E-2</v>
      </c>
      <c r="AE88" s="239">
        <f>'Framework Data'!AE$60</f>
        <v>3.2813286918142379E-2</v>
      </c>
      <c r="AF88" s="239">
        <f>'Framework Data'!AF$60</f>
        <v>3.0340607444099988E-2</v>
      </c>
      <c r="AG88" s="239">
        <f>'Framework Data'!AG$60</f>
        <v>2.3355581404925944E-2</v>
      </c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</row>
    <row r="89" spans="2:114" x14ac:dyDescent="0.2">
      <c r="B89" s="65" t="s">
        <v>97</v>
      </c>
      <c r="C89" s="65" t="s">
        <v>96</v>
      </c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239">
        <f>'Framework Data'!AG$61</f>
        <v>3.2000000000000001E-2</v>
      </c>
      <c r="AH89" s="239">
        <f>'Framework Data'!AH$61</f>
        <v>3.2000000000000001E-2</v>
      </c>
      <c r="AI89" s="239">
        <f>'Framework Data'!AI$61</f>
        <v>3.2000000000000001E-2</v>
      </c>
      <c r="AJ89" s="239">
        <f>'Framework Data'!AJ$61</f>
        <v>3.2000000000000001E-2</v>
      </c>
      <c r="AK89" s="239">
        <f>'Framework Data'!AK$61</f>
        <v>3.2000000000000001E-2</v>
      </c>
      <c r="AL89" s="239">
        <f>'Framework Data'!AL$61</f>
        <v>3.2000000000000001E-2</v>
      </c>
      <c r="AM89" s="239">
        <f>'Framework Data'!AM$61</f>
        <v>3.2000000000000001E-2</v>
      </c>
      <c r="AN89" s="239">
        <f>'Framework Data'!AN$61</f>
        <v>3.2000000000000001E-2</v>
      </c>
      <c r="AO89" s="239">
        <f>'Framework Data'!AO$61</f>
        <v>3.2000000000000001E-2</v>
      </c>
      <c r="AP89" s="239">
        <f>'Framework Data'!AP$61</f>
        <v>3.2000000000000001E-2</v>
      </c>
      <c r="AQ89" s="239">
        <f>'Framework Data'!AQ$61</f>
        <v>3.2000000000000001E-2</v>
      </c>
      <c r="AR89" s="239">
        <f>'Framework Data'!AR$61</f>
        <v>3.2000000000000001E-2</v>
      </c>
      <c r="AS89" s="239">
        <f>'Framework Data'!AS$61</f>
        <v>3.2000000000000001E-2</v>
      </c>
      <c r="AT89" s="239">
        <f>'Framework Data'!AT$61</f>
        <v>3.2000000000000001E-2</v>
      </c>
      <c r="AU89" s="239">
        <f>'Framework Data'!AU$61</f>
        <v>3.2000000000000001E-2</v>
      </c>
      <c r="AV89" s="239">
        <f>'Framework Data'!AV$61</f>
        <v>3.2000000000000001E-2</v>
      </c>
      <c r="AW89" s="239">
        <f>'Framework Data'!AW$61</f>
        <v>3.2000000000000001E-2</v>
      </c>
      <c r="AX89" s="239">
        <f>'Framework Data'!AX$61</f>
        <v>3.2000000000000001E-2</v>
      </c>
      <c r="AY89" s="239">
        <f>'Framework Data'!AY$61</f>
        <v>3.2000000000000001E-2</v>
      </c>
      <c r="AZ89" s="239">
        <f>'Framework Data'!AZ$61</f>
        <v>3.2000000000000001E-2</v>
      </c>
      <c r="BA89" s="239">
        <f>'Framework Data'!BA$61</f>
        <v>3.2000000000000001E-2</v>
      </c>
      <c r="BB89" s="239">
        <f>'Framework Data'!BB$61</f>
        <v>3.2000000000000001E-2</v>
      </c>
      <c r="BC89" s="239">
        <f>'Framework Data'!BC$61</f>
        <v>3.2000000000000001E-2</v>
      </c>
      <c r="BD89" s="239">
        <f>'Framework Data'!BD$61</f>
        <v>3.2000000000000001E-2</v>
      </c>
      <c r="BE89" s="239">
        <f>'Framework Data'!BE$61</f>
        <v>3.2000000000000001E-2</v>
      </c>
      <c r="BF89" s="239">
        <f>'Framework Data'!BF$61</f>
        <v>3.2000000000000001E-2</v>
      </c>
      <c r="BG89" s="239">
        <f>'Framework Data'!BG$61</f>
        <v>3.2000000000000001E-2</v>
      </c>
      <c r="BH89" s="239">
        <f>'Framework Data'!BH$61</f>
        <v>3.2000000000000001E-2</v>
      </c>
      <c r="BI89" s="239">
        <f>'Framework Data'!BI$61</f>
        <v>3.2000000000000001E-2</v>
      </c>
      <c r="BJ89" s="239">
        <f>'Framework Data'!BJ$61</f>
        <v>3.2000000000000001E-2</v>
      </c>
      <c r="BK89" s="239">
        <f>'Framework Data'!BK$61</f>
        <v>3.2000000000000001E-2</v>
      </c>
      <c r="BL89" s="239">
        <f>'Framework Data'!BL$61</f>
        <v>3.2000000000000001E-2</v>
      </c>
      <c r="BM89" s="239">
        <f>'Framework Data'!BM$61</f>
        <v>3.2000000000000001E-2</v>
      </c>
      <c r="BN89" s="239">
        <f>'Framework Data'!BN$61</f>
        <v>3.2000000000000001E-2</v>
      </c>
      <c r="BO89" s="239">
        <f>'Framework Data'!BO$61</f>
        <v>3.2000000000000001E-2</v>
      </c>
      <c r="BP89" s="239">
        <f>'Framework Data'!BP$61</f>
        <v>3.2000000000000001E-2</v>
      </c>
      <c r="BQ89" s="239">
        <f>'Framework Data'!BQ$61</f>
        <v>3.2000000000000001E-2</v>
      </c>
      <c r="BR89" s="239">
        <f>'Framework Data'!BR$61</f>
        <v>3.2000000000000001E-2</v>
      </c>
      <c r="BS89" s="239">
        <f>'Framework Data'!BS$61</f>
        <v>3.2000000000000001E-2</v>
      </c>
      <c r="BT89" s="239">
        <f>'Framework Data'!BT$61</f>
        <v>3.2000000000000001E-2</v>
      </c>
      <c r="BU89" s="239">
        <f>'Framework Data'!BU$61</f>
        <v>3.2000000000000001E-2</v>
      </c>
      <c r="BV89" s="239">
        <f>'Framework Data'!BV$61</f>
        <v>3.2000000000000001E-2</v>
      </c>
      <c r="BW89" s="239">
        <f>'Framework Data'!BW$61</f>
        <v>3.2000000000000001E-2</v>
      </c>
      <c r="BX89" s="239">
        <f>'Framework Data'!BX$61</f>
        <v>3.2000000000000001E-2</v>
      </c>
      <c r="BY89" s="239">
        <f>'Framework Data'!BY$61</f>
        <v>3.2000000000000001E-2</v>
      </c>
      <c r="BZ89" s="239">
        <f>'Framework Data'!BZ$61</f>
        <v>3.2000000000000001E-2</v>
      </c>
      <c r="CA89" s="239">
        <f>'Framework Data'!CA$61</f>
        <v>3.2000000000000001E-2</v>
      </c>
      <c r="CB89" s="239">
        <f>'Framework Data'!CB$61</f>
        <v>3.2000000000000001E-2</v>
      </c>
      <c r="CC89" s="239">
        <f>'Framework Data'!CC$61</f>
        <v>3.2000000000000001E-2</v>
      </c>
      <c r="CD89" s="239">
        <f>'Framework Data'!CD$61</f>
        <v>3.2000000000000001E-2</v>
      </c>
      <c r="CE89" s="239">
        <f>'Framework Data'!CE$61</f>
        <v>3.2000000000000001E-2</v>
      </c>
      <c r="CF89" s="239">
        <f>'Framework Data'!CF$61</f>
        <v>3.2000000000000001E-2</v>
      </c>
      <c r="CG89" s="239">
        <f>'Framework Data'!CG$61</f>
        <v>3.2000000000000001E-2</v>
      </c>
      <c r="CH89" s="239">
        <f>'Framework Data'!CH$61</f>
        <v>3.2000000000000001E-2</v>
      </c>
      <c r="CI89" s="239">
        <f>'Framework Data'!CI$61</f>
        <v>3.2000000000000001E-2</v>
      </c>
      <c r="CJ89" s="239">
        <f>'Framework Data'!CJ$61</f>
        <v>3.2000000000000001E-2</v>
      </c>
      <c r="CK89" s="239">
        <f>'Framework Data'!CK$61</f>
        <v>3.2000000000000001E-2</v>
      </c>
      <c r="CL89" s="239">
        <f>'Framework Data'!CL$61</f>
        <v>3.2000000000000001E-2</v>
      </c>
      <c r="CM89" s="239">
        <f>'Framework Data'!CM$61</f>
        <v>3.2000000000000001E-2</v>
      </c>
      <c r="CN89" s="239">
        <f>'Framework Data'!CN$61</f>
        <v>3.2000000000000001E-2</v>
      </c>
      <c r="CO89" s="239">
        <f>'Framework Data'!CO$61</f>
        <v>3.2000000000000001E-2</v>
      </c>
      <c r="CP89" s="239">
        <f>'Framework Data'!CP$61</f>
        <v>3.2000000000000001E-2</v>
      </c>
      <c r="CQ89" s="239">
        <f>'Framework Data'!CQ$61</f>
        <v>3.2000000000000001E-2</v>
      </c>
      <c r="CR89" s="239">
        <f>'Framework Data'!CR$61</f>
        <v>3.2000000000000001E-2</v>
      </c>
      <c r="CS89" s="239">
        <f>'Framework Data'!CS$61</f>
        <v>3.2000000000000001E-2</v>
      </c>
      <c r="CT89" s="239">
        <f>'Framework Data'!CT$61</f>
        <v>3.2000000000000001E-2</v>
      </c>
      <c r="CU89" s="239">
        <f>'Framework Data'!CU$61</f>
        <v>3.2000000000000001E-2</v>
      </c>
      <c r="CV89" s="239">
        <f>'Framework Data'!CV$61</f>
        <v>3.2000000000000001E-2</v>
      </c>
      <c r="CW89" s="239">
        <f>'Framework Data'!CW$61</f>
        <v>3.2000000000000001E-2</v>
      </c>
      <c r="CX89" s="239">
        <f>'Framework Data'!CX$61</f>
        <v>3.2000000000000001E-2</v>
      </c>
      <c r="CY89" s="239">
        <f>'Framework Data'!CY$61</f>
        <v>3.2000000000000001E-2</v>
      </c>
      <c r="CZ89" s="239">
        <f>'Framework Data'!CZ$61</f>
        <v>3.2000000000000001E-2</v>
      </c>
      <c r="DA89" s="239">
        <f>'Framework Data'!DA$61</f>
        <v>3.2000000000000001E-2</v>
      </c>
      <c r="DB89" s="239">
        <f>'Framework Data'!DB$61</f>
        <v>3.2000000000000001E-2</v>
      </c>
      <c r="DC89" s="239">
        <f>'Framework Data'!DC$61</f>
        <v>3.2000000000000001E-2</v>
      </c>
      <c r="DD89" s="239">
        <f>'Framework Data'!DD$61</f>
        <v>3.2000000000000001E-2</v>
      </c>
      <c r="DE89" s="239">
        <f>'Framework Data'!DE$61</f>
        <v>3.2000000000000001E-2</v>
      </c>
      <c r="DF89" s="239">
        <f>'Framework Data'!DF$61</f>
        <v>3.2000000000000001E-2</v>
      </c>
      <c r="DG89" s="239">
        <f>'Framework Data'!DG$61</f>
        <v>3.2000000000000001E-2</v>
      </c>
      <c r="DH89" s="239">
        <f>'Framework Data'!DH$61</f>
        <v>3.2000000000000001E-2</v>
      </c>
      <c r="DI89" s="239">
        <f>'Framework Data'!DI$61</f>
        <v>3.2000000000000001E-2</v>
      </c>
      <c r="DJ89" s="239">
        <f>'Framework Data'!DJ$61</f>
        <v>3.2000000000000001E-2</v>
      </c>
    </row>
    <row r="90" spans="2:114" x14ac:dyDescent="0.2">
      <c r="B90" s="65" t="s">
        <v>98</v>
      </c>
      <c r="C90" s="65" t="s">
        <v>96</v>
      </c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239">
        <f>'Framework Data'!AG$62</f>
        <v>3.2000000000000001E-2</v>
      </c>
      <c r="AH90" s="239">
        <f>'Framework Data'!AH$62</f>
        <v>3.2000000000000001E-2</v>
      </c>
      <c r="AI90" s="239">
        <f>'Framework Data'!AI$62</f>
        <v>3.2000000000000001E-2</v>
      </c>
      <c r="AJ90" s="239">
        <f>'Framework Data'!AJ$62</f>
        <v>3.2000000000000001E-2</v>
      </c>
      <c r="AK90" s="239">
        <f>'Framework Data'!AK$62</f>
        <v>3.2000000000000001E-2</v>
      </c>
      <c r="AL90" s="239">
        <f>'Framework Data'!AL$62</f>
        <v>3.2000000000000001E-2</v>
      </c>
      <c r="AM90" s="239">
        <f>'Framework Data'!AM$62</f>
        <v>3.2000000000000001E-2</v>
      </c>
      <c r="AN90" s="239">
        <f>'Framework Data'!AN$62</f>
        <v>3.2000000000000001E-2</v>
      </c>
      <c r="AO90" s="239">
        <f>'Framework Data'!AO$62</f>
        <v>3.2000000000000001E-2</v>
      </c>
      <c r="AP90" s="239">
        <f>'Framework Data'!AP$62</f>
        <v>3.2000000000000001E-2</v>
      </c>
      <c r="AQ90" s="239">
        <f>'Framework Data'!AQ$62</f>
        <v>3.2000000000000001E-2</v>
      </c>
      <c r="AR90" s="239">
        <f>'Framework Data'!AR$62</f>
        <v>3.2000000000000001E-2</v>
      </c>
      <c r="AS90" s="239">
        <f>'Framework Data'!AS$62</f>
        <v>3.2000000000000001E-2</v>
      </c>
      <c r="AT90" s="239">
        <f>'Framework Data'!AT$62</f>
        <v>3.2000000000000001E-2</v>
      </c>
      <c r="AU90" s="239">
        <f>'Framework Data'!AU$62</f>
        <v>3.2000000000000001E-2</v>
      </c>
      <c r="AV90" s="239">
        <f>'Framework Data'!AV$62</f>
        <v>3.2000000000000001E-2</v>
      </c>
      <c r="AW90" s="239">
        <f>'Framework Data'!AW$62</f>
        <v>3.2000000000000001E-2</v>
      </c>
      <c r="AX90" s="239">
        <f>'Framework Data'!AX$62</f>
        <v>3.2000000000000001E-2</v>
      </c>
      <c r="AY90" s="239">
        <f>'Framework Data'!AY$62</f>
        <v>3.2000000000000001E-2</v>
      </c>
      <c r="AZ90" s="239">
        <f>'Framework Data'!AZ$62</f>
        <v>3.2000000000000001E-2</v>
      </c>
      <c r="BA90" s="239">
        <f>'Framework Data'!BA$62</f>
        <v>3.2000000000000001E-2</v>
      </c>
      <c r="BB90" s="239">
        <f>'Framework Data'!BB$62</f>
        <v>3.2000000000000001E-2</v>
      </c>
      <c r="BC90" s="239">
        <f>'Framework Data'!BC$62</f>
        <v>3.2000000000000001E-2</v>
      </c>
      <c r="BD90" s="239">
        <f>'Framework Data'!BD$62</f>
        <v>3.2000000000000001E-2</v>
      </c>
      <c r="BE90" s="239">
        <f>'Framework Data'!BE$62</f>
        <v>3.2000000000000001E-2</v>
      </c>
      <c r="BF90" s="239">
        <f>'Framework Data'!BF$62</f>
        <v>3.2000000000000001E-2</v>
      </c>
      <c r="BG90" s="239">
        <f>'Framework Data'!BG$62</f>
        <v>3.2000000000000001E-2</v>
      </c>
      <c r="BH90" s="239">
        <f>'Framework Data'!BH$62</f>
        <v>3.2000000000000001E-2</v>
      </c>
      <c r="BI90" s="239">
        <f>'Framework Data'!BI$62</f>
        <v>3.2000000000000001E-2</v>
      </c>
      <c r="BJ90" s="239">
        <f>'Framework Data'!BJ$62</f>
        <v>3.2000000000000001E-2</v>
      </c>
      <c r="BK90" s="239">
        <f>'Framework Data'!BK$62</f>
        <v>3.2000000000000001E-2</v>
      </c>
      <c r="BL90" s="239">
        <f>'Framework Data'!BL$62</f>
        <v>3.2000000000000001E-2</v>
      </c>
      <c r="BM90" s="239">
        <f>'Framework Data'!BM$62</f>
        <v>3.2000000000000001E-2</v>
      </c>
      <c r="BN90" s="239">
        <f>'Framework Data'!BN$62</f>
        <v>3.2000000000000001E-2</v>
      </c>
      <c r="BO90" s="239">
        <f>'Framework Data'!BO$62</f>
        <v>3.2000000000000001E-2</v>
      </c>
      <c r="BP90" s="239">
        <f>'Framework Data'!BP$62</f>
        <v>3.2000000000000001E-2</v>
      </c>
      <c r="BQ90" s="239">
        <f>'Framework Data'!BQ$62</f>
        <v>3.2000000000000001E-2</v>
      </c>
      <c r="BR90" s="239">
        <f>'Framework Data'!BR$62</f>
        <v>3.2000000000000001E-2</v>
      </c>
      <c r="BS90" s="239">
        <f>'Framework Data'!BS$62</f>
        <v>3.2000000000000001E-2</v>
      </c>
      <c r="BT90" s="239">
        <f>'Framework Data'!BT$62</f>
        <v>3.2000000000000001E-2</v>
      </c>
      <c r="BU90" s="239">
        <f>'Framework Data'!BU$62</f>
        <v>3.2000000000000001E-2</v>
      </c>
      <c r="BV90" s="239">
        <f>'Framework Data'!BV$62</f>
        <v>3.2000000000000001E-2</v>
      </c>
      <c r="BW90" s="239">
        <f>'Framework Data'!BW$62</f>
        <v>3.2000000000000001E-2</v>
      </c>
      <c r="BX90" s="239">
        <f>'Framework Data'!BX$62</f>
        <v>3.2000000000000001E-2</v>
      </c>
      <c r="BY90" s="239">
        <f>'Framework Data'!BY$62</f>
        <v>3.2000000000000001E-2</v>
      </c>
      <c r="BZ90" s="239">
        <f>'Framework Data'!BZ$62</f>
        <v>3.2000000000000001E-2</v>
      </c>
      <c r="CA90" s="239">
        <f>'Framework Data'!CA$62</f>
        <v>3.2000000000000001E-2</v>
      </c>
      <c r="CB90" s="239">
        <f>'Framework Data'!CB$62</f>
        <v>3.2000000000000001E-2</v>
      </c>
      <c r="CC90" s="239">
        <f>'Framework Data'!CC$62</f>
        <v>3.2000000000000001E-2</v>
      </c>
      <c r="CD90" s="239">
        <f>'Framework Data'!CD$62</f>
        <v>3.2000000000000001E-2</v>
      </c>
      <c r="CE90" s="239">
        <f>'Framework Data'!CE$62</f>
        <v>3.2000000000000001E-2</v>
      </c>
      <c r="CF90" s="239">
        <f>'Framework Data'!CF$62</f>
        <v>3.2000000000000001E-2</v>
      </c>
      <c r="CG90" s="239">
        <f>'Framework Data'!CG$62</f>
        <v>3.2000000000000001E-2</v>
      </c>
      <c r="CH90" s="239">
        <f>'Framework Data'!CH$62</f>
        <v>3.2000000000000001E-2</v>
      </c>
      <c r="CI90" s="239">
        <f>'Framework Data'!CI$62</f>
        <v>3.2000000000000001E-2</v>
      </c>
      <c r="CJ90" s="239">
        <f>'Framework Data'!CJ$62</f>
        <v>3.2000000000000001E-2</v>
      </c>
      <c r="CK90" s="239">
        <f>'Framework Data'!CK$62</f>
        <v>3.2000000000000001E-2</v>
      </c>
      <c r="CL90" s="239">
        <f>'Framework Data'!CL$62</f>
        <v>3.2000000000000001E-2</v>
      </c>
      <c r="CM90" s="239">
        <f>'Framework Data'!CM$62</f>
        <v>3.2000000000000001E-2</v>
      </c>
      <c r="CN90" s="239">
        <f>'Framework Data'!CN$62</f>
        <v>3.2000000000000001E-2</v>
      </c>
      <c r="CO90" s="239">
        <f>'Framework Data'!CO$62</f>
        <v>3.2000000000000001E-2</v>
      </c>
      <c r="CP90" s="239">
        <f>'Framework Data'!CP$62</f>
        <v>3.2000000000000001E-2</v>
      </c>
      <c r="CQ90" s="239">
        <f>'Framework Data'!CQ$62</f>
        <v>3.2000000000000001E-2</v>
      </c>
      <c r="CR90" s="239">
        <f>'Framework Data'!CR$62</f>
        <v>3.2000000000000001E-2</v>
      </c>
      <c r="CS90" s="239">
        <f>'Framework Data'!CS$62</f>
        <v>3.2000000000000001E-2</v>
      </c>
      <c r="CT90" s="239">
        <f>'Framework Data'!CT$62</f>
        <v>3.2000000000000001E-2</v>
      </c>
      <c r="CU90" s="239">
        <f>'Framework Data'!CU$62</f>
        <v>3.2000000000000001E-2</v>
      </c>
      <c r="CV90" s="239">
        <f>'Framework Data'!CV$62</f>
        <v>3.2000000000000001E-2</v>
      </c>
      <c r="CW90" s="239">
        <f>'Framework Data'!CW$62</f>
        <v>3.2000000000000001E-2</v>
      </c>
      <c r="CX90" s="239">
        <f>'Framework Data'!CX$62</f>
        <v>3.2000000000000001E-2</v>
      </c>
      <c r="CY90" s="239">
        <f>'Framework Data'!CY$62</f>
        <v>3.2000000000000001E-2</v>
      </c>
      <c r="CZ90" s="239">
        <f>'Framework Data'!CZ$62</f>
        <v>3.2000000000000001E-2</v>
      </c>
      <c r="DA90" s="239">
        <f>'Framework Data'!DA$62</f>
        <v>3.2000000000000001E-2</v>
      </c>
      <c r="DB90" s="239">
        <f>'Framework Data'!DB$62</f>
        <v>3.2000000000000001E-2</v>
      </c>
      <c r="DC90" s="239">
        <f>'Framework Data'!DC$62</f>
        <v>3.2000000000000001E-2</v>
      </c>
      <c r="DD90" s="239">
        <f>'Framework Data'!DD$62</f>
        <v>3.2000000000000001E-2</v>
      </c>
      <c r="DE90" s="239">
        <f>'Framework Data'!DE$62</f>
        <v>3.2000000000000001E-2</v>
      </c>
      <c r="DF90" s="239">
        <f>'Framework Data'!DF$62</f>
        <v>3.2000000000000001E-2</v>
      </c>
      <c r="DG90" s="239">
        <f>'Framework Data'!DG$62</f>
        <v>3.2000000000000001E-2</v>
      </c>
      <c r="DH90" s="239">
        <f>'Framework Data'!DH$62</f>
        <v>3.2000000000000001E-2</v>
      </c>
      <c r="DI90" s="239">
        <f>'Framework Data'!DI$62</f>
        <v>3.2000000000000001E-2</v>
      </c>
      <c r="DJ90" s="239">
        <f>'Framework Data'!DJ$62</f>
        <v>3.2000000000000001E-2</v>
      </c>
    </row>
    <row r="91" spans="2:114" x14ac:dyDescent="0.2"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</row>
    <row r="92" spans="2:114" x14ac:dyDescent="0.2">
      <c r="B92" s="64" t="s">
        <v>99</v>
      </c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</row>
    <row r="93" spans="2:114" x14ac:dyDescent="0.2">
      <c r="B93" s="236" t="str">
        <f t="shared" ref="B93:B99" si="110">B3</f>
        <v>Autocatalyst</v>
      </c>
      <c r="C93" s="65" t="s">
        <v>96</v>
      </c>
      <c r="D93" s="70">
        <f t="shared" ref="D93:AA99" si="111">E93</f>
        <v>0.35</v>
      </c>
      <c r="E93" s="70">
        <f t="shared" si="111"/>
        <v>0.35</v>
      </c>
      <c r="F93" s="70">
        <f t="shared" si="111"/>
        <v>0.35</v>
      </c>
      <c r="G93" s="70">
        <f t="shared" si="111"/>
        <v>0.35</v>
      </c>
      <c r="H93" s="70">
        <f t="shared" si="111"/>
        <v>0.35</v>
      </c>
      <c r="I93" s="70">
        <f t="shared" si="111"/>
        <v>0.35</v>
      </c>
      <c r="J93" s="70">
        <f t="shared" si="111"/>
        <v>0.35</v>
      </c>
      <c r="K93" s="70">
        <f t="shared" si="111"/>
        <v>0.35</v>
      </c>
      <c r="L93" s="70">
        <f t="shared" si="111"/>
        <v>0.35</v>
      </c>
      <c r="M93" s="70">
        <f t="shared" si="111"/>
        <v>0.35</v>
      </c>
      <c r="N93" s="70">
        <f t="shared" si="111"/>
        <v>0.35</v>
      </c>
      <c r="O93" s="70">
        <f t="shared" si="111"/>
        <v>0.35</v>
      </c>
      <c r="P93" s="70">
        <f t="shared" si="111"/>
        <v>0.35</v>
      </c>
      <c r="Q93" s="70">
        <f t="shared" si="111"/>
        <v>0.35</v>
      </c>
      <c r="R93" s="70">
        <f t="shared" si="111"/>
        <v>0.35</v>
      </c>
      <c r="S93" s="70">
        <f t="shared" si="111"/>
        <v>0.35</v>
      </c>
      <c r="T93" s="70">
        <f t="shared" si="111"/>
        <v>0.35</v>
      </c>
      <c r="U93" s="70">
        <f t="shared" si="111"/>
        <v>0.35</v>
      </c>
      <c r="V93" s="70">
        <f t="shared" si="111"/>
        <v>0.35</v>
      </c>
      <c r="W93" s="70">
        <f t="shared" si="111"/>
        <v>0.35</v>
      </c>
      <c r="X93" s="70">
        <f t="shared" si="111"/>
        <v>0.35</v>
      </c>
      <c r="Y93" s="70">
        <f t="shared" si="111"/>
        <v>0.35</v>
      </c>
      <c r="Z93" s="70">
        <f t="shared" si="111"/>
        <v>0.35</v>
      </c>
      <c r="AA93" s="70">
        <f t="shared" si="111"/>
        <v>0.35</v>
      </c>
      <c r="AB93" s="70">
        <f>AC93</f>
        <v>0.35</v>
      </c>
      <c r="AC93" s="240">
        <f>'Data Non-Energy-Sector'!E9</f>
        <v>0.35</v>
      </c>
      <c r="AD93" s="70">
        <f>AC93</f>
        <v>0.35</v>
      </c>
      <c r="AE93" s="70">
        <f t="shared" ref="AE93:AG99" si="112">AD93</f>
        <v>0.35</v>
      </c>
      <c r="AF93" s="70">
        <f t="shared" si="112"/>
        <v>0.35</v>
      </c>
      <c r="AG93" s="70">
        <f t="shared" si="112"/>
        <v>0.35</v>
      </c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</row>
    <row r="94" spans="2:114" x14ac:dyDescent="0.2">
      <c r="B94" s="236" t="str">
        <f t="shared" si="110"/>
        <v>Glass &amp; Ceramics</v>
      </c>
      <c r="C94" s="65" t="s">
        <v>96</v>
      </c>
      <c r="D94" s="70">
        <f t="shared" si="111"/>
        <v>0.33</v>
      </c>
      <c r="E94" s="70">
        <f t="shared" si="111"/>
        <v>0.33</v>
      </c>
      <c r="F94" s="70">
        <f t="shared" si="111"/>
        <v>0.33</v>
      </c>
      <c r="G94" s="70">
        <f t="shared" si="111"/>
        <v>0.33</v>
      </c>
      <c r="H94" s="70">
        <f t="shared" si="111"/>
        <v>0.33</v>
      </c>
      <c r="I94" s="70">
        <f t="shared" si="111"/>
        <v>0.33</v>
      </c>
      <c r="J94" s="70">
        <f t="shared" si="111"/>
        <v>0.33</v>
      </c>
      <c r="K94" s="70">
        <f t="shared" si="111"/>
        <v>0.33</v>
      </c>
      <c r="L94" s="70">
        <f t="shared" si="111"/>
        <v>0.33</v>
      </c>
      <c r="M94" s="70">
        <f t="shared" si="111"/>
        <v>0.33</v>
      </c>
      <c r="N94" s="70">
        <f t="shared" si="111"/>
        <v>0.33</v>
      </c>
      <c r="O94" s="70">
        <f t="shared" si="111"/>
        <v>0.33</v>
      </c>
      <c r="P94" s="70">
        <f t="shared" si="111"/>
        <v>0.33</v>
      </c>
      <c r="Q94" s="70">
        <f t="shared" si="111"/>
        <v>0.33</v>
      </c>
      <c r="R94" s="70">
        <f t="shared" si="111"/>
        <v>0.33</v>
      </c>
      <c r="S94" s="70">
        <f t="shared" si="111"/>
        <v>0.33</v>
      </c>
      <c r="T94" s="70">
        <f t="shared" si="111"/>
        <v>0.33</v>
      </c>
      <c r="U94" s="70">
        <f t="shared" si="111"/>
        <v>0.33</v>
      </c>
      <c r="V94" s="70">
        <f t="shared" si="111"/>
        <v>0.33</v>
      </c>
      <c r="W94" s="70">
        <f t="shared" si="111"/>
        <v>0.33</v>
      </c>
      <c r="X94" s="70">
        <f t="shared" si="111"/>
        <v>0.33</v>
      </c>
      <c r="Y94" s="70">
        <f t="shared" si="111"/>
        <v>0.33</v>
      </c>
      <c r="Z94" s="70">
        <f t="shared" si="111"/>
        <v>0.33</v>
      </c>
      <c r="AA94" s="70">
        <f t="shared" si="111"/>
        <v>0.33</v>
      </c>
      <c r="AB94" s="70">
        <f t="shared" ref="AB94:AB99" si="113">AC94</f>
        <v>0.33</v>
      </c>
      <c r="AC94" s="240">
        <f>'Data Non-Energy-Sector'!E10</f>
        <v>0.33</v>
      </c>
      <c r="AD94" s="70">
        <f t="shared" ref="AD94:AD99" si="114">AC94</f>
        <v>0.33</v>
      </c>
      <c r="AE94" s="70">
        <f t="shared" si="112"/>
        <v>0.33</v>
      </c>
      <c r="AF94" s="70">
        <f t="shared" si="112"/>
        <v>0.33</v>
      </c>
      <c r="AG94" s="70">
        <f t="shared" si="112"/>
        <v>0.33</v>
      </c>
      <c r="AH94" s="65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  <c r="CJ94" s="73"/>
      <c r="CK94" s="73"/>
      <c r="CL94" s="73"/>
      <c r="CM94" s="73"/>
      <c r="CN94" s="73"/>
      <c r="CO94" s="73"/>
      <c r="CP94" s="73"/>
      <c r="CQ94" s="73"/>
      <c r="CR94" s="73"/>
      <c r="CS94" s="73"/>
      <c r="CT94" s="73"/>
      <c r="CU94" s="73"/>
      <c r="CV94" s="73"/>
      <c r="CW94" s="73"/>
      <c r="CX94" s="73"/>
      <c r="CY94" s="73"/>
      <c r="CZ94" s="73"/>
      <c r="DA94" s="73"/>
      <c r="DB94" s="73"/>
      <c r="DC94" s="73"/>
      <c r="DD94" s="73"/>
      <c r="DE94" s="73"/>
      <c r="DF94" s="73"/>
      <c r="DG94" s="73"/>
      <c r="DH94" s="73"/>
      <c r="DI94" s="73"/>
      <c r="DJ94" s="73"/>
    </row>
    <row r="95" spans="2:114" x14ac:dyDescent="0.2">
      <c r="B95" s="236" t="str">
        <f t="shared" si="110"/>
        <v>Polishing Powders</v>
      </c>
      <c r="C95" s="65" t="s">
        <v>96</v>
      </c>
      <c r="D95" s="70">
        <f t="shared" si="111"/>
        <v>0.11</v>
      </c>
      <c r="E95" s="70">
        <f t="shared" si="111"/>
        <v>0.11</v>
      </c>
      <c r="F95" s="70">
        <f t="shared" si="111"/>
        <v>0.11</v>
      </c>
      <c r="G95" s="70">
        <f t="shared" si="111"/>
        <v>0.11</v>
      </c>
      <c r="H95" s="70">
        <f t="shared" si="111"/>
        <v>0.11</v>
      </c>
      <c r="I95" s="70">
        <f t="shared" si="111"/>
        <v>0.11</v>
      </c>
      <c r="J95" s="70">
        <f t="shared" si="111"/>
        <v>0.11</v>
      </c>
      <c r="K95" s="70">
        <f t="shared" si="111"/>
        <v>0.11</v>
      </c>
      <c r="L95" s="70">
        <f t="shared" si="111"/>
        <v>0.11</v>
      </c>
      <c r="M95" s="70">
        <f t="shared" si="111"/>
        <v>0.11</v>
      </c>
      <c r="N95" s="70">
        <f t="shared" si="111"/>
        <v>0.11</v>
      </c>
      <c r="O95" s="70">
        <f t="shared" si="111"/>
        <v>0.11</v>
      </c>
      <c r="P95" s="70">
        <f t="shared" si="111"/>
        <v>0.11</v>
      </c>
      <c r="Q95" s="70">
        <f t="shared" si="111"/>
        <v>0.11</v>
      </c>
      <c r="R95" s="70">
        <f t="shared" si="111"/>
        <v>0.11</v>
      </c>
      <c r="S95" s="70">
        <f t="shared" si="111"/>
        <v>0.11</v>
      </c>
      <c r="T95" s="70">
        <f t="shared" si="111"/>
        <v>0.11</v>
      </c>
      <c r="U95" s="70">
        <f t="shared" si="111"/>
        <v>0.11</v>
      </c>
      <c r="V95" s="70">
        <f t="shared" si="111"/>
        <v>0.11</v>
      </c>
      <c r="W95" s="70">
        <f t="shared" si="111"/>
        <v>0.11</v>
      </c>
      <c r="X95" s="70">
        <f t="shared" si="111"/>
        <v>0.11</v>
      </c>
      <c r="Y95" s="70">
        <f t="shared" si="111"/>
        <v>0.11</v>
      </c>
      <c r="Z95" s="70">
        <f t="shared" si="111"/>
        <v>0.11</v>
      </c>
      <c r="AA95" s="70">
        <f t="shared" si="111"/>
        <v>0.11</v>
      </c>
      <c r="AB95" s="70">
        <f t="shared" si="113"/>
        <v>0.11</v>
      </c>
      <c r="AC95" s="240">
        <f>'Data Non-Energy-Sector'!E11</f>
        <v>0.11</v>
      </c>
      <c r="AD95" s="70">
        <f t="shared" si="114"/>
        <v>0.11</v>
      </c>
      <c r="AE95" s="70">
        <f t="shared" si="112"/>
        <v>0.11</v>
      </c>
      <c r="AF95" s="70">
        <f t="shared" si="112"/>
        <v>0.11</v>
      </c>
      <c r="AG95" s="70">
        <f t="shared" si="112"/>
        <v>0.11</v>
      </c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</row>
    <row r="96" spans="2:114" x14ac:dyDescent="0.2">
      <c r="B96" s="236" t="str">
        <f t="shared" si="110"/>
        <v>Fluid Cracking Catalysts</v>
      </c>
      <c r="C96" s="65" t="s">
        <v>96</v>
      </c>
      <c r="D96" s="70">
        <f t="shared" si="111"/>
        <v>0.08</v>
      </c>
      <c r="E96" s="70">
        <f t="shared" si="111"/>
        <v>0.08</v>
      </c>
      <c r="F96" s="70">
        <f t="shared" si="111"/>
        <v>0.08</v>
      </c>
      <c r="G96" s="70">
        <f t="shared" si="111"/>
        <v>0.08</v>
      </c>
      <c r="H96" s="70">
        <f t="shared" si="111"/>
        <v>0.08</v>
      </c>
      <c r="I96" s="70">
        <f t="shared" si="111"/>
        <v>0.08</v>
      </c>
      <c r="J96" s="70">
        <f t="shared" si="111"/>
        <v>0.08</v>
      </c>
      <c r="K96" s="70">
        <f t="shared" si="111"/>
        <v>0.08</v>
      </c>
      <c r="L96" s="70">
        <f t="shared" si="111"/>
        <v>0.08</v>
      </c>
      <c r="M96" s="70">
        <f t="shared" si="111"/>
        <v>0.08</v>
      </c>
      <c r="N96" s="70">
        <f t="shared" si="111"/>
        <v>0.08</v>
      </c>
      <c r="O96" s="70">
        <f t="shared" si="111"/>
        <v>0.08</v>
      </c>
      <c r="P96" s="70">
        <f t="shared" si="111"/>
        <v>0.08</v>
      </c>
      <c r="Q96" s="70">
        <f t="shared" si="111"/>
        <v>0.08</v>
      </c>
      <c r="R96" s="70">
        <f t="shared" si="111"/>
        <v>0.08</v>
      </c>
      <c r="S96" s="70">
        <f t="shared" si="111"/>
        <v>0.08</v>
      </c>
      <c r="T96" s="70">
        <f t="shared" si="111"/>
        <v>0.08</v>
      </c>
      <c r="U96" s="70">
        <f t="shared" si="111"/>
        <v>0.08</v>
      </c>
      <c r="V96" s="70">
        <f t="shared" si="111"/>
        <v>0.08</v>
      </c>
      <c r="W96" s="70">
        <f t="shared" si="111"/>
        <v>0.08</v>
      </c>
      <c r="X96" s="70">
        <f t="shared" si="111"/>
        <v>0.08</v>
      </c>
      <c r="Y96" s="70">
        <f t="shared" si="111"/>
        <v>0.08</v>
      </c>
      <c r="Z96" s="70">
        <f t="shared" si="111"/>
        <v>0.08</v>
      </c>
      <c r="AA96" s="70">
        <f t="shared" si="111"/>
        <v>0.08</v>
      </c>
      <c r="AB96" s="70">
        <f t="shared" si="113"/>
        <v>0.08</v>
      </c>
      <c r="AC96" s="240">
        <f>'Data Non-Energy-Sector'!E12</f>
        <v>0.08</v>
      </c>
      <c r="AD96" s="70">
        <f t="shared" si="114"/>
        <v>0.08</v>
      </c>
      <c r="AE96" s="70">
        <f t="shared" si="112"/>
        <v>0.08</v>
      </c>
      <c r="AF96" s="70">
        <f t="shared" si="112"/>
        <v>0.08</v>
      </c>
      <c r="AG96" s="70">
        <f t="shared" si="112"/>
        <v>0.08</v>
      </c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</row>
    <row r="97" spans="2:114" x14ac:dyDescent="0.2">
      <c r="B97" s="236" t="str">
        <f t="shared" si="110"/>
        <v>Metal</v>
      </c>
      <c r="C97" s="65" t="s">
        <v>96</v>
      </c>
      <c r="D97" s="70">
        <f t="shared" si="111"/>
        <v>0.06</v>
      </c>
      <c r="E97" s="70">
        <f t="shared" si="111"/>
        <v>0.06</v>
      </c>
      <c r="F97" s="70">
        <f t="shared" si="111"/>
        <v>0.06</v>
      </c>
      <c r="G97" s="70">
        <f t="shared" si="111"/>
        <v>0.06</v>
      </c>
      <c r="H97" s="70">
        <f t="shared" si="111"/>
        <v>0.06</v>
      </c>
      <c r="I97" s="70">
        <f t="shared" si="111"/>
        <v>0.06</v>
      </c>
      <c r="J97" s="70">
        <f t="shared" si="111"/>
        <v>0.06</v>
      </c>
      <c r="K97" s="70">
        <f t="shared" si="111"/>
        <v>0.06</v>
      </c>
      <c r="L97" s="70">
        <f t="shared" si="111"/>
        <v>0.06</v>
      </c>
      <c r="M97" s="70">
        <f t="shared" si="111"/>
        <v>0.06</v>
      </c>
      <c r="N97" s="70">
        <f t="shared" si="111"/>
        <v>0.06</v>
      </c>
      <c r="O97" s="70">
        <f t="shared" si="111"/>
        <v>0.06</v>
      </c>
      <c r="P97" s="70">
        <f t="shared" si="111"/>
        <v>0.06</v>
      </c>
      <c r="Q97" s="70">
        <f t="shared" si="111"/>
        <v>0.06</v>
      </c>
      <c r="R97" s="70">
        <f t="shared" si="111"/>
        <v>0.06</v>
      </c>
      <c r="S97" s="70">
        <f t="shared" si="111"/>
        <v>0.06</v>
      </c>
      <c r="T97" s="70">
        <f t="shared" si="111"/>
        <v>0.06</v>
      </c>
      <c r="U97" s="70">
        <f t="shared" si="111"/>
        <v>0.06</v>
      </c>
      <c r="V97" s="70">
        <f t="shared" si="111"/>
        <v>0.06</v>
      </c>
      <c r="W97" s="70">
        <f t="shared" si="111"/>
        <v>0.06</v>
      </c>
      <c r="X97" s="70">
        <f t="shared" si="111"/>
        <v>0.06</v>
      </c>
      <c r="Y97" s="70">
        <f t="shared" si="111"/>
        <v>0.06</v>
      </c>
      <c r="Z97" s="70">
        <f t="shared" si="111"/>
        <v>0.06</v>
      </c>
      <c r="AA97" s="70">
        <f t="shared" si="111"/>
        <v>0.06</v>
      </c>
      <c r="AB97" s="70">
        <f t="shared" si="113"/>
        <v>0.06</v>
      </c>
      <c r="AC97" s="240">
        <f>'Data Non-Energy-Sector'!E13</f>
        <v>0.06</v>
      </c>
      <c r="AD97" s="70">
        <f t="shared" si="114"/>
        <v>0.06</v>
      </c>
      <c r="AE97" s="70">
        <f t="shared" si="112"/>
        <v>0.06</v>
      </c>
      <c r="AF97" s="70">
        <f t="shared" si="112"/>
        <v>0.06</v>
      </c>
      <c r="AG97" s="70">
        <f t="shared" si="112"/>
        <v>0.06</v>
      </c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</row>
    <row r="98" spans="2:114" x14ac:dyDescent="0.2">
      <c r="B98" s="236" t="str">
        <f t="shared" si="110"/>
        <v>Batteries</v>
      </c>
      <c r="C98" s="65" t="s">
        <v>96</v>
      </c>
      <c r="D98" s="70">
        <f t="shared" si="111"/>
        <v>0.06</v>
      </c>
      <c r="E98" s="70">
        <f t="shared" si="111"/>
        <v>0.06</v>
      </c>
      <c r="F98" s="70">
        <f t="shared" si="111"/>
        <v>0.06</v>
      </c>
      <c r="G98" s="70">
        <f t="shared" si="111"/>
        <v>0.06</v>
      </c>
      <c r="H98" s="70">
        <f t="shared" si="111"/>
        <v>0.06</v>
      </c>
      <c r="I98" s="70">
        <f t="shared" si="111"/>
        <v>0.06</v>
      </c>
      <c r="J98" s="70">
        <f t="shared" si="111"/>
        <v>0.06</v>
      </c>
      <c r="K98" s="70">
        <f t="shared" si="111"/>
        <v>0.06</v>
      </c>
      <c r="L98" s="70">
        <f t="shared" si="111"/>
        <v>0.06</v>
      </c>
      <c r="M98" s="70">
        <f t="shared" si="111"/>
        <v>0.06</v>
      </c>
      <c r="N98" s="70">
        <f t="shared" si="111"/>
        <v>0.06</v>
      </c>
      <c r="O98" s="70">
        <f t="shared" si="111"/>
        <v>0.06</v>
      </c>
      <c r="P98" s="70">
        <f t="shared" si="111"/>
        <v>0.06</v>
      </c>
      <c r="Q98" s="70">
        <f t="shared" si="111"/>
        <v>0.06</v>
      </c>
      <c r="R98" s="70">
        <f t="shared" si="111"/>
        <v>0.06</v>
      </c>
      <c r="S98" s="70">
        <f t="shared" si="111"/>
        <v>0.06</v>
      </c>
      <c r="T98" s="70">
        <f t="shared" si="111"/>
        <v>0.06</v>
      </c>
      <c r="U98" s="70">
        <f t="shared" si="111"/>
        <v>0.06</v>
      </c>
      <c r="V98" s="70">
        <f t="shared" si="111"/>
        <v>0.06</v>
      </c>
      <c r="W98" s="70">
        <f t="shared" si="111"/>
        <v>0.06</v>
      </c>
      <c r="X98" s="70">
        <f t="shared" si="111"/>
        <v>0.06</v>
      </c>
      <c r="Y98" s="70">
        <f t="shared" si="111"/>
        <v>0.06</v>
      </c>
      <c r="Z98" s="70">
        <f t="shared" si="111"/>
        <v>0.06</v>
      </c>
      <c r="AA98" s="70">
        <f t="shared" si="111"/>
        <v>0.06</v>
      </c>
      <c r="AB98" s="70">
        <f t="shared" si="113"/>
        <v>0.06</v>
      </c>
      <c r="AC98" s="240">
        <f>'Data Non-Energy-Sector'!E14</f>
        <v>0.06</v>
      </c>
      <c r="AD98" s="70">
        <f t="shared" si="114"/>
        <v>0.06</v>
      </c>
      <c r="AE98" s="70">
        <f t="shared" si="112"/>
        <v>0.06</v>
      </c>
      <c r="AF98" s="70">
        <f t="shared" si="112"/>
        <v>0.06</v>
      </c>
      <c r="AG98" s="70">
        <f t="shared" si="112"/>
        <v>0.06</v>
      </c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</row>
    <row r="99" spans="2:114" x14ac:dyDescent="0.2">
      <c r="B99" s="236" t="str">
        <f t="shared" si="110"/>
        <v>Lighting</v>
      </c>
      <c r="C99" s="65" t="s">
        <v>96</v>
      </c>
      <c r="D99" s="70">
        <f t="shared" si="111"/>
        <v>0.01</v>
      </c>
      <c r="E99" s="70">
        <f t="shared" si="111"/>
        <v>0.01</v>
      </c>
      <c r="F99" s="70">
        <f t="shared" si="111"/>
        <v>0.01</v>
      </c>
      <c r="G99" s="70">
        <f t="shared" si="111"/>
        <v>0.01</v>
      </c>
      <c r="H99" s="70">
        <f t="shared" si="111"/>
        <v>0.01</v>
      </c>
      <c r="I99" s="70">
        <f t="shared" si="111"/>
        <v>0.01</v>
      </c>
      <c r="J99" s="70">
        <f t="shared" si="111"/>
        <v>0.01</v>
      </c>
      <c r="K99" s="70">
        <f t="shared" si="111"/>
        <v>0.01</v>
      </c>
      <c r="L99" s="70">
        <f t="shared" si="111"/>
        <v>0.01</v>
      </c>
      <c r="M99" s="70">
        <f t="shared" si="111"/>
        <v>0.01</v>
      </c>
      <c r="N99" s="70">
        <f t="shared" si="111"/>
        <v>0.01</v>
      </c>
      <c r="O99" s="70">
        <f t="shared" si="111"/>
        <v>0.01</v>
      </c>
      <c r="P99" s="70">
        <f t="shared" si="111"/>
        <v>0.01</v>
      </c>
      <c r="Q99" s="70">
        <f t="shared" si="111"/>
        <v>0.01</v>
      </c>
      <c r="R99" s="70">
        <f t="shared" si="111"/>
        <v>0.01</v>
      </c>
      <c r="S99" s="70">
        <f t="shared" si="111"/>
        <v>0.01</v>
      </c>
      <c r="T99" s="70">
        <f t="shared" si="111"/>
        <v>0.01</v>
      </c>
      <c r="U99" s="70">
        <f t="shared" si="111"/>
        <v>0.01</v>
      </c>
      <c r="V99" s="70">
        <f t="shared" si="111"/>
        <v>0.01</v>
      </c>
      <c r="W99" s="70">
        <f t="shared" si="111"/>
        <v>0.01</v>
      </c>
      <c r="X99" s="70">
        <f t="shared" si="111"/>
        <v>0.01</v>
      </c>
      <c r="Y99" s="70">
        <f t="shared" si="111"/>
        <v>0.01</v>
      </c>
      <c r="Z99" s="70">
        <f t="shared" si="111"/>
        <v>0.01</v>
      </c>
      <c r="AA99" s="70">
        <f t="shared" si="111"/>
        <v>0.01</v>
      </c>
      <c r="AB99" s="70">
        <f t="shared" si="113"/>
        <v>0.01</v>
      </c>
      <c r="AC99" s="240">
        <f>'Data Non-Energy-Sector'!E15</f>
        <v>0.01</v>
      </c>
      <c r="AD99" s="70">
        <f t="shared" si="114"/>
        <v>0.01</v>
      </c>
      <c r="AE99" s="70">
        <f t="shared" si="112"/>
        <v>0.01</v>
      </c>
      <c r="AF99" s="70">
        <f t="shared" si="112"/>
        <v>0.01</v>
      </c>
      <c r="AG99" s="70">
        <f t="shared" si="112"/>
        <v>0.01</v>
      </c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</row>
    <row r="100" spans="2:114" x14ac:dyDescent="0.2">
      <c r="B100" s="64" t="s">
        <v>99</v>
      </c>
      <c r="C100" s="65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</row>
    <row r="101" spans="2:114" x14ac:dyDescent="0.2">
      <c r="B101" s="64" t="s">
        <v>57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5"/>
      <c r="CF101" s="65"/>
      <c r="CG101" s="65"/>
      <c r="CH101" s="65"/>
      <c r="CI101" s="65"/>
      <c r="CJ101" s="65"/>
      <c r="CK101" s="65"/>
      <c r="CL101" s="65"/>
      <c r="CM101" s="65"/>
      <c r="CN101" s="65"/>
      <c r="CO101" s="65"/>
      <c r="CP101" s="65"/>
      <c r="CQ101" s="65"/>
      <c r="CR101" s="65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65"/>
      <c r="DH101" s="65"/>
      <c r="DI101" s="65"/>
      <c r="DJ101" s="65"/>
    </row>
    <row r="102" spans="2:114" x14ac:dyDescent="0.2">
      <c r="B102" s="236" t="str">
        <f>B93</f>
        <v>Autocatalyst</v>
      </c>
      <c r="C102" s="65" t="s">
        <v>2</v>
      </c>
      <c r="D102" s="74">
        <f t="shared" ref="D102:AE102" si="115">D$82*D93</f>
        <v>8054.1450706292417</v>
      </c>
      <c r="E102" s="74">
        <f t="shared" si="115"/>
        <v>8294.023469969974</v>
      </c>
      <c r="F102" s="74">
        <f t="shared" si="115"/>
        <v>8419.1355987408861</v>
      </c>
      <c r="G102" s="74">
        <f t="shared" si="115"/>
        <v>8568.738470804863</v>
      </c>
      <c r="H102" s="74">
        <f t="shared" si="115"/>
        <v>8696.6151090000003</v>
      </c>
      <c r="I102" s="74">
        <f t="shared" si="115"/>
        <v>10773.0162358</v>
      </c>
      <c r="J102" s="74">
        <f t="shared" si="115"/>
        <v>11433.689321600001</v>
      </c>
      <c r="K102" s="74">
        <f t="shared" si="115"/>
        <v>10746.0499874</v>
      </c>
      <c r="L102" s="74">
        <f t="shared" si="115"/>
        <v>10328.073137200001</v>
      </c>
      <c r="M102" s="74">
        <f t="shared" si="115"/>
        <v>11056.161844</v>
      </c>
      <c r="N102" s="74">
        <f t="shared" si="115"/>
        <v>11258.408707000001</v>
      </c>
      <c r="O102" s="74">
        <f t="shared" si="115"/>
        <v>11258.408707000001</v>
      </c>
      <c r="P102" s="74">
        <f t="shared" si="115"/>
        <v>13253.911088599998</v>
      </c>
      <c r="Q102" s="74">
        <f t="shared" si="115"/>
        <v>13361.776082200002</v>
      </c>
      <c r="R102" s="74">
        <f t="shared" si="115"/>
        <v>13752.786683999999</v>
      </c>
      <c r="S102" s="74">
        <f t="shared" si="115"/>
        <v>16584.242765999999</v>
      </c>
      <c r="T102" s="74">
        <f t="shared" si="115"/>
        <v>16584.242765999999</v>
      </c>
      <c r="U102" s="74">
        <f t="shared" si="115"/>
        <v>16719.074008</v>
      </c>
      <c r="V102" s="74">
        <f t="shared" si="115"/>
        <v>16719.074008</v>
      </c>
      <c r="W102" s="74">
        <f t="shared" si="115"/>
        <v>17932.555186000001</v>
      </c>
      <c r="X102" s="74">
        <f t="shared" si="115"/>
        <v>17932.555186000001</v>
      </c>
      <c r="Y102" s="74">
        <f t="shared" si="115"/>
        <v>14966.267862000001</v>
      </c>
      <c r="Z102" s="74">
        <f t="shared" si="115"/>
        <v>14831.43662</v>
      </c>
      <c r="AA102" s="74">
        <f t="shared" si="115"/>
        <v>14831.43662</v>
      </c>
      <c r="AB102" s="74">
        <f t="shared" si="115"/>
        <v>16584.242765999999</v>
      </c>
      <c r="AC102" s="74">
        <f t="shared" si="115"/>
        <v>17528.061460000001</v>
      </c>
      <c r="AD102" s="74">
        <f t="shared" si="115"/>
        <v>17393.230218000001</v>
      </c>
      <c r="AE102" s="74">
        <f t="shared" si="115"/>
        <v>17797.723944000001</v>
      </c>
      <c r="AF102" s="74">
        <f>AF$82*AF93</f>
        <v>25617.935980000002</v>
      </c>
      <c r="AG102" s="74">
        <f>AG$82*AG93</f>
        <v>28314.560819999999</v>
      </c>
      <c r="AH102" s="74">
        <f t="shared" ref="AH102:BL108" si="116">AG102*(1+AH$89)</f>
        <v>29220.626766239999</v>
      </c>
      <c r="AI102" s="74">
        <f t="shared" si="116"/>
        <v>30155.686822759679</v>
      </c>
      <c r="AJ102" s="74">
        <f t="shared" si="116"/>
        <v>31120.668801087988</v>
      </c>
      <c r="AK102" s="74">
        <f t="shared" si="116"/>
        <v>32116.530202722803</v>
      </c>
      <c r="AL102" s="74">
        <f t="shared" si="116"/>
        <v>33144.25916920993</v>
      </c>
      <c r="AM102" s="74">
        <f t="shared" si="116"/>
        <v>34204.875462624652</v>
      </c>
      <c r="AN102" s="74">
        <f t="shared" si="116"/>
        <v>35299.431477428639</v>
      </c>
      <c r="AO102" s="74">
        <f t="shared" si="116"/>
        <v>36429.013284706358</v>
      </c>
      <c r="AP102" s="74">
        <f t="shared" si="116"/>
        <v>37594.741709816961</v>
      </c>
      <c r="AQ102" s="74">
        <f t="shared" si="116"/>
        <v>38797.773444531107</v>
      </c>
      <c r="AR102" s="74">
        <f t="shared" si="116"/>
        <v>40039.302194756106</v>
      </c>
      <c r="AS102" s="74">
        <f t="shared" si="116"/>
        <v>41320.559864988303</v>
      </c>
      <c r="AT102" s="74">
        <f t="shared" si="116"/>
        <v>42642.81778066793</v>
      </c>
      <c r="AU102" s="74">
        <f t="shared" si="116"/>
        <v>44007.387949649303</v>
      </c>
      <c r="AV102" s="74">
        <f t="shared" si="116"/>
        <v>45415.624364038078</v>
      </c>
      <c r="AW102" s="74">
        <f t="shared" si="116"/>
        <v>46868.9243436873</v>
      </c>
      <c r="AX102" s="74">
        <f t="shared" si="116"/>
        <v>48368.729922685292</v>
      </c>
      <c r="AY102" s="74">
        <f t="shared" si="116"/>
        <v>49916.529280211224</v>
      </c>
      <c r="AZ102" s="74">
        <f t="shared" si="116"/>
        <v>51513.858217177985</v>
      </c>
      <c r="BA102" s="74">
        <f t="shared" si="116"/>
        <v>53162.301680127683</v>
      </c>
      <c r="BB102" s="74">
        <f t="shared" si="116"/>
        <v>54863.495333891769</v>
      </c>
      <c r="BC102" s="74">
        <f t="shared" si="116"/>
        <v>56619.127184576304</v>
      </c>
      <c r="BD102" s="74">
        <f t="shared" si="116"/>
        <v>58430.93925448275</v>
      </c>
      <c r="BE102" s="74">
        <f t="shared" si="116"/>
        <v>60300.7293106262</v>
      </c>
      <c r="BF102" s="74">
        <f t="shared" si="116"/>
        <v>62230.352648566244</v>
      </c>
      <c r="BG102" s="74">
        <f t="shared" si="116"/>
        <v>64221.723933320369</v>
      </c>
      <c r="BH102" s="74">
        <f t="shared" si="116"/>
        <v>66276.819099186629</v>
      </c>
      <c r="BI102" s="74">
        <f t="shared" si="116"/>
        <v>68397.677310360596</v>
      </c>
      <c r="BJ102" s="74">
        <f t="shared" si="116"/>
        <v>70586.40298429213</v>
      </c>
      <c r="BK102" s="74">
        <f t="shared" si="116"/>
        <v>72845.167879789486</v>
      </c>
      <c r="BL102" s="74">
        <f t="shared" si="116"/>
        <v>75176.213251942754</v>
      </c>
      <c r="BM102" s="74">
        <f t="shared" ref="BM102:BM108" si="117">BL102*(1+BM$89)</f>
        <v>77581.852076004929</v>
      </c>
      <c r="BN102" s="74">
        <f t="shared" ref="BN102:BN108" si="118">BM102*(1+BN$89)</f>
        <v>80064.471342437086</v>
      </c>
      <c r="BO102" s="74">
        <f t="shared" ref="BO102:BO108" si="119">BN102*(1+BO$89)</f>
        <v>82626.534425395075</v>
      </c>
      <c r="BP102" s="74">
        <f t="shared" ref="BP102:BP108" si="120">BO102*(1+BP$89)</f>
        <v>85270.583527007722</v>
      </c>
      <c r="BQ102" s="74">
        <f t="shared" ref="BQ102:BQ108" si="121">BP102*(1+BQ$89)</f>
        <v>87999.242199871966</v>
      </c>
      <c r="BR102" s="74">
        <f t="shared" ref="BR102:BR108" si="122">BQ102*(1+BR$89)</f>
        <v>90815.217950267877</v>
      </c>
      <c r="BS102" s="74">
        <f t="shared" ref="BS102:BS108" si="123">BR102*(1+BS$89)</f>
        <v>93721.304924676457</v>
      </c>
      <c r="BT102" s="74">
        <f t="shared" ref="BT102:BT108" si="124">BS102*(1+BT$89)</f>
        <v>96720.386682266108</v>
      </c>
      <c r="BU102" s="74">
        <f t="shared" ref="BU102:BU108" si="125">BT102*(1+BU$89)</f>
        <v>99815.439056098621</v>
      </c>
      <c r="BV102" s="74">
        <f t="shared" ref="BV102:BV108" si="126">BU102*(1+BV$89)</f>
        <v>103009.53310589377</v>
      </c>
      <c r="BW102" s="74">
        <f t="shared" ref="BW102:BW108" si="127">BV102*(1+BW$89)</f>
        <v>106305.83816528237</v>
      </c>
      <c r="BX102" s="74">
        <f t="shared" ref="BX102:BX108" si="128">BW102*(1+BX$89)</f>
        <v>109707.62498657142</v>
      </c>
      <c r="BY102" s="74">
        <f t="shared" ref="BY102:BY108" si="129">BX102*(1+BY$89)</f>
        <v>113218.2689861417</v>
      </c>
      <c r="BZ102" s="74">
        <f t="shared" ref="BZ102:BZ108" si="130">BY102*(1+BZ$89)</f>
        <v>116841.25359369825</v>
      </c>
      <c r="CA102" s="74">
        <f t="shared" ref="CA102:CA108" si="131">BZ102*(1+CA$89)</f>
        <v>120580.17370869659</v>
      </c>
      <c r="CB102" s="74">
        <f t="shared" ref="CB102:CB108" si="132">CA102*(1+CB$89)</f>
        <v>124438.73926737488</v>
      </c>
      <c r="CC102" s="74">
        <f t="shared" ref="CC102:CC108" si="133">CB102*(1+CC$89)</f>
        <v>128420.77892393088</v>
      </c>
      <c r="CD102" s="74">
        <f t="shared" ref="CD102:CD108" si="134">CC102*(1+CD$89)</f>
        <v>132530.24384949668</v>
      </c>
      <c r="CE102" s="74">
        <f t="shared" ref="CE102:CE108" si="135">CD102*(1+CE$89)</f>
        <v>136771.21165268056</v>
      </c>
      <c r="CF102" s="74">
        <f t="shared" ref="CF102:CF108" si="136">CE102*(1+CF$89)</f>
        <v>141147.89042556635</v>
      </c>
      <c r="CG102" s="74">
        <f t="shared" ref="CG102:CG108" si="137">CF102*(1+CG$89)</f>
        <v>145664.62291918448</v>
      </c>
      <c r="CH102" s="74">
        <f t="shared" ref="CH102:CH108" si="138">CG102*(1+CH$89)</f>
        <v>150325.89085259839</v>
      </c>
      <c r="CI102" s="74">
        <f t="shared" ref="CI102:CI108" si="139">CH102*(1+CI$89)</f>
        <v>155136.31935988154</v>
      </c>
      <c r="CJ102" s="74">
        <f t="shared" ref="CJ102:CJ108" si="140">CI102*(1+CJ$89)</f>
        <v>160100.68157939776</v>
      </c>
      <c r="CK102" s="74">
        <f t="shared" ref="CK102:CK108" si="141">CJ102*(1+CK$89)</f>
        <v>165223.9033899385</v>
      </c>
      <c r="CL102" s="74">
        <f t="shared" ref="CL102:CL108" si="142">CK102*(1+CL$89)</f>
        <v>170511.06829841653</v>
      </c>
      <c r="CM102" s="74">
        <f t="shared" ref="CM102:CM108" si="143">CL102*(1+CM$89)</f>
        <v>175967.42248396587</v>
      </c>
      <c r="CN102" s="74">
        <f t="shared" ref="CN102:CN108" si="144">CM102*(1+CN$89)</f>
        <v>181598.3800034528</v>
      </c>
      <c r="CO102" s="74">
        <f t="shared" ref="CO102:CO108" si="145">CN102*(1+CO$89)</f>
        <v>187409.52816356329</v>
      </c>
      <c r="CP102" s="74">
        <f t="shared" ref="CP102:CP108" si="146">CO102*(1+CP$89)</f>
        <v>193406.63306479732</v>
      </c>
      <c r="CQ102" s="74">
        <f t="shared" ref="CQ102:CQ108" si="147">CP102*(1+CQ$89)</f>
        <v>199595.64532287084</v>
      </c>
      <c r="CR102" s="74">
        <f t="shared" ref="CR102:CR108" si="148">CQ102*(1+CR$89)</f>
        <v>205982.70597320271</v>
      </c>
      <c r="CS102" s="74">
        <f t="shared" ref="CS102:CS108" si="149">CR102*(1+CS$89)</f>
        <v>212574.15256434522</v>
      </c>
      <c r="CT102" s="74">
        <f t="shared" ref="CT102:CT108" si="150">CS102*(1+CT$89)</f>
        <v>219376.52544640427</v>
      </c>
      <c r="CU102" s="74">
        <f t="shared" ref="CU102:CU108" si="151">CT102*(1+CU$89)</f>
        <v>226396.5742606892</v>
      </c>
      <c r="CV102" s="74">
        <f t="shared" ref="CV102:CV108" si="152">CU102*(1+CV$89)</f>
        <v>233641.26463703127</v>
      </c>
      <c r="CW102" s="74">
        <f t="shared" ref="CW102:CW108" si="153">CV102*(1+CW$89)</f>
        <v>241117.78510541629</v>
      </c>
      <c r="CX102" s="74">
        <f t="shared" ref="CX102:CX108" si="154">CW102*(1+CX$89)</f>
        <v>248833.55422878961</v>
      </c>
      <c r="CY102" s="74">
        <f t="shared" ref="CY102:CY108" si="155">CX102*(1+CY$89)</f>
        <v>256796.22796411088</v>
      </c>
      <c r="CZ102" s="74">
        <f t="shared" ref="CZ102:CZ108" si="156">CY102*(1+CZ$89)</f>
        <v>265013.70725896244</v>
      </c>
      <c r="DA102" s="74">
        <f t="shared" ref="DA102:DA108" si="157">CZ102*(1+DA$89)</f>
        <v>273494.14589124924</v>
      </c>
      <c r="DB102" s="74">
        <f t="shared" ref="DB102:DB108" si="158">DA102*(1+DB$89)</f>
        <v>282245.95855976921</v>
      </c>
      <c r="DC102" s="74">
        <f t="shared" ref="DC102:DC108" si="159">DB102*(1+DC$89)</f>
        <v>291277.82923368184</v>
      </c>
      <c r="DD102" s="74">
        <f t="shared" ref="DD102:DD108" si="160">DC102*(1+DD$89)</f>
        <v>300598.71976915968</v>
      </c>
      <c r="DE102" s="74">
        <f t="shared" ref="DE102:DE108" si="161">DD102*(1+DE$89)</f>
        <v>310217.87880177278</v>
      </c>
      <c r="DF102" s="74">
        <f t="shared" ref="DF102:DF108" si="162">DE102*(1+DF$89)</f>
        <v>320144.85092342953</v>
      </c>
      <c r="DG102" s="74">
        <f t="shared" ref="DG102:DG108" si="163">DF102*(1+DG$89)</f>
        <v>330389.48615297931</v>
      </c>
      <c r="DH102" s="74">
        <f t="shared" ref="DH102:DH108" si="164">DG102*(1+DH$89)</f>
        <v>340961.94970987464</v>
      </c>
      <c r="DI102" s="74">
        <f t="shared" ref="DI102:DI108" si="165">DH102*(1+DI$89)</f>
        <v>351872.73210059066</v>
      </c>
      <c r="DJ102" s="74">
        <f t="shared" ref="DJ102:DJ108" si="166">DI102*(1+DJ$89)</f>
        <v>363132.65952780959</v>
      </c>
    </row>
    <row r="103" spans="2:114" x14ac:dyDescent="0.2">
      <c r="B103" s="236" t="str">
        <f t="shared" ref="B103:B108" si="167">B94</f>
        <v>Glass &amp; Ceramics</v>
      </c>
      <c r="C103" s="65" t="s">
        <v>2</v>
      </c>
      <c r="D103" s="74">
        <f t="shared" ref="D103:AF103" si="168">D$82*D94</f>
        <v>7593.9082094504292</v>
      </c>
      <c r="E103" s="74">
        <f t="shared" si="168"/>
        <v>7820.0792716859769</v>
      </c>
      <c r="F103" s="74">
        <f t="shared" si="168"/>
        <v>7938.042135955694</v>
      </c>
      <c r="G103" s="74">
        <f t="shared" si="168"/>
        <v>8079.0962724731571</v>
      </c>
      <c r="H103" s="74">
        <f t="shared" si="168"/>
        <v>8199.6656742000014</v>
      </c>
      <c r="I103" s="74">
        <f t="shared" si="168"/>
        <v>10157.415308040001</v>
      </c>
      <c r="J103" s="74">
        <f t="shared" si="168"/>
        <v>10780.335646080001</v>
      </c>
      <c r="K103" s="74">
        <f t="shared" si="168"/>
        <v>10131.989988120002</v>
      </c>
      <c r="L103" s="74">
        <f t="shared" si="168"/>
        <v>9737.8975293600015</v>
      </c>
      <c r="M103" s="74">
        <f t="shared" si="168"/>
        <v>10424.381167200001</v>
      </c>
      <c r="N103" s="74">
        <f t="shared" si="168"/>
        <v>10615.071066600001</v>
      </c>
      <c r="O103" s="74">
        <f t="shared" si="168"/>
        <v>10615.071066600001</v>
      </c>
      <c r="P103" s="74">
        <f t="shared" si="168"/>
        <v>12496.544740679999</v>
      </c>
      <c r="Q103" s="74">
        <f t="shared" si="168"/>
        <v>12598.246020360002</v>
      </c>
      <c r="R103" s="74">
        <f t="shared" si="168"/>
        <v>12966.913159200001</v>
      </c>
      <c r="S103" s="74">
        <f t="shared" si="168"/>
        <v>15636.5717508</v>
      </c>
      <c r="T103" s="74">
        <f t="shared" si="168"/>
        <v>15636.5717508</v>
      </c>
      <c r="U103" s="74">
        <f t="shared" si="168"/>
        <v>15763.698350400004</v>
      </c>
      <c r="V103" s="74">
        <f t="shared" si="168"/>
        <v>15763.698350400004</v>
      </c>
      <c r="W103" s="74">
        <f t="shared" si="168"/>
        <v>16907.837746800004</v>
      </c>
      <c r="X103" s="74">
        <f t="shared" si="168"/>
        <v>16907.837746800004</v>
      </c>
      <c r="Y103" s="74">
        <f t="shared" si="168"/>
        <v>14111.052555600003</v>
      </c>
      <c r="Z103" s="74">
        <f t="shared" si="168"/>
        <v>13983.925956000003</v>
      </c>
      <c r="AA103" s="74">
        <f t="shared" si="168"/>
        <v>13983.925956000003</v>
      </c>
      <c r="AB103" s="74">
        <f t="shared" si="168"/>
        <v>15636.5717508</v>
      </c>
      <c r="AC103" s="74">
        <f t="shared" si="168"/>
        <v>16526.457948000003</v>
      </c>
      <c r="AD103" s="74">
        <f t="shared" si="168"/>
        <v>16399.331348400003</v>
      </c>
      <c r="AE103" s="74">
        <f t="shared" si="168"/>
        <v>16780.711147200003</v>
      </c>
      <c r="AF103" s="74">
        <f t="shared" si="168"/>
        <v>24154.053924000003</v>
      </c>
      <c r="AG103" s="74">
        <f t="shared" ref="AG103" si="169">AG$82*AG94</f>
        <v>26696.585916000004</v>
      </c>
      <c r="AH103" s="74">
        <f t="shared" ref="AH103:AV108" si="170">AG103*(1+AH$89)</f>
        <v>27550.876665312004</v>
      </c>
      <c r="AI103" s="74">
        <f t="shared" si="170"/>
        <v>28432.504718601987</v>
      </c>
      <c r="AJ103" s="74">
        <f t="shared" si="170"/>
        <v>29342.344869597251</v>
      </c>
      <c r="AK103" s="74">
        <f t="shared" si="170"/>
        <v>30281.299905424363</v>
      </c>
      <c r="AL103" s="74">
        <f t="shared" si="170"/>
        <v>31250.301502397942</v>
      </c>
      <c r="AM103" s="74">
        <f t="shared" si="170"/>
        <v>32250.311150474678</v>
      </c>
      <c r="AN103" s="74">
        <f t="shared" si="170"/>
        <v>33282.32110728987</v>
      </c>
      <c r="AO103" s="74">
        <f t="shared" si="170"/>
        <v>34347.355382723144</v>
      </c>
      <c r="AP103" s="74">
        <f t="shared" si="170"/>
        <v>35446.470754970287</v>
      </c>
      <c r="AQ103" s="74">
        <f t="shared" si="170"/>
        <v>36580.757819129336</v>
      </c>
      <c r="AR103" s="74">
        <f t="shared" si="170"/>
        <v>37751.342069341474</v>
      </c>
      <c r="AS103" s="74">
        <f t="shared" si="170"/>
        <v>38959.385015560401</v>
      </c>
      <c r="AT103" s="74">
        <f t="shared" si="170"/>
        <v>40206.085336058335</v>
      </c>
      <c r="AU103" s="74">
        <f t="shared" si="170"/>
        <v>41492.680066812201</v>
      </c>
      <c r="AV103" s="74">
        <f t="shared" si="170"/>
        <v>42820.445828950193</v>
      </c>
      <c r="AW103" s="74">
        <f t="shared" si="116"/>
        <v>44190.700095476597</v>
      </c>
      <c r="AX103" s="74">
        <f t="shared" si="116"/>
        <v>45604.802498531848</v>
      </c>
      <c r="AY103" s="74">
        <f t="shared" si="116"/>
        <v>47064.156178484867</v>
      </c>
      <c r="AZ103" s="74">
        <f t="shared" si="116"/>
        <v>48570.209176196382</v>
      </c>
      <c r="BA103" s="74">
        <f t="shared" si="116"/>
        <v>50124.455869834666</v>
      </c>
      <c r="BB103" s="74">
        <f t="shared" si="116"/>
        <v>51728.438457669377</v>
      </c>
      <c r="BC103" s="74">
        <f t="shared" si="116"/>
        <v>53383.748488314799</v>
      </c>
      <c r="BD103" s="74">
        <f t="shared" si="116"/>
        <v>55092.028439940877</v>
      </c>
      <c r="BE103" s="74">
        <f t="shared" si="116"/>
        <v>56854.97335001899</v>
      </c>
      <c r="BF103" s="74">
        <f t="shared" si="116"/>
        <v>58674.332497219599</v>
      </c>
      <c r="BG103" s="74">
        <f t="shared" si="116"/>
        <v>60551.911137130628</v>
      </c>
      <c r="BH103" s="74">
        <f t="shared" si="116"/>
        <v>62489.57229351881</v>
      </c>
      <c r="BI103" s="74">
        <f t="shared" si="116"/>
        <v>64489.238606911415</v>
      </c>
      <c r="BJ103" s="74">
        <f t="shared" si="116"/>
        <v>66552.894242332579</v>
      </c>
      <c r="BK103" s="74">
        <f t="shared" si="116"/>
        <v>68682.586858087219</v>
      </c>
      <c r="BL103" s="74">
        <f t="shared" si="116"/>
        <v>70880.429637546011</v>
      </c>
      <c r="BM103" s="74">
        <f t="shared" si="117"/>
        <v>73148.603385947485</v>
      </c>
      <c r="BN103" s="74">
        <f t="shared" si="118"/>
        <v>75489.3586942978</v>
      </c>
      <c r="BO103" s="74">
        <f t="shared" si="119"/>
        <v>77905.018172515338</v>
      </c>
      <c r="BP103" s="74">
        <f t="shared" si="120"/>
        <v>80397.978754035837</v>
      </c>
      <c r="BQ103" s="74">
        <f t="shared" si="121"/>
        <v>82970.714074164993</v>
      </c>
      <c r="BR103" s="74">
        <f t="shared" si="122"/>
        <v>85625.776924538281</v>
      </c>
      <c r="BS103" s="74">
        <f t="shared" si="123"/>
        <v>88365.801786123513</v>
      </c>
      <c r="BT103" s="74">
        <f t="shared" si="124"/>
        <v>91193.507443279464</v>
      </c>
      <c r="BU103" s="74">
        <f t="shared" si="125"/>
        <v>94111.699681464408</v>
      </c>
      <c r="BV103" s="74">
        <f t="shared" si="126"/>
        <v>97123.274071271269</v>
      </c>
      <c r="BW103" s="74">
        <f t="shared" si="127"/>
        <v>100231.21884155195</v>
      </c>
      <c r="BX103" s="74">
        <f t="shared" si="128"/>
        <v>103438.61784448162</v>
      </c>
      <c r="BY103" s="74">
        <f t="shared" si="129"/>
        <v>106748.65361550503</v>
      </c>
      <c r="BZ103" s="74">
        <f t="shared" si="130"/>
        <v>110164.61053120119</v>
      </c>
      <c r="CA103" s="74">
        <f t="shared" si="131"/>
        <v>113689.87806819963</v>
      </c>
      <c r="CB103" s="74">
        <f t="shared" si="132"/>
        <v>117327.95416638201</v>
      </c>
      <c r="CC103" s="74">
        <f t="shared" si="133"/>
        <v>121082.44869970623</v>
      </c>
      <c r="CD103" s="74">
        <f t="shared" si="134"/>
        <v>124957.08705809683</v>
      </c>
      <c r="CE103" s="74">
        <f t="shared" si="135"/>
        <v>128955.71384395593</v>
      </c>
      <c r="CF103" s="74">
        <f t="shared" si="136"/>
        <v>133082.29668696254</v>
      </c>
      <c r="CG103" s="74">
        <f t="shared" si="137"/>
        <v>137340.93018094535</v>
      </c>
      <c r="CH103" s="74">
        <f t="shared" si="138"/>
        <v>141735.83994673559</v>
      </c>
      <c r="CI103" s="74">
        <f t="shared" si="139"/>
        <v>146271.38682503114</v>
      </c>
      <c r="CJ103" s="74">
        <f t="shared" si="140"/>
        <v>150952.07120343213</v>
      </c>
      <c r="CK103" s="74">
        <f t="shared" si="141"/>
        <v>155782.53748194195</v>
      </c>
      <c r="CL103" s="74">
        <f t="shared" si="142"/>
        <v>160767.5786813641</v>
      </c>
      <c r="CM103" s="74">
        <f t="shared" si="143"/>
        <v>165912.14119916776</v>
      </c>
      <c r="CN103" s="74">
        <f t="shared" si="144"/>
        <v>171221.32971754114</v>
      </c>
      <c r="CO103" s="74">
        <f t="shared" si="145"/>
        <v>176700.41226850246</v>
      </c>
      <c r="CP103" s="74">
        <f t="shared" si="146"/>
        <v>182354.82546109456</v>
      </c>
      <c r="CQ103" s="74">
        <f t="shared" si="147"/>
        <v>188190.1798758496</v>
      </c>
      <c r="CR103" s="74">
        <f t="shared" si="148"/>
        <v>194212.2656318768</v>
      </c>
      <c r="CS103" s="74">
        <f t="shared" si="149"/>
        <v>200427.05813209686</v>
      </c>
      <c r="CT103" s="74">
        <f t="shared" si="150"/>
        <v>206840.72399232397</v>
      </c>
      <c r="CU103" s="74">
        <f t="shared" si="151"/>
        <v>213459.62716007835</v>
      </c>
      <c r="CV103" s="74">
        <f t="shared" si="152"/>
        <v>220290.33522920086</v>
      </c>
      <c r="CW103" s="74">
        <f t="shared" si="153"/>
        <v>227339.62595653531</v>
      </c>
      <c r="CX103" s="74">
        <f t="shared" si="154"/>
        <v>234614.49398714444</v>
      </c>
      <c r="CY103" s="74">
        <f t="shared" si="155"/>
        <v>242122.15779473307</v>
      </c>
      <c r="CZ103" s="74">
        <f t="shared" si="156"/>
        <v>249870.06684416454</v>
      </c>
      <c r="DA103" s="74">
        <f t="shared" si="157"/>
        <v>257865.90898317783</v>
      </c>
      <c r="DB103" s="74">
        <f t="shared" si="158"/>
        <v>266117.6180706395</v>
      </c>
      <c r="DC103" s="74">
        <f t="shared" si="159"/>
        <v>274633.38184889994</v>
      </c>
      <c r="DD103" s="74">
        <f t="shared" si="160"/>
        <v>283421.65006806474</v>
      </c>
      <c r="DE103" s="74">
        <f t="shared" si="161"/>
        <v>292491.14287024282</v>
      </c>
      <c r="DF103" s="74">
        <f t="shared" si="162"/>
        <v>301850.85944209062</v>
      </c>
      <c r="DG103" s="74">
        <f t="shared" si="163"/>
        <v>311510.08694423753</v>
      </c>
      <c r="DH103" s="74">
        <f t="shared" si="164"/>
        <v>321478.40972645313</v>
      </c>
      <c r="DI103" s="74">
        <f t="shared" si="165"/>
        <v>331765.71883769962</v>
      </c>
      <c r="DJ103" s="74">
        <f t="shared" si="166"/>
        <v>342382.22184050601</v>
      </c>
    </row>
    <row r="104" spans="2:114" x14ac:dyDescent="0.2">
      <c r="B104" s="236" t="str">
        <f t="shared" si="167"/>
        <v>Polishing Powders</v>
      </c>
      <c r="C104" s="65" t="s">
        <v>2</v>
      </c>
      <c r="D104" s="74">
        <f t="shared" ref="D104:AF104" si="171">D$82*D95</f>
        <v>2531.3027364834761</v>
      </c>
      <c r="E104" s="74">
        <f t="shared" si="171"/>
        <v>2606.693090561992</v>
      </c>
      <c r="F104" s="74">
        <f t="shared" si="171"/>
        <v>2646.0140453185645</v>
      </c>
      <c r="G104" s="74">
        <f t="shared" si="171"/>
        <v>2693.0320908243857</v>
      </c>
      <c r="H104" s="74">
        <f t="shared" si="171"/>
        <v>2733.2218914</v>
      </c>
      <c r="I104" s="74">
        <f t="shared" si="171"/>
        <v>3385.8051026800003</v>
      </c>
      <c r="J104" s="74">
        <f t="shared" si="171"/>
        <v>3593.44521536</v>
      </c>
      <c r="K104" s="74">
        <f t="shared" si="171"/>
        <v>3377.3299960400004</v>
      </c>
      <c r="L104" s="74">
        <f t="shared" si="171"/>
        <v>3245.9658431200005</v>
      </c>
      <c r="M104" s="74">
        <f t="shared" si="171"/>
        <v>3474.7937224000002</v>
      </c>
      <c r="N104" s="74">
        <f t="shared" si="171"/>
        <v>3538.3570222000003</v>
      </c>
      <c r="O104" s="74">
        <f t="shared" si="171"/>
        <v>3538.3570222000003</v>
      </c>
      <c r="P104" s="74">
        <f t="shared" si="171"/>
        <v>4165.5149135599995</v>
      </c>
      <c r="Q104" s="74">
        <f t="shared" si="171"/>
        <v>4199.415340120001</v>
      </c>
      <c r="R104" s="74">
        <f t="shared" si="171"/>
        <v>4322.3043864000001</v>
      </c>
      <c r="S104" s="74">
        <f t="shared" si="171"/>
        <v>5212.1905835999996</v>
      </c>
      <c r="T104" s="74">
        <f t="shared" si="171"/>
        <v>5212.1905835999996</v>
      </c>
      <c r="U104" s="74">
        <f t="shared" si="171"/>
        <v>5254.5661168000006</v>
      </c>
      <c r="V104" s="74">
        <f t="shared" si="171"/>
        <v>5254.5661168000006</v>
      </c>
      <c r="W104" s="74">
        <f t="shared" si="171"/>
        <v>5635.9459156000003</v>
      </c>
      <c r="X104" s="74">
        <f t="shared" si="171"/>
        <v>5635.9459156000003</v>
      </c>
      <c r="Y104" s="74">
        <f t="shared" si="171"/>
        <v>4703.6841852000007</v>
      </c>
      <c r="Z104" s="74">
        <f t="shared" si="171"/>
        <v>4661.3086520000006</v>
      </c>
      <c r="AA104" s="74">
        <f t="shared" si="171"/>
        <v>4661.3086520000006</v>
      </c>
      <c r="AB104" s="74">
        <f t="shared" si="171"/>
        <v>5212.1905835999996</v>
      </c>
      <c r="AC104" s="74">
        <f t="shared" si="171"/>
        <v>5508.8193160000001</v>
      </c>
      <c r="AD104" s="74">
        <f t="shared" si="171"/>
        <v>5466.4437828</v>
      </c>
      <c r="AE104" s="74">
        <f t="shared" si="171"/>
        <v>5593.5703824000002</v>
      </c>
      <c r="AF104" s="74">
        <f t="shared" si="171"/>
        <v>8051.3513080000012</v>
      </c>
      <c r="AG104" s="74">
        <f t="shared" ref="AG104" si="172">AG$82*AG95</f>
        <v>8898.8619720000006</v>
      </c>
      <c r="AH104" s="74">
        <f t="shared" si="170"/>
        <v>9183.6255551040013</v>
      </c>
      <c r="AI104" s="74">
        <f t="shared" si="170"/>
        <v>9477.5015728673297</v>
      </c>
      <c r="AJ104" s="74">
        <f t="shared" si="170"/>
        <v>9780.7816231990837</v>
      </c>
      <c r="AK104" s="74">
        <f t="shared" si="170"/>
        <v>10093.766635141455</v>
      </c>
      <c r="AL104" s="74">
        <f t="shared" si="170"/>
        <v>10416.767167465983</v>
      </c>
      <c r="AM104" s="74">
        <f t="shared" si="170"/>
        <v>10750.103716824895</v>
      </c>
      <c r="AN104" s="74">
        <f t="shared" si="170"/>
        <v>11094.107035763293</v>
      </c>
      <c r="AO104" s="74">
        <f t="shared" si="170"/>
        <v>11449.118460907719</v>
      </c>
      <c r="AP104" s="74">
        <f t="shared" si="170"/>
        <v>11815.490251656767</v>
      </c>
      <c r="AQ104" s="74">
        <f t="shared" si="170"/>
        <v>12193.585939709785</v>
      </c>
      <c r="AR104" s="74">
        <f t="shared" si="170"/>
        <v>12583.780689780499</v>
      </c>
      <c r="AS104" s="74">
        <f t="shared" si="170"/>
        <v>12986.461671853474</v>
      </c>
      <c r="AT104" s="74">
        <f t="shared" si="170"/>
        <v>13402.028445352786</v>
      </c>
      <c r="AU104" s="74">
        <f t="shared" si="170"/>
        <v>13830.893355604076</v>
      </c>
      <c r="AV104" s="74">
        <f t="shared" si="170"/>
        <v>14273.481942983406</v>
      </c>
      <c r="AW104" s="74">
        <f t="shared" si="116"/>
        <v>14730.233365158876</v>
      </c>
      <c r="AX104" s="74">
        <f t="shared" si="116"/>
        <v>15201.60083284396</v>
      </c>
      <c r="AY104" s="74">
        <f t="shared" si="116"/>
        <v>15688.052059494967</v>
      </c>
      <c r="AZ104" s="74">
        <f t="shared" si="116"/>
        <v>16190.069725398806</v>
      </c>
      <c r="BA104" s="74">
        <f t="shared" si="116"/>
        <v>16708.151956611568</v>
      </c>
      <c r="BB104" s="74">
        <f t="shared" si="116"/>
        <v>17242.812819223138</v>
      </c>
      <c r="BC104" s="74">
        <f t="shared" si="116"/>
        <v>17794.582829438277</v>
      </c>
      <c r="BD104" s="74">
        <f t="shared" si="116"/>
        <v>18364.009479980301</v>
      </c>
      <c r="BE104" s="74">
        <f t="shared" si="116"/>
        <v>18951.65778333967</v>
      </c>
      <c r="BF104" s="74">
        <f t="shared" si="116"/>
        <v>19558.110832406539</v>
      </c>
      <c r="BG104" s="74">
        <f t="shared" si="116"/>
        <v>20183.970379043549</v>
      </c>
      <c r="BH104" s="74">
        <f t="shared" si="116"/>
        <v>20829.857431172943</v>
      </c>
      <c r="BI104" s="74">
        <f t="shared" si="116"/>
        <v>21496.412868970478</v>
      </c>
      <c r="BJ104" s="74">
        <f t="shared" si="116"/>
        <v>22184.298080777535</v>
      </c>
      <c r="BK104" s="74">
        <f t="shared" si="116"/>
        <v>22894.195619362417</v>
      </c>
      <c r="BL104" s="74">
        <f t="shared" si="116"/>
        <v>23626.809879182016</v>
      </c>
      <c r="BM104" s="74">
        <f t="shared" si="117"/>
        <v>24382.86779531584</v>
      </c>
      <c r="BN104" s="74">
        <f t="shared" si="118"/>
        <v>25163.119564765948</v>
      </c>
      <c r="BO104" s="74">
        <f t="shared" si="119"/>
        <v>25968.339390838461</v>
      </c>
      <c r="BP104" s="74">
        <f t="shared" si="120"/>
        <v>26799.326251345294</v>
      </c>
      <c r="BQ104" s="74">
        <f t="shared" si="121"/>
        <v>27656.904691388343</v>
      </c>
      <c r="BR104" s="74">
        <f t="shared" si="122"/>
        <v>28541.925641512771</v>
      </c>
      <c r="BS104" s="74">
        <f t="shared" si="123"/>
        <v>29455.267262041179</v>
      </c>
      <c r="BT104" s="74">
        <f t="shared" si="124"/>
        <v>30397.835814426497</v>
      </c>
      <c r="BU104" s="74">
        <f t="shared" si="125"/>
        <v>31370.566560488147</v>
      </c>
      <c r="BV104" s="74">
        <f t="shared" si="126"/>
        <v>32374.42469042377</v>
      </c>
      <c r="BW104" s="74">
        <f t="shared" si="127"/>
        <v>33410.406280517331</v>
      </c>
      <c r="BX104" s="74">
        <f t="shared" si="128"/>
        <v>34479.53928149389</v>
      </c>
      <c r="BY104" s="74">
        <f t="shared" si="129"/>
        <v>35582.884538501698</v>
      </c>
      <c r="BZ104" s="74">
        <f t="shared" si="130"/>
        <v>36721.536843733753</v>
      </c>
      <c r="CA104" s="74">
        <f t="shared" si="131"/>
        <v>37896.626022733231</v>
      </c>
      <c r="CB104" s="74">
        <f t="shared" si="132"/>
        <v>39109.318055460695</v>
      </c>
      <c r="CC104" s="74">
        <f t="shared" si="133"/>
        <v>40360.81623323544</v>
      </c>
      <c r="CD104" s="74">
        <f t="shared" si="134"/>
        <v>41652.362352698976</v>
      </c>
      <c r="CE104" s="74">
        <f t="shared" si="135"/>
        <v>42985.237947985341</v>
      </c>
      <c r="CF104" s="74">
        <f t="shared" si="136"/>
        <v>44360.76556232087</v>
      </c>
      <c r="CG104" s="74">
        <f t="shared" si="137"/>
        <v>45780.31006031514</v>
      </c>
      <c r="CH104" s="74">
        <f t="shared" si="138"/>
        <v>47245.279982245229</v>
      </c>
      <c r="CI104" s="74">
        <f t="shared" si="139"/>
        <v>48757.128941677074</v>
      </c>
      <c r="CJ104" s="74">
        <f t="shared" si="140"/>
        <v>50317.357067810743</v>
      </c>
      <c r="CK104" s="74">
        <f t="shared" si="141"/>
        <v>51927.512493980685</v>
      </c>
      <c r="CL104" s="74">
        <f t="shared" si="142"/>
        <v>53589.192893788066</v>
      </c>
      <c r="CM104" s="74">
        <f t="shared" si="143"/>
        <v>55304.047066389285</v>
      </c>
      <c r="CN104" s="74">
        <f t="shared" si="144"/>
        <v>57073.776572513743</v>
      </c>
      <c r="CO104" s="74">
        <f t="shared" si="145"/>
        <v>58900.137422834188</v>
      </c>
      <c r="CP104" s="74">
        <f t="shared" si="146"/>
        <v>60784.941820364882</v>
      </c>
      <c r="CQ104" s="74">
        <f t="shared" si="147"/>
        <v>62730.059958616563</v>
      </c>
      <c r="CR104" s="74">
        <f t="shared" si="148"/>
        <v>64737.421877292298</v>
      </c>
      <c r="CS104" s="74">
        <f t="shared" si="149"/>
        <v>66809.01937736565</v>
      </c>
      <c r="CT104" s="74">
        <f t="shared" si="150"/>
        <v>68946.907997441347</v>
      </c>
      <c r="CU104" s="74">
        <f t="shared" si="151"/>
        <v>71153.209053359475</v>
      </c>
      <c r="CV104" s="74">
        <f t="shared" si="152"/>
        <v>73430.111743066984</v>
      </c>
      <c r="CW104" s="74">
        <f t="shared" si="153"/>
        <v>75779.875318845123</v>
      </c>
      <c r="CX104" s="74">
        <f t="shared" si="154"/>
        <v>78204.831329048175</v>
      </c>
      <c r="CY104" s="74">
        <f t="shared" si="155"/>
        <v>80707.385931577723</v>
      </c>
      <c r="CZ104" s="74">
        <f t="shared" si="156"/>
        <v>83290.022281388214</v>
      </c>
      <c r="DA104" s="74">
        <f t="shared" si="157"/>
        <v>85955.302994392638</v>
      </c>
      <c r="DB104" s="74">
        <f t="shared" si="158"/>
        <v>88705.872690213204</v>
      </c>
      <c r="DC104" s="74">
        <f t="shared" si="159"/>
        <v>91544.460616300028</v>
      </c>
      <c r="DD104" s="74">
        <f t="shared" si="160"/>
        <v>94473.88335602163</v>
      </c>
      <c r="DE104" s="74">
        <f t="shared" si="161"/>
        <v>97497.047623414328</v>
      </c>
      <c r="DF104" s="74">
        <f t="shared" si="162"/>
        <v>100616.95314736359</v>
      </c>
      <c r="DG104" s="74">
        <f t="shared" si="163"/>
        <v>103836.69564807923</v>
      </c>
      <c r="DH104" s="74">
        <f t="shared" si="164"/>
        <v>107159.46990881777</v>
      </c>
      <c r="DI104" s="74">
        <f t="shared" si="165"/>
        <v>110588.57294589994</v>
      </c>
      <c r="DJ104" s="74">
        <f t="shared" si="166"/>
        <v>114127.40728016874</v>
      </c>
    </row>
    <row r="105" spans="2:114" x14ac:dyDescent="0.2">
      <c r="B105" s="236" t="str">
        <f t="shared" si="167"/>
        <v>Fluid Cracking Catalysts</v>
      </c>
      <c r="C105" s="65" t="s">
        <v>2</v>
      </c>
      <c r="D105" s="74">
        <f t="shared" ref="D105:AF105" si="173">D$82*D96</f>
        <v>1840.9474447152554</v>
      </c>
      <c r="E105" s="74">
        <f t="shared" si="173"/>
        <v>1895.7767931359942</v>
      </c>
      <c r="F105" s="74">
        <f t="shared" si="173"/>
        <v>1924.3738511407741</v>
      </c>
      <c r="G105" s="74">
        <f t="shared" si="173"/>
        <v>1958.5687933268259</v>
      </c>
      <c r="H105" s="74">
        <f t="shared" si="173"/>
        <v>1987.7977392</v>
      </c>
      <c r="I105" s="74">
        <f t="shared" si="173"/>
        <v>2462.4037110400004</v>
      </c>
      <c r="J105" s="74">
        <f t="shared" si="173"/>
        <v>2613.4147020800001</v>
      </c>
      <c r="K105" s="74">
        <f t="shared" si="173"/>
        <v>2456.2399971200002</v>
      </c>
      <c r="L105" s="74">
        <f t="shared" si="173"/>
        <v>2360.7024313600004</v>
      </c>
      <c r="M105" s="74">
        <f t="shared" si="173"/>
        <v>2527.1227072000001</v>
      </c>
      <c r="N105" s="74">
        <f t="shared" si="173"/>
        <v>2573.3505616000002</v>
      </c>
      <c r="O105" s="74">
        <f t="shared" si="173"/>
        <v>2573.3505616000002</v>
      </c>
      <c r="P105" s="74">
        <f t="shared" si="173"/>
        <v>3029.4653916799998</v>
      </c>
      <c r="Q105" s="74">
        <f t="shared" si="173"/>
        <v>3054.1202473600006</v>
      </c>
      <c r="R105" s="74">
        <f t="shared" si="173"/>
        <v>3143.4940992000002</v>
      </c>
      <c r="S105" s="74">
        <f t="shared" si="173"/>
        <v>3790.6840607999998</v>
      </c>
      <c r="T105" s="74">
        <f t="shared" si="173"/>
        <v>3790.6840607999998</v>
      </c>
      <c r="U105" s="74">
        <f t="shared" si="173"/>
        <v>3821.5026304000007</v>
      </c>
      <c r="V105" s="74">
        <f t="shared" si="173"/>
        <v>3821.5026304000007</v>
      </c>
      <c r="W105" s="74">
        <f>W$82*W96</f>
        <v>4098.8697568000007</v>
      </c>
      <c r="X105" s="74">
        <f t="shared" si="173"/>
        <v>4098.8697568000007</v>
      </c>
      <c r="Y105" s="74">
        <f t="shared" si="173"/>
        <v>3420.8612256000006</v>
      </c>
      <c r="Z105" s="74">
        <f t="shared" si="173"/>
        <v>3390.0426560000005</v>
      </c>
      <c r="AA105" s="74">
        <f t="shared" si="173"/>
        <v>3390.0426560000005</v>
      </c>
      <c r="AB105" s="74">
        <f t="shared" si="173"/>
        <v>3790.6840607999998</v>
      </c>
      <c r="AC105" s="74">
        <f t="shared" si="173"/>
        <v>4006.4140480000001</v>
      </c>
      <c r="AD105" s="74">
        <f t="shared" si="173"/>
        <v>3975.5954784</v>
      </c>
      <c r="AE105" s="74">
        <f t="shared" si="173"/>
        <v>4068.0511872000002</v>
      </c>
      <c r="AF105" s="74">
        <f t="shared" si="173"/>
        <v>5855.5282240000006</v>
      </c>
      <c r="AG105" s="74">
        <f t="shared" ref="AG105" si="174">AG$82*AG96</f>
        <v>6471.8996160000006</v>
      </c>
      <c r="AH105" s="74">
        <f t="shared" si="170"/>
        <v>6679.0004037120007</v>
      </c>
      <c r="AI105" s="74">
        <f t="shared" si="170"/>
        <v>6892.7284166307845</v>
      </c>
      <c r="AJ105" s="74">
        <f t="shared" si="170"/>
        <v>7113.2957259629702</v>
      </c>
      <c r="AK105" s="74">
        <f t="shared" si="170"/>
        <v>7340.9211891937857</v>
      </c>
      <c r="AL105" s="74">
        <f t="shared" si="170"/>
        <v>7575.8306672479866</v>
      </c>
      <c r="AM105" s="74">
        <f t="shared" si="170"/>
        <v>7818.2572485999226</v>
      </c>
      <c r="AN105" s="74">
        <f t="shared" si="170"/>
        <v>8068.4414805551205</v>
      </c>
      <c r="AO105" s="74">
        <f t="shared" si="170"/>
        <v>8326.6316079328844</v>
      </c>
      <c r="AP105" s="74">
        <f t="shared" si="170"/>
        <v>8593.0838193867366</v>
      </c>
      <c r="AQ105" s="74">
        <f t="shared" si="170"/>
        <v>8868.0625016071117</v>
      </c>
      <c r="AR105" s="74">
        <f t="shared" si="170"/>
        <v>9151.8405016585402</v>
      </c>
      <c r="AS105" s="74">
        <f t="shared" si="170"/>
        <v>9444.6993977116144</v>
      </c>
      <c r="AT105" s="74">
        <f t="shared" si="170"/>
        <v>9746.9297784383871</v>
      </c>
      <c r="AU105" s="74">
        <f t="shared" si="170"/>
        <v>10058.831531348416</v>
      </c>
      <c r="AV105" s="74">
        <f t="shared" si="170"/>
        <v>10380.714140351565</v>
      </c>
      <c r="AW105" s="74">
        <f t="shared" si="116"/>
        <v>10712.896992842816</v>
      </c>
      <c r="AX105" s="74">
        <f t="shared" si="116"/>
        <v>11055.709696613787</v>
      </c>
      <c r="AY105" s="74">
        <f t="shared" si="116"/>
        <v>11409.492406905429</v>
      </c>
      <c r="AZ105" s="74">
        <f t="shared" si="116"/>
        <v>11774.596163926402</v>
      </c>
      <c r="BA105" s="74">
        <f t="shared" si="116"/>
        <v>12151.383241172047</v>
      </c>
      <c r="BB105" s="74">
        <f t="shared" si="116"/>
        <v>12540.227504889554</v>
      </c>
      <c r="BC105" s="74">
        <f t="shared" si="116"/>
        <v>12941.51478504602</v>
      </c>
      <c r="BD105" s="74">
        <f t="shared" si="116"/>
        <v>13355.643258167493</v>
      </c>
      <c r="BE105" s="74">
        <f t="shared" si="116"/>
        <v>13783.023842428853</v>
      </c>
      <c r="BF105" s="74">
        <f t="shared" si="116"/>
        <v>14224.080605386576</v>
      </c>
      <c r="BG105" s="74">
        <f t="shared" si="116"/>
        <v>14679.251184758947</v>
      </c>
      <c r="BH105" s="74">
        <f t="shared" si="116"/>
        <v>15148.987222671234</v>
      </c>
      <c r="BI105" s="74">
        <f t="shared" si="116"/>
        <v>15633.754813796713</v>
      </c>
      <c r="BJ105" s="74">
        <f t="shared" si="116"/>
        <v>16134.034967838208</v>
      </c>
      <c r="BK105" s="74">
        <f t="shared" si="116"/>
        <v>16650.324086809032</v>
      </c>
      <c r="BL105" s="74">
        <f t="shared" si="116"/>
        <v>17183.134457586923</v>
      </c>
      <c r="BM105" s="74">
        <f t="shared" si="117"/>
        <v>17732.994760229703</v>
      </c>
      <c r="BN105" s="74">
        <f t="shared" si="118"/>
        <v>18300.450592557056</v>
      </c>
      <c r="BO105" s="74">
        <f t="shared" si="119"/>
        <v>18886.065011518884</v>
      </c>
      <c r="BP105" s="74">
        <f t="shared" si="120"/>
        <v>19490.419091887488</v>
      </c>
      <c r="BQ105" s="74">
        <f t="shared" si="121"/>
        <v>20114.112502827888</v>
      </c>
      <c r="BR105" s="74">
        <f t="shared" si="122"/>
        <v>20757.76410291838</v>
      </c>
      <c r="BS105" s="74">
        <f t="shared" si="123"/>
        <v>21422.012554211768</v>
      </c>
      <c r="BT105" s="74">
        <f t="shared" si="124"/>
        <v>22107.516955946543</v>
      </c>
      <c r="BU105" s="74">
        <f t="shared" si="125"/>
        <v>22814.957498536834</v>
      </c>
      <c r="BV105" s="74">
        <f t="shared" si="126"/>
        <v>23545.036138490013</v>
      </c>
      <c r="BW105" s="74">
        <f t="shared" si="127"/>
        <v>24298.477294921693</v>
      </c>
      <c r="BX105" s="74">
        <f t="shared" si="128"/>
        <v>25076.028568359186</v>
      </c>
      <c r="BY105" s="74">
        <f t="shared" si="129"/>
        <v>25878.461482546682</v>
      </c>
      <c r="BZ105" s="74">
        <f t="shared" si="130"/>
        <v>26706.572249988178</v>
      </c>
      <c r="CA105" s="74">
        <f t="shared" si="131"/>
        <v>27561.1825619878</v>
      </c>
      <c r="CB105" s="74">
        <f t="shared" si="132"/>
        <v>28443.140403971411</v>
      </c>
      <c r="CC105" s="74">
        <f t="shared" si="133"/>
        <v>29353.320896898498</v>
      </c>
      <c r="CD105" s="74">
        <f t="shared" si="134"/>
        <v>30292.62716559925</v>
      </c>
      <c r="CE105" s="74">
        <f t="shared" si="135"/>
        <v>31261.991234898425</v>
      </c>
      <c r="CF105" s="74">
        <f t="shared" si="136"/>
        <v>32262.374954415176</v>
      </c>
      <c r="CG105" s="74">
        <f t="shared" si="137"/>
        <v>33294.77095295646</v>
      </c>
      <c r="CH105" s="74">
        <f t="shared" si="138"/>
        <v>34360.203623451067</v>
      </c>
      <c r="CI105" s="74">
        <f t="shared" si="139"/>
        <v>35459.730139401501</v>
      </c>
      <c r="CJ105" s="74">
        <f t="shared" si="140"/>
        <v>36594.441503862348</v>
      </c>
      <c r="CK105" s="74">
        <f t="shared" si="141"/>
        <v>37765.463631985942</v>
      </c>
      <c r="CL105" s="74">
        <f t="shared" si="142"/>
        <v>38973.958468209494</v>
      </c>
      <c r="CM105" s="74">
        <f t="shared" si="143"/>
        <v>40221.125139192198</v>
      </c>
      <c r="CN105" s="74">
        <f t="shared" si="144"/>
        <v>41508.201143646351</v>
      </c>
      <c r="CO105" s="74">
        <f t="shared" si="145"/>
        <v>42836.463580243035</v>
      </c>
      <c r="CP105" s="74">
        <f t="shared" si="146"/>
        <v>44207.230414810816</v>
      </c>
      <c r="CQ105" s="74">
        <f t="shared" si="147"/>
        <v>45621.861788084767</v>
      </c>
      <c r="CR105" s="74">
        <f t="shared" si="148"/>
        <v>47081.761365303479</v>
      </c>
      <c r="CS105" s="74">
        <f t="shared" si="149"/>
        <v>48588.37772899319</v>
      </c>
      <c r="CT105" s="74">
        <f t="shared" si="150"/>
        <v>50143.205816320973</v>
      </c>
      <c r="CU105" s="74">
        <f t="shared" si="151"/>
        <v>51747.788402443242</v>
      </c>
      <c r="CV105" s="74">
        <f t="shared" si="152"/>
        <v>53403.71763132143</v>
      </c>
      <c r="CW105" s="74">
        <f t="shared" si="153"/>
        <v>55112.63659552372</v>
      </c>
      <c r="CX105" s="74">
        <f t="shared" si="154"/>
        <v>56876.240966580481</v>
      </c>
      <c r="CY105" s="74">
        <f t="shared" si="155"/>
        <v>58696.280677511058</v>
      </c>
      <c r="CZ105" s="74">
        <f t="shared" si="156"/>
        <v>60574.561659191415</v>
      </c>
      <c r="DA105" s="74">
        <f t="shared" si="157"/>
        <v>62512.947632285541</v>
      </c>
      <c r="DB105" s="74">
        <f t="shared" si="158"/>
        <v>64513.361956518682</v>
      </c>
      <c r="DC105" s="74">
        <f t="shared" si="159"/>
        <v>66577.789539127276</v>
      </c>
      <c r="DD105" s="74">
        <f t="shared" si="160"/>
        <v>68708.278804379355</v>
      </c>
      <c r="DE105" s="74">
        <f t="shared" si="161"/>
        <v>70906.943726119498</v>
      </c>
      <c r="DF105" s="74">
        <f t="shared" si="162"/>
        <v>73175.965925355325</v>
      </c>
      <c r="DG105" s="74">
        <f t="shared" si="163"/>
        <v>75517.596834966695</v>
      </c>
      <c r="DH105" s="74">
        <f t="shared" si="164"/>
        <v>77934.159933685631</v>
      </c>
      <c r="DI105" s="74">
        <f t="shared" si="165"/>
        <v>80428.053051563576</v>
      </c>
      <c r="DJ105" s="74">
        <f t="shared" si="166"/>
        <v>83001.750749213606</v>
      </c>
    </row>
    <row r="106" spans="2:114" x14ac:dyDescent="0.2">
      <c r="B106" s="236" t="str">
        <f t="shared" si="167"/>
        <v>Metal</v>
      </c>
      <c r="C106" s="65" t="s">
        <v>2</v>
      </c>
      <c r="D106" s="74">
        <f t="shared" ref="D106:AF106" si="175">D$82*D97</f>
        <v>1380.7105835364414</v>
      </c>
      <c r="E106" s="74">
        <f t="shared" si="175"/>
        <v>1421.8325948519955</v>
      </c>
      <c r="F106" s="74">
        <f t="shared" si="175"/>
        <v>1443.2803883555805</v>
      </c>
      <c r="G106" s="74">
        <f t="shared" si="175"/>
        <v>1468.9265949951193</v>
      </c>
      <c r="H106" s="74">
        <f t="shared" si="175"/>
        <v>1490.8483044</v>
      </c>
      <c r="I106" s="74">
        <f t="shared" si="175"/>
        <v>1846.8027832800001</v>
      </c>
      <c r="J106" s="74">
        <f t="shared" si="175"/>
        <v>1960.0610265600001</v>
      </c>
      <c r="K106" s="74">
        <f t="shared" si="175"/>
        <v>1842.1799978400002</v>
      </c>
      <c r="L106" s="74">
        <f t="shared" si="175"/>
        <v>1770.5268235200001</v>
      </c>
      <c r="M106" s="74">
        <f t="shared" si="175"/>
        <v>1895.3420304000001</v>
      </c>
      <c r="N106" s="74">
        <f t="shared" si="175"/>
        <v>1930.0129212000002</v>
      </c>
      <c r="O106" s="74">
        <f t="shared" si="175"/>
        <v>1930.0129212000002</v>
      </c>
      <c r="P106" s="74">
        <f t="shared" si="175"/>
        <v>2272.0990437599999</v>
      </c>
      <c r="Q106" s="74">
        <f t="shared" si="175"/>
        <v>2290.5901855200004</v>
      </c>
      <c r="R106" s="74">
        <f t="shared" si="175"/>
        <v>2357.6205743999999</v>
      </c>
      <c r="S106" s="74">
        <f t="shared" si="175"/>
        <v>2843.0130455999997</v>
      </c>
      <c r="T106" s="74">
        <f t="shared" si="175"/>
        <v>2843.0130455999997</v>
      </c>
      <c r="U106" s="74">
        <f t="shared" si="175"/>
        <v>2866.1269728000002</v>
      </c>
      <c r="V106" s="74">
        <f t="shared" si="175"/>
        <v>2866.1269728000002</v>
      </c>
      <c r="W106" s="74">
        <f t="shared" si="175"/>
        <v>3074.1523176000001</v>
      </c>
      <c r="X106" s="74">
        <f t="shared" si="175"/>
        <v>3074.1523176000001</v>
      </c>
      <c r="Y106" s="74">
        <f t="shared" si="175"/>
        <v>2565.6459192000002</v>
      </c>
      <c r="Z106" s="74">
        <f t="shared" si="175"/>
        <v>2542.5319920000002</v>
      </c>
      <c r="AA106" s="74">
        <f t="shared" si="175"/>
        <v>2542.5319920000002</v>
      </c>
      <c r="AB106" s="74">
        <f t="shared" si="175"/>
        <v>2843.0130455999997</v>
      </c>
      <c r="AC106" s="74">
        <f t="shared" si="175"/>
        <v>3004.810536</v>
      </c>
      <c r="AD106" s="74">
        <f t="shared" si="175"/>
        <v>2981.6966087999999</v>
      </c>
      <c r="AE106" s="74">
        <f t="shared" si="175"/>
        <v>3051.0383904</v>
      </c>
      <c r="AF106" s="74">
        <f t="shared" si="175"/>
        <v>4391.6461680000002</v>
      </c>
      <c r="AG106" s="74">
        <f t="shared" ref="AG106" si="176">AG$82*AG97</f>
        <v>4853.924712</v>
      </c>
      <c r="AH106" s="74">
        <f t="shared" si="170"/>
        <v>5009.2503027840003</v>
      </c>
      <c r="AI106" s="74">
        <f t="shared" si="170"/>
        <v>5169.5463124730886</v>
      </c>
      <c r="AJ106" s="74">
        <f t="shared" si="170"/>
        <v>5334.9717944722279</v>
      </c>
      <c r="AK106" s="74">
        <f t="shared" si="170"/>
        <v>5505.6908918953395</v>
      </c>
      <c r="AL106" s="74">
        <f t="shared" si="170"/>
        <v>5681.8730004359904</v>
      </c>
      <c r="AM106" s="74">
        <f t="shared" si="170"/>
        <v>5863.692936449942</v>
      </c>
      <c r="AN106" s="74">
        <f t="shared" si="170"/>
        <v>6051.3311104163404</v>
      </c>
      <c r="AO106" s="74">
        <f t="shared" si="170"/>
        <v>6244.9737059496638</v>
      </c>
      <c r="AP106" s="74">
        <f t="shared" si="170"/>
        <v>6444.8128645400529</v>
      </c>
      <c r="AQ106" s="74">
        <f t="shared" si="170"/>
        <v>6651.0468762053351</v>
      </c>
      <c r="AR106" s="74">
        <f t="shared" si="170"/>
        <v>6863.8803762439056</v>
      </c>
      <c r="AS106" s="74">
        <f t="shared" si="170"/>
        <v>7083.5245482837108</v>
      </c>
      <c r="AT106" s="74">
        <f t="shared" si="170"/>
        <v>7310.1973338287899</v>
      </c>
      <c r="AU106" s="74">
        <f t="shared" si="170"/>
        <v>7544.1236485113113</v>
      </c>
      <c r="AV106" s="74">
        <f t="shared" si="170"/>
        <v>7785.5356052636735</v>
      </c>
      <c r="AW106" s="74">
        <f t="shared" si="116"/>
        <v>8034.6727446321111</v>
      </c>
      <c r="AX106" s="74">
        <f t="shared" si="116"/>
        <v>8291.7822724603393</v>
      </c>
      <c r="AY106" s="74">
        <f t="shared" si="116"/>
        <v>8557.1193051790706</v>
      </c>
      <c r="AZ106" s="74">
        <f t="shared" si="116"/>
        <v>8830.9471229448009</v>
      </c>
      <c r="BA106" s="74">
        <f t="shared" si="116"/>
        <v>9113.5374308790342</v>
      </c>
      <c r="BB106" s="74">
        <f t="shared" si="116"/>
        <v>9405.1706286671633</v>
      </c>
      <c r="BC106" s="74">
        <f t="shared" si="116"/>
        <v>9706.136088784513</v>
      </c>
      <c r="BD106" s="74">
        <f t="shared" si="116"/>
        <v>10016.732443625619</v>
      </c>
      <c r="BE106" s="74">
        <f t="shared" si="116"/>
        <v>10337.267881821639</v>
      </c>
      <c r="BF106" s="74">
        <f t="shared" si="116"/>
        <v>10668.060454039933</v>
      </c>
      <c r="BG106" s="74">
        <f t="shared" si="116"/>
        <v>11009.438388569211</v>
      </c>
      <c r="BH106" s="74">
        <f t="shared" si="116"/>
        <v>11361.740417003426</v>
      </c>
      <c r="BI106" s="74">
        <f t="shared" si="116"/>
        <v>11725.316110347536</v>
      </c>
      <c r="BJ106" s="74">
        <f t="shared" si="116"/>
        <v>12100.526225878657</v>
      </c>
      <c r="BK106" s="74">
        <f t="shared" si="116"/>
        <v>12487.743065106775</v>
      </c>
      <c r="BL106" s="74">
        <f t="shared" si="116"/>
        <v>12887.350843190192</v>
      </c>
      <c r="BM106" s="74">
        <f t="shared" si="117"/>
        <v>13299.746070172278</v>
      </c>
      <c r="BN106" s="74">
        <f t="shared" si="118"/>
        <v>13725.33794441779</v>
      </c>
      <c r="BO106" s="74">
        <f t="shared" si="119"/>
        <v>14164.548758639159</v>
      </c>
      <c r="BP106" s="74">
        <f t="shared" si="120"/>
        <v>14617.814318915613</v>
      </c>
      <c r="BQ106" s="74">
        <f t="shared" si="121"/>
        <v>15085.584377120913</v>
      </c>
      <c r="BR106" s="74">
        <f t="shared" si="122"/>
        <v>15568.323077188783</v>
      </c>
      <c r="BS106" s="74">
        <f t="shared" si="123"/>
        <v>16066.509415658824</v>
      </c>
      <c r="BT106" s="74">
        <f t="shared" si="124"/>
        <v>16580.637716959907</v>
      </c>
      <c r="BU106" s="74">
        <f t="shared" si="125"/>
        <v>17111.218123902625</v>
      </c>
      <c r="BV106" s="74">
        <f t="shared" si="126"/>
        <v>17658.777103867509</v>
      </c>
      <c r="BW106" s="74">
        <f t="shared" si="127"/>
        <v>18223.857971191272</v>
      </c>
      <c r="BX106" s="74">
        <f t="shared" si="128"/>
        <v>18807.021426269392</v>
      </c>
      <c r="BY106" s="74">
        <f t="shared" si="129"/>
        <v>19408.846111910014</v>
      </c>
      <c r="BZ106" s="74">
        <f t="shared" si="130"/>
        <v>20029.929187491136</v>
      </c>
      <c r="CA106" s="74">
        <f t="shared" si="131"/>
        <v>20670.886921490852</v>
      </c>
      <c r="CB106" s="74">
        <f t="shared" si="132"/>
        <v>21332.355302978558</v>
      </c>
      <c r="CC106" s="74">
        <f t="shared" si="133"/>
        <v>22014.990672673874</v>
      </c>
      <c r="CD106" s="74">
        <f t="shared" si="134"/>
        <v>22719.470374199438</v>
      </c>
      <c r="CE106" s="74">
        <f t="shared" si="135"/>
        <v>23446.49342617382</v>
      </c>
      <c r="CF106" s="74">
        <f t="shared" si="136"/>
        <v>24196.781215811381</v>
      </c>
      <c r="CG106" s="74">
        <f t="shared" si="137"/>
        <v>24971.078214717345</v>
      </c>
      <c r="CH106" s="74">
        <f t="shared" si="138"/>
        <v>25770.152717588302</v>
      </c>
      <c r="CI106" s="74">
        <f t="shared" si="139"/>
        <v>26594.797604551128</v>
      </c>
      <c r="CJ106" s="74">
        <f t="shared" si="140"/>
        <v>27445.831127896763</v>
      </c>
      <c r="CK106" s="74">
        <f t="shared" si="141"/>
        <v>28324.09772398946</v>
      </c>
      <c r="CL106" s="74">
        <f t="shared" si="142"/>
        <v>29230.468851157122</v>
      </c>
      <c r="CM106" s="74">
        <f t="shared" si="143"/>
        <v>30165.843854394152</v>
      </c>
      <c r="CN106" s="74">
        <f t="shared" si="144"/>
        <v>31131.150857734767</v>
      </c>
      <c r="CO106" s="74">
        <f t="shared" si="145"/>
        <v>32127.347685182282</v>
      </c>
      <c r="CP106" s="74">
        <f t="shared" si="146"/>
        <v>33155.422811108117</v>
      </c>
      <c r="CQ106" s="74">
        <f t="shared" si="147"/>
        <v>34216.396341063577</v>
      </c>
      <c r="CR106" s="74">
        <f t="shared" si="148"/>
        <v>35311.321023977609</v>
      </c>
      <c r="CS106" s="74">
        <f t="shared" si="149"/>
        <v>36441.283296744892</v>
      </c>
      <c r="CT106" s="74">
        <f t="shared" si="150"/>
        <v>37607.404362240726</v>
      </c>
      <c r="CU106" s="74">
        <f t="shared" si="151"/>
        <v>38810.841301832428</v>
      </c>
      <c r="CV106" s="74">
        <f t="shared" si="152"/>
        <v>40052.788223491065</v>
      </c>
      <c r="CW106" s="74">
        <f t="shared" si="153"/>
        <v>41334.477446642777</v>
      </c>
      <c r="CX106" s="74">
        <f t="shared" si="154"/>
        <v>42657.180724935344</v>
      </c>
      <c r="CY106" s="74">
        <f t="shared" si="155"/>
        <v>44022.210508133277</v>
      </c>
      <c r="CZ106" s="74">
        <f t="shared" si="156"/>
        <v>45430.921244393547</v>
      </c>
      <c r="DA106" s="74">
        <f t="shared" si="157"/>
        <v>46884.710724214143</v>
      </c>
      <c r="DB106" s="74">
        <f t="shared" si="158"/>
        <v>48385.021467388993</v>
      </c>
      <c r="DC106" s="74">
        <f t="shared" si="159"/>
        <v>49933.342154345439</v>
      </c>
      <c r="DD106" s="74">
        <f t="shared" si="160"/>
        <v>51531.209103284491</v>
      </c>
      <c r="DE106" s="74">
        <f t="shared" si="161"/>
        <v>53180.207794589594</v>
      </c>
      <c r="DF106" s="74">
        <f t="shared" si="162"/>
        <v>54881.974444016465</v>
      </c>
      <c r="DG106" s="74">
        <f t="shared" si="163"/>
        <v>56638.197626224995</v>
      </c>
      <c r="DH106" s="74">
        <f t="shared" si="164"/>
        <v>58450.619950264198</v>
      </c>
      <c r="DI106" s="74">
        <f t="shared" si="165"/>
        <v>60321.039788672657</v>
      </c>
      <c r="DJ106" s="74">
        <f t="shared" si="166"/>
        <v>62251.313061910187</v>
      </c>
    </row>
    <row r="107" spans="2:114" x14ac:dyDescent="0.2">
      <c r="B107" s="236" t="str">
        <f t="shared" si="167"/>
        <v>Batteries</v>
      </c>
      <c r="C107" s="65" t="s">
        <v>2</v>
      </c>
      <c r="D107" s="74">
        <f t="shared" ref="D107:AF107" si="177">D$82*D98</f>
        <v>1380.7105835364414</v>
      </c>
      <c r="E107" s="74">
        <f t="shared" si="177"/>
        <v>1421.8325948519955</v>
      </c>
      <c r="F107" s="74">
        <f t="shared" si="177"/>
        <v>1443.2803883555805</v>
      </c>
      <c r="G107" s="74">
        <f t="shared" si="177"/>
        <v>1468.9265949951193</v>
      </c>
      <c r="H107" s="74">
        <f t="shared" si="177"/>
        <v>1490.8483044</v>
      </c>
      <c r="I107" s="74">
        <f t="shared" si="177"/>
        <v>1846.8027832800001</v>
      </c>
      <c r="J107" s="74">
        <f t="shared" si="177"/>
        <v>1960.0610265600001</v>
      </c>
      <c r="K107" s="74">
        <f t="shared" si="177"/>
        <v>1842.1799978400002</v>
      </c>
      <c r="L107" s="74">
        <f t="shared" si="177"/>
        <v>1770.5268235200001</v>
      </c>
      <c r="M107" s="74">
        <f t="shared" si="177"/>
        <v>1895.3420304000001</v>
      </c>
      <c r="N107" s="74">
        <f t="shared" si="177"/>
        <v>1930.0129212000002</v>
      </c>
      <c r="O107" s="74">
        <f t="shared" si="177"/>
        <v>1930.0129212000002</v>
      </c>
      <c r="P107" s="74">
        <f t="shared" si="177"/>
        <v>2272.0990437599999</v>
      </c>
      <c r="Q107" s="74">
        <f t="shared" si="177"/>
        <v>2290.5901855200004</v>
      </c>
      <c r="R107" s="74">
        <f t="shared" si="177"/>
        <v>2357.6205743999999</v>
      </c>
      <c r="S107" s="74">
        <f t="shared" si="177"/>
        <v>2843.0130455999997</v>
      </c>
      <c r="T107" s="74">
        <f t="shared" si="177"/>
        <v>2843.0130455999997</v>
      </c>
      <c r="U107" s="74">
        <f t="shared" si="177"/>
        <v>2866.1269728000002</v>
      </c>
      <c r="V107" s="74">
        <f t="shared" si="177"/>
        <v>2866.1269728000002</v>
      </c>
      <c r="W107" s="74">
        <f t="shared" si="177"/>
        <v>3074.1523176000001</v>
      </c>
      <c r="X107" s="74">
        <f t="shared" si="177"/>
        <v>3074.1523176000001</v>
      </c>
      <c r="Y107" s="74">
        <f t="shared" si="177"/>
        <v>2565.6459192000002</v>
      </c>
      <c r="Z107" s="74">
        <f t="shared" si="177"/>
        <v>2542.5319920000002</v>
      </c>
      <c r="AA107" s="74">
        <f t="shared" si="177"/>
        <v>2542.5319920000002</v>
      </c>
      <c r="AB107" s="74">
        <f t="shared" si="177"/>
        <v>2843.0130455999997</v>
      </c>
      <c r="AC107" s="74">
        <f t="shared" si="177"/>
        <v>3004.810536</v>
      </c>
      <c r="AD107" s="74">
        <f t="shared" si="177"/>
        <v>2981.6966087999999</v>
      </c>
      <c r="AE107" s="74">
        <f t="shared" si="177"/>
        <v>3051.0383904</v>
      </c>
      <c r="AF107" s="74">
        <f t="shared" si="177"/>
        <v>4391.6461680000002</v>
      </c>
      <c r="AG107" s="74">
        <f t="shared" ref="AG107" si="178">AG$82*AG98</f>
        <v>4853.924712</v>
      </c>
      <c r="AH107" s="74">
        <f t="shared" si="170"/>
        <v>5009.2503027840003</v>
      </c>
      <c r="AI107" s="74">
        <f t="shared" si="170"/>
        <v>5169.5463124730886</v>
      </c>
      <c r="AJ107" s="74">
        <f t="shared" si="170"/>
        <v>5334.9717944722279</v>
      </c>
      <c r="AK107" s="74">
        <f t="shared" si="170"/>
        <v>5505.6908918953395</v>
      </c>
      <c r="AL107" s="74">
        <f t="shared" si="170"/>
        <v>5681.8730004359904</v>
      </c>
      <c r="AM107" s="74">
        <f t="shared" si="170"/>
        <v>5863.692936449942</v>
      </c>
      <c r="AN107" s="74">
        <f t="shared" si="170"/>
        <v>6051.3311104163404</v>
      </c>
      <c r="AO107" s="74">
        <f t="shared" si="170"/>
        <v>6244.9737059496638</v>
      </c>
      <c r="AP107" s="74">
        <f t="shared" si="170"/>
        <v>6444.8128645400529</v>
      </c>
      <c r="AQ107" s="74">
        <f t="shared" si="170"/>
        <v>6651.0468762053351</v>
      </c>
      <c r="AR107" s="74">
        <f t="shared" si="170"/>
        <v>6863.8803762439056</v>
      </c>
      <c r="AS107" s="74">
        <f t="shared" si="170"/>
        <v>7083.5245482837108</v>
      </c>
      <c r="AT107" s="74">
        <f t="shared" si="170"/>
        <v>7310.1973338287899</v>
      </c>
      <c r="AU107" s="74">
        <f t="shared" si="170"/>
        <v>7544.1236485113113</v>
      </c>
      <c r="AV107" s="74">
        <f t="shared" si="170"/>
        <v>7785.5356052636735</v>
      </c>
      <c r="AW107" s="74">
        <f t="shared" si="116"/>
        <v>8034.6727446321111</v>
      </c>
      <c r="AX107" s="74">
        <f t="shared" si="116"/>
        <v>8291.7822724603393</v>
      </c>
      <c r="AY107" s="74">
        <f t="shared" si="116"/>
        <v>8557.1193051790706</v>
      </c>
      <c r="AZ107" s="74">
        <f t="shared" si="116"/>
        <v>8830.9471229448009</v>
      </c>
      <c r="BA107" s="74">
        <f t="shared" si="116"/>
        <v>9113.5374308790342</v>
      </c>
      <c r="BB107" s="74">
        <f t="shared" si="116"/>
        <v>9405.1706286671633</v>
      </c>
      <c r="BC107" s="74">
        <f t="shared" si="116"/>
        <v>9706.136088784513</v>
      </c>
      <c r="BD107" s="74">
        <f t="shared" si="116"/>
        <v>10016.732443625619</v>
      </c>
      <c r="BE107" s="74">
        <f t="shared" si="116"/>
        <v>10337.267881821639</v>
      </c>
      <c r="BF107" s="74">
        <f t="shared" si="116"/>
        <v>10668.060454039933</v>
      </c>
      <c r="BG107" s="74">
        <f t="shared" si="116"/>
        <v>11009.438388569211</v>
      </c>
      <c r="BH107" s="74">
        <f t="shared" si="116"/>
        <v>11361.740417003426</v>
      </c>
      <c r="BI107" s="74">
        <f t="shared" si="116"/>
        <v>11725.316110347536</v>
      </c>
      <c r="BJ107" s="74">
        <f t="shared" si="116"/>
        <v>12100.526225878657</v>
      </c>
      <c r="BK107" s="74">
        <f t="shared" si="116"/>
        <v>12487.743065106775</v>
      </c>
      <c r="BL107" s="74">
        <f t="shared" si="116"/>
        <v>12887.350843190192</v>
      </c>
      <c r="BM107" s="74">
        <f t="shared" si="117"/>
        <v>13299.746070172278</v>
      </c>
      <c r="BN107" s="74">
        <f t="shared" si="118"/>
        <v>13725.33794441779</v>
      </c>
      <c r="BO107" s="74">
        <f t="shared" si="119"/>
        <v>14164.548758639159</v>
      </c>
      <c r="BP107" s="74">
        <f t="shared" si="120"/>
        <v>14617.814318915613</v>
      </c>
      <c r="BQ107" s="74">
        <f t="shared" si="121"/>
        <v>15085.584377120913</v>
      </c>
      <c r="BR107" s="74">
        <f t="shared" si="122"/>
        <v>15568.323077188783</v>
      </c>
      <c r="BS107" s="74">
        <f t="shared" si="123"/>
        <v>16066.509415658824</v>
      </c>
      <c r="BT107" s="74">
        <f t="shared" si="124"/>
        <v>16580.637716959907</v>
      </c>
      <c r="BU107" s="74">
        <f t="shared" si="125"/>
        <v>17111.218123902625</v>
      </c>
      <c r="BV107" s="74">
        <f t="shared" si="126"/>
        <v>17658.777103867509</v>
      </c>
      <c r="BW107" s="74">
        <f t="shared" si="127"/>
        <v>18223.857971191272</v>
      </c>
      <c r="BX107" s="74">
        <f t="shared" si="128"/>
        <v>18807.021426269392</v>
      </c>
      <c r="BY107" s="74">
        <f t="shared" si="129"/>
        <v>19408.846111910014</v>
      </c>
      <c r="BZ107" s="74">
        <f t="shared" si="130"/>
        <v>20029.929187491136</v>
      </c>
      <c r="CA107" s="74">
        <f t="shared" si="131"/>
        <v>20670.886921490852</v>
      </c>
      <c r="CB107" s="74">
        <f t="shared" si="132"/>
        <v>21332.355302978558</v>
      </c>
      <c r="CC107" s="74">
        <f t="shared" si="133"/>
        <v>22014.990672673874</v>
      </c>
      <c r="CD107" s="74">
        <f t="shared" si="134"/>
        <v>22719.470374199438</v>
      </c>
      <c r="CE107" s="74">
        <f t="shared" si="135"/>
        <v>23446.49342617382</v>
      </c>
      <c r="CF107" s="74">
        <f t="shared" si="136"/>
        <v>24196.781215811381</v>
      </c>
      <c r="CG107" s="74">
        <f t="shared" si="137"/>
        <v>24971.078214717345</v>
      </c>
      <c r="CH107" s="74">
        <f t="shared" si="138"/>
        <v>25770.152717588302</v>
      </c>
      <c r="CI107" s="74">
        <f t="shared" si="139"/>
        <v>26594.797604551128</v>
      </c>
      <c r="CJ107" s="74">
        <f t="shared" si="140"/>
        <v>27445.831127896763</v>
      </c>
      <c r="CK107" s="74">
        <f t="shared" si="141"/>
        <v>28324.09772398946</v>
      </c>
      <c r="CL107" s="74">
        <f t="shared" si="142"/>
        <v>29230.468851157122</v>
      </c>
      <c r="CM107" s="74">
        <f t="shared" si="143"/>
        <v>30165.843854394152</v>
      </c>
      <c r="CN107" s="74">
        <f t="shared" si="144"/>
        <v>31131.150857734767</v>
      </c>
      <c r="CO107" s="74">
        <f t="shared" si="145"/>
        <v>32127.347685182282</v>
      </c>
      <c r="CP107" s="74">
        <f t="shared" si="146"/>
        <v>33155.422811108117</v>
      </c>
      <c r="CQ107" s="74">
        <f t="shared" si="147"/>
        <v>34216.396341063577</v>
      </c>
      <c r="CR107" s="74">
        <f t="shared" si="148"/>
        <v>35311.321023977609</v>
      </c>
      <c r="CS107" s="74">
        <f t="shared" si="149"/>
        <v>36441.283296744892</v>
      </c>
      <c r="CT107" s="74">
        <f t="shared" si="150"/>
        <v>37607.404362240726</v>
      </c>
      <c r="CU107" s="74">
        <f t="shared" si="151"/>
        <v>38810.841301832428</v>
      </c>
      <c r="CV107" s="74">
        <f t="shared" si="152"/>
        <v>40052.788223491065</v>
      </c>
      <c r="CW107" s="74">
        <f t="shared" si="153"/>
        <v>41334.477446642777</v>
      </c>
      <c r="CX107" s="74">
        <f t="shared" si="154"/>
        <v>42657.180724935344</v>
      </c>
      <c r="CY107" s="74">
        <f t="shared" si="155"/>
        <v>44022.210508133277</v>
      </c>
      <c r="CZ107" s="74">
        <f t="shared" si="156"/>
        <v>45430.921244393547</v>
      </c>
      <c r="DA107" s="74">
        <f t="shared" si="157"/>
        <v>46884.710724214143</v>
      </c>
      <c r="DB107" s="74">
        <f t="shared" si="158"/>
        <v>48385.021467388993</v>
      </c>
      <c r="DC107" s="74">
        <f t="shared" si="159"/>
        <v>49933.342154345439</v>
      </c>
      <c r="DD107" s="74">
        <f t="shared" si="160"/>
        <v>51531.209103284491</v>
      </c>
      <c r="DE107" s="74">
        <f t="shared" si="161"/>
        <v>53180.207794589594</v>
      </c>
      <c r="DF107" s="74">
        <f t="shared" si="162"/>
        <v>54881.974444016465</v>
      </c>
      <c r="DG107" s="74">
        <f t="shared" si="163"/>
        <v>56638.197626224995</v>
      </c>
      <c r="DH107" s="74">
        <f t="shared" si="164"/>
        <v>58450.619950264198</v>
      </c>
      <c r="DI107" s="74">
        <f t="shared" si="165"/>
        <v>60321.039788672657</v>
      </c>
      <c r="DJ107" s="74">
        <f t="shared" si="166"/>
        <v>62251.313061910187</v>
      </c>
    </row>
    <row r="108" spans="2:114" x14ac:dyDescent="0.2">
      <c r="B108" s="236" t="str">
        <f t="shared" si="167"/>
        <v>Lighting</v>
      </c>
      <c r="C108" s="65" t="s">
        <v>2</v>
      </c>
      <c r="D108" s="74">
        <f t="shared" ref="D108:AF108" si="179">D$82*D99</f>
        <v>230.11843058940693</v>
      </c>
      <c r="E108" s="74">
        <f t="shared" si="179"/>
        <v>236.97209914199928</v>
      </c>
      <c r="F108" s="74">
        <f t="shared" si="179"/>
        <v>240.54673139259677</v>
      </c>
      <c r="G108" s="74">
        <f t="shared" si="179"/>
        <v>244.82109916585324</v>
      </c>
      <c r="H108" s="74">
        <f t="shared" si="179"/>
        <v>248.4747174</v>
      </c>
      <c r="I108" s="74">
        <f t="shared" si="179"/>
        <v>307.80046388000005</v>
      </c>
      <c r="J108" s="74">
        <f t="shared" si="179"/>
        <v>326.67683776000001</v>
      </c>
      <c r="K108" s="74">
        <f t="shared" si="179"/>
        <v>307.02999964000003</v>
      </c>
      <c r="L108" s="74">
        <f t="shared" si="179"/>
        <v>295.08780392000006</v>
      </c>
      <c r="M108" s="74">
        <f t="shared" si="179"/>
        <v>315.89033840000002</v>
      </c>
      <c r="N108" s="74">
        <f t="shared" si="179"/>
        <v>321.66882020000003</v>
      </c>
      <c r="O108" s="74">
        <f t="shared" si="179"/>
        <v>321.66882020000003</v>
      </c>
      <c r="P108" s="74">
        <f t="shared" si="179"/>
        <v>378.68317395999998</v>
      </c>
      <c r="Q108" s="74">
        <f t="shared" si="179"/>
        <v>381.76503092000007</v>
      </c>
      <c r="R108" s="74">
        <f t="shared" si="179"/>
        <v>392.93676240000002</v>
      </c>
      <c r="S108" s="74">
        <f t="shared" si="179"/>
        <v>473.83550759999997</v>
      </c>
      <c r="T108" s="74">
        <f t="shared" si="179"/>
        <v>473.83550759999997</v>
      </c>
      <c r="U108" s="74">
        <f t="shared" si="179"/>
        <v>477.68782880000009</v>
      </c>
      <c r="V108" s="74">
        <f t="shared" si="179"/>
        <v>477.68782880000009</v>
      </c>
      <c r="W108" s="74">
        <f t="shared" si="179"/>
        <v>512.35871960000009</v>
      </c>
      <c r="X108" s="74">
        <f t="shared" si="179"/>
        <v>512.35871960000009</v>
      </c>
      <c r="Y108" s="74">
        <f t="shared" si="179"/>
        <v>427.60765320000007</v>
      </c>
      <c r="Z108" s="74">
        <f t="shared" si="179"/>
        <v>423.75533200000007</v>
      </c>
      <c r="AA108" s="74">
        <f t="shared" si="179"/>
        <v>423.75533200000007</v>
      </c>
      <c r="AB108" s="74">
        <f t="shared" si="179"/>
        <v>473.83550759999997</v>
      </c>
      <c r="AC108" s="74">
        <f t="shared" si="179"/>
        <v>500.80175600000001</v>
      </c>
      <c r="AD108" s="74">
        <f t="shared" si="179"/>
        <v>496.94943480000001</v>
      </c>
      <c r="AE108" s="74">
        <f t="shared" si="179"/>
        <v>508.50639840000002</v>
      </c>
      <c r="AF108" s="74">
        <f t="shared" si="179"/>
        <v>731.94102800000007</v>
      </c>
      <c r="AG108" s="74">
        <f t="shared" ref="AG108" si="180">AG$82*AG99</f>
        <v>808.98745200000008</v>
      </c>
      <c r="AH108" s="74">
        <f t="shared" si="170"/>
        <v>834.87505046400008</v>
      </c>
      <c r="AI108" s="74">
        <f t="shared" si="170"/>
        <v>861.59105207884807</v>
      </c>
      <c r="AJ108" s="74">
        <f t="shared" si="170"/>
        <v>889.16196574537128</v>
      </c>
      <c r="AK108" s="74">
        <f t="shared" si="170"/>
        <v>917.61514864922322</v>
      </c>
      <c r="AL108" s="74">
        <f t="shared" si="170"/>
        <v>946.97883340599833</v>
      </c>
      <c r="AM108" s="74">
        <f t="shared" si="170"/>
        <v>977.28215607499033</v>
      </c>
      <c r="AN108" s="74">
        <f t="shared" si="170"/>
        <v>1008.5551850693901</v>
      </c>
      <c r="AO108" s="74">
        <f t="shared" si="170"/>
        <v>1040.8289509916106</v>
      </c>
      <c r="AP108" s="74">
        <f t="shared" si="170"/>
        <v>1074.1354774233421</v>
      </c>
      <c r="AQ108" s="74">
        <f t="shared" si="170"/>
        <v>1108.507812700889</v>
      </c>
      <c r="AR108" s="74">
        <f t="shared" si="170"/>
        <v>1143.9800627073175</v>
      </c>
      <c r="AS108" s="74">
        <f t="shared" si="170"/>
        <v>1180.5874247139518</v>
      </c>
      <c r="AT108" s="74">
        <f t="shared" si="170"/>
        <v>1218.3662223047984</v>
      </c>
      <c r="AU108" s="74">
        <f t="shared" si="170"/>
        <v>1257.353941418552</v>
      </c>
      <c r="AV108" s="74">
        <f t="shared" si="170"/>
        <v>1297.5892675439457</v>
      </c>
      <c r="AW108" s="74">
        <f t="shared" si="116"/>
        <v>1339.112124105352</v>
      </c>
      <c r="AX108" s="74">
        <f t="shared" si="116"/>
        <v>1381.9637120767234</v>
      </c>
      <c r="AY108" s="74">
        <f t="shared" si="116"/>
        <v>1426.1865508631786</v>
      </c>
      <c r="AZ108" s="74">
        <f t="shared" si="116"/>
        <v>1471.8245204908003</v>
      </c>
      <c r="BA108" s="74">
        <f t="shared" si="116"/>
        <v>1518.9229051465059</v>
      </c>
      <c r="BB108" s="74">
        <f t="shared" si="116"/>
        <v>1567.5284381111942</v>
      </c>
      <c r="BC108" s="74">
        <f t="shared" si="116"/>
        <v>1617.6893481307525</v>
      </c>
      <c r="BD108" s="74">
        <f t="shared" si="116"/>
        <v>1669.4554072709366</v>
      </c>
      <c r="BE108" s="74">
        <f t="shared" si="116"/>
        <v>1722.8779803036066</v>
      </c>
      <c r="BF108" s="74">
        <f t="shared" si="116"/>
        <v>1778.010075673322</v>
      </c>
      <c r="BG108" s="74">
        <f t="shared" si="116"/>
        <v>1834.9063980948683</v>
      </c>
      <c r="BH108" s="74">
        <f t="shared" si="116"/>
        <v>1893.6234028339043</v>
      </c>
      <c r="BI108" s="74">
        <f t="shared" si="116"/>
        <v>1954.2193517245892</v>
      </c>
      <c r="BJ108" s="74">
        <f t="shared" si="116"/>
        <v>2016.754370979776</v>
      </c>
      <c r="BK108" s="74">
        <f t="shared" si="116"/>
        <v>2081.2905108511291</v>
      </c>
      <c r="BL108" s="74">
        <f t="shared" si="116"/>
        <v>2147.8918071983653</v>
      </c>
      <c r="BM108" s="74">
        <f t="shared" si="117"/>
        <v>2216.6243450287129</v>
      </c>
      <c r="BN108" s="74">
        <f t="shared" si="118"/>
        <v>2287.556324069632</v>
      </c>
      <c r="BO108" s="74">
        <f t="shared" si="119"/>
        <v>2360.7581264398605</v>
      </c>
      <c r="BP108" s="74">
        <f t="shared" si="120"/>
        <v>2436.302386485936</v>
      </c>
      <c r="BQ108" s="74">
        <f t="shared" si="121"/>
        <v>2514.2640628534859</v>
      </c>
      <c r="BR108" s="74">
        <f t="shared" si="122"/>
        <v>2594.7205128647975</v>
      </c>
      <c r="BS108" s="74">
        <f t="shared" si="123"/>
        <v>2677.7515692764709</v>
      </c>
      <c r="BT108" s="74">
        <f t="shared" si="124"/>
        <v>2763.4396194933179</v>
      </c>
      <c r="BU108" s="74">
        <f t="shared" si="125"/>
        <v>2851.8696873171043</v>
      </c>
      <c r="BV108" s="74">
        <f t="shared" si="126"/>
        <v>2943.1295173112517</v>
      </c>
      <c r="BW108" s="74">
        <f t="shared" si="127"/>
        <v>3037.3096618652116</v>
      </c>
      <c r="BX108" s="74">
        <f t="shared" si="128"/>
        <v>3134.5035710448983</v>
      </c>
      <c r="BY108" s="74">
        <f t="shared" si="129"/>
        <v>3234.8076853183352</v>
      </c>
      <c r="BZ108" s="74">
        <f t="shared" si="130"/>
        <v>3338.3215312485222</v>
      </c>
      <c r="CA108" s="74">
        <f t="shared" si="131"/>
        <v>3445.147820248475</v>
      </c>
      <c r="CB108" s="74">
        <f t="shared" si="132"/>
        <v>3555.3925504964263</v>
      </c>
      <c r="CC108" s="74">
        <f t="shared" si="133"/>
        <v>3669.1651121123123</v>
      </c>
      <c r="CD108" s="74">
        <f t="shared" si="134"/>
        <v>3786.5783956999062</v>
      </c>
      <c r="CE108" s="74">
        <f t="shared" si="135"/>
        <v>3907.7489043623032</v>
      </c>
      <c r="CF108" s="74">
        <f t="shared" si="136"/>
        <v>4032.796869301897</v>
      </c>
      <c r="CG108" s="74">
        <f t="shared" si="137"/>
        <v>4161.8463691195575</v>
      </c>
      <c r="CH108" s="74">
        <f t="shared" si="138"/>
        <v>4295.0254529313834</v>
      </c>
      <c r="CI108" s="74">
        <f t="shared" si="139"/>
        <v>4432.4662674251877</v>
      </c>
      <c r="CJ108" s="74">
        <f t="shared" si="140"/>
        <v>4574.3051879827935</v>
      </c>
      <c r="CK108" s="74">
        <f t="shared" si="141"/>
        <v>4720.6829539982427</v>
      </c>
      <c r="CL108" s="74">
        <f t="shared" si="142"/>
        <v>4871.7448085261867</v>
      </c>
      <c r="CM108" s="74">
        <f t="shared" si="143"/>
        <v>5027.6406423990247</v>
      </c>
      <c r="CN108" s="74">
        <f t="shared" si="144"/>
        <v>5188.5251429557939</v>
      </c>
      <c r="CO108" s="74">
        <f t="shared" si="145"/>
        <v>5354.5579475303794</v>
      </c>
      <c r="CP108" s="74">
        <f t="shared" si="146"/>
        <v>5525.903801851352</v>
      </c>
      <c r="CQ108" s="74">
        <f t="shared" si="147"/>
        <v>5702.7327235105959</v>
      </c>
      <c r="CR108" s="74">
        <f t="shared" si="148"/>
        <v>5885.2201706629348</v>
      </c>
      <c r="CS108" s="74">
        <f t="shared" si="149"/>
        <v>6073.5472161241487</v>
      </c>
      <c r="CT108" s="74">
        <f t="shared" si="150"/>
        <v>6267.9007270401216</v>
      </c>
      <c r="CU108" s="74">
        <f t="shared" si="151"/>
        <v>6468.4735503054053</v>
      </c>
      <c r="CV108" s="74">
        <f t="shared" si="152"/>
        <v>6675.4647039151787</v>
      </c>
      <c r="CW108" s="74">
        <f t="shared" si="153"/>
        <v>6889.079574440465</v>
      </c>
      <c r="CX108" s="74">
        <f t="shared" si="154"/>
        <v>7109.5301208225601</v>
      </c>
      <c r="CY108" s="74">
        <f t="shared" si="155"/>
        <v>7337.0350846888823</v>
      </c>
      <c r="CZ108" s="74">
        <f t="shared" si="156"/>
        <v>7571.8202073989269</v>
      </c>
      <c r="DA108" s="74">
        <f t="shared" si="157"/>
        <v>7814.1184540356926</v>
      </c>
      <c r="DB108" s="74">
        <f t="shared" si="158"/>
        <v>8064.1702445648352</v>
      </c>
      <c r="DC108" s="74">
        <f t="shared" si="159"/>
        <v>8322.2236923909095</v>
      </c>
      <c r="DD108" s="74">
        <f t="shared" si="160"/>
        <v>8588.5348505474194</v>
      </c>
      <c r="DE108" s="74">
        <f t="shared" si="161"/>
        <v>8863.3679657649373</v>
      </c>
      <c r="DF108" s="74">
        <f t="shared" si="162"/>
        <v>9146.9957406694157</v>
      </c>
      <c r="DG108" s="74">
        <f t="shared" si="163"/>
        <v>9439.6996043708368</v>
      </c>
      <c r="DH108" s="74">
        <f t="shared" si="164"/>
        <v>9741.7699917107038</v>
      </c>
      <c r="DI108" s="74">
        <f t="shared" si="165"/>
        <v>10053.506631445447</v>
      </c>
      <c r="DJ108" s="74">
        <f t="shared" si="166"/>
        <v>10375.218843651701</v>
      </c>
    </row>
    <row r="109" spans="2:114" x14ac:dyDescent="0.2">
      <c r="B109" s="64" t="s">
        <v>58</v>
      </c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65"/>
      <c r="CQ109" s="65"/>
      <c r="CR109" s="65"/>
      <c r="CS109" s="65"/>
      <c r="CT109" s="65"/>
      <c r="CU109" s="65"/>
      <c r="CV109" s="65"/>
      <c r="CW109" s="65"/>
      <c r="CX109" s="65"/>
      <c r="CY109" s="65"/>
      <c r="CZ109" s="65"/>
      <c r="DA109" s="65"/>
      <c r="DB109" s="65"/>
      <c r="DC109" s="65"/>
      <c r="DD109" s="65"/>
      <c r="DE109" s="65"/>
      <c r="DF109" s="65"/>
      <c r="DG109" s="65"/>
      <c r="DH109" s="65"/>
      <c r="DI109" s="65"/>
      <c r="DJ109" s="65"/>
    </row>
    <row r="110" spans="2:114" x14ac:dyDescent="0.2">
      <c r="B110" s="236" t="str">
        <f>B93</f>
        <v>Autocatalyst</v>
      </c>
      <c r="C110" s="65" t="s">
        <v>2</v>
      </c>
      <c r="D110" s="74">
        <f t="shared" ref="D110:AF110" si="181">D$82*D93</f>
        <v>8054.1450706292417</v>
      </c>
      <c r="E110" s="74">
        <f t="shared" si="181"/>
        <v>8294.023469969974</v>
      </c>
      <c r="F110" s="74">
        <f t="shared" si="181"/>
        <v>8419.1355987408861</v>
      </c>
      <c r="G110" s="74">
        <f t="shared" si="181"/>
        <v>8568.738470804863</v>
      </c>
      <c r="H110" s="74">
        <f t="shared" si="181"/>
        <v>8696.6151090000003</v>
      </c>
      <c r="I110" s="74">
        <f t="shared" si="181"/>
        <v>10773.0162358</v>
      </c>
      <c r="J110" s="74">
        <f t="shared" si="181"/>
        <v>11433.689321600001</v>
      </c>
      <c r="K110" s="74">
        <f t="shared" si="181"/>
        <v>10746.0499874</v>
      </c>
      <c r="L110" s="74">
        <f t="shared" si="181"/>
        <v>10328.073137200001</v>
      </c>
      <c r="M110" s="74">
        <f t="shared" si="181"/>
        <v>11056.161844</v>
      </c>
      <c r="N110" s="74">
        <f t="shared" si="181"/>
        <v>11258.408707000001</v>
      </c>
      <c r="O110" s="74">
        <f t="shared" si="181"/>
        <v>11258.408707000001</v>
      </c>
      <c r="P110" s="74">
        <f t="shared" si="181"/>
        <v>13253.911088599998</v>
      </c>
      <c r="Q110" s="74">
        <f t="shared" si="181"/>
        <v>13361.776082200002</v>
      </c>
      <c r="R110" s="74">
        <f t="shared" si="181"/>
        <v>13752.786683999999</v>
      </c>
      <c r="S110" s="74">
        <f t="shared" si="181"/>
        <v>16584.242765999999</v>
      </c>
      <c r="T110" s="74">
        <f t="shared" si="181"/>
        <v>16584.242765999999</v>
      </c>
      <c r="U110" s="74">
        <f t="shared" si="181"/>
        <v>16719.074008</v>
      </c>
      <c r="V110" s="74">
        <f t="shared" si="181"/>
        <v>16719.074008</v>
      </c>
      <c r="W110" s="74">
        <f t="shared" si="181"/>
        <v>17932.555186000001</v>
      </c>
      <c r="X110" s="74">
        <f t="shared" si="181"/>
        <v>17932.555186000001</v>
      </c>
      <c r="Y110" s="74">
        <f t="shared" si="181"/>
        <v>14966.267862000001</v>
      </c>
      <c r="Z110" s="74">
        <f t="shared" si="181"/>
        <v>14831.43662</v>
      </c>
      <c r="AA110" s="74">
        <f t="shared" si="181"/>
        <v>14831.43662</v>
      </c>
      <c r="AB110" s="74">
        <f t="shared" si="181"/>
        <v>16584.242765999999</v>
      </c>
      <c r="AC110" s="74">
        <f t="shared" si="181"/>
        <v>17528.061460000001</v>
      </c>
      <c r="AD110" s="74">
        <f t="shared" si="181"/>
        <v>17393.230218000001</v>
      </c>
      <c r="AE110" s="74">
        <f t="shared" si="181"/>
        <v>17797.723944000001</v>
      </c>
      <c r="AF110" s="74">
        <f t="shared" si="181"/>
        <v>25617.935980000002</v>
      </c>
      <c r="AG110" s="74">
        <f t="shared" ref="AG110" si="182">AG$82*AG93</f>
        <v>28314.560819999999</v>
      </c>
      <c r="AH110" s="74">
        <f t="shared" ref="AH110:AH116" si="183">AH102</f>
        <v>29220.626766239999</v>
      </c>
      <c r="AI110" s="74">
        <f t="shared" ref="AI110:BL116" si="184">AH110*(1+AI$90)</f>
        <v>30155.686822759679</v>
      </c>
      <c r="AJ110" s="74">
        <f t="shared" si="184"/>
        <v>31120.668801087988</v>
      </c>
      <c r="AK110" s="74">
        <f t="shared" si="184"/>
        <v>32116.530202722803</v>
      </c>
      <c r="AL110" s="74">
        <f t="shared" si="184"/>
        <v>33144.25916920993</v>
      </c>
      <c r="AM110" s="74">
        <f t="shared" si="184"/>
        <v>34204.875462624652</v>
      </c>
      <c r="AN110" s="74">
        <f t="shared" si="184"/>
        <v>35299.431477428639</v>
      </c>
      <c r="AO110" s="74">
        <f t="shared" si="184"/>
        <v>36429.013284706358</v>
      </c>
      <c r="AP110" s="74">
        <f t="shared" si="184"/>
        <v>37594.741709816961</v>
      </c>
      <c r="AQ110" s="74">
        <f t="shared" si="184"/>
        <v>38797.773444531107</v>
      </c>
      <c r="AR110" s="74">
        <f t="shared" si="184"/>
        <v>40039.302194756106</v>
      </c>
      <c r="AS110" s="74">
        <f t="shared" si="184"/>
        <v>41320.559864988303</v>
      </c>
      <c r="AT110" s="74">
        <f t="shared" si="184"/>
        <v>42642.81778066793</v>
      </c>
      <c r="AU110" s="74">
        <f t="shared" si="184"/>
        <v>44007.387949649303</v>
      </c>
      <c r="AV110" s="74">
        <f t="shared" si="184"/>
        <v>45415.624364038078</v>
      </c>
      <c r="AW110" s="74">
        <f t="shared" si="184"/>
        <v>46868.9243436873</v>
      </c>
      <c r="AX110" s="74">
        <f t="shared" si="184"/>
        <v>48368.729922685292</v>
      </c>
      <c r="AY110" s="74">
        <f t="shared" si="184"/>
        <v>49916.529280211224</v>
      </c>
      <c r="AZ110" s="74">
        <f t="shared" si="184"/>
        <v>51513.858217177985</v>
      </c>
      <c r="BA110" s="74">
        <f t="shared" si="184"/>
        <v>53162.301680127683</v>
      </c>
      <c r="BB110" s="74">
        <f t="shared" si="184"/>
        <v>54863.495333891769</v>
      </c>
      <c r="BC110" s="74">
        <f t="shared" si="184"/>
        <v>56619.127184576304</v>
      </c>
      <c r="BD110" s="74">
        <f t="shared" si="184"/>
        <v>58430.93925448275</v>
      </c>
      <c r="BE110" s="74">
        <f t="shared" si="184"/>
        <v>60300.7293106262</v>
      </c>
      <c r="BF110" s="74">
        <f t="shared" si="184"/>
        <v>62230.352648566244</v>
      </c>
      <c r="BG110" s="74">
        <f t="shared" si="184"/>
        <v>64221.723933320369</v>
      </c>
      <c r="BH110" s="74">
        <f t="shared" si="184"/>
        <v>66276.819099186629</v>
      </c>
      <c r="BI110" s="74">
        <f t="shared" si="184"/>
        <v>68397.677310360596</v>
      </c>
      <c r="BJ110" s="74">
        <f t="shared" si="184"/>
        <v>70586.40298429213</v>
      </c>
      <c r="BK110" s="74">
        <f t="shared" si="184"/>
        <v>72845.167879789486</v>
      </c>
      <c r="BL110" s="74">
        <f t="shared" si="184"/>
        <v>75176.213251942754</v>
      </c>
      <c r="BM110" s="74">
        <f t="shared" ref="BM110:BM116" si="185">BL110*(1+BM$90)</f>
        <v>77581.852076004929</v>
      </c>
      <c r="BN110" s="74">
        <f t="shared" ref="BN110:BN116" si="186">BM110*(1+BN$90)</f>
        <v>80064.471342437086</v>
      </c>
      <c r="BO110" s="74">
        <f t="shared" ref="BO110:BO116" si="187">BN110*(1+BO$90)</f>
        <v>82626.534425395075</v>
      </c>
      <c r="BP110" s="74">
        <f t="shared" ref="BP110:BP116" si="188">BO110*(1+BP$90)</f>
        <v>85270.583527007722</v>
      </c>
      <c r="BQ110" s="74">
        <f t="shared" ref="BQ110:BQ116" si="189">BP110*(1+BQ$90)</f>
        <v>87999.242199871966</v>
      </c>
      <c r="BR110" s="74">
        <f t="shared" ref="BR110:BR116" si="190">BQ110*(1+BR$90)</f>
        <v>90815.217950267877</v>
      </c>
      <c r="BS110" s="74">
        <f t="shared" ref="BS110:BS116" si="191">BR110*(1+BS$90)</f>
        <v>93721.304924676457</v>
      </c>
      <c r="BT110" s="74">
        <f t="shared" ref="BT110:BT116" si="192">BS110*(1+BT$90)</f>
        <v>96720.386682266108</v>
      </c>
      <c r="BU110" s="74">
        <f t="shared" ref="BU110:BU116" si="193">BT110*(1+BU$90)</f>
        <v>99815.439056098621</v>
      </c>
      <c r="BV110" s="74">
        <f t="shared" ref="BV110:BV116" si="194">BU110*(1+BV$90)</f>
        <v>103009.53310589377</v>
      </c>
      <c r="BW110" s="74">
        <f t="shared" ref="BW110:BW116" si="195">BV110*(1+BW$90)</f>
        <v>106305.83816528237</v>
      </c>
      <c r="BX110" s="74">
        <f t="shared" ref="BX110:BX116" si="196">BW110*(1+BX$90)</f>
        <v>109707.62498657142</v>
      </c>
      <c r="BY110" s="74">
        <f t="shared" ref="BY110:BY116" si="197">BX110*(1+BY$90)</f>
        <v>113218.2689861417</v>
      </c>
      <c r="BZ110" s="74">
        <f t="shared" ref="BZ110:BZ116" si="198">BY110*(1+BZ$90)</f>
        <v>116841.25359369825</v>
      </c>
      <c r="CA110" s="74">
        <f t="shared" ref="CA110:CA116" si="199">BZ110*(1+CA$90)</f>
        <v>120580.17370869659</v>
      </c>
      <c r="CB110" s="74">
        <f t="shared" ref="CB110:CB116" si="200">CA110*(1+CB$90)</f>
        <v>124438.73926737488</v>
      </c>
      <c r="CC110" s="74">
        <f t="shared" ref="CC110:CC116" si="201">CB110*(1+CC$90)</f>
        <v>128420.77892393088</v>
      </c>
      <c r="CD110" s="74">
        <f t="shared" ref="CD110:CD116" si="202">CC110*(1+CD$90)</f>
        <v>132530.24384949668</v>
      </c>
      <c r="CE110" s="74">
        <f t="shared" ref="CE110:CE116" si="203">CD110*(1+CE$90)</f>
        <v>136771.21165268056</v>
      </c>
      <c r="CF110" s="74">
        <f t="shared" ref="CF110:CF116" si="204">CE110*(1+CF$90)</f>
        <v>141147.89042556635</v>
      </c>
      <c r="CG110" s="74">
        <f t="shared" ref="CG110:CG116" si="205">CF110*(1+CG$90)</f>
        <v>145664.62291918448</v>
      </c>
      <c r="CH110" s="74">
        <f t="shared" ref="CH110:CH116" si="206">CG110*(1+CH$90)</f>
        <v>150325.89085259839</v>
      </c>
      <c r="CI110" s="74">
        <f t="shared" ref="CI110:CI116" si="207">CH110*(1+CI$90)</f>
        <v>155136.31935988154</v>
      </c>
      <c r="CJ110" s="74">
        <f t="shared" ref="CJ110:CJ116" si="208">CI110*(1+CJ$90)</f>
        <v>160100.68157939776</v>
      </c>
      <c r="CK110" s="74">
        <f t="shared" ref="CK110:CK116" si="209">CJ110*(1+CK$90)</f>
        <v>165223.9033899385</v>
      </c>
      <c r="CL110" s="74">
        <f t="shared" ref="CL110:CL116" si="210">CK110*(1+CL$90)</f>
        <v>170511.06829841653</v>
      </c>
      <c r="CM110" s="74">
        <f t="shared" ref="CM110:CM116" si="211">CL110*(1+CM$90)</f>
        <v>175967.42248396587</v>
      </c>
      <c r="CN110" s="74">
        <f t="shared" ref="CN110:CN116" si="212">CM110*(1+CN$90)</f>
        <v>181598.3800034528</v>
      </c>
      <c r="CO110" s="74">
        <f t="shared" ref="CO110:CO116" si="213">CN110*(1+CO$90)</f>
        <v>187409.52816356329</v>
      </c>
      <c r="CP110" s="74">
        <f t="shared" ref="CP110:CP116" si="214">CO110*(1+CP$90)</f>
        <v>193406.63306479732</v>
      </c>
      <c r="CQ110" s="74">
        <f t="shared" ref="CQ110:CQ116" si="215">CP110*(1+CQ$90)</f>
        <v>199595.64532287084</v>
      </c>
      <c r="CR110" s="74">
        <f t="shared" ref="CR110:CR116" si="216">CQ110*(1+CR$90)</f>
        <v>205982.70597320271</v>
      </c>
      <c r="CS110" s="74">
        <f t="shared" ref="CS110:CS116" si="217">CR110*(1+CS$90)</f>
        <v>212574.15256434522</v>
      </c>
      <c r="CT110" s="74">
        <f t="shared" ref="CT110:CT116" si="218">CS110*(1+CT$90)</f>
        <v>219376.52544640427</v>
      </c>
      <c r="CU110" s="74">
        <f t="shared" ref="CU110:CU116" si="219">CT110*(1+CU$90)</f>
        <v>226396.5742606892</v>
      </c>
      <c r="CV110" s="74">
        <f t="shared" ref="CV110:CV116" si="220">CU110*(1+CV$90)</f>
        <v>233641.26463703127</v>
      </c>
      <c r="CW110" s="74">
        <f t="shared" ref="CW110:CW116" si="221">CV110*(1+CW$90)</f>
        <v>241117.78510541629</v>
      </c>
      <c r="CX110" s="74">
        <f t="shared" ref="CX110:CX116" si="222">CW110*(1+CX$90)</f>
        <v>248833.55422878961</v>
      </c>
      <c r="CY110" s="74">
        <f t="shared" ref="CY110:CY116" si="223">CX110*(1+CY$90)</f>
        <v>256796.22796411088</v>
      </c>
      <c r="CZ110" s="74">
        <f t="shared" ref="CZ110:CZ116" si="224">CY110*(1+CZ$90)</f>
        <v>265013.70725896244</v>
      </c>
      <c r="DA110" s="74">
        <f t="shared" ref="DA110:DA116" si="225">CZ110*(1+DA$90)</f>
        <v>273494.14589124924</v>
      </c>
      <c r="DB110" s="74">
        <f t="shared" ref="DB110:DB116" si="226">DA110*(1+DB$90)</f>
        <v>282245.95855976921</v>
      </c>
      <c r="DC110" s="74">
        <f t="shared" ref="DC110:DC116" si="227">DB110*(1+DC$90)</f>
        <v>291277.82923368184</v>
      </c>
      <c r="DD110" s="74">
        <f t="shared" ref="DD110:DD116" si="228">DC110*(1+DD$90)</f>
        <v>300598.71976915968</v>
      </c>
      <c r="DE110" s="74">
        <f t="shared" ref="DE110:DE116" si="229">DD110*(1+DE$90)</f>
        <v>310217.87880177278</v>
      </c>
      <c r="DF110" s="74">
        <f t="shared" ref="DF110:DF116" si="230">DE110*(1+DF$90)</f>
        <v>320144.85092342953</v>
      </c>
      <c r="DG110" s="74">
        <f t="shared" ref="DG110:DG116" si="231">DF110*(1+DG$90)</f>
        <v>330389.48615297931</v>
      </c>
      <c r="DH110" s="74">
        <f t="shared" ref="DH110:DH116" si="232">DG110*(1+DH$90)</f>
        <v>340961.94970987464</v>
      </c>
      <c r="DI110" s="74">
        <f t="shared" ref="DI110:DI116" si="233">DH110*(1+DI$90)</f>
        <v>351872.73210059066</v>
      </c>
      <c r="DJ110" s="74">
        <f t="shared" ref="DJ110:DJ116" si="234">DI110*(1+DJ$90)</f>
        <v>363132.65952780959</v>
      </c>
    </row>
    <row r="111" spans="2:114" x14ac:dyDescent="0.2">
      <c r="B111" s="236" t="str">
        <f t="shared" ref="B111:B116" si="235">B94</f>
        <v>Glass &amp; Ceramics</v>
      </c>
      <c r="C111" s="65" t="s">
        <v>2</v>
      </c>
      <c r="D111" s="74">
        <f t="shared" ref="D111:AF111" si="236">D$82*D94</f>
        <v>7593.9082094504292</v>
      </c>
      <c r="E111" s="74">
        <f t="shared" si="236"/>
        <v>7820.0792716859769</v>
      </c>
      <c r="F111" s="74">
        <f t="shared" si="236"/>
        <v>7938.042135955694</v>
      </c>
      <c r="G111" s="74">
        <f t="shared" si="236"/>
        <v>8079.0962724731571</v>
      </c>
      <c r="H111" s="74">
        <f t="shared" si="236"/>
        <v>8199.6656742000014</v>
      </c>
      <c r="I111" s="74">
        <f t="shared" si="236"/>
        <v>10157.415308040001</v>
      </c>
      <c r="J111" s="74">
        <f t="shared" si="236"/>
        <v>10780.335646080001</v>
      </c>
      <c r="K111" s="74">
        <f t="shared" si="236"/>
        <v>10131.989988120002</v>
      </c>
      <c r="L111" s="74">
        <f t="shared" si="236"/>
        <v>9737.8975293600015</v>
      </c>
      <c r="M111" s="74">
        <f t="shared" si="236"/>
        <v>10424.381167200001</v>
      </c>
      <c r="N111" s="74">
        <f t="shared" si="236"/>
        <v>10615.071066600001</v>
      </c>
      <c r="O111" s="74">
        <f t="shared" si="236"/>
        <v>10615.071066600001</v>
      </c>
      <c r="P111" s="74">
        <f t="shared" si="236"/>
        <v>12496.544740679999</v>
      </c>
      <c r="Q111" s="74">
        <f t="shared" si="236"/>
        <v>12598.246020360002</v>
      </c>
      <c r="R111" s="74">
        <f t="shared" si="236"/>
        <v>12966.913159200001</v>
      </c>
      <c r="S111" s="74">
        <f t="shared" si="236"/>
        <v>15636.5717508</v>
      </c>
      <c r="T111" s="74">
        <f t="shared" si="236"/>
        <v>15636.5717508</v>
      </c>
      <c r="U111" s="74">
        <f t="shared" si="236"/>
        <v>15763.698350400004</v>
      </c>
      <c r="V111" s="74">
        <f t="shared" si="236"/>
        <v>15763.698350400004</v>
      </c>
      <c r="W111" s="74">
        <f t="shared" si="236"/>
        <v>16907.837746800004</v>
      </c>
      <c r="X111" s="74">
        <f t="shared" si="236"/>
        <v>16907.837746800004</v>
      </c>
      <c r="Y111" s="74">
        <f t="shared" si="236"/>
        <v>14111.052555600003</v>
      </c>
      <c r="Z111" s="74">
        <f t="shared" si="236"/>
        <v>13983.925956000003</v>
      </c>
      <c r="AA111" s="74">
        <f t="shared" si="236"/>
        <v>13983.925956000003</v>
      </c>
      <c r="AB111" s="74">
        <f t="shared" si="236"/>
        <v>15636.5717508</v>
      </c>
      <c r="AC111" s="74">
        <f t="shared" si="236"/>
        <v>16526.457948000003</v>
      </c>
      <c r="AD111" s="74">
        <f t="shared" si="236"/>
        <v>16399.331348400003</v>
      </c>
      <c r="AE111" s="74">
        <f t="shared" si="236"/>
        <v>16780.711147200003</v>
      </c>
      <c r="AF111" s="74">
        <f t="shared" si="236"/>
        <v>24154.053924000003</v>
      </c>
      <c r="AG111" s="74">
        <f t="shared" ref="AG111" si="237">AG$82*AG94</f>
        <v>26696.585916000004</v>
      </c>
      <c r="AH111" s="74">
        <f t="shared" si="183"/>
        <v>27550.876665312004</v>
      </c>
      <c r="AI111" s="74">
        <f t="shared" si="184"/>
        <v>28432.504718601987</v>
      </c>
      <c r="AJ111" s="74">
        <f t="shared" si="184"/>
        <v>29342.344869597251</v>
      </c>
      <c r="AK111" s="74">
        <f t="shared" si="184"/>
        <v>30281.299905424363</v>
      </c>
      <c r="AL111" s="74">
        <f t="shared" si="184"/>
        <v>31250.301502397942</v>
      </c>
      <c r="AM111" s="74">
        <f t="shared" si="184"/>
        <v>32250.311150474678</v>
      </c>
      <c r="AN111" s="74">
        <f t="shared" si="184"/>
        <v>33282.32110728987</v>
      </c>
      <c r="AO111" s="74">
        <f t="shared" si="184"/>
        <v>34347.355382723144</v>
      </c>
      <c r="AP111" s="74">
        <f t="shared" si="184"/>
        <v>35446.470754970287</v>
      </c>
      <c r="AQ111" s="74">
        <f t="shared" si="184"/>
        <v>36580.757819129336</v>
      </c>
      <c r="AR111" s="74">
        <f t="shared" si="184"/>
        <v>37751.342069341474</v>
      </c>
      <c r="AS111" s="74">
        <f t="shared" si="184"/>
        <v>38959.385015560401</v>
      </c>
      <c r="AT111" s="74">
        <f t="shared" si="184"/>
        <v>40206.085336058335</v>
      </c>
      <c r="AU111" s="74">
        <f t="shared" si="184"/>
        <v>41492.680066812201</v>
      </c>
      <c r="AV111" s="74">
        <f t="shared" si="184"/>
        <v>42820.445828950193</v>
      </c>
      <c r="AW111" s="74">
        <f t="shared" si="184"/>
        <v>44190.700095476597</v>
      </c>
      <c r="AX111" s="74">
        <f t="shared" si="184"/>
        <v>45604.802498531848</v>
      </c>
      <c r="AY111" s="74">
        <f t="shared" si="184"/>
        <v>47064.156178484867</v>
      </c>
      <c r="AZ111" s="74">
        <f t="shared" si="184"/>
        <v>48570.209176196382</v>
      </c>
      <c r="BA111" s="74">
        <f t="shared" si="184"/>
        <v>50124.455869834666</v>
      </c>
      <c r="BB111" s="74">
        <f t="shared" si="184"/>
        <v>51728.438457669377</v>
      </c>
      <c r="BC111" s="74">
        <f t="shared" si="184"/>
        <v>53383.748488314799</v>
      </c>
      <c r="BD111" s="74">
        <f t="shared" si="184"/>
        <v>55092.028439940877</v>
      </c>
      <c r="BE111" s="74">
        <f t="shared" si="184"/>
        <v>56854.97335001899</v>
      </c>
      <c r="BF111" s="74">
        <f t="shared" si="184"/>
        <v>58674.332497219599</v>
      </c>
      <c r="BG111" s="74">
        <f t="shared" si="184"/>
        <v>60551.911137130628</v>
      </c>
      <c r="BH111" s="74">
        <f t="shared" si="184"/>
        <v>62489.57229351881</v>
      </c>
      <c r="BI111" s="74">
        <f t="shared" si="184"/>
        <v>64489.238606911415</v>
      </c>
      <c r="BJ111" s="74">
        <f t="shared" si="184"/>
        <v>66552.894242332579</v>
      </c>
      <c r="BK111" s="74">
        <f t="shared" si="184"/>
        <v>68682.586858087219</v>
      </c>
      <c r="BL111" s="74">
        <f t="shared" si="184"/>
        <v>70880.429637546011</v>
      </c>
      <c r="BM111" s="74">
        <f t="shared" si="185"/>
        <v>73148.603385947485</v>
      </c>
      <c r="BN111" s="74">
        <f t="shared" si="186"/>
        <v>75489.3586942978</v>
      </c>
      <c r="BO111" s="74">
        <f t="shared" si="187"/>
        <v>77905.018172515338</v>
      </c>
      <c r="BP111" s="74">
        <f t="shared" si="188"/>
        <v>80397.978754035837</v>
      </c>
      <c r="BQ111" s="74">
        <f t="shared" si="189"/>
        <v>82970.714074164993</v>
      </c>
      <c r="BR111" s="74">
        <f t="shared" si="190"/>
        <v>85625.776924538281</v>
      </c>
      <c r="BS111" s="74">
        <f t="shared" si="191"/>
        <v>88365.801786123513</v>
      </c>
      <c r="BT111" s="74">
        <f t="shared" si="192"/>
        <v>91193.507443279464</v>
      </c>
      <c r="BU111" s="74">
        <f t="shared" si="193"/>
        <v>94111.699681464408</v>
      </c>
      <c r="BV111" s="74">
        <f t="shared" si="194"/>
        <v>97123.274071271269</v>
      </c>
      <c r="BW111" s="74">
        <f t="shared" si="195"/>
        <v>100231.21884155195</v>
      </c>
      <c r="BX111" s="74">
        <f t="shared" si="196"/>
        <v>103438.61784448162</v>
      </c>
      <c r="BY111" s="74">
        <f t="shared" si="197"/>
        <v>106748.65361550503</v>
      </c>
      <c r="BZ111" s="74">
        <f t="shared" si="198"/>
        <v>110164.61053120119</v>
      </c>
      <c r="CA111" s="74">
        <f t="shared" si="199"/>
        <v>113689.87806819963</v>
      </c>
      <c r="CB111" s="74">
        <f t="shared" si="200"/>
        <v>117327.95416638201</v>
      </c>
      <c r="CC111" s="74">
        <f t="shared" si="201"/>
        <v>121082.44869970623</v>
      </c>
      <c r="CD111" s="74">
        <f t="shared" si="202"/>
        <v>124957.08705809683</v>
      </c>
      <c r="CE111" s="74">
        <f t="shared" si="203"/>
        <v>128955.71384395593</v>
      </c>
      <c r="CF111" s="74">
        <f t="shared" si="204"/>
        <v>133082.29668696254</v>
      </c>
      <c r="CG111" s="74">
        <f t="shared" si="205"/>
        <v>137340.93018094535</v>
      </c>
      <c r="CH111" s="74">
        <f t="shared" si="206"/>
        <v>141735.83994673559</v>
      </c>
      <c r="CI111" s="74">
        <f t="shared" si="207"/>
        <v>146271.38682503114</v>
      </c>
      <c r="CJ111" s="74">
        <f t="shared" si="208"/>
        <v>150952.07120343213</v>
      </c>
      <c r="CK111" s="74">
        <f t="shared" si="209"/>
        <v>155782.53748194195</v>
      </c>
      <c r="CL111" s="74">
        <f t="shared" si="210"/>
        <v>160767.5786813641</v>
      </c>
      <c r="CM111" s="74">
        <f t="shared" si="211"/>
        <v>165912.14119916776</v>
      </c>
      <c r="CN111" s="74">
        <f t="shared" si="212"/>
        <v>171221.32971754114</v>
      </c>
      <c r="CO111" s="74">
        <f t="shared" si="213"/>
        <v>176700.41226850246</v>
      </c>
      <c r="CP111" s="74">
        <f t="shared" si="214"/>
        <v>182354.82546109456</v>
      </c>
      <c r="CQ111" s="74">
        <f t="shared" si="215"/>
        <v>188190.1798758496</v>
      </c>
      <c r="CR111" s="74">
        <f t="shared" si="216"/>
        <v>194212.2656318768</v>
      </c>
      <c r="CS111" s="74">
        <f t="shared" si="217"/>
        <v>200427.05813209686</v>
      </c>
      <c r="CT111" s="74">
        <f t="shared" si="218"/>
        <v>206840.72399232397</v>
      </c>
      <c r="CU111" s="74">
        <f t="shared" si="219"/>
        <v>213459.62716007835</v>
      </c>
      <c r="CV111" s="74">
        <f t="shared" si="220"/>
        <v>220290.33522920086</v>
      </c>
      <c r="CW111" s="74">
        <f t="shared" si="221"/>
        <v>227339.62595653531</v>
      </c>
      <c r="CX111" s="74">
        <f t="shared" si="222"/>
        <v>234614.49398714444</v>
      </c>
      <c r="CY111" s="74">
        <f t="shared" si="223"/>
        <v>242122.15779473307</v>
      </c>
      <c r="CZ111" s="74">
        <f t="shared" si="224"/>
        <v>249870.06684416454</v>
      </c>
      <c r="DA111" s="74">
        <f t="shared" si="225"/>
        <v>257865.90898317783</v>
      </c>
      <c r="DB111" s="74">
        <f t="shared" si="226"/>
        <v>266117.6180706395</v>
      </c>
      <c r="DC111" s="74">
        <f t="shared" si="227"/>
        <v>274633.38184889994</v>
      </c>
      <c r="DD111" s="74">
        <f t="shared" si="228"/>
        <v>283421.65006806474</v>
      </c>
      <c r="DE111" s="74">
        <f t="shared" si="229"/>
        <v>292491.14287024282</v>
      </c>
      <c r="DF111" s="74">
        <f t="shared" si="230"/>
        <v>301850.85944209062</v>
      </c>
      <c r="DG111" s="74">
        <f t="shared" si="231"/>
        <v>311510.08694423753</v>
      </c>
      <c r="DH111" s="74">
        <f t="shared" si="232"/>
        <v>321478.40972645313</v>
      </c>
      <c r="DI111" s="74">
        <f t="shared" si="233"/>
        <v>331765.71883769962</v>
      </c>
      <c r="DJ111" s="74">
        <f t="shared" si="234"/>
        <v>342382.22184050601</v>
      </c>
    </row>
    <row r="112" spans="2:114" x14ac:dyDescent="0.2">
      <c r="B112" s="236" t="str">
        <f t="shared" si="235"/>
        <v>Polishing Powders</v>
      </c>
      <c r="C112" s="65" t="s">
        <v>2</v>
      </c>
      <c r="D112" s="74">
        <f t="shared" ref="D112:AF112" si="238">D$82*D95</f>
        <v>2531.3027364834761</v>
      </c>
      <c r="E112" s="74">
        <f t="shared" si="238"/>
        <v>2606.693090561992</v>
      </c>
      <c r="F112" s="74">
        <f t="shared" si="238"/>
        <v>2646.0140453185645</v>
      </c>
      <c r="G112" s="74">
        <f t="shared" si="238"/>
        <v>2693.0320908243857</v>
      </c>
      <c r="H112" s="74">
        <f t="shared" si="238"/>
        <v>2733.2218914</v>
      </c>
      <c r="I112" s="74">
        <f t="shared" si="238"/>
        <v>3385.8051026800003</v>
      </c>
      <c r="J112" s="74">
        <f t="shared" si="238"/>
        <v>3593.44521536</v>
      </c>
      <c r="K112" s="74">
        <f t="shared" si="238"/>
        <v>3377.3299960400004</v>
      </c>
      <c r="L112" s="74">
        <f t="shared" si="238"/>
        <v>3245.9658431200005</v>
      </c>
      <c r="M112" s="74">
        <f t="shared" si="238"/>
        <v>3474.7937224000002</v>
      </c>
      <c r="N112" s="74">
        <f t="shared" si="238"/>
        <v>3538.3570222000003</v>
      </c>
      <c r="O112" s="74">
        <f t="shared" si="238"/>
        <v>3538.3570222000003</v>
      </c>
      <c r="P112" s="74">
        <f t="shared" si="238"/>
        <v>4165.5149135599995</v>
      </c>
      <c r="Q112" s="74">
        <f t="shared" si="238"/>
        <v>4199.415340120001</v>
      </c>
      <c r="R112" s="74">
        <f t="shared" si="238"/>
        <v>4322.3043864000001</v>
      </c>
      <c r="S112" s="74">
        <f t="shared" si="238"/>
        <v>5212.1905835999996</v>
      </c>
      <c r="T112" s="74">
        <f t="shared" si="238"/>
        <v>5212.1905835999996</v>
      </c>
      <c r="U112" s="74">
        <f t="shared" si="238"/>
        <v>5254.5661168000006</v>
      </c>
      <c r="V112" s="74">
        <f t="shared" si="238"/>
        <v>5254.5661168000006</v>
      </c>
      <c r="W112" s="74">
        <f t="shared" si="238"/>
        <v>5635.9459156000003</v>
      </c>
      <c r="X112" s="74">
        <f t="shared" si="238"/>
        <v>5635.9459156000003</v>
      </c>
      <c r="Y112" s="74">
        <f t="shared" si="238"/>
        <v>4703.6841852000007</v>
      </c>
      <c r="Z112" s="74">
        <f t="shared" si="238"/>
        <v>4661.3086520000006</v>
      </c>
      <c r="AA112" s="74">
        <f t="shared" si="238"/>
        <v>4661.3086520000006</v>
      </c>
      <c r="AB112" s="74">
        <f t="shared" si="238"/>
        <v>5212.1905835999996</v>
      </c>
      <c r="AC112" s="74">
        <f t="shared" si="238"/>
        <v>5508.8193160000001</v>
      </c>
      <c r="AD112" s="74">
        <f t="shared" si="238"/>
        <v>5466.4437828</v>
      </c>
      <c r="AE112" s="74">
        <f t="shared" si="238"/>
        <v>5593.5703824000002</v>
      </c>
      <c r="AF112" s="74">
        <f t="shared" si="238"/>
        <v>8051.3513080000012</v>
      </c>
      <c r="AG112" s="74">
        <f t="shared" ref="AG112" si="239">AG$82*AG95</f>
        <v>8898.8619720000006</v>
      </c>
      <c r="AH112" s="74">
        <f t="shared" si="183"/>
        <v>9183.6255551040013</v>
      </c>
      <c r="AI112" s="74">
        <f t="shared" si="184"/>
        <v>9477.5015728673297</v>
      </c>
      <c r="AJ112" s="74">
        <f t="shared" si="184"/>
        <v>9780.7816231990837</v>
      </c>
      <c r="AK112" s="74">
        <f t="shared" si="184"/>
        <v>10093.766635141455</v>
      </c>
      <c r="AL112" s="74">
        <f t="shared" si="184"/>
        <v>10416.767167465983</v>
      </c>
      <c r="AM112" s="74">
        <f t="shared" si="184"/>
        <v>10750.103716824895</v>
      </c>
      <c r="AN112" s="74">
        <f t="shared" si="184"/>
        <v>11094.107035763293</v>
      </c>
      <c r="AO112" s="74">
        <f t="shared" si="184"/>
        <v>11449.118460907719</v>
      </c>
      <c r="AP112" s="74">
        <f t="shared" si="184"/>
        <v>11815.490251656767</v>
      </c>
      <c r="AQ112" s="74">
        <f t="shared" si="184"/>
        <v>12193.585939709785</v>
      </c>
      <c r="AR112" s="74">
        <f t="shared" si="184"/>
        <v>12583.780689780499</v>
      </c>
      <c r="AS112" s="74">
        <f t="shared" si="184"/>
        <v>12986.461671853474</v>
      </c>
      <c r="AT112" s="74">
        <f t="shared" si="184"/>
        <v>13402.028445352786</v>
      </c>
      <c r="AU112" s="74">
        <f t="shared" si="184"/>
        <v>13830.893355604076</v>
      </c>
      <c r="AV112" s="74">
        <f t="shared" si="184"/>
        <v>14273.481942983406</v>
      </c>
      <c r="AW112" s="74">
        <f t="shared" si="184"/>
        <v>14730.233365158876</v>
      </c>
      <c r="AX112" s="74">
        <f t="shared" si="184"/>
        <v>15201.60083284396</v>
      </c>
      <c r="AY112" s="74">
        <f t="shared" si="184"/>
        <v>15688.052059494967</v>
      </c>
      <c r="AZ112" s="74">
        <f t="shared" si="184"/>
        <v>16190.069725398806</v>
      </c>
      <c r="BA112" s="74">
        <f t="shared" si="184"/>
        <v>16708.151956611568</v>
      </c>
      <c r="BB112" s="74">
        <f t="shared" si="184"/>
        <v>17242.812819223138</v>
      </c>
      <c r="BC112" s="74">
        <f t="shared" si="184"/>
        <v>17794.582829438277</v>
      </c>
      <c r="BD112" s="74">
        <f t="shared" si="184"/>
        <v>18364.009479980301</v>
      </c>
      <c r="BE112" s="74">
        <f t="shared" si="184"/>
        <v>18951.65778333967</v>
      </c>
      <c r="BF112" s="74">
        <f t="shared" si="184"/>
        <v>19558.110832406539</v>
      </c>
      <c r="BG112" s="74">
        <f t="shared" si="184"/>
        <v>20183.970379043549</v>
      </c>
      <c r="BH112" s="74">
        <f t="shared" si="184"/>
        <v>20829.857431172943</v>
      </c>
      <c r="BI112" s="74">
        <f t="shared" si="184"/>
        <v>21496.412868970478</v>
      </c>
      <c r="BJ112" s="74">
        <f t="shared" si="184"/>
        <v>22184.298080777535</v>
      </c>
      <c r="BK112" s="74">
        <f t="shared" si="184"/>
        <v>22894.195619362417</v>
      </c>
      <c r="BL112" s="74">
        <f t="shared" si="184"/>
        <v>23626.809879182016</v>
      </c>
      <c r="BM112" s="74">
        <f t="shared" si="185"/>
        <v>24382.86779531584</v>
      </c>
      <c r="BN112" s="74">
        <f t="shared" si="186"/>
        <v>25163.119564765948</v>
      </c>
      <c r="BO112" s="74">
        <f t="shared" si="187"/>
        <v>25968.339390838461</v>
      </c>
      <c r="BP112" s="74">
        <f t="shared" si="188"/>
        <v>26799.326251345294</v>
      </c>
      <c r="BQ112" s="74">
        <f t="shared" si="189"/>
        <v>27656.904691388343</v>
      </c>
      <c r="BR112" s="74">
        <f t="shared" si="190"/>
        <v>28541.925641512771</v>
      </c>
      <c r="BS112" s="74">
        <f t="shared" si="191"/>
        <v>29455.267262041179</v>
      </c>
      <c r="BT112" s="74">
        <f t="shared" si="192"/>
        <v>30397.835814426497</v>
      </c>
      <c r="BU112" s="74">
        <f t="shared" si="193"/>
        <v>31370.566560488147</v>
      </c>
      <c r="BV112" s="74">
        <f t="shared" si="194"/>
        <v>32374.42469042377</v>
      </c>
      <c r="BW112" s="74">
        <f t="shared" si="195"/>
        <v>33410.406280517331</v>
      </c>
      <c r="BX112" s="74">
        <f t="shared" si="196"/>
        <v>34479.53928149389</v>
      </c>
      <c r="BY112" s="74">
        <f t="shared" si="197"/>
        <v>35582.884538501698</v>
      </c>
      <c r="BZ112" s="74">
        <f t="shared" si="198"/>
        <v>36721.536843733753</v>
      </c>
      <c r="CA112" s="74">
        <f t="shared" si="199"/>
        <v>37896.626022733231</v>
      </c>
      <c r="CB112" s="74">
        <f t="shared" si="200"/>
        <v>39109.318055460695</v>
      </c>
      <c r="CC112" s="74">
        <f t="shared" si="201"/>
        <v>40360.81623323544</v>
      </c>
      <c r="CD112" s="74">
        <f t="shared" si="202"/>
        <v>41652.362352698976</v>
      </c>
      <c r="CE112" s="74">
        <f t="shared" si="203"/>
        <v>42985.237947985341</v>
      </c>
      <c r="CF112" s="74">
        <f t="shared" si="204"/>
        <v>44360.76556232087</v>
      </c>
      <c r="CG112" s="74">
        <f t="shared" si="205"/>
        <v>45780.31006031514</v>
      </c>
      <c r="CH112" s="74">
        <f t="shared" si="206"/>
        <v>47245.279982245229</v>
      </c>
      <c r="CI112" s="74">
        <f t="shared" si="207"/>
        <v>48757.128941677074</v>
      </c>
      <c r="CJ112" s="74">
        <f t="shared" si="208"/>
        <v>50317.357067810743</v>
      </c>
      <c r="CK112" s="74">
        <f t="shared" si="209"/>
        <v>51927.512493980685</v>
      </c>
      <c r="CL112" s="74">
        <f t="shared" si="210"/>
        <v>53589.192893788066</v>
      </c>
      <c r="CM112" s="74">
        <f t="shared" si="211"/>
        <v>55304.047066389285</v>
      </c>
      <c r="CN112" s="74">
        <f t="shared" si="212"/>
        <v>57073.776572513743</v>
      </c>
      <c r="CO112" s="74">
        <f t="shared" si="213"/>
        <v>58900.137422834188</v>
      </c>
      <c r="CP112" s="74">
        <f t="shared" si="214"/>
        <v>60784.941820364882</v>
      </c>
      <c r="CQ112" s="74">
        <f t="shared" si="215"/>
        <v>62730.059958616563</v>
      </c>
      <c r="CR112" s="74">
        <f t="shared" si="216"/>
        <v>64737.421877292298</v>
      </c>
      <c r="CS112" s="74">
        <f t="shared" si="217"/>
        <v>66809.01937736565</v>
      </c>
      <c r="CT112" s="74">
        <f t="shared" si="218"/>
        <v>68946.907997441347</v>
      </c>
      <c r="CU112" s="74">
        <f t="shared" si="219"/>
        <v>71153.209053359475</v>
      </c>
      <c r="CV112" s="74">
        <f t="shared" si="220"/>
        <v>73430.111743066984</v>
      </c>
      <c r="CW112" s="74">
        <f t="shared" si="221"/>
        <v>75779.875318845123</v>
      </c>
      <c r="CX112" s="74">
        <f t="shared" si="222"/>
        <v>78204.831329048175</v>
      </c>
      <c r="CY112" s="74">
        <f t="shared" si="223"/>
        <v>80707.385931577723</v>
      </c>
      <c r="CZ112" s="74">
        <f t="shared" si="224"/>
        <v>83290.022281388214</v>
      </c>
      <c r="DA112" s="74">
        <f t="shared" si="225"/>
        <v>85955.302994392638</v>
      </c>
      <c r="DB112" s="74">
        <f t="shared" si="226"/>
        <v>88705.872690213204</v>
      </c>
      <c r="DC112" s="74">
        <f t="shared" si="227"/>
        <v>91544.460616300028</v>
      </c>
      <c r="DD112" s="74">
        <f t="shared" si="228"/>
        <v>94473.88335602163</v>
      </c>
      <c r="DE112" s="74">
        <f t="shared" si="229"/>
        <v>97497.047623414328</v>
      </c>
      <c r="DF112" s="74">
        <f t="shared" si="230"/>
        <v>100616.95314736359</v>
      </c>
      <c r="DG112" s="74">
        <f t="shared" si="231"/>
        <v>103836.69564807923</v>
      </c>
      <c r="DH112" s="74">
        <f t="shared" si="232"/>
        <v>107159.46990881777</v>
      </c>
      <c r="DI112" s="74">
        <f t="shared" si="233"/>
        <v>110588.57294589994</v>
      </c>
      <c r="DJ112" s="74">
        <f t="shared" si="234"/>
        <v>114127.40728016874</v>
      </c>
    </row>
    <row r="113" spans="2:114" x14ac:dyDescent="0.2">
      <c r="B113" s="236" t="str">
        <f t="shared" si="235"/>
        <v>Fluid Cracking Catalysts</v>
      </c>
      <c r="C113" s="65" t="s">
        <v>2</v>
      </c>
      <c r="D113" s="74">
        <f t="shared" ref="D113:AE113" si="240">D$82*D96</f>
        <v>1840.9474447152554</v>
      </c>
      <c r="E113" s="74">
        <f t="shared" si="240"/>
        <v>1895.7767931359942</v>
      </c>
      <c r="F113" s="74">
        <f t="shared" si="240"/>
        <v>1924.3738511407741</v>
      </c>
      <c r="G113" s="74">
        <f t="shared" si="240"/>
        <v>1958.5687933268259</v>
      </c>
      <c r="H113" s="74">
        <f t="shared" si="240"/>
        <v>1987.7977392</v>
      </c>
      <c r="I113" s="74">
        <f t="shared" si="240"/>
        <v>2462.4037110400004</v>
      </c>
      <c r="J113" s="74">
        <f t="shared" si="240"/>
        <v>2613.4147020800001</v>
      </c>
      <c r="K113" s="74">
        <f t="shared" si="240"/>
        <v>2456.2399971200002</v>
      </c>
      <c r="L113" s="74">
        <f t="shared" si="240"/>
        <v>2360.7024313600004</v>
      </c>
      <c r="M113" s="74">
        <f t="shared" si="240"/>
        <v>2527.1227072000001</v>
      </c>
      <c r="N113" s="74">
        <f t="shared" si="240"/>
        <v>2573.3505616000002</v>
      </c>
      <c r="O113" s="74">
        <f t="shared" si="240"/>
        <v>2573.3505616000002</v>
      </c>
      <c r="P113" s="74">
        <f t="shared" si="240"/>
        <v>3029.4653916799998</v>
      </c>
      <c r="Q113" s="74">
        <f t="shared" si="240"/>
        <v>3054.1202473600006</v>
      </c>
      <c r="R113" s="74">
        <f t="shared" si="240"/>
        <v>3143.4940992000002</v>
      </c>
      <c r="S113" s="74">
        <f t="shared" si="240"/>
        <v>3790.6840607999998</v>
      </c>
      <c r="T113" s="74">
        <f t="shared" si="240"/>
        <v>3790.6840607999998</v>
      </c>
      <c r="U113" s="74">
        <f t="shared" si="240"/>
        <v>3821.5026304000007</v>
      </c>
      <c r="V113" s="74">
        <f t="shared" si="240"/>
        <v>3821.5026304000007</v>
      </c>
      <c r="W113" s="74">
        <f t="shared" si="240"/>
        <v>4098.8697568000007</v>
      </c>
      <c r="X113" s="74">
        <f t="shared" si="240"/>
        <v>4098.8697568000007</v>
      </c>
      <c r="Y113" s="74">
        <f t="shared" si="240"/>
        <v>3420.8612256000006</v>
      </c>
      <c r="Z113" s="74">
        <f t="shared" si="240"/>
        <v>3390.0426560000005</v>
      </c>
      <c r="AA113" s="74">
        <f t="shared" si="240"/>
        <v>3390.0426560000005</v>
      </c>
      <c r="AB113" s="74">
        <f t="shared" si="240"/>
        <v>3790.6840607999998</v>
      </c>
      <c r="AC113" s="74">
        <f t="shared" si="240"/>
        <v>4006.4140480000001</v>
      </c>
      <c r="AD113" s="74">
        <f t="shared" si="240"/>
        <v>3975.5954784</v>
      </c>
      <c r="AE113" s="74">
        <f t="shared" si="240"/>
        <v>4068.0511872000002</v>
      </c>
      <c r="AF113" s="74">
        <f>AF$82*AF96</f>
        <v>5855.5282240000006</v>
      </c>
      <c r="AG113" s="74">
        <f>AG$82*AG96</f>
        <v>6471.8996160000006</v>
      </c>
      <c r="AH113" s="74">
        <f t="shared" si="183"/>
        <v>6679.0004037120007</v>
      </c>
      <c r="AI113" s="74">
        <f t="shared" si="184"/>
        <v>6892.7284166307845</v>
      </c>
      <c r="AJ113" s="74">
        <f t="shared" si="184"/>
        <v>7113.2957259629702</v>
      </c>
      <c r="AK113" s="74">
        <f t="shared" si="184"/>
        <v>7340.9211891937857</v>
      </c>
      <c r="AL113" s="74">
        <f t="shared" si="184"/>
        <v>7575.8306672479866</v>
      </c>
      <c r="AM113" s="74">
        <f t="shared" si="184"/>
        <v>7818.2572485999226</v>
      </c>
      <c r="AN113" s="74">
        <f t="shared" si="184"/>
        <v>8068.4414805551205</v>
      </c>
      <c r="AO113" s="74">
        <f t="shared" si="184"/>
        <v>8326.6316079328844</v>
      </c>
      <c r="AP113" s="74">
        <f t="shared" si="184"/>
        <v>8593.0838193867366</v>
      </c>
      <c r="AQ113" s="74">
        <f t="shared" si="184"/>
        <v>8868.0625016071117</v>
      </c>
      <c r="AR113" s="74">
        <f t="shared" si="184"/>
        <v>9151.8405016585402</v>
      </c>
      <c r="AS113" s="74">
        <f t="shared" si="184"/>
        <v>9444.6993977116144</v>
      </c>
      <c r="AT113" s="74">
        <f t="shared" si="184"/>
        <v>9746.9297784383871</v>
      </c>
      <c r="AU113" s="74">
        <f t="shared" si="184"/>
        <v>10058.831531348416</v>
      </c>
      <c r="AV113" s="74">
        <f t="shared" si="184"/>
        <v>10380.714140351565</v>
      </c>
      <c r="AW113" s="74">
        <f t="shared" si="184"/>
        <v>10712.896992842816</v>
      </c>
      <c r="AX113" s="74">
        <f t="shared" si="184"/>
        <v>11055.709696613787</v>
      </c>
      <c r="AY113" s="74">
        <f t="shared" si="184"/>
        <v>11409.492406905429</v>
      </c>
      <c r="AZ113" s="74">
        <f t="shared" si="184"/>
        <v>11774.596163926402</v>
      </c>
      <c r="BA113" s="74">
        <f t="shared" si="184"/>
        <v>12151.383241172047</v>
      </c>
      <c r="BB113" s="74">
        <f t="shared" si="184"/>
        <v>12540.227504889554</v>
      </c>
      <c r="BC113" s="74">
        <f t="shared" si="184"/>
        <v>12941.51478504602</v>
      </c>
      <c r="BD113" s="74">
        <f t="shared" si="184"/>
        <v>13355.643258167493</v>
      </c>
      <c r="BE113" s="74">
        <f t="shared" si="184"/>
        <v>13783.023842428853</v>
      </c>
      <c r="BF113" s="74">
        <f t="shared" si="184"/>
        <v>14224.080605386576</v>
      </c>
      <c r="BG113" s="74">
        <f t="shared" si="184"/>
        <v>14679.251184758947</v>
      </c>
      <c r="BH113" s="74">
        <f t="shared" si="184"/>
        <v>15148.987222671234</v>
      </c>
      <c r="BI113" s="74">
        <f t="shared" si="184"/>
        <v>15633.754813796713</v>
      </c>
      <c r="BJ113" s="74">
        <f t="shared" si="184"/>
        <v>16134.034967838208</v>
      </c>
      <c r="BK113" s="74">
        <f t="shared" si="184"/>
        <v>16650.324086809032</v>
      </c>
      <c r="BL113" s="74">
        <f t="shared" si="184"/>
        <v>17183.134457586923</v>
      </c>
      <c r="BM113" s="74">
        <f t="shared" si="185"/>
        <v>17732.994760229703</v>
      </c>
      <c r="BN113" s="74">
        <f t="shared" si="186"/>
        <v>18300.450592557056</v>
      </c>
      <c r="BO113" s="74">
        <f t="shared" si="187"/>
        <v>18886.065011518884</v>
      </c>
      <c r="BP113" s="74">
        <f t="shared" si="188"/>
        <v>19490.419091887488</v>
      </c>
      <c r="BQ113" s="74">
        <f t="shared" si="189"/>
        <v>20114.112502827888</v>
      </c>
      <c r="BR113" s="74">
        <f t="shared" si="190"/>
        <v>20757.76410291838</v>
      </c>
      <c r="BS113" s="74">
        <f t="shared" si="191"/>
        <v>21422.012554211768</v>
      </c>
      <c r="BT113" s="74">
        <f t="shared" si="192"/>
        <v>22107.516955946543</v>
      </c>
      <c r="BU113" s="74">
        <f t="shared" si="193"/>
        <v>22814.957498536834</v>
      </c>
      <c r="BV113" s="74">
        <f t="shared" si="194"/>
        <v>23545.036138490013</v>
      </c>
      <c r="BW113" s="74">
        <f t="shared" si="195"/>
        <v>24298.477294921693</v>
      </c>
      <c r="BX113" s="74">
        <f t="shared" si="196"/>
        <v>25076.028568359186</v>
      </c>
      <c r="BY113" s="74">
        <f t="shared" si="197"/>
        <v>25878.461482546682</v>
      </c>
      <c r="BZ113" s="74">
        <f t="shared" si="198"/>
        <v>26706.572249988178</v>
      </c>
      <c r="CA113" s="74">
        <f t="shared" si="199"/>
        <v>27561.1825619878</v>
      </c>
      <c r="CB113" s="74">
        <f t="shared" si="200"/>
        <v>28443.140403971411</v>
      </c>
      <c r="CC113" s="74">
        <f t="shared" si="201"/>
        <v>29353.320896898498</v>
      </c>
      <c r="CD113" s="74">
        <f t="shared" si="202"/>
        <v>30292.62716559925</v>
      </c>
      <c r="CE113" s="74">
        <f t="shared" si="203"/>
        <v>31261.991234898425</v>
      </c>
      <c r="CF113" s="74">
        <f t="shared" si="204"/>
        <v>32262.374954415176</v>
      </c>
      <c r="CG113" s="74">
        <f t="shared" si="205"/>
        <v>33294.77095295646</v>
      </c>
      <c r="CH113" s="74">
        <f t="shared" si="206"/>
        <v>34360.203623451067</v>
      </c>
      <c r="CI113" s="74">
        <f t="shared" si="207"/>
        <v>35459.730139401501</v>
      </c>
      <c r="CJ113" s="74">
        <f t="shared" si="208"/>
        <v>36594.441503862348</v>
      </c>
      <c r="CK113" s="74">
        <f t="shared" si="209"/>
        <v>37765.463631985942</v>
      </c>
      <c r="CL113" s="74">
        <f t="shared" si="210"/>
        <v>38973.958468209494</v>
      </c>
      <c r="CM113" s="74">
        <f t="shared" si="211"/>
        <v>40221.125139192198</v>
      </c>
      <c r="CN113" s="74">
        <f t="shared" si="212"/>
        <v>41508.201143646351</v>
      </c>
      <c r="CO113" s="74">
        <f t="shared" si="213"/>
        <v>42836.463580243035</v>
      </c>
      <c r="CP113" s="74">
        <f t="shared" si="214"/>
        <v>44207.230414810816</v>
      </c>
      <c r="CQ113" s="74">
        <f t="shared" si="215"/>
        <v>45621.861788084767</v>
      </c>
      <c r="CR113" s="74">
        <f t="shared" si="216"/>
        <v>47081.761365303479</v>
      </c>
      <c r="CS113" s="74">
        <f t="shared" si="217"/>
        <v>48588.37772899319</v>
      </c>
      <c r="CT113" s="74">
        <f t="shared" si="218"/>
        <v>50143.205816320973</v>
      </c>
      <c r="CU113" s="74">
        <f t="shared" si="219"/>
        <v>51747.788402443242</v>
      </c>
      <c r="CV113" s="74">
        <f t="shared" si="220"/>
        <v>53403.71763132143</v>
      </c>
      <c r="CW113" s="74">
        <f t="shared" si="221"/>
        <v>55112.63659552372</v>
      </c>
      <c r="CX113" s="74">
        <f t="shared" si="222"/>
        <v>56876.240966580481</v>
      </c>
      <c r="CY113" s="74">
        <f t="shared" si="223"/>
        <v>58696.280677511058</v>
      </c>
      <c r="CZ113" s="74">
        <f t="shared" si="224"/>
        <v>60574.561659191415</v>
      </c>
      <c r="DA113" s="74">
        <f t="shared" si="225"/>
        <v>62512.947632285541</v>
      </c>
      <c r="DB113" s="74">
        <f t="shared" si="226"/>
        <v>64513.361956518682</v>
      </c>
      <c r="DC113" s="74">
        <f t="shared" si="227"/>
        <v>66577.789539127276</v>
      </c>
      <c r="DD113" s="74">
        <f t="shared" si="228"/>
        <v>68708.278804379355</v>
      </c>
      <c r="DE113" s="74">
        <f t="shared" si="229"/>
        <v>70906.943726119498</v>
      </c>
      <c r="DF113" s="74">
        <f t="shared" si="230"/>
        <v>73175.965925355325</v>
      </c>
      <c r="DG113" s="74">
        <f t="shared" si="231"/>
        <v>75517.596834966695</v>
      </c>
      <c r="DH113" s="74">
        <f t="shared" si="232"/>
        <v>77934.159933685631</v>
      </c>
      <c r="DI113" s="74">
        <f t="shared" si="233"/>
        <v>80428.053051563576</v>
      </c>
      <c r="DJ113" s="74">
        <f t="shared" si="234"/>
        <v>83001.750749213606</v>
      </c>
    </row>
    <row r="114" spans="2:114" x14ac:dyDescent="0.2">
      <c r="B114" s="236" t="str">
        <f t="shared" si="235"/>
        <v>Metal</v>
      </c>
      <c r="C114" s="65" t="s">
        <v>2</v>
      </c>
      <c r="D114" s="74">
        <f t="shared" ref="D114:AF114" si="241">D$82*D97</f>
        <v>1380.7105835364414</v>
      </c>
      <c r="E114" s="74">
        <f t="shared" si="241"/>
        <v>1421.8325948519955</v>
      </c>
      <c r="F114" s="74">
        <f t="shared" si="241"/>
        <v>1443.2803883555805</v>
      </c>
      <c r="G114" s="74">
        <f t="shared" si="241"/>
        <v>1468.9265949951193</v>
      </c>
      <c r="H114" s="74">
        <f t="shared" si="241"/>
        <v>1490.8483044</v>
      </c>
      <c r="I114" s="74">
        <f t="shared" si="241"/>
        <v>1846.8027832800001</v>
      </c>
      <c r="J114" s="74">
        <f t="shared" si="241"/>
        <v>1960.0610265600001</v>
      </c>
      <c r="K114" s="74">
        <f t="shared" si="241"/>
        <v>1842.1799978400002</v>
      </c>
      <c r="L114" s="74">
        <f t="shared" si="241"/>
        <v>1770.5268235200001</v>
      </c>
      <c r="M114" s="74">
        <f t="shared" si="241"/>
        <v>1895.3420304000001</v>
      </c>
      <c r="N114" s="74">
        <f t="shared" si="241"/>
        <v>1930.0129212000002</v>
      </c>
      <c r="O114" s="74">
        <f t="shared" si="241"/>
        <v>1930.0129212000002</v>
      </c>
      <c r="P114" s="74">
        <f t="shared" si="241"/>
        <v>2272.0990437599999</v>
      </c>
      <c r="Q114" s="74">
        <f t="shared" si="241"/>
        <v>2290.5901855200004</v>
      </c>
      <c r="R114" s="74">
        <f t="shared" si="241"/>
        <v>2357.6205743999999</v>
      </c>
      <c r="S114" s="74">
        <f t="shared" si="241"/>
        <v>2843.0130455999997</v>
      </c>
      <c r="T114" s="74">
        <f t="shared" si="241"/>
        <v>2843.0130455999997</v>
      </c>
      <c r="U114" s="74">
        <f t="shared" si="241"/>
        <v>2866.1269728000002</v>
      </c>
      <c r="V114" s="74">
        <f t="shared" si="241"/>
        <v>2866.1269728000002</v>
      </c>
      <c r="W114" s="74">
        <f t="shared" si="241"/>
        <v>3074.1523176000001</v>
      </c>
      <c r="X114" s="74">
        <f t="shared" si="241"/>
        <v>3074.1523176000001</v>
      </c>
      <c r="Y114" s="74">
        <f t="shared" si="241"/>
        <v>2565.6459192000002</v>
      </c>
      <c r="Z114" s="74">
        <f t="shared" si="241"/>
        <v>2542.5319920000002</v>
      </c>
      <c r="AA114" s="74">
        <f t="shared" si="241"/>
        <v>2542.5319920000002</v>
      </c>
      <c r="AB114" s="74">
        <f t="shared" si="241"/>
        <v>2843.0130455999997</v>
      </c>
      <c r="AC114" s="74">
        <f t="shared" si="241"/>
        <v>3004.810536</v>
      </c>
      <c r="AD114" s="74">
        <f t="shared" si="241"/>
        <v>2981.6966087999999</v>
      </c>
      <c r="AE114" s="74">
        <f t="shared" si="241"/>
        <v>3051.0383904</v>
      </c>
      <c r="AF114" s="74">
        <f t="shared" si="241"/>
        <v>4391.6461680000002</v>
      </c>
      <c r="AG114" s="74">
        <f t="shared" ref="AG114" si="242">AG$82*AG97</f>
        <v>4853.924712</v>
      </c>
      <c r="AH114" s="74">
        <f t="shared" si="183"/>
        <v>5009.2503027840003</v>
      </c>
      <c r="AI114" s="74">
        <f t="shared" si="184"/>
        <v>5169.5463124730886</v>
      </c>
      <c r="AJ114" s="74">
        <f t="shared" si="184"/>
        <v>5334.9717944722279</v>
      </c>
      <c r="AK114" s="74">
        <f t="shared" si="184"/>
        <v>5505.6908918953395</v>
      </c>
      <c r="AL114" s="74">
        <f t="shared" si="184"/>
        <v>5681.8730004359904</v>
      </c>
      <c r="AM114" s="74">
        <f t="shared" si="184"/>
        <v>5863.692936449942</v>
      </c>
      <c r="AN114" s="74">
        <f t="shared" si="184"/>
        <v>6051.3311104163404</v>
      </c>
      <c r="AO114" s="74">
        <f t="shared" si="184"/>
        <v>6244.9737059496638</v>
      </c>
      <c r="AP114" s="74">
        <f t="shared" si="184"/>
        <v>6444.8128645400529</v>
      </c>
      <c r="AQ114" s="74">
        <f t="shared" si="184"/>
        <v>6651.0468762053351</v>
      </c>
      <c r="AR114" s="74">
        <f t="shared" si="184"/>
        <v>6863.8803762439056</v>
      </c>
      <c r="AS114" s="74">
        <f t="shared" si="184"/>
        <v>7083.5245482837108</v>
      </c>
      <c r="AT114" s="74">
        <f t="shared" si="184"/>
        <v>7310.1973338287899</v>
      </c>
      <c r="AU114" s="74">
        <f t="shared" si="184"/>
        <v>7544.1236485113113</v>
      </c>
      <c r="AV114" s="74">
        <f t="shared" si="184"/>
        <v>7785.5356052636735</v>
      </c>
      <c r="AW114" s="74">
        <f t="shared" si="184"/>
        <v>8034.6727446321111</v>
      </c>
      <c r="AX114" s="74">
        <f t="shared" si="184"/>
        <v>8291.7822724603393</v>
      </c>
      <c r="AY114" s="74">
        <f t="shared" si="184"/>
        <v>8557.1193051790706</v>
      </c>
      <c r="AZ114" s="74">
        <f t="shared" si="184"/>
        <v>8830.9471229448009</v>
      </c>
      <c r="BA114" s="74">
        <f t="shared" si="184"/>
        <v>9113.5374308790342</v>
      </c>
      <c r="BB114" s="74">
        <f t="shared" si="184"/>
        <v>9405.1706286671633</v>
      </c>
      <c r="BC114" s="74">
        <f t="shared" si="184"/>
        <v>9706.136088784513</v>
      </c>
      <c r="BD114" s="74">
        <f t="shared" si="184"/>
        <v>10016.732443625619</v>
      </c>
      <c r="BE114" s="74">
        <f t="shared" si="184"/>
        <v>10337.267881821639</v>
      </c>
      <c r="BF114" s="74">
        <f t="shared" si="184"/>
        <v>10668.060454039933</v>
      </c>
      <c r="BG114" s="74">
        <f t="shared" si="184"/>
        <v>11009.438388569211</v>
      </c>
      <c r="BH114" s="74">
        <f t="shared" si="184"/>
        <v>11361.740417003426</v>
      </c>
      <c r="BI114" s="74">
        <f t="shared" si="184"/>
        <v>11725.316110347536</v>
      </c>
      <c r="BJ114" s="74">
        <f t="shared" si="184"/>
        <v>12100.526225878657</v>
      </c>
      <c r="BK114" s="74">
        <f t="shared" si="184"/>
        <v>12487.743065106775</v>
      </c>
      <c r="BL114" s="74">
        <f t="shared" si="184"/>
        <v>12887.350843190192</v>
      </c>
      <c r="BM114" s="74">
        <f t="shared" si="185"/>
        <v>13299.746070172278</v>
      </c>
      <c r="BN114" s="74">
        <f t="shared" si="186"/>
        <v>13725.33794441779</v>
      </c>
      <c r="BO114" s="74">
        <f t="shared" si="187"/>
        <v>14164.548758639159</v>
      </c>
      <c r="BP114" s="74">
        <f t="shared" si="188"/>
        <v>14617.814318915613</v>
      </c>
      <c r="BQ114" s="74">
        <f t="shared" si="189"/>
        <v>15085.584377120913</v>
      </c>
      <c r="BR114" s="74">
        <f t="shared" si="190"/>
        <v>15568.323077188783</v>
      </c>
      <c r="BS114" s="74">
        <f t="shared" si="191"/>
        <v>16066.509415658824</v>
      </c>
      <c r="BT114" s="74">
        <f t="shared" si="192"/>
        <v>16580.637716959907</v>
      </c>
      <c r="BU114" s="74">
        <f t="shared" si="193"/>
        <v>17111.218123902625</v>
      </c>
      <c r="BV114" s="74">
        <f t="shared" si="194"/>
        <v>17658.777103867509</v>
      </c>
      <c r="BW114" s="74">
        <f t="shared" si="195"/>
        <v>18223.857971191272</v>
      </c>
      <c r="BX114" s="74">
        <f t="shared" si="196"/>
        <v>18807.021426269392</v>
      </c>
      <c r="BY114" s="74">
        <f t="shared" si="197"/>
        <v>19408.846111910014</v>
      </c>
      <c r="BZ114" s="74">
        <f t="shared" si="198"/>
        <v>20029.929187491136</v>
      </c>
      <c r="CA114" s="74">
        <f t="shared" si="199"/>
        <v>20670.886921490852</v>
      </c>
      <c r="CB114" s="74">
        <f t="shared" si="200"/>
        <v>21332.355302978558</v>
      </c>
      <c r="CC114" s="74">
        <f t="shared" si="201"/>
        <v>22014.990672673874</v>
      </c>
      <c r="CD114" s="74">
        <f t="shared" si="202"/>
        <v>22719.470374199438</v>
      </c>
      <c r="CE114" s="74">
        <f t="shared" si="203"/>
        <v>23446.49342617382</v>
      </c>
      <c r="CF114" s="74">
        <f t="shared" si="204"/>
        <v>24196.781215811381</v>
      </c>
      <c r="CG114" s="74">
        <f t="shared" si="205"/>
        <v>24971.078214717345</v>
      </c>
      <c r="CH114" s="74">
        <f t="shared" si="206"/>
        <v>25770.152717588302</v>
      </c>
      <c r="CI114" s="74">
        <f t="shared" si="207"/>
        <v>26594.797604551128</v>
      </c>
      <c r="CJ114" s="74">
        <f t="shared" si="208"/>
        <v>27445.831127896763</v>
      </c>
      <c r="CK114" s="74">
        <f t="shared" si="209"/>
        <v>28324.09772398946</v>
      </c>
      <c r="CL114" s="74">
        <f t="shared" si="210"/>
        <v>29230.468851157122</v>
      </c>
      <c r="CM114" s="74">
        <f t="shared" si="211"/>
        <v>30165.843854394152</v>
      </c>
      <c r="CN114" s="74">
        <f t="shared" si="212"/>
        <v>31131.150857734767</v>
      </c>
      <c r="CO114" s="74">
        <f t="shared" si="213"/>
        <v>32127.347685182282</v>
      </c>
      <c r="CP114" s="74">
        <f t="shared" si="214"/>
        <v>33155.422811108117</v>
      </c>
      <c r="CQ114" s="74">
        <f t="shared" si="215"/>
        <v>34216.396341063577</v>
      </c>
      <c r="CR114" s="74">
        <f t="shared" si="216"/>
        <v>35311.321023977609</v>
      </c>
      <c r="CS114" s="74">
        <f t="shared" si="217"/>
        <v>36441.283296744892</v>
      </c>
      <c r="CT114" s="74">
        <f t="shared" si="218"/>
        <v>37607.404362240726</v>
      </c>
      <c r="CU114" s="74">
        <f t="shared" si="219"/>
        <v>38810.841301832428</v>
      </c>
      <c r="CV114" s="74">
        <f t="shared" si="220"/>
        <v>40052.788223491065</v>
      </c>
      <c r="CW114" s="74">
        <f t="shared" si="221"/>
        <v>41334.477446642777</v>
      </c>
      <c r="CX114" s="74">
        <f t="shared" si="222"/>
        <v>42657.180724935344</v>
      </c>
      <c r="CY114" s="74">
        <f t="shared" si="223"/>
        <v>44022.210508133277</v>
      </c>
      <c r="CZ114" s="74">
        <f t="shared" si="224"/>
        <v>45430.921244393547</v>
      </c>
      <c r="DA114" s="74">
        <f t="shared" si="225"/>
        <v>46884.710724214143</v>
      </c>
      <c r="DB114" s="74">
        <f t="shared" si="226"/>
        <v>48385.021467388993</v>
      </c>
      <c r="DC114" s="74">
        <f t="shared" si="227"/>
        <v>49933.342154345439</v>
      </c>
      <c r="DD114" s="74">
        <f t="shared" si="228"/>
        <v>51531.209103284491</v>
      </c>
      <c r="DE114" s="74">
        <f t="shared" si="229"/>
        <v>53180.207794589594</v>
      </c>
      <c r="DF114" s="74">
        <f t="shared" si="230"/>
        <v>54881.974444016465</v>
      </c>
      <c r="DG114" s="74">
        <f t="shared" si="231"/>
        <v>56638.197626224995</v>
      </c>
      <c r="DH114" s="74">
        <f t="shared" si="232"/>
        <v>58450.619950264198</v>
      </c>
      <c r="DI114" s="74">
        <f t="shared" si="233"/>
        <v>60321.039788672657</v>
      </c>
      <c r="DJ114" s="74">
        <f t="shared" si="234"/>
        <v>62251.313061910187</v>
      </c>
    </row>
    <row r="115" spans="2:114" x14ac:dyDescent="0.2">
      <c r="B115" s="236" t="str">
        <f t="shared" si="235"/>
        <v>Batteries</v>
      </c>
      <c r="C115" s="65" t="s">
        <v>2</v>
      </c>
      <c r="D115" s="74">
        <f t="shared" ref="D115:AF115" si="243">D$82*D98</f>
        <v>1380.7105835364414</v>
      </c>
      <c r="E115" s="74">
        <f t="shared" si="243"/>
        <v>1421.8325948519955</v>
      </c>
      <c r="F115" s="74">
        <f t="shared" si="243"/>
        <v>1443.2803883555805</v>
      </c>
      <c r="G115" s="74">
        <f t="shared" si="243"/>
        <v>1468.9265949951193</v>
      </c>
      <c r="H115" s="74">
        <f t="shared" si="243"/>
        <v>1490.8483044</v>
      </c>
      <c r="I115" s="74">
        <f t="shared" si="243"/>
        <v>1846.8027832800001</v>
      </c>
      <c r="J115" s="74">
        <f t="shared" si="243"/>
        <v>1960.0610265600001</v>
      </c>
      <c r="K115" s="74">
        <f t="shared" si="243"/>
        <v>1842.1799978400002</v>
      </c>
      <c r="L115" s="74">
        <f t="shared" si="243"/>
        <v>1770.5268235200001</v>
      </c>
      <c r="M115" s="74">
        <f t="shared" si="243"/>
        <v>1895.3420304000001</v>
      </c>
      <c r="N115" s="74">
        <f t="shared" si="243"/>
        <v>1930.0129212000002</v>
      </c>
      <c r="O115" s="74">
        <f t="shared" si="243"/>
        <v>1930.0129212000002</v>
      </c>
      <c r="P115" s="74">
        <f t="shared" si="243"/>
        <v>2272.0990437599999</v>
      </c>
      <c r="Q115" s="74">
        <f t="shared" si="243"/>
        <v>2290.5901855200004</v>
      </c>
      <c r="R115" s="74">
        <f t="shared" si="243"/>
        <v>2357.6205743999999</v>
      </c>
      <c r="S115" s="74">
        <f t="shared" si="243"/>
        <v>2843.0130455999997</v>
      </c>
      <c r="T115" s="74">
        <f t="shared" si="243"/>
        <v>2843.0130455999997</v>
      </c>
      <c r="U115" s="74">
        <f t="shared" si="243"/>
        <v>2866.1269728000002</v>
      </c>
      <c r="V115" s="74">
        <f t="shared" si="243"/>
        <v>2866.1269728000002</v>
      </c>
      <c r="W115" s="74">
        <f t="shared" si="243"/>
        <v>3074.1523176000001</v>
      </c>
      <c r="X115" s="74">
        <f t="shared" si="243"/>
        <v>3074.1523176000001</v>
      </c>
      <c r="Y115" s="74">
        <f t="shared" si="243"/>
        <v>2565.6459192000002</v>
      </c>
      <c r="Z115" s="74">
        <f t="shared" si="243"/>
        <v>2542.5319920000002</v>
      </c>
      <c r="AA115" s="74">
        <f t="shared" si="243"/>
        <v>2542.5319920000002</v>
      </c>
      <c r="AB115" s="74">
        <f t="shared" si="243"/>
        <v>2843.0130455999997</v>
      </c>
      <c r="AC115" s="74">
        <f t="shared" si="243"/>
        <v>3004.810536</v>
      </c>
      <c r="AD115" s="74">
        <f t="shared" si="243"/>
        <v>2981.6966087999999</v>
      </c>
      <c r="AE115" s="74">
        <f t="shared" si="243"/>
        <v>3051.0383904</v>
      </c>
      <c r="AF115" s="74">
        <f t="shared" si="243"/>
        <v>4391.6461680000002</v>
      </c>
      <c r="AG115" s="74">
        <f t="shared" ref="AG115" si="244">AG$82*AG98</f>
        <v>4853.924712</v>
      </c>
      <c r="AH115" s="74">
        <f t="shared" si="183"/>
        <v>5009.2503027840003</v>
      </c>
      <c r="AI115" s="74">
        <f t="shared" si="184"/>
        <v>5169.5463124730886</v>
      </c>
      <c r="AJ115" s="74">
        <f t="shared" si="184"/>
        <v>5334.9717944722279</v>
      </c>
      <c r="AK115" s="74">
        <f t="shared" si="184"/>
        <v>5505.6908918953395</v>
      </c>
      <c r="AL115" s="74">
        <f t="shared" si="184"/>
        <v>5681.8730004359904</v>
      </c>
      <c r="AM115" s="74">
        <f t="shared" si="184"/>
        <v>5863.692936449942</v>
      </c>
      <c r="AN115" s="74">
        <f t="shared" si="184"/>
        <v>6051.3311104163404</v>
      </c>
      <c r="AO115" s="74">
        <f t="shared" si="184"/>
        <v>6244.9737059496638</v>
      </c>
      <c r="AP115" s="74">
        <f t="shared" si="184"/>
        <v>6444.8128645400529</v>
      </c>
      <c r="AQ115" s="74">
        <f t="shared" si="184"/>
        <v>6651.0468762053351</v>
      </c>
      <c r="AR115" s="74">
        <f t="shared" si="184"/>
        <v>6863.8803762439056</v>
      </c>
      <c r="AS115" s="74">
        <f t="shared" si="184"/>
        <v>7083.5245482837108</v>
      </c>
      <c r="AT115" s="74">
        <f t="shared" si="184"/>
        <v>7310.1973338287899</v>
      </c>
      <c r="AU115" s="74">
        <f t="shared" si="184"/>
        <v>7544.1236485113113</v>
      </c>
      <c r="AV115" s="74">
        <f t="shared" si="184"/>
        <v>7785.5356052636735</v>
      </c>
      <c r="AW115" s="74">
        <f t="shared" si="184"/>
        <v>8034.6727446321111</v>
      </c>
      <c r="AX115" s="74">
        <f t="shared" si="184"/>
        <v>8291.7822724603393</v>
      </c>
      <c r="AY115" s="74">
        <f t="shared" si="184"/>
        <v>8557.1193051790706</v>
      </c>
      <c r="AZ115" s="74">
        <f t="shared" si="184"/>
        <v>8830.9471229448009</v>
      </c>
      <c r="BA115" s="74">
        <f t="shared" si="184"/>
        <v>9113.5374308790342</v>
      </c>
      <c r="BB115" s="74">
        <f t="shared" si="184"/>
        <v>9405.1706286671633</v>
      </c>
      <c r="BC115" s="74">
        <f t="shared" si="184"/>
        <v>9706.136088784513</v>
      </c>
      <c r="BD115" s="74">
        <f t="shared" si="184"/>
        <v>10016.732443625619</v>
      </c>
      <c r="BE115" s="74">
        <f t="shared" si="184"/>
        <v>10337.267881821639</v>
      </c>
      <c r="BF115" s="74">
        <f t="shared" si="184"/>
        <v>10668.060454039933</v>
      </c>
      <c r="BG115" s="74">
        <f t="shared" si="184"/>
        <v>11009.438388569211</v>
      </c>
      <c r="BH115" s="74">
        <f t="shared" si="184"/>
        <v>11361.740417003426</v>
      </c>
      <c r="BI115" s="74">
        <f t="shared" si="184"/>
        <v>11725.316110347536</v>
      </c>
      <c r="BJ115" s="74">
        <f t="shared" si="184"/>
        <v>12100.526225878657</v>
      </c>
      <c r="BK115" s="74">
        <f t="shared" si="184"/>
        <v>12487.743065106775</v>
      </c>
      <c r="BL115" s="74">
        <f t="shared" si="184"/>
        <v>12887.350843190192</v>
      </c>
      <c r="BM115" s="74">
        <f t="shared" si="185"/>
        <v>13299.746070172278</v>
      </c>
      <c r="BN115" s="74">
        <f t="shared" si="186"/>
        <v>13725.33794441779</v>
      </c>
      <c r="BO115" s="74">
        <f t="shared" si="187"/>
        <v>14164.548758639159</v>
      </c>
      <c r="BP115" s="74">
        <f t="shared" si="188"/>
        <v>14617.814318915613</v>
      </c>
      <c r="BQ115" s="74">
        <f t="shared" si="189"/>
        <v>15085.584377120913</v>
      </c>
      <c r="BR115" s="74">
        <f t="shared" si="190"/>
        <v>15568.323077188783</v>
      </c>
      <c r="BS115" s="74">
        <f t="shared" si="191"/>
        <v>16066.509415658824</v>
      </c>
      <c r="BT115" s="74">
        <f t="shared" si="192"/>
        <v>16580.637716959907</v>
      </c>
      <c r="BU115" s="74">
        <f t="shared" si="193"/>
        <v>17111.218123902625</v>
      </c>
      <c r="BV115" s="74">
        <f t="shared" si="194"/>
        <v>17658.777103867509</v>
      </c>
      <c r="BW115" s="74">
        <f t="shared" si="195"/>
        <v>18223.857971191272</v>
      </c>
      <c r="BX115" s="74">
        <f t="shared" si="196"/>
        <v>18807.021426269392</v>
      </c>
      <c r="BY115" s="74">
        <f t="shared" si="197"/>
        <v>19408.846111910014</v>
      </c>
      <c r="BZ115" s="74">
        <f t="shared" si="198"/>
        <v>20029.929187491136</v>
      </c>
      <c r="CA115" s="74">
        <f t="shared" si="199"/>
        <v>20670.886921490852</v>
      </c>
      <c r="CB115" s="74">
        <f t="shared" si="200"/>
        <v>21332.355302978558</v>
      </c>
      <c r="CC115" s="74">
        <f t="shared" si="201"/>
        <v>22014.990672673874</v>
      </c>
      <c r="CD115" s="74">
        <f t="shared" si="202"/>
        <v>22719.470374199438</v>
      </c>
      <c r="CE115" s="74">
        <f t="shared" si="203"/>
        <v>23446.49342617382</v>
      </c>
      <c r="CF115" s="74">
        <f t="shared" si="204"/>
        <v>24196.781215811381</v>
      </c>
      <c r="CG115" s="74">
        <f t="shared" si="205"/>
        <v>24971.078214717345</v>
      </c>
      <c r="CH115" s="74">
        <f t="shared" si="206"/>
        <v>25770.152717588302</v>
      </c>
      <c r="CI115" s="74">
        <f t="shared" si="207"/>
        <v>26594.797604551128</v>
      </c>
      <c r="CJ115" s="74">
        <f t="shared" si="208"/>
        <v>27445.831127896763</v>
      </c>
      <c r="CK115" s="74">
        <f t="shared" si="209"/>
        <v>28324.09772398946</v>
      </c>
      <c r="CL115" s="74">
        <f t="shared" si="210"/>
        <v>29230.468851157122</v>
      </c>
      <c r="CM115" s="74">
        <f t="shared" si="211"/>
        <v>30165.843854394152</v>
      </c>
      <c r="CN115" s="74">
        <f t="shared" si="212"/>
        <v>31131.150857734767</v>
      </c>
      <c r="CO115" s="74">
        <f t="shared" si="213"/>
        <v>32127.347685182282</v>
      </c>
      <c r="CP115" s="74">
        <f t="shared" si="214"/>
        <v>33155.422811108117</v>
      </c>
      <c r="CQ115" s="74">
        <f t="shared" si="215"/>
        <v>34216.396341063577</v>
      </c>
      <c r="CR115" s="74">
        <f t="shared" si="216"/>
        <v>35311.321023977609</v>
      </c>
      <c r="CS115" s="74">
        <f t="shared" si="217"/>
        <v>36441.283296744892</v>
      </c>
      <c r="CT115" s="74">
        <f t="shared" si="218"/>
        <v>37607.404362240726</v>
      </c>
      <c r="CU115" s="74">
        <f t="shared" si="219"/>
        <v>38810.841301832428</v>
      </c>
      <c r="CV115" s="74">
        <f t="shared" si="220"/>
        <v>40052.788223491065</v>
      </c>
      <c r="CW115" s="74">
        <f t="shared" si="221"/>
        <v>41334.477446642777</v>
      </c>
      <c r="CX115" s="74">
        <f t="shared" si="222"/>
        <v>42657.180724935344</v>
      </c>
      <c r="CY115" s="74">
        <f t="shared" si="223"/>
        <v>44022.210508133277</v>
      </c>
      <c r="CZ115" s="74">
        <f t="shared" si="224"/>
        <v>45430.921244393547</v>
      </c>
      <c r="DA115" s="74">
        <f t="shared" si="225"/>
        <v>46884.710724214143</v>
      </c>
      <c r="DB115" s="74">
        <f t="shared" si="226"/>
        <v>48385.021467388993</v>
      </c>
      <c r="DC115" s="74">
        <f t="shared" si="227"/>
        <v>49933.342154345439</v>
      </c>
      <c r="DD115" s="74">
        <f t="shared" si="228"/>
        <v>51531.209103284491</v>
      </c>
      <c r="DE115" s="74">
        <f t="shared" si="229"/>
        <v>53180.207794589594</v>
      </c>
      <c r="DF115" s="74">
        <f t="shared" si="230"/>
        <v>54881.974444016465</v>
      </c>
      <c r="DG115" s="74">
        <f t="shared" si="231"/>
        <v>56638.197626224995</v>
      </c>
      <c r="DH115" s="74">
        <f t="shared" si="232"/>
        <v>58450.619950264198</v>
      </c>
      <c r="DI115" s="74">
        <f t="shared" si="233"/>
        <v>60321.039788672657</v>
      </c>
      <c r="DJ115" s="74">
        <f t="shared" si="234"/>
        <v>62251.313061910187</v>
      </c>
    </row>
    <row r="116" spans="2:114" x14ac:dyDescent="0.2">
      <c r="B116" s="236" t="str">
        <f t="shared" si="235"/>
        <v>Lighting</v>
      </c>
      <c r="C116" s="65" t="s">
        <v>2</v>
      </c>
      <c r="D116" s="74">
        <f t="shared" ref="D116:AF116" si="245">D$82*D99</f>
        <v>230.11843058940693</v>
      </c>
      <c r="E116" s="74">
        <f t="shared" si="245"/>
        <v>236.97209914199928</v>
      </c>
      <c r="F116" s="74">
        <f t="shared" si="245"/>
        <v>240.54673139259677</v>
      </c>
      <c r="G116" s="74">
        <f t="shared" si="245"/>
        <v>244.82109916585324</v>
      </c>
      <c r="H116" s="74">
        <f t="shared" si="245"/>
        <v>248.4747174</v>
      </c>
      <c r="I116" s="74">
        <f t="shared" si="245"/>
        <v>307.80046388000005</v>
      </c>
      <c r="J116" s="74">
        <f t="shared" si="245"/>
        <v>326.67683776000001</v>
      </c>
      <c r="K116" s="74">
        <f t="shared" si="245"/>
        <v>307.02999964000003</v>
      </c>
      <c r="L116" s="74">
        <f t="shared" si="245"/>
        <v>295.08780392000006</v>
      </c>
      <c r="M116" s="74">
        <f t="shared" si="245"/>
        <v>315.89033840000002</v>
      </c>
      <c r="N116" s="74">
        <f t="shared" si="245"/>
        <v>321.66882020000003</v>
      </c>
      <c r="O116" s="74">
        <f t="shared" si="245"/>
        <v>321.66882020000003</v>
      </c>
      <c r="P116" s="74">
        <f t="shared" si="245"/>
        <v>378.68317395999998</v>
      </c>
      <c r="Q116" s="74">
        <f t="shared" si="245"/>
        <v>381.76503092000007</v>
      </c>
      <c r="R116" s="74">
        <f t="shared" si="245"/>
        <v>392.93676240000002</v>
      </c>
      <c r="S116" s="74">
        <f t="shared" si="245"/>
        <v>473.83550759999997</v>
      </c>
      <c r="T116" s="74">
        <f t="shared" si="245"/>
        <v>473.83550759999997</v>
      </c>
      <c r="U116" s="74">
        <f t="shared" si="245"/>
        <v>477.68782880000009</v>
      </c>
      <c r="V116" s="74">
        <f t="shared" si="245"/>
        <v>477.68782880000009</v>
      </c>
      <c r="W116" s="74">
        <f t="shared" si="245"/>
        <v>512.35871960000009</v>
      </c>
      <c r="X116" s="74">
        <f t="shared" si="245"/>
        <v>512.35871960000009</v>
      </c>
      <c r="Y116" s="74">
        <f t="shared" si="245"/>
        <v>427.60765320000007</v>
      </c>
      <c r="Z116" s="74">
        <f t="shared" si="245"/>
        <v>423.75533200000007</v>
      </c>
      <c r="AA116" s="74">
        <f t="shared" si="245"/>
        <v>423.75533200000007</v>
      </c>
      <c r="AB116" s="74">
        <f t="shared" si="245"/>
        <v>473.83550759999997</v>
      </c>
      <c r="AC116" s="74">
        <f t="shared" si="245"/>
        <v>500.80175600000001</v>
      </c>
      <c r="AD116" s="74">
        <f t="shared" si="245"/>
        <v>496.94943480000001</v>
      </c>
      <c r="AE116" s="74">
        <f t="shared" si="245"/>
        <v>508.50639840000002</v>
      </c>
      <c r="AF116" s="74">
        <f t="shared" si="245"/>
        <v>731.94102800000007</v>
      </c>
      <c r="AG116" s="74">
        <f t="shared" ref="AG116" si="246">AG$82*AG99</f>
        <v>808.98745200000008</v>
      </c>
      <c r="AH116" s="74">
        <f t="shared" si="183"/>
        <v>834.87505046400008</v>
      </c>
      <c r="AI116" s="74">
        <f t="shared" si="184"/>
        <v>861.59105207884807</v>
      </c>
      <c r="AJ116" s="74">
        <f t="shared" si="184"/>
        <v>889.16196574537128</v>
      </c>
      <c r="AK116" s="74">
        <f t="shared" si="184"/>
        <v>917.61514864922322</v>
      </c>
      <c r="AL116" s="74">
        <f t="shared" si="184"/>
        <v>946.97883340599833</v>
      </c>
      <c r="AM116" s="74">
        <f t="shared" si="184"/>
        <v>977.28215607499033</v>
      </c>
      <c r="AN116" s="74">
        <f t="shared" si="184"/>
        <v>1008.5551850693901</v>
      </c>
      <c r="AO116" s="74">
        <f t="shared" si="184"/>
        <v>1040.8289509916106</v>
      </c>
      <c r="AP116" s="74">
        <f t="shared" si="184"/>
        <v>1074.1354774233421</v>
      </c>
      <c r="AQ116" s="74">
        <f t="shared" si="184"/>
        <v>1108.507812700889</v>
      </c>
      <c r="AR116" s="74">
        <f t="shared" si="184"/>
        <v>1143.9800627073175</v>
      </c>
      <c r="AS116" s="74">
        <f t="shared" si="184"/>
        <v>1180.5874247139518</v>
      </c>
      <c r="AT116" s="74">
        <f t="shared" si="184"/>
        <v>1218.3662223047984</v>
      </c>
      <c r="AU116" s="74">
        <f t="shared" si="184"/>
        <v>1257.353941418552</v>
      </c>
      <c r="AV116" s="74">
        <f t="shared" si="184"/>
        <v>1297.5892675439457</v>
      </c>
      <c r="AW116" s="74">
        <f t="shared" si="184"/>
        <v>1339.112124105352</v>
      </c>
      <c r="AX116" s="74">
        <f t="shared" si="184"/>
        <v>1381.9637120767234</v>
      </c>
      <c r="AY116" s="74">
        <f t="shared" si="184"/>
        <v>1426.1865508631786</v>
      </c>
      <c r="AZ116" s="74">
        <f t="shared" si="184"/>
        <v>1471.8245204908003</v>
      </c>
      <c r="BA116" s="74">
        <f t="shared" si="184"/>
        <v>1518.9229051465059</v>
      </c>
      <c r="BB116" s="74">
        <f t="shared" si="184"/>
        <v>1567.5284381111942</v>
      </c>
      <c r="BC116" s="74">
        <f t="shared" si="184"/>
        <v>1617.6893481307525</v>
      </c>
      <c r="BD116" s="74">
        <f t="shared" si="184"/>
        <v>1669.4554072709366</v>
      </c>
      <c r="BE116" s="74">
        <f t="shared" si="184"/>
        <v>1722.8779803036066</v>
      </c>
      <c r="BF116" s="74">
        <f t="shared" si="184"/>
        <v>1778.010075673322</v>
      </c>
      <c r="BG116" s="74">
        <f t="shared" si="184"/>
        <v>1834.9063980948683</v>
      </c>
      <c r="BH116" s="74">
        <f t="shared" si="184"/>
        <v>1893.6234028339043</v>
      </c>
      <c r="BI116" s="74">
        <f t="shared" si="184"/>
        <v>1954.2193517245892</v>
      </c>
      <c r="BJ116" s="74">
        <f t="shared" si="184"/>
        <v>2016.754370979776</v>
      </c>
      <c r="BK116" s="74">
        <f t="shared" si="184"/>
        <v>2081.2905108511291</v>
      </c>
      <c r="BL116" s="74">
        <f t="shared" si="184"/>
        <v>2147.8918071983653</v>
      </c>
      <c r="BM116" s="74">
        <f t="shared" si="185"/>
        <v>2216.6243450287129</v>
      </c>
      <c r="BN116" s="74">
        <f t="shared" si="186"/>
        <v>2287.556324069632</v>
      </c>
      <c r="BO116" s="74">
        <f t="shared" si="187"/>
        <v>2360.7581264398605</v>
      </c>
      <c r="BP116" s="74">
        <f t="shared" si="188"/>
        <v>2436.302386485936</v>
      </c>
      <c r="BQ116" s="74">
        <f t="shared" si="189"/>
        <v>2514.2640628534859</v>
      </c>
      <c r="BR116" s="74">
        <f t="shared" si="190"/>
        <v>2594.7205128647975</v>
      </c>
      <c r="BS116" s="74">
        <f t="shared" si="191"/>
        <v>2677.7515692764709</v>
      </c>
      <c r="BT116" s="74">
        <f t="shared" si="192"/>
        <v>2763.4396194933179</v>
      </c>
      <c r="BU116" s="74">
        <f t="shared" si="193"/>
        <v>2851.8696873171043</v>
      </c>
      <c r="BV116" s="74">
        <f t="shared" si="194"/>
        <v>2943.1295173112517</v>
      </c>
      <c r="BW116" s="74">
        <f t="shared" si="195"/>
        <v>3037.3096618652116</v>
      </c>
      <c r="BX116" s="74">
        <f t="shared" si="196"/>
        <v>3134.5035710448983</v>
      </c>
      <c r="BY116" s="74">
        <f t="shared" si="197"/>
        <v>3234.8076853183352</v>
      </c>
      <c r="BZ116" s="74">
        <f t="shared" si="198"/>
        <v>3338.3215312485222</v>
      </c>
      <c r="CA116" s="74">
        <f t="shared" si="199"/>
        <v>3445.147820248475</v>
      </c>
      <c r="CB116" s="74">
        <f t="shared" si="200"/>
        <v>3555.3925504964263</v>
      </c>
      <c r="CC116" s="74">
        <f t="shared" si="201"/>
        <v>3669.1651121123123</v>
      </c>
      <c r="CD116" s="74">
        <f t="shared" si="202"/>
        <v>3786.5783956999062</v>
      </c>
      <c r="CE116" s="74">
        <f t="shared" si="203"/>
        <v>3907.7489043623032</v>
      </c>
      <c r="CF116" s="74">
        <f t="shared" si="204"/>
        <v>4032.796869301897</v>
      </c>
      <c r="CG116" s="74">
        <f t="shared" si="205"/>
        <v>4161.8463691195575</v>
      </c>
      <c r="CH116" s="74">
        <f t="shared" si="206"/>
        <v>4295.0254529313834</v>
      </c>
      <c r="CI116" s="74">
        <f t="shared" si="207"/>
        <v>4432.4662674251877</v>
      </c>
      <c r="CJ116" s="74">
        <f t="shared" si="208"/>
        <v>4574.3051879827935</v>
      </c>
      <c r="CK116" s="74">
        <f t="shared" si="209"/>
        <v>4720.6829539982427</v>
      </c>
      <c r="CL116" s="74">
        <f t="shared" si="210"/>
        <v>4871.7448085261867</v>
      </c>
      <c r="CM116" s="74">
        <f t="shared" si="211"/>
        <v>5027.6406423990247</v>
      </c>
      <c r="CN116" s="74">
        <f t="shared" si="212"/>
        <v>5188.5251429557939</v>
      </c>
      <c r="CO116" s="74">
        <f t="shared" si="213"/>
        <v>5354.5579475303794</v>
      </c>
      <c r="CP116" s="74">
        <f t="shared" si="214"/>
        <v>5525.903801851352</v>
      </c>
      <c r="CQ116" s="74">
        <f t="shared" si="215"/>
        <v>5702.7327235105959</v>
      </c>
      <c r="CR116" s="74">
        <f t="shared" si="216"/>
        <v>5885.2201706629348</v>
      </c>
      <c r="CS116" s="74">
        <f t="shared" si="217"/>
        <v>6073.5472161241487</v>
      </c>
      <c r="CT116" s="74">
        <f t="shared" si="218"/>
        <v>6267.9007270401216</v>
      </c>
      <c r="CU116" s="74">
        <f t="shared" si="219"/>
        <v>6468.4735503054053</v>
      </c>
      <c r="CV116" s="74">
        <f t="shared" si="220"/>
        <v>6675.4647039151787</v>
      </c>
      <c r="CW116" s="74">
        <f t="shared" si="221"/>
        <v>6889.079574440465</v>
      </c>
      <c r="CX116" s="74">
        <f t="shared" si="222"/>
        <v>7109.5301208225601</v>
      </c>
      <c r="CY116" s="74">
        <f t="shared" si="223"/>
        <v>7337.0350846888823</v>
      </c>
      <c r="CZ116" s="74">
        <f t="shared" si="224"/>
        <v>7571.8202073989269</v>
      </c>
      <c r="DA116" s="74">
        <f t="shared" si="225"/>
        <v>7814.1184540356926</v>
      </c>
      <c r="DB116" s="74">
        <f t="shared" si="226"/>
        <v>8064.1702445648352</v>
      </c>
      <c r="DC116" s="74">
        <f t="shared" si="227"/>
        <v>8322.2236923909095</v>
      </c>
      <c r="DD116" s="74">
        <f t="shared" si="228"/>
        <v>8588.5348505474194</v>
      </c>
      <c r="DE116" s="74">
        <f t="shared" si="229"/>
        <v>8863.3679657649373</v>
      </c>
      <c r="DF116" s="74">
        <f t="shared" si="230"/>
        <v>9146.9957406694157</v>
      </c>
      <c r="DG116" s="74">
        <f t="shared" si="231"/>
        <v>9439.6996043708368</v>
      </c>
      <c r="DH116" s="74">
        <f t="shared" si="232"/>
        <v>9741.7699917107038</v>
      </c>
      <c r="DI116" s="74">
        <f t="shared" si="233"/>
        <v>10053.506631445447</v>
      </c>
      <c r="DJ116" s="74">
        <f t="shared" si="234"/>
        <v>10375.218843651701</v>
      </c>
    </row>
    <row r="117" spans="2:114" x14ac:dyDescent="0.2">
      <c r="B117" s="65"/>
      <c r="C117" s="65"/>
      <c r="D117" s="65"/>
      <c r="E117" s="65"/>
      <c r="F117" s="65"/>
      <c r="G117" s="65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5"/>
      <c r="DI117" s="65"/>
      <c r="DJ117" s="65"/>
    </row>
    <row r="118" spans="2:114" x14ac:dyDescent="0.2">
      <c r="B118" s="64" t="s">
        <v>454</v>
      </c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/>
      <c r="CB118" s="65"/>
      <c r="CC118" s="65"/>
      <c r="CD118" s="65"/>
      <c r="CE118" s="65"/>
      <c r="CF118" s="65"/>
      <c r="CG118" s="65"/>
      <c r="CH118" s="65"/>
      <c r="CI118" s="65"/>
      <c r="CJ118" s="65"/>
      <c r="CK118" s="65"/>
      <c r="CL118" s="65"/>
      <c r="CM118" s="65"/>
      <c r="CN118" s="65"/>
      <c r="CO118" s="65"/>
      <c r="CP118" s="65"/>
      <c r="CQ118" s="65"/>
      <c r="CR118" s="65"/>
      <c r="CS118" s="65"/>
      <c r="CT118" s="65"/>
      <c r="CU118" s="65"/>
      <c r="CV118" s="65"/>
      <c r="CW118" s="65"/>
      <c r="CX118" s="65"/>
      <c r="CY118" s="65"/>
      <c r="CZ118" s="65"/>
      <c r="DA118" s="65"/>
      <c r="DB118" s="65"/>
      <c r="DC118" s="65"/>
      <c r="DD118" s="65"/>
      <c r="DE118" s="65"/>
      <c r="DF118" s="65"/>
      <c r="DG118" s="65"/>
      <c r="DH118" s="65"/>
      <c r="DI118" s="65"/>
      <c r="DJ118" s="65"/>
    </row>
    <row r="119" spans="2:114" ht="16" thickBot="1" x14ac:dyDescent="0.25">
      <c r="B119" s="65" t="s">
        <v>455</v>
      </c>
      <c r="C119" s="65" t="s">
        <v>2</v>
      </c>
      <c r="D119" s="65"/>
      <c r="E119" s="65"/>
      <c r="F119" s="65"/>
      <c r="G119" s="65"/>
      <c r="H119" s="74">
        <f>SUM(H110:H116)</f>
        <v>24847.471740000001</v>
      </c>
      <c r="I119" s="74">
        <f t="shared" ref="I119:AG119" si="247">SUM(I110:I116)</f>
        <v>30780.046388000006</v>
      </c>
      <c r="J119" s="74">
        <f t="shared" si="247"/>
        <v>32667.683776000002</v>
      </c>
      <c r="K119" s="74">
        <f t="shared" si="247"/>
        <v>30702.999964000002</v>
      </c>
      <c r="L119" s="74">
        <f t="shared" si="247"/>
        <v>29508.780392000004</v>
      </c>
      <c r="M119" s="74">
        <f t="shared" si="247"/>
        <v>31589.033840000004</v>
      </c>
      <c r="N119" s="74">
        <f t="shared" si="247"/>
        <v>32166.882020000005</v>
      </c>
      <c r="O119" s="74">
        <f t="shared" si="247"/>
        <v>32166.882020000005</v>
      </c>
      <c r="P119" s="74">
        <f t="shared" si="247"/>
        <v>37868.317395999999</v>
      </c>
      <c r="Q119" s="74">
        <f t="shared" si="247"/>
        <v>38176.503092000006</v>
      </c>
      <c r="R119" s="74">
        <f t="shared" si="247"/>
        <v>39293.676240000001</v>
      </c>
      <c r="S119" s="74">
        <f t="shared" si="247"/>
        <v>47383.550759999991</v>
      </c>
      <c r="T119" s="74">
        <f t="shared" si="247"/>
        <v>47383.550759999991</v>
      </c>
      <c r="U119" s="74">
        <f t="shared" si="247"/>
        <v>47768.782879999999</v>
      </c>
      <c r="V119" s="74">
        <f t="shared" si="247"/>
        <v>47768.782879999999</v>
      </c>
      <c r="W119" s="74">
        <f t="shared" si="247"/>
        <v>51235.871960000004</v>
      </c>
      <c r="X119" s="74">
        <f t="shared" si="247"/>
        <v>51235.871960000004</v>
      </c>
      <c r="Y119" s="74">
        <f t="shared" si="247"/>
        <v>42760.765320000006</v>
      </c>
      <c r="Z119" s="74">
        <f t="shared" si="247"/>
        <v>42375.533200000005</v>
      </c>
      <c r="AA119" s="74">
        <f t="shared" si="247"/>
        <v>42375.533200000005</v>
      </c>
      <c r="AB119" s="74">
        <f t="shared" si="247"/>
        <v>47383.550759999991</v>
      </c>
      <c r="AC119" s="74">
        <f t="shared" si="247"/>
        <v>50080.175600000002</v>
      </c>
      <c r="AD119" s="74">
        <f t="shared" si="247"/>
        <v>49694.943480000002</v>
      </c>
      <c r="AE119" s="74">
        <f t="shared" si="247"/>
        <v>50850.639840000003</v>
      </c>
      <c r="AF119" s="74">
        <f t="shared" si="247"/>
        <v>73194.102800000008</v>
      </c>
      <c r="AG119" s="74">
        <f t="shared" si="247"/>
        <v>80898.745200000005</v>
      </c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/>
      <c r="CB119" s="65"/>
      <c r="CC119" s="65"/>
      <c r="CD119" s="65"/>
      <c r="CE119" s="65"/>
      <c r="CF119" s="65"/>
      <c r="CG119" s="65"/>
      <c r="CH119" s="65"/>
      <c r="CI119" s="65"/>
      <c r="CJ119" s="65"/>
      <c r="CK119" s="65"/>
      <c r="CL119" s="65"/>
      <c r="CM119" s="65"/>
      <c r="CN119" s="65"/>
      <c r="CO119" s="65"/>
      <c r="CP119" s="65"/>
      <c r="CQ119" s="65"/>
      <c r="CR119" s="65"/>
      <c r="CS119" s="65"/>
      <c r="CT119" s="65"/>
      <c r="CU119" s="65"/>
      <c r="CV119" s="65"/>
      <c r="CW119" s="65"/>
      <c r="CX119" s="65"/>
      <c r="CY119" s="65"/>
      <c r="CZ119" s="65"/>
      <c r="DA119" s="65"/>
      <c r="DB119" s="65"/>
      <c r="DC119" s="65"/>
      <c r="DD119" s="65"/>
      <c r="DE119" s="65"/>
      <c r="DF119" s="65"/>
      <c r="DG119" s="65"/>
      <c r="DH119" s="65"/>
      <c r="DI119" s="65"/>
      <c r="DJ119" s="65"/>
    </row>
    <row r="120" spans="2:114" ht="16" thickBot="1" x14ac:dyDescent="0.25">
      <c r="B120" s="75" t="s">
        <v>453</v>
      </c>
      <c r="C120" s="378">
        <f>(CORREL(H119:AG119,H87:AG87))^2</f>
        <v>0.74263516191457013</v>
      </c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/>
      <c r="CI120" s="65"/>
      <c r="CJ120" s="65"/>
      <c r="CK120" s="65"/>
      <c r="CL120" s="65"/>
      <c r="CM120" s="65"/>
      <c r="CN120" s="65"/>
      <c r="CO120" s="65"/>
      <c r="CP120" s="65"/>
      <c r="CQ120" s="65"/>
      <c r="CR120" s="65"/>
      <c r="CS120" s="65"/>
      <c r="CT120" s="65"/>
      <c r="CU120" s="65"/>
      <c r="CV120" s="65"/>
      <c r="CW120" s="65"/>
      <c r="CX120" s="65"/>
      <c r="CY120" s="65"/>
      <c r="CZ120" s="65"/>
      <c r="DA120" s="65"/>
      <c r="DB120" s="65"/>
      <c r="DC120" s="65"/>
      <c r="DD120" s="65"/>
      <c r="DE120" s="65"/>
      <c r="DF120" s="65"/>
      <c r="DG120" s="65"/>
      <c r="DH120" s="65"/>
      <c r="DI120" s="65"/>
      <c r="DJ120" s="65"/>
    </row>
    <row r="136" spans="2:3" x14ac:dyDescent="0.2">
      <c r="B136" s="119"/>
      <c r="C136" s="119"/>
    </row>
    <row r="137" spans="2:3" x14ac:dyDescent="0.2">
      <c r="B137" s="119"/>
      <c r="C137" s="119"/>
    </row>
    <row r="138" spans="2:3" x14ac:dyDescent="0.2">
      <c r="B138" s="119"/>
      <c r="C138" s="119"/>
    </row>
    <row r="139" spans="2:3" x14ac:dyDescent="0.2">
      <c r="B139" s="119"/>
      <c r="C139" s="119"/>
    </row>
    <row r="140" spans="2:3" x14ac:dyDescent="0.2">
      <c r="B140" s="119"/>
      <c r="C140" s="119"/>
    </row>
    <row r="141" spans="2:3" x14ac:dyDescent="0.2">
      <c r="B141" s="119"/>
      <c r="C141" s="119"/>
    </row>
    <row r="142" spans="2:3" x14ac:dyDescent="0.2">
      <c r="B142" s="119"/>
      <c r="C142" s="119"/>
    </row>
    <row r="147" spans="2:3" x14ac:dyDescent="0.2">
      <c r="B147" s="119"/>
      <c r="C147" s="119"/>
    </row>
    <row r="148" spans="2:3" x14ac:dyDescent="0.2">
      <c r="B148" s="119"/>
      <c r="C148" s="119"/>
    </row>
    <row r="149" spans="2:3" x14ac:dyDescent="0.2">
      <c r="B149" s="119"/>
      <c r="C149" s="119"/>
    </row>
    <row r="150" spans="2:3" x14ac:dyDescent="0.2">
      <c r="B150" s="119"/>
      <c r="C150" s="119"/>
    </row>
    <row r="151" spans="2:3" x14ac:dyDescent="0.2">
      <c r="B151" s="119"/>
      <c r="C151" s="119"/>
    </row>
    <row r="152" spans="2:3" x14ac:dyDescent="0.2">
      <c r="B152" s="119"/>
      <c r="C152" s="119"/>
    </row>
    <row r="153" spans="2:3" x14ac:dyDescent="0.2">
      <c r="B153" s="119"/>
      <c r="C153" s="119"/>
    </row>
    <row r="154" spans="2:3" x14ac:dyDescent="0.2">
      <c r="B154" s="119"/>
      <c r="C154" s="119"/>
    </row>
    <row r="159" spans="2:3" x14ac:dyDescent="0.2">
      <c r="B159" s="119"/>
      <c r="C159" s="119"/>
    </row>
    <row r="160" spans="2:3" x14ac:dyDescent="0.2">
      <c r="B160" s="119"/>
      <c r="C160" s="119"/>
    </row>
    <row r="161" spans="2:3" x14ac:dyDescent="0.2">
      <c r="B161" s="119"/>
      <c r="C161" s="119"/>
    </row>
    <row r="162" spans="2:3" x14ac:dyDescent="0.2">
      <c r="B162" s="119"/>
      <c r="C162" s="119"/>
    </row>
    <row r="163" spans="2:3" x14ac:dyDescent="0.2">
      <c r="B163" s="119"/>
      <c r="C163" s="119"/>
    </row>
    <row r="164" spans="2:3" x14ac:dyDescent="0.2">
      <c r="B164" s="119"/>
      <c r="C164" s="119"/>
    </row>
    <row r="165" spans="2:3" x14ac:dyDescent="0.2">
      <c r="B165" s="119"/>
      <c r="C165" s="119"/>
    </row>
    <row r="166" spans="2:3" x14ac:dyDescent="0.2">
      <c r="B166" s="119"/>
      <c r="C166" s="119"/>
    </row>
    <row r="172" spans="2:3" x14ac:dyDescent="0.2">
      <c r="B172" s="119"/>
      <c r="C172" s="119"/>
    </row>
    <row r="173" spans="2:3" x14ac:dyDescent="0.2">
      <c r="B173" s="119"/>
      <c r="C173" s="119"/>
    </row>
    <row r="174" spans="2:3" x14ac:dyDescent="0.2">
      <c r="B174" s="119"/>
      <c r="C174" s="119"/>
    </row>
    <row r="175" spans="2:3" x14ac:dyDescent="0.2">
      <c r="B175" s="119"/>
      <c r="C175" s="119"/>
    </row>
    <row r="176" spans="2:3" x14ac:dyDescent="0.2">
      <c r="B176" s="119"/>
      <c r="C176" s="119"/>
    </row>
    <row r="177" spans="2:3" x14ac:dyDescent="0.2">
      <c r="B177" s="119"/>
      <c r="C177" s="119"/>
    </row>
    <row r="178" spans="2:3" x14ac:dyDescent="0.2">
      <c r="B178" s="119"/>
      <c r="C178" s="119"/>
    </row>
    <row r="179" spans="2:3" x14ac:dyDescent="0.2">
      <c r="B179" s="119"/>
      <c r="C179" s="119"/>
    </row>
    <row r="184" spans="2:3" x14ac:dyDescent="0.2">
      <c r="B184" s="119"/>
      <c r="C184" s="119"/>
    </row>
    <row r="185" spans="2:3" x14ac:dyDescent="0.2">
      <c r="B185" s="119"/>
      <c r="C185" s="119"/>
    </row>
    <row r="186" spans="2:3" x14ac:dyDescent="0.2">
      <c r="B186" s="119"/>
      <c r="C186" s="119"/>
    </row>
    <row r="187" spans="2:3" x14ac:dyDescent="0.2">
      <c r="B187" s="119"/>
      <c r="C187" s="119"/>
    </row>
    <row r="188" spans="2:3" x14ac:dyDescent="0.2">
      <c r="B188" s="119"/>
      <c r="C188" s="119"/>
    </row>
    <row r="189" spans="2:3" x14ac:dyDescent="0.2">
      <c r="B189" s="119"/>
      <c r="C189" s="119"/>
    </row>
    <row r="190" spans="2:3" x14ac:dyDescent="0.2">
      <c r="B190" s="119"/>
      <c r="C190" s="119"/>
    </row>
    <row r="191" spans="2:3" x14ac:dyDescent="0.2">
      <c r="B191" s="119"/>
      <c r="C191" s="119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DK190"/>
  <sheetViews>
    <sheetView zoomScale="80" zoomScaleNormal="80" workbookViewId="0">
      <pane xSplit="3" ySplit="2" topLeftCell="D3" activePane="bottomRight" state="frozen"/>
      <selection activeCell="G64" sqref="G64"/>
      <selection pane="topRight" activeCell="G64" sqref="G64"/>
      <selection pane="bottomLeft" activeCell="G64" sqref="G64"/>
      <selection pane="bottomRight" activeCell="A120" sqref="A120:XFD121"/>
    </sheetView>
  </sheetViews>
  <sheetFormatPr baseColWidth="10" defaultColWidth="13.33203125" defaultRowHeight="15" x14ac:dyDescent="0.2"/>
  <cols>
    <col min="1" max="1" width="5.6640625" bestFit="1" customWidth="1"/>
    <col min="2" max="2" width="54.33203125" style="2" bestFit="1" customWidth="1"/>
    <col min="3" max="3" width="14.5" style="21" bestFit="1" customWidth="1"/>
    <col min="4" max="33" width="8.6640625" bestFit="1" customWidth="1"/>
    <col min="34" max="41" width="8.1640625" bestFit="1" customWidth="1"/>
    <col min="42" max="84" width="8.6640625" bestFit="1" customWidth="1"/>
    <col min="85" max="110" width="9.83203125" bestFit="1" customWidth="1"/>
    <col min="111" max="114" width="10" bestFit="1" customWidth="1"/>
    <col min="115" max="115" width="44.1640625" style="390" bestFit="1" customWidth="1"/>
  </cols>
  <sheetData>
    <row r="1" spans="1:115" x14ac:dyDescent="0.2">
      <c r="A1" t="s">
        <v>62</v>
      </c>
      <c r="B1"/>
      <c r="C1"/>
    </row>
    <row r="2" spans="1:115" s="1" customFormat="1" x14ac:dyDescent="0.2">
      <c r="A2" t="s">
        <v>57</v>
      </c>
      <c r="B2" s="26" t="e">
        <f ca="1">MID(CELL("Dateiname",$B$2),FIND("]", CELL("Dateiname",$B$2))+1,31)&amp;" HI"</f>
        <v>#VALUE!</v>
      </c>
      <c r="C2" s="24" t="s">
        <v>1</v>
      </c>
      <c r="D2" s="58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t="s">
        <v>57</v>
      </c>
      <c r="B3" s="7" t="str">
        <f>'Data Non-Energy-Sector'!B16</f>
        <v>Batteries</v>
      </c>
      <c r="C3" s="25" t="s">
        <v>2</v>
      </c>
      <c r="D3" s="82">
        <f>D99</f>
        <v>7195.9844622795081</v>
      </c>
      <c r="E3" s="82">
        <f t="shared" ref="E3:BL7" si="51">E99</f>
        <v>7190.4357189202037</v>
      </c>
      <c r="F3" s="82">
        <f t="shared" si="51"/>
        <v>7302.2172831685684</v>
      </c>
      <c r="G3" s="82">
        <f t="shared" si="51"/>
        <v>7435.8801280073758</v>
      </c>
      <c r="H3" s="82">
        <f t="shared" si="51"/>
        <v>7550.1316461351535</v>
      </c>
      <c r="I3" s="82">
        <f t="shared" si="51"/>
        <v>9240.2035885811983</v>
      </c>
      <c r="J3" s="82">
        <f t="shared" si="51"/>
        <v>11563.750228042243</v>
      </c>
      <c r="K3" s="82">
        <f t="shared" si="51"/>
        <v>11798.834888030417</v>
      </c>
      <c r="L3" s="82">
        <f t="shared" si="51"/>
        <v>11725.551493463397</v>
      </c>
      <c r="M3" s="82">
        <f t="shared" si="51"/>
        <v>13642.858918862426</v>
      </c>
      <c r="N3" s="82">
        <f t="shared" si="51"/>
        <v>15546.842521466719</v>
      </c>
      <c r="O3" s="82">
        <f t="shared" si="51"/>
        <v>17533.38367868049</v>
      </c>
      <c r="P3" s="82">
        <f t="shared" si="51"/>
        <v>23316.419734827839</v>
      </c>
      <c r="Q3" s="82">
        <f t="shared" si="51"/>
        <v>24034.484258061104</v>
      </c>
      <c r="R3" s="82">
        <f t="shared" si="51"/>
        <v>26671.567642739399</v>
      </c>
      <c r="S3" s="82">
        <f t="shared" si="51"/>
        <v>30228.364185146038</v>
      </c>
      <c r="T3" s="82">
        <f t="shared" si="51"/>
        <v>35044.37834645492</v>
      </c>
      <c r="U3" s="82">
        <f t="shared" si="51"/>
        <v>34158.357073546904</v>
      </c>
      <c r="V3" s="82">
        <f t="shared" si="51"/>
        <v>41537.482752951917</v>
      </c>
      <c r="W3" s="82">
        <f t="shared" si="51"/>
        <v>40502.10623516918</v>
      </c>
      <c r="X3" s="82">
        <f t="shared" si="51"/>
        <v>51811.85311339586</v>
      </c>
      <c r="Y3" s="82">
        <f t="shared" si="51"/>
        <v>65774.70653382632</v>
      </c>
      <c r="Z3" s="82">
        <f t="shared" si="51"/>
        <v>62111.563565232391</v>
      </c>
      <c r="AA3" s="82">
        <f t="shared" si="51"/>
        <v>66532.376725516267</v>
      </c>
      <c r="AB3" s="82">
        <f t="shared" si="51"/>
        <v>73341.709349448385</v>
      </c>
      <c r="AC3" s="82">
        <f t="shared" si="51"/>
        <v>73851.698683176553</v>
      </c>
      <c r="AD3" s="82">
        <f t="shared" si="51"/>
        <v>63530.503965224802</v>
      </c>
      <c r="AE3" s="82">
        <f t="shared" si="51"/>
        <v>66849.123287599577</v>
      </c>
      <c r="AF3" s="82">
        <f t="shared" si="51"/>
        <v>82136.260229734879</v>
      </c>
      <c r="AG3" s="82">
        <f t="shared" si="51"/>
        <v>76019.37583492916</v>
      </c>
      <c r="AH3" s="82">
        <f t="shared" si="51"/>
        <v>78451.995861646894</v>
      </c>
      <c r="AI3" s="82">
        <f t="shared" si="51"/>
        <v>80962.459729219598</v>
      </c>
      <c r="AJ3" s="82">
        <f t="shared" si="51"/>
        <v>83553.258440554622</v>
      </c>
      <c r="AK3" s="82">
        <f t="shared" si="51"/>
        <v>86226.962710652369</v>
      </c>
      <c r="AL3" s="82">
        <f t="shared" si="51"/>
        <v>88986.22551739325</v>
      </c>
      <c r="AM3" s="82">
        <f t="shared" si="51"/>
        <v>91833.78473394984</v>
      </c>
      <c r="AN3" s="82">
        <f t="shared" si="51"/>
        <v>94772.465845436236</v>
      </c>
      <c r="AO3" s="82">
        <f t="shared" si="51"/>
        <v>97805.184752490197</v>
      </c>
      <c r="AP3" s="82">
        <f t="shared" si="51"/>
        <v>100934.95066456989</v>
      </c>
      <c r="AQ3" s="82">
        <f t="shared" si="51"/>
        <v>104164.86908583612</v>
      </c>
      <c r="AR3" s="82">
        <f t="shared" si="51"/>
        <v>107498.14489658287</v>
      </c>
      <c r="AS3" s="82">
        <f t="shared" si="51"/>
        <v>110938.08553327352</v>
      </c>
      <c r="AT3" s="82">
        <f t="shared" si="51"/>
        <v>114488.10427033828</v>
      </c>
      <c r="AU3" s="82">
        <f t="shared" si="51"/>
        <v>118151.72360698911</v>
      </c>
      <c r="AV3" s="82">
        <f t="shared" si="51"/>
        <v>121932.57876241277</v>
      </c>
      <c r="AW3" s="82">
        <f t="shared" si="51"/>
        <v>125834.42128280998</v>
      </c>
      <c r="AX3" s="82">
        <f t="shared" si="51"/>
        <v>129861.12276385991</v>
      </c>
      <c r="AY3" s="82">
        <f t="shared" si="51"/>
        <v>134016.67869230342</v>
      </c>
      <c r="AZ3" s="82">
        <f t="shared" si="51"/>
        <v>138305.21241045714</v>
      </c>
      <c r="BA3" s="82">
        <f t="shared" si="51"/>
        <v>142730.97920759176</v>
      </c>
      <c r="BB3" s="82">
        <f t="shared" si="51"/>
        <v>147298.37054223471</v>
      </c>
      <c r="BC3" s="82">
        <f t="shared" si="51"/>
        <v>152011.91839958623</v>
      </c>
      <c r="BD3" s="82">
        <f t="shared" si="51"/>
        <v>156876.299788373</v>
      </c>
      <c r="BE3" s="82">
        <f t="shared" si="51"/>
        <v>161896.34138160094</v>
      </c>
      <c r="BF3" s="82">
        <f t="shared" si="51"/>
        <v>167077.02430581217</v>
      </c>
      <c r="BG3" s="82">
        <f t="shared" si="51"/>
        <v>172423.48908359816</v>
      </c>
      <c r="BH3" s="82">
        <f t="shared" si="51"/>
        <v>177941.04073427332</v>
      </c>
      <c r="BI3" s="82">
        <f t="shared" si="51"/>
        <v>183635.15403777009</v>
      </c>
      <c r="BJ3" s="82">
        <f t="shared" si="51"/>
        <v>189511.47896697873</v>
      </c>
      <c r="BK3" s="82">
        <f t="shared" si="51"/>
        <v>195575.84629392205</v>
      </c>
      <c r="BL3" s="82">
        <f t="shared" si="51"/>
        <v>201834.27337532755</v>
      </c>
      <c r="BM3" s="82">
        <f t="shared" ref="BM3:DJ6" si="52">BM99</f>
        <v>208292.97012333805</v>
      </c>
      <c r="BN3" s="82">
        <f t="shared" si="52"/>
        <v>214958.34516728486</v>
      </c>
      <c r="BO3" s="82">
        <f t="shared" si="52"/>
        <v>221837.01221263799</v>
      </c>
      <c r="BP3" s="82">
        <f t="shared" si="52"/>
        <v>228935.7966034424</v>
      </c>
      <c r="BQ3" s="82">
        <f t="shared" si="52"/>
        <v>236261.74209475255</v>
      </c>
      <c r="BR3" s="82">
        <f t="shared" si="52"/>
        <v>243822.11784178464</v>
      </c>
      <c r="BS3" s="82">
        <f t="shared" si="52"/>
        <v>251624.42561272177</v>
      </c>
      <c r="BT3" s="82">
        <f t="shared" si="52"/>
        <v>259676.40723232887</v>
      </c>
      <c r="BU3" s="82">
        <f t="shared" si="52"/>
        <v>267986.05226376338</v>
      </c>
      <c r="BV3" s="82">
        <f t="shared" si="52"/>
        <v>276561.60593620379</v>
      </c>
      <c r="BW3" s="82">
        <f t="shared" si="52"/>
        <v>285411.57732616231</v>
      </c>
      <c r="BX3" s="82">
        <f t="shared" si="52"/>
        <v>294544.74780059949</v>
      </c>
      <c r="BY3" s="82">
        <f t="shared" si="52"/>
        <v>303970.17973021866</v>
      </c>
      <c r="BZ3" s="82">
        <f t="shared" si="52"/>
        <v>313697.22548158566</v>
      </c>
      <c r="CA3" s="82">
        <f t="shared" si="52"/>
        <v>323735.53669699642</v>
      </c>
      <c r="CB3" s="82">
        <f t="shared" si="52"/>
        <v>334095.07387130032</v>
      </c>
      <c r="CC3" s="82">
        <f t="shared" si="52"/>
        <v>344786.11623518192</v>
      </c>
      <c r="CD3" s="82">
        <f t="shared" si="52"/>
        <v>355819.27195470774</v>
      </c>
      <c r="CE3" s="82">
        <f t="shared" si="52"/>
        <v>367205.48865725839</v>
      </c>
      <c r="CF3" s="82">
        <f t="shared" si="52"/>
        <v>378956.06429429067</v>
      </c>
      <c r="CG3" s="82">
        <f t="shared" si="52"/>
        <v>391082.65835170797</v>
      </c>
      <c r="CH3" s="82">
        <f t="shared" si="52"/>
        <v>403597.30341896263</v>
      </c>
      <c r="CI3" s="82">
        <f t="shared" si="52"/>
        <v>416512.41712836944</v>
      </c>
      <c r="CJ3" s="82">
        <f t="shared" si="52"/>
        <v>429840.81447647727</v>
      </c>
      <c r="CK3" s="82">
        <f t="shared" si="52"/>
        <v>443595.72053972457</v>
      </c>
      <c r="CL3" s="82">
        <f t="shared" si="52"/>
        <v>457790.78359699575</v>
      </c>
      <c r="CM3" s="82">
        <f t="shared" si="52"/>
        <v>472440.08867209964</v>
      </c>
      <c r="CN3" s="82">
        <f t="shared" si="52"/>
        <v>487558.17150960682</v>
      </c>
      <c r="CO3" s="82">
        <f t="shared" si="52"/>
        <v>503160.03299791424</v>
      </c>
      <c r="CP3" s="82">
        <f t="shared" si="52"/>
        <v>519261.15405384754</v>
      </c>
      <c r="CQ3" s="82">
        <f t="shared" si="52"/>
        <v>535877.51098357071</v>
      </c>
      <c r="CR3" s="82">
        <f t="shared" si="52"/>
        <v>553025.59133504494</v>
      </c>
      <c r="CS3" s="82">
        <f t="shared" si="52"/>
        <v>570722.41025776637</v>
      </c>
      <c r="CT3" s="82">
        <f t="shared" si="52"/>
        <v>588985.52738601493</v>
      </c>
      <c r="CU3" s="82">
        <f t="shared" si="52"/>
        <v>607833.06426236744</v>
      </c>
      <c r="CV3" s="82">
        <f t="shared" si="52"/>
        <v>627283.72231876326</v>
      </c>
      <c r="CW3" s="82">
        <f t="shared" si="52"/>
        <v>647356.80143296369</v>
      </c>
      <c r="CX3" s="82">
        <f t="shared" si="52"/>
        <v>668072.21907881857</v>
      </c>
      <c r="CY3" s="82">
        <f t="shared" si="52"/>
        <v>689450.53008934075</v>
      </c>
      <c r="CZ3" s="82">
        <f t="shared" si="52"/>
        <v>711512.94705219963</v>
      </c>
      <c r="DA3" s="82">
        <f t="shared" si="52"/>
        <v>734281.36135787005</v>
      </c>
      <c r="DB3" s="82">
        <f t="shared" si="52"/>
        <v>757778.36492132186</v>
      </c>
      <c r="DC3" s="82">
        <f t="shared" si="52"/>
        <v>782027.27259880421</v>
      </c>
      <c r="DD3" s="82">
        <f t="shared" si="52"/>
        <v>807052.14532196592</v>
      </c>
      <c r="DE3" s="82">
        <f t="shared" si="52"/>
        <v>832877.81397226884</v>
      </c>
      <c r="DF3" s="82">
        <f t="shared" si="52"/>
        <v>859529.9040193815</v>
      </c>
      <c r="DG3" s="82">
        <f t="shared" si="52"/>
        <v>887034.86094800173</v>
      </c>
      <c r="DH3" s="82">
        <f t="shared" si="52"/>
        <v>915419.97649833781</v>
      </c>
      <c r="DI3" s="82">
        <f t="shared" si="52"/>
        <v>944713.41574628465</v>
      </c>
      <c r="DJ3" s="82">
        <f t="shared" si="52"/>
        <v>974944.2450501658</v>
      </c>
    </row>
    <row r="4" spans="1:115" x14ac:dyDescent="0.2">
      <c r="A4" t="s">
        <v>57</v>
      </c>
      <c r="B4" s="7" t="str">
        <f>'Data Non-Energy-Sector'!B17</f>
        <v>Superlloys, hardfacing/HSS and other alloy</v>
      </c>
      <c r="C4" s="25" t="s">
        <v>2</v>
      </c>
      <c r="D4" s="82">
        <f t="shared" ref="D4:S10" si="53">D100</f>
        <v>3940.6581579149693</v>
      </c>
      <c r="E4" s="82">
        <f t="shared" si="53"/>
        <v>3937.6195603610645</v>
      </c>
      <c r="F4" s="82">
        <f t="shared" si="53"/>
        <v>3998.8332741161212</v>
      </c>
      <c r="G4" s="82">
        <f t="shared" si="53"/>
        <v>4072.0295939088014</v>
      </c>
      <c r="H4" s="82">
        <f t="shared" si="53"/>
        <v>4134.5959014549653</v>
      </c>
      <c r="I4" s="82">
        <f t="shared" si="53"/>
        <v>5060.1114889849423</v>
      </c>
      <c r="J4" s="82">
        <f t="shared" si="53"/>
        <v>6332.5298867850379</v>
      </c>
      <c r="K4" s="82">
        <f t="shared" si="53"/>
        <v>6461.2667243976102</v>
      </c>
      <c r="L4" s="82">
        <f t="shared" si="53"/>
        <v>6421.135341658528</v>
      </c>
      <c r="M4" s="82">
        <f t="shared" si="53"/>
        <v>7471.0894079484724</v>
      </c>
      <c r="N4" s="82">
        <f t="shared" si="53"/>
        <v>8513.7470950889183</v>
      </c>
      <c r="O4" s="82">
        <f t="shared" si="53"/>
        <v>9601.6148716583648</v>
      </c>
      <c r="P4" s="82">
        <f t="shared" si="53"/>
        <v>12768.51556907239</v>
      </c>
      <c r="Q4" s="82">
        <f t="shared" si="53"/>
        <v>13161.741379414414</v>
      </c>
      <c r="R4" s="82">
        <f t="shared" si="53"/>
        <v>14605.858471023957</v>
      </c>
      <c r="S4" s="82">
        <f t="shared" si="53"/>
        <v>16553.628006151401</v>
      </c>
      <c r="T4" s="82">
        <f t="shared" si="51"/>
        <v>19190.96909448722</v>
      </c>
      <c r="U4" s="82">
        <f t="shared" si="51"/>
        <v>18705.766968847114</v>
      </c>
      <c r="V4" s="82">
        <f t="shared" si="51"/>
        <v>22746.716745664147</v>
      </c>
      <c r="W4" s="82">
        <f t="shared" si="51"/>
        <v>22179.724843068838</v>
      </c>
      <c r="X4" s="82">
        <f t="shared" si="51"/>
        <v>28373.157657335829</v>
      </c>
      <c r="Y4" s="82">
        <f t="shared" si="51"/>
        <v>36019.482149476324</v>
      </c>
      <c r="Z4" s="82">
        <f t="shared" si="51"/>
        <v>34013.475285722503</v>
      </c>
      <c r="AA4" s="82">
        <f t="shared" si="51"/>
        <v>36434.39677825891</v>
      </c>
      <c r="AB4" s="82">
        <f t="shared" si="51"/>
        <v>40163.317024697935</v>
      </c>
      <c r="AC4" s="82">
        <f t="shared" si="51"/>
        <v>40442.596897930023</v>
      </c>
      <c r="AD4" s="82">
        <f t="shared" si="51"/>
        <v>34790.514076194537</v>
      </c>
      <c r="AE4" s="82">
        <f t="shared" si="51"/>
        <v>36607.853228923588</v>
      </c>
      <c r="AF4" s="82">
        <f t="shared" si="51"/>
        <v>44979.380601997676</v>
      </c>
      <c r="AG4" s="82">
        <f t="shared" si="51"/>
        <v>41629.658195318349</v>
      </c>
      <c r="AH4" s="82">
        <f t="shared" si="51"/>
        <v>42961.807257568536</v>
      </c>
      <c r="AI4" s="82">
        <f t="shared" si="51"/>
        <v>44336.585089810731</v>
      </c>
      <c r="AJ4" s="82">
        <f t="shared" si="51"/>
        <v>45755.355812684676</v>
      </c>
      <c r="AK4" s="82">
        <f t="shared" si="51"/>
        <v>47219.527198690586</v>
      </c>
      <c r="AL4" s="82">
        <f t="shared" si="51"/>
        <v>48730.552069048688</v>
      </c>
      <c r="AM4" s="82">
        <f t="shared" si="51"/>
        <v>50289.929735258251</v>
      </c>
      <c r="AN4" s="82">
        <f t="shared" si="51"/>
        <v>51899.207486786516</v>
      </c>
      <c r="AO4" s="82">
        <f t="shared" si="51"/>
        <v>53559.982126363684</v>
      </c>
      <c r="AP4" s="82">
        <f t="shared" si="51"/>
        <v>55273.901554407326</v>
      </c>
      <c r="AQ4" s="82">
        <f t="shared" si="51"/>
        <v>57042.66640414836</v>
      </c>
      <c r="AR4" s="82">
        <f t="shared" si="51"/>
        <v>58868.031729081107</v>
      </c>
      <c r="AS4" s="82">
        <f t="shared" si="51"/>
        <v>60751.808744411705</v>
      </c>
      <c r="AT4" s="82">
        <f t="shared" si="51"/>
        <v>62695.866624232884</v>
      </c>
      <c r="AU4" s="82">
        <f t="shared" si="51"/>
        <v>64702.134356208335</v>
      </c>
      <c r="AV4" s="82">
        <f t="shared" si="51"/>
        <v>66772.602655606999</v>
      </c>
      <c r="AW4" s="82">
        <f t="shared" si="51"/>
        <v>68909.325940586423</v>
      </c>
      <c r="AX4" s="82">
        <f t="shared" si="51"/>
        <v>71114.424370685185</v>
      </c>
      <c r="AY4" s="82">
        <f t="shared" si="51"/>
        <v>73390.085950547116</v>
      </c>
      <c r="AZ4" s="82">
        <f t="shared" si="51"/>
        <v>75738.568700964621</v>
      </c>
      <c r="BA4" s="82">
        <f t="shared" si="51"/>
        <v>78162.202899395488</v>
      </c>
      <c r="BB4" s="82">
        <f t="shared" si="51"/>
        <v>80663.393392176149</v>
      </c>
      <c r="BC4" s="82">
        <f t="shared" si="51"/>
        <v>83244.621980725788</v>
      </c>
      <c r="BD4" s="82">
        <f t="shared" si="51"/>
        <v>85908.44988410901</v>
      </c>
      <c r="BE4" s="82">
        <f t="shared" si="51"/>
        <v>88657.520280400495</v>
      </c>
      <c r="BF4" s="82">
        <f t="shared" si="51"/>
        <v>91494.560929373314</v>
      </c>
      <c r="BG4" s="82">
        <f t="shared" si="51"/>
        <v>94422.38687911327</v>
      </c>
      <c r="BH4" s="82">
        <f t="shared" si="51"/>
        <v>97443.903259244893</v>
      </c>
      <c r="BI4" s="82">
        <f t="shared" si="51"/>
        <v>100562.10816354073</v>
      </c>
      <c r="BJ4" s="82">
        <f t="shared" si="51"/>
        <v>103780.09562477404</v>
      </c>
      <c r="BK4" s="82">
        <f t="shared" si="51"/>
        <v>107101.05868476682</v>
      </c>
      <c r="BL4" s="82">
        <f t="shared" si="51"/>
        <v>110528.29256267936</v>
      </c>
      <c r="BM4" s="82">
        <f t="shared" si="52"/>
        <v>114065.1979246851</v>
      </c>
      <c r="BN4" s="82">
        <f t="shared" si="52"/>
        <v>117715.28425827502</v>
      </c>
      <c r="BO4" s="82">
        <f t="shared" si="52"/>
        <v>121482.17335453982</v>
      </c>
      <c r="BP4" s="82">
        <f t="shared" si="52"/>
        <v>125369.6029018851</v>
      </c>
      <c r="BQ4" s="82">
        <f t="shared" si="52"/>
        <v>129381.43019474542</v>
      </c>
      <c r="BR4" s="82">
        <f t="shared" si="52"/>
        <v>133521.63596097729</v>
      </c>
      <c r="BS4" s="82">
        <f t="shared" si="52"/>
        <v>137794.32831172858</v>
      </c>
      <c r="BT4" s="82">
        <f t="shared" si="52"/>
        <v>142203.74681770388</v>
      </c>
      <c r="BU4" s="82">
        <f t="shared" si="52"/>
        <v>146754.26671587041</v>
      </c>
      <c r="BV4" s="82">
        <f t="shared" si="52"/>
        <v>151450.40325077827</v>
      </c>
      <c r="BW4" s="82">
        <f t="shared" si="52"/>
        <v>156296.81615480318</v>
      </c>
      <c r="BX4" s="82">
        <f t="shared" si="52"/>
        <v>161298.31427175688</v>
      </c>
      <c r="BY4" s="82">
        <f t="shared" si="52"/>
        <v>166459.8603284531</v>
      </c>
      <c r="BZ4" s="82">
        <f t="shared" si="52"/>
        <v>171786.5758589636</v>
      </c>
      <c r="CA4" s="82">
        <f t="shared" si="52"/>
        <v>177283.74628645045</v>
      </c>
      <c r="CB4" s="82">
        <f t="shared" si="52"/>
        <v>182956.82616761688</v>
      </c>
      <c r="CC4" s="82">
        <f t="shared" si="52"/>
        <v>188811.44460498061</v>
      </c>
      <c r="CD4" s="82">
        <f t="shared" si="52"/>
        <v>194853.41083233999</v>
      </c>
      <c r="CE4" s="82">
        <f t="shared" si="52"/>
        <v>201088.71997897487</v>
      </c>
      <c r="CF4" s="82">
        <f t="shared" si="52"/>
        <v>207523.55901830207</v>
      </c>
      <c r="CG4" s="82">
        <f t="shared" si="52"/>
        <v>214164.31290688773</v>
      </c>
      <c r="CH4" s="82">
        <f t="shared" si="52"/>
        <v>221017.57091990815</v>
      </c>
      <c r="CI4" s="82">
        <f t="shared" si="52"/>
        <v>228090.13318934522</v>
      </c>
      <c r="CJ4" s="82">
        <f t="shared" si="52"/>
        <v>235389.01745140427</v>
      </c>
      <c r="CK4" s="82">
        <f t="shared" si="52"/>
        <v>242921.46600984922</v>
      </c>
      <c r="CL4" s="82">
        <f t="shared" si="52"/>
        <v>250694.9529221644</v>
      </c>
      <c r="CM4" s="82">
        <f t="shared" si="52"/>
        <v>258717.19141567367</v>
      </c>
      <c r="CN4" s="82">
        <f t="shared" si="52"/>
        <v>266996.14154097525</v>
      </c>
      <c r="CO4" s="82">
        <f t="shared" si="52"/>
        <v>275540.01807028649</v>
      </c>
      <c r="CP4" s="82">
        <f t="shared" si="52"/>
        <v>284357.29864853568</v>
      </c>
      <c r="CQ4" s="82">
        <f t="shared" si="52"/>
        <v>293456.73220528883</v>
      </c>
      <c r="CR4" s="82">
        <f t="shared" si="52"/>
        <v>302847.34763585811</v>
      </c>
      <c r="CS4" s="82">
        <f t="shared" si="52"/>
        <v>312538.46276020556</v>
      </c>
      <c r="CT4" s="82">
        <f t="shared" si="52"/>
        <v>322539.69356853212</v>
      </c>
      <c r="CU4" s="82">
        <f t="shared" si="52"/>
        <v>332860.96376272518</v>
      </c>
      <c r="CV4" s="82">
        <f t="shared" si="52"/>
        <v>343512.51460313238</v>
      </c>
      <c r="CW4" s="82">
        <f t="shared" si="52"/>
        <v>354504.91507043265</v>
      </c>
      <c r="CX4" s="82">
        <f t="shared" si="52"/>
        <v>365849.07235268649</v>
      </c>
      <c r="CY4" s="82">
        <f t="shared" si="52"/>
        <v>377556.24266797246</v>
      </c>
      <c r="CZ4" s="82">
        <f t="shared" si="52"/>
        <v>389638.04243334761</v>
      </c>
      <c r="DA4" s="82">
        <f t="shared" si="52"/>
        <v>402106.45979121473</v>
      </c>
      <c r="DB4" s="82">
        <f t="shared" si="52"/>
        <v>414973.86650453362</v>
      </c>
      <c r="DC4" s="82">
        <f t="shared" si="52"/>
        <v>428253.03023267869</v>
      </c>
      <c r="DD4" s="82">
        <f t="shared" si="52"/>
        <v>441957.12720012444</v>
      </c>
      <c r="DE4" s="82">
        <f t="shared" si="52"/>
        <v>456099.75527052843</v>
      </c>
      <c r="DF4" s="82">
        <f t="shared" si="52"/>
        <v>470694.94743918534</v>
      </c>
      <c r="DG4" s="82">
        <f t="shared" si="52"/>
        <v>485757.18575723929</v>
      </c>
      <c r="DH4" s="82">
        <f t="shared" si="52"/>
        <v>501301.41570147098</v>
      </c>
      <c r="DI4" s="82">
        <f t="shared" si="52"/>
        <v>517343.06100391806</v>
      </c>
      <c r="DJ4" s="82">
        <f t="shared" si="52"/>
        <v>533898.03895604343</v>
      </c>
    </row>
    <row r="5" spans="1:115" x14ac:dyDescent="0.2">
      <c r="A5" t="s">
        <v>57</v>
      </c>
      <c r="B5" s="7" t="str">
        <f>'Data Non-Energy-Sector'!B18</f>
        <v>Hard materials (carbides and diamond tools)</v>
      </c>
      <c r="C5" s="25" t="s">
        <v>2</v>
      </c>
      <c r="D5" s="82">
        <f t="shared" si="53"/>
        <v>1713.3296338760736</v>
      </c>
      <c r="E5" s="82">
        <f t="shared" si="51"/>
        <v>1712.0085045048106</v>
      </c>
      <c r="F5" s="82">
        <f t="shared" si="51"/>
        <v>1738.6231626591832</v>
      </c>
      <c r="G5" s="82">
        <f t="shared" si="51"/>
        <v>1770.4476495255658</v>
      </c>
      <c r="H5" s="82">
        <f t="shared" si="51"/>
        <v>1797.6503919369416</v>
      </c>
      <c r="I5" s="82">
        <f t="shared" si="51"/>
        <v>2200.0484734717138</v>
      </c>
      <c r="J5" s="82">
        <f t="shared" si="51"/>
        <v>2753.2738638195819</v>
      </c>
      <c r="K5" s="82">
        <f t="shared" si="51"/>
        <v>2809.2464019120043</v>
      </c>
      <c r="L5" s="82">
        <f t="shared" si="51"/>
        <v>2791.7979746341425</v>
      </c>
      <c r="M5" s="82">
        <f t="shared" si="51"/>
        <v>3248.2997425862923</v>
      </c>
      <c r="N5" s="82">
        <f t="shared" si="51"/>
        <v>3701.6291717777904</v>
      </c>
      <c r="O5" s="82">
        <f t="shared" si="51"/>
        <v>4174.6151615905937</v>
      </c>
      <c r="P5" s="82">
        <f t="shared" si="51"/>
        <v>5551.5285082923438</v>
      </c>
      <c r="Q5" s="82">
        <f t="shared" si="51"/>
        <v>5722.4962519193105</v>
      </c>
      <c r="R5" s="82">
        <f t="shared" si="51"/>
        <v>6350.3732482712858</v>
      </c>
      <c r="S5" s="82">
        <f t="shared" si="51"/>
        <v>7197.2295678919145</v>
      </c>
      <c r="T5" s="82">
        <f t="shared" si="51"/>
        <v>8343.8996062987917</v>
      </c>
      <c r="U5" s="82">
        <f t="shared" si="51"/>
        <v>8132.9421603683113</v>
      </c>
      <c r="V5" s="82">
        <f t="shared" si="51"/>
        <v>9889.876845940933</v>
      </c>
      <c r="W5" s="82">
        <f t="shared" si="51"/>
        <v>9643.3586274212339</v>
      </c>
      <c r="X5" s="82">
        <f t="shared" si="51"/>
        <v>12336.155503189491</v>
      </c>
      <c r="Y5" s="82">
        <f t="shared" si="51"/>
        <v>15660.644412815793</v>
      </c>
      <c r="Z5" s="82">
        <f t="shared" si="51"/>
        <v>14788.467515531524</v>
      </c>
      <c r="AA5" s="82">
        <f t="shared" si="51"/>
        <v>15841.042077503875</v>
      </c>
      <c r="AB5" s="82">
        <f t="shared" si="51"/>
        <v>17462.311749868666</v>
      </c>
      <c r="AC5" s="82">
        <f t="shared" si="51"/>
        <v>17583.737781708707</v>
      </c>
      <c r="AD5" s="82">
        <f t="shared" si="51"/>
        <v>15126.310467910669</v>
      </c>
      <c r="AE5" s="82">
        <f t="shared" si="51"/>
        <v>15916.45792561895</v>
      </c>
      <c r="AF5" s="82">
        <f t="shared" si="51"/>
        <v>19556.252435651164</v>
      </c>
      <c r="AG5" s="82">
        <f t="shared" si="51"/>
        <v>18099.851389268846</v>
      </c>
      <c r="AH5" s="82">
        <f t="shared" si="51"/>
        <v>18679.046633725451</v>
      </c>
      <c r="AI5" s="82">
        <f t="shared" si="51"/>
        <v>19276.776126004665</v>
      </c>
      <c r="AJ5" s="82">
        <f t="shared" si="51"/>
        <v>19893.632962036816</v>
      </c>
      <c r="AK5" s="82">
        <f t="shared" si="51"/>
        <v>20530.229216821994</v>
      </c>
      <c r="AL5" s="82">
        <f t="shared" si="51"/>
        <v>21187.196551760298</v>
      </c>
      <c r="AM5" s="82">
        <f t="shared" si="51"/>
        <v>21865.186841416627</v>
      </c>
      <c r="AN5" s="82">
        <f t="shared" si="51"/>
        <v>22564.87282034196</v>
      </c>
      <c r="AO5" s="82">
        <f t="shared" si="51"/>
        <v>23286.948750592903</v>
      </c>
      <c r="AP5" s="82">
        <f t="shared" si="51"/>
        <v>24032.131110611877</v>
      </c>
      <c r="AQ5" s="82">
        <f t="shared" si="51"/>
        <v>24801.159306151458</v>
      </c>
      <c r="AR5" s="82">
        <f t="shared" si="51"/>
        <v>25594.796403948305</v>
      </c>
      <c r="AS5" s="82">
        <f t="shared" si="51"/>
        <v>26413.82988887465</v>
      </c>
      <c r="AT5" s="82">
        <f t="shared" si="51"/>
        <v>27259.072445318641</v>
      </c>
      <c r="AU5" s="82">
        <f t="shared" si="51"/>
        <v>28131.362763568839</v>
      </c>
      <c r="AV5" s="82">
        <f t="shared" si="51"/>
        <v>29031.566372003042</v>
      </c>
      <c r="AW5" s="82">
        <f t="shared" si="51"/>
        <v>29960.576495907142</v>
      </c>
      <c r="AX5" s="82">
        <f t="shared" si="51"/>
        <v>30919.314943776171</v>
      </c>
      <c r="AY5" s="82">
        <f t="shared" si="51"/>
        <v>31908.733021977008</v>
      </c>
      <c r="AZ5" s="82">
        <f t="shared" si="51"/>
        <v>32929.812478680273</v>
      </c>
      <c r="BA5" s="82">
        <f t="shared" si="51"/>
        <v>33983.566477998043</v>
      </c>
      <c r="BB5" s="82">
        <f t="shared" si="51"/>
        <v>35071.04060529398</v>
      </c>
      <c r="BC5" s="82">
        <f t="shared" si="51"/>
        <v>36193.313904663388</v>
      </c>
      <c r="BD5" s="82">
        <f t="shared" si="51"/>
        <v>37351.499949612618</v>
      </c>
      <c r="BE5" s="82">
        <f t="shared" si="51"/>
        <v>38546.747948000222</v>
      </c>
      <c r="BF5" s="82">
        <f t="shared" si="51"/>
        <v>39780.243882336232</v>
      </c>
      <c r="BG5" s="82">
        <f t="shared" si="51"/>
        <v>41053.21168657099</v>
      </c>
      <c r="BH5" s="82">
        <f t="shared" si="51"/>
        <v>42366.914460541266</v>
      </c>
      <c r="BI5" s="82">
        <f t="shared" si="51"/>
        <v>43722.655723278585</v>
      </c>
      <c r="BJ5" s="82">
        <f t="shared" si="51"/>
        <v>45121.780706423502</v>
      </c>
      <c r="BK5" s="82">
        <f t="shared" si="51"/>
        <v>46565.677689029057</v>
      </c>
      <c r="BL5" s="82">
        <f t="shared" si="51"/>
        <v>48055.779375077989</v>
      </c>
      <c r="BM5" s="82">
        <f t="shared" si="52"/>
        <v>49593.564315080483</v>
      </c>
      <c r="BN5" s="82">
        <f t="shared" si="52"/>
        <v>51180.558373163061</v>
      </c>
      <c r="BO5" s="82">
        <f t="shared" si="52"/>
        <v>52818.336241104284</v>
      </c>
      <c r="BP5" s="82">
        <f t="shared" si="52"/>
        <v>54508.523000819623</v>
      </c>
      <c r="BQ5" s="82">
        <f t="shared" si="52"/>
        <v>56252.795736845852</v>
      </c>
      <c r="BR5" s="82">
        <f t="shared" si="52"/>
        <v>58052.88520042492</v>
      </c>
      <c r="BS5" s="82">
        <f t="shared" si="52"/>
        <v>59910.577526838519</v>
      </c>
      <c r="BT5" s="82">
        <f t="shared" si="52"/>
        <v>61827.716007697352</v>
      </c>
      <c r="BU5" s="82">
        <f t="shared" si="52"/>
        <v>63806.202919943673</v>
      </c>
      <c r="BV5" s="82">
        <f t="shared" si="52"/>
        <v>65848.001413381877</v>
      </c>
      <c r="BW5" s="82">
        <f t="shared" si="52"/>
        <v>67955.137458610101</v>
      </c>
      <c r="BX5" s="82">
        <f t="shared" si="52"/>
        <v>70129.701857285632</v>
      </c>
      <c r="BY5" s="82">
        <f t="shared" si="52"/>
        <v>72373.852316718781</v>
      </c>
      <c r="BZ5" s="82">
        <f t="shared" si="52"/>
        <v>74689.815590853788</v>
      </c>
      <c r="CA5" s="82">
        <f t="shared" si="52"/>
        <v>77079.889689761112</v>
      </c>
      <c r="CB5" s="82">
        <f t="shared" si="52"/>
        <v>79546.446159833475</v>
      </c>
      <c r="CC5" s="82">
        <f t="shared" si="52"/>
        <v>82091.932436948147</v>
      </c>
      <c r="CD5" s="82">
        <f t="shared" si="52"/>
        <v>84718.874274930495</v>
      </c>
      <c r="CE5" s="82">
        <f t="shared" si="52"/>
        <v>87429.878251728267</v>
      </c>
      <c r="CF5" s="82">
        <f t="shared" si="52"/>
        <v>90227.634355783579</v>
      </c>
      <c r="CG5" s="82">
        <f t="shared" si="52"/>
        <v>93114.918655168658</v>
      </c>
      <c r="CH5" s="82">
        <f t="shared" si="52"/>
        <v>96094.59605213406</v>
      </c>
      <c r="CI5" s="82">
        <f t="shared" si="52"/>
        <v>99169.623125802347</v>
      </c>
      <c r="CJ5" s="82">
        <f t="shared" si="52"/>
        <v>102343.05106582803</v>
      </c>
      <c r="CK5" s="82">
        <f t="shared" si="52"/>
        <v>105618.02869993453</v>
      </c>
      <c r="CL5" s="82">
        <f t="shared" si="52"/>
        <v>108997.80561833244</v>
      </c>
      <c r="CM5" s="82">
        <f t="shared" si="52"/>
        <v>112485.73539811908</v>
      </c>
      <c r="CN5" s="82">
        <f t="shared" si="52"/>
        <v>116085.2789308589</v>
      </c>
      <c r="CO5" s="82">
        <f t="shared" si="52"/>
        <v>119800.00785664639</v>
      </c>
      <c r="CP5" s="82">
        <f t="shared" si="52"/>
        <v>123633.60810805908</v>
      </c>
      <c r="CQ5" s="82">
        <f t="shared" si="52"/>
        <v>127589.88356751697</v>
      </c>
      <c r="CR5" s="82">
        <f t="shared" si="52"/>
        <v>131672.75984167753</v>
      </c>
      <c r="CS5" s="82">
        <f t="shared" si="52"/>
        <v>135886.2881566112</v>
      </c>
      <c r="CT5" s="82">
        <f t="shared" si="52"/>
        <v>140234.64937762276</v>
      </c>
      <c r="CU5" s="82">
        <f t="shared" si="52"/>
        <v>144722.1581577067</v>
      </c>
      <c r="CV5" s="82">
        <f t="shared" si="52"/>
        <v>149353.26721875332</v>
      </c>
      <c r="CW5" s="82">
        <f t="shared" si="52"/>
        <v>154132.57176975344</v>
      </c>
      <c r="CX5" s="82">
        <f t="shared" si="52"/>
        <v>159064.81406638556</v>
      </c>
      <c r="CY5" s="82">
        <f t="shared" si="52"/>
        <v>164154.88811650992</v>
      </c>
      <c r="CZ5" s="82">
        <f t="shared" si="52"/>
        <v>169407.84453623823</v>
      </c>
      <c r="DA5" s="82">
        <f t="shared" si="52"/>
        <v>174828.89556139786</v>
      </c>
      <c r="DB5" s="82">
        <f t="shared" si="52"/>
        <v>180423.4202193626</v>
      </c>
      <c r="DC5" s="82">
        <f t="shared" si="52"/>
        <v>186196.96966638221</v>
      </c>
      <c r="DD5" s="82">
        <f t="shared" si="52"/>
        <v>192155.27269570646</v>
      </c>
      <c r="DE5" s="82">
        <f t="shared" si="52"/>
        <v>198304.24142196908</v>
      </c>
      <c r="DF5" s="82">
        <f t="shared" si="52"/>
        <v>204649.97714747209</v>
      </c>
      <c r="DG5" s="82">
        <f t="shared" si="52"/>
        <v>211198.77641619119</v>
      </c>
      <c r="DH5" s="82">
        <f t="shared" si="52"/>
        <v>217957.13726150931</v>
      </c>
      <c r="DI5" s="82">
        <f t="shared" si="52"/>
        <v>224931.76565387761</v>
      </c>
      <c r="DJ5" s="82">
        <f t="shared" si="52"/>
        <v>232129.5821548017</v>
      </c>
    </row>
    <row r="6" spans="1:115" x14ac:dyDescent="0.2">
      <c r="A6" t="s">
        <v>57</v>
      </c>
      <c r="B6" s="7" t="str">
        <f>'Data Non-Energy-Sector'!B19</f>
        <v>Catalysts</v>
      </c>
      <c r="C6" s="25" t="s">
        <v>2</v>
      </c>
      <c r="D6" s="82">
        <f t="shared" si="53"/>
        <v>1199.3307437132514</v>
      </c>
      <c r="E6" s="82">
        <f t="shared" si="51"/>
        <v>1198.4059531533674</v>
      </c>
      <c r="F6" s="82">
        <f t="shared" si="51"/>
        <v>1217.0362138614282</v>
      </c>
      <c r="G6" s="82">
        <f t="shared" si="51"/>
        <v>1239.3133546678962</v>
      </c>
      <c r="H6" s="82">
        <f t="shared" si="51"/>
        <v>1258.3552743558591</v>
      </c>
      <c r="I6" s="82">
        <f t="shared" si="51"/>
        <v>1540.0339314301998</v>
      </c>
      <c r="J6" s="82">
        <f t="shared" si="51"/>
        <v>1927.2917046737073</v>
      </c>
      <c r="K6" s="82">
        <f t="shared" si="51"/>
        <v>1966.472481338403</v>
      </c>
      <c r="L6" s="82">
        <f t="shared" si="51"/>
        <v>1954.2585822439</v>
      </c>
      <c r="M6" s="82">
        <f t="shared" si="51"/>
        <v>2273.8098198104049</v>
      </c>
      <c r="N6" s="82">
        <f t="shared" si="51"/>
        <v>2591.1404202444533</v>
      </c>
      <c r="O6" s="82">
        <f t="shared" si="51"/>
        <v>2922.2306131134155</v>
      </c>
      <c r="P6" s="82">
        <f t="shared" si="51"/>
        <v>3886.0699558046404</v>
      </c>
      <c r="Q6" s="82">
        <f t="shared" si="51"/>
        <v>4005.7473763435178</v>
      </c>
      <c r="R6" s="82">
        <f t="shared" si="51"/>
        <v>4445.2612737898999</v>
      </c>
      <c r="S6" s="82">
        <f t="shared" si="51"/>
        <v>5038.06069752434</v>
      </c>
      <c r="T6" s="82">
        <f t="shared" si="51"/>
        <v>5840.7297244091542</v>
      </c>
      <c r="U6" s="82">
        <f t="shared" si="51"/>
        <v>5693.0595122578179</v>
      </c>
      <c r="V6" s="82">
        <f t="shared" si="51"/>
        <v>6922.9137921586535</v>
      </c>
      <c r="W6" s="82">
        <f t="shared" si="51"/>
        <v>6750.3510391948639</v>
      </c>
      <c r="X6" s="82">
        <f t="shared" si="51"/>
        <v>8635.3088522326452</v>
      </c>
      <c r="Y6" s="82">
        <f t="shared" si="51"/>
        <v>10962.451088971055</v>
      </c>
      <c r="Z6" s="82">
        <f t="shared" si="51"/>
        <v>10351.927260872068</v>
      </c>
      <c r="AA6" s="82">
        <f t="shared" si="51"/>
        <v>11088.729454252712</v>
      </c>
      <c r="AB6" s="82">
        <f t="shared" si="51"/>
        <v>12223.618224908067</v>
      </c>
      <c r="AC6" s="82">
        <f t="shared" si="51"/>
        <v>12308.616447196095</v>
      </c>
      <c r="AD6" s="82">
        <f t="shared" si="51"/>
        <v>10588.417327537469</v>
      </c>
      <c r="AE6" s="82">
        <f t="shared" si="51"/>
        <v>11141.520547933265</v>
      </c>
      <c r="AF6" s="82">
        <f t="shared" si="51"/>
        <v>13689.376704955816</v>
      </c>
      <c r="AG6" s="82">
        <f t="shared" si="51"/>
        <v>12669.895972488193</v>
      </c>
      <c r="AH6" s="82">
        <f t="shared" si="51"/>
        <v>13075.332643607815</v>
      </c>
      <c r="AI6" s="82">
        <f t="shared" si="51"/>
        <v>13493.743288203266</v>
      </c>
      <c r="AJ6" s="82">
        <f t="shared" si="51"/>
        <v>13925.543073425772</v>
      </c>
      <c r="AK6" s="82">
        <f t="shared" si="51"/>
        <v>14371.160451775397</v>
      </c>
      <c r="AL6" s="82">
        <f t="shared" si="51"/>
        <v>14831.037586232209</v>
      </c>
      <c r="AM6" s="82">
        <f t="shared" si="51"/>
        <v>15305.630788991641</v>
      </c>
      <c r="AN6" s="82">
        <f t="shared" si="51"/>
        <v>15795.410974239374</v>
      </c>
      <c r="AO6" s="82">
        <f t="shared" si="51"/>
        <v>16300.864125415033</v>
      </c>
      <c r="AP6" s="82">
        <f t="shared" si="51"/>
        <v>16822.491777428317</v>
      </c>
      <c r="AQ6" s="82">
        <f t="shared" si="51"/>
        <v>17360.811514306024</v>
      </c>
      <c r="AR6" s="82">
        <f t="shared" si="51"/>
        <v>17916.357482763819</v>
      </c>
      <c r="AS6" s="82">
        <f t="shared" si="51"/>
        <v>18489.680922212261</v>
      </c>
      <c r="AT6" s="82">
        <f t="shared" si="51"/>
        <v>19081.350711723055</v>
      </c>
      <c r="AU6" s="82">
        <f t="shared" si="51"/>
        <v>19691.953934498193</v>
      </c>
      <c r="AV6" s="82">
        <f t="shared" si="51"/>
        <v>20322.096460402136</v>
      </c>
      <c r="AW6" s="82">
        <f t="shared" si="51"/>
        <v>20972.403547135003</v>
      </c>
      <c r="AX6" s="82">
        <f t="shared" si="51"/>
        <v>21643.520460643325</v>
      </c>
      <c r="AY6" s="82">
        <f t="shared" si="51"/>
        <v>22336.113115383912</v>
      </c>
      <c r="AZ6" s="82">
        <f t="shared" si="51"/>
        <v>23050.868735076197</v>
      </c>
      <c r="BA6" s="82">
        <f t="shared" si="51"/>
        <v>23788.496534598635</v>
      </c>
      <c r="BB6" s="82">
        <f t="shared" si="51"/>
        <v>24549.72842370579</v>
      </c>
      <c r="BC6" s="82">
        <f t="shared" si="51"/>
        <v>25335.319733264376</v>
      </c>
      <c r="BD6" s="82">
        <f t="shared" si="51"/>
        <v>26146.049964728838</v>
      </c>
      <c r="BE6" s="82">
        <f t="shared" si="51"/>
        <v>26982.723563600161</v>
      </c>
      <c r="BF6" s="82">
        <f t="shared" si="51"/>
        <v>27846.170717635367</v>
      </c>
      <c r="BG6" s="82">
        <f t="shared" si="51"/>
        <v>28737.248180599698</v>
      </c>
      <c r="BH6" s="82">
        <f t="shared" si="51"/>
        <v>29656.84012237889</v>
      </c>
      <c r="BI6" s="82">
        <f t="shared" si="51"/>
        <v>30605.859006295013</v>
      </c>
      <c r="BJ6" s="82">
        <f t="shared" si="51"/>
        <v>31585.246494496456</v>
      </c>
      <c r="BK6" s="82">
        <f t="shared" si="51"/>
        <v>32595.974382320343</v>
      </c>
      <c r="BL6" s="82">
        <f t="shared" si="51"/>
        <v>33639.045562554595</v>
      </c>
      <c r="BM6" s="82">
        <f t="shared" si="52"/>
        <v>34715.495020556344</v>
      </c>
      <c r="BN6" s="82">
        <f t="shared" si="52"/>
        <v>35826.390861214146</v>
      </c>
      <c r="BO6" s="82">
        <f t="shared" si="52"/>
        <v>36972.835368772998</v>
      </c>
      <c r="BP6" s="82">
        <f t="shared" si="52"/>
        <v>38155.966100573736</v>
      </c>
      <c r="BQ6" s="82">
        <f t="shared" si="52"/>
        <v>39376.957015792097</v>
      </c>
      <c r="BR6" s="82">
        <f t="shared" si="52"/>
        <v>40637.019640297447</v>
      </c>
      <c r="BS6" s="82">
        <f t="shared" si="52"/>
        <v>41937.404268786966</v>
      </c>
      <c r="BT6" s="82">
        <f t="shared" si="52"/>
        <v>43279.401205388152</v>
      </c>
      <c r="BU6" s="82">
        <f t="shared" si="52"/>
        <v>44664.342043960576</v>
      </c>
      <c r="BV6" s="82">
        <f t="shared" si="52"/>
        <v>46093.600989367318</v>
      </c>
      <c r="BW6" s="82">
        <f t="shared" si="52"/>
        <v>47568.596221027074</v>
      </c>
      <c r="BX6" s="82">
        <f t="shared" si="52"/>
        <v>49090.79130009994</v>
      </c>
      <c r="BY6" s="82">
        <f t="shared" si="52"/>
        <v>50661.696621703137</v>
      </c>
      <c r="BZ6" s="82">
        <f t="shared" si="52"/>
        <v>52282.870913597639</v>
      </c>
      <c r="CA6" s="82">
        <f t="shared" si="52"/>
        <v>53955.922782832764</v>
      </c>
      <c r="CB6" s="82">
        <f t="shared" si="52"/>
        <v>55682.512311883416</v>
      </c>
      <c r="CC6" s="82">
        <f t="shared" si="52"/>
        <v>57464.35270586369</v>
      </c>
      <c r="CD6" s="82">
        <f t="shared" si="52"/>
        <v>59303.211992451332</v>
      </c>
      <c r="CE6" s="82">
        <f t="shared" si="52"/>
        <v>61200.914776209778</v>
      </c>
      <c r="CF6" s="82">
        <f t="shared" si="52"/>
        <v>63159.344049048494</v>
      </c>
      <c r="CG6" s="82">
        <f t="shared" si="52"/>
        <v>65180.443058618046</v>
      </c>
      <c r="CH6" s="82">
        <f t="shared" si="52"/>
        <v>67266.217236493831</v>
      </c>
      <c r="CI6" s="82">
        <f t="shared" si="52"/>
        <v>69418.736188061637</v>
      </c>
      <c r="CJ6" s="82">
        <f t="shared" si="52"/>
        <v>71640.135746079613</v>
      </c>
      <c r="CK6" s="82">
        <f t="shared" si="52"/>
        <v>73932.620089954158</v>
      </c>
      <c r="CL6" s="82">
        <f t="shared" si="52"/>
        <v>76298.463932832688</v>
      </c>
      <c r="CM6" s="82">
        <f t="shared" si="52"/>
        <v>78740.01477868334</v>
      </c>
      <c r="CN6" s="82">
        <f t="shared" si="52"/>
        <v>81259.69525160121</v>
      </c>
      <c r="CO6" s="82">
        <f t="shared" si="52"/>
        <v>83860.005499652456</v>
      </c>
      <c r="CP6" s="82">
        <f t="shared" si="52"/>
        <v>86543.525675641344</v>
      </c>
      <c r="CQ6" s="82">
        <f t="shared" si="52"/>
        <v>89312.918497261868</v>
      </c>
      <c r="CR6" s="82">
        <f t="shared" si="52"/>
        <v>92170.931889174244</v>
      </c>
      <c r="CS6" s="82">
        <f t="shared" si="52"/>
        <v>95120.401709627826</v>
      </c>
      <c r="CT6" s="82">
        <f t="shared" si="52"/>
        <v>98164.254564335919</v>
      </c>
      <c r="CU6" s="82">
        <f t="shared" si="52"/>
        <v>101305.51071039466</v>
      </c>
      <c r="CV6" s="82">
        <f t="shared" si="52"/>
        <v>104547.28705312729</v>
      </c>
      <c r="CW6" s="82">
        <f t="shared" si="52"/>
        <v>107892.80023882737</v>
      </c>
      <c r="CX6" s="82">
        <f t="shared" si="52"/>
        <v>111345.36984646985</v>
      </c>
      <c r="CY6" s="82">
        <f t="shared" si="52"/>
        <v>114908.42168155689</v>
      </c>
      <c r="CZ6" s="82">
        <f t="shared" si="52"/>
        <v>118585.49117536671</v>
      </c>
      <c r="DA6" s="82">
        <f t="shared" si="52"/>
        <v>122380.22689297845</v>
      </c>
      <c r="DB6" s="82">
        <f t="shared" si="52"/>
        <v>126296.39415355376</v>
      </c>
      <c r="DC6" s="82">
        <f t="shared" si="52"/>
        <v>130337.87876646749</v>
      </c>
      <c r="DD6" s="82">
        <f t="shared" si="52"/>
        <v>134508.69088699445</v>
      </c>
      <c r="DE6" s="82">
        <f t="shared" si="52"/>
        <v>138812.96899537827</v>
      </c>
      <c r="DF6" s="82">
        <f t="shared" si="52"/>
        <v>143254.98400323038</v>
      </c>
      <c r="DG6" s="82">
        <f t="shared" si="52"/>
        <v>147839.14349133376</v>
      </c>
      <c r="DH6" s="82">
        <f t="shared" si="52"/>
        <v>152569.99608305644</v>
      </c>
      <c r="DI6" s="82">
        <f t="shared" si="52"/>
        <v>157452.23595771423</v>
      </c>
      <c r="DJ6" s="82">
        <f t="shared" si="52"/>
        <v>162490.70750836108</v>
      </c>
    </row>
    <row r="7" spans="1:115" x14ac:dyDescent="0.2">
      <c r="A7" t="s">
        <v>57</v>
      </c>
      <c r="B7" s="7" t="str">
        <f>'Data Non-Energy-Sector'!B20</f>
        <v>Ceramic &amp; Pigments</v>
      </c>
      <c r="C7" s="25" t="s">
        <v>2</v>
      </c>
      <c r="D7" s="82">
        <f t="shared" si="53"/>
        <v>856.66481693803678</v>
      </c>
      <c r="E7" s="82">
        <f t="shared" si="51"/>
        <v>856.00425225240531</v>
      </c>
      <c r="F7" s="82">
        <f t="shared" si="51"/>
        <v>869.3115813295916</v>
      </c>
      <c r="G7" s="82">
        <f t="shared" si="51"/>
        <v>885.2238247627829</v>
      </c>
      <c r="H7" s="82">
        <f t="shared" si="51"/>
        <v>898.82519596847078</v>
      </c>
      <c r="I7" s="82">
        <f t="shared" si="51"/>
        <v>1100.0242367358569</v>
      </c>
      <c r="J7" s="82">
        <f t="shared" si="51"/>
        <v>1376.636931909791</v>
      </c>
      <c r="K7" s="82">
        <f t="shared" si="51"/>
        <v>1404.6232009560022</v>
      </c>
      <c r="L7" s="82">
        <f t="shared" si="51"/>
        <v>1395.8989873170713</v>
      </c>
      <c r="M7" s="82">
        <f t="shared" si="51"/>
        <v>1624.1498712931461</v>
      </c>
      <c r="N7" s="82">
        <f t="shared" si="51"/>
        <v>1850.8145858888952</v>
      </c>
      <c r="O7" s="82">
        <f t="shared" si="51"/>
        <v>2087.3075807952969</v>
      </c>
      <c r="P7" s="82">
        <f t="shared" si="51"/>
        <v>2775.7642541461719</v>
      </c>
      <c r="Q7" s="82">
        <f t="shared" si="51"/>
        <v>2861.2481259596552</v>
      </c>
      <c r="R7" s="82">
        <f t="shared" si="51"/>
        <v>3175.1866241356429</v>
      </c>
      <c r="S7" s="82">
        <f t="shared" si="51"/>
        <v>3598.6147839459572</v>
      </c>
      <c r="T7" s="82">
        <f t="shared" si="51"/>
        <v>4171.9498031493958</v>
      </c>
      <c r="U7" s="82">
        <f t="shared" si="51"/>
        <v>4066.4710801841557</v>
      </c>
      <c r="V7" s="82">
        <f t="shared" si="51"/>
        <v>4944.9384229704665</v>
      </c>
      <c r="W7" s="82">
        <f t="shared" si="51"/>
        <v>4821.679313710617</v>
      </c>
      <c r="X7" s="82">
        <f t="shared" si="51"/>
        <v>6168.0777515947457</v>
      </c>
      <c r="Y7" s="82">
        <f t="shared" si="51"/>
        <v>7830.3222064078964</v>
      </c>
      <c r="Z7" s="82">
        <f t="shared" si="51"/>
        <v>7394.2337577657618</v>
      </c>
      <c r="AA7" s="82">
        <f t="shared" si="51"/>
        <v>7920.5210387519373</v>
      </c>
      <c r="AB7" s="82">
        <f t="shared" si="51"/>
        <v>8731.155874934333</v>
      </c>
      <c r="AC7" s="82">
        <f t="shared" si="51"/>
        <v>8791.8688908543536</v>
      </c>
      <c r="AD7" s="82">
        <f t="shared" si="51"/>
        <v>7563.1552339553346</v>
      </c>
      <c r="AE7" s="82">
        <f t="shared" si="51"/>
        <v>7958.228962809475</v>
      </c>
      <c r="AF7" s="82">
        <f t="shared" si="51"/>
        <v>9778.126217825582</v>
      </c>
      <c r="AG7" s="82">
        <f t="shared" si="51"/>
        <v>9049.9256946344231</v>
      </c>
      <c r="AH7" s="82">
        <f t="shared" si="51"/>
        <v>9339.5233168627256</v>
      </c>
      <c r="AI7" s="82">
        <f t="shared" ref="E7:BL10" si="54">AI103</f>
        <v>9638.3880630023323</v>
      </c>
      <c r="AJ7" s="82">
        <f t="shared" si="54"/>
        <v>9946.816481018408</v>
      </c>
      <c r="AK7" s="82">
        <f t="shared" si="54"/>
        <v>10265.114608410997</v>
      </c>
      <c r="AL7" s="82">
        <f t="shared" si="54"/>
        <v>10593.598275880149</v>
      </c>
      <c r="AM7" s="82">
        <f t="shared" si="54"/>
        <v>10932.593420708314</v>
      </c>
      <c r="AN7" s="82">
        <f t="shared" si="54"/>
        <v>11282.43641017098</v>
      </c>
      <c r="AO7" s="82">
        <f t="shared" si="54"/>
        <v>11643.474375296451</v>
      </c>
      <c r="AP7" s="82">
        <f t="shared" si="54"/>
        <v>12016.065555305939</v>
      </c>
      <c r="AQ7" s="82">
        <f t="shared" si="54"/>
        <v>12400.579653075729</v>
      </c>
      <c r="AR7" s="82">
        <f t="shared" si="54"/>
        <v>12797.398201974152</v>
      </c>
      <c r="AS7" s="82">
        <f t="shared" si="54"/>
        <v>13206.914944437325</v>
      </c>
      <c r="AT7" s="82">
        <f t="shared" si="54"/>
        <v>13629.536222659321</v>
      </c>
      <c r="AU7" s="82">
        <f t="shared" si="54"/>
        <v>14065.68138178442</v>
      </c>
      <c r="AV7" s="82">
        <f t="shared" si="54"/>
        <v>14515.783186001521</v>
      </c>
      <c r="AW7" s="82">
        <f t="shared" si="54"/>
        <v>14980.288247953571</v>
      </c>
      <c r="AX7" s="82">
        <f t="shared" si="54"/>
        <v>15459.657471888086</v>
      </c>
      <c r="AY7" s="82">
        <f t="shared" si="54"/>
        <v>15954.366510988504</v>
      </c>
      <c r="AZ7" s="82">
        <f t="shared" si="54"/>
        <v>16464.906239340136</v>
      </c>
      <c r="BA7" s="82">
        <f t="shared" si="54"/>
        <v>16991.783238999022</v>
      </c>
      <c r="BB7" s="82">
        <f t="shared" si="54"/>
        <v>17535.52030264699</v>
      </c>
      <c r="BC7" s="82">
        <f t="shared" si="54"/>
        <v>18096.656952331694</v>
      </c>
      <c r="BD7" s="82">
        <f t="shared" si="54"/>
        <v>18675.749974806309</v>
      </c>
      <c r="BE7" s="82">
        <f t="shared" si="54"/>
        <v>19273.373974000111</v>
      </c>
      <c r="BF7" s="82">
        <f t="shared" si="54"/>
        <v>19890.121941168116</v>
      </c>
      <c r="BG7" s="82">
        <f t="shared" si="54"/>
        <v>20526.605843285495</v>
      </c>
      <c r="BH7" s="82">
        <f t="shared" si="54"/>
        <v>21183.457230270633</v>
      </c>
      <c r="BI7" s="82">
        <f t="shared" si="54"/>
        <v>21861.327861639293</v>
      </c>
      <c r="BJ7" s="82">
        <f t="shared" si="54"/>
        <v>22560.890353211751</v>
      </c>
      <c r="BK7" s="82">
        <f t="shared" si="54"/>
        <v>23282.838844514528</v>
      </c>
      <c r="BL7" s="82">
        <f t="shared" si="54"/>
        <v>24027.889687538995</v>
      </c>
      <c r="BM7" s="82">
        <f t="shared" ref="BM7:DJ7" si="55">BM103</f>
        <v>24796.782157540241</v>
      </c>
      <c r="BN7" s="82">
        <f t="shared" si="55"/>
        <v>25590.279186581531</v>
      </c>
      <c r="BO7" s="82">
        <f t="shared" si="55"/>
        <v>26409.168120552142</v>
      </c>
      <c r="BP7" s="82">
        <f t="shared" si="55"/>
        <v>27254.261500409812</v>
      </c>
      <c r="BQ7" s="82">
        <f t="shared" si="55"/>
        <v>28126.397868422926</v>
      </c>
      <c r="BR7" s="82">
        <f t="shared" si="55"/>
        <v>29026.44260021246</v>
      </c>
      <c r="BS7" s="82">
        <f t="shared" si="55"/>
        <v>29955.288763419259</v>
      </c>
      <c r="BT7" s="82">
        <f t="shared" si="55"/>
        <v>30913.858003848676</v>
      </c>
      <c r="BU7" s="82">
        <f t="shared" si="55"/>
        <v>31903.101459971836</v>
      </c>
      <c r="BV7" s="82">
        <f t="shared" si="55"/>
        <v>32924.000706690938</v>
      </c>
      <c r="BW7" s="82">
        <f t="shared" si="55"/>
        <v>33977.568729305051</v>
      </c>
      <c r="BX7" s="82">
        <f t="shared" si="55"/>
        <v>35064.850928642816</v>
      </c>
      <c r="BY7" s="82">
        <f t="shared" si="55"/>
        <v>36186.926158359391</v>
      </c>
      <c r="BZ7" s="82">
        <f t="shared" si="55"/>
        <v>37344.907795426894</v>
      </c>
      <c r="CA7" s="82">
        <f t="shared" si="55"/>
        <v>38539.944844880556</v>
      </c>
      <c r="CB7" s="82">
        <f t="shared" si="55"/>
        <v>39773.223079916737</v>
      </c>
      <c r="CC7" s="82">
        <f t="shared" si="55"/>
        <v>41045.966218474074</v>
      </c>
      <c r="CD7" s="82">
        <f t="shared" si="55"/>
        <v>42359.437137465247</v>
      </c>
      <c r="CE7" s="82">
        <f t="shared" si="55"/>
        <v>43714.939125864134</v>
      </c>
      <c r="CF7" s="82">
        <f t="shared" si="55"/>
        <v>45113.817177891789</v>
      </c>
      <c r="CG7" s="82">
        <f t="shared" si="55"/>
        <v>46557.459327584329</v>
      </c>
      <c r="CH7" s="82">
        <f t="shared" si="55"/>
        <v>48047.29802606703</v>
      </c>
      <c r="CI7" s="82">
        <f t="shared" si="55"/>
        <v>49584.811562901174</v>
      </c>
      <c r="CJ7" s="82">
        <f t="shared" si="55"/>
        <v>51171.525532914013</v>
      </c>
      <c r="CK7" s="82">
        <f t="shared" si="55"/>
        <v>52809.014349967263</v>
      </c>
      <c r="CL7" s="82">
        <f t="shared" si="55"/>
        <v>54498.902809166219</v>
      </c>
      <c r="CM7" s="82">
        <f t="shared" si="55"/>
        <v>56242.867699059541</v>
      </c>
      <c r="CN7" s="82">
        <f t="shared" si="55"/>
        <v>58042.639465429449</v>
      </c>
      <c r="CO7" s="82">
        <f t="shared" si="55"/>
        <v>59900.003928323196</v>
      </c>
      <c r="CP7" s="82">
        <f t="shared" si="55"/>
        <v>61816.804054029541</v>
      </c>
      <c r="CQ7" s="82">
        <f t="shared" si="55"/>
        <v>63794.941783758484</v>
      </c>
      <c r="CR7" s="82">
        <f t="shared" si="55"/>
        <v>65836.379920838765</v>
      </c>
      <c r="CS7" s="82">
        <f t="shared" si="55"/>
        <v>67943.144078305602</v>
      </c>
      <c r="CT7" s="82">
        <f t="shared" si="55"/>
        <v>70117.324688811379</v>
      </c>
      <c r="CU7" s="82">
        <f t="shared" si="55"/>
        <v>72361.079078853349</v>
      </c>
      <c r="CV7" s="82">
        <f t="shared" si="55"/>
        <v>74676.633609376659</v>
      </c>
      <c r="CW7" s="82">
        <f t="shared" si="55"/>
        <v>77066.285884876721</v>
      </c>
      <c r="CX7" s="82">
        <f t="shared" si="55"/>
        <v>79532.40703319278</v>
      </c>
      <c r="CY7" s="82">
        <f t="shared" si="55"/>
        <v>82077.444058254958</v>
      </c>
      <c r="CZ7" s="82">
        <f t="shared" si="55"/>
        <v>84703.922268119117</v>
      </c>
      <c r="DA7" s="82">
        <f t="shared" si="55"/>
        <v>87414.447780698931</v>
      </c>
      <c r="DB7" s="82">
        <f t="shared" si="55"/>
        <v>90211.710109681298</v>
      </c>
      <c r="DC7" s="82">
        <f t="shared" si="55"/>
        <v>93098.484833191105</v>
      </c>
      <c r="DD7" s="82">
        <f t="shared" si="55"/>
        <v>96077.636347853229</v>
      </c>
      <c r="DE7" s="82">
        <f t="shared" si="55"/>
        <v>99152.120710984542</v>
      </c>
      <c r="DF7" s="82">
        <f t="shared" si="55"/>
        <v>102324.98857373605</v>
      </c>
      <c r="DG7" s="82">
        <f t="shared" si="55"/>
        <v>105599.3882080956</v>
      </c>
      <c r="DH7" s="82">
        <f t="shared" si="55"/>
        <v>108978.56863075466</v>
      </c>
      <c r="DI7" s="82">
        <f t="shared" si="55"/>
        <v>112465.8828269388</v>
      </c>
      <c r="DJ7" s="82">
        <f t="shared" si="55"/>
        <v>116064.79107740085</v>
      </c>
    </row>
    <row r="8" spans="1:115" x14ac:dyDescent="0.2">
      <c r="A8" t="s">
        <v>57</v>
      </c>
      <c r="B8" s="7" t="str">
        <f>'Data Non-Energy-Sector'!B21</f>
        <v>Magnets</v>
      </c>
      <c r="C8" s="25" t="s">
        <v>2</v>
      </c>
      <c r="D8" s="82">
        <f t="shared" si="53"/>
        <v>856.66481693803678</v>
      </c>
      <c r="E8" s="82">
        <f t="shared" si="54"/>
        <v>856.00425225240531</v>
      </c>
      <c r="F8" s="82">
        <f t="shared" si="54"/>
        <v>869.3115813295916</v>
      </c>
      <c r="G8" s="82">
        <f t="shared" si="54"/>
        <v>885.2238247627829</v>
      </c>
      <c r="H8" s="82">
        <f t="shared" si="54"/>
        <v>898.82519596847078</v>
      </c>
      <c r="I8" s="82">
        <f t="shared" si="54"/>
        <v>1100.0242367358569</v>
      </c>
      <c r="J8" s="82">
        <f t="shared" si="54"/>
        <v>1376.636931909791</v>
      </c>
      <c r="K8" s="82">
        <f t="shared" si="54"/>
        <v>1404.6232009560022</v>
      </c>
      <c r="L8" s="82">
        <f t="shared" si="54"/>
        <v>1395.8989873170713</v>
      </c>
      <c r="M8" s="82">
        <f t="shared" si="54"/>
        <v>1624.1498712931461</v>
      </c>
      <c r="N8" s="82">
        <f t="shared" si="54"/>
        <v>1850.8145858888952</v>
      </c>
      <c r="O8" s="82">
        <f t="shared" si="54"/>
        <v>2087.3075807952969</v>
      </c>
      <c r="P8" s="82">
        <f t="shared" si="54"/>
        <v>2775.7642541461719</v>
      </c>
      <c r="Q8" s="82">
        <f t="shared" si="54"/>
        <v>2861.2481259596552</v>
      </c>
      <c r="R8" s="82">
        <f t="shared" si="54"/>
        <v>3175.1866241356429</v>
      </c>
      <c r="S8" s="82">
        <f t="shared" si="54"/>
        <v>3598.6147839459572</v>
      </c>
      <c r="T8" s="82">
        <f t="shared" si="54"/>
        <v>4171.9498031493958</v>
      </c>
      <c r="U8" s="82">
        <f t="shared" si="54"/>
        <v>4066.4710801841557</v>
      </c>
      <c r="V8" s="82">
        <f t="shared" si="54"/>
        <v>4944.9384229704665</v>
      </c>
      <c r="W8" s="82">
        <f t="shared" si="54"/>
        <v>4821.679313710617</v>
      </c>
      <c r="X8" s="82">
        <f t="shared" si="54"/>
        <v>6168.0777515947457</v>
      </c>
      <c r="Y8" s="82">
        <f t="shared" si="54"/>
        <v>7830.3222064078964</v>
      </c>
      <c r="Z8" s="82">
        <f t="shared" si="54"/>
        <v>7394.2337577657618</v>
      </c>
      <c r="AA8" s="82">
        <f t="shared" si="54"/>
        <v>7920.5210387519373</v>
      </c>
      <c r="AB8" s="82">
        <f t="shared" si="54"/>
        <v>8731.155874934333</v>
      </c>
      <c r="AC8" s="82">
        <f t="shared" si="54"/>
        <v>8791.8688908543536</v>
      </c>
      <c r="AD8" s="82">
        <f t="shared" si="54"/>
        <v>7563.1552339553346</v>
      </c>
      <c r="AE8" s="82">
        <f t="shared" si="54"/>
        <v>7958.228962809475</v>
      </c>
      <c r="AF8" s="82">
        <f t="shared" si="54"/>
        <v>9778.126217825582</v>
      </c>
      <c r="AG8" s="82">
        <f t="shared" si="54"/>
        <v>9049.9256946344231</v>
      </c>
      <c r="AH8" s="82">
        <f t="shared" si="54"/>
        <v>9339.5233168627256</v>
      </c>
      <c r="AI8" s="82">
        <f t="shared" si="54"/>
        <v>9638.3880630023323</v>
      </c>
      <c r="AJ8" s="82">
        <f t="shared" si="54"/>
        <v>9946.816481018408</v>
      </c>
      <c r="AK8" s="82">
        <f t="shared" si="54"/>
        <v>10265.114608410997</v>
      </c>
      <c r="AL8" s="82">
        <f t="shared" si="54"/>
        <v>10593.598275880149</v>
      </c>
      <c r="AM8" s="82">
        <f t="shared" si="54"/>
        <v>10932.593420708314</v>
      </c>
      <c r="AN8" s="82">
        <f t="shared" si="54"/>
        <v>11282.43641017098</v>
      </c>
      <c r="AO8" s="82">
        <f t="shared" si="54"/>
        <v>11643.474375296451</v>
      </c>
      <c r="AP8" s="82">
        <f t="shared" si="54"/>
        <v>12016.065555305939</v>
      </c>
      <c r="AQ8" s="82">
        <f t="shared" si="54"/>
        <v>12400.579653075729</v>
      </c>
      <c r="AR8" s="82">
        <f t="shared" si="54"/>
        <v>12797.398201974152</v>
      </c>
      <c r="AS8" s="82">
        <f t="shared" si="54"/>
        <v>13206.914944437325</v>
      </c>
      <c r="AT8" s="82">
        <f t="shared" si="54"/>
        <v>13629.536222659321</v>
      </c>
      <c r="AU8" s="82">
        <f t="shared" si="54"/>
        <v>14065.68138178442</v>
      </c>
      <c r="AV8" s="82">
        <f t="shared" si="54"/>
        <v>14515.783186001521</v>
      </c>
      <c r="AW8" s="82">
        <f t="shared" si="54"/>
        <v>14980.288247953571</v>
      </c>
      <c r="AX8" s="82">
        <f t="shared" si="54"/>
        <v>15459.657471888086</v>
      </c>
      <c r="AY8" s="82">
        <f t="shared" si="54"/>
        <v>15954.366510988504</v>
      </c>
      <c r="AZ8" s="82">
        <f t="shared" si="54"/>
        <v>16464.906239340136</v>
      </c>
      <c r="BA8" s="82">
        <f t="shared" si="54"/>
        <v>16991.783238999022</v>
      </c>
      <c r="BB8" s="82">
        <f t="shared" si="54"/>
        <v>17535.52030264699</v>
      </c>
      <c r="BC8" s="82">
        <f t="shared" si="54"/>
        <v>18096.656952331694</v>
      </c>
      <c r="BD8" s="82">
        <f t="shared" si="54"/>
        <v>18675.749974806309</v>
      </c>
      <c r="BE8" s="82">
        <f t="shared" si="54"/>
        <v>19273.373974000111</v>
      </c>
      <c r="BF8" s="82">
        <f t="shared" si="54"/>
        <v>19890.121941168116</v>
      </c>
      <c r="BG8" s="82">
        <f t="shared" si="54"/>
        <v>20526.605843285495</v>
      </c>
      <c r="BH8" s="82">
        <f t="shared" si="54"/>
        <v>21183.457230270633</v>
      </c>
      <c r="BI8" s="82">
        <f t="shared" si="54"/>
        <v>21861.327861639293</v>
      </c>
      <c r="BJ8" s="82">
        <f t="shared" si="54"/>
        <v>22560.890353211751</v>
      </c>
      <c r="BK8" s="82">
        <f t="shared" si="54"/>
        <v>23282.838844514528</v>
      </c>
      <c r="BL8" s="82">
        <f t="shared" si="54"/>
        <v>24027.889687538995</v>
      </c>
      <c r="BM8" s="82">
        <f t="shared" ref="BM8:DJ8" si="56">BM104</f>
        <v>24796.782157540241</v>
      </c>
      <c r="BN8" s="82">
        <f t="shared" si="56"/>
        <v>25590.279186581531</v>
      </c>
      <c r="BO8" s="82">
        <f t="shared" si="56"/>
        <v>26409.168120552142</v>
      </c>
      <c r="BP8" s="82">
        <f t="shared" si="56"/>
        <v>27254.261500409812</v>
      </c>
      <c r="BQ8" s="82">
        <f t="shared" si="56"/>
        <v>28126.397868422926</v>
      </c>
      <c r="BR8" s="82">
        <f t="shared" si="56"/>
        <v>29026.44260021246</v>
      </c>
      <c r="BS8" s="82">
        <f t="shared" si="56"/>
        <v>29955.288763419259</v>
      </c>
      <c r="BT8" s="82">
        <f t="shared" si="56"/>
        <v>30913.858003848676</v>
      </c>
      <c r="BU8" s="82">
        <f t="shared" si="56"/>
        <v>31903.101459971836</v>
      </c>
      <c r="BV8" s="82">
        <f t="shared" si="56"/>
        <v>32924.000706690938</v>
      </c>
      <c r="BW8" s="82">
        <f t="shared" si="56"/>
        <v>33977.568729305051</v>
      </c>
      <c r="BX8" s="82">
        <f t="shared" si="56"/>
        <v>35064.850928642816</v>
      </c>
      <c r="BY8" s="82">
        <f t="shared" si="56"/>
        <v>36186.926158359391</v>
      </c>
      <c r="BZ8" s="82">
        <f t="shared" si="56"/>
        <v>37344.907795426894</v>
      </c>
      <c r="CA8" s="82">
        <f t="shared" si="56"/>
        <v>38539.944844880556</v>
      </c>
      <c r="CB8" s="82">
        <f t="shared" si="56"/>
        <v>39773.223079916737</v>
      </c>
      <c r="CC8" s="82">
        <f t="shared" si="56"/>
        <v>41045.966218474074</v>
      </c>
      <c r="CD8" s="82">
        <f t="shared" si="56"/>
        <v>42359.437137465247</v>
      </c>
      <c r="CE8" s="82">
        <f t="shared" si="56"/>
        <v>43714.939125864134</v>
      </c>
      <c r="CF8" s="82">
        <f t="shared" si="56"/>
        <v>45113.817177891789</v>
      </c>
      <c r="CG8" s="82">
        <f t="shared" si="56"/>
        <v>46557.459327584329</v>
      </c>
      <c r="CH8" s="82">
        <f t="shared" si="56"/>
        <v>48047.29802606703</v>
      </c>
      <c r="CI8" s="82">
        <f t="shared" si="56"/>
        <v>49584.811562901174</v>
      </c>
      <c r="CJ8" s="82">
        <f t="shared" si="56"/>
        <v>51171.525532914013</v>
      </c>
      <c r="CK8" s="82">
        <f t="shared" si="56"/>
        <v>52809.014349967263</v>
      </c>
      <c r="CL8" s="82">
        <f t="shared" si="56"/>
        <v>54498.902809166219</v>
      </c>
      <c r="CM8" s="82">
        <f t="shared" si="56"/>
        <v>56242.867699059541</v>
      </c>
      <c r="CN8" s="82">
        <f t="shared" si="56"/>
        <v>58042.639465429449</v>
      </c>
      <c r="CO8" s="82">
        <f t="shared" si="56"/>
        <v>59900.003928323196</v>
      </c>
      <c r="CP8" s="82">
        <f t="shared" si="56"/>
        <v>61816.804054029541</v>
      </c>
      <c r="CQ8" s="82">
        <f t="shared" si="56"/>
        <v>63794.941783758484</v>
      </c>
      <c r="CR8" s="82">
        <f t="shared" si="56"/>
        <v>65836.379920838765</v>
      </c>
      <c r="CS8" s="82">
        <f t="shared" si="56"/>
        <v>67943.144078305602</v>
      </c>
      <c r="CT8" s="82">
        <f t="shared" si="56"/>
        <v>70117.324688811379</v>
      </c>
      <c r="CU8" s="82">
        <f t="shared" si="56"/>
        <v>72361.079078853349</v>
      </c>
      <c r="CV8" s="82">
        <f t="shared" si="56"/>
        <v>74676.633609376659</v>
      </c>
      <c r="CW8" s="82">
        <f t="shared" si="56"/>
        <v>77066.285884876721</v>
      </c>
      <c r="CX8" s="82">
        <f t="shared" si="56"/>
        <v>79532.40703319278</v>
      </c>
      <c r="CY8" s="82">
        <f t="shared" si="56"/>
        <v>82077.444058254958</v>
      </c>
      <c r="CZ8" s="82">
        <f t="shared" si="56"/>
        <v>84703.922268119117</v>
      </c>
      <c r="DA8" s="82">
        <f t="shared" si="56"/>
        <v>87414.447780698931</v>
      </c>
      <c r="DB8" s="82">
        <f t="shared" si="56"/>
        <v>90211.710109681298</v>
      </c>
      <c r="DC8" s="82">
        <f t="shared" si="56"/>
        <v>93098.484833191105</v>
      </c>
      <c r="DD8" s="82">
        <f t="shared" si="56"/>
        <v>96077.636347853229</v>
      </c>
      <c r="DE8" s="82">
        <f t="shared" si="56"/>
        <v>99152.120710984542</v>
      </c>
      <c r="DF8" s="82">
        <f t="shared" si="56"/>
        <v>102324.98857373605</v>
      </c>
      <c r="DG8" s="82">
        <f t="shared" si="56"/>
        <v>105599.3882080956</v>
      </c>
      <c r="DH8" s="82">
        <f t="shared" si="56"/>
        <v>108978.56863075466</v>
      </c>
      <c r="DI8" s="82">
        <f t="shared" si="56"/>
        <v>112465.8828269388</v>
      </c>
      <c r="DJ8" s="82">
        <f t="shared" si="56"/>
        <v>116064.79107740085</v>
      </c>
    </row>
    <row r="9" spans="1:115" x14ac:dyDescent="0.2">
      <c r="A9" t="s">
        <v>57</v>
      </c>
      <c r="B9" s="7" t="str">
        <f>'Data Non-Energy-Sector'!B22</f>
        <v>Tyre adhesives and paint dryers</v>
      </c>
      <c r="C9" s="25" t="s">
        <v>2</v>
      </c>
      <c r="D9" s="82">
        <f t="shared" si="53"/>
        <v>685.3318535504294</v>
      </c>
      <c r="E9" s="82">
        <f t="shared" si="54"/>
        <v>684.80340180192422</v>
      </c>
      <c r="F9" s="82">
        <f t="shared" si="54"/>
        <v>695.44926506367324</v>
      </c>
      <c r="G9" s="82">
        <f t="shared" si="54"/>
        <v>708.17905981022636</v>
      </c>
      <c r="H9" s="82">
        <f t="shared" si="54"/>
        <v>719.0601567747766</v>
      </c>
      <c r="I9" s="82">
        <f t="shared" si="54"/>
        <v>880.01938938868557</v>
      </c>
      <c r="J9" s="82">
        <f t="shared" si="54"/>
        <v>1101.3095455278326</v>
      </c>
      <c r="K9" s="82">
        <f t="shared" si="54"/>
        <v>1123.6985607648016</v>
      </c>
      <c r="L9" s="82">
        <f t="shared" si="54"/>
        <v>1116.7191898536571</v>
      </c>
      <c r="M9" s="82">
        <f t="shared" si="54"/>
        <v>1299.319897034517</v>
      </c>
      <c r="N9" s="82">
        <f t="shared" si="54"/>
        <v>1480.6516687111161</v>
      </c>
      <c r="O9" s="82">
        <f t="shared" si="54"/>
        <v>1669.8460646362373</v>
      </c>
      <c r="P9" s="82">
        <f t="shared" si="54"/>
        <v>2220.6114033169374</v>
      </c>
      <c r="Q9" s="82">
        <f t="shared" si="54"/>
        <v>2288.9985007677242</v>
      </c>
      <c r="R9" s="82">
        <f t="shared" si="54"/>
        <v>2540.1492993085144</v>
      </c>
      <c r="S9" s="82">
        <f t="shared" si="54"/>
        <v>2878.8918271567654</v>
      </c>
      <c r="T9" s="82">
        <f t="shared" si="54"/>
        <v>3337.5598425195162</v>
      </c>
      <c r="U9" s="82">
        <f t="shared" si="54"/>
        <v>3253.1768641473245</v>
      </c>
      <c r="V9" s="82">
        <f t="shared" si="54"/>
        <v>3955.9507383763735</v>
      </c>
      <c r="W9" s="82">
        <f t="shared" si="54"/>
        <v>3857.343450968493</v>
      </c>
      <c r="X9" s="82">
        <f t="shared" si="54"/>
        <v>4934.4622012757964</v>
      </c>
      <c r="Y9" s="82">
        <f t="shared" si="54"/>
        <v>6264.2577651263173</v>
      </c>
      <c r="Z9" s="82">
        <f t="shared" si="54"/>
        <v>5915.3870062126089</v>
      </c>
      <c r="AA9" s="82">
        <f t="shared" si="54"/>
        <v>6336.4168310015502</v>
      </c>
      <c r="AB9" s="82">
        <f t="shared" si="54"/>
        <v>6984.9246999474663</v>
      </c>
      <c r="AC9" s="82">
        <f t="shared" si="54"/>
        <v>7033.4951126834821</v>
      </c>
      <c r="AD9" s="82">
        <f t="shared" si="54"/>
        <v>6050.5241871642675</v>
      </c>
      <c r="AE9" s="82">
        <f t="shared" si="54"/>
        <v>6366.5831702475798</v>
      </c>
      <c r="AF9" s="82">
        <f t="shared" si="54"/>
        <v>7822.5009742604652</v>
      </c>
      <c r="AG9" s="82">
        <f t="shared" si="54"/>
        <v>7239.9405557075388</v>
      </c>
      <c r="AH9" s="82">
        <f t="shared" si="54"/>
        <v>7471.6186534901799</v>
      </c>
      <c r="AI9" s="82">
        <f t="shared" si="54"/>
        <v>7710.7104504018662</v>
      </c>
      <c r="AJ9" s="82">
        <f t="shared" si="54"/>
        <v>7957.4531848147262</v>
      </c>
      <c r="AK9" s="82">
        <f t="shared" si="54"/>
        <v>8212.0916867287979</v>
      </c>
      <c r="AL9" s="82">
        <f t="shared" si="54"/>
        <v>8474.8786207041194</v>
      </c>
      <c r="AM9" s="82">
        <f t="shared" si="54"/>
        <v>8746.0747365666521</v>
      </c>
      <c r="AN9" s="82">
        <f t="shared" si="54"/>
        <v>9025.9491281367846</v>
      </c>
      <c r="AO9" s="82">
        <f t="shared" si="54"/>
        <v>9314.7795002371622</v>
      </c>
      <c r="AP9" s="82">
        <f t="shared" si="54"/>
        <v>9612.8524442447524</v>
      </c>
      <c r="AQ9" s="82">
        <f t="shared" si="54"/>
        <v>9920.4637224605849</v>
      </c>
      <c r="AR9" s="82">
        <f t="shared" si="54"/>
        <v>10237.918561579323</v>
      </c>
      <c r="AS9" s="82">
        <f t="shared" si="54"/>
        <v>10565.531955549861</v>
      </c>
      <c r="AT9" s="82">
        <f t="shared" si="54"/>
        <v>10903.628978127457</v>
      </c>
      <c r="AU9" s="82">
        <f t="shared" si="54"/>
        <v>11252.545105427536</v>
      </c>
      <c r="AV9" s="82">
        <f t="shared" si="54"/>
        <v>11612.626548801218</v>
      </c>
      <c r="AW9" s="82">
        <f t="shared" si="54"/>
        <v>11984.230598362858</v>
      </c>
      <c r="AX9" s="82">
        <f t="shared" si="54"/>
        <v>12367.725977510469</v>
      </c>
      <c r="AY9" s="82">
        <f t="shared" si="54"/>
        <v>12763.493208790804</v>
      </c>
      <c r="AZ9" s="82">
        <f t="shared" si="54"/>
        <v>13171.924991472109</v>
      </c>
      <c r="BA9" s="82">
        <f t="shared" si="54"/>
        <v>13593.426591199217</v>
      </c>
      <c r="BB9" s="82">
        <f t="shared" si="54"/>
        <v>14028.416242117592</v>
      </c>
      <c r="BC9" s="82">
        <f t="shared" si="54"/>
        <v>14477.325561865355</v>
      </c>
      <c r="BD9" s="82">
        <f t="shared" si="54"/>
        <v>14940.599979845047</v>
      </c>
      <c r="BE9" s="82">
        <f t="shared" si="54"/>
        <v>15418.699179200088</v>
      </c>
      <c r="BF9" s="82">
        <f t="shared" si="54"/>
        <v>15912.097552934491</v>
      </c>
      <c r="BG9" s="82">
        <f t="shared" si="54"/>
        <v>16421.284674628394</v>
      </c>
      <c r="BH9" s="82">
        <f t="shared" si="54"/>
        <v>16946.765784216503</v>
      </c>
      <c r="BI9" s="82">
        <f t="shared" si="54"/>
        <v>17489.062289311431</v>
      </c>
      <c r="BJ9" s="82">
        <f t="shared" si="54"/>
        <v>18048.712282569395</v>
      </c>
      <c r="BK9" s="82">
        <f t="shared" si="54"/>
        <v>18626.271075611618</v>
      </c>
      <c r="BL9" s="82">
        <f t="shared" si="54"/>
        <v>19222.311750031189</v>
      </c>
      <c r="BM9" s="82">
        <f t="shared" ref="BM9:DJ9" si="57">BM105</f>
        <v>19837.425726032187</v>
      </c>
      <c r="BN9" s="82">
        <f t="shared" si="57"/>
        <v>20472.223349265216</v>
      </c>
      <c r="BO9" s="82">
        <f t="shared" si="57"/>
        <v>21127.334496441705</v>
      </c>
      <c r="BP9" s="82">
        <f t="shared" si="57"/>
        <v>21803.409200327838</v>
      </c>
      <c r="BQ9" s="82">
        <f t="shared" si="57"/>
        <v>22501.118294738331</v>
      </c>
      <c r="BR9" s="82">
        <f t="shared" si="57"/>
        <v>23221.154080169959</v>
      </c>
      <c r="BS9" s="82">
        <f t="shared" si="57"/>
        <v>23964.231010735399</v>
      </c>
      <c r="BT9" s="82">
        <f t="shared" si="57"/>
        <v>24731.086403078931</v>
      </c>
      <c r="BU9" s="82">
        <f t="shared" si="57"/>
        <v>25522.481167977458</v>
      </c>
      <c r="BV9" s="82">
        <f t="shared" si="57"/>
        <v>26339.200565352738</v>
      </c>
      <c r="BW9" s="82">
        <f t="shared" si="57"/>
        <v>27182.054983444024</v>
      </c>
      <c r="BX9" s="82">
        <f t="shared" si="57"/>
        <v>28051.880742914233</v>
      </c>
      <c r="BY9" s="82">
        <f t="shared" si="57"/>
        <v>28949.540926687489</v>
      </c>
      <c r="BZ9" s="82">
        <f t="shared" si="57"/>
        <v>29875.926236341489</v>
      </c>
      <c r="CA9" s="82">
        <f t="shared" si="57"/>
        <v>30831.955875904419</v>
      </c>
      <c r="CB9" s="82">
        <f t="shared" si="57"/>
        <v>31818.578463933361</v>
      </c>
      <c r="CC9" s="82">
        <f t="shared" si="57"/>
        <v>32836.772974779233</v>
      </c>
      <c r="CD9" s="82">
        <f t="shared" si="57"/>
        <v>33887.549709972169</v>
      </c>
      <c r="CE9" s="82">
        <f t="shared" si="57"/>
        <v>34971.951300691282</v>
      </c>
      <c r="CF9" s="82">
        <f t="shared" si="57"/>
        <v>36091.053742313401</v>
      </c>
      <c r="CG9" s="82">
        <f t="shared" si="57"/>
        <v>37245.967462067434</v>
      </c>
      <c r="CH9" s="82">
        <f t="shared" si="57"/>
        <v>38437.838420853594</v>
      </c>
      <c r="CI9" s="82">
        <f t="shared" si="57"/>
        <v>39667.849250320913</v>
      </c>
      <c r="CJ9" s="82">
        <f t="shared" si="57"/>
        <v>40937.22042633118</v>
      </c>
      <c r="CK9" s="82">
        <f t="shared" si="57"/>
        <v>42247.211479973776</v>
      </c>
      <c r="CL9" s="82">
        <f t="shared" si="57"/>
        <v>43599.12224733294</v>
      </c>
      <c r="CM9" s="82">
        <f t="shared" si="57"/>
        <v>44994.294159247598</v>
      </c>
      <c r="CN9" s="82">
        <f t="shared" si="57"/>
        <v>46434.111572343521</v>
      </c>
      <c r="CO9" s="82">
        <f t="shared" si="57"/>
        <v>47920.003142658512</v>
      </c>
      <c r="CP9" s="82">
        <f t="shared" si="57"/>
        <v>49453.443243223584</v>
      </c>
      <c r="CQ9" s="82">
        <f t="shared" si="57"/>
        <v>51035.953427006738</v>
      </c>
      <c r="CR9" s="82">
        <f t="shared" si="57"/>
        <v>52669.103936670952</v>
      </c>
      <c r="CS9" s="82">
        <f t="shared" si="57"/>
        <v>54354.515262644425</v>
      </c>
      <c r="CT9" s="82">
        <f t="shared" si="57"/>
        <v>56093.859751049051</v>
      </c>
      <c r="CU9" s="82">
        <f t="shared" si="57"/>
        <v>57888.863263082625</v>
      </c>
      <c r="CV9" s="82">
        <f t="shared" si="57"/>
        <v>59741.306887501269</v>
      </c>
      <c r="CW9" s="82">
        <f t="shared" si="57"/>
        <v>61653.028707901314</v>
      </c>
      <c r="CX9" s="82">
        <f t="shared" si="57"/>
        <v>63625.925626554155</v>
      </c>
      <c r="CY9" s="82">
        <f t="shared" si="57"/>
        <v>65661.955246603888</v>
      </c>
      <c r="CZ9" s="82">
        <f t="shared" si="57"/>
        <v>67763.137814495218</v>
      </c>
      <c r="DA9" s="82">
        <f t="shared" si="57"/>
        <v>69931.558224559063</v>
      </c>
      <c r="DB9" s="82">
        <f t="shared" si="57"/>
        <v>72169.368087744951</v>
      </c>
      <c r="DC9" s="82">
        <f t="shared" si="57"/>
        <v>74478.787866552797</v>
      </c>
      <c r="DD9" s="82">
        <f t="shared" si="57"/>
        <v>76862.10907828249</v>
      </c>
      <c r="DE9" s="82">
        <f t="shared" si="57"/>
        <v>79321.696568787534</v>
      </c>
      <c r="DF9" s="82">
        <f t="shared" si="57"/>
        <v>81859.990858988735</v>
      </c>
      <c r="DG9" s="82">
        <f t="shared" si="57"/>
        <v>84479.510566476383</v>
      </c>
      <c r="DH9" s="82">
        <f t="shared" si="57"/>
        <v>87182.854904603635</v>
      </c>
      <c r="DI9" s="82">
        <f t="shared" si="57"/>
        <v>89972.706261550949</v>
      </c>
      <c r="DJ9" s="82">
        <f t="shared" si="57"/>
        <v>92851.832861920586</v>
      </c>
    </row>
    <row r="10" spans="1:115" x14ac:dyDescent="0.2">
      <c r="A10" t="s">
        <v>57</v>
      </c>
      <c r="B10" s="7" t="str">
        <f>'Data Non-Energy-Sector'!B23</f>
        <v>others</v>
      </c>
      <c r="C10" s="25" t="s">
        <v>2</v>
      </c>
      <c r="D10" s="82">
        <f t="shared" si="53"/>
        <v>685.3318535504294</v>
      </c>
      <c r="E10" s="82">
        <f t="shared" si="54"/>
        <v>684.80340180192422</v>
      </c>
      <c r="F10" s="82">
        <f t="shared" si="54"/>
        <v>695.44926506367324</v>
      </c>
      <c r="G10" s="82">
        <f t="shared" si="54"/>
        <v>708.17905981022636</v>
      </c>
      <c r="H10" s="82">
        <f t="shared" si="54"/>
        <v>719.0601567747766</v>
      </c>
      <c r="I10" s="82">
        <f t="shared" si="54"/>
        <v>880.01938938868557</v>
      </c>
      <c r="J10" s="82">
        <f t="shared" si="54"/>
        <v>1101.3095455278326</v>
      </c>
      <c r="K10" s="82">
        <f t="shared" si="54"/>
        <v>1123.6985607648016</v>
      </c>
      <c r="L10" s="82">
        <f t="shared" si="54"/>
        <v>1116.7191898536571</v>
      </c>
      <c r="M10" s="82">
        <f t="shared" si="54"/>
        <v>1299.319897034517</v>
      </c>
      <c r="N10" s="82">
        <f t="shared" si="54"/>
        <v>1480.6516687111161</v>
      </c>
      <c r="O10" s="82">
        <f t="shared" si="54"/>
        <v>1669.8460646362373</v>
      </c>
      <c r="P10" s="82">
        <f t="shared" si="54"/>
        <v>2220.6114033169374</v>
      </c>
      <c r="Q10" s="82">
        <f t="shared" si="54"/>
        <v>2288.9985007677242</v>
      </c>
      <c r="R10" s="82">
        <f t="shared" si="54"/>
        <v>2540.1492993085144</v>
      </c>
      <c r="S10" s="82">
        <f t="shared" si="54"/>
        <v>2878.8918271567654</v>
      </c>
      <c r="T10" s="82">
        <f t="shared" si="54"/>
        <v>3337.5598425195162</v>
      </c>
      <c r="U10" s="82">
        <f t="shared" si="54"/>
        <v>3253.1768641473245</v>
      </c>
      <c r="V10" s="82">
        <f t="shared" si="54"/>
        <v>3955.9507383763735</v>
      </c>
      <c r="W10" s="82">
        <f t="shared" si="54"/>
        <v>3857.343450968493</v>
      </c>
      <c r="X10" s="82">
        <f t="shared" si="54"/>
        <v>4934.4622012757964</v>
      </c>
      <c r="Y10" s="82">
        <f t="shared" si="54"/>
        <v>6264.2577651263173</v>
      </c>
      <c r="Z10" s="82">
        <f t="shared" si="54"/>
        <v>5915.3870062126089</v>
      </c>
      <c r="AA10" s="82">
        <f t="shared" si="54"/>
        <v>6336.4168310015502</v>
      </c>
      <c r="AB10" s="82">
        <f t="shared" si="54"/>
        <v>6984.9246999474663</v>
      </c>
      <c r="AC10" s="82">
        <f t="shared" si="54"/>
        <v>7033.4951126834821</v>
      </c>
      <c r="AD10" s="82">
        <f t="shared" si="54"/>
        <v>6050.5241871642675</v>
      </c>
      <c r="AE10" s="82">
        <f t="shared" si="54"/>
        <v>6366.5831702475798</v>
      </c>
      <c r="AF10" s="82">
        <f t="shared" si="54"/>
        <v>7822.5009742604652</v>
      </c>
      <c r="AG10" s="82">
        <f t="shared" si="54"/>
        <v>7239.9405557075388</v>
      </c>
      <c r="AH10" s="82">
        <f t="shared" si="54"/>
        <v>7471.6186534901799</v>
      </c>
      <c r="AI10" s="82">
        <f t="shared" si="54"/>
        <v>7710.7104504018662</v>
      </c>
      <c r="AJ10" s="82">
        <f t="shared" si="54"/>
        <v>7957.4531848147262</v>
      </c>
      <c r="AK10" s="82">
        <f t="shared" si="54"/>
        <v>8212.0916867287979</v>
      </c>
      <c r="AL10" s="82">
        <f t="shared" si="54"/>
        <v>8474.8786207041194</v>
      </c>
      <c r="AM10" s="82">
        <f t="shared" si="54"/>
        <v>8746.0747365666521</v>
      </c>
      <c r="AN10" s="82">
        <f t="shared" si="54"/>
        <v>9025.9491281367846</v>
      </c>
      <c r="AO10" s="82">
        <f t="shared" si="54"/>
        <v>9314.7795002371622</v>
      </c>
      <c r="AP10" s="82">
        <f t="shared" si="54"/>
        <v>9612.8524442447524</v>
      </c>
      <c r="AQ10" s="82">
        <f t="shared" si="54"/>
        <v>9920.4637224605849</v>
      </c>
      <c r="AR10" s="82">
        <f t="shared" si="54"/>
        <v>10237.918561579323</v>
      </c>
      <c r="AS10" s="82">
        <f t="shared" si="54"/>
        <v>10565.531955549861</v>
      </c>
      <c r="AT10" s="82">
        <f t="shared" si="54"/>
        <v>10903.628978127457</v>
      </c>
      <c r="AU10" s="82">
        <f t="shared" si="54"/>
        <v>11252.545105427536</v>
      </c>
      <c r="AV10" s="82">
        <f t="shared" si="54"/>
        <v>11612.626548801218</v>
      </c>
      <c r="AW10" s="82">
        <f t="shared" si="54"/>
        <v>11984.230598362858</v>
      </c>
      <c r="AX10" s="82">
        <f t="shared" si="54"/>
        <v>12367.725977510469</v>
      </c>
      <c r="AY10" s="82">
        <f t="shared" si="54"/>
        <v>12763.493208790804</v>
      </c>
      <c r="AZ10" s="82">
        <f t="shared" si="54"/>
        <v>13171.924991472109</v>
      </c>
      <c r="BA10" s="82">
        <f t="shared" si="54"/>
        <v>13593.426591199217</v>
      </c>
      <c r="BB10" s="82">
        <f t="shared" si="54"/>
        <v>14028.416242117592</v>
      </c>
      <c r="BC10" s="82">
        <f t="shared" si="54"/>
        <v>14477.325561865355</v>
      </c>
      <c r="BD10" s="82">
        <f t="shared" si="54"/>
        <v>14940.599979845047</v>
      </c>
      <c r="BE10" s="82">
        <f t="shared" si="54"/>
        <v>15418.699179200088</v>
      </c>
      <c r="BF10" s="82">
        <f t="shared" si="54"/>
        <v>15912.097552934491</v>
      </c>
      <c r="BG10" s="82">
        <f t="shared" si="54"/>
        <v>16421.284674628394</v>
      </c>
      <c r="BH10" s="82">
        <f t="shared" si="54"/>
        <v>16946.765784216503</v>
      </c>
      <c r="BI10" s="82">
        <f t="shared" si="54"/>
        <v>17489.062289311431</v>
      </c>
      <c r="BJ10" s="82">
        <f t="shared" si="54"/>
        <v>18048.712282569395</v>
      </c>
      <c r="BK10" s="82">
        <f t="shared" si="54"/>
        <v>18626.271075611618</v>
      </c>
      <c r="BL10" s="82">
        <f t="shared" si="54"/>
        <v>19222.311750031189</v>
      </c>
      <c r="BM10" s="82">
        <f t="shared" ref="BM10:DJ10" si="58">BM106</f>
        <v>19837.425726032187</v>
      </c>
      <c r="BN10" s="82">
        <f t="shared" si="58"/>
        <v>20472.223349265216</v>
      </c>
      <c r="BO10" s="82">
        <f t="shared" si="58"/>
        <v>21127.334496441705</v>
      </c>
      <c r="BP10" s="82">
        <f t="shared" si="58"/>
        <v>21803.409200327838</v>
      </c>
      <c r="BQ10" s="82">
        <f t="shared" si="58"/>
        <v>22501.118294738331</v>
      </c>
      <c r="BR10" s="82">
        <f t="shared" si="58"/>
        <v>23221.154080169959</v>
      </c>
      <c r="BS10" s="82">
        <f t="shared" si="58"/>
        <v>23964.231010735399</v>
      </c>
      <c r="BT10" s="82">
        <f t="shared" si="58"/>
        <v>24731.086403078931</v>
      </c>
      <c r="BU10" s="82">
        <f t="shared" si="58"/>
        <v>25522.481167977458</v>
      </c>
      <c r="BV10" s="82">
        <f t="shared" si="58"/>
        <v>26339.200565352738</v>
      </c>
      <c r="BW10" s="82">
        <f t="shared" si="58"/>
        <v>27182.054983444024</v>
      </c>
      <c r="BX10" s="82">
        <f t="shared" si="58"/>
        <v>28051.880742914233</v>
      </c>
      <c r="BY10" s="82">
        <f t="shared" si="58"/>
        <v>28949.540926687489</v>
      </c>
      <c r="BZ10" s="82">
        <f t="shared" si="58"/>
        <v>29875.926236341489</v>
      </c>
      <c r="CA10" s="82">
        <f t="shared" si="58"/>
        <v>30831.955875904419</v>
      </c>
      <c r="CB10" s="82">
        <f t="shared" si="58"/>
        <v>31818.578463933361</v>
      </c>
      <c r="CC10" s="82">
        <f t="shared" si="58"/>
        <v>32836.772974779233</v>
      </c>
      <c r="CD10" s="82">
        <f t="shared" si="58"/>
        <v>33887.549709972169</v>
      </c>
      <c r="CE10" s="82">
        <f t="shared" si="58"/>
        <v>34971.951300691282</v>
      </c>
      <c r="CF10" s="82">
        <f t="shared" si="58"/>
        <v>36091.053742313401</v>
      </c>
      <c r="CG10" s="82">
        <f t="shared" si="58"/>
        <v>37245.967462067434</v>
      </c>
      <c r="CH10" s="82">
        <f t="shared" si="58"/>
        <v>38437.838420853594</v>
      </c>
      <c r="CI10" s="82">
        <f t="shared" si="58"/>
        <v>39667.849250320913</v>
      </c>
      <c r="CJ10" s="82">
        <f t="shared" si="58"/>
        <v>40937.22042633118</v>
      </c>
      <c r="CK10" s="82">
        <f t="shared" si="58"/>
        <v>42247.211479973776</v>
      </c>
      <c r="CL10" s="82">
        <f t="shared" si="58"/>
        <v>43599.12224733294</v>
      </c>
      <c r="CM10" s="82">
        <f t="shared" si="58"/>
        <v>44994.294159247598</v>
      </c>
      <c r="CN10" s="82">
        <f t="shared" si="58"/>
        <v>46434.111572343521</v>
      </c>
      <c r="CO10" s="82">
        <f t="shared" si="58"/>
        <v>47920.003142658512</v>
      </c>
      <c r="CP10" s="82">
        <f t="shared" si="58"/>
        <v>49453.443243223584</v>
      </c>
      <c r="CQ10" s="82">
        <f t="shared" si="58"/>
        <v>51035.953427006738</v>
      </c>
      <c r="CR10" s="82">
        <f t="shared" si="58"/>
        <v>52669.103936670952</v>
      </c>
      <c r="CS10" s="82">
        <f t="shared" si="58"/>
        <v>54354.515262644425</v>
      </c>
      <c r="CT10" s="82">
        <f t="shared" si="58"/>
        <v>56093.859751049051</v>
      </c>
      <c r="CU10" s="82">
        <f t="shared" si="58"/>
        <v>57888.863263082625</v>
      </c>
      <c r="CV10" s="82">
        <f t="shared" si="58"/>
        <v>59741.306887501269</v>
      </c>
      <c r="CW10" s="82">
        <f t="shared" si="58"/>
        <v>61653.028707901314</v>
      </c>
      <c r="CX10" s="82">
        <f t="shared" si="58"/>
        <v>63625.925626554155</v>
      </c>
      <c r="CY10" s="82">
        <f t="shared" si="58"/>
        <v>65661.955246603888</v>
      </c>
      <c r="CZ10" s="82">
        <f t="shared" si="58"/>
        <v>67763.137814495218</v>
      </c>
      <c r="DA10" s="82">
        <f t="shared" si="58"/>
        <v>69931.558224559063</v>
      </c>
      <c r="DB10" s="82">
        <f t="shared" si="58"/>
        <v>72169.368087744951</v>
      </c>
      <c r="DC10" s="82">
        <f t="shared" si="58"/>
        <v>74478.787866552797</v>
      </c>
      <c r="DD10" s="82">
        <f t="shared" si="58"/>
        <v>76862.10907828249</v>
      </c>
      <c r="DE10" s="82">
        <f t="shared" si="58"/>
        <v>79321.696568787534</v>
      </c>
      <c r="DF10" s="82">
        <f t="shared" si="58"/>
        <v>81859.990858988735</v>
      </c>
      <c r="DG10" s="82">
        <f t="shared" si="58"/>
        <v>84479.510566476383</v>
      </c>
      <c r="DH10" s="82">
        <f t="shared" si="58"/>
        <v>87182.854904603635</v>
      </c>
      <c r="DI10" s="82">
        <f t="shared" si="58"/>
        <v>89972.706261550949</v>
      </c>
      <c r="DJ10" s="82">
        <f t="shared" si="58"/>
        <v>92851.832861920586</v>
      </c>
    </row>
    <row r="11" spans="1:115" x14ac:dyDescent="0.2">
      <c r="A11" t="s">
        <v>57</v>
      </c>
      <c r="B11" s="2" t="s">
        <v>0</v>
      </c>
      <c r="C11" s="25" t="s">
        <v>2</v>
      </c>
    </row>
    <row r="12" spans="1:115" x14ac:dyDescent="0.2">
      <c r="A12" t="s">
        <v>57</v>
      </c>
      <c r="B12" s="2" t="s">
        <v>0</v>
      </c>
      <c r="C12" s="25" t="s">
        <v>2</v>
      </c>
    </row>
    <row r="13" spans="1:115" x14ac:dyDescent="0.2">
      <c r="A13" t="s">
        <v>57</v>
      </c>
      <c r="B13" s="2" t="s">
        <v>0</v>
      </c>
      <c r="C13" s="25" t="s">
        <v>2</v>
      </c>
    </row>
    <row r="14" spans="1:115" x14ac:dyDescent="0.2">
      <c r="A14" t="s">
        <v>57</v>
      </c>
      <c r="B14" s="2" t="s">
        <v>0</v>
      </c>
      <c r="C14" s="25" t="s">
        <v>2</v>
      </c>
    </row>
    <row r="15" spans="1:115" x14ac:dyDescent="0.2">
      <c r="A15" t="s">
        <v>57</v>
      </c>
      <c r="B15" s="2" t="s">
        <v>0</v>
      </c>
      <c r="C15" s="25" t="s">
        <v>2</v>
      </c>
    </row>
    <row r="16" spans="1:115" x14ac:dyDescent="0.2">
      <c r="A16" t="s">
        <v>57</v>
      </c>
      <c r="B16" s="2" t="s">
        <v>0</v>
      </c>
      <c r="C16" s="25" t="s">
        <v>2</v>
      </c>
    </row>
    <row r="17" spans="1:115" x14ac:dyDescent="0.2">
      <c r="A17" t="s">
        <v>57</v>
      </c>
      <c r="B17" s="2" t="s">
        <v>0</v>
      </c>
      <c r="C17" s="25" t="s">
        <v>2</v>
      </c>
    </row>
    <row r="18" spans="1:115" x14ac:dyDescent="0.2">
      <c r="A18" t="s">
        <v>57</v>
      </c>
      <c r="B18" s="2" t="s">
        <v>0</v>
      </c>
      <c r="C18" s="25" t="s">
        <v>2</v>
      </c>
    </row>
    <row r="19" spans="1:115" x14ac:dyDescent="0.2">
      <c r="A19" t="s">
        <v>57</v>
      </c>
      <c r="B19" s="2" t="s">
        <v>0</v>
      </c>
      <c r="C19" s="25" t="s">
        <v>2</v>
      </c>
    </row>
    <row r="20" spans="1:115" x14ac:dyDescent="0.2">
      <c r="A20" t="s">
        <v>57</v>
      </c>
      <c r="B20" s="2" t="s">
        <v>0</v>
      </c>
      <c r="C20" s="25" t="s">
        <v>2</v>
      </c>
    </row>
    <row r="21" spans="1:115" x14ac:dyDescent="0.2">
      <c r="A21" t="s">
        <v>57</v>
      </c>
      <c r="B21" s="2" t="s">
        <v>0</v>
      </c>
      <c r="C21" s="25" t="s">
        <v>2</v>
      </c>
    </row>
    <row r="22" spans="1:115" s="27" customFormat="1" x14ac:dyDescent="0.2">
      <c r="A22" s="27" t="s">
        <v>57</v>
      </c>
      <c r="B22" s="229" t="s">
        <v>0</v>
      </c>
      <c r="C22" s="16" t="s">
        <v>2</v>
      </c>
      <c r="DK22" s="392"/>
    </row>
    <row r="23" spans="1:115" s="53" customFormat="1" ht="16" thickBot="1" x14ac:dyDescent="0.25">
      <c r="B23" s="51" t="s">
        <v>64</v>
      </c>
      <c r="C23" s="54" t="s">
        <v>2</v>
      </c>
      <c r="D23" s="49">
        <f>SUM(D3:D22)</f>
        <v>17133.296338760734</v>
      </c>
      <c r="E23" s="49">
        <f t="shared" ref="E23:BL23" si="59">SUM(E3:E22)</f>
        <v>17120.085045048105</v>
      </c>
      <c r="F23" s="49">
        <f t="shared" si="59"/>
        <v>17386.231626591834</v>
      </c>
      <c r="G23" s="49">
        <f t="shared" si="59"/>
        <v>17704.476495255658</v>
      </c>
      <c r="H23" s="49">
        <f t="shared" si="59"/>
        <v>17976.503919369414</v>
      </c>
      <c r="I23" s="49">
        <f t="shared" si="59"/>
        <v>22000.484734717145</v>
      </c>
      <c r="J23" s="49">
        <f t="shared" si="59"/>
        <v>27532.738638195813</v>
      </c>
      <c r="K23" s="49">
        <f t="shared" si="59"/>
        <v>28092.464019120041</v>
      </c>
      <c r="L23" s="49">
        <f t="shared" si="59"/>
        <v>27917.979746341429</v>
      </c>
      <c r="M23" s="49">
        <f t="shared" si="59"/>
        <v>32482.997425862926</v>
      </c>
      <c r="N23" s="49">
        <f t="shared" si="59"/>
        <v>37016.291717777902</v>
      </c>
      <c r="O23" s="49">
        <f t="shared" si="59"/>
        <v>41746.151615905932</v>
      </c>
      <c r="P23" s="49">
        <f t="shared" si="59"/>
        <v>55515.285082923423</v>
      </c>
      <c r="Q23" s="49">
        <f t="shared" si="59"/>
        <v>57224.962519193105</v>
      </c>
      <c r="R23" s="49">
        <f t="shared" si="59"/>
        <v>63503.732482712847</v>
      </c>
      <c r="S23" s="49">
        <f t="shared" si="59"/>
        <v>71972.295678919152</v>
      </c>
      <c r="T23" s="49">
        <f t="shared" si="59"/>
        <v>83438.996062987935</v>
      </c>
      <c r="U23" s="49">
        <f t="shared" si="59"/>
        <v>81329.42160368312</v>
      </c>
      <c r="V23" s="49">
        <f t="shared" si="59"/>
        <v>98898.76845940933</v>
      </c>
      <c r="W23" s="49">
        <f t="shared" si="59"/>
        <v>96433.586274212314</v>
      </c>
      <c r="X23" s="49">
        <f t="shared" si="59"/>
        <v>123361.5550318949</v>
      </c>
      <c r="Y23" s="49">
        <f t="shared" si="59"/>
        <v>156606.44412815792</v>
      </c>
      <c r="Z23" s="49">
        <f t="shared" si="59"/>
        <v>147884.67515531523</v>
      </c>
      <c r="AA23" s="49">
        <f t="shared" si="59"/>
        <v>158410.42077503874</v>
      </c>
      <c r="AB23" s="49">
        <f t="shared" si="59"/>
        <v>174623.11749868665</v>
      </c>
      <c r="AC23" s="49">
        <f t="shared" si="59"/>
        <v>175837.37781708705</v>
      </c>
      <c r="AD23" s="49">
        <f t="shared" si="59"/>
        <v>151263.10467910665</v>
      </c>
      <c r="AE23" s="49">
        <f t="shared" si="59"/>
        <v>159164.57925618952</v>
      </c>
      <c r="AF23" s="49">
        <f t="shared" si="59"/>
        <v>195562.52435651163</v>
      </c>
      <c r="AG23" s="49">
        <f t="shared" si="59"/>
        <v>180998.51389268847</v>
      </c>
      <c r="AH23" s="49">
        <f t="shared" si="59"/>
        <v>186790.4663372545</v>
      </c>
      <c r="AI23" s="49">
        <f t="shared" si="59"/>
        <v>192767.76126004665</v>
      </c>
      <c r="AJ23" s="49">
        <f t="shared" si="59"/>
        <v>198936.32962036814</v>
      </c>
      <c r="AK23" s="49">
        <f t="shared" si="59"/>
        <v>205302.29216821992</v>
      </c>
      <c r="AL23" s="49">
        <f t="shared" si="59"/>
        <v>211871.96551760301</v>
      </c>
      <c r="AM23" s="49">
        <f t="shared" si="59"/>
        <v>218651.86841416633</v>
      </c>
      <c r="AN23" s="49">
        <f t="shared" si="59"/>
        <v>225648.72820341963</v>
      </c>
      <c r="AO23" s="49">
        <f t="shared" si="59"/>
        <v>232869.48750592905</v>
      </c>
      <c r="AP23" s="49">
        <f t="shared" si="59"/>
        <v>240321.31110611878</v>
      </c>
      <c r="AQ23" s="49">
        <f t="shared" si="59"/>
        <v>248011.59306151458</v>
      </c>
      <c r="AR23" s="49">
        <f t="shared" si="59"/>
        <v>255947.96403948305</v>
      </c>
      <c r="AS23" s="49">
        <f t="shared" si="59"/>
        <v>264138.29888874653</v>
      </c>
      <c r="AT23" s="49">
        <f t="shared" si="59"/>
        <v>272590.72445318638</v>
      </c>
      <c r="AU23" s="49">
        <f t="shared" si="59"/>
        <v>281313.6276356884</v>
      </c>
      <c r="AV23" s="49">
        <f t="shared" si="59"/>
        <v>290315.6637200304</v>
      </c>
      <c r="AW23" s="49">
        <f t="shared" si="59"/>
        <v>299605.76495907141</v>
      </c>
      <c r="AX23" s="49">
        <f t="shared" si="59"/>
        <v>309193.14943776163</v>
      </c>
      <c r="AY23" s="49">
        <f t="shared" si="59"/>
        <v>319087.33021977002</v>
      </c>
      <c r="AZ23" s="49">
        <f t="shared" si="59"/>
        <v>329298.12478680274</v>
      </c>
      <c r="BA23" s="49">
        <f t="shared" si="59"/>
        <v>339835.66477998043</v>
      </c>
      <c r="BB23" s="49">
        <f t="shared" si="59"/>
        <v>350710.40605293977</v>
      </c>
      <c r="BC23" s="49">
        <f t="shared" si="59"/>
        <v>361933.13904663391</v>
      </c>
      <c r="BD23" s="49">
        <f t="shared" si="59"/>
        <v>373514.9994961262</v>
      </c>
      <c r="BE23" s="49">
        <f t="shared" si="59"/>
        <v>385467.47948000225</v>
      </c>
      <c r="BF23" s="49">
        <f t="shared" si="59"/>
        <v>397802.43882336223</v>
      </c>
      <c r="BG23" s="49">
        <f t="shared" si="59"/>
        <v>410532.11686570995</v>
      </c>
      <c r="BH23" s="49">
        <f t="shared" si="59"/>
        <v>423669.14460541267</v>
      </c>
      <c r="BI23" s="49">
        <f t="shared" si="59"/>
        <v>437226.55723278597</v>
      </c>
      <c r="BJ23" s="49">
        <f t="shared" si="59"/>
        <v>451217.80706423498</v>
      </c>
      <c r="BK23" s="49">
        <f t="shared" si="59"/>
        <v>465656.77689029061</v>
      </c>
      <c r="BL23" s="49">
        <f t="shared" si="59"/>
        <v>480557.79375077994</v>
      </c>
      <c r="BM23" s="49">
        <f t="shared" ref="BM23:DJ23" si="60">SUM(BM3:BM22)</f>
        <v>495935.6431508048</v>
      </c>
      <c r="BN23" s="49">
        <f t="shared" si="60"/>
        <v>511805.58373163064</v>
      </c>
      <c r="BO23" s="49">
        <f t="shared" si="60"/>
        <v>528183.36241104279</v>
      </c>
      <c r="BP23" s="49">
        <f t="shared" si="60"/>
        <v>545085.23000819609</v>
      </c>
      <c r="BQ23" s="49">
        <f t="shared" si="60"/>
        <v>562527.95736845839</v>
      </c>
      <c r="BR23" s="49">
        <f t="shared" si="60"/>
        <v>580528.85200424911</v>
      </c>
      <c r="BS23" s="49">
        <f t="shared" si="60"/>
        <v>599105.77526838519</v>
      </c>
      <c r="BT23" s="49">
        <f t="shared" si="60"/>
        <v>618277.16007697349</v>
      </c>
      <c r="BU23" s="49">
        <f t="shared" si="60"/>
        <v>638062.02919943666</v>
      </c>
      <c r="BV23" s="49">
        <f t="shared" si="60"/>
        <v>658480.01413381856</v>
      </c>
      <c r="BW23" s="49">
        <f t="shared" si="60"/>
        <v>679551.37458610092</v>
      </c>
      <c r="BX23" s="49">
        <f t="shared" si="60"/>
        <v>701297.01857285609</v>
      </c>
      <c r="BY23" s="49">
        <f t="shared" si="60"/>
        <v>723738.52316718746</v>
      </c>
      <c r="BZ23" s="49">
        <f t="shared" si="60"/>
        <v>746898.15590853745</v>
      </c>
      <c r="CA23" s="49">
        <f t="shared" si="60"/>
        <v>770798.89689761074</v>
      </c>
      <c r="CB23" s="49">
        <f t="shared" si="60"/>
        <v>795464.46159833425</v>
      </c>
      <c r="CC23" s="49">
        <f t="shared" si="60"/>
        <v>820919.32436948107</v>
      </c>
      <c r="CD23" s="49">
        <f t="shared" si="60"/>
        <v>847188.74274930428</v>
      </c>
      <c r="CE23" s="49">
        <f t="shared" si="60"/>
        <v>874298.78251728206</v>
      </c>
      <c r="CF23" s="49">
        <f t="shared" si="60"/>
        <v>902276.34355783509</v>
      </c>
      <c r="CG23" s="49">
        <f t="shared" si="60"/>
        <v>931149.18655168591</v>
      </c>
      <c r="CH23" s="49">
        <f t="shared" si="60"/>
        <v>960945.9605213399</v>
      </c>
      <c r="CI23" s="49">
        <f t="shared" si="60"/>
        <v>991696.23125802283</v>
      </c>
      <c r="CJ23" s="49">
        <f t="shared" si="60"/>
        <v>1023430.5106582795</v>
      </c>
      <c r="CK23" s="49">
        <f t="shared" si="60"/>
        <v>1056180.2869993444</v>
      </c>
      <c r="CL23" s="49">
        <f t="shared" si="60"/>
        <v>1089978.0561833237</v>
      </c>
      <c r="CM23" s="49">
        <f t="shared" si="60"/>
        <v>1124857.3539811899</v>
      </c>
      <c r="CN23" s="49">
        <f t="shared" si="60"/>
        <v>1160852.7893085883</v>
      </c>
      <c r="CO23" s="49">
        <f t="shared" si="60"/>
        <v>1198000.0785664632</v>
      </c>
      <c r="CP23" s="49">
        <f t="shared" si="60"/>
        <v>1236336.0810805897</v>
      </c>
      <c r="CQ23" s="49">
        <f t="shared" si="60"/>
        <v>1275898.8356751688</v>
      </c>
      <c r="CR23" s="49">
        <f t="shared" si="60"/>
        <v>1316727.5984167745</v>
      </c>
      <c r="CS23" s="49">
        <f t="shared" si="60"/>
        <v>1358862.8815661112</v>
      </c>
      <c r="CT23" s="49">
        <f t="shared" si="60"/>
        <v>1402346.4937762264</v>
      </c>
      <c r="CU23" s="49">
        <f t="shared" si="60"/>
        <v>1447221.5815770661</v>
      </c>
      <c r="CV23" s="49">
        <f t="shared" si="60"/>
        <v>1493532.6721875323</v>
      </c>
      <c r="CW23" s="49">
        <f t="shared" si="60"/>
        <v>1541325.7176975333</v>
      </c>
      <c r="CX23" s="49">
        <f t="shared" si="60"/>
        <v>1590648.1406638541</v>
      </c>
      <c r="CY23" s="49">
        <f t="shared" si="60"/>
        <v>1641548.8811650977</v>
      </c>
      <c r="CZ23" s="49">
        <f t="shared" si="60"/>
        <v>1694078.4453623809</v>
      </c>
      <c r="DA23" s="49">
        <f t="shared" si="60"/>
        <v>1748288.955613977</v>
      </c>
      <c r="DB23" s="49">
        <f t="shared" si="60"/>
        <v>1804234.2021936246</v>
      </c>
      <c r="DC23" s="49">
        <f t="shared" si="60"/>
        <v>1861969.6966638207</v>
      </c>
      <c r="DD23" s="49">
        <f t="shared" si="60"/>
        <v>1921552.7269570627</v>
      </c>
      <c r="DE23" s="49">
        <f t="shared" si="60"/>
        <v>1983042.4142196891</v>
      </c>
      <c r="DF23" s="49">
        <f t="shared" si="60"/>
        <v>2046499.771474719</v>
      </c>
      <c r="DG23" s="49">
        <f t="shared" si="60"/>
        <v>2111987.7641619099</v>
      </c>
      <c r="DH23" s="49">
        <f t="shared" si="60"/>
        <v>2179571.3726150915</v>
      </c>
      <c r="DI23" s="49">
        <f t="shared" si="60"/>
        <v>2249317.6565387738</v>
      </c>
      <c r="DJ23" s="49">
        <f t="shared" si="60"/>
        <v>2321295.8215480149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t="s">
        <v>58</v>
      </c>
      <c r="B25" s="12" t="e">
        <f ca="1">MID(CELL("Dateiname",$B$2),FIND("]", CELL("Dateiname",$B$2))+1,31)&amp;" LO"</f>
        <v>#VALUE!</v>
      </c>
      <c r="C25" s="19" t="str">
        <f t="shared" ref="C25:BL25" si="61">C2</f>
        <v>unit</v>
      </c>
      <c r="D25" s="23">
        <f t="shared" si="61"/>
        <v>1990</v>
      </c>
      <c r="E25" s="23">
        <f t="shared" si="61"/>
        <v>1991</v>
      </c>
      <c r="F25" s="23">
        <f t="shared" si="61"/>
        <v>1992</v>
      </c>
      <c r="G25" s="23">
        <f t="shared" si="61"/>
        <v>1993</v>
      </c>
      <c r="H25" s="23">
        <f t="shared" si="61"/>
        <v>1994</v>
      </c>
      <c r="I25" s="23">
        <f t="shared" si="61"/>
        <v>1995</v>
      </c>
      <c r="J25" s="23">
        <f t="shared" si="61"/>
        <v>1996</v>
      </c>
      <c r="K25" s="23">
        <f t="shared" si="61"/>
        <v>1997</v>
      </c>
      <c r="L25" s="23">
        <f t="shared" si="61"/>
        <v>1998</v>
      </c>
      <c r="M25" s="23">
        <f t="shared" si="61"/>
        <v>1999</v>
      </c>
      <c r="N25" s="23">
        <f t="shared" si="61"/>
        <v>2000</v>
      </c>
      <c r="O25" s="23">
        <f t="shared" si="61"/>
        <v>2001</v>
      </c>
      <c r="P25" s="23">
        <f t="shared" si="61"/>
        <v>2002</v>
      </c>
      <c r="Q25" s="23">
        <f t="shared" si="61"/>
        <v>2003</v>
      </c>
      <c r="R25" s="23">
        <f t="shared" si="61"/>
        <v>2004</v>
      </c>
      <c r="S25" s="23">
        <f t="shared" si="61"/>
        <v>2005</v>
      </c>
      <c r="T25" s="23">
        <f t="shared" si="61"/>
        <v>2006</v>
      </c>
      <c r="U25" s="23">
        <f t="shared" si="61"/>
        <v>2007</v>
      </c>
      <c r="V25" s="23">
        <f t="shared" si="61"/>
        <v>2008</v>
      </c>
      <c r="W25" s="23">
        <f t="shared" si="61"/>
        <v>2009</v>
      </c>
      <c r="X25" s="23">
        <f t="shared" si="61"/>
        <v>2010</v>
      </c>
      <c r="Y25" s="23">
        <f t="shared" si="61"/>
        <v>2011</v>
      </c>
      <c r="Z25" s="23">
        <f t="shared" si="61"/>
        <v>2012</v>
      </c>
      <c r="AA25" s="23">
        <f t="shared" si="61"/>
        <v>2013</v>
      </c>
      <c r="AB25" s="23">
        <f t="shared" si="61"/>
        <v>2014</v>
      </c>
      <c r="AC25" s="23">
        <f t="shared" si="61"/>
        <v>2015</v>
      </c>
      <c r="AD25" s="23">
        <f t="shared" si="61"/>
        <v>2016</v>
      </c>
      <c r="AE25" s="23">
        <f t="shared" si="61"/>
        <v>2017</v>
      </c>
      <c r="AF25" s="23">
        <f t="shared" si="61"/>
        <v>2018</v>
      </c>
      <c r="AG25" s="23">
        <f t="shared" si="61"/>
        <v>2019</v>
      </c>
      <c r="AH25" s="23">
        <f t="shared" si="61"/>
        <v>2020</v>
      </c>
      <c r="AI25" s="23">
        <f t="shared" si="61"/>
        <v>2021</v>
      </c>
      <c r="AJ25" s="23">
        <f t="shared" si="61"/>
        <v>2022</v>
      </c>
      <c r="AK25" s="23">
        <f t="shared" si="61"/>
        <v>2023</v>
      </c>
      <c r="AL25" s="23">
        <f t="shared" si="61"/>
        <v>2024</v>
      </c>
      <c r="AM25" s="23">
        <f t="shared" si="61"/>
        <v>2025</v>
      </c>
      <c r="AN25" s="23">
        <f t="shared" si="61"/>
        <v>2026</v>
      </c>
      <c r="AO25" s="23">
        <f t="shared" si="61"/>
        <v>2027</v>
      </c>
      <c r="AP25" s="23">
        <f t="shared" si="61"/>
        <v>2028</v>
      </c>
      <c r="AQ25" s="23">
        <f t="shared" si="61"/>
        <v>2029</v>
      </c>
      <c r="AR25" s="23">
        <f t="shared" si="61"/>
        <v>2030</v>
      </c>
      <c r="AS25" s="23">
        <f t="shared" si="61"/>
        <v>2031</v>
      </c>
      <c r="AT25" s="23">
        <f t="shared" si="61"/>
        <v>2032</v>
      </c>
      <c r="AU25" s="23">
        <f t="shared" si="61"/>
        <v>2033</v>
      </c>
      <c r="AV25" s="23">
        <f t="shared" si="61"/>
        <v>2034</v>
      </c>
      <c r="AW25" s="23">
        <f t="shared" si="61"/>
        <v>2035</v>
      </c>
      <c r="AX25" s="23">
        <f t="shared" si="61"/>
        <v>2036</v>
      </c>
      <c r="AY25" s="23">
        <f t="shared" si="61"/>
        <v>2037</v>
      </c>
      <c r="AZ25" s="23">
        <f t="shared" si="61"/>
        <v>2038</v>
      </c>
      <c r="BA25" s="23">
        <f t="shared" si="61"/>
        <v>2039</v>
      </c>
      <c r="BB25" s="23">
        <f t="shared" si="61"/>
        <v>2040</v>
      </c>
      <c r="BC25" s="23">
        <f t="shared" si="61"/>
        <v>2041</v>
      </c>
      <c r="BD25" s="23">
        <f t="shared" si="61"/>
        <v>2042</v>
      </c>
      <c r="BE25" s="23">
        <f t="shared" si="61"/>
        <v>2043</v>
      </c>
      <c r="BF25" s="23">
        <f t="shared" si="61"/>
        <v>2044</v>
      </c>
      <c r="BG25" s="23">
        <f t="shared" si="61"/>
        <v>2045</v>
      </c>
      <c r="BH25" s="23">
        <f t="shared" si="61"/>
        <v>2046</v>
      </c>
      <c r="BI25" s="23">
        <f t="shared" si="61"/>
        <v>2047</v>
      </c>
      <c r="BJ25" s="23">
        <f t="shared" si="61"/>
        <v>2048</v>
      </c>
      <c r="BK25" s="23">
        <f t="shared" si="61"/>
        <v>2049</v>
      </c>
      <c r="BL25" s="23">
        <f t="shared" si="61"/>
        <v>2050</v>
      </c>
      <c r="BM25" s="23">
        <f t="shared" ref="BM25:DJ25" si="62">BM2</f>
        <v>2051</v>
      </c>
      <c r="BN25" s="23">
        <f t="shared" si="62"/>
        <v>2052</v>
      </c>
      <c r="BO25" s="23">
        <f t="shared" si="62"/>
        <v>2053</v>
      </c>
      <c r="BP25" s="23">
        <f t="shared" si="62"/>
        <v>2054</v>
      </c>
      <c r="BQ25" s="23">
        <f t="shared" si="62"/>
        <v>2055</v>
      </c>
      <c r="BR25" s="23">
        <f t="shared" si="62"/>
        <v>2056</v>
      </c>
      <c r="BS25" s="23">
        <f t="shared" si="62"/>
        <v>2057</v>
      </c>
      <c r="BT25" s="23">
        <f t="shared" si="62"/>
        <v>2058</v>
      </c>
      <c r="BU25" s="23">
        <f t="shared" si="62"/>
        <v>2059</v>
      </c>
      <c r="BV25" s="23">
        <f t="shared" si="62"/>
        <v>2060</v>
      </c>
      <c r="BW25" s="23">
        <f t="shared" si="62"/>
        <v>2061</v>
      </c>
      <c r="BX25" s="23">
        <f t="shared" si="62"/>
        <v>2062</v>
      </c>
      <c r="BY25" s="23">
        <f t="shared" si="62"/>
        <v>2063</v>
      </c>
      <c r="BZ25" s="23">
        <f t="shared" si="62"/>
        <v>2064</v>
      </c>
      <c r="CA25" s="23">
        <f t="shared" si="62"/>
        <v>2065</v>
      </c>
      <c r="CB25" s="23">
        <f t="shared" si="62"/>
        <v>2066</v>
      </c>
      <c r="CC25" s="23">
        <f t="shared" si="62"/>
        <v>2067</v>
      </c>
      <c r="CD25" s="23">
        <f t="shared" si="62"/>
        <v>2068</v>
      </c>
      <c r="CE25" s="23">
        <f t="shared" si="62"/>
        <v>2069</v>
      </c>
      <c r="CF25" s="23">
        <f t="shared" si="62"/>
        <v>2070</v>
      </c>
      <c r="CG25" s="23">
        <f t="shared" si="62"/>
        <v>2071</v>
      </c>
      <c r="CH25" s="23">
        <f t="shared" si="62"/>
        <v>2072</v>
      </c>
      <c r="CI25" s="23">
        <f t="shared" si="62"/>
        <v>2073</v>
      </c>
      <c r="CJ25" s="23">
        <f t="shared" si="62"/>
        <v>2074</v>
      </c>
      <c r="CK25" s="23">
        <f t="shared" si="62"/>
        <v>2075</v>
      </c>
      <c r="CL25" s="23">
        <f t="shared" si="62"/>
        <v>2076</v>
      </c>
      <c r="CM25" s="23">
        <f t="shared" si="62"/>
        <v>2077</v>
      </c>
      <c r="CN25" s="23">
        <f t="shared" si="62"/>
        <v>2078</v>
      </c>
      <c r="CO25" s="23">
        <f t="shared" si="62"/>
        <v>2079</v>
      </c>
      <c r="CP25" s="23">
        <f t="shared" si="62"/>
        <v>2080</v>
      </c>
      <c r="CQ25" s="23">
        <f t="shared" si="62"/>
        <v>2081</v>
      </c>
      <c r="CR25" s="23">
        <f t="shared" si="62"/>
        <v>2082</v>
      </c>
      <c r="CS25" s="23">
        <f t="shared" si="62"/>
        <v>2083</v>
      </c>
      <c r="CT25" s="23">
        <f t="shared" si="62"/>
        <v>2084</v>
      </c>
      <c r="CU25" s="23">
        <f t="shared" si="62"/>
        <v>2085</v>
      </c>
      <c r="CV25" s="23">
        <f t="shared" si="62"/>
        <v>2086</v>
      </c>
      <c r="CW25" s="23">
        <f t="shared" si="62"/>
        <v>2087</v>
      </c>
      <c r="CX25" s="23">
        <f t="shared" si="62"/>
        <v>2088</v>
      </c>
      <c r="CY25" s="23">
        <f t="shared" si="62"/>
        <v>2089</v>
      </c>
      <c r="CZ25" s="23">
        <f t="shared" si="62"/>
        <v>2090</v>
      </c>
      <c r="DA25" s="23">
        <f t="shared" si="62"/>
        <v>2091</v>
      </c>
      <c r="DB25" s="23">
        <f t="shared" si="62"/>
        <v>2092</v>
      </c>
      <c r="DC25" s="23">
        <f t="shared" si="62"/>
        <v>2093</v>
      </c>
      <c r="DD25" s="23">
        <f t="shared" si="62"/>
        <v>2094</v>
      </c>
      <c r="DE25" s="23">
        <f t="shared" si="62"/>
        <v>2095</v>
      </c>
      <c r="DF25" s="23">
        <f t="shared" si="62"/>
        <v>2096</v>
      </c>
      <c r="DG25" s="23">
        <f t="shared" si="62"/>
        <v>2097</v>
      </c>
      <c r="DH25" s="23">
        <f t="shared" si="62"/>
        <v>2098</v>
      </c>
      <c r="DI25" s="23">
        <f t="shared" si="62"/>
        <v>2099</v>
      </c>
      <c r="DJ25" s="23">
        <f t="shared" si="62"/>
        <v>2100</v>
      </c>
      <c r="DK25" s="394"/>
    </row>
    <row r="26" spans="1:115" x14ac:dyDescent="0.2">
      <c r="A26" t="s">
        <v>58</v>
      </c>
      <c r="B26" s="7" t="str">
        <f t="shared" ref="B26:AC41" si="63">B3</f>
        <v>Batteries</v>
      </c>
      <c r="C26" s="20" t="str">
        <f t="shared" si="63"/>
        <v>t/a</v>
      </c>
      <c r="D26" s="83">
        <f>D3</f>
        <v>7195.9844622795081</v>
      </c>
      <c r="E26" s="83">
        <f t="shared" si="63"/>
        <v>7190.4357189202037</v>
      </c>
      <c r="F26" s="83">
        <f t="shared" si="63"/>
        <v>7302.2172831685684</v>
      </c>
      <c r="G26" s="83">
        <f t="shared" si="63"/>
        <v>7435.8801280073758</v>
      </c>
      <c r="H26" s="83">
        <f t="shared" si="63"/>
        <v>7550.1316461351535</v>
      </c>
      <c r="I26" s="83">
        <f t="shared" si="63"/>
        <v>9240.2035885811983</v>
      </c>
      <c r="J26" s="83">
        <f t="shared" si="63"/>
        <v>11563.750228042243</v>
      </c>
      <c r="K26" s="83">
        <f t="shared" si="63"/>
        <v>11798.834888030417</v>
      </c>
      <c r="L26" s="83">
        <f t="shared" si="63"/>
        <v>11725.551493463397</v>
      </c>
      <c r="M26" s="83">
        <f t="shared" si="63"/>
        <v>13642.858918862426</v>
      </c>
      <c r="N26" s="83">
        <f t="shared" si="63"/>
        <v>15546.842521466719</v>
      </c>
      <c r="O26" s="83">
        <f t="shared" si="63"/>
        <v>17533.38367868049</v>
      </c>
      <c r="P26" s="83">
        <f t="shared" si="63"/>
        <v>23316.419734827839</v>
      </c>
      <c r="Q26" s="83">
        <f t="shared" si="63"/>
        <v>24034.484258061104</v>
      </c>
      <c r="R26" s="83">
        <f t="shared" si="63"/>
        <v>26671.567642739399</v>
      </c>
      <c r="S26" s="83">
        <f t="shared" si="63"/>
        <v>30228.364185146038</v>
      </c>
      <c r="T26" s="83">
        <f t="shared" si="63"/>
        <v>35044.37834645492</v>
      </c>
      <c r="U26" s="83">
        <f t="shared" si="63"/>
        <v>34158.357073546904</v>
      </c>
      <c r="V26" s="83">
        <f t="shared" si="63"/>
        <v>41537.482752951917</v>
      </c>
      <c r="W26" s="83">
        <f t="shared" si="63"/>
        <v>40502.10623516918</v>
      </c>
      <c r="X26" s="83">
        <f t="shared" si="63"/>
        <v>51811.85311339586</v>
      </c>
      <c r="Y26" s="83">
        <f t="shared" si="63"/>
        <v>65774.70653382632</v>
      </c>
      <c r="Z26" s="83">
        <f t="shared" si="63"/>
        <v>62111.563565232391</v>
      </c>
      <c r="AA26" s="83">
        <f t="shared" si="63"/>
        <v>66532.376725516267</v>
      </c>
      <c r="AB26" s="83">
        <f t="shared" si="63"/>
        <v>73341.709349448385</v>
      </c>
      <c r="AC26" s="83">
        <f t="shared" si="63"/>
        <v>73851.698683176553</v>
      </c>
      <c r="AD26" s="83">
        <f t="shared" ref="AD26:AF26" si="64">AD3</f>
        <v>63530.503965224802</v>
      </c>
      <c r="AE26" s="83">
        <f t="shared" si="64"/>
        <v>66849.123287599577</v>
      </c>
      <c r="AF26" s="83">
        <f t="shared" si="64"/>
        <v>82136.260229734879</v>
      </c>
      <c r="AG26" s="83">
        <f>AG108</f>
        <v>76019.37583492916</v>
      </c>
      <c r="AH26" s="83">
        <f t="shared" ref="AH26:BL33" si="65">AH108</f>
        <v>78451.995861646894</v>
      </c>
      <c r="AI26" s="83">
        <f t="shared" si="65"/>
        <v>80962.459729219598</v>
      </c>
      <c r="AJ26" s="83">
        <f t="shared" si="65"/>
        <v>83553.258440554622</v>
      </c>
      <c r="AK26" s="83">
        <f t="shared" si="65"/>
        <v>86226.962710652369</v>
      </c>
      <c r="AL26" s="83">
        <f t="shared" si="65"/>
        <v>88986.22551739325</v>
      </c>
      <c r="AM26" s="83">
        <f t="shared" si="65"/>
        <v>91833.78473394984</v>
      </c>
      <c r="AN26" s="83">
        <f t="shared" si="65"/>
        <v>94772.465845436236</v>
      </c>
      <c r="AO26" s="83">
        <f t="shared" si="65"/>
        <v>97805.184752490197</v>
      </c>
      <c r="AP26" s="83">
        <f t="shared" si="65"/>
        <v>100934.95066456989</v>
      </c>
      <c r="AQ26" s="83">
        <f t="shared" si="65"/>
        <v>104164.86908583612</v>
      </c>
      <c r="AR26" s="83">
        <f t="shared" si="65"/>
        <v>107498.14489658287</v>
      </c>
      <c r="AS26" s="83">
        <f t="shared" si="65"/>
        <v>110938.08553327352</v>
      </c>
      <c r="AT26" s="83">
        <f t="shared" si="65"/>
        <v>114488.10427033828</v>
      </c>
      <c r="AU26" s="83">
        <f t="shared" si="65"/>
        <v>118151.72360698911</v>
      </c>
      <c r="AV26" s="83">
        <f t="shared" si="65"/>
        <v>121932.57876241277</v>
      </c>
      <c r="AW26" s="83">
        <f t="shared" si="65"/>
        <v>125834.42128280998</v>
      </c>
      <c r="AX26" s="83">
        <f t="shared" si="65"/>
        <v>129861.12276385991</v>
      </c>
      <c r="AY26" s="83">
        <f t="shared" si="65"/>
        <v>134016.67869230342</v>
      </c>
      <c r="AZ26" s="83">
        <f t="shared" si="65"/>
        <v>138305.21241045714</v>
      </c>
      <c r="BA26" s="83">
        <f t="shared" si="65"/>
        <v>142730.97920759176</v>
      </c>
      <c r="BB26" s="83">
        <f t="shared" si="65"/>
        <v>147298.37054223471</v>
      </c>
      <c r="BC26" s="83">
        <f t="shared" si="65"/>
        <v>152011.91839958623</v>
      </c>
      <c r="BD26" s="83">
        <f t="shared" si="65"/>
        <v>156876.299788373</v>
      </c>
      <c r="BE26" s="83">
        <f t="shared" si="65"/>
        <v>161896.34138160094</v>
      </c>
      <c r="BF26" s="83">
        <f t="shared" si="65"/>
        <v>167077.02430581217</v>
      </c>
      <c r="BG26" s="83">
        <f t="shared" si="65"/>
        <v>172423.48908359816</v>
      </c>
      <c r="BH26" s="83">
        <f t="shared" si="65"/>
        <v>177941.04073427332</v>
      </c>
      <c r="BI26" s="83">
        <f t="shared" si="65"/>
        <v>183635.15403777009</v>
      </c>
      <c r="BJ26" s="83">
        <f t="shared" si="65"/>
        <v>189511.47896697873</v>
      </c>
      <c r="BK26" s="83">
        <f t="shared" si="65"/>
        <v>195575.84629392205</v>
      </c>
      <c r="BL26" s="83">
        <f t="shared" si="65"/>
        <v>201834.27337532755</v>
      </c>
      <c r="BM26" s="83">
        <f t="shared" ref="BM26:DJ26" si="66">BM108</f>
        <v>208292.97012333805</v>
      </c>
      <c r="BN26" s="83">
        <f t="shared" si="66"/>
        <v>214958.34516728486</v>
      </c>
      <c r="BO26" s="83">
        <f t="shared" si="66"/>
        <v>221837.01221263799</v>
      </c>
      <c r="BP26" s="83">
        <f t="shared" si="66"/>
        <v>228935.7966034424</v>
      </c>
      <c r="BQ26" s="83">
        <f t="shared" si="66"/>
        <v>236261.74209475255</v>
      </c>
      <c r="BR26" s="83">
        <f t="shared" si="66"/>
        <v>243822.11784178464</v>
      </c>
      <c r="BS26" s="83">
        <f t="shared" si="66"/>
        <v>251624.42561272177</v>
      </c>
      <c r="BT26" s="83">
        <f t="shared" si="66"/>
        <v>259676.40723232887</v>
      </c>
      <c r="BU26" s="83">
        <f t="shared" si="66"/>
        <v>267986.05226376338</v>
      </c>
      <c r="BV26" s="83">
        <f t="shared" si="66"/>
        <v>276561.60593620379</v>
      </c>
      <c r="BW26" s="83">
        <f t="shared" si="66"/>
        <v>285411.57732616231</v>
      </c>
      <c r="BX26" s="83">
        <f t="shared" si="66"/>
        <v>294544.74780059949</v>
      </c>
      <c r="BY26" s="83">
        <f t="shared" si="66"/>
        <v>303970.17973021866</v>
      </c>
      <c r="BZ26" s="83">
        <f t="shared" si="66"/>
        <v>313697.22548158566</v>
      </c>
      <c r="CA26" s="83">
        <f t="shared" si="66"/>
        <v>323735.53669699642</v>
      </c>
      <c r="CB26" s="83">
        <f t="shared" si="66"/>
        <v>334095.07387130032</v>
      </c>
      <c r="CC26" s="83">
        <f t="shared" si="66"/>
        <v>344786.11623518192</v>
      </c>
      <c r="CD26" s="83">
        <f t="shared" si="66"/>
        <v>355819.27195470774</v>
      </c>
      <c r="CE26" s="83">
        <f t="shared" si="66"/>
        <v>367205.48865725839</v>
      </c>
      <c r="CF26" s="83">
        <f t="shared" si="66"/>
        <v>378956.06429429067</v>
      </c>
      <c r="CG26" s="83">
        <f t="shared" si="66"/>
        <v>391082.65835170797</v>
      </c>
      <c r="CH26" s="83">
        <f t="shared" si="66"/>
        <v>403597.30341896263</v>
      </c>
      <c r="CI26" s="83">
        <f t="shared" si="66"/>
        <v>416512.41712836944</v>
      </c>
      <c r="CJ26" s="83">
        <f t="shared" si="66"/>
        <v>429840.81447647727</v>
      </c>
      <c r="CK26" s="83">
        <f t="shared" si="66"/>
        <v>443595.72053972457</v>
      </c>
      <c r="CL26" s="83">
        <f t="shared" si="66"/>
        <v>457790.78359699575</v>
      </c>
      <c r="CM26" s="83">
        <f t="shared" si="66"/>
        <v>472440.08867209964</v>
      </c>
      <c r="CN26" s="83">
        <f t="shared" si="66"/>
        <v>487558.17150960682</v>
      </c>
      <c r="CO26" s="83">
        <f t="shared" si="66"/>
        <v>503160.03299791424</v>
      </c>
      <c r="CP26" s="83">
        <f t="shared" si="66"/>
        <v>519261.15405384754</v>
      </c>
      <c r="CQ26" s="83">
        <f t="shared" si="66"/>
        <v>535877.51098357071</v>
      </c>
      <c r="CR26" s="83">
        <f t="shared" si="66"/>
        <v>553025.59133504494</v>
      </c>
      <c r="CS26" s="83">
        <f t="shared" si="66"/>
        <v>570722.41025776637</v>
      </c>
      <c r="CT26" s="83">
        <f t="shared" si="66"/>
        <v>588985.52738601493</v>
      </c>
      <c r="CU26" s="83">
        <f t="shared" si="66"/>
        <v>607833.06426236744</v>
      </c>
      <c r="CV26" s="83">
        <f t="shared" si="66"/>
        <v>627283.72231876326</v>
      </c>
      <c r="CW26" s="83">
        <f t="shared" si="66"/>
        <v>647356.80143296369</v>
      </c>
      <c r="CX26" s="83">
        <f t="shared" si="66"/>
        <v>668072.21907881857</v>
      </c>
      <c r="CY26" s="83">
        <f t="shared" si="66"/>
        <v>689450.53008934075</v>
      </c>
      <c r="CZ26" s="83">
        <f t="shared" si="66"/>
        <v>711512.94705219963</v>
      </c>
      <c r="DA26" s="83">
        <f t="shared" si="66"/>
        <v>734281.36135787005</v>
      </c>
      <c r="DB26" s="83">
        <f t="shared" si="66"/>
        <v>757778.36492132186</v>
      </c>
      <c r="DC26" s="83">
        <f t="shared" si="66"/>
        <v>782027.27259880421</v>
      </c>
      <c r="DD26" s="83">
        <f t="shared" si="66"/>
        <v>807052.14532196592</v>
      </c>
      <c r="DE26" s="83">
        <f t="shared" si="66"/>
        <v>832877.81397226884</v>
      </c>
      <c r="DF26" s="83">
        <f t="shared" si="66"/>
        <v>859529.9040193815</v>
      </c>
      <c r="DG26" s="83">
        <f t="shared" si="66"/>
        <v>887034.86094800173</v>
      </c>
      <c r="DH26" s="83">
        <f t="shared" si="66"/>
        <v>915419.97649833781</v>
      </c>
      <c r="DI26" s="83">
        <f t="shared" si="66"/>
        <v>944713.41574628465</v>
      </c>
      <c r="DJ26" s="83">
        <f t="shared" si="66"/>
        <v>974944.2450501658</v>
      </c>
    </row>
    <row r="27" spans="1:115" x14ac:dyDescent="0.2">
      <c r="A27" t="s">
        <v>58</v>
      </c>
      <c r="B27" s="7" t="str">
        <f t="shared" si="63"/>
        <v>Superlloys, hardfacing/HSS and other alloy</v>
      </c>
      <c r="C27" s="20" t="str">
        <f t="shared" si="63"/>
        <v>t/a</v>
      </c>
      <c r="D27" s="83">
        <f t="shared" si="63"/>
        <v>3940.6581579149693</v>
      </c>
      <c r="E27" s="83">
        <f t="shared" si="63"/>
        <v>3937.6195603610645</v>
      </c>
      <c r="F27" s="83">
        <f t="shared" si="63"/>
        <v>3998.8332741161212</v>
      </c>
      <c r="G27" s="83">
        <f t="shared" si="63"/>
        <v>4072.0295939088014</v>
      </c>
      <c r="H27" s="83">
        <f t="shared" si="63"/>
        <v>4134.5959014549653</v>
      </c>
      <c r="I27" s="83">
        <f t="shared" si="63"/>
        <v>5060.1114889849423</v>
      </c>
      <c r="J27" s="83">
        <f t="shared" si="63"/>
        <v>6332.5298867850379</v>
      </c>
      <c r="K27" s="83">
        <f t="shared" si="63"/>
        <v>6461.2667243976102</v>
      </c>
      <c r="L27" s="83">
        <f t="shared" si="63"/>
        <v>6421.135341658528</v>
      </c>
      <c r="M27" s="83">
        <f t="shared" si="63"/>
        <v>7471.0894079484724</v>
      </c>
      <c r="N27" s="83">
        <f t="shared" si="63"/>
        <v>8513.7470950889183</v>
      </c>
      <c r="O27" s="83">
        <f t="shared" si="63"/>
        <v>9601.6148716583648</v>
      </c>
      <c r="P27" s="83">
        <f t="shared" si="63"/>
        <v>12768.51556907239</v>
      </c>
      <c r="Q27" s="83">
        <f t="shared" si="63"/>
        <v>13161.741379414414</v>
      </c>
      <c r="R27" s="83">
        <f t="shared" si="63"/>
        <v>14605.858471023957</v>
      </c>
      <c r="S27" s="83">
        <f t="shared" si="63"/>
        <v>16553.628006151401</v>
      </c>
      <c r="T27" s="83">
        <f t="shared" si="63"/>
        <v>19190.96909448722</v>
      </c>
      <c r="U27" s="83">
        <f t="shared" si="63"/>
        <v>18705.766968847114</v>
      </c>
      <c r="V27" s="83">
        <f t="shared" si="63"/>
        <v>22746.716745664147</v>
      </c>
      <c r="W27" s="83">
        <f t="shared" si="63"/>
        <v>22179.724843068838</v>
      </c>
      <c r="X27" s="83">
        <f t="shared" si="63"/>
        <v>28373.157657335829</v>
      </c>
      <c r="Y27" s="83">
        <f t="shared" si="63"/>
        <v>36019.482149476324</v>
      </c>
      <c r="Z27" s="83">
        <f t="shared" si="63"/>
        <v>34013.475285722503</v>
      </c>
      <c r="AA27" s="83">
        <f t="shared" si="63"/>
        <v>36434.39677825891</v>
      </c>
      <c r="AB27" s="83">
        <f t="shared" si="63"/>
        <v>40163.317024697935</v>
      </c>
      <c r="AC27" s="83">
        <f t="shared" si="63"/>
        <v>40442.596897930023</v>
      </c>
      <c r="AD27" s="83">
        <f t="shared" ref="AD27:AF27" si="67">AD4</f>
        <v>34790.514076194537</v>
      </c>
      <c r="AE27" s="83">
        <f t="shared" si="67"/>
        <v>36607.853228923588</v>
      </c>
      <c r="AF27" s="83">
        <f t="shared" si="67"/>
        <v>44979.380601997676</v>
      </c>
      <c r="AG27" s="83">
        <f t="shared" ref="AG27:AV33" si="68">AG109</f>
        <v>41629.658195318349</v>
      </c>
      <c r="AH27" s="83">
        <f t="shared" si="68"/>
        <v>42961.807257568536</v>
      </c>
      <c r="AI27" s="83">
        <f t="shared" si="68"/>
        <v>44336.585089810731</v>
      </c>
      <c r="AJ27" s="83">
        <f t="shared" si="68"/>
        <v>45755.355812684676</v>
      </c>
      <c r="AK27" s="83">
        <f t="shared" si="68"/>
        <v>47219.527198690586</v>
      </c>
      <c r="AL27" s="83">
        <f t="shared" si="68"/>
        <v>48730.552069048688</v>
      </c>
      <c r="AM27" s="83">
        <f t="shared" si="68"/>
        <v>50289.929735258251</v>
      </c>
      <c r="AN27" s="83">
        <f t="shared" si="68"/>
        <v>51899.207486786516</v>
      </c>
      <c r="AO27" s="83">
        <f t="shared" si="68"/>
        <v>53559.982126363684</v>
      </c>
      <c r="AP27" s="83">
        <f t="shared" si="68"/>
        <v>55273.901554407326</v>
      </c>
      <c r="AQ27" s="83">
        <f t="shared" si="68"/>
        <v>57042.66640414836</v>
      </c>
      <c r="AR27" s="83">
        <f t="shared" si="68"/>
        <v>58868.031729081107</v>
      </c>
      <c r="AS27" s="83">
        <f t="shared" si="68"/>
        <v>60751.808744411705</v>
      </c>
      <c r="AT27" s="83">
        <f t="shared" si="68"/>
        <v>62695.866624232884</v>
      </c>
      <c r="AU27" s="83">
        <f t="shared" si="68"/>
        <v>64702.134356208335</v>
      </c>
      <c r="AV27" s="83">
        <f t="shared" si="68"/>
        <v>66772.602655606999</v>
      </c>
      <c r="AW27" s="83">
        <f t="shared" si="65"/>
        <v>68909.325940586423</v>
      </c>
      <c r="AX27" s="83">
        <f t="shared" si="65"/>
        <v>71114.424370685185</v>
      </c>
      <c r="AY27" s="83">
        <f t="shared" si="65"/>
        <v>73390.085950547116</v>
      </c>
      <c r="AZ27" s="83">
        <f t="shared" si="65"/>
        <v>75738.568700964621</v>
      </c>
      <c r="BA27" s="83">
        <f t="shared" si="65"/>
        <v>78162.202899395488</v>
      </c>
      <c r="BB27" s="83">
        <f t="shared" si="65"/>
        <v>80663.393392176149</v>
      </c>
      <c r="BC27" s="83">
        <f t="shared" si="65"/>
        <v>83244.621980725788</v>
      </c>
      <c r="BD27" s="83">
        <f t="shared" si="65"/>
        <v>85908.44988410901</v>
      </c>
      <c r="BE27" s="83">
        <f t="shared" si="65"/>
        <v>88657.520280400495</v>
      </c>
      <c r="BF27" s="83">
        <f t="shared" si="65"/>
        <v>91494.560929373314</v>
      </c>
      <c r="BG27" s="83">
        <f t="shared" si="65"/>
        <v>94422.38687911327</v>
      </c>
      <c r="BH27" s="83">
        <f t="shared" si="65"/>
        <v>97443.903259244893</v>
      </c>
      <c r="BI27" s="83">
        <f t="shared" si="65"/>
        <v>100562.10816354073</v>
      </c>
      <c r="BJ27" s="83">
        <f t="shared" si="65"/>
        <v>103780.09562477404</v>
      </c>
      <c r="BK27" s="83">
        <f t="shared" si="65"/>
        <v>107101.05868476682</v>
      </c>
      <c r="BL27" s="83">
        <f t="shared" si="65"/>
        <v>110528.29256267936</v>
      </c>
      <c r="BM27" s="83">
        <f t="shared" ref="BM27:DJ27" si="69">BM109</f>
        <v>114065.1979246851</v>
      </c>
      <c r="BN27" s="83">
        <f t="shared" si="69"/>
        <v>117715.28425827502</v>
      </c>
      <c r="BO27" s="83">
        <f t="shared" si="69"/>
        <v>121482.17335453982</v>
      </c>
      <c r="BP27" s="83">
        <f t="shared" si="69"/>
        <v>125369.6029018851</v>
      </c>
      <c r="BQ27" s="83">
        <f t="shared" si="69"/>
        <v>129381.43019474542</v>
      </c>
      <c r="BR27" s="83">
        <f t="shared" si="69"/>
        <v>133521.63596097729</v>
      </c>
      <c r="BS27" s="83">
        <f t="shared" si="69"/>
        <v>137794.32831172858</v>
      </c>
      <c r="BT27" s="83">
        <f t="shared" si="69"/>
        <v>142203.74681770388</v>
      </c>
      <c r="BU27" s="83">
        <f t="shared" si="69"/>
        <v>146754.26671587041</v>
      </c>
      <c r="BV27" s="83">
        <f t="shared" si="69"/>
        <v>151450.40325077827</v>
      </c>
      <c r="BW27" s="83">
        <f t="shared" si="69"/>
        <v>156296.81615480318</v>
      </c>
      <c r="BX27" s="83">
        <f t="shared" si="69"/>
        <v>161298.31427175688</v>
      </c>
      <c r="BY27" s="83">
        <f t="shared" si="69"/>
        <v>166459.8603284531</v>
      </c>
      <c r="BZ27" s="83">
        <f t="shared" si="69"/>
        <v>171786.5758589636</v>
      </c>
      <c r="CA27" s="83">
        <f t="shared" si="69"/>
        <v>177283.74628645045</v>
      </c>
      <c r="CB27" s="83">
        <f t="shared" si="69"/>
        <v>182956.82616761688</v>
      </c>
      <c r="CC27" s="83">
        <f t="shared" si="69"/>
        <v>188811.44460498061</v>
      </c>
      <c r="CD27" s="83">
        <f t="shared" si="69"/>
        <v>194853.41083233999</v>
      </c>
      <c r="CE27" s="83">
        <f t="shared" si="69"/>
        <v>201088.71997897487</v>
      </c>
      <c r="CF27" s="83">
        <f t="shared" si="69"/>
        <v>207523.55901830207</v>
      </c>
      <c r="CG27" s="83">
        <f t="shared" si="69"/>
        <v>214164.31290688773</v>
      </c>
      <c r="CH27" s="83">
        <f t="shared" si="69"/>
        <v>221017.57091990815</v>
      </c>
      <c r="CI27" s="83">
        <f t="shared" si="69"/>
        <v>228090.13318934522</v>
      </c>
      <c r="CJ27" s="83">
        <f t="shared" si="69"/>
        <v>235389.01745140427</v>
      </c>
      <c r="CK27" s="83">
        <f t="shared" si="69"/>
        <v>242921.46600984922</v>
      </c>
      <c r="CL27" s="83">
        <f t="shared" si="69"/>
        <v>250694.9529221644</v>
      </c>
      <c r="CM27" s="83">
        <f t="shared" si="69"/>
        <v>258717.19141567367</v>
      </c>
      <c r="CN27" s="83">
        <f t="shared" si="69"/>
        <v>266996.14154097525</v>
      </c>
      <c r="CO27" s="83">
        <f t="shared" si="69"/>
        <v>275540.01807028649</v>
      </c>
      <c r="CP27" s="83">
        <f t="shared" si="69"/>
        <v>284357.29864853568</v>
      </c>
      <c r="CQ27" s="83">
        <f t="shared" si="69"/>
        <v>293456.73220528883</v>
      </c>
      <c r="CR27" s="83">
        <f t="shared" si="69"/>
        <v>302847.34763585811</v>
      </c>
      <c r="CS27" s="83">
        <f t="shared" si="69"/>
        <v>312538.46276020556</v>
      </c>
      <c r="CT27" s="83">
        <f t="shared" si="69"/>
        <v>322539.69356853212</v>
      </c>
      <c r="CU27" s="83">
        <f t="shared" si="69"/>
        <v>332860.96376272518</v>
      </c>
      <c r="CV27" s="83">
        <f t="shared" si="69"/>
        <v>343512.51460313238</v>
      </c>
      <c r="CW27" s="83">
        <f t="shared" si="69"/>
        <v>354504.91507043265</v>
      </c>
      <c r="CX27" s="83">
        <f t="shared" si="69"/>
        <v>365849.07235268649</v>
      </c>
      <c r="CY27" s="83">
        <f t="shared" si="69"/>
        <v>377556.24266797246</v>
      </c>
      <c r="CZ27" s="83">
        <f t="shared" si="69"/>
        <v>389638.04243334761</v>
      </c>
      <c r="DA27" s="83">
        <f t="shared" si="69"/>
        <v>402106.45979121473</v>
      </c>
      <c r="DB27" s="83">
        <f t="shared" si="69"/>
        <v>414973.86650453362</v>
      </c>
      <c r="DC27" s="83">
        <f t="shared" si="69"/>
        <v>428253.03023267869</v>
      </c>
      <c r="DD27" s="83">
        <f t="shared" si="69"/>
        <v>441957.12720012444</v>
      </c>
      <c r="DE27" s="83">
        <f t="shared" si="69"/>
        <v>456099.75527052843</v>
      </c>
      <c r="DF27" s="83">
        <f t="shared" si="69"/>
        <v>470694.94743918534</v>
      </c>
      <c r="DG27" s="83">
        <f t="shared" si="69"/>
        <v>485757.18575723929</v>
      </c>
      <c r="DH27" s="83">
        <f t="shared" si="69"/>
        <v>501301.41570147098</v>
      </c>
      <c r="DI27" s="83">
        <f t="shared" si="69"/>
        <v>517343.06100391806</v>
      </c>
      <c r="DJ27" s="83">
        <f t="shared" si="69"/>
        <v>533898.03895604343</v>
      </c>
    </row>
    <row r="28" spans="1:115" x14ac:dyDescent="0.2">
      <c r="A28" t="s">
        <v>58</v>
      </c>
      <c r="B28" s="7" t="str">
        <f t="shared" si="63"/>
        <v>Hard materials (carbides and diamond tools)</v>
      </c>
      <c r="C28" s="20" t="str">
        <f t="shared" si="63"/>
        <v>t/a</v>
      </c>
      <c r="D28" s="83">
        <f t="shared" si="63"/>
        <v>1713.3296338760736</v>
      </c>
      <c r="E28" s="83">
        <f t="shared" si="63"/>
        <v>1712.0085045048106</v>
      </c>
      <c r="F28" s="83">
        <f t="shared" si="63"/>
        <v>1738.6231626591832</v>
      </c>
      <c r="G28" s="83">
        <f t="shared" si="63"/>
        <v>1770.4476495255658</v>
      </c>
      <c r="H28" s="83">
        <f t="shared" si="63"/>
        <v>1797.6503919369416</v>
      </c>
      <c r="I28" s="83">
        <f t="shared" si="63"/>
        <v>2200.0484734717138</v>
      </c>
      <c r="J28" s="83">
        <f t="shared" si="63"/>
        <v>2753.2738638195819</v>
      </c>
      <c r="K28" s="83">
        <f t="shared" si="63"/>
        <v>2809.2464019120043</v>
      </c>
      <c r="L28" s="83">
        <f t="shared" si="63"/>
        <v>2791.7979746341425</v>
      </c>
      <c r="M28" s="83">
        <f t="shared" si="63"/>
        <v>3248.2997425862923</v>
      </c>
      <c r="N28" s="83">
        <f t="shared" si="63"/>
        <v>3701.6291717777904</v>
      </c>
      <c r="O28" s="83">
        <f t="shared" si="63"/>
        <v>4174.6151615905937</v>
      </c>
      <c r="P28" s="83">
        <f t="shared" si="63"/>
        <v>5551.5285082923438</v>
      </c>
      <c r="Q28" s="83">
        <f t="shared" si="63"/>
        <v>5722.4962519193105</v>
      </c>
      <c r="R28" s="83">
        <f t="shared" si="63"/>
        <v>6350.3732482712858</v>
      </c>
      <c r="S28" s="83">
        <f t="shared" si="63"/>
        <v>7197.2295678919145</v>
      </c>
      <c r="T28" s="83">
        <f t="shared" si="63"/>
        <v>8343.8996062987917</v>
      </c>
      <c r="U28" s="83">
        <f t="shared" si="63"/>
        <v>8132.9421603683113</v>
      </c>
      <c r="V28" s="83">
        <f t="shared" si="63"/>
        <v>9889.876845940933</v>
      </c>
      <c r="W28" s="83">
        <f t="shared" si="63"/>
        <v>9643.3586274212339</v>
      </c>
      <c r="X28" s="83">
        <f t="shared" si="63"/>
        <v>12336.155503189491</v>
      </c>
      <c r="Y28" s="83">
        <f t="shared" si="63"/>
        <v>15660.644412815793</v>
      </c>
      <c r="Z28" s="83">
        <f t="shared" si="63"/>
        <v>14788.467515531524</v>
      </c>
      <c r="AA28" s="83">
        <f t="shared" si="63"/>
        <v>15841.042077503875</v>
      </c>
      <c r="AB28" s="83">
        <f t="shared" si="63"/>
        <v>17462.311749868666</v>
      </c>
      <c r="AC28" s="83">
        <f t="shared" si="63"/>
        <v>17583.737781708707</v>
      </c>
      <c r="AD28" s="83">
        <f t="shared" ref="AD28:AF28" si="70">AD5</f>
        <v>15126.310467910669</v>
      </c>
      <c r="AE28" s="83">
        <f t="shared" si="70"/>
        <v>15916.45792561895</v>
      </c>
      <c r="AF28" s="83">
        <f t="shared" si="70"/>
        <v>19556.252435651164</v>
      </c>
      <c r="AG28" s="83">
        <f t="shared" si="68"/>
        <v>18099.851389268846</v>
      </c>
      <c r="AH28" s="83">
        <f t="shared" si="65"/>
        <v>18679.046633725451</v>
      </c>
      <c r="AI28" s="83">
        <f t="shared" si="65"/>
        <v>19276.776126004665</v>
      </c>
      <c r="AJ28" s="83">
        <f t="shared" si="65"/>
        <v>19893.632962036816</v>
      </c>
      <c r="AK28" s="83">
        <f t="shared" si="65"/>
        <v>20530.229216821994</v>
      </c>
      <c r="AL28" s="83">
        <f t="shared" si="65"/>
        <v>21187.196551760298</v>
      </c>
      <c r="AM28" s="83">
        <f t="shared" si="65"/>
        <v>21865.186841416627</v>
      </c>
      <c r="AN28" s="83">
        <f t="shared" si="65"/>
        <v>22564.87282034196</v>
      </c>
      <c r="AO28" s="83">
        <f t="shared" si="65"/>
        <v>23286.948750592903</v>
      </c>
      <c r="AP28" s="83">
        <f t="shared" si="65"/>
        <v>24032.131110611877</v>
      </c>
      <c r="AQ28" s="83">
        <f t="shared" si="65"/>
        <v>24801.159306151458</v>
      </c>
      <c r="AR28" s="83">
        <f t="shared" si="65"/>
        <v>25594.796403948305</v>
      </c>
      <c r="AS28" s="83">
        <f t="shared" si="65"/>
        <v>26413.82988887465</v>
      </c>
      <c r="AT28" s="83">
        <f t="shared" si="65"/>
        <v>27259.072445318641</v>
      </c>
      <c r="AU28" s="83">
        <f t="shared" si="65"/>
        <v>28131.362763568839</v>
      </c>
      <c r="AV28" s="83">
        <f t="shared" si="65"/>
        <v>29031.566372003042</v>
      </c>
      <c r="AW28" s="83">
        <f t="shared" si="65"/>
        <v>29960.576495907142</v>
      </c>
      <c r="AX28" s="83">
        <f t="shared" si="65"/>
        <v>30919.314943776171</v>
      </c>
      <c r="AY28" s="83">
        <f t="shared" si="65"/>
        <v>31908.733021977008</v>
      </c>
      <c r="AZ28" s="83">
        <f t="shared" si="65"/>
        <v>32929.812478680273</v>
      </c>
      <c r="BA28" s="83">
        <f t="shared" si="65"/>
        <v>33983.566477998043</v>
      </c>
      <c r="BB28" s="83">
        <f t="shared" si="65"/>
        <v>35071.04060529398</v>
      </c>
      <c r="BC28" s="83">
        <f t="shared" si="65"/>
        <v>36193.313904663388</v>
      </c>
      <c r="BD28" s="83">
        <f t="shared" si="65"/>
        <v>37351.499949612618</v>
      </c>
      <c r="BE28" s="83">
        <f t="shared" si="65"/>
        <v>38546.747948000222</v>
      </c>
      <c r="BF28" s="83">
        <f t="shared" si="65"/>
        <v>39780.243882336232</v>
      </c>
      <c r="BG28" s="83">
        <f t="shared" si="65"/>
        <v>41053.21168657099</v>
      </c>
      <c r="BH28" s="83">
        <f t="shared" si="65"/>
        <v>42366.914460541266</v>
      </c>
      <c r="BI28" s="83">
        <f t="shared" si="65"/>
        <v>43722.655723278585</v>
      </c>
      <c r="BJ28" s="83">
        <f t="shared" si="65"/>
        <v>45121.780706423502</v>
      </c>
      <c r="BK28" s="83">
        <f t="shared" si="65"/>
        <v>46565.677689029057</v>
      </c>
      <c r="BL28" s="83">
        <f t="shared" si="65"/>
        <v>48055.779375077989</v>
      </c>
      <c r="BM28" s="83">
        <f t="shared" ref="BM28:DJ28" si="71">BM110</f>
        <v>49593.564315080483</v>
      </c>
      <c r="BN28" s="83">
        <f t="shared" si="71"/>
        <v>51180.558373163061</v>
      </c>
      <c r="BO28" s="83">
        <f t="shared" si="71"/>
        <v>52818.336241104284</v>
      </c>
      <c r="BP28" s="83">
        <f t="shared" si="71"/>
        <v>54508.523000819623</v>
      </c>
      <c r="BQ28" s="83">
        <f t="shared" si="71"/>
        <v>56252.795736845852</v>
      </c>
      <c r="BR28" s="83">
        <f t="shared" si="71"/>
        <v>58052.88520042492</v>
      </c>
      <c r="BS28" s="83">
        <f t="shared" si="71"/>
        <v>59910.577526838519</v>
      </c>
      <c r="BT28" s="83">
        <f t="shared" si="71"/>
        <v>61827.716007697352</v>
      </c>
      <c r="BU28" s="83">
        <f t="shared" si="71"/>
        <v>63806.202919943673</v>
      </c>
      <c r="BV28" s="83">
        <f t="shared" si="71"/>
        <v>65848.001413381877</v>
      </c>
      <c r="BW28" s="83">
        <f t="shared" si="71"/>
        <v>67955.137458610101</v>
      </c>
      <c r="BX28" s="83">
        <f t="shared" si="71"/>
        <v>70129.701857285632</v>
      </c>
      <c r="BY28" s="83">
        <f t="shared" si="71"/>
        <v>72373.852316718781</v>
      </c>
      <c r="BZ28" s="83">
        <f t="shared" si="71"/>
        <v>74689.815590853788</v>
      </c>
      <c r="CA28" s="83">
        <f t="shared" si="71"/>
        <v>77079.889689761112</v>
      </c>
      <c r="CB28" s="83">
        <f t="shared" si="71"/>
        <v>79546.446159833475</v>
      </c>
      <c r="CC28" s="83">
        <f t="shared" si="71"/>
        <v>82091.932436948147</v>
      </c>
      <c r="CD28" s="83">
        <f t="shared" si="71"/>
        <v>84718.874274930495</v>
      </c>
      <c r="CE28" s="83">
        <f t="shared" si="71"/>
        <v>87429.878251728267</v>
      </c>
      <c r="CF28" s="83">
        <f t="shared" si="71"/>
        <v>90227.634355783579</v>
      </c>
      <c r="CG28" s="83">
        <f t="shared" si="71"/>
        <v>93114.918655168658</v>
      </c>
      <c r="CH28" s="83">
        <f t="shared" si="71"/>
        <v>96094.59605213406</v>
      </c>
      <c r="CI28" s="83">
        <f t="shared" si="71"/>
        <v>99169.623125802347</v>
      </c>
      <c r="CJ28" s="83">
        <f t="shared" si="71"/>
        <v>102343.05106582803</v>
      </c>
      <c r="CK28" s="83">
        <f t="shared" si="71"/>
        <v>105618.02869993453</v>
      </c>
      <c r="CL28" s="83">
        <f t="shared" si="71"/>
        <v>108997.80561833244</v>
      </c>
      <c r="CM28" s="83">
        <f t="shared" si="71"/>
        <v>112485.73539811908</v>
      </c>
      <c r="CN28" s="83">
        <f t="shared" si="71"/>
        <v>116085.2789308589</v>
      </c>
      <c r="CO28" s="83">
        <f t="shared" si="71"/>
        <v>119800.00785664639</v>
      </c>
      <c r="CP28" s="83">
        <f t="shared" si="71"/>
        <v>123633.60810805908</v>
      </c>
      <c r="CQ28" s="83">
        <f t="shared" si="71"/>
        <v>127589.88356751697</v>
      </c>
      <c r="CR28" s="83">
        <f t="shared" si="71"/>
        <v>131672.75984167753</v>
      </c>
      <c r="CS28" s="83">
        <f t="shared" si="71"/>
        <v>135886.2881566112</v>
      </c>
      <c r="CT28" s="83">
        <f t="shared" si="71"/>
        <v>140234.64937762276</v>
      </c>
      <c r="CU28" s="83">
        <f t="shared" si="71"/>
        <v>144722.1581577067</v>
      </c>
      <c r="CV28" s="83">
        <f t="shared" si="71"/>
        <v>149353.26721875332</v>
      </c>
      <c r="CW28" s="83">
        <f t="shared" si="71"/>
        <v>154132.57176975344</v>
      </c>
      <c r="CX28" s="83">
        <f t="shared" si="71"/>
        <v>159064.81406638556</v>
      </c>
      <c r="CY28" s="83">
        <f t="shared" si="71"/>
        <v>164154.88811650992</v>
      </c>
      <c r="CZ28" s="83">
        <f t="shared" si="71"/>
        <v>169407.84453623823</v>
      </c>
      <c r="DA28" s="83">
        <f t="shared" si="71"/>
        <v>174828.89556139786</v>
      </c>
      <c r="DB28" s="83">
        <f t="shared" si="71"/>
        <v>180423.4202193626</v>
      </c>
      <c r="DC28" s="83">
        <f t="shared" si="71"/>
        <v>186196.96966638221</v>
      </c>
      <c r="DD28" s="83">
        <f t="shared" si="71"/>
        <v>192155.27269570646</v>
      </c>
      <c r="DE28" s="83">
        <f t="shared" si="71"/>
        <v>198304.24142196908</v>
      </c>
      <c r="DF28" s="83">
        <f t="shared" si="71"/>
        <v>204649.97714747209</v>
      </c>
      <c r="DG28" s="83">
        <f t="shared" si="71"/>
        <v>211198.77641619119</v>
      </c>
      <c r="DH28" s="83">
        <f t="shared" si="71"/>
        <v>217957.13726150931</v>
      </c>
      <c r="DI28" s="83">
        <f t="shared" si="71"/>
        <v>224931.76565387761</v>
      </c>
      <c r="DJ28" s="83">
        <f t="shared" si="71"/>
        <v>232129.5821548017</v>
      </c>
    </row>
    <row r="29" spans="1:115" x14ac:dyDescent="0.2">
      <c r="A29" t="s">
        <v>58</v>
      </c>
      <c r="B29" s="7" t="str">
        <f t="shared" si="63"/>
        <v>Catalysts</v>
      </c>
      <c r="C29" s="20" t="str">
        <f t="shared" si="63"/>
        <v>t/a</v>
      </c>
      <c r="D29" s="83">
        <f t="shared" si="63"/>
        <v>1199.3307437132514</v>
      </c>
      <c r="E29" s="83">
        <f t="shared" si="63"/>
        <v>1198.4059531533674</v>
      </c>
      <c r="F29" s="83">
        <f t="shared" si="63"/>
        <v>1217.0362138614282</v>
      </c>
      <c r="G29" s="83">
        <f t="shared" si="63"/>
        <v>1239.3133546678962</v>
      </c>
      <c r="H29" s="83">
        <f t="shared" si="63"/>
        <v>1258.3552743558591</v>
      </c>
      <c r="I29" s="83">
        <f t="shared" si="63"/>
        <v>1540.0339314301998</v>
      </c>
      <c r="J29" s="83">
        <f t="shared" si="63"/>
        <v>1927.2917046737073</v>
      </c>
      <c r="K29" s="83">
        <f t="shared" si="63"/>
        <v>1966.472481338403</v>
      </c>
      <c r="L29" s="83">
        <f t="shared" si="63"/>
        <v>1954.2585822439</v>
      </c>
      <c r="M29" s="83">
        <f t="shared" si="63"/>
        <v>2273.8098198104049</v>
      </c>
      <c r="N29" s="83">
        <f t="shared" si="63"/>
        <v>2591.1404202444533</v>
      </c>
      <c r="O29" s="83">
        <f t="shared" si="63"/>
        <v>2922.2306131134155</v>
      </c>
      <c r="P29" s="83">
        <f t="shared" si="63"/>
        <v>3886.0699558046404</v>
      </c>
      <c r="Q29" s="83">
        <f t="shared" si="63"/>
        <v>4005.7473763435178</v>
      </c>
      <c r="R29" s="83">
        <f t="shared" si="63"/>
        <v>4445.2612737898999</v>
      </c>
      <c r="S29" s="83">
        <f t="shared" si="63"/>
        <v>5038.06069752434</v>
      </c>
      <c r="T29" s="83">
        <f t="shared" si="63"/>
        <v>5840.7297244091542</v>
      </c>
      <c r="U29" s="83">
        <f t="shared" si="63"/>
        <v>5693.0595122578179</v>
      </c>
      <c r="V29" s="83">
        <f t="shared" si="63"/>
        <v>6922.9137921586535</v>
      </c>
      <c r="W29" s="83">
        <f t="shared" si="63"/>
        <v>6750.3510391948639</v>
      </c>
      <c r="X29" s="83">
        <f t="shared" si="63"/>
        <v>8635.3088522326452</v>
      </c>
      <c r="Y29" s="83">
        <f t="shared" si="63"/>
        <v>10962.451088971055</v>
      </c>
      <c r="Z29" s="83">
        <f t="shared" si="63"/>
        <v>10351.927260872068</v>
      </c>
      <c r="AA29" s="83">
        <f t="shared" si="63"/>
        <v>11088.729454252712</v>
      </c>
      <c r="AB29" s="83">
        <f t="shared" si="63"/>
        <v>12223.618224908067</v>
      </c>
      <c r="AC29" s="83">
        <f t="shared" si="63"/>
        <v>12308.616447196095</v>
      </c>
      <c r="AD29" s="83">
        <f t="shared" ref="AD29:AF29" si="72">AD6</f>
        <v>10588.417327537469</v>
      </c>
      <c r="AE29" s="83">
        <f t="shared" si="72"/>
        <v>11141.520547933265</v>
      </c>
      <c r="AF29" s="83">
        <f t="shared" si="72"/>
        <v>13689.376704955816</v>
      </c>
      <c r="AG29" s="83">
        <f t="shared" si="68"/>
        <v>12669.895972488193</v>
      </c>
      <c r="AH29" s="83">
        <f t="shared" si="65"/>
        <v>13075.332643607815</v>
      </c>
      <c r="AI29" s="83">
        <f t="shared" si="65"/>
        <v>13493.743288203266</v>
      </c>
      <c r="AJ29" s="83">
        <f t="shared" si="65"/>
        <v>13925.543073425772</v>
      </c>
      <c r="AK29" s="83">
        <f t="shared" si="65"/>
        <v>14371.160451775397</v>
      </c>
      <c r="AL29" s="83">
        <f t="shared" si="65"/>
        <v>14831.037586232209</v>
      </c>
      <c r="AM29" s="83">
        <f t="shared" si="65"/>
        <v>15305.630788991641</v>
      </c>
      <c r="AN29" s="83">
        <f t="shared" si="65"/>
        <v>15795.410974239374</v>
      </c>
      <c r="AO29" s="83">
        <f t="shared" si="65"/>
        <v>16300.864125415033</v>
      </c>
      <c r="AP29" s="83">
        <f t="shared" si="65"/>
        <v>16822.491777428317</v>
      </c>
      <c r="AQ29" s="83">
        <f t="shared" si="65"/>
        <v>17360.811514306024</v>
      </c>
      <c r="AR29" s="83">
        <f t="shared" si="65"/>
        <v>17916.357482763819</v>
      </c>
      <c r="AS29" s="83">
        <f t="shared" si="65"/>
        <v>18489.680922212261</v>
      </c>
      <c r="AT29" s="83">
        <f t="shared" si="65"/>
        <v>19081.350711723055</v>
      </c>
      <c r="AU29" s="83">
        <f t="shared" si="65"/>
        <v>19691.953934498193</v>
      </c>
      <c r="AV29" s="83">
        <f t="shared" si="65"/>
        <v>20322.096460402136</v>
      </c>
      <c r="AW29" s="83">
        <f t="shared" si="65"/>
        <v>20972.403547135003</v>
      </c>
      <c r="AX29" s="83">
        <f t="shared" si="65"/>
        <v>21643.520460643325</v>
      </c>
      <c r="AY29" s="83">
        <f t="shared" si="65"/>
        <v>22336.113115383912</v>
      </c>
      <c r="AZ29" s="83">
        <f t="shared" si="65"/>
        <v>23050.868735076197</v>
      </c>
      <c r="BA29" s="83">
        <f t="shared" si="65"/>
        <v>23788.496534598635</v>
      </c>
      <c r="BB29" s="83">
        <f t="shared" si="65"/>
        <v>24549.72842370579</v>
      </c>
      <c r="BC29" s="83">
        <f t="shared" si="65"/>
        <v>25335.319733264376</v>
      </c>
      <c r="BD29" s="83">
        <f t="shared" si="65"/>
        <v>26146.049964728838</v>
      </c>
      <c r="BE29" s="83">
        <f t="shared" si="65"/>
        <v>26982.723563600161</v>
      </c>
      <c r="BF29" s="83">
        <f t="shared" si="65"/>
        <v>27846.170717635367</v>
      </c>
      <c r="BG29" s="83">
        <f t="shared" si="65"/>
        <v>28737.248180599698</v>
      </c>
      <c r="BH29" s="83">
        <f t="shared" si="65"/>
        <v>29656.84012237889</v>
      </c>
      <c r="BI29" s="83">
        <f t="shared" si="65"/>
        <v>30605.859006295013</v>
      </c>
      <c r="BJ29" s="83">
        <f t="shared" si="65"/>
        <v>31585.246494496456</v>
      </c>
      <c r="BK29" s="83">
        <f t="shared" si="65"/>
        <v>32595.974382320343</v>
      </c>
      <c r="BL29" s="83">
        <f t="shared" si="65"/>
        <v>33639.045562554595</v>
      </c>
      <c r="BM29" s="83">
        <f t="shared" ref="BM29:DJ29" si="73">BM111</f>
        <v>34715.495020556344</v>
      </c>
      <c r="BN29" s="83">
        <f t="shared" si="73"/>
        <v>35826.390861214146</v>
      </c>
      <c r="BO29" s="83">
        <f t="shared" si="73"/>
        <v>36972.835368772998</v>
      </c>
      <c r="BP29" s="83">
        <f t="shared" si="73"/>
        <v>38155.966100573736</v>
      </c>
      <c r="BQ29" s="83">
        <f t="shared" si="73"/>
        <v>39376.957015792097</v>
      </c>
      <c r="BR29" s="83">
        <f t="shared" si="73"/>
        <v>40637.019640297447</v>
      </c>
      <c r="BS29" s="83">
        <f t="shared" si="73"/>
        <v>41937.404268786966</v>
      </c>
      <c r="BT29" s="83">
        <f t="shared" si="73"/>
        <v>43279.401205388152</v>
      </c>
      <c r="BU29" s="83">
        <f t="shared" si="73"/>
        <v>44664.342043960576</v>
      </c>
      <c r="BV29" s="83">
        <f t="shared" si="73"/>
        <v>46093.600989367318</v>
      </c>
      <c r="BW29" s="83">
        <f t="shared" si="73"/>
        <v>47568.596221027074</v>
      </c>
      <c r="BX29" s="83">
        <f t="shared" si="73"/>
        <v>49090.79130009994</v>
      </c>
      <c r="BY29" s="83">
        <f t="shared" si="73"/>
        <v>50661.696621703137</v>
      </c>
      <c r="BZ29" s="83">
        <f t="shared" si="73"/>
        <v>52282.870913597639</v>
      </c>
      <c r="CA29" s="83">
        <f t="shared" si="73"/>
        <v>53955.922782832764</v>
      </c>
      <c r="CB29" s="83">
        <f t="shared" si="73"/>
        <v>55682.512311883416</v>
      </c>
      <c r="CC29" s="83">
        <f t="shared" si="73"/>
        <v>57464.35270586369</v>
      </c>
      <c r="CD29" s="83">
        <f t="shared" si="73"/>
        <v>59303.211992451332</v>
      </c>
      <c r="CE29" s="83">
        <f t="shared" si="73"/>
        <v>61200.914776209778</v>
      </c>
      <c r="CF29" s="83">
        <f t="shared" si="73"/>
        <v>63159.344049048494</v>
      </c>
      <c r="CG29" s="83">
        <f t="shared" si="73"/>
        <v>65180.443058618046</v>
      </c>
      <c r="CH29" s="83">
        <f t="shared" si="73"/>
        <v>67266.217236493831</v>
      </c>
      <c r="CI29" s="83">
        <f t="shared" si="73"/>
        <v>69418.736188061637</v>
      </c>
      <c r="CJ29" s="83">
        <f t="shared" si="73"/>
        <v>71640.135746079613</v>
      </c>
      <c r="CK29" s="83">
        <f t="shared" si="73"/>
        <v>73932.620089954158</v>
      </c>
      <c r="CL29" s="83">
        <f t="shared" si="73"/>
        <v>76298.463932832688</v>
      </c>
      <c r="CM29" s="83">
        <f t="shared" si="73"/>
        <v>78740.01477868334</v>
      </c>
      <c r="CN29" s="83">
        <f t="shared" si="73"/>
        <v>81259.69525160121</v>
      </c>
      <c r="CO29" s="83">
        <f t="shared" si="73"/>
        <v>83860.005499652456</v>
      </c>
      <c r="CP29" s="83">
        <f t="shared" si="73"/>
        <v>86543.525675641344</v>
      </c>
      <c r="CQ29" s="83">
        <f t="shared" si="73"/>
        <v>89312.918497261868</v>
      </c>
      <c r="CR29" s="83">
        <f t="shared" si="73"/>
        <v>92170.931889174244</v>
      </c>
      <c r="CS29" s="83">
        <f t="shared" si="73"/>
        <v>95120.401709627826</v>
      </c>
      <c r="CT29" s="83">
        <f t="shared" si="73"/>
        <v>98164.254564335919</v>
      </c>
      <c r="CU29" s="83">
        <f t="shared" si="73"/>
        <v>101305.51071039466</v>
      </c>
      <c r="CV29" s="83">
        <f t="shared" si="73"/>
        <v>104547.28705312729</v>
      </c>
      <c r="CW29" s="83">
        <f t="shared" si="73"/>
        <v>107892.80023882737</v>
      </c>
      <c r="CX29" s="83">
        <f t="shared" si="73"/>
        <v>111345.36984646985</v>
      </c>
      <c r="CY29" s="83">
        <f t="shared" si="73"/>
        <v>114908.42168155689</v>
      </c>
      <c r="CZ29" s="83">
        <f t="shared" si="73"/>
        <v>118585.49117536671</v>
      </c>
      <c r="DA29" s="83">
        <f t="shared" si="73"/>
        <v>122380.22689297845</v>
      </c>
      <c r="DB29" s="83">
        <f t="shared" si="73"/>
        <v>126296.39415355376</v>
      </c>
      <c r="DC29" s="83">
        <f t="shared" si="73"/>
        <v>130337.87876646749</v>
      </c>
      <c r="DD29" s="83">
        <f t="shared" si="73"/>
        <v>134508.69088699445</v>
      </c>
      <c r="DE29" s="83">
        <f t="shared" si="73"/>
        <v>138812.96899537827</v>
      </c>
      <c r="DF29" s="83">
        <f t="shared" si="73"/>
        <v>143254.98400323038</v>
      </c>
      <c r="DG29" s="83">
        <f t="shared" si="73"/>
        <v>147839.14349133376</v>
      </c>
      <c r="DH29" s="83">
        <f t="shared" si="73"/>
        <v>152569.99608305644</v>
      </c>
      <c r="DI29" s="83">
        <f t="shared" si="73"/>
        <v>157452.23595771423</v>
      </c>
      <c r="DJ29" s="83">
        <f t="shared" si="73"/>
        <v>162490.70750836108</v>
      </c>
    </row>
    <row r="30" spans="1:115" x14ac:dyDescent="0.2">
      <c r="A30" t="s">
        <v>58</v>
      </c>
      <c r="B30" s="7" t="str">
        <f t="shared" si="63"/>
        <v>Ceramic &amp; Pigments</v>
      </c>
      <c r="C30" s="20" t="str">
        <f t="shared" si="63"/>
        <v>t/a</v>
      </c>
      <c r="D30" s="83">
        <f t="shared" si="63"/>
        <v>856.66481693803678</v>
      </c>
      <c r="E30" s="83">
        <f t="shared" si="63"/>
        <v>856.00425225240531</v>
      </c>
      <c r="F30" s="83">
        <f t="shared" si="63"/>
        <v>869.3115813295916</v>
      </c>
      <c r="G30" s="83">
        <f t="shared" si="63"/>
        <v>885.2238247627829</v>
      </c>
      <c r="H30" s="83">
        <f t="shared" si="63"/>
        <v>898.82519596847078</v>
      </c>
      <c r="I30" s="83">
        <f t="shared" si="63"/>
        <v>1100.0242367358569</v>
      </c>
      <c r="J30" s="83">
        <f t="shared" si="63"/>
        <v>1376.636931909791</v>
      </c>
      <c r="K30" s="83">
        <f t="shared" si="63"/>
        <v>1404.6232009560022</v>
      </c>
      <c r="L30" s="83">
        <f t="shared" si="63"/>
        <v>1395.8989873170713</v>
      </c>
      <c r="M30" s="83">
        <f t="shared" si="63"/>
        <v>1624.1498712931461</v>
      </c>
      <c r="N30" s="83">
        <f t="shared" si="63"/>
        <v>1850.8145858888952</v>
      </c>
      <c r="O30" s="83">
        <f t="shared" si="63"/>
        <v>2087.3075807952969</v>
      </c>
      <c r="P30" s="83">
        <f t="shared" si="63"/>
        <v>2775.7642541461719</v>
      </c>
      <c r="Q30" s="83">
        <f t="shared" si="63"/>
        <v>2861.2481259596552</v>
      </c>
      <c r="R30" s="83">
        <f t="shared" si="63"/>
        <v>3175.1866241356429</v>
      </c>
      <c r="S30" s="83">
        <f t="shared" si="63"/>
        <v>3598.6147839459572</v>
      </c>
      <c r="T30" s="83">
        <f t="shared" si="63"/>
        <v>4171.9498031493958</v>
      </c>
      <c r="U30" s="83">
        <f t="shared" si="63"/>
        <v>4066.4710801841557</v>
      </c>
      <c r="V30" s="83">
        <f t="shared" si="63"/>
        <v>4944.9384229704665</v>
      </c>
      <c r="W30" s="83">
        <f t="shared" si="63"/>
        <v>4821.679313710617</v>
      </c>
      <c r="X30" s="83">
        <f t="shared" si="63"/>
        <v>6168.0777515947457</v>
      </c>
      <c r="Y30" s="83">
        <f t="shared" si="63"/>
        <v>7830.3222064078964</v>
      </c>
      <c r="Z30" s="83">
        <f t="shared" si="63"/>
        <v>7394.2337577657618</v>
      </c>
      <c r="AA30" s="83">
        <f t="shared" si="63"/>
        <v>7920.5210387519373</v>
      </c>
      <c r="AB30" s="83">
        <f t="shared" si="63"/>
        <v>8731.155874934333</v>
      </c>
      <c r="AC30" s="83">
        <f t="shared" si="63"/>
        <v>8791.8688908543536</v>
      </c>
      <c r="AD30" s="83">
        <f t="shared" ref="AD30:AF30" si="74">AD7</f>
        <v>7563.1552339553346</v>
      </c>
      <c r="AE30" s="83">
        <f t="shared" si="74"/>
        <v>7958.228962809475</v>
      </c>
      <c r="AF30" s="83">
        <f t="shared" si="74"/>
        <v>9778.126217825582</v>
      </c>
      <c r="AG30" s="83">
        <f t="shared" si="68"/>
        <v>9049.9256946344231</v>
      </c>
      <c r="AH30" s="83">
        <f t="shared" si="65"/>
        <v>9339.5233168627256</v>
      </c>
      <c r="AI30" s="83">
        <f t="shared" si="65"/>
        <v>9638.3880630023323</v>
      </c>
      <c r="AJ30" s="83">
        <f t="shared" si="65"/>
        <v>9946.816481018408</v>
      </c>
      <c r="AK30" s="83">
        <f t="shared" si="65"/>
        <v>10265.114608410997</v>
      </c>
      <c r="AL30" s="83">
        <f t="shared" si="65"/>
        <v>10593.598275880149</v>
      </c>
      <c r="AM30" s="83">
        <f t="shared" si="65"/>
        <v>10932.593420708314</v>
      </c>
      <c r="AN30" s="83">
        <f t="shared" si="65"/>
        <v>11282.43641017098</v>
      </c>
      <c r="AO30" s="83">
        <f t="shared" si="65"/>
        <v>11643.474375296451</v>
      </c>
      <c r="AP30" s="83">
        <f t="shared" si="65"/>
        <v>12016.065555305939</v>
      </c>
      <c r="AQ30" s="83">
        <f t="shared" si="65"/>
        <v>12400.579653075729</v>
      </c>
      <c r="AR30" s="83">
        <f t="shared" si="65"/>
        <v>12797.398201974152</v>
      </c>
      <c r="AS30" s="83">
        <f t="shared" si="65"/>
        <v>13206.914944437325</v>
      </c>
      <c r="AT30" s="83">
        <f t="shared" si="65"/>
        <v>13629.536222659321</v>
      </c>
      <c r="AU30" s="83">
        <f t="shared" si="65"/>
        <v>14065.68138178442</v>
      </c>
      <c r="AV30" s="83">
        <f t="shared" si="65"/>
        <v>14515.783186001521</v>
      </c>
      <c r="AW30" s="83">
        <f t="shared" si="65"/>
        <v>14980.288247953571</v>
      </c>
      <c r="AX30" s="83">
        <f t="shared" si="65"/>
        <v>15459.657471888086</v>
      </c>
      <c r="AY30" s="83">
        <f t="shared" si="65"/>
        <v>15954.366510988504</v>
      </c>
      <c r="AZ30" s="83">
        <f t="shared" si="65"/>
        <v>16464.906239340136</v>
      </c>
      <c r="BA30" s="83">
        <f t="shared" si="65"/>
        <v>16991.783238999022</v>
      </c>
      <c r="BB30" s="83">
        <f t="shared" si="65"/>
        <v>17535.52030264699</v>
      </c>
      <c r="BC30" s="83">
        <f t="shared" si="65"/>
        <v>18096.656952331694</v>
      </c>
      <c r="BD30" s="83">
        <f t="shared" si="65"/>
        <v>18675.749974806309</v>
      </c>
      <c r="BE30" s="83">
        <f t="shared" si="65"/>
        <v>19273.373974000111</v>
      </c>
      <c r="BF30" s="83">
        <f t="shared" si="65"/>
        <v>19890.121941168116</v>
      </c>
      <c r="BG30" s="83">
        <f t="shared" si="65"/>
        <v>20526.605843285495</v>
      </c>
      <c r="BH30" s="83">
        <f t="shared" si="65"/>
        <v>21183.457230270633</v>
      </c>
      <c r="BI30" s="83">
        <f t="shared" si="65"/>
        <v>21861.327861639293</v>
      </c>
      <c r="BJ30" s="83">
        <f t="shared" si="65"/>
        <v>22560.890353211751</v>
      </c>
      <c r="BK30" s="83">
        <f t="shared" si="65"/>
        <v>23282.838844514528</v>
      </c>
      <c r="BL30" s="83">
        <f t="shared" si="65"/>
        <v>24027.889687538995</v>
      </c>
      <c r="BM30" s="83">
        <f t="shared" ref="BM30:DJ30" si="75">BM112</f>
        <v>24796.782157540241</v>
      </c>
      <c r="BN30" s="83">
        <f t="shared" si="75"/>
        <v>25590.279186581531</v>
      </c>
      <c r="BO30" s="83">
        <f t="shared" si="75"/>
        <v>26409.168120552142</v>
      </c>
      <c r="BP30" s="83">
        <f t="shared" si="75"/>
        <v>27254.261500409812</v>
      </c>
      <c r="BQ30" s="83">
        <f t="shared" si="75"/>
        <v>28126.397868422926</v>
      </c>
      <c r="BR30" s="83">
        <f t="shared" si="75"/>
        <v>29026.44260021246</v>
      </c>
      <c r="BS30" s="83">
        <f t="shared" si="75"/>
        <v>29955.288763419259</v>
      </c>
      <c r="BT30" s="83">
        <f t="shared" si="75"/>
        <v>30913.858003848676</v>
      </c>
      <c r="BU30" s="83">
        <f t="shared" si="75"/>
        <v>31903.101459971836</v>
      </c>
      <c r="BV30" s="83">
        <f t="shared" si="75"/>
        <v>32924.000706690938</v>
      </c>
      <c r="BW30" s="83">
        <f t="shared" si="75"/>
        <v>33977.568729305051</v>
      </c>
      <c r="BX30" s="83">
        <f t="shared" si="75"/>
        <v>35064.850928642816</v>
      </c>
      <c r="BY30" s="83">
        <f t="shared" si="75"/>
        <v>36186.926158359391</v>
      </c>
      <c r="BZ30" s="83">
        <f t="shared" si="75"/>
        <v>37344.907795426894</v>
      </c>
      <c r="CA30" s="83">
        <f t="shared" si="75"/>
        <v>38539.944844880556</v>
      </c>
      <c r="CB30" s="83">
        <f t="shared" si="75"/>
        <v>39773.223079916737</v>
      </c>
      <c r="CC30" s="83">
        <f t="shared" si="75"/>
        <v>41045.966218474074</v>
      </c>
      <c r="CD30" s="83">
        <f t="shared" si="75"/>
        <v>42359.437137465247</v>
      </c>
      <c r="CE30" s="83">
        <f t="shared" si="75"/>
        <v>43714.939125864134</v>
      </c>
      <c r="CF30" s="83">
        <f t="shared" si="75"/>
        <v>45113.817177891789</v>
      </c>
      <c r="CG30" s="83">
        <f t="shared" si="75"/>
        <v>46557.459327584329</v>
      </c>
      <c r="CH30" s="83">
        <f t="shared" si="75"/>
        <v>48047.29802606703</v>
      </c>
      <c r="CI30" s="83">
        <f t="shared" si="75"/>
        <v>49584.811562901174</v>
      </c>
      <c r="CJ30" s="83">
        <f t="shared" si="75"/>
        <v>51171.525532914013</v>
      </c>
      <c r="CK30" s="83">
        <f t="shared" si="75"/>
        <v>52809.014349967263</v>
      </c>
      <c r="CL30" s="83">
        <f t="shared" si="75"/>
        <v>54498.902809166219</v>
      </c>
      <c r="CM30" s="83">
        <f t="shared" si="75"/>
        <v>56242.867699059541</v>
      </c>
      <c r="CN30" s="83">
        <f t="shared" si="75"/>
        <v>58042.639465429449</v>
      </c>
      <c r="CO30" s="83">
        <f t="shared" si="75"/>
        <v>59900.003928323196</v>
      </c>
      <c r="CP30" s="83">
        <f t="shared" si="75"/>
        <v>61816.804054029541</v>
      </c>
      <c r="CQ30" s="83">
        <f t="shared" si="75"/>
        <v>63794.941783758484</v>
      </c>
      <c r="CR30" s="83">
        <f t="shared" si="75"/>
        <v>65836.379920838765</v>
      </c>
      <c r="CS30" s="83">
        <f t="shared" si="75"/>
        <v>67943.144078305602</v>
      </c>
      <c r="CT30" s="83">
        <f t="shared" si="75"/>
        <v>70117.324688811379</v>
      </c>
      <c r="CU30" s="83">
        <f t="shared" si="75"/>
        <v>72361.079078853349</v>
      </c>
      <c r="CV30" s="83">
        <f t="shared" si="75"/>
        <v>74676.633609376659</v>
      </c>
      <c r="CW30" s="83">
        <f t="shared" si="75"/>
        <v>77066.285884876721</v>
      </c>
      <c r="CX30" s="83">
        <f t="shared" si="75"/>
        <v>79532.40703319278</v>
      </c>
      <c r="CY30" s="83">
        <f t="shared" si="75"/>
        <v>82077.444058254958</v>
      </c>
      <c r="CZ30" s="83">
        <f t="shared" si="75"/>
        <v>84703.922268119117</v>
      </c>
      <c r="DA30" s="83">
        <f t="shared" si="75"/>
        <v>87414.447780698931</v>
      </c>
      <c r="DB30" s="83">
        <f t="shared" si="75"/>
        <v>90211.710109681298</v>
      </c>
      <c r="DC30" s="83">
        <f t="shared" si="75"/>
        <v>93098.484833191105</v>
      </c>
      <c r="DD30" s="83">
        <f t="shared" si="75"/>
        <v>96077.636347853229</v>
      </c>
      <c r="DE30" s="83">
        <f t="shared" si="75"/>
        <v>99152.120710984542</v>
      </c>
      <c r="DF30" s="83">
        <f t="shared" si="75"/>
        <v>102324.98857373605</v>
      </c>
      <c r="DG30" s="83">
        <f t="shared" si="75"/>
        <v>105599.3882080956</v>
      </c>
      <c r="DH30" s="83">
        <f t="shared" si="75"/>
        <v>108978.56863075466</v>
      </c>
      <c r="DI30" s="83">
        <f t="shared" si="75"/>
        <v>112465.8828269388</v>
      </c>
      <c r="DJ30" s="83">
        <f t="shared" si="75"/>
        <v>116064.79107740085</v>
      </c>
    </row>
    <row r="31" spans="1:115" x14ac:dyDescent="0.2">
      <c r="A31" t="s">
        <v>58</v>
      </c>
      <c r="B31" s="7" t="str">
        <f t="shared" si="63"/>
        <v>Magnets</v>
      </c>
      <c r="C31" s="20" t="str">
        <f t="shared" si="63"/>
        <v>t/a</v>
      </c>
      <c r="D31" s="83">
        <f t="shared" si="63"/>
        <v>856.66481693803678</v>
      </c>
      <c r="E31" s="83">
        <f t="shared" si="63"/>
        <v>856.00425225240531</v>
      </c>
      <c r="F31" s="83">
        <f t="shared" si="63"/>
        <v>869.3115813295916</v>
      </c>
      <c r="G31" s="83">
        <f t="shared" si="63"/>
        <v>885.2238247627829</v>
      </c>
      <c r="H31" s="83">
        <f t="shared" si="63"/>
        <v>898.82519596847078</v>
      </c>
      <c r="I31" s="83">
        <f t="shared" si="63"/>
        <v>1100.0242367358569</v>
      </c>
      <c r="J31" s="83">
        <f t="shared" si="63"/>
        <v>1376.636931909791</v>
      </c>
      <c r="K31" s="83">
        <f t="shared" si="63"/>
        <v>1404.6232009560022</v>
      </c>
      <c r="L31" s="83">
        <f t="shared" si="63"/>
        <v>1395.8989873170713</v>
      </c>
      <c r="M31" s="83">
        <f t="shared" si="63"/>
        <v>1624.1498712931461</v>
      </c>
      <c r="N31" s="83">
        <f t="shared" si="63"/>
        <v>1850.8145858888952</v>
      </c>
      <c r="O31" s="83">
        <f t="shared" si="63"/>
        <v>2087.3075807952969</v>
      </c>
      <c r="P31" s="83">
        <f t="shared" si="63"/>
        <v>2775.7642541461719</v>
      </c>
      <c r="Q31" s="83">
        <f t="shared" si="63"/>
        <v>2861.2481259596552</v>
      </c>
      <c r="R31" s="83">
        <f t="shared" si="63"/>
        <v>3175.1866241356429</v>
      </c>
      <c r="S31" s="83">
        <f t="shared" si="63"/>
        <v>3598.6147839459572</v>
      </c>
      <c r="T31" s="83">
        <f t="shared" si="63"/>
        <v>4171.9498031493958</v>
      </c>
      <c r="U31" s="83">
        <f t="shared" si="63"/>
        <v>4066.4710801841557</v>
      </c>
      <c r="V31" s="83">
        <f t="shared" si="63"/>
        <v>4944.9384229704665</v>
      </c>
      <c r="W31" s="83">
        <f t="shared" si="63"/>
        <v>4821.679313710617</v>
      </c>
      <c r="X31" s="83">
        <f t="shared" si="63"/>
        <v>6168.0777515947457</v>
      </c>
      <c r="Y31" s="83">
        <f t="shared" si="63"/>
        <v>7830.3222064078964</v>
      </c>
      <c r="Z31" s="83">
        <f t="shared" si="63"/>
        <v>7394.2337577657618</v>
      </c>
      <c r="AA31" s="83">
        <f t="shared" si="63"/>
        <v>7920.5210387519373</v>
      </c>
      <c r="AB31" s="83">
        <f t="shared" si="63"/>
        <v>8731.155874934333</v>
      </c>
      <c r="AC31" s="83">
        <f t="shared" si="63"/>
        <v>8791.8688908543536</v>
      </c>
      <c r="AD31" s="83">
        <f t="shared" ref="AD31:AF31" si="76">AD8</f>
        <v>7563.1552339553346</v>
      </c>
      <c r="AE31" s="83">
        <f t="shared" si="76"/>
        <v>7958.228962809475</v>
      </c>
      <c r="AF31" s="83">
        <f t="shared" si="76"/>
        <v>9778.126217825582</v>
      </c>
      <c r="AG31" s="83">
        <f t="shared" si="68"/>
        <v>9049.9256946344231</v>
      </c>
      <c r="AH31" s="83">
        <f t="shared" si="65"/>
        <v>9339.5233168627256</v>
      </c>
      <c r="AI31" s="83">
        <f t="shared" si="65"/>
        <v>9638.3880630023323</v>
      </c>
      <c r="AJ31" s="83">
        <f t="shared" si="65"/>
        <v>9946.816481018408</v>
      </c>
      <c r="AK31" s="83">
        <f t="shared" si="65"/>
        <v>10265.114608410997</v>
      </c>
      <c r="AL31" s="83">
        <f t="shared" si="65"/>
        <v>10593.598275880149</v>
      </c>
      <c r="AM31" s="83">
        <f t="shared" si="65"/>
        <v>10932.593420708314</v>
      </c>
      <c r="AN31" s="83">
        <f t="shared" si="65"/>
        <v>11282.43641017098</v>
      </c>
      <c r="AO31" s="83">
        <f t="shared" si="65"/>
        <v>11643.474375296451</v>
      </c>
      <c r="AP31" s="83">
        <f t="shared" si="65"/>
        <v>12016.065555305939</v>
      </c>
      <c r="AQ31" s="83">
        <f t="shared" si="65"/>
        <v>12400.579653075729</v>
      </c>
      <c r="AR31" s="83">
        <f t="shared" si="65"/>
        <v>12797.398201974152</v>
      </c>
      <c r="AS31" s="83">
        <f t="shared" si="65"/>
        <v>13206.914944437325</v>
      </c>
      <c r="AT31" s="83">
        <f t="shared" si="65"/>
        <v>13629.536222659321</v>
      </c>
      <c r="AU31" s="83">
        <f t="shared" si="65"/>
        <v>14065.68138178442</v>
      </c>
      <c r="AV31" s="83">
        <f t="shared" si="65"/>
        <v>14515.783186001521</v>
      </c>
      <c r="AW31" s="83">
        <f t="shared" si="65"/>
        <v>14980.288247953571</v>
      </c>
      <c r="AX31" s="83">
        <f t="shared" si="65"/>
        <v>15459.657471888086</v>
      </c>
      <c r="AY31" s="83">
        <f t="shared" si="65"/>
        <v>15954.366510988504</v>
      </c>
      <c r="AZ31" s="83">
        <f t="shared" si="65"/>
        <v>16464.906239340136</v>
      </c>
      <c r="BA31" s="83">
        <f t="shared" si="65"/>
        <v>16991.783238999022</v>
      </c>
      <c r="BB31" s="83">
        <f t="shared" si="65"/>
        <v>17535.52030264699</v>
      </c>
      <c r="BC31" s="83">
        <f t="shared" si="65"/>
        <v>18096.656952331694</v>
      </c>
      <c r="BD31" s="83">
        <f t="shared" si="65"/>
        <v>18675.749974806309</v>
      </c>
      <c r="BE31" s="83">
        <f t="shared" si="65"/>
        <v>19273.373974000111</v>
      </c>
      <c r="BF31" s="83">
        <f t="shared" si="65"/>
        <v>19890.121941168116</v>
      </c>
      <c r="BG31" s="83">
        <f t="shared" si="65"/>
        <v>20526.605843285495</v>
      </c>
      <c r="BH31" s="83">
        <f t="shared" si="65"/>
        <v>21183.457230270633</v>
      </c>
      <c r="BI31" s="83">
        <f t="shared" si="65"/>
        <v>21861.327861639293</v>
      </c>
      <c r="BJ31" s="83">
        <f t="shared" si="65"/>
        <v>22560.890353211751</v>
      </c>
      <c r="BK31" s="83">
        <f t="shared" si="65"/>
        <v>23282.838844514528</v>
      </c>
      <c r="BL31" s="83">
        <f t="shared" si="65"/>
        <v>24027.889687538995</v>
      </c>
      <c r="BM31" s="83">
        <f t="shared" ref="BM31:DJ31" si="77">BM113</f>
        <v>24796.782157540241</v>
      </c>
      <c r="BN31" s="83">
        <f t="shared" si="77"/>
        <v>25590.279186581531</v>
      </c>
      <c r="BO31" s="83">
        <f t="shared" si="77"/>
        <v>26409.168120552142</v>
      </c>
      <c r="BP31" s="83">
        <f t="shared" si="77"/>
        <v>27254.261500409812</v>
      </c>
      <c r="BQ31" s="83">
        <f t="shared" si="77"/>
        <v>28126.397868422926</v>
      </c>
      <c r="BR31" s="83">
        <f t="shared" si="77"/>
        <v>29026.44260021246</v>
      </c>
      <c r="BS31" s="83">
        <f t="shared" si="77"/>
        <v>29955.288763419259</v>
      </c>
      <c r="BT31" s="83">
        <f t="shared" si="77"/>
        <v>30913.858003848676</v>
      </c>
      <c r="BU31" s="83">
        <f t="shared" si="77"/>
        <v>31903.101459971836</v>
      </c>
      <c r="BV31" s="83">
        <f t="shared" si="77"/>
        <v>32924.000706690938</v>
      </c>
      <c r="BW31" s="83">
        <f t="shared" si="77"/>
        <v>33977.568729305051</v>
      </c>
      <c r="BX31" s="83">
        <f t="shared" si="77"/>
        <v>35064.850928642816</v>
      </c>
      <c r="BY31" s="83">
        <f t="shared" si="77"/>
        <v>36186.926158359391</v>
      </c>
      <c r="BZ31" s="83">
        <f t="shared" si="77"/>
        <v>37344.907795426894</v>
      </c>
      <c r="CA31" s="83">
        <f t="shared" si="77"/>
        <v>38539.944844880556</v>
      </c>
      <c r="CB31" s="83">
        <f t="shared" si="77"/>
        <v>39773.223079916737</v>
      </c>
      <c r="CC31" s="83">
        <f t="shared" si="77"/>
        <v>41045.966218474074</v>
      </c>
      <c r="CD31" s="83">
        <f t="shared" si="77"/>
        <v>42359.437137465247</v>
      </c>
      <c r="CE31" s="83">
        <f t="shared" si="77"/>
        <v>43714.939125864134</v>
      </c>
      <c r="CF31" s="83">
        <f t="shared" si="77"/>
        <v>45113.817177891789</v>
      </c>
      <c r="CG31" s="83">
        <f t="shared" si="77"/>
        <v>46557.459327584329</v>
      </c>
      <c r="CH31" s="83">
        <f t="shared" si="77"/>
        <v>48047.29802606703</v>
      </c>
      <c r="CI31" s="83">
        <f t="shared" si="77"/>
        <v>49584.811562901174</v>
      </c>
      <c r="CJ31" s="83">
        <f t="shared" si="77"/>
        <v>51171.525532914013</v>
      </c>
      <c r="CK31" s="83">
        <f t="shared" si="77"/>
        <v>52809.014349967263</v>
      </c>
      <c r="CL31" s="83">
        <f t="shared" si="77"/>
        <v>54498.902809166219</v>
      </c>
      <c r="CM31" s="83">
        <f t="shared" si="77"/>
        <v>56242.867699059541</v>
      </c>
      <c r="CN31" s="83">
        <f t="shared" si="77"/>
        <v>58042.639465429449</v>
      </c>
      <c r="CO31" s="83">
        <f t="shared" si="77"/>
        <v>59900.003928323196</v>
      </c>
      <c r="CP31" s="83">
        <f t="shared" si="77"/>
        <v>61816.804054029541</v>
      </c>
      <c r="CQ31" s="83">
        <f t="shared" si="77"/>
        <v>63794.941783758484</v>
      </c>
      <c r="CR31" s="83">
        <f t="shared" si="77"/>
        <v>65836.379920838765</v>
      </c>
      <c r="CS31" s="83">
        <f t="shared" si="77"/>
        <v>67943.144078305602</v>
      </c>
      <c r="CT31" s="83">
        <f t="shared" si="77"/>
        <v>70117.324688811379</v>
      </c>
      <c r="CU31" s="83">
        <f t="shared" si="77"/>
        <v>72361.079078853349</v>
      </c>
      <c r="CV31" s="83">
        <f t="shared" si="77"/>
        <v>74676.633609376659</v>
      </c>
      <c r="CW31" s="83">
        <f t="shared" si="77"/>
        <v>77066.285884876721</v>
      </c>
      <c r="CX31" s="83">
        <f t="shared" si="77"/>
        <v>79532.40703319278</v>
      </c>
      <c r="CY31" s="83">
        <f t="shared" si="77"/>
        <v>82077.444058254958</v>
      </c>
      <c r="CZ31" s="83">
        <f t="shared" si="77"/>
        <v>84703.922268119117</v>
      </c>
      <c r="DA31" s="83">
        <f t="shared" si="77"/>
        <v>87414.447780698931</v>
      </c>
      <c r="DB31" s="83">
        <f t="shared" si="77"/>
        <v>90211.710109681298</v>
      </c>
      <c r="DC31" s="83">
        <f t="shared" si="77"/>
        <v>93098.484833191105</v>
      </c>
      <c r="DD31" s="83">
        <f t="shared" si="77"/>
        <v>96077.636347853229</v>
      </c>
      <c r="DE31" s="83">
        <f t="shared" si="77"/>
        <v>99152.120710984542</v>
      </c>
      <c r="DF31" s="83">
        <f t="shared" si="77"/>
        <v>102324.98857373605</v>
      </c>
      <c r="DG31" s="83">
        <f t="shared" si="77"/>
        <v>105599.3882080956</v>
      </c>
      <c r="DH31" s="83">
        <f t="shared" si="77"/>
        <v>108978.56863075466</v>
      </c>
      <c r="DI31" s="83">
        <f t="shared" si="77"/>
        <v>112465.8828269388</v>
      </c>
      <c r="DJ31" s="83">
        <f t="shared" si="77"/>
        <v>116064.79107740085</v>
      </c>
    </row>
    <row r="32" spans="1:115" x14ac:dyDescent="0.2">
      <c r="A32" t="s">
        <v>58</v>
      </c>
      <c r="B32" s="7" t="str">
        <f t="shared" si="63"/>
        <v>Tyre adhesives and paint dryers</v>
      </c>
      <c r="C32" s="20" t="str">
        <f t="shared" si="63"/>
        <v>t/a</v>
      </c>
      <c r="D32" s="83">
        <f t="shared" si="63"/>
        <v>685.3318535504294</v>
      </c>
      <c r="E32" s="83">
        <f t="shared" si="63"/>
        <v>684.80340180192422</v>
      </c>
      <c r="F32" s="83">
        <f t="shared" si="63"/>
        <v>695.44926506367324</v>
      </c>
      <c r="G32" s="83">
        <f t="shared" si="63"/>
        <v>708.17905981022636</v>
      </c>
      <c r="H32" s="83">
        <f t="shared" si="63"/>
        <v>719.0601567747766</v>
      </c>
      <c r="I32" s="83">
        <f t="shared" si="63"/>
        <v>880.01938938868557</v>
      </c>
      <c r="J32" s="83">
        <f t="shared" si="63"/>
        <v>1101.3095455278326</v>
      </c>
      <c r="K32" s="83">
        <f t="shared" si="63"/>
        <v>1123.6985607648016</v>
      </c>
      <c r="L32" s="83">
        <f t="shared" si="63"/>
        <v>1116.7191898536571</v>
      </c>
      <c r="M32" s="83">
        <f t="shared" si="63"/>
        <v>1299.319897034517</v>
      </c>
      <c r="N32" s="83">
        <f t="shared" si="63"/>
        <v>1480.6516687111161</v>
      </c>
      <c r="O32" s="83">
        <f t="shared" si="63"/>
        <v>1669.8460646362373</v>
      </c>
      <c r="P32" s="83">
        <f t="shared" si="63"/>
        <v>2220.6114033169374</v>
      </c>
      <c r="Q32" s="83">
        <f t="shared" si="63"/>
        <v>2288.9985007677242</v>
      </c>
      <c r="R32" s="83">
        <f t="shared" si="63"/>
        <v>2540.1492993085144</v>
      </c>
      <c r="S32" s="83">
        <f t="shared" si="63"/>
        <v>2878.8918271567654</v>
      </c>
      <c r="T32" s="83">
        <f t="shared" si="63"/>
        <v>3337.5598425195162</v>
      </c>
      <c r="U32" s="83">
        <f t="shared" si="63"/>
        <v>3253.1768641473245</v>
      </c>
      <c r="V32" s="83">
        <f t="shared" si="63"/>
        <v>3955.9507383763735</v>
      </c>
      <c r="W32" s="83">
        <f t="shared" si="63"/>
        <v>3857.343450968493</v>
      </c>
      <c r="X32" s="83">
        <f t="shared" si="63"/>
        <v>4934.4622012757964</v>
      </c>
      <c r="Y32" s="83">
        <f t="shared" si="63"/>
        <v>6264.2577651263173</v>
      </c>
      <c r="Z32" s="83">
        <f t="shared" si="63"/>
        <v>5915.3870062126089</v>
      </c>
      <c r="AA32" s="83">
        <f t="shared" si="63"/>
        <v>6336.4168310015502</v>
      </c>
      <c r="AB32" s="83">
        <f t="shared" si="63"/>
        <v>6984.9246999474663</v>
      </c>
      <c r="AC32" s="83">
        <f t="shared" si="63"/>
        <v>7033.4951126834821</v>
      </c>
      <c r="AD32" s="83">
        <f t="shared" ref="AD32:AF32" si="78">AD9</f>
        <v>6050.5241871642675</v>
      </c>
      <c r="AE32" s="83">
        <f t="shared" si="78"/>
        <v>6366.5831702475798</v>
      </c>
      <c r="AF32" s="83">
        <f t="shared" si="78"/>
        <v>7822.5009742604652</v>
      </c>
      <c r="AG32" s="83">
        <f t="shared" si="68"/>
        <v>7239.9405557075388</v>
      </c>
      <c r="AH32" s="83">
        <f t="shared" si="65"/>
        <v>7471.6186534901799</v>
      </c>
      <c r="AI32" s="83">
        <f t="shared" si="65"/>
        <v>7710.7104504018662</v>
      </c>
      <c r="AJ32" s="83">
        <f t="shared" si="65"/>
        <v>7957.4531848147262</v>
      </c>
      <c r="AK32" s="83">
        <f t="shared" si="65"/>
        <v>8212.0916867287979</v>
      </c>
      <c r="AL32" s="83">
        <f t="shared" si="65"/>
        <v>8474.8786207041194</v>
      </c>
      <c r="AM32" s="83">
        <f t="shared" si="65"/>
        <v>8746.0747365666521</v>
      </c>
      <c r="AN32" s="83">
        <f t="shared" si="65"/>
        <v>9025.9491281367846</v>
      </c>
      <c r="AO32" s="83">
        <f t="shared" si="65"/>
        <v>9314.7795002371622</v>
      </c>
      <c r="AP32" s="83">
        <f t="shared" si="65"/>
        <v>9612.8524442447524</v>
      </c>
      <c r="AQ32" s="83">
        <f t="shared" si="65"/>
        <v>9920.4637224605849</v>
      </c>
      <c r="AR32" s="83">
        <f t="shared" si="65"/>
        <v>10237.918561579323</v>
      </c>
      <c r="AS32" s="83">
        <f t="shared" si="65"/>
        <v>10565.531955549861</v>
      </c>
      <c r="AT32" s="83">
        <f t="shared" si="65"/>
        <v>10903.628978127457</v>
      </c>
      <c r="AU32" s="83">
        <f t="shared" si="65"/>
        <v>11252.545105427536</v>
      </c>
      <c r="AV32" s="83">
        <f t="shared" si="65"/>
        <v>11612.626548801218</v>
      </c>
      <c r="AW32" s="83">
        <f t="shared" si="65"/>
        <v>11984.230598362858</v>
      </c>
      <c r="AX32" s="83">
        <f t="shared" si="65"/>
        <v>12367.725977510469</v>
      </c>
      <c r="AY32" s="83">
        <f t="shared" si="65"/>
        <v>12763.493208790804</v>
      </c>
      <c r="AZ32" s="83">
        <f t="shared" si="65"/>
        <v>13171.924991472109</v>
      </c>
      <c r="BA32" s="83">
        <f t="shared" si="65"/>
        <v>13593.426591199217</v>
      </c>
      <c r="BB32" s="83">
        <f t="shared" si="65"/>
        <v>14028.416242117592</v>
      </c>
      <c r="BC32" s="83">
        <f t="shared" si="65"/>
        <v>14477.325561865355</v>
      </c>
      <c r="BD32" s="83">
        <f t="shared" si="65"/>
        <v>14940.599979845047</v>
      </c>
      <c r="BE32" s="83">
        <f t="shared" si="65"/>
        <v>15418.699179200088</v>
      </c>
      <c r="BF32" s="83">
        <f t="shared" si="65"/>
        <v>15912.097552934491</v>
      </c>
      <c r="BG32" s="83">
        <f t="shared" si="65"/>
        <v>16421.284674628394</v>
      </c>
      <c r="BH32" s="83">
        <f t="shared" si="65"/>
        <v>16946.765784216503</v>
      </c>
      <c r="BI32" s="83">
        <f t="shared" si="65"/>
        <v>17489.062289311431</v>
      </c>
      <c r="BJ32" s="83">
        <f t="shared" si="65"/>
        <v>18048.712282569395</v>
      </c>
      <c r="BK32" s="83">
        <f t="shared" si="65"/>
        <v>18626.271075611618</v>
      </c>
      <c r="BL32" s="83">
        <f t="shared" si="65"/>
        <v>19222.311750031189</v>
      </c>
      <c r="BM32" s="83">
        <f t="shared" ref="BM32:DJ32" si="79">BM114</f>
        <v>19837.425726032187</v>
      </c>
      <c r="BN32" s="83">
        <f t="shared" si="79"/>
        <v>20472.223349265216</v>
      </c>
      <c r="BO32" s="83">
        <f t="shared" si="79"/>
        <v>21127.334496441705</v>
      </c>
      <c r="BP32" s="83">
        <f t="shared" si="79"/>
        <v>21803.409200327838</v>
      </c>
      <c r="BQ32" s="83">
        <f t="shared" si="79"/>
        <v>22501.118294738331</v>
      </c>
      <c r="BR32" s="83">
        <f t="shared" si="79"/>
        <v>23221.154080169959</v>
      </c>
      <c r="BS32" s="83">
        <f t="shared" si="79"/>
        <v>23964.231010735399</v>
      </c>
      <c r="BT32" s="83">
        <f t="shared" si="79"/>
        <v>24731.086403078931</v>
      </c>
      <c r="BU32" s="83">
        <f t="shared" si="79"/>
        <v>25522.481167977458</v>
      </c>
      <c r="BV32" s="83">
        <f t="shared" si="79"/>
        <v>26339.200565352738</v>
      </c>
      <c r="BW32" s="83">
        <f t="shared" si="79"/>
        <v>27182.054983444024</v>
      </c>
      <c r="BX32" s="83">
        <f t="shared" si="79"/>
        <v>28051.880742914233</v>
      </c>
      <c r="BY32" s="83">
        <f t="shared" si="79"/>
        <v>28949.540926687489</v>
      </c>
      <c r="BZ32" s="83">
        <f t="shared" si="79"/>
        <v>29875.926236341489</v>
      </c>
      <c r="CA32" s="83">
        <f t="shared" si="79"/>
        <v>30831.955875904419</v>
      </c>
      <c r="CB32" s="83">
        <f t="shared" si="79"/>
        <v>31818.578463933361</v>
      </c>
      <c r="CC32" s="83">
        <f t="shared" si="79"/>
        <v>32836.772974779233</v>
      </c>
      <c r="CD32" s="83">
        <f t="shared" si="79"/>
        <v>33887.549709972169</v>
      </c>
      <c r="CE32" s="83">
        <f t="shared" si="79"/>
        <v>34971.951300691282</v>
      </c>
      <c r="CF32" s="83">
        <f t="shared" si="79"/>
        <v>36091.053742313401</v>
      </c>
      <c r="CG32" s="83">
        <f t="shared" si="79"/>
        <v>37245.967462067434</v>
      </c>
      <c r="CH32" s="83">
        <f t="shared" si="79"/>
        <v>38437.838420853594</v>
      </c>
      <c r="CI32" s="83">
        <f t="shared" si="79"/>
        <v>39667.849250320913</v>
      </c>
      <c r="CJ32" s="83">
        <f t="shared" si="79"/>
        <v>40937.22042633118</v>
      </c>
      <c r="CK32" s="83">
        <f t="shared" si="79"/>
        <v>42247.211479973776</v>
      </c>
      <c r="CL32" s="83">
        <f t="shared" si="79"/>
        <v>43599.12224733294</v>
      </c>
      <c r="CM32" s="83">
        <f t="shared" si="79"/>
        <v>44994.294159247598</v>
      </c>
      <c r="CN32" s="83">
        <f t="shared" si="79"/>
        <v>46434.111572343521</v>
      </c>
      <c r="CO32" s="83">
        <f t="shared" si="79"/>
        <v>47920.003142658512</v>
      </c>
      <c r="CP32" s="83">
        <f t="shared" si="79"/>
        <v>49453.443243223584</v>
      </c>
      <c r="CQ32" s="83">
        <f t="shared" si="79"/>
        <v>51035.953427006738</v>
      </c>
      <c r="CR32" s="83">
        <f t="shared" si="79"/>
        <v>52669.103936670952</v>
      </c>
      <c r="CS32" s="83">
        <f t="shared" si="79"/>
        <v>54354.515262644425</v>
      </c>
      <c r="CT32" s="83">
        <f t="shared" si="79"/>
        <v>56093.859751049051</v>
      </c>
      <c r="CU32" s="83">
        <f t="shared" si="79"/>
        <v>57888.863263082625</v>
      </c>
      <c r="CV32" s="83">
        <f t="shared" si="79"/>
        <v>59741.306887501269</v>
      </c>
      <c r="CW32" s="83">
        <f t="shared" si="79"/>
        <v>61653.028707901314</v>
      </c>
      <c r="CX32" s="83">
        <f t="shared" si="79"/>
        <v>63625.925626554155</v>
      </c>
      <c r="CY32" s="83">
        <f t="shared" si="79"/>
        <v>65661.955246603888</v>
      </c>
      <c r="CZ32" s="83">
        <f t="shared" si="79"/>
        <v>67763.137814495218</v>
      </c>
      <c r="DA32" s="83">
        <f t="shared" si="79"/>
        <v>69931.558224559063</v>
      </c>
      <c r="DB32" s="83">
        <f t="shared" si="79"/>
        <v>72169.368087744951</v>
      </c>
      <c r="DC32" s="83">
        <f t="shared" si="79"/>
        <v>74478.787866552797</v>
      </c>
      <c r="DD32" s="83">
        <f t="shared" si="79"/>
        <v>76862.10907828249</v>
      </c>
      <c r="DE32" s="83">
        <f t="shared" si="79"/>
        <v>79321.696568787534</v>
      </c>
      <c r="DF32" s="83">
        <f t="shared" si="79"/>
        <v>81859.990858988735</v>
      </c>
      <c r="DG32" s="83">
        <f t="shared" si="79"/>
        <v>84479.510566476383</v>
      </c>
      <c r="DH32" s="83">
        <f t="shared" si="79"/>
        <v>87182.854904603635</v>
      </c>
      <c r="DI32" s="83">
        <f t="shared" si="79"/>
        <v>89972.706261550949</v>
      </c>
      <c r="DJ32" s="83">
        <f t="shared" si="79"/>
        <v>92851.832861920586</v>
      </c>
    </row>
    <row r="33" spans="1:115" x14ac:dyDescent="0.2">
      <c r="A33" t="s">
        <v>58</v>
      </c>
      <c r="B33" s="7" t="str">
        <f t="shared" si="63"/>
        <v>others</v>
      </c>
      <c r="C33" s="20" t="str">
        <f t="shared" si="63"/>
        <v>t/a</v>
      </c>
      <c r="D33" s="83">
        <f t="shared" si="63"/>
        <v>685.3318535504294</v>
      </c>
      <c r="E33" s="83">
        <f t="shared" si="63"/>
        <v>684.80340180192422</v>
      </c>
      <c r="F33" s="83">
        <f t="shared" si="63"/>
        <v>695.44926506367324</v>
      </c>
      <c r="G33" s="83">
        <f t="shared" si="63"/>
        <v>708.17905981022636</v>
      </c>
      <c r="H33" s="83">
        <f t="shared" si="63"/>
        <v>719.0601567747766</v>
      </c>
      <c r="I33" s="83">
        <f t="shared" si="63"/>
        <v>880.01938938868557</v>
      </c>
      <c r="J33" s="83">
        <f t="shared" si="63"/>
        <v>1101.3095455278326</v>
      </c>
      <c r="K33" s="83">
        <f t="shared" si="63"/>
        <v>1123.6985607648016</v>
      </c>
      <c r="L33" s="83">
        <f t="shared" si="63"/>
        <v>1116.7191898536571</v>
      </c>
      <c r="M33" s="83">
        <f t="shared" si="63"/>
        <v>1299.319897034517</v>
      </c>
      <c r="N33" s="83">
        <f t="shared" si="63"/>
        <v>1480.6516687111161</v>
      </c>
      <c r="O33" s="83">
        <f t="shared" si="63"/>
        <v>1669.8460646362373</v>
      </c>
      <c r="P33" s="83">
        <f t="shared" si="63"/>
        <v>2220.6114033169374</v>
      </c>
      <c r="Q33" s="83">
        <f t="shared" si="63"/>
        <v>2288.9985007677242</v>
      </c>
      <c r="R33" s="83">
        <f t="shared" si="63"/>
        <v>2540.1492993085144</v>
      </c>
      <c r="S33" s="83">
        <f t="shared" si="63"/>
        <v>2878.8918271567654</v>
      </c>
      <c r="T33" s="83">
        <f t="shared" si="63"/>
        <v>3337.5598425195162</v>
      </c>
      <c r="U33" s="83">
        <f t="shared" si="63"/>
        <v>3253.1768641473245</v>
      </c>
      <c r="V33" s="83">
        <f t="shared" si="63"/>
        <v>3955.9507383763735</v>
      </c>
      <c r="W33" s="83">
        <f t="shared" si="63"/>
        <v>3857.343450968493</v>
      </c>
      <c r="X33" s="83">
        <f t="shared" si="63"/>
        <v>4934.4622012757964</v>
      </c>
      <c r="Y33" s="83">
        <f t="shared" si="63"/>
        <v>6264.2577651263173</v>
      </c>
      <c r="Z33" s="83">
        <f t="shared" si="63"/>
        <v>5915.3870062126089</v>
      </c>
      <c r="AA33" s="83">
        <f t="shared" si="63"/>
        <v>6336.4168310015502</v>
      </c>
      <c r="AB33" s="83">
        <f t="shared" si="63"/>
        <v>6984.9246999474663</v>
      </c>
      <c r="AC33" s="83">
        <f t="shared" si="63"/>
        <v>7033.4951126834821</v>
      </c>
      <c r="AD33" s="83">
        <f t="shared" ref="AD33:AF33" si="80">AD10</f>
        <v>6050.5241871642675</v>
      </c>
      <c r="AE33" s="83">
        <f t="shared" si="80"/>
        <v>6366.5831702475798</v>
      </c>
      <c r="AF33" s="83">
        <f t="shared" si="80"/>
        <v>7822.5009742604652</v>
      </c>
      <c r="AG33" s="83">
        <f t="shared" si="68"/>
        <v>7239.9405557075388</v>
      </c>
      <c r="AH33" s="83">
        <f t="shared" si="65"/>
        <v>7471.6186534901799</v>
      </c>
      <c r="AI33" s="83">
        <f t="shared" si="65"/>
        <v>7710.7104504018662</v>
      </c>
      <c r="AJ33" s="83">
        <f t="shared" si="65"/>
        <v>7957.4531848147262</v>
      </c>
      <c r="AK33" s="83">
        <f t="shared" si="65"/>
        <v>8212.0916867287979</v>
      </c>
      <c r="AL33" s="83">
        <f t="shared" si="65"/>
        <v>8474.8786207041194</v>
      </c>
      <c r="AM33" s="83">
        <f t="shared" si="65"/>
        <v>8746.0747365666521</v>
      </c>
      <c r="AN33" s="83">
        <f t="shared" si="65"/>
        <v>9025.9491281367846</v>
      </c>
      <c r="AO33" s="83">
        <f t="shared" si="65"/>
        <v>9314.7795002371622</v>
      </c>
      <c r="AP33" s="83">
        <f t="shared" si="65"/>
        <v>9612.8524442447524</v>
      </c>
      <c r="AQ33" s="83">
        <f t="shared" si="65"/>
        <v>9920.4637224605849</v>
      </c>
      <c r="AR33" s="83">
        <f t="shared" si="65"/>
        <v>10237.918561579323</v>
      </c>
      <c r="AS33" s="83">
        <f t="shared" si="65"/>
        <v>10565.531955549861</v>
      </c>
      <c r="AT33" s="83">
        <f t="shared" si="65"/>
        <v>10903.628978127457</v>
      </c>
      <c r="AU33" s="83">
        <f t="shared" si="65"/>
        <v>11252.545105427536</v>
      </c>
      <c r="AV33" s="83">
        <f t="shared" si="65"/>
        <v>11612.626548801218</v>
      </c>
      <c r="AW33" s="83">
        <f t="shared" si="65"/>
        <v>11984.230598362858</v>
      </c>
      <c r="AX33" s="83">
        <f t="shared" si="65"/>
        <v>12367.725977510469</v>
      </c>
      <c r="AY33" s="83">
        <f t="shared" si="65"/>
        <v>12763.493208790804</v>
      </c>
      <c r="AZ33" s="83">
        <f t="shared" si="65"/>
        <v>13171.924991472109</v>
      </c>
      <c r="BA33" s="83">
        <f t="shared" si="65"/>
        <v>13593.426591199217</v>
      </c>
      <c r="BB33" s="83">
        <f t="shared" si="65"/>
        <v>14028.416242117592</v>
      </c>
      <c r="BC33" s="83">
        <f t="shared" si="65"/>
        <v>14477.325561865355</v>
      </c>
      <c r="BD33" s="83">
        <f t="shared" si="65"/>
        <v>14940.599979845047</v>
      </c>
      <c r="BE33" s="83">
        <f t="shared" si="65"/>
        <v>15418.699179200088</v>
      </c>
      <c r="BF33" s="83">
        <f t="shared" si="65"/>
        <v>15912.097552934491</v>
      </c>
      <c r="BG33" s="83">
        <f t="shared" si="65"/>
        <v>16421.284674628394</v>
      </c>
      <c r="BH33" s="83">
        <f t="shared" si="65"/>
        <v>16946.765784216503</v>
      </c>
      <c r="BI33" s="83">
        <f t="shared" si="65"/>
        <v>17489.062289311431</v>
      </c>
      <c r="BJ33" s="83">
        <f t="shared" si="65"/>
        <v>18048.712282569395</v>
      </c>
      <c r="BK33" s="83">
        <f t="shared" si="65"/>
        <v>18626.271075611618</v>
      </c>
      <c r="BL33" s="83">
        <f t="shared" si="65"/>
        <v>19222.311750031189</v>
      </c>
      <c r="BM33" s="83">
        <f t="shared" ref="BM33:DJ33" si="81">BM115</f>
        <v>19837.425726032187</v>
      </c>
      <c r="BN33" s="83">
        <f t="shared" si="81"/>
        <v>20472.223349265216</v>
      </c>
      <c r="BO33" s="83">
        <f t="shared" si="81"/>
        <v>21127.334496441705</v>
      </c>
      <c r="BP33" s="83">
        <f t="shared" si="81"/>
        <v>21803.409200327838</v>
      </c>
      <c r="BQ33" s="83">
        <f t="shared" si="81"/>
        <v>22501.118294738331</v>
      </c>
      <c r="BR33" s="83">
        <f t="shared" si="81"/>
        <v>23221.154080169959</v>
      </c>
      <c r="BS33" s="83">
        <f t="shared" si="81"/>
        <v>23964.231010735399</v>
      </c>
      <c r="BT33" s="83">
        <f t="shared" si="81"/>
        <v>24731.086403078931</v>
      </c>
      <c r="BU33" s="83">
        <f t="shared" si="81"/>
        <v>25522.481167977458</v>
      </c>
      <c r="BV33" s="83">
        <f t="shared" si="81"/>
        <v>26339.200565352738</v>
      </c>
      <c r="BW33" s="83">
        <f t="shared" si="81"/>
        <v>27182.054983444024</v>
      </c>
      <c r="BX33" s="83">
        <f t="shared" si="81"/>
        <v>28051.880742914233</v>
      </c>
      <c r="BY33" s="83">
        <f t="shared" si="81"/>
        <v>28949.540926687489</v>
      </c>
      <c r="BZ33" s="83">
        <f t="shared" si="81"/>
        <v>29875.926236341489</v>
      </c>
      <c r="CA33" s="83">
        <f t="shared" si="81"/>
        <v>30831.955875904419</v>
      </c>
      <c r="CB33" s="83">
        <f t="shared" si="81"/>
        <v>31818.578463933361</v>
      </c>
      <c r="CC33" s="83">
        <f t="shared" si="81"/>
        <v>32836.772974779233</v>
      </c>
      <c r="CD33" s="83">
        <f t="shared" si="81"/>
        <v>33887.549709972169</v>
      </c>
      <c r="CE33" s="83">
        <f t="shared" si="81"/>
        <v>34971.951300691282</v>
      </c>
      <c r="CF33" s="83">
        <f t="shared" si="81"/>
        <v>36091.053742313401</v>
      </c>
      <c r="CG33" s="83">
        <f t="shared" si="81"/>
        <v>37245.967462067434</v>
      </c>
      <c r="CH33" s="83">
        <f t="shared" si="81"/>
        <v>38437.838420853594</v>
      </c>
      <c r="CI33" s="83">
        <f t="shared" si="81"/>
        <v>39667.849250320913</v>
      </c>
      <c r="CJ33" s="83">
        <f t="shared" si="81"/>
        <v>40937.22042633118</v>
      </c>
      <c r="CK33" s="83">
        <f t="shared" si="81"/>
        <v>42247.211479973776</v>
      </c>
      <c r="CL33" s="83">
        <f t="shared" si="81"/>
        <v>43599.12224733294</v>
      </c>
      <c r="CM33" s="83">
        <f t="shared" si="81"/>
        <v>44994.294159247598</v>
      </c>
      <c r="CN33" s="83">
        <f t="shared" si="81"/>
        <v>46434.111572343521</v>
      </c>
      <c r="CO33" s="83">
        <f t="shared" si="81"/>
        <v>47920.003142658512</v>
      </c>
      <c r="CP33" s="83">
        <f t="shared" si="81"/>
        <v>49453.443243223584</v>
      </c>
      <c r="CQ33" s="83">
        <f t="shared" si="81"/>
        <v>51035.953427006738</v>
      </c>
      <c r="CR33" s="83">
        <f t="shared" si="81"/>
        <v>52669.103936670952</v>
      </c>
      <c r="CS33" s="83">
        <f t="shared" si="81"/>
        <v>54354.515262644425</v>
      </c>
      <c r="CT33" s="83">
        <f t="shared" si="81"/>
        <v>56093.859751049051</v>
      </c>
      <c r="CU33" s="83">
        <f t="shared" si="81"/>
        <v>57888.863263082625</v>
      </c>
      <c r="CV33" s="83">
        <f t="shared" si="81"/>
        <v>59741.306887501269</v>
      </c>
      <c r="CW33" s="83">
        <f t="shared" si="81"/>
        <v>61653.028707901314</v>
      </c>
      <c r="CX33" s="83">
        <f t="shared" si="81"/>
        <v>63625.925626554155</v>
      </c>
      <c r="CY33" s="83">
        <f t="shared" si="81"/>
        <v>65661.955246603888</v>
      </c>
      <c r="CZ33" s="83">
        <f t="shared" si="81"/>
        <v>67763.137814495218</v>
      </c>
      <c r="DA33" s="83">
        <f t="shared" si="81"/>
        <v>69931.558224559063</v>
      </c>
      <c r="DB33" s="83">
        <f t="shared" si="81"/>
        <v>72169.368087744951</v>
      </c>
      <c r="DC33" s="83">
        <f t="shared" si="81"/>
        <v>74478.787866552797</v>
      </c>
      <c r="DD33" s="83">
        <f t="shared" si="81"/>
        <v>76862.10907828249</v>
      </c>
      <c r="DE33" s="83">
        <f t="shared" si="81"/>
        <v>79321.696568787534</v>
      </c>
      <c r="DF33" s="83">
        <f t="shared" si="81"/>
        <v>81859.990858988735</v>
      </c>
      <c r="DG33" s="83">
        <f t="shared" si="81"/>
        <v>84479.510566476383</v>
      </c>
      <c r="DH33" s="83">
        <f t="shared" si="81"/>
        <v>87182.854904603635</v>
      </c>
      <c r="DI33" s="83">
        <f t="shared" si="81"/>
        <v>89972.706261550949</v>
      </c>
      <c r="DJ33" s="83">
        <f t="shared" si="81"/>
        <v>92851.832861920586</v>
      </c>
    </row>
    <row r="34" spans="1:115" x14ac:dyDescent="0.2">
      <c r="A34" t="s">
        <v>58</v>
      </c>
      <c r="B34" s="7" t="str">
        <f t="shared" si="63"/>
        <v>-</v>
      </c>
      <c r="C34" s="20" t="str">
        <f t="shared" si="63"/>
        <v>t/a</v>
      </c>
    </row>
    <row r="35" spans="1:115" x14ac:dyDescent="0.2">
      <c r="A35" t="s">
        <v>58</v>
      </c>
      <c r="B35" s="7" t="str">
        <f t="shared" si="63"/>
        <v>-</v>
      </c>
      <c r="C35" s="20" t="str">
        <f t="shared" si="63"/>
        <v>t/a</v>
      </c>
    </row>
    <row r="36" spans="1:115" x14ac:dyDescent="0.2">
      <c r="A36" t="s">
        <v>58</v>
      </c>
      <c r="B36" s="7" t="str">
        <f t="shared" si="63"/>
        <v>-</v>
      </c>
      <c r="C36" s="20" t="str">
        <f t="shared" si="63"/>
        <v>t/a</v>
      </c>
    </row>
    <row r="37" spans="1:115" x14ac:dyDescent="0.2">
      <c r="A37" t="s">
        <v>58</v>
      </c>
      <c r="B37" s="7" t="str">
        <f t="shared" si="63"/>
        <v>-</v>
      </c>
      <c r="C37" s="20" t="str">
        <f t="shared" si="63"/>
        <v>t/a</v>
      </c>
    </row>
    <row r="38" spans="1:115" x14ac:dyDescent="0.2">
      <c r="A38" t="s">
        <v>58</v>
      </c>
      <c r="B38" s="7" t="str">
        <f t="shared" si="63"/>
        <v>-</v>
      </c>
      <c r="C38" s="20" t="str">
        <f t="shared" si="63"/>
        <v>t/a</v>
      </c>
    </row>
    <row r="39" spans="1:115" x14ac:dyDescent="0.2">
      <c r="A39" t="s">
        <v>58</v>
      </c>
      <c r="B39" s="7" t="str">
        <f t="shared" si="63"/>
        <v>-</v>
      </c>
      <c r="C39" s="20" t="str">
        <f t="shared" si="63"/>
        <v>t/a</v>
      </c>
    </row>
    <row r="40" spans="1:115" x14ac:dyDescent="0.2">
      <c r="A40" t="s">
        <v>58</v>
      </c>
      <c r="B40" s="7" t="str">
        <f t="shared" si="63"/>
        <v>-</v>
      </c>
      <c r="C40" s="20" t="str">
        <f t="shared" si="63"/>
        <v>t/a</v>
      </c>
    </row>
    <row r="41" spans="1:115" x14ac:dyDescent="0.2">
      <c r="A41" t="s">
        <v>58</v>
      </c>
      <c r="B41" s="7" t="str">
        <f t="shared" si="63"/>
        <v>-</v>
      </c>
      <c r="C41" s="20" t="str">
        <f t="shared" si="63"/>
        <v>t/a</v>
      </c>
    </row>
    <row r="42" spans="1:115" x14ac:dyDescent="0.2">
      <c r="A42" t="s">
        <v>58</v>
      </c>
      <c r="B42" s="7" t="str">
        <f t="shared" ref="B42:C45" si="82">B19</f>
        <v>-</v>
      </c>
      <c r="C42" s="20" t="str">
        <f t="shared" si="82"/>
        <v>t/a</v>
      </c>
    </row>
    <row r="43" spans="1:115" x14ac:dyDescent="0.2">
      <c r="A43" t="s">
        <v>58</v>
      </c>
      <c r="B43" s="7" t="str">
        <f t="shared" si="82"/>
        <v>-</v>
      </c>
      <c r="C43" s="20" t="str">
        <f t="shared" si="82"/>
        <v>t/a</v>
      </c>
    </row>
    <row r="44" spans="1:115" x14ac:dyDescent="0.2">
      <c r="A44" t="s">
        <v>58</v>
      </c>
      <c r="B44" s="7" t="str">
        <f t="shared" si="82"/>
        <v>-</v>
      </c>
      <c r="C44" s="20" t="str">
        <f t="shared" si="82"/>
        <v>t/a</v>
      </c>
    </row>
    <row r="45" spans="1:115" s="27" customFormat="1" ht="16" thickBot="1" x14ac:dyDescent="0.25">
      <c r="A45" s="27" t="s">
        <v>58</v>
      </c>
      <c r="B45" s="12" t="str">
        <f t="shared" si="82"/>
        <v>-</v>
      </c>
      <c r="C45" s="19" t="str">
        <f t="shared" si="82"/>
        <v>t/a</v>
      </c>
      <c r="DK45" s="395"/>
    </row>
    <row r="46" spans="1:115" s="59" customFormat="1" ht="17" thickTop="1" thickBot="1" x14ac:dyDescent="0.25">
      <c r="B46" s="60" t="s">
        <v>64</v>
      </c>
      <c r="C46" s="61" t="s">
        <v>2</v>
      </c>
      <c r="D46" s="62">
        <f>SUM(D26:D45)</f>
        <v>17133.296338760734</v>
      </c>
      <c r="E46" s="62">
        <f t="shared" ref="E46:BL46" si="83">SUM(E26:E45)</f>
        <v>17120.085045048105</v>
      </c>
      <c r="F46" s="62">
        <f t="shared" si="83"/>
        <v>17386.231626591834</v>
      </c>
      <c r="G46" s="62">
        <f t="shared" si="83"/>
        <v>17704.476495255658</v>
      </c>
      <c r="H46" s="62">
        <f t="shared" si="83"/>
        <v>17976.503919369414</v>
      </c>
      <c r="I46" s="62">
        <f t="shared" si="83"/>
        <v>22000.484734717145</v>
      </c>
      <c r="J46" s="62">
        <f t="shared" si="83"/>
        <v>27532.738638195813</v>
      </c>
      <c r="K46" s="62">
        <f t="shared" si="83"/>
        <v>28092.464019120041</v>
      </c>
      <c r="L46" s="62">
        <f t="shared" si="83"/>
        <v>27917.979746341429</v>
      </c>
      <c r="M46" s="62">
        <f t="shared" si="83"/>
        <v>32482.997425862926</v>
      </c>
      <c r="N46" s="62">
        <f t="shared" si="83"/>
        <v>37016.291717777902</v>
      </c>
      <c r="O46" s="62">
        <f t="shared" si="83"/>
        <v>41746.151615905932</v>
      </c>
      <c r="P46" s="62">
        <f t="shared" si="83"/>
        <v>55515.285082923423</v>
      </c>
      <c r="Q46" s="62">
        <f t="shared" si="83"/>
        <v>57224.962519193105</v>
      </c>
      <c r="R46" s="62">
        <f t="shared" si="83"/>
        <v>63503.732482712847</v>
      </c>
      <c r="S46" s="62">
        <f t="shared" si="83"/>
        <v>71972.295678919152</v>
      </c>
      <c r="T46" s="62">
        <f t="shared" si="83"/>
        <v>83438.996062987935</v>
      </c>
      <c r="U46" s="62">
        <f t="shared" si="83"/>
        <v>81329.42160368312</v>
      </c>
      <c r="V46" s="62">
        <f t="shared" si="83"/>
        <v>98898.76845940933</v>
      </c>
      <c r="W46" s="62">
        <f t="shared" si="83"/>
        <v>96433.586274212314</v>
      </c>
      <c r="X46" s="62">
        <f t="shared" si="83"/>
        <v>123361.5550318949</v>
      </c>
      <c r="Y46" s="62">
        <f t="shared" si="83"/>
        <v>156606.44412815792</v>
      </c>
      <c r="Z46" s="62">
        <f t="shared" si="83"/>
        <v>147884.67515531523</v>
      </c>
      <c r="AA46" s="62">
        <f t="shared" si="83"/>
        <v>158410.42077503874</v>
      </c>
      <c r="AB46" s="62">
        <f t="shared" si="83"/>
        <v>174623.11749868665</v>
      </c>
      <c r="AC46" s="62">
        <f t="shared" si="83"/>
        <v>175837.37781708705</v>
      </c>
      <c r="AD46" s="62">
        <f t="shared" si="83"/>
        <v>151263.10467910665</v>
      </c>
      <c r="AE46" s="62">
        <f t="shared" si="83"/>
        <v>159164.57925618952</v>
      </c>
      <c r="AF46" s="62">
        <f t="shared" si="83"/>
        <v>195562.52435651163</v>
      </c>
      <c r="AG46" s="62">
        <f t="shared" si="83"/>
        <v>180998.51389268847</v>
      </c>
      <c r="AH46" s="62">
        <f t="shared" si="83"/>
        <v>186790.4663372545</v>
      </c>
      <c r="AI46" s="62">
        <f t="shared" si="83"/>
        <v>192767.76126004665</v>
      </c>
      <c r="AJ46" s="62">
        <f t="shared" si="83"/>
        <v>198936.32962036814</v>
      </c>
      <c r="AK46" s="62">
        <f t="shared" si="83"/>
        <v>205302.29216821992</v>
      </c>
      <c r="AL46" s="62">
        <f t="shared" si="83"/>
        <v>211871.96551760301</v>
      </c>
      <c r="AM46" s="62">
        <f t="shared" si="83"/>
        <v>218651.86841416633</v>
      </c>
      <c r="AN46" s="62">
        <f t="shared" si="83"/>
        <v>225648.72820341963</v>
      </c>
      <c r="AO46" s="62">
        <f t="shared" si="83"/>
        <v>232869.48750592905</v>
      </c>
      <c r="AP46" s="62">
        <f t="shared" si="83"/>
        <v>240321.31110611878</v>
      </c>
      <c r="AQ46" s="62">
        <f t="shared" si="83"/>
        <v>248011.59306151458</v>
      </c>
      <c r="AR46" s="62">
        <f t="shared" si="83"/>
        <v>255947.96403948305</v>
      </c>
      <c r="AS46" s="62">
        <f t="shared" si="83"/>
        <v>264138.29888874653</v>
      </c>
      <c r="AT46" s="62">
        <f t="shared" si="83"/>
        <v>272590.72445318638</v>
      </c>
      <c r="AU46" s="62">
        <f t="shared" si="83"/>
        <v>281313.6276356884</v>
      </c>
      <c r="AV46" s="62">
        <f t="shared" si="83"/>
        <v>290315.6637200304</v>
      </c>
      <c r="AW46" s="62">
        <f t="shared" si="83"/>
        <v>299605.76495907141</v>
      </c>
      <c r="AX46" s="62">
        <f t="shared" si="83"/>
        <v>309193.14943776163</v>
      </c>
      <c r="AY46" s="62">
        <f t="shared" si="83"/>
        <v>319087.33021977002</v>
      </c>
      <c r="AZ46" s="62">
        <f t="shared" si="83"/>
        <v>329298.12478680274</v>
      </c>
      <c r="BA46" s="62">
        <f t="shared" si="83"/>
        <v>339835.66477998043</v>
      </c>
      <c r="BB46" s="62">
        <f t="shared" si="83"/>
        <v>350710.40605293977</v>
      </c>
      <c r="BC46" s="62">
        <f t="shared" si="83"/>
        <v>361933.13904663391</v>
      </c>
      <c r="BD46" s="62">
        <f t="shared" si="83"/>
        <v>373514.9994961262</v>
      </c>
      <c r="BE46" s="62">
        <f t="shared" si="83"/>
        <v>385467.47948000225</v>
      </c>
      <c r="BF46" s="62">
        <f t="shared" si="83"/>
        <v>397802.43882336223</v>
      </c>
      <c r="BG46" s="62">
        <f t="shared" si="83"/>
        <v>410532.11686570995</v>
      </c>
      <c r="BH46" s="62">
        <f t="shared" si="83"/>
        <v>423669.14460541267</v>
      </c>
      <c r="BI46" s="62">
        <f t="shared" si="83"/>
        <v>437226.55723278597</v>
      </c>
      <c r="BJ46" s="62">
        <f t="shared" si="83"/>
        <v>451217.80706423498</v>
      </c>
      <c r="BK46" s="62">
        <f t="shared" si="83"/>
        <v>465656.77689029061</v>
      </c>
      <c r="BL46" s="62">
        <f t="shared" si="83"/>
        <v>480557.79375077994</v>
      </c>
      <c r="BM46" s="62">
        <f t="shared" ref="BM46:DJ46" si="84">SUM(BM26:BM45)</f>
        <v>495935.6431508048</v>
      </c>
      <c r="BN46" s="62">
        <f t="shared" si="84"/>
        <v>511805.58373163064</v>
      </c>
      <c r="BO46" s="62">
        <f t="shared" si="84"/>
        <v>528183.36241104279</v>
      </c>
      <c r="BP46" s="62">
        <f t="shared" si="84"/>
        <v>545085.23000819609</v>
      </c>
      <c r="BQ46" s="62">
        <f t="shared" si="84"/>
        <v>562527.95736845839</v>
      </c>
      <c r="BR46" s="62">
        <f t="shared" si="84"/>
        <v>580528.85200424911</v>
      </c>
      <c r="BS46" s="62">
        <f t="shared" si="84"/>
        <v>599105.77526838519</v>
      </c>
      <c r="BT46" s="62">
        <f t="shared" si="84"/>
        <v>618277.16007697349</v>
      </c>
      <c r="BU46" s="62">
        <f t="shared" si="84"/>
        <v>638062.02919943666</v>
      </c>
      <c r="BV46" s="62">
        <f t="shared" si="84"/>
        <v>658480.01413381856</v>
      </c>
      <c r="BW46" s="62">
        <f t="shared" si="84"/>
        <v>679551.37458610092</v>
      </c>
      <c r="BX46" s="62">
        <f t="shared" si="84"/>
        <v>701297.01857285609</v>
      </c>
      <c r="BY46" s="62">
        <f t="shared" si="84"/>
        <v>723738.52316718746</v>
      </c>
      <c r="BZ46" s="62">
        <f t="shared" si="84"/>
        <v>746898.15590853745</v>
      </c>
      <c r="CA46" s="62">
        <f t="shared" si="84"/>
        <v>770798.89689761074</v>
      </c>
      <c r="CB46" s="62">
        <f t="shared" si="84"/>
        <v>795464.46159833425</v>
      </c>
      <c r="CC46" s="62">
        <f t="shared" si="84"/>
        <v>820919.32436948107</v>
      </c>
      <c r="CD46" s="62">
        <f t="shared" si="84"/>
        <v>847188.74274930428</v>
      </c>
      <c r="CE46" s="62">
        <f t="shared" si="84"/>
        <v>874298.78251728206</v>
      </c>
      <c r="CF46" s="62">
        <f t="shared" si="84"/>
        <v>902276.34355783509</v>
      </c>
      <c r="CG46" s="62">
        <f t="shared" si="84"/>
        <v>931149.18655168591</v>
      </c>
      <c r="CH46" s="62">
        <f t="shared" si="84"/>
        <v>960945.9605213399</v>
      </c>
      <c r="CI46" s="62">
        <f t="shared" si="84"/>
        <v>991696.23125802283</v>
      </c>
      <c r="CJ46" s="62">
        <f t="shared" si="84"/>
        <v>1023430.5106582795</v>
      </c>
      <c r="CK46" s="62">
        <f t="shared" si="84"/>
        <v>1056180.2869993444</v>
      </c>
      <c r="CL46" s="62">
        <f t="shared" si="84"/>
        <v>1089978.0561833237</v>
      </c>
      <c r="CM46" s="62">
        <f t="shared" si="84"/>
        <v>1124857.3539811899</v>
      </c>
      <c r="CN46" s="62">
        <f t="shared" si="84"/>
        <v>1160852.7893085883</v>
      </c>
      <c r="CO46" s="62">
        <f t="shared" si="84"/>
        <v>1198000.0785664632</v>
      </c>
      <c r="CP46" s="62">
        <f t="shared" si="84"/>
        <v>1236336.0810805897</v>
      </c>
      <c r="CQ46" s="62">
        <f t="shared" si="84"/>
        <v>1275898.8356751688</v>
      </c>
      <c r="CR46" s="62">
        <f t="shared" si="84"/>
        <v>1316727.5984167745</v>
      </c>
      <c r="CS46" s="62">
        <f t="shared" si="84"/>
        <v>1358862.8815661112</v>
      </c>
      <c r="CT46" s="62">
        <f t="shared" si="84"/>
        <v>1402346.4937762264</v>
      </c>
      <c r="CU46" s="62">
        <f t="shared" si="84"/>
        <v>1447221.5815770661</v>
      </c>
      <c r="CV46" s="62">
        <f t="shared" si="84"/>
        <v>1493532.6721875323</v>
      </c>
      <c r="CW46" s="62">
        <f t="shared" si="84"/>
        <v>1541325.7176975333</v>
      </c>
      <c r="CX46" s="62">
        <f t="shared" si="84"/>
        <v>1590648.1406638541</v>
      </c>
      <c r="CY46" s="62">
        <f t="shared" si="84"/>
        <v>1641548.8811650977</v>
      </c>
      <c r="CZ46" s="62">
        <f t="shared" si="84"/>
        <v>1694078.4453623809</v>
      </c>
      <c r="DA46" s="62">
        <f t="shared" si="84"/>
        <v>1748288.955613977</v>
      </c>
      <c r="DB46" s="62">
        <f t="shared" si="84"/>
        <v>1804234.2021936246</v>
      </c>
      <c r="DC46" s="62">
        <f t="shared" si="84"/>
        <v>1861969.6966638207</v>
      </c>
      <c r="DD46" s="62">
        <f t="shared" si="84"/>
        <v>1921552.7269570627</v>
      </c>
      <c r="DE46" s="62">
        <f t="shared" si="84"/>
        <v>1983042.4142196891</v>
      </c>
      <c r="DF46" s="62">
        <f t="shared" si="84"/>
        <v>2046499.771474719</v>
      </c>
      <c r="DG46" s="62">
        <f t="shared" si="84"/>
        <v>2111987.7641619099</v>
      </c>
      <c r="DH46" s="62">
        <f t="shared" si="84"/>
        <v>2179571.3726150915</v>
      </c>
      <c r="DI46" s="62">
        <f t="shared" si="84"/>
        <v>2249317.6565387738</v>
      </c>
      <c r="DJ46" s="62">
        <f t="shared" si="84"/>
        <v>2321295.8215480149</v>
      </c>
      <c r="DK46" s="393"/>
    </row>
    <row r="47" spans="1:115" ht="16" thickTop="1" x14ac:dyDescent="0.2"/>
    <row r="48" spans="1:115" s="45" customFormat="1" ht="58" x14ac:dyDescent="0.2">
      <c r="A48" s="45" t="s">
        <v>59</v>
      </c>
      <c r="B48" s="41" t="e">
        <f ca="1">MID(CELL("Dateiname",$B$2),FIND("]", CELL("Dateiname",$B$2))+1,31)</f>
        <v>#VALUE!</v>
      </c>
      <c r="C48" s="46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t="s">
        <v>59</v>
      </c>
      <c r="B49" s="33" t="s">
        <v>63</v>
      </c>
      <c r="C49" s="34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2" t="s">
        <v>51</v>
      </c>
      <c r="S49" s="491"/>
    </row>
    <row r="50" spans="1:19" ht="42" x14ac:dyDescent="0.2">
      <c r="A50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85">D50+10</f>
        <v>2000</v>
      </c>
      <c r="F50" s="15">
        <f t="shared" si="85"/>
        <v>2010</v>
      </c>
      <c r="G50" s="15">
        <f t="shared" si="85"/>
        <v>2020</v>
      </c>
      <c r="H50" s="15">
        <f t="shared" si="85"/>
        <v>2030</v>
      </c>
      <c r="I50" s="15">
        <f t="shared" si="85"/>
        <v>2040</v>
      </c>
      <c r="J50" s="25">
        <f t="shared" si="85"/>
        <v>2050</v>
      </c>
      <c r="K50" s="15">
        <v>1990</v>
      </c>
      <c r="L50" s="15">
        <f t="shared" ref="L50:Q50" si="86">K50+10</f>
        <v>2000</v>
      </c>
      <c r="M50" s="15">
        <f t="shared" si="86"/>
        <v>2010</v>
      </c>
      <c r="N50" s="15">
        <f t="shared" si="86"/>
        <v>2020</v>
      </c>
      <c r="O50" s="15">
        <f t="shared" si="86"/>
        <v>2030</v>
      </c>
      <c r="P50" s="15">
        <f t="shared" si="86"/>
        <v>2040</v>
      </c>
      <c r="Q50" s="25">
        <f t="shared" si="86"/>
        <v>2050</v>
      </c>
      <c r="R50" s="29" t="s">
        <v>60</v>
      </c>
      <c r="S50" s="30" t="s">
        <v>61</v>
      </c>
    </row>
    <row r="51" spans="1:19" x14ac:dyDescent="0.2">
      <c r="A51" t="s">
        <v>59</v>
      </c>
      <c r="B51" s="7" t="str">
        <f t="shared" ref="B51:B70" si="87">B26</f>
        <v>Batteries</v>
      </c>
      <c r="C51" s="34" t="s">
        <v>63</v>
      </c>
      <c r="D51" s="120">
        <f>'Data Non-Energy-Sector'!J16</f>
        <v>0</v>
      </c>
      <c r="E51" s="122">
        <f>(G51-D51)/(G$50-D$50)*(E$50-D$50)+D51</f>
        <v>0.22666666666666668</v>
      </c>
      <c r="F51" s="122">
        <f>(G51-E51)/(G$50-E$50)*(F$50-E$50)+E51</f>
        <v>0.45333333333333337</v>
      </c>
      <c r="G51" s="120">
        <f>'Data Non-Energy-Sector'!I16</f>
        <v>0.68</v>
      </c>
      <c r="H51" s="122">
        <f>(J51-G51)/(J$50-G$50)*(H$50-G$50)+G51</f>
        <v>0.68</v>
      </c>
      <c r="I51" s="122">
        <f>(J51-H51)/(J$50-H$50)*(I$50-H$50)+H51</f>
        <v>0.68</v>
      </c>
      <c r="J51" s="121">
        <f>'Data Non-Energy-Sector'!K16</f>
        <v>0.68</v>
      </c>
      <c r="K51" s="120">
        <f t="shared" ref="K51:N55" si="88">D51</f>
        <v>0</v>
      </c>
      <c r="L51" s="120">
        <f t="shared" si="88"/>
        <v>0.22666666666666668</v>
      </c>
      <c r="M51" s="120">
        <f t="shared" si="88"/>
        <v>0.45333333333333337</v>
      </c>
      <c r="N51" s="120">
        <f t="shared" si="88"/>
        <v>0.68</v>
      </c>
      <c r="O51" s="122">
        <f>(Q51-N51)/(Q$50-N$50)*(O$50-N$50)+N51</f>
        <v>0.72000000000000008</v>
      </c>
      <c r="P51" s="122">
        <f>(Q51-O51)/(Q$50-O$50)*(P$50-O$50)+O51</f>
        <v>0.76</v>
      </c>
      <c r="Q51" s="121">
        <f>'Data Non-Energy-Sector'!L16</f>
        <v>0.8</v>
      </c>
      <c r="R51" s="57">
        <f>'Data Non-Energy-Sector'!G16</f>
        <v>5</v>
      </c>
      <c r="S51" s="252">
        <f t="shared" ref="S51:S58" si="89">(AC26/N26)^(1/(AC$25-N$25))-1</f>
        <v>0.10946741778698721</v>
      </c>
    </row>
    <row r="52" spans="1:19" x14ac:dyDescent="0.2">
      <c r="A52" t="s">
        <v>59</v>
      </c>
      <c r="B52" s="7" t="str">
        <f t="shared" si="87"/>
        <v>Superlloys, hardfacing/HSS and other alloy</v>
      </c>
      <c r="C52" s="34" t="s">
        <v>63</v>
      </c>
      <c r="D52" s="120">
        <f>'Data Non-Energy-Sector'!J17</f>
        <v>0</v>
      </c>
      <c r="E52" s="122">
        <f t="shared" ref="E52:E58" si="90">(G52-D52)/(G$50-D$50)*(E$50-D$50)+D52</f>
        <v>0.22666666666666668</v>
      </c>
      <c r="F52" s="122">
        <f t="shared" ref="F52:F58" si="91">(G52-E52)/(G$50-E$50)*(F$50-E$50)+E52</f>
        <v>0.45333333333333337</v>
      </c>
      <c r="G52" s="120">
        <f>'Data Non-Energy-Sector'!I17</f>
        <v>0.68</v>
      </c>
      <c r="H52" s="122">
        <f t="shared" ref="H52:H58" si="92">(J52-G52)/(J$50-G$50)*(H$50-G$50)+G52</f>
        <v>0.68</v>
      </c>
      <c r="I52" s="122">
        <f t="shared" ref="I52:I58" si="93">(J52-H52)/(J$50-H$50)*(I$50-H$50)+H52</f>
        <v>0.68</v>
      </c>
      <c r="J52" s="123">
        <f>'Data Non-Energy-Sector'!K17</f>
        <v>0.68</v>
      </c>
      <c r="K52" s="120">
        <f t="shared" si="88"/>
        <v>0</v>
      </c>
      <c r="L52" s="120">
        <f t="shared" si="88"/>
        <v>0.22666666666666668</v>
      </c>
      <c r="M52" s="120">
        <f t="shared" si="88"/>
        <v>0.45333333333333337</v>
      </c>
      <c r="N52" s="120">
        <f t="shared" si="88"/>
        <v>0.68</v>
      </c>
      <c r="O52" s="122">
        <f t="shared" ref="O52:O58" si="94">(Q52-N52)/(Q$50-N$50)*(O$50-N$50)+N52</f>
        <v>0.72000000000000008</v>
      </c>
      <c r="P52" s="122">
        <f t="shared" ref="P52:P58" si="95">(Q52-O52)/(Q$50-O$50)*(P$50-O$50)+O52</f>
        <v>0.76</v>
      </c>
      <c r="Q52" s="123">
        <f>'Data Non-Energy-Sector'!L17</f>
        <v>0.8</v>
      </c>
      <c r="R52" s="57">
        <f>'Data Non-Energy-Sector'!G17</f>
        <v>1</v>
      </c>
      <c r="S52" s="252">
        <f t="shared" si="89"/>
        <v>0.10946741778698721</v>
      </c>
    </row>
    <row r="53" spans="1:19" x14ac:dyDescent="0.2">
      <c r="A53" t="s">
        <v>59</v>
      </c>
      <c r="B53" s="7" t="str">
        <f t="shared" si="87"/>
        <v>Hard materials (carbides and diamond tools)</v>
      </c>
      <c r="C53" s="34" t="s">
        <v>63</v>
      </c>
      <c r="D53" s="120">
        <f>'Data Non-Energy-Sector'!J18</f>
        <v>0</v>
      </c>
      <c r="E53" s="122">
        <f t="shared" si="90"/>
        <v>0.22666666666666668</v>
      </c>
      <c r="F53" s="122">
        <f t="shared" si="91"/>
        <v>0.45333333333333337</v>
      </c>
      <c r="G53" s="120">
        <f>'Data Non-Energy-Sector'!I18</f>
        <v>0.68</v>
      </c>
      <c r="H53" s="122">
        <f t="shared" si="92"/>
        <v>0.68</v>
      </c>
      <c r="I53" s="122">
        <f t="shared" si="93"/>
        <v>0.68</v>
      </c>
      <c r="J53" s="123">
        <f>'Data Non-Energy-Sector'!K18</f>
        <v>0.68</v>
      </c>
      <c r="K53" s="120">
        <f t="shared" si="88"/>
        <v>0</v>
      </c>
      <c r="L53" s="120">
        <f t="shared" si="88"/>
        <v>0.22666666666666668</v>
      </c>
      <c r="M53" s="120">
        <f t="shared" si="88"/>
        <v>0.45333333333333337</v>
      </c>
      <c r="N53" s="120">
        <f t="shared" si="88"/>
        <v>0.68</v>
      </c>
      <c r="O53" s="122">
        <f t="shared" si="94"/>
        <v>0.72000000000000008</v>
      </c>
      <c r="P53" s="122">
        <f t="shared" si="95"/>
        <v>0.76</v>
      </c>
      <c r="Q53" s="123">
        <f>'Data Non-Energy-Sector'!L18</f>
        <v>0.8</v>
      </c>
      <c r="R53" s="57">
        <f>'Data Non-Energy-Sector'!G18</f>
        <v>1</v>
      </c>
      <c r="S53" s="252">
        <f t="shared" si="89"/>
        <v>0.10946741778698721</v>
      </c>
    </row>
    <row r="54" spans="1:19" x14ac:dyDescent="0.2">
      <c r="A54" t="s">
        <v>59</v>
      </c>
      <c r="B54" s="7" t="str">
        <f t="shared" si="87"/>
        <v>Catalysts</v>
      </c>
      <c r="C54" s="34" t="s">
        <v>63</v>
      </c>
      <c r="D54" s="120">
        <f>'Data Non-Energy-Sector'!J19</f>
        <v>0</v>
      </c>
      <c r="E54" s="122">
        <f t="shared" si="90"/>
        <v>0.22666666666666668</v>
      </c>
      <c r="F54" s="122">
        <f t="shared" si="91"/>
        <v>0.45333333333333337</v>
      </c>
      <c r="G54" s="120">
        <f>'Data Non-Energy-Sector'!I19</f>
        <v>0.68</v>
      </c>
      <c r="H54" s="122">
        <f t="shared" si="92"/>
        <v>0.68</v>
      </c>
      <c r="I54" s="122">
        <f t="shared" si="93"/>
        <v>0.68</v>
      </c>
      <c r="J54" s="123">
        <f>'Data Non-Energy-Sector'!K19</f>
        <v>0.68</v>
      </c>
      <c r="K54" s="120">
        <f t="shared" si="88"/>
        <v>0</v>
      </c>
      <c r="L54" s="120">
        <f t="shared" si="88"/>
        <v>0.22666666666666668</v>
      </c>
      <c r="M54" s="120">
        <f t="shared" si="88"/>
        <v>0.45333333333333337</v>
      </c>
      <c r="N54" s="120">
        <f t="shared" si="88"/>
        <v>0.68</v>
      </c>
      <c r="O54" s="122">
        <f t="shared" si="94"/>
        <v>0.72000000000000008</v>
      </c>
      <c r="P54" s="122">
        <f t="shared" si="95"/>
        <v>0.76</v>
      </c>
      <c r="Q54" s="123">
        <f>'Data Non-Energy-Sector'!L19</f>
        <v>0.8</v>
      </c>
      <c r="R54" s="57">
        <f>'Data Non-Energy-Sector'!G19</f>
        <v>6</v>
      </c>
      <c r="S54" s="252">
        <f t="shared" si="89"/>
        <v>0.10946741778698721</v>
      </c>
    </row>
    <row r="55" spans="1:19" x14ac:dyDescent="0.2">
      <c r="A55" t="s">
        <v>59</v>
      </c>
      <c r="B55" s="7" t="str">
        <f t="shared" si="87"/>
        <v>Ceramic &amp; Pigments</v>
      </c>
      <c r="C55" s="34" t="s">
        <v>63</v>
      </c>
      <c r="D55" s="120">
        <f>'Data Non-Energy-Sector'!J20</f>
        <v>0</v>
      </c>
      <c r="E55" s="122">
        <f t="shared" si="90"/>
        <v>0</v>
      </c>
      <c r="F55" s="122">
        <f t="shared" si="91"/>
        <v>0</v>
      </c>
      <c r="G55" s="120">
        <f>'Data Non-Energy-Sector'!I20</f>
        <v>0</v>
      </c>
      <c r="H55" s="122">
        <f t="shared" si="92"/>
        <v>0</v>
      </c>
      <c r="I55" s="122">
        <f t="shared" si="93"/>
        <v>0</v>
      </c>
      <c r="J55" s="123">
        <f>'Data Non-Energy-Sector'!K20</f>
        <v>0</v>
      </c>
      <c r="K55" s="120">
        <f t="shared" si="88"/>
        <v>0</v>
      </c>
      <c r="L55" s="120">
        <f t="shared" si="88"/>
        <v>0</v>
      </c>
      <c r="M55" s="120">
        <f t="shared" si="88"/>
        <v>0</v>
      </c>
      <c r="N55" s="120">
        <f t="shared" si="88"/>
        <v>0</v>
      </c>
      <c r="O55" s="122">
        <f t="shared" si="94"/>
        <v>0</v>
      </c>
      <c r="P55" s="122">
        <f t="shared" si="95"/>
        <v>0</v>
      </c>
      <c r="Q55" s="123">
        <f>'Data Non-Energy-Sector'!L20</f>
        <v>0</v>
      </c>
      <c r="R55" s="57">
        <f>'Data Non-Energy-Sector'!G20</f>
        <v>1</v>
      </c>
      <c r="S55" s="252">
        <f t="shared" si="89"/>
        <v>0.10946741778698721</v>
      </c>
    </row>
    <row r="56" spans="1:19" x14ac:dyDescent="0.2">
      <c r="A56" t="s">
        <v>59</v>
      </c>
      <c r="B56" s="7" t="str">
        <f t="shared" si="87"/>
        <v>Magnets</v>
      </c>
      <c r="C56" s="34" t="s">
        <v>63</v>
      </c>
      <c r="D56" s="120">
        <f>'Data Non-Energy-Sector'!J21</f>
        <v>0</v>
      </c>
      <c r="E56" s="122">
        <f t="shared" si="90"/>
        <v>0.22666666666666668</v>
      </c>
      <c r="F56" s="122">
        <f t="shared" si="91"/>
        <v>0.45333333333333337</v>
      </c>
      <c r="G56" s="120">
        <f>'Data Non-Energy-Sector'!I21</f>
        <v>0.68</v>
      </c>
      <c r="H56" s="122">
        <f t="shared" si="92"/>
        <v>0.68</v>
      </c>
      <c r="I56" s="122">
        <f t="shared" si="93"/>
        <v>0.68</v>
      </c>
      <c r="J56" s="123">
        <f>'Data Non-Energy-Sector'!K21</f>
        <v>0.68</v>
      </c>
      <c r="K56" s="120">
        <f t="shared" ref="K56:K58" si="96">D56</f>
        <v>0</v>
      </c>
      <c r="L56" s="120">
        <f t="shared" ref="L56:L58" si="97">E56</f>
        <v>0.22666666666666668</v>
      </c>
      <c r="M56" s="120">
        <f t="shared" ref="M56:M58" si="98">F56</f>
        <v>0.45333333333333337</v>
      </c>
      <c r="N56" s="120">
        <f t="shared" ref="N56:N58" si="99">G56</f>
        <v>0.68</v>
      </c>
      <c r="O56" s="122">
        <f t="shared" si="94"/>
        <v>0.72000000000000008</v>
      </c>
      <c r="P56" s="122">
        <f t="shared" si="95"/>
        <v>0.76</v>
      </c>
      <c r="Q56" s="123">
        <f>'Data Non-Energy-Sector'!L21</f>
        <v>0.8</v>
      </c>
      <c r="R56" s="57">
        <f>'Data Non-Energy-Sector'!G21</f>
        <v>10</v>
      </c>
      <c r="S56" s="252">
        <f t="shared" si="89"/>
        <v>0.10946741778698721</v>
      </c>
    </row>
    <row r="57" spans="1:19" x14ac:dyDescent="0.2">
      <c r="A57" t="s">
        <v>59</v>
      </c>
      <c r="B57" s="7" t="str">
        <f t="shared" si="87"/>
        <v>Tyre adhesives and paint dryers</v>
      </c>
      <c r="C57" s="34" t="s">
        <v>63</v>
      </c>
      <c r="D57" s="120">
        <f>'Data Non-Energy-Sector'!J22</f>
        <v>0</v>
      </c>
      <c r="E57" s="122">
        <f t="shared" si="90"/>
        <v>0.22666666666666668</v>
      </c>
      <c r="F57" s="122">
        <f t="shared" si="91"/>
        <v>0.45333333333333337</v>
      </c>
      <c r="G57" s="120">
        <f>'Data Non-Energy-Sector'!I22</f>
        <v>0.68</v>
      </c>
      <c r="H57" s="122">
        <f t="shared" si="92"/>
        <v>0.68</v>
      </c>
      <c r="I57" s="122">
        <f t="shared" si="93"/>
        <v>0.68</v>
      </c>
      <c r="J57" s="123">
        <f>'Data Non-Energy-Sector'!K22</f>
        <v>0.68</v>
      </c>
      <c r="K57" s="120">
        <f t="shared" si="96"/>
        <v>0</v>
      </c>
      <c r="L57" s="120">
        <f t="shared" si="97"/>
        <v>0.22666666666666668</v>
      </c>
      <c r="M57" s="120">
        <f t="shared" si="98"/>
        <v>0.45333333333333337</v>
      </c>
      <c r="N57" s="120">
        <f t="shared" si="99"/>
        <v>0.68</v>
      </c>
      <c r="O57" s="122">
        <f t="shared" si="94"/>
        <v>0.72000000000000008</v>
      </c>
      <c r="P57" s="122">
        <f t="shared" si="95"/>
        <v>0.76</v>
      </c>
      <c r="Q57" s="123">
        <f>'Data Non-Energy-Sector'!L22</f>
        <v>0.8</v>
      </c>
      <c r="R57" s="57">
        <f>'Data Non-Energy-Sector'!G22</f>
        <v>1</v>
      </c>
      <c r="S57" s="252">
        <f t="shared" si="89"/>
        <v>0.10946741778698721</v>
      </c>
    </row>
    <row r="58" spans="1:19" x14ac:dyDescent="0.2">
      <c r="A58" t="s">
        <v>59</v>
      </c>
      <c r="B58" s="7" t="str">
        <f t="shared" si="87"/>
        <v>others</v>
      </c>
      <c r="C58" s="34" t="s">
        <v>63</v>
      </c>
      <c r="D58" s="120">
        <f>'Data Non-Energy-Sector'!J23</f>
        <v>0</v>
      </c>
      <c r="E58" s="122">
        <f t="shared" si="90"/>
        <v>0.22666666666666668</v>
      </c>
      <c r="F58" s="122">
        <f t="shared" si="91"/>
        <v>0.45333333333333337</v>
      </c>
      <c r="G58" s="120">
        <f>'Data Non-Energy-Sector'!I23</f>
        <v>0.68</v>
      </c>
      <c r="H58" s="122">
        <f t="shared" si="92"/>
        <v>0.68</v>
      </c>
      <c r="I58" s="122">
        <f t="shared" si="93"/>
        <v>0.68</v>
      </c>
      <c r="J58" s="123">
        <f>'Data Non-Energy-Sector'!K23</f>
        <v>0.68</v>
      </c>
      <c r="K58" s="120">
        <f t="shared" si="96"/>
        <v>0</v>
      </c>
      <c r="L58" s="120">
        <f t="shared" si="97"/>
        <v>0.22666666666666668</v>
      </c>
      <c r="M58" s="120">
        <f t="shared" si="98"/>
        <v>0.45333333333333337</v>
      </c>
      <c r="N58" s="120">
        <f t="shared" si="99"/>
        <v>0.68</v>
      </c>
      <c r="O58" s="122">
        <f t="shared" si="94"/>
        <v>0.72000000000000008</v>
      </c>
      <c r="P58" s="122">
        <f t="shared" si="95"/>
        <v>0.76</v>
      </c>
      <c r="Q58" s="123">
        <f>'Data Non-Energy-Sector'!L23</f>
        <v>0.8</v>
      </c>
      <c r="R58" s="57">
        <f>'Data Non-Energy-Sector'!G23</f>
        <v>1</v>
      </c>
      <c r="S58" s="252">
        <f t="shared" si="89"/>
        <v>0.10946741778698721</v>
      </c>
    </row>
    <row r="59" spans="1:19" x14ac:dyDescent="0.2">
      <c r="A59" t="s">
        <v>59</v>
      </c>
      <c r="B59" s="7" t="str">
        <f t="shared" si="87"/>
        <v>-</v>
      </c>
      <c r="C59" s="36" t="s">
        <v>63</v>
      </c>
      <c r="D59" s="96"/>
      <c r="E59" s="96"/>
      <c r="F59" s="96"/>
      <c r="G59" s="96"/>
      <c r="H59" s="96"/>
      <c r="I59" s="96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t="s">
        <v>59</v>
      </c>
      <c r="B60" s="7" t="str">
        <f t="shared" si="87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t="s">
        <v>59</v>
      </c>
      <c r="B61" s="7" t="str">
        <f t="shared" si="87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t="s">
        <v>59</v>
      </c>
      <c r="B62" s="7" t="str">
        <f t="shared" si="87"/>
        <v>-</v>
      </c>
      <c r="C62" s="36" t="s">
        <v>63</v>
      </c>
      <c r="D62" s="96"/>
      <c r="E62" s="96"/>
      <c r="F62" s="96"/>
      <c r="G62" s="97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t="s">
        <v>59</v>
      </c>
      <c r="B63" s="7" t="str">
        <f t="shared" si="87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t="s">
        <v>59</v>
      </c>
      <c r="B64" s="7" t="str">
        <f t="shared" si="87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t="s">
        <v>59</v>
      </c>
      <c r="B65" s="7" t="str">
        <f t="shared" si="87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t="s">
        <v>59</v>
      </c>
      <c r="B66" s="7" t="str">
        <f t="shared" si="87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t="s">
        <v>59</v>
      </c>
      <c r="B67" s="7" t="str">
        <f t="shared" si="87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t="s">
        <v>59</v>
      </c>
      <c r="B68" s="7" t="str">
        <f t="shared" si="87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t="s">
        <v>59</v>
      </c>
      <c r="B69" s="7" t="str">
        <f t="shared" si="87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s="102" customFormat="1" ht="16" thickBot="1" x14ac:dyDescent="0.25">
      <c r="A70" s="102" t="s">
        <v>59</v>
      </c>
      <c r="B70" s="100" t="str">
        <f t="shared" si="87"/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DK70" s="397"/>
    </row>
    <row r="71" spans="1:115" ht="16" thickTop="1" x14ac:dyDescent="0.2">
      <c r="C71" s="34"/>
      <c r="D71" s="96"/>
      <c r="E71" s="493" t="s">
        <v>150</v>
      </c>
      <c r="F71" s="493"/>
      <c r="G71" s="493"/>
      <c r="H71" s="493"/>
      <c r="I71" s="493"/>
      <c r="J71" s="493"/>
      <c r="K71" s="493"/>
      <c r="L71" s="96"/>
      <c r="M71" s="96"/>
      <c r="N71" s="96"/>
      <c r="O71" s="96"/>
      <c r="P71" s="96"/>
      <c r="Q71" s="97"/>
      <c r="S71" s="98"/>
    </row>
    <row r="72" spans="1:115" x14ac:dyDescent="0.2">
      <c r="C72" s="34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115" x14ac:dyDescent="0.2">
      <c r="C73" s="34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115" x14ac:dyDescent="0.2">
      <c r="C74" s="34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O74" s="96"/>
      <c r="P74" s="96"/>
      <c r="Q74" s="97"/>
      <c r="S74" s="98"/>
    </row>
    <row r="77" spans="1:115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64">
        <v>2050</v>
      </c>
      <c r="BM77" s="64">
        <v>2051</v>
      </c>
      <c r="BN77" s="64">
        <v>2052</v>
      </c>
      <c r="BO77" s="64">
        <v>2053</v>
      </c>
      <c r="BP77" s="64">
        <v>2054</v>
      </c>
      <c r="BQ77" s="64">
        <v>2055</v>
      </c>
      <c r="BR77" s="64">
        <v>2056</v>
      </c>
      <c r="BS77" s="64">
        <v>2057</v>
      </c>
      <c r="BT77" s="64">
        <v>2058</v>
      </c>
      <c r="BU77" s="64">
        <v>2059</v>
      </c>
      <c r="BV77" s="64">
        <v>2060</v>
      </c>
      <c r="BW77" s="64">
        <v>2061</v>
      </c>
      <c r="BX77" s="64">
        <v>2062</v>
      </c>
      <c r="BY77" s="64">
        <v>2063</v>
      </c>
      <c r="BZ77" s="64">
        <v>2064</v>
      </c>
      <c r="CA77" s="64">
        <v>2065</v>
      </c>
      <c r="CB77" s="64">
        <v>2066</v>
      </c>
      <c r="CC77" s="64">
        <v>2067</v>
      </c>
      <c r="CD77" s="64">
        <v>2068</v>
      </c>
      <c r="CE77" s="64">
        <v>2069</v>
      </c>
      <c r="CF77" s="64">
        <v>2070</v>
      </c>
      <c r="CG77" s="64">
        <v>2071</v>
      </c>
      <c r="CH77" s="64">
        <v>2072</v>
      </c>
      <c r="CI77" s="64">
        <v>2073</v>
      </c>
      <c r="CJ77" s="64">
        <v>2074</v>
      </c>
      <c r="CK77" s="64">
        <v>2075</v>
      </c>
      <c r="CL77" s="64">
        <v>2076</v>
      </c>
      <c r="CM77" s="64">
        <v>2077</v>
      </c>
      <c r="CN77" s="64">
        <v>2078</v>
      </c>
      <c r="CO77" s="64">
        <v>2079</v>
      </c>
      <c r="CP77" s="64">
        <v>2080</v>
      </c>
      <c r="CQ77" s="64">
        <v>2081</v>
      </c>
      <c r="CR77" s="64">
        <v>2082</v>
      </c>
      <c r="CS77" s="64">
        <v>2083</v>
      </c>
      <c r="CT77" s="64">
        <v>2084</v>
      </c>
      <c r="CU77" s="64">
        <v>2085</v>
      </c>
      <c r="CV77" s="64">
        <v>2086</v>
      </c>
      <c r="CW77" s="64">
        <v>2087</v>
      </c>
      <c r="CX77" s="64">
        <v>2088</v>
      </c>
      <c r="CY77" s="64">
        <v>2089</v>
      </c>
      <c r="CZ77" s="64">
        <v>2090</v>
      </c>
      <c r="DA77" s="64">
        <v>2091</v>
      </c>
      <c r="DB77" s="64">
        <v>2092</v>
      </c>
      <c r="DC77" s="64">
        <v>2093</v>
      </c>
      <c r="DD77" s="64">
        <v>2094</v>
      </c>
      <c r="DE77" s="64">
        <v>2095</v>
      </c>
      <c r="DF77" s="64">
        <v>2096</v>
      </c>
      <c r="DG77" s="64">
        <v>2097</v>
      </c>
      <c r="DH77" s="64">
        <v>2098</v>
      </c>
      <c r="DI77" s="64">
        <v>2099</v>
      </c>
      <c r="DJ77" s="64">
        <v>2100</v>
      </c>
    </row>
    <row r="78" spans="1:115" x14ac:dyDescent="0.2">
      <c r="B78" s="65" t="s">
        <v>87</v>
      </c>
      <c r="C78" s="65" t="s">
        <v>2</v>
      </c>
      <c r="D78" s="66">
        <f>E78/(1+D84)</f>
        <v>17133.296338760734</v>
      </c>
      <c r="E78" s="66">
        <f>F78/(1+E84)</f>
        <v>17643.581125678691</v>
      </c>
      <c r="F78" s="66">
        <f>G78/(1+F84)</f>
        <v>17909.727707222417</v>
      </c>
      <c r="G78" s="66">
        <f>H78/(1+G84)</f>
        <v>18227.972575886244</v>
      </c>
      <c r="H78" s="236">
        <f>'Framework Data'!H7</f>
        <v>18500</v>
      </c>
      <c r="I78" s="236">
        <f>'Framework Data'!I7</f>
        <v>22100</v>
      </c>
      <c r="J78" s="236">
        <f>'Framework Data'!J7</f>
        <v>27000</v>
      </c>
      <c r="K78" s="236">
        <f>'Framework Data'!K7</f>
        <v>27000</v>
      </c>
      <c r="L78" s="236">
        <f>'Framework Data'!L7</f>
        <v>26300</v>
      </c>
      <c r="M78" s="236">
        <f>'Framework Data'!M7</f>
        <v>29900</v>
      </c>
      <c r="N78" s="236">
        <f>'Framework Data'!N7</f>
        <v>33300</v>
      </c>
      <c r="O78" s="236">
        <f>'Framework Data'!O7</f>
        <v>36700</v>
      </c>
      <c r="P78" s="236">
        <f>'Framework Data'!P7</f>
        <v>47600</v>
      </c>
      <c r="Q78" s="236">
        <f>'Framework Data'!Q7</f>
        <v>48400</v>
      </c>
      <c r="R78" s="236">
        <f>'Framework Data'!R7</f>
        <v>52400</v>
      </c>
      <c r="S78" s="236">
        <f>'Framework Data'!S7</f>
        <v>57900</v>
      </c>
      <c r="T78" s="236">
        <f>'Framework Data'!T7</f>
        <v>67500</v>
      </c>
      <c r="U78" s="236">
        <f>'Framework Data'!U7</f>
        <v>65500</v>
      </c>
      <c r="V78" s="236">
        <f>'Framework Data'!V7</f>
        <v>75900</v>
      </c>
      <c r="W78" s="236">
        <f>'Framework Data'!W7</f>
        <v>72300</v>
      </c>
      <c r="X78" s="236">
        <f>'Framework Data'!X7</f>
        <v>89500</v>
      </c>
      <c r="Y78" s="236">
        <f>'Framework Data'!Y7</f>
        <v>109000</v>
      </c>
      <c r="Z78" s="236">
        <f>'Framework Data'!Z7</f>
        <v>103000</v>
      </c>
      <c r="AA78" s="236">
        <f>'Framework Data'!AA7</f>
        <v>110000</v>
      </c>
      <c r="AB78" s="236">
        <f>'Framework Data'!AB7</f>
        <v>123000</v>
      </c>
      <c r="AC78" s="236">
        <f>'Framework Data'!AC7</f>
        <v>126000</v>
      </c>
      <c r="AD78" s="236">
        <f>'Framework Data'!AD7</f>
        <v>111000</v>
      </c>
      <c r="AE78" s="236">
        <f>'Framework Data'!AE7</f>
        <v>120000</v>
      </c>
      <c r="AF78" s="236">
        <f>'Framework Data'!AF7</f>
        <v>148000</v>
      </c>
      <c r="AG78" s="236">
        <f>'Framework Data'!AG7</f>
        <v>140000</v>
      </c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</row>
    <row r="79" spans="1:115" x14ac:dyDescent="0.2">
      <c r="B79" s="65" t="s">
        <v>152</v>
      </c>
      <c r="C79" s="68" t="s">
        <v>89</v>
      </c>
      <c r="D79" s="70">
        <f t="shared" ref="D79:F79" si="100">E79</f>
        <v>0</v>
      </c>
      <c r="E79" s="70">
        <f t="shared" si="100"/>
        <v>0</v>
      </c>
      <c r="F79" s="70">
        <f t="shared" si="100"/>
        <v>0</v>
      </c>
      <c r="G79" s="70">
        <f>H79</f>
        <v>0</v>
      </c>
      <c r="H79" s="240">
        <f>'Framework Data'!D71</f>
        <v>0</v>
      </c>
      <c r="I79" s="70">
        <f t="shared" ref="I79:X79" si="101">($Y$79-$H$79)/($Y$77-$H$77)+H79</f>
        <v>1.8823529411764708E-2</v>
      </c>
      <c r="J79" s="70">
        <f t="shared" si="101"/>
        <v>3.7647058823529415E-2</v>
      </c>
      <c r="K79" s="70">
        <f t="shared" si="101"/>
        <v>5.647058823529412E-2</v>
      </c>
      <c r="L79" s="70">
        <f t="shared" si="101"/>
        <v>7.5294117647058831E-2</v>
      </c>
      <c r="M79" s="70">
        <f t="shared" si="101"/>
        <v>9.4117647058823542E-2</v>
      </c>
      <c r="N79" s="70">
        <f t="shared" si="101"/>
        <v>0.11294117647058825</v>
      </c>
      <c r="O79" s="70">
        <f t="shared" si="101"/>
        <v>0.13176470588235295</v>
      </c>
      <c r="P79" s="70">
        <f t="shared" si="101"/>
        <v>0.15058823529411766</v>
      </c>
      <c r="Q79" s="70">
        <f t="shared" si="101"/>
        <v>0.16941176470588237</v>
      </c>
      <c r="R79" s="70">
        <f t="shared" si="101"/>
        <v>0.18823529411764708</v>
      </c>
      <c r="S79" s="70">
        <f t="shared" si="101"/>
        <v>0.2070588235294118</v>
      </c>
      <c r="T79" s="70">
        <f t="shared" si="101"/>
        <v>0.22588235294117651</v>
      </c>
      <c r="U79" s="70">
        <f t="shared" si="101"/>
        <v>0.24470588235294122</v>
      </c>
      <c r="V79" s="70">
        <f t="shared" si="101"/>
        <v>0.2635294117647059</v>
      </c>
      <c r="W79" s="70">
        <f t="shared" si="101"/>
        <v>0.28235294117647058</v>
      </c>
      <c r="X79" s="70">
        <f t="shared" si="101"/>
        <v>0.30117647058823527</v>
      </c>
      <c r="Y79" s="240">
        <f>'Framework Data'!E71</f>
        <v>0.32</v>
      </c>
      <c r="Z79" s="70">
        <f>($AG$79-$Y$79)/($AG$77-$Y$77)+Y79</f>
        <v>0.32</v>
      </c>
      <c r="AA79" s="70">
        <f t="shared" ref="AA79:AF79" si="102">($AG$79-$Y$79)/($AG$77-$Y$77)+Z79</f>
        <v>0.32</v>
      </c>
      <c r="AB79" s="70">
        <f t="shared" si="102"/>
        <v>0.32</v>
      </c>
      <c r="AC79" s="70">
        <f t="shared" si="102"/>
        <v>0.32</v>
      </c>
      <c r="AD79" s="70">
        <f t="shared" si="102"/>
        <v>0.32</v>
      </c>
      <c r="AE79" s="70">
        <f t="shared" si="102"/>
        <v>0.32</v>
      </c>
      <c r="AF79" s="70">
        <f t="shared" si="102"/>
        <v>0.32</v>
      </c>
      <c r="AG79" s="242">
        <f>'Framework Data'!G71</f>
        <v>0.32</v>
      </c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</row>
    <row r="80" spans="1:115" x14ac:dyDescent="0.2">
      <c r="B80" s="65" t="s">
        <v>90</v>
      </c>
      <c r="C80" s="65" t="s">
        <v>2</v>
      </c>
      <c r="D80" s="74">
        <f t="shared" ref="D80:AF80" si="103">D78/(1-D79)</f>
        <v>17133.296338760734</v>
      </c>
      <c r="E80" s="74">
        <f t="shared" si="103"/>
        <v>17643.581125678691</v>
      </c>
      <c r="F80" s="74">
        <f t="shared" si="103"/>
        <v>17909.727707222417</v>
      </c>
      <c r="G80" s="74">
        <f t="shared" si="103"/>
        <v>18227.972575886244</v>
      </c>
      <c r="H80" s="74">
        <f t="shared" si="103"/>
        <v>18500</v>
      </c>
      <c r="I80" s="74">
        <f t="shared" si="103"/>
        <v>22523.980815347721</v>
      </c>
      <c r="J80" s="74">
        <f t="shared" si="103"/>
        <v>28056.234718826403</v>
      </c>
      <c r="K80" s="74">
        <f t="shared" si="103"/>
        <v>28615.960099750624</v>
      </c>
      <c r="L80" s="74">
        <f t="shared" si="103"/>
        <v>28441.475826972011</v>
      </c>
      <c r="M80" s="74">
        <f t="shared" si="103"/>
        <v>33006.493506493505</v>
      </c>
      <c r="N80" s="74">
        <f t="shared" si="103"/>
        <v>37539.787798408484</v>
      </c>
      <c r="O80" s="74">
        <f t="shared" si="103"/>
        <v>42269.647696476968</v>
      </c>
      <c r="P80" s="74">
        <f t="shared" si="103"/>
        <v>56038.781163434905</v>
      </c>
      <c r="Q80" s="74">
        <f t="shared" si="103"/>
        <v>58271.954674220964</v>
      </c>
      <c r="R80" s="74">
        <f t="shared" si="103"/>
        <v>64550.72463768116</v>
      </c>
      <c r="S80" s="74">
        <f t="shared" si="103"/>
        <v>73019.287833827897</v>
      </c>
      <c r="T80" s="74">
        <f t="shared" si="103"/>
        <v>87196.048632218852</v>
      </c>
      <c r="U80" s="74">
        <f t="shared" si="103"/>
        <v>86721.183800623054</v>
      </c>
      <c r="V80" s="74">
        <f t="shared" si="103"/>
        <v>103059.1054313099</v>
      </c>
      <c r="W80" s="74">
        <f t="shared" si="103"/>
        <v>100745.90163934426</v>
      </c>
      <c r="X80" s="74">
        <f t="shared" si="103"/>
        <v>128072.39057239056</v>
      </c>
      <c r="Y80" s="74">
        <f t="shared" si="103"/>
        <v>160294.11764705883</v>
      </c>
      <c r="Z80" s="74">
        <f t="shared" si="103"/>
        <v>151470.58823529413</v>
      </c>
      <c r="AA80" s="74">
        <f t="shared" si="103"/>
        <v>161764.70588235295</v>
      </c>
      <c r="AB80" s="74">
        <f t="shared" si="103"/>
        <v>180882.35294117648</v>
      </c>
      <c r="AC80" s="74">
        <f t="shared" si="103"/>
        <v>185294.11764705885</v>
      </c>
      <c r="AD80" s="74">
        <f t="shared" si="103"/>
        <v>163235.29411764708</v>
      </c>
      <c r="AE80" s="74">
        <f t="shared" si="103"/>
        <v>176470.58823529413</v>
      </c>
      <c r="AF80" s="74">
        <f t="shared" si="103"/>
        <v>217647.05882352943</v>
      </c>
      <c r="AG80" s="74">
        <f t="shared" ref="AG80" si="104">AG78/(1-AG79)</f>
        <v>205882.35294117648</v>
      </c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</row>
    <row r="81" spans="2:114" x14ac:dyDescent="0.2">
      <c r="B81" s="65" t="s">
        <v>91</v>
      </c>
      <c r="C81" s="65" t="s">
        <v>2</v>
      </c>
      <c r="D81" s="84">
        <f>'Framework Data'!D8</f>
        <v>0</v>
      </c>
      <c r="E81" s="84">
        <f>'Framework Data'!E8</f>
        <v>523.49608063058463</v>
      </c>
      <c r="F81" s="84">
        <f>'Framework Data'!F8</f>
        <v>523.49608063058486</v>
      </c>
      <c r="G81" s="84">
        <f>'Framework Data'!G8</f>
        <v>523.49608063058463</v>
      </c>
      <c r="H81" s="84">
        <f>'Framework Data'!H8</f>
        <v>523.49608063058486</v>
      </c>
      <c r="I81" s="84">
        <f>'Framework Data'!I8</f>
        <v>523.49608063058326</v>
      </c>
      <c r="J81" s="84">
        <f>'Framework Data'!J8</f>
        <v>523.49608063058599</v>
      </c>
      <c r="K81" s="84">
        <f>'Framework Data'!K8</f>
        <v>523.49608063058326</v>
      </c>
      <c r="L81" s="84">
        <f>'Framework Data'!L8</f>
        <v>523.49608063058656</v>
      </c>
      <c r="M81" s="84">
        <f>'Framework Data'!M8</f>
        <v>523.4960806305844</v>
      </c>
      <c r="N81" s="84">
        <f>'Framework Data'!N8</f>
        <v>523.49608063058554</v>
      </c>
      <c r="O81" s="84">
        <f>'Framework Data'!O8</f>
        <v>523.49608057103262</v>
      </c>
      <c r="P81" s="84">
        <f>'Framework Data'!P8</f>
        <v>523.49608051147743</v>
      </c>
      <c r="Q81" s="84">
        <f>'Framework Data'!Q8</f>
        <v>1046.9921550278625</v>
      </c>
      <c r="R81" s="84">
        <f>'Framework Data'!R8</f>
        <v>1046.9921549683088</v>
      </c>
      <c r="S81" s="84">
        <f>'Framework Data'!S8</f>
        <v>1046.9921549087596</v>
      </c>
      <c r="T81" s="84">
        <f>'Framework Data'!T8</f>
        <v>3757.0525692309411</v>
      </c>
      <c r="U81" s="84">
        <f>'Framework Data'!U8</f>
        <v>5391.7621969399443</v>
      </c>
      <c r="V81" s="84">
        <f>'Framework Data'!V8</f>
        <v>4160.3369719005668</v>
      </c>
      <c r="W81" s="84">
        <f>'Framework Data'!W8</f>
        <v>4312.315365131929</v>
      </c>
      <c r="X81" s="84">
        <f>'Framework Data'!X8</f>
        <v>4710.8355404956501</v>
      </c>
      <c r="Y81" s="84">
        <f>'Framework Data'!Y8</f>
        <v>3687.673518900905</v>
      </c>
      <c r="Z81" s="84">
        <f>'Framework Data'!Z8</f>
        <v>3585.9130799788932</v>
      </c>
      <c r="AA81" s="84">
        <f>'Framework Data'!AA8</f>
        <v>3354.2851073142056</v>
      </c>
      <c r="AB81" s="84">
        <f>'Framework Data'!AB8</f>
        <v>6259.2354424898112</v>
      </c>
      <c r="AC81" s="84">
        <f>'Framework Data'!AC8</f>
        <v>9456.739829971817</v>
      </c>
      <c r="AD81" s="84">
        <f>'Framework Data'!AD8</f>
        <v>11972.189438540401</v>
      </c>
      <c r="AE81" s="84">
        <f>'Framework Data'!AE8</f>
        <v>17306.008979104623</v>
      </c>
      <c r="AF81" s="84">
        <f>'Framework Data'!AF8</f>
        <v>22084.534467017798</v>
      </c>
      <c r="AG81" s="84">
        <f>'Framework Data'!AG8</f>
        <v>24883.839048488007</v>
      </c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</row>
    <row r="82" spans="2:114" x14ac:dyDescent="0.2">
      <c r="B82" s="71" t="s">
        <v>92</v>
      </c>
      <c r="C82" s="65" t="s">
        <v>2</v>
      </c>
      <c r="D82" s="74">
        <f t="shared" ref="D82:AF82" si="105">D80-D81</f>
        <v>17133.296338760734</v>
      </c>
      <c r="E82" s="74">
        <f t="shared" si="105"/>
        <v>17120.085045048105</v>
      </c>
      <c r="F82" s="74">
        <f t="shared" si="105"/>
        <v>17386.231626591831</v>
      </c>
      <c r="G82" s="74">
        <f t="shared" si="105"/>
        <v>17704.476495255658</v>
      </c>
      <c r="H82" s="74">
        <f t="shared" si="105"/>
        <v>17976.503919369414</v>
      </c>
      <c r="I82" s="74">
        <f t="shared" si="105"/>
        <v>22000.484734717138</v>
      </c>
      <c r="J82" s="74">
        <f t="shared" si="105"/>
        <v>27532.738638195817</v>
      </c>
      <c r="K82" s="74">
        <f t="shared" si="105"/>
        <v>28092.464019120041</v>
      </c>
      <c r="L82" s="74">
        <f t="shared" si="105"/>
        <v>27917.979746341425</v>
      </c>
      <c r="M82" s="74">
        <f t="shared" si="105"/>
        <v>32482.997425862923</v>
      </c>
      <c r="N82" s="74">
        <f t="shared" si="105"/>
        <v>37016.291717777902</v>
      </c>
      <c r="O82" s="74">
        <f t="shared" si="105"/>
        <v>41746.151615905932</v>
      </c>
      <c r="P82" s="74">
        <f t="shared" si="105"/>
        <v>55515.28508292343</v>
      </c>
      <c r="Q82" s="74">
        <f t="shared" si="105"/>
        <v>57224.962519193105</v>
      </c>
      <c r="R82" s="74">
        <f t="shared" si="105"/>
        <v>63503.732482712854</v>
      </c>
      <c r="S82" s="74">
        <f t="shared" si="105"/>
        <v>71972.295678919138</v>
      </c>
      <c r="T82" s="74">
        <f t="shared" si="105"/>
        <v>83438.996062987906</v>
      </c>
      <c r="U82" s="74">
        <f t="shared" si="105"/>
        <v>81329.421603683106</v>
      </c>
      <c r="V82" s="74">
        <f t="shared" si="105"/>
        <v>98898.76845940933</v>
      </c>
      <c r="W82" s="74">
        <f t="shared" si="105"/>
        <v>96433.586274212328</v>
      </c>
      <c r="X82" s="74">
        <f t="shared" si="105"/>
        <v>123361.55503189491</v>
      </c>
      <c r="Y82" s="74">
        <f t="shared" si="105"/>
        <v>156606.44412815792</v>
      </c>
      <c r="Z82" s="74">
        <f t="shared" si="105"/>
        <v>147884.67515531523</v>
      </c>
      <c r="AA82" s="74">
        <f t="shared" si="105"/>
        <v>158410.42077503874</v>
      </c>
      <c r="AB82" s="74">
        <f t="shared" si="105"/>
        <v>174623.11749868665</v>
      </c>
      <c r="AC82" s="74">
        <f t="shared" si="105"/>
        <v>175837.37781708705</v>
      </c>
      <c r="AD82" s="74">
        <f t="shared" si="105"/>
        <v>151263.10467910668</v>
      </c>
      <c r="AE82" s="74">
        <f t="shared" si="105"/>
        <v>159164.57925618949</v>
      </c>
      <c r="AF82" s="74">
        <f t="shared" si="105"/>
        <v>195562.52435651163</v>
      </c>
      <c r="AG82" s="74">
        <f t="shared" ref="AG82" si="106">AG80-AG81</f>
        <v>180998.51389268847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2:114" x14ac:dyDescent="0.2">
      <c r="B83" s="65" t="s">
        <v>93</v>
      </c>
      <c r="C83" s="65" t="s">
        <v>94</v>
      </c>
      <c r="D83" s="238">
        <f>'Framework Data'!D$57</f>
        <v>50950509069488.367</v>
      </c>
      <c r="E83" s="238">
        <f>'Framework Data'!E$57</f>
        <v>51647194959981.109</v>
      </c>
      <c r="F83" s="238">
        <f>'Framework Data'!F$57</f>
        <v>52470667633217.25</v>
      </c>
      <c r="G83" s="238">
        <f>'Framework Data'!G$57</f>
        <v>53337588714185.781</v>
      </c>
      <c r="H83" s="238">
        <f>'Framework Data'!H$57</f>
        <v>54833948860734.422</v>
      </c>
      <c r="I83" s="238">
        <f>'Framework Data'!I$57</f>
        <v>56562297159824.047</v>
      </c>
      <c r="J83" s="238">
        <f>'Framework Data'!J$57</f>
        <v>58705719130559.383</v>
      </c>
      <c r="K83" s="238">
        <f>'Framework Data'!K$57</f>
        <v>60986320577218.547</v>
      </c>
      <c r="L83" s="238">
        <f>'Framework Data'!L$57</f>
        <v>62501121248218.641</v>
      </c>
      <c r="M83" s="238">
        <f>'Framework Data'!M$57</f>
        <v>64690042408440.953</v>
      </c>
      <c r="N83" s="238">
        <f>'Framework Data'!N$57</f>
        <v>67746249355230.945</v>
      </c>
      <c r="O83" s="238">
        <f>'Framework Data'!O$57</f>
        <v>69316442935601.664</v>
      </c>
      <c r="P83" s="238">
        <f>'Framework Data'!P$57</f>
        <v>71196116657664.938</v>
      </c>
      <c r="Q83" s="238">
        <f>'Framework Data'!Q$57</f>
        <v>73854265756934.125</v>
      </c>
      <c r="R83" s="238">
        <f>'Framework Data'!R$57</f>
        <v>77602966693876.203</v>
      </c>
      <c r="S83" s="238">
        <f>'Framework Data'!S$57</f>
        <v>81143163086806.188</v>
      </c>
      <c r="T83" s="238">
        <f>'Framework Data'!T$57</f>
        <v>85317812651766.359</v>
      </c>
      <c r="U83" s="238">
        <f>'Framework Data'!U$57</f>
        <v>89736479352572.125</v>
      </c>
      <c r="V83" s="238">
        <f>'Framework Data'!V$57</f>
        <v>92137080273009.359</v>
      </c>
      <c r="W83" s="238">
        <f>'Framework Data'!W$57</f>
        <v>91525864324734.672</v>
      </c>
      <c r="X83" s="238">
        <f>'Framework Data'!X$57</f>
        <v>96148429697269.094</v>
      </c>
      <c r="Y83" s="238">
        <f>'Framework Data'!Y$57</f>
        <v>99863601661332.016</v>
      </c>
      <c r="Z83" s="238">
        <f>'Framework Data'!Z$57</f>
        <v>103026668031011.92</v>
      </c>
      <c r="AA83" s="238">
        <f>'Framework Data'!AA$57</f>
        <v>106423356016032.61</v>
      </c>
      <c r="AB83" s="238">
        <f>'Framework Data'!AB$57</f>
        <v>110099865752272.81</v>
      </c>
      <c r="AC83" s="238">
        <f>'Framework Data'!AC$57</f>
        <v>113829052972541.62</v>
      </c>
      <c r="AD83" s="238">
        <f>'Framework Data'!AD$57</f>
        <v>117527206583639.56</v>
      </c>
      <c r="AE83" s="238">
        <f>'Framework Data'!AE$57</f>
        <v>121974483812883.59</v>
      </c>
      <c r="AF83" s="238">
        <f>'Framework Data'!AF$57</f>
        <v>126314862833648.59</v>
      </c>
      <c r="AG83" s="238">
        <f>'Framework Data'!AG$57</f>
        <v>129796846031689.72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2:114" x14ac:dyDescent="0.2">
      <c r="B84" s="65" t="s">
        <v>95</v>
      </c>
      <c r="C84" s="65" t="s">
        <v>96</v>
      </c>
      <c r="D84" s="239">
        <f>'Framework Data'!D$60</f>
        <v>2.9783223077951389E-2</v>
      </c>
      <c r="E84" s="239">
        <f>'Framework Data'!E$60</f>
        <v>1.5084612338499283E-2</v>
      </c>
      <c r="F84" s="239">
        <f>'Framework Data'!F$60</f>
        <v>1.7769386216602782E-2</v>
      </c>
      <c r="G84" s="239">
        <f>'Framework Data'!G$60</f>
        <v>1.4923624828886374E-2</v>
      </c>
      <c r="H84" s="239">
        <f>'Framework Data'!H$60</f>
        <v>2.9467757558579138E-2</v>
      </c>
      <c r="I84" s="239">
        <f>'Framework Data'!I$60</f>
        <v>3.0206666325427279E-2</v>
      </c>
      <c r="J84" s="239">
        <f>'Framework Data'!J$60</f>
        <v>3.430991950901259E-2</v>
      </c>
      <c r="K84" s="239">
        <f>'Framework Data'!K$60</f>
        <v>3.7078027769383223E-2</v>
      </c>
      <c r="L84" s="239">
        <f>'Framework Data'!L$60</f>
        <v>2.5600548765354746E-2</v>
      </c>
      <c r="M84" s="239">
        <f>'Framework Data'!M$60</f>
        <v>3.245240311908091E-2</v>
      </c>
      <c r="N84" s="239">
        <f>'Framework Data'!N$60</f>
        <v>4.4254030559922199E-2</v>
      </c>
      <c r="O84" s="239">
        <f>'Framework Data'!O$60</f>
        <v>1.9530011103147588E-2</v>
      </c>
      <c r="P84" s="239">
        <f>'Framework Data'!P$60</f>
        <v>2.1687816746712229E-2</v>
      </c>
      <c r="Q84" s="239">
        <f>'Framework Data'!Q$60</f>
        <v>2.9502309241424173E-2</v>
      </c>
      <c r="R84" s="239">
        <f>'Framework Data'!R$60</f>
        <v>4.407677887295549E-2</v>
      </c>
      <c r="S84" s="239">
        <f>'Framework Data'!S$60</f>
        <v>3.899393075224182E-2</v>
      </c>
      <c r="T84" s="239">
        <f>'Framework Data'!T$60</f>
        <v>4.367086832887395E-2</v>
      </c>
      <c r="U84" s="239">
        <f>'Framework Data'!U$60</f>
        <v>4.3192451722335365E-2</v>
      </c>
      <c r="V84" s="239">
        <f>'Framework Data'!V$60</f>
        <v>1.8588910842709937E-2</v>
      </c>
      <c r="W84" s="239">
        <f>'Framework Data'!W$60</f>
        <v>-1.6664258267650212E-2</v>
      </c>
      <c r="X84" s="239">
        <f>'Framework Data'!X$60</f>
        <v>4.3103796996963692E-2</v>
      </c>
      <c r="Y84" s="239">
        <f>'Framework Data'!Y$60</f>
        <v>3.1267998172018995E-2</v>
      </c>
      <c r="Z84" s="239">
        <f>'Framework Data'!Z$60</f>
        <v>2.519738704496376E-2</v>
      </c>
      <c r="AA84" s="239">
        <f>'Framework Data'!AA$60</f>
        <v>2.6715070444901984E-2</v>
      </c>
      <c r="AB84" s="239">
        <f>'Framework Data'!AB$60</f>
        <v>2.8742216301226052E-2</v>
      </c>
      <c r="AC84" s="239">
        <f>'Framework Data'!AC$60</f>
        <v>2.9190340656972749E-2</v>
      </c>
      <c r="AD84" s="239">
        <f>'Framework Data'!AD$60</f>
        <v>2.6055721933096406E-2</v>
      </c>
      <c r="AE84" s="239">
        <f>'Framework Data'!AE$60</f>
        <v>3.2813286918142379E-2</v>
      </c>
      <c r="AF84" s="239">
        <f>'Framework Data'!AF$60</f>
        <v>3.0340607444099988E-2</v>
      </c>
      <c r="AG84" s="239">
        <f>'Framework Data'!AG$60</f>
        <v>2.3355581404925944E-2</v>
      </c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</row>
    <row r="85" spans="2:114" x14ac:dyDescent="0.2">
      <c r="B85" s="65" t="s">
        <v>97</v>
      </c>
      <c r="C85" s="65" t="s">
        <v>96</v>
      </c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239">
        <f>'Framework Data'!AG$61</f>
        <v>3.2000000000000001E-2</v>
      </c>
      <c r="AH85" s="239">
        <f>'Framework Data'!AH$61</f>
        <v>3.2000000000000001E-2</v>
      </c>
      <c r="AI85" s="239">
        <f>'Framework Data'!AI$61</f>
        <v>3.2000000000000001E-2</v>
      </c>
      <c r="AJ85" s="239">
        <f>'Framework Data'!AJ$61</f>
        <v>3.2000000000000001E-2</v>
      </c>
      <c r="AK85" s="239">
        <f>'Framework Data'!AK$61</f>
        <v>3.2000000000000001E-2</v>
      </c>
      <c r="AL85" s="239">
        <f>'Framework Data'!AL$61</f>
        <v>3.2000000000000001E-2</v>
      </c>
      <c r="AM85" s="239">
        <f>'Framework Data'!AM$61</f>
        <v>3.2000000000000001E-2</v>
      </c>
      <c r="AN85" s="239">
        <f>'Framework Data'!AN$61</f>
        <v>3.2000000000000001E-2</v>
      </c>
      <c r="AO85" s="239">
        <f>'Framework Data'!AO$61</f>
        <v>3.2000000000000001E-2</v>
      </c>
      <c r="AP85" s="239">
        <f>'Framework Data'!AP$61</f>
        <v>3.2000000000000001E-2</v>
      </c>
      <c r="AQ85" s="239">
        <f>'Framework Data'!AQ$61</f>
        <v>3.2000000000000001E-2</v>
      </c>
      <c r="AR85" s="239">
        <f>'Framework Data'!AR$61</f>
        <v>3.2000000000000001E-2</v>
      </c>
      <c r="AS85" s="239">
        <f>'Framework Data'!AS$61</f>
        <v>3.2000000000000001E-2</v>
      </c>
      <c r="AT85" s="239">
        <f>'Framework Data'!AT$61</f>
        <v>3.2000000000000001E-2</v>
      </c>
      <c r="AU85" s="239">
        <f>'Framework Data'!AU$61</f>
        <v>3.2000000000000001E-2</v>
      </c>
      <c r="AV85" s="239">
        <f>'Framework Data'!AV$61</f>
        <v>3.2000000000000001E-2</v>
      </c>
      <c r="AW85" s="239">
        <f>'Framework Data'!AW$61</f>
        <v>3.2000000000000001E-2</v>
      </c>
      <c r="AX85" s="239">
        <f>'Framework Data'!AX$61</f>
        <v>3.2000000000000001E-2</v>
      </c>
      <c r="AY85" s="239">
        <f>'Framework Data'!AY$61</f>
        <v>3.2000000000000001E-2</v>
      </c>
      <c r="AZ85" s="239">
        <f>'Framework Data'!AZ$61</f>
        <v>3.2000000000000001E-2</v>
      </c>
      <c r="BA85" s="239">
        <f>'Framework Data'!BA$61</f>
        <v>3.2000000000000001E-2</v>
      </c>
      <c r="BB85" s="239">
        <f>'Framework Data'!BB$61</f>
        <v>3.2000000000000001E-2</v>
      </c>
      <c r="BC85" s="239">
        <f>'Framework Data'!BC$61</f>
        <v>3.2000000000000001E-2</v>
      </c>
      <c r="BD85" s="239">
        <f>'Framework Data'!BD$61</f>
        <v>3.2000000000000001E-2</v>
      </c>
      <c r="BE85" s="239">
        <f>'Framework Data'!BE$61</f>
        <v>3.2000000000000001E-2</v>
      </c>
      <c r="BF85" s="239">
        <f>'Framework Data'!BF$61</f>
        <v>3.2000000000000001E-2</v>
      </c>
      <c r="BG85" s="239">
        <f>'Framework Data'!BG$61</f>
        <v>3.2000000000000001E-2</v>
      </c>
      <c r="BH85" s="239">
        <f>'Framework Data'!BH$61</f>
        <v>3.2000000000000001E-2</v>
      </c>
      <c r="BI85" s="239">
        <f>'Framework Data'!BI$61</f>
        <v>3.2000000000000001E-2</v>
      </c>
      <c r="BJ85" s="239">
        <f>'Framework Data'!BJ$61</f>
        <v>3.2000000000000001E-2</v>
      </c>
      <c r="BK85" s="239">
        <f>'Framework Data'!BK$61</f>
        <v>3.2000000000000001E-2</v>
      </c>
      <c r="BL85" s="239">
        <f>'Framework Data'!BL$61</f>
        <v>3.2000000000000001E-2</v>
      </c>
      <c r="BM85" s="239">
        <f>'Framework Data'!BM$61</f>
        <v>3.2000000000000001E-2</v>
      </c>
      <c r="BN85" s="239">
        <f>'Framework Data'!BN$61</f>
        <v>3.2000000000000001E-2</v>
      </c>
      <c r="BO85" s="239">
        <f>'Framework Data'!BO$61</f>
        <v>3.2000000000000001E-2</v>
      </c>
      <c r="BP85" s="239">
        <f>'Framework Data'!BP$61</f>
        <v>3.2000000000000001E-2</v>
      </c>
      <c r="BQ85" s="239">
        <f>'Framework Data'!BQ$61</f>
        <v>3.2000000000000001E-2</v>
      </c>
      <c r="BR85" s="239">
        <f>'Framework Data'!BR$61</f>
        <v>3.2000000000000001E-2</v>
      </c>
      <c r="BS85" s="239">
        <f>'Framework Data'!BS$61</f>
        <v>3.2000000000000001E-2</v>
      </c>
      <c r="BT85" s="239">
        <f>'Framework Data'!BT$61</f>
        <v>3.2000000000000001E-2</v>
      </c>
      <c r="BU85" s="239">
        <f>'Framework Data'!BU$61</f>
        <v>3.2000000000000001E-2</v>
      </c>
      <c r="BV85" s="239">
        <f>'Framework Data'!BV$61</f>
        <v>3.2000000000000001E-2</v>
      </c>
      <c r="BW85" s="239">
        <f>'Framework Data'!BW$61</f>
        <v>3.2000000000000001E-2</v>
      </c>
      <c r="BX85" s="239">
        <f>'Framework Data'!BX$61</f>
        <v>3.2000000000000001E-2</v>
      </c>
      <c r="BY85" s="239">
        <f>'Framework Data'!BY$61</f>
        <v>3.2000000000000001E-2</v>
      </c>
      <c r="BZ85" s="239">
        <f>'Framework Data'!BZ$61</f>
        <v>3.2000000000000001E-2</v>
      </c>
      <c r="CA85" s="239">
        <f>'Framework Data'!CA$61</f>
        <v>3.2000000000000001E-2</v>
      </c>
      <c r="CB85" s="239">
        <f>'Framework Data'!CB$61</f>
        <v>3.2000000000000001E-2</v>
      </c>
      <c r="CC85" s="239">
        <f>'Framework Data'!CC$61</f>
        <v>3.2000000000000001E-2</v>
      </c>
      <c r="CD85" s="239">
        <f>'Framework Data'!CD$61</f>
        <v>3.2000000000000001E-2</v>
      </c>
      <c r="CE85" s="239">
        <f>'Framework Data'!CE$61</f>
        <v>3.2000000000000001E-2</v>
      </c>
      <c r="CF85" s="239">
        <f>'Framework Data'!CF$61</f>
        <v>3.2000000000000001E-2</v>
      </c>
      <c r="CG85" s="239">
        <f>'Framework Data'!CG$61</f>
        <v>3.2000000000000001E-2</v>
      </c>
      <c r="CH85" s="239">
        <f>'Framework Data'!CH$61</f>
        <v>3.2000000000000001E-2</v>
      </c>
      <c r="CI85" s="239">
        <f>'Framework Data'!CI$61</f>
        <v>3.2000000000000001E-2</v>
      </c>
      <c r="CJ85" s="239">
        <f>'Framework Data'!CJ$61</f>
        <v>3.2000000000000001E-2</v>
      </c>
      <c r="CK85" s="239">
        <f>'Framework Data'!CK$61</f>
        <v>3.2000000000000001E-2</v>
      </c>
      <c r="CL85" s="239">
        <f>'Framework Data'!CL$61</f>
        <v>3.2000000000000001E-2</v>
      </c>
      <c r="CM85" s="239">
        <f>'Framework Data'!CM$61</f>
        <v>3.2000000000000001E-2</v>
      </c>
      <c r="CN85" s="239">
        <f>'Framework Data'!CN$61</f>
        <v>3.2000000000000001E-2</v>
      </c>
      <c r="CO85" s="239">
        <f>'Framework Data'!CO$61</f>
        <v>3.2000000000000001E-2</v>
      </c>
      <c r="CP85" s="239">
        <f>'Framework Data'!CP$61</f>
        <v>3.2000000000000001E-2</v>
      </c>
      <c r="CQ85" s="239">
        <f>'Framework Data'!CQ$61</f>
        <v>3.2000000000000001E-2</v>
      </c>
      <c r="CR85" s="239">
        <f>'Framework Data'!CR$61</f>
        <v>3.2000000000000001E-2</v>
      </c>
      <c r="CS85" s="239">
        <f>'Framework Data'!CS$61</f>
        <v>3.2000000000000001E-2</v>
      </c>
      <c r="CT85" s="239">
        <f>'Framework Data'!CT$61</f>
        <v>3.2000000000000001E-2</v>
      </c>
      <c r="CU85" s="239">
        <f>'Framework Data'!CU$61</f>
        <v>3.2000000000000001E-2</v>
      </c>
      <c r="CV85" s="239">
        <f>'Framework Data'!CV$61</f>
        <v>3.2000000000000001E-2</v>
      </c>
      <c r="CW85" s="239">
        <f>'Framework Data'!CW$61</f>
        <v>3.2000000000000001E-2</v>
      </c>
      <c r="CX85" s="239">
        <f>'Framework Data'!CX$61</f>
        <v>3.2000000000000001E-2</v>
      </c>
      <c r="CY85" s="239">
        <f>'Framework Data'!CY$61</f>
        <v>3.2000000000000001E-2</v>
      </c>
      <c r="CZ85" s="239">
        <f>'Framework Data'!CZ$61</f>
        <v>3.2000000000000001E-2</v>
      </c>
      <c r="DA85" s="239">
        <f>'Framework Data'!DA$61</f>
        <v>3.2000000000000001E-2</v>
      </c>
      <c r="DB85" s="239">
        <f>'Framework Data'!DB$61</f>
        <v>3.2000000000000001E-2</v>
      </c>
      <c r="DC85" s="239">
        <f>'Framework Data'!DC$61</f>
        <v>3.2000000000000001E-2</v>
      </c>
      <c r="DD85" s="239">
        <f>'Framework Data'!DD$61</f>
        <v>3.2000000000000001E-2</v>
      </c>
      <c r="DE85" s="239">
        <f>'Framework Data'!DE$61</f>
        <v>3.2000000000000001E-2</v>
      </c>
      <c r="DF85" s="239">
        <f>'Framework Data'!DF$61</f>
        <v>3.2000000000000001E-2</v>
      </c>
      <c r="DG85" s="239">
        <f>'Framework Data'!DG$61</f>
        <v>3.2000000000000001E-2</v>
      </c>
      <c r="DH85" s="239">
        <f>'Framework Data'!DH$61</f>
        <v>3.2000000000000001E-2</v>
      </c>
      <c r="DI85" s="239">
        <f>'Framework Data'!DI$61</f>
        <v>3.2000000000000001E-2</v>
      </c>
      <c r="DJ85" s="239">
        <f>'Framework Data'!DJ$61</f>
        <v>3.2000000000000001E-2</v>
      </c>
    </row>
    <row r="86" spans="2:114" x14ac:dyDescent="0.2">
      <c r="B86" s="65" t="s">
        <v>98</v>
      </c>
      <c r="C86" s="65" t="s">
        <v>96</v>
      </c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239">
        <f>'Framework Data'!AG$62</f>
        <v>3.2000000000000001E-2</v>
      </c>
      <c r="AH86" s="239">
        <f>'Framework Data'!AH$62</f>
        <v>3.2000000000000001E-2</v>
      </c>
      <c r="AI86" s="239">
        <f>'Framework Data'!AI$62</f>
        <v>3.2000000000000001E-2</v>
      </c>
      <c r="AJ86" s="239">
        <f>'Framework Data'!AJ$62</f>
        <v>3.2000000000000001E-2</v>
      </c>
      <c r="AK86" s="239">
        <f>'Framework Data'!AK$62</f>
        <v>3.2000000000000001E-2</v>
      </c>
      <c r="AL86" s="239">
        <f>'Framework Data'!AL$62</f>
        <v>3.2000000000000001E-2</v>
      </c>
      <c r="AM86" s="239">
        <f>'Framework Data'!AM$62</f>
        <v>3.2000000000000001E-2</v>
      </c>
      <c r="AN86" s="239">
        <f>'Framework Data'!AN$62</f>
        <v>3.2000000000000001E-2</v>
      </c>
      <c r="AO86" s="239">
        <f>'Framework Data'!AO$62</f>
        <v>3.2000000000000001E-2</v>
      </c>
      <c r="AP86" s="239">
        <f>'Framework Data'!AP$62</f>
        <v>3.2000000000000001E-2</v>
      </c>
      <c r="AQ86" s="239">
        <f>'Framework Data'!AQ$62</f>
        <v>3.2000000000000001E-2</v>
      </c>
      <c r="AR86" s="239">
        <f>'Framework Data'!AR$62</f>
        <v>3.2000000000000001E-2</v>
      </c>
      <c r="AS86" s="239">
        <f>'Framework Data'!AS$62</f>
        <v>3.2000000000000001E-2</v>
      </c>
      <c r="AT86" s="239">
        <f>'Framework Data'!AT$62</f>
        <v>3.2000000000000001E-2</v>
      </c>
      <c r="AU86" s="239">
        <f>'Framework Data'!AU$62</f>
        <v>3.2000000000000001E-2</v>
      </c>
      <c r="AV86" s="239">
        <f>'Framework Data'!AV$62</f>
        <v>3.2000000000000001E-2</v>
      </c>
      <c r="AW86" s="239">
        <f>'Framework Data'!AW$62</f>
        <v>3.2000000000000001E-2</v>
      </c>
      <c r="AX86" s="239">
        <f>'Framework Data'!AX$62</f>
        <v>3.2000000000000001E-2</v>
      </c>
      <c r="AY86" s="239">
        <f>'Framework Data'!AY$62</f>
        <v>3.2000000000000001E-2</v>
      </c>
      <c r="AZ86" s="239">
        <f>'Framework Data'!AZ$62</f>
        <v>3.2000000000000001E-2</v>
      </c>
      <c r="BA86" s="239">
        <f>'Framework Data'!BA$62</f>
        <v>3.2000000000000001E-2</v>
      </c>
      <c r="BB86" s="239">
        <f>'Framework Data'!BB$62</f>
        <v>3.2000000000000001E-2</v>
      </c>
      <c r="BC86" s="239">
        <f>'Framework Data'!BC$62</f>
        <v>3.2000000000000001E-2</v>
      </c>
      <c r="BD86" s="239">
        <f>'Framework Data'!BD$62</f>
        <v>3.2000000000000001E-2</v>
      </c>
      <c r="BE86" s="239">
        <f>'Framework Data'!BE$62</f>
        <v>3.2000000000000001E-2</v>
      </c>
      <c r="BF86" s="239">
        <f>'Framework Data'!BF$62</f>
        <v>3.2000000000000001E-2</v>
      </c>
      <c r="BG86" s="239">
        <f>'Framework Data'!BG$62</f>
        <v>3.2000000000000001E-2</v>
      </c>
      <c r="BH86" s="239">
        <f>'Framework Data'!BH$62</f>
        <v>3.2000000000000001E-2</v>
      </c>
      <c r="BI86" s="239">
        <f>'Framework Data'!BI$62</f>
        <v>3.2000000000000001E-2</v>
      </c>
      <c r="BJ86" s="239">
        <f>'Framework Data'!BJ$62</f>
        <v>3.2000000000000001E-2</v>
      </c>
      <c r="BK86" s="239">
        <f>'Framework Data'!BK$62</f>
        <v>3.2000000000000001E-2</v>
      </c>
      <c r="BL86" s="239">
        <f>'Framework Data'!BL$62</f>
        <v>3.2000000000000001E-2</v>
      </c>
      <c r="BM86" s="239">
        <f>'Framework Data'!BM$62</f>
        <v>3.2000000000000001E-2</v>
      </c>
      <c r="BN86" s="239">
        <f>'Framework Data'!BN$62</f>
        <v>3.2000000000000001E-2</v>
      </c>
      <c r="BO86" s="239">
        <f>'Framework Data'!BO$62</f>
        <v>3.2000000000000001E-2</v>
      </c>
      <c r="BP86" s="239">
        <f>'Framework Data'!BP$62</f>
        <v>3.2000000000000001E-2</v>
      </c>
      <c r="BQ86" s="239">
        <f>'Framework Data'!BQ$62</f>
        <v>3.2000000000000001E-2</v>
      </c>
      <c r="BR86" s="239">
        <f>'Framework Data'!BR$62</f>
        <v>3.2000000000000001E-2</v>
      </c>
      <c r="BS86" s="239">
        <f>'Framework Data'!BS$62</f>
        <v>3.2000000000000001E-2</v>
      </c>
      <c r="BT86" s="239">
        <f>'Framework Data'!BT$62</f>
        <v>3.2000000000000001E-2</v>
      </c>
      <c r="BU86" s="239">
        <f>'Framework Data'!BU$62</f>
        <v>3.2000000000000001E-2</v>
      </c>
      <c r="BV86" s="239">
        <f>'Framework Data'!BV$62</f>
        <v>3.2000000000000001E-2</v>
      </c>
      <c r="BW86" s="239">
        <f>'Framework Data'!BW$62</f>
        <v>3.2000000000000001E-2</v>
      </c>
      <c r="BX86" s="239">
        <f>'Framework Data'!BX$62</f>
        <v>3.2000000000000001E-2</v>
      </c>
      <c r="BY86" s="239">
        <f>'Framework Data'!BY$62</f>
        <v>3.2000000000000001E-2</v>
      </c>
      <c r="BZ86" s="239">
        <f>'Framework Data'!BZ$62</f>
        <v>3.2000000000000001E-2</v>
      </c>
      <c r="CA86" s="239">
        <f>'Framework Data'!CA$62</f>
        <v>3.2000000000000001E-2</v>
      </c>
      <c r="CB86" s="239">
        <f>'Framework Data'!CB$62</f>
        <v>3.2000000000000001E-2</v>
      </c>
      <c r="CC86" s="239">
        <f>'Framework Data'!CC$62</f>
        <v>3.2000000000000001E-2</v>
      </c>
      <c r="CD86" s="239">
        <f>'Framework Data'!CD$62</f>
        <v>3.2000000000000001E-2</v>
      </c>
      <c r="CE86" s="239">
        <f>'Framework Data'!CE$62</f>
        <v>3.2000000000000001E-2</v>
      </c>
      <c r="CF86" s="239">
        <f>'Framework Data'!CF$62</f>
        <v>3.2000000000000001E-2</v>
      </c>
      <c r="CG86" s="239">
        <f>'Framework Data'!CG$62</f>
        <v>3.2000000000000001E-2</v>
      </c>
      <c r="CH86" s="239">
        <f>'Framework Data'!CH$62</f>
        <v>3.2000000000000001E-2</v>
      </c>
      <c r="CI86" s="239">
        <f>'Framework Data'!CI$62</f>
        <v>3.2000000000000001E-2</v>
      </c>
      <c r="CJ86" s="239">
        <f>'Framework Data'!CJ$62</f>
        <v>3.2000000000000001E-2</v>
      </c>
      <c r="CK86" s="239">
        <f>'Framework Data'!CK$62</f>
        <v>3.2000000000000001E-2</v>
      </c>
      <c r="CL86" s="239">
        <f>'Framework Data'!CL$62</f>
        <v>3.2000000000000001E-2</v>
      </c>
      <c r="CM86" s="239">
        <f>'Framework Data'!CM$62</f>
        <v>3.2000000000000001E-2</v>
      </c>
      <c r="CN86" s="239">
        <f>'Framework Data'!CN$62</f>
        <v>3.2000000000000001E-2</v>
      </c>
      <c r="CO86" s="239">
        <f>'Framework Data'!CO$62</f>
        <v>3.2000000000000001E-2</v>
      </c>
      <c r="CP86" s="239">
        <f>'Framework Data'!CP$62</f>
        <v>3.2000000000000001E-2</v>
      </c>
      <c r="CQ86" s="239">
        <f>'Framework Data'!CQ$62</f>
        <v>3.2000000000000001E-2</v>
      </c>
      <c r="CR86" s="239">
        <f>'Framework Data'!CR$62</f>
        <v>3.2000000000000001E-2</v>
      </c>
      <c r="CS86" s="239">
        <f>'Framework Data'!CS$62</f>
        <v>3.2000000000000001E-2</v>
      </c>
      <c r="CT86" s="239">
        <f>'Framework Data'!CT$62</f>
        <v>3.2000000000000001E-2</v>
      </c>
      <c r="CU86" s="239">
        <f>'Framework Data'!CU$62</f>
        <v>3.2000000000000001E-2</v>
      </c>
      <c r="CV86" s="239">
        <f>'Framework Data'!CV$62</f>
        <v>3.2000000000000001E-2</v>
      </c>
      <c r="CW86" s="239">
        <f>'Framework Data'!CW$62</f>
        <v>3.2000000000000001E-2</v>
      </c>
      <c r="CX86" s="239">
        <f>'Framework Data'!CX$62</f>
        <v>3.2000000000000001E-2</v>
      </c>
      <c r="CY86" s="239">
        <f>'Framework Data'!CY$62</f>
        <v>3.2000000000000001E-2</v>
      </c>
      <c r="CZ86" s="239">
        <f>'Framework Data'!CZ$62</f>
        <v>3.2000000000000001E-2</v>
      </c>
      <c r="DA86" s="239">
        <f>'Framework Data'!DA$62</f>
        <v>3.2000000000000001E-2</v>
      </c>
      <c r="DB86" s="239">
        <f>'Framework Data'!DB$62</f>
        <v>3.2000000000000001E-2</v>
      </c>
      <c r="DC86" s="239">
        <f>'Framework Data'!DC$62</f>
        <v>3.2000000000000001E-2</v>
      </c>
      <c r="DD86" s="239">
        <f>'Framework Data'!DD$62</f>
        <v>3.2000000000000001E-2</v>
      </c>
      <c r="DE86" s="239">
        <f>'Framework Data'!DE$62</f>
        <v>3.2000000000000001E-2</v>
      </c>
      <c r="DF86" s="239">
        <f>'Framework Data'!DF$62</f>
        <v>3.2000000000000001E-2</v>
      </c>
      <c r="DG86" s="239">
        <f>'Framework Data'!DG$62</f>
        <v>3.2000000000000001E-2</v>
      </c>
      <c r="DH86" s="239">
        <f>'Framework Data'!DH$62</f>
        <v>3.2000000000000001E-2</v>
      </c>
      <c r="DI86" s="239">
        <f>'Framework Data'!DI$62</f>
        <v>3.2000000000000001E-2</v>
      </c>
      <c r="DJ86" s="239">
        <f>'Framework Data'!DJ$62</f>
        <v>3.2000000000000001E-2</v>
      </c>
    </row>
    <row r="87" spans="2:114" x14ac:dyDescent="0.2"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</row>
    <row r="88" spans="2:114" x14ac:dyDescent="0.2">
      <c r="B88" s="64" t="s">
        <v>99</v>
      </c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</row>
    <row r="89" spans="2:114" x14ac:dyDescent="0.2">
      <c r="B89" s="236" t="str">
        <f t="shared" ref="B89:B96" si="107">B3</f>
        <v>Batteries</v>
      </c>
      <c r="C89" s="65" t="s">
        <v>96</v>
      </c>
      <c r="D89" s="70">
        <f t="shared" ref="D89:AE96" si="108">E89</f>
        <v>0.42</v>
      </c>
      <c r="E89" s="70">
        <f t="shared" si="108"/>
        <v>0.42</v>
      </c>
      <c r="F89" s="70">
        <f t="shared" si="108"/>
        <v>0.42</v>
      </c>
      <c r="G89" s="70">
        <f t="shared" si="108"/>
        <v>0.42</v>
      </c>
      <c r="H89" s="70">
        <f t="shared" si="108"/>
        <v>0.42</v>
      </c>
      <c r="I89" s="70">
        <f t="shared" si="108"/>
        <v>0.42</v>
      </c>
      <c r="J89" s="70">
        <f t="shared" si="108"/>
        <v>0.42</v>
      </c>
      <c r="K89" s="70">
        <f t="shared" si="108"/>
        <v>0.42</v>
      </c>
      <c r="L89" s="70">
        <f t="shared" si="108"/>
        <v>0.42</v>
      </c>
      <c r="M89" s="70">
        <f t="shared" si="108"/>
        <v>0.42</v>
      </c>
      <c r="N89" s="70">
        <f t="shared" si="108"/>
        <v>0.42</v>
      </c>
      <c r="O89" s="70">
        <f t="shared" si="108"/>
        <v>0.42</v>
      </c>
      <c r="P89" s="70">
        <f t="shared" si="108"/>
        <v>0.42</v>
      </c>
      <c r="Q89" s="70">
        <f t="shared" si="108"/>
        <v>0.42</v>
      </c>
      <c r="R89" s="70">
        <f t="shared" si="108"/>
        <v>0.42</v>
      </c>
      <c r="S89" s="70">
        <f t="shared" si="108"/>
        <v>0.42</v>
      </c>
      <c r="T89" s="70">
        <f t="shared" si="108"/>
        <v>0.42</v>
      </c>
      <c r="U89" s="70">
        <f t="shared" si="108"/>
        <v>0.42</v>
      </c>
      <c r="V89" s="70">
        <f t="shared" si="108"/>
        <v>0.42</v>
      </c>
      <c r="W89" s="70">
        <f t="shared" si="108"/>
        <v>0.42</v>
      </c>
      <c r="X89" s="70">
        <f t="shared" si="108"/>
        <v>0.42</v>
      </c>
      <c r="Y89" s="70">
        <f t="shared" si="108"/>
        <v>0.42</v>
      </c>
      <c r="Z89" s="70">
        <f t="shared" si="108"/>
        <v>0.42</v>
      </c>
      <c r="AA89" s="70">
        <f t="shared" si="108"/>
        <v>0.42</v>
      </c>
      <c r="AB89" s="70">
        <f t="shared" si="108"/>
        <v>0.42</v>
      </c>
      <c r="AC89" s="70">
        <f t="shared" si="108"/>
        <v>0.42</v>
      </c>
      <c r="AD89" s="70">
        <f t="shared" si="108"/>
        <v>0.42</v>
      </c>
      <c r="AE89" s="70">
        <f t="shared" si="108"/>
        <v>0.42</v>
      </c>
      <c r="AF89" s="70">
        <f>AG89</f>
        <v>0.42</v>
      </c>
      <c r="AG89" s="69">
        <f>'Data Non-Energy-Sector'!E16</f>
        <v>0.42</v>
      </c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</row>
    <row r="90" spans="2:114" x14ac:dyDescent="0.2">
      <c r="B90" s="236" t="str">
        <f t="shared" si="107"/>
        <v>Superlloys, hardfacing/HSS and other alloy</v>
      </c>
      <c r="C90" s="65" t="s">
        <v>96</v>
      </c>
      <c r="D90" s="70">
        <f t="shared" si="108"/>
        <v>0.23</v>
      </c>
      <c r="E90" s="70">
        <f t="shared" si="108"/>
        <v>0.23</v>
      </c>
      <c r="F90" s="70">
        <f t="shared" si="108"/>
        <v>0.23</v>
      </c>
      <c r="G90" s="70">
        <f t="shared" si="108"/>
        <v>0.23</v>
      </c>
      <c r="H90" s="70">
        <f t="shared" si="108"/>
        <v>0.23</v>
      </c>
      <c r="I90" s="70">
        <f t="shared" si="108"/>
        <v>0.23</v>
      </c>
      <c r="J90" s="70">
        <f t="shared" si="108"/>
        <v>0.23</v>
      </c>
      <c r="K90" s="70">
        <f t="shared" si="108"/>
        <v>0.23</v>
      </c>
      <c r="L90" s="70">
        <f t="shared" si="108"/>
        <v>0.23</v>
      </c>
      <c r="M90" s="70">
        <f t="shared" si="108"/>
        <v>0.23</v>
      </c>
      <c r="N90" s="70">
        <f t="shared" si="108"/>
        <v>0.23</v>
      </c>
      <c r="O90" s="70">
        <f t="shared" si="108"/>
        <v>0.23</v>
      </c>
      <c r="P90" s="70">
        <f t="shared" si="108"/>
        <v>0.23</v>
      </c>
      <c r="Q90" s="70">
        <f t="shared" si="108"/>
        <v>0.23</v>
      </c>
      <c r="R90" s="70">
        <f t="shared" si="108"/>
        <v>0.23</v>
      </c>
      <c r="S90" s="70">
        <f t="shared" si="108"/>
        <v>0.23</v>
      </c>
      <c r="T90" s="70">
        <f t="shared" si="108"/>
        <v>0.23</v>
      </c>
      <c r="U90" s="70">
        <f t="shared" si="108"/>
        <v>0.23</v>
      </c>
      <c r="V90" s="70">
        <f t="shared" si="108"/>
        <v>0.23</v>
      </c>
      <c r="W90" s="70">
        <f t="shared" si="108"/>
        <v>0.23</v>
      </c>
      <c r="X90" s="70">
        <f t="shared" si="108"/>
        <v>0.23</v>
      </c>
      <c r="Y90" s="70">
        <f t="shared" si="108"/>
        <v>0.23</v>
      </c>
      <c r="Z90" s="70">
        <f t="shared" si="108"/>
        <v>0.23</v>
      </c>
      <c r="AA90" s="70">
        <f t="shared" si="108"/>
        <v>0.23</v>
      </c>
      <c r="AB90" s="70">
        <f t="shared" si="108"/>
        <v>0.23</v>
      </c>
      <c r="AC90" s="70">
        <f t="shared" si="108"/>
        <v>0.23</v>
      </c>
      <c r="AD90" s="70">
        <f t="shared" si="108"/>
        <v>0.23</v>
      </c>
      <c r="AE90" s="70">
        <f t="shared" si="108"/>
        <v>0.23</v>
      </c>
      <c r="AF90" s="70">
        <f t="shared" ref="AF90:AF96" si="109">AG90</f>
        <v>0.23</v>
      </c>
      <c r="AG90" s="69">
        <f>'Data Non-Energy-Sector'!E17</f>
        <v>0.23</v>
      </c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  <c r="CJ90" s="73"/>
      <c r="CK90" s="73"/>
      <c r="CL90" s="73"/>
      <c r="CM90" s="73"/>
      <c r="CN90" s="73"/>
      <c r="CO90" s="73"/>
      <c r="CP90" s="73"/>
      <c r="CQ90" s="73"/>
      <c r="CR90" s="73"/>
      <c r="CS90" s="73"/>
      <c r="CT90" s="73"/>
      <c r="CU90" s="73"/>
      <c r="CV90" s="73"/>
      <c r="CW90" s="73"/>
      <c r="CX90" s="73"/>
      <c r="CY90" s="73"/>
      <c r="CZ90" s="73"/>
      <c r="DA90" s="73"/>
      <c r="DB90" s="73"/>
      <c r="DC90" s="73"/>
      <c r="DD90" s="73"/>
      <c r="DE90" s="73"/>
      <c r="DF90" s="73"/>
      <c r="DG90" s="73"/>
      <c r="DH90" s="73"/>
      <c r="DI90" s="73"/>
      <c r="DJ90" s="73"/>
    </row>
    <row r="91" spans="2:114" x14ac:dyDescent="0.2">
      <c r="B91" s="236" t="str">
        <f t="shared" si="107"/>
        <v>Hard materials (carbides and diamond tools)</v>
      </c>
      <c r="C91" s="65" t="s">
        <v>96</v>
      </c>
      <c r="D91" s="70">
        <f t="shared" si="108"/>
        <v>0.1</v>
      </c>
      <c r="E91" s="70">
        <f t="shared" si="108"/>
        <v>0.1</v>
      </c>
      <c r="F91" s="70">
        <f t="shared" si="108"/>
        <v>0.1</v>
      </c>
      <c r="G91" s="70">
        <f t="shared" si="108"/>
        <v>0.1</v>
      </c>
      <c r="H91" s="70">
        <f t="shared" si="108"/>
        <v>0.1</v>
      </c>
      <c r="I91" s="70">
        <f t="shared" si="108"/>
        <v>0.1</v>
      </c>
      <c r="J91" s="70">
        <f t="shared" si="108"/>
        <v>0.1</v>
      </c>
      <c r="K91" s="70">
        <f t="shared" si="108"/>
        <v>0.1</v>
      </c>
      <c r="L91" s="70">
        <f t="shared" si="108"/>
        <v>0.1</v>
      </c>
      <c r="M91" s="70">
        <f t="shared" si="108"/>
        <v>0.1</v>
      </c>
      <c r="N91" s="70">
        <f t="shared" si="108"/>
        <v>0.1</v>
      </c>
      <c r="O91" s="70">
        <f t="shared" si="108"/>
        <v>0.1</v>
      </c>
      <c r="P91" s="70">
        <f t="shared" si="108"/>
        <v>0.1</v>
      </c>
      <c r="Q91" s="70">
        <f t="shared" si="108"/>
        <v>0.1</v>
      </c>
      <c r="R91" s="70">
        <f t="shared" si="108"/>
        <v>0.1</v>
      </c>
      <c r="S91" s="70">
        <f t="shared" si="108"/>
        <v>0.1</v>
      </c>
      <c r="T91" s="70">
        <f t="shared" si="108"/>
        <v>0.1</v>
      </c>
      <c r="U91" s="70">
        <f t="shared" si="108"/>
        <v>0.1</v>
      </c>
      <c r="V91" s="70">
        <f t="shared" si="108"/>
        <v>0.1</v>
      </c>
      <c r="W91" s="70">
        <f t="shared" si="108"/>
        <v>0.1</v>
      </c>
      <c r="X91" s="70">
        <f t="shared" si="108"/>
        <v>0.1</v>
      </c>
      <c r="Y91" s="70">
        <f t="shared" si="108"/>
        <v>0.1</v>
      </c>
      <c r="Z91" s="70">
        <f t="shared" si="108"/>
        <v>0.1</v>
      </c>
      <c r="AA91" s="70">
        <f t="shared" si="108"/>
        <v>0.1</v>
      </c>
      <c r="AB91" s="70">
        <f t="shared" si="108"/>
        <v>0.1</v>
      </c>
      <c r="AC91" s="70">
        <f t="shared" si="108"/>
        <v>0.1</v>
      </c>
      <c r="AD91" s="70">
        <f t="shared" si="108"/>
        <v>0.1</v>
      </c>
      <c r="AE91" s="70">
        <f t="shared" si="108"/>
        <v>0.1</v>
      </c>
      <c r="AF91" s="70">
        <f t="shared" si="109"/>
        <v>0.1</v>
      </c>
      <c r="AG91" s="69">
        <f>'Data Non-Energy-Sector'!E18</f>
        <v>0.1</v>
      </c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</row>
    <row r="92" spans="2:114" x14ac:dyDescent="0.2">
      <c r="B92" s="236" t="str">
        <f t="shared" si="107"/>
        <v>Catalysts</v>
      </c>
      <c r="C92" s="65" t="s">
        <v>96</v>
      </c>
      <c r="D92" s="70">
        <f t="shared" si="108"/>
        <v>7.0000000000000007E-2</v>
      </c>
      <c r="E92" s="70">
        <f t="shared" si="108"/>
        <v>7.0000000000000007E-2</v>
      </c>
      <c r="F92" s="70">
        <f t="shared" si="108"/>
        <v>7.0000000000000007E-2</v>
      </c>
      <c r="G92" s="70">
        <f t="shared" si="108"/>
        <v>7.0000000000000007E-2</v>
      </c>
      <c r="H92" s="70">
        <f t="shared" si="108"/>
        <v>7.0000000000000007E-2</v>
      </c>
      <c r="I92" s="70">
        <f t="shared" si="108"/>
        <v>7.0000000000000007E-2</v>
      </c>
      <c r="J92" s="70">
        <f t="shared" si="108"/>
        <v>7.0000000000000007E-2</v>
      </c>
      <c r="K92" s="70">
        <f t="shared" si="108"/>
        <v>7.0000000000000007E-2</v>
      </c>
      <c r="L92" s="70">
        <f t="shared" si="108"/>
        <v>7.0000000000000007E-2</v>
      </c>
      <c r="M92" s="70">
        <f t="shared" si="108"/>
        <v>7.0000000000000007E-2</v>
      </c>
      <c r="N92" s="70">
        <f t="shared" si="108"/>
        <v>7.0000000000000007E-2</v>
      </c>
      <c r="O92" s="70">
        <f t="shared" si="108"/>
        <v>7.0000000000000007E-2</v>
      </c>
      <c r="P92" s="70">
        <f t="shared" si="108"/>
        <v>7.0000000000000007E-2</v>
      </c>
      <c r="Q92" s="70">
        <f t="shared" si="108"/>
        <v>7.0000000000000007E-2</v>
      </c>
      <c r="R92" s="70">
        <f t="shared" si="108"/>
        <v>7.0000000000000007E-2</v>
      </c>
      <c r="S92" s="70">
        <f t="shared" si="108"/>
        <v>7.0000000000000007E-2</v>
      </c>
      <c r="T92" s="70">
        <f t="shared" si="108"/>
        <v>7.0000000000000007E-2</v>
      </c>
      <c r="U92" s="70">
        <f t="shared" si="108"/>
        <v>7.0000000000000007E-2</v>
      </c>
      <c r="V92" s="70">
        <f t="shared" si="108"/>
        <v>7.0000000000000007E-2</v>
      </c>
      <c r="W92" s="70">
        <f t="shared" si="108"/>
        <v>7.0000000000000007E-2</v>
      </c>
      <c r="X92" s="70">
        <f t="shared" si="108"/>
        <v>7.0000000000000007E-2</v>
      </c>
      <c r="Y92" s="70">
        <f t="shared" si="108"/>
        <v>7.0000000000000007E-2</v>
      </c>
      <c r="Z92" s="70">
        <f t="shared" si="108"/>
        <v>7.0000000000000007E-2</v>
      </c>
      <c r="AA92" s="70">
        <f t="shared" si="108"/>
        <v>7.0000000000000007E-2</v>
      </c>
      <c r="AB92" s="70">
        <f t="shared" si="108"/>
        <v>7.0000000000000007E-2</v>
      </c>
      <c r="AC92" s="70">
        <f t="shared" si="108"/>
        <v>7.0000000000000007E-2</v>
      </c>
      <c r="AD92" s="70">
        <f t="shared" si="108"/>
        <v>7.0000000000000007E-2</v>
      </c>
      <c r="AE92" s="70">
        <f t="shared" si="108"/>
        <v>7.0000000000000007E-2</v>
      </c>
      <c r="AF92" s="70">
        <f t="shared" si="109"/>
        <v>7.0000000000000007E-2</v>
      </c>
      <c r="AG92" s="69">
        <f>'Data Non-Energy-Sector'!E19</f>
        <v>7.0000000000000007E-2</v>
      </c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</row>
    <row r="93" spans="2:114" x14ac:dyDescent="0.2">
      <c r="B93" s="236" t="str">
        <f t="shared" si="107"/>
        <v>Ceramic &amp; Pigments</v>
      </c>
      <c r="C93" s="65" t="s">
        <v>96</v>
      </c>
      <c r="D93" s="70">
        <f t="shared" si="108"/>
        <v>0.05</v>
      </c>
      <c r="E93" s="70">
        <f t="shared" si="108"/>
        <v>0.05</v>
      </c>
      <c r="F93" s="70">
        <f t="shared" si="108"/>
        <v>0.05</v>
      </c>
      <c r="G93" s="70">
        <f t="shared" si="108"/>
        <v>0.05</v>
      </c>
      <c r="H93" s="70">
        <f t="shared" si="108"/>
        <v>0.05</v>
      </c>
      <c r="I93" s="70">
        <f t="shared" si="108"/>
        <v>0.05</v>
      </c>
      <c r="J93" s="70">
        <f t="shared" si="108"/>
        <v>0.05</v>
      </c>
      <c r="K93" s="70">
        <f t="shared" si="108"/>
        <v>0.05</v>
      </c>
      <c r="L93" s="70">
        <f t="shared" si="108"/>
        <v>0.05</v>
      </c>
      <c r="M93" s="70">
        <f t="shared" si="108"/>
        <v>0.05</v>
      </c>
      <c r="N93" s="70">
        <f t="shared" si="108"/>
        <v>0.05</v>
      </c>
      <c r="O93" s="70">
        <f t="shared" si="108"/>
        <v>0.05</v>
      </c>
      <c r="P93" s="70">
        <f t="shared" si="108"/>
        <v>0.05</v>
      </c>
      <c r="Q93" s="70">
        <f t="shared" si="108"/>
        <v>0.05</v>
      </c>
      <c r="R93" s="70">
        <f t="shared" si="108"/>
        <v>0.05</v>
      </c>
      <c r="S93" s="70">
        <f t="shared" si="108"/>
        <v>0.05</v>
      </c>
      <c r="T93" s="70">
        <f t="shared" si="108"/>
        <v>0.05</v>
      </c>
      <c r="U93" s="70">
        <f t="shared" si="108"/>
        <v>0.05</v>
      </c>
      <c r="V93" s="70">
        <f t="shared" si="108"/>
        <v>0.05</v>
      </c>
      <c r="W93" s="70">
        <f t="shared" si="108"/>
        <v>0.05</v>
      </c>
      <c r="X93" s="70">
        <f t="shared" si="108"/>
        <v>0.05</v>
      </c>
      <c r="Y93" s="70">
        <f t="shared" si="108"/>
        <v>0.05</v>
      </c>
      <c r="Z93" s="70">
        <f t="shared" si="108"/>
        <v>0.05</v>
      </c>
      <c r="AA93" s="70">
        <f t="shared" si="108"/>
        <v>0.05</v>
      </c>
      <c r="AB93" s="70">
        <f t="shared" si="108"/>
        <v>0.05</v>
      </c>
      <c r="AC93" s="70">
        <f t="shared" si="108"/>
        <v>0.05</v>
      </c>
      <c r="AD93" s="70">
        <f t="shared" si="108"/>
        <v>0.05</v>
      </c>
      <c r="AE93" s="70">
        <f t="shared" si="108"/>
        <v>0.05</v>
      </c>
      <c r="AF93" s="70">
        <f t="shared" si="109"/>
        <v>0.05</v>
      </c>
      <c r="AG93" s="69">
        <f>'Data Non-Energy-Sector'!E20</f>
        <v>0.05</v>
      </c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</row>
    <row r="94" spans="2:114" x14ac:dyDescent="0.2">
      <c r="B94" s="236" t="str">
        <f t="shared" si="107"/>
        <v>Magnets</v>
      </c>
      <c r="C94" s="65" t="s">
        <v>96</v>
      </c>
      <c r="D94" s="70">
        <f t="shared" si="108"/>
        <v>0.05</v>
      </c>
      <c r="E94" s="70">
        <f t="shared" si="108"/>
        <v>0.05</v>
      </c>
      <c r="F94" s="70">
        <f t="shared" si="108"/>
        <v>0.05</v>
      </c>
      <c r="G94" s="70">
        <f t="shared" si="108"/>
        <v>0.05</v>
      </c>
      <c r="H94" s="70">
        <f t="shared" si="108"/>
        <v>0.05</v>
      </c>
      <c r="I94" s="70">
        <f t="shared" si="108"/>
        <v>0.05</v>
      </c>
      <c r="J94" s="70">
        <f t="shared" si="108"/>
        <v>0.05</v>
      </c>
      <c r="K94" s="70">
        <f t="shared" si="108"/>
        <v>0.05</v>
      </c>
      <c r="L94" s="70">
        <f t="shared" si="108"/>
        <v>0.05</v>
      </c>
      <c r="M94" s="70">
        <f t="shared" si="108"/>
        <v>0.05</v>
      </c>
      <c r="N94" s="70">
        <f t="shared" si="108"/>
        <v>0.05</v>
      </c>
      <c r="O94" s="70">
        <f t="shared" si="108"/>
        <v>0.05</v>
      </c>
      <c r="P94" s="70">
        <f t="shared" si="108"/>
        <v>0.05</v>
      </c>
      <c r="Q94" s="70">
        <f t="shared" si="108"/>
        <v>0.05</v>
      </c>
      <c r="R94" s="70">
        <f t="shared" si="108"/>
        <v>0.05</v>
      </c>
      <c r="S94" s="70">
        <f t="shared" si="108"/>
        <v>0.05</v>
      </c>
      <c r="T94" s="70">
        <f t="shared" si="108"/>
        <v>0.05</v>
      </c>
      <c r="U94" s="70">
        <f t="shared" si="108"/>
        <v>0.05</v>
      </c>
      <c r="V94" s="70">
        <f t="shared" si="108"/>
        <v>0.05</v>
      </c>
      <c r="W94" s="70">
        <f t="shared" si="108"/>
        <v>0.05</v>
      </c>
      <c r="X94" s="70">
        <f t="shared" si="108"/>
        <v>0.05</v>
      </c>
      <c r="Y94" s="70">
        <f t="shared" si="108"/>
        <v>0.05</v>
      </c>
      <c r="Z94" s="70">
        <f t="shared" si="108"/>
        <v>0.05</v>
      </c>
      <c r="AA94" s="70">
        <f t="shared" si="108"/>
        <v>0.05</v>
      </c>
      <c r="AB94" s="70">
        <f t="shared" si="108"/>
        <v>0.05</v>
      </c>
      <c r="AC94" s="70">
        <f t="shared" si="108"/>
        <v>0.05</v>
      </c>
      <c r="AD94" s="70">
        <f t="shared" si="108"/>
        <v>0.05</v>
      </c>
      <c r="AE94" s="70">
        <f t="shared" si="108"/>
        <v>0.05</v>
      </c>
      <c r="AF94" s="70">
        <f t="shared" si="109"/>
        <v>0.05</v>
      </c>
      <c r="AG94" s="69">
        <f>'Data Non-Energy-Sector'!E21</f>
        <v>0.05</v>
      </c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</row>
    <row r="95" spans="2:114" x14ac:dyDescent="0.2">
      <c r="B95" s="236" t="str">
        <f t="shared" si="107"/>
        <v>Tyre adhesives and paint dryers</v>
      </c>
      <c r="C95" s="65" t="s">
        <v>96</v>
      </c>
      <c r="D95" s="70">
        <f t="shared" si="108"/>
        <v>0.04</v>
      </c>
      <c r="E95" s="70">
        <f t="shared" si="108"/>
        <v>0.04</v>
      </c>
      <c r="F95" s="70">
        <f t="shared" si="108"/>
        <v>0.04</v>
      </c>
      <c r="G95" s="70">
        <f t="shared" si="108"/>
        <v>0.04</v>
      </c>
      <c r="H95" s="70">
        <f t="shared" si="108"/>
        <v>0.04</v>
      </c>
      <c r="I95" s="70">
        <f t="shared" si="108"/>
        <v>0.04</v>
      </c>
      <c r="J95" s="70">
        <f t="shared" si="108"/>
        <v>0.04</v>
      </c>
      <c r="K95" s="70">
        <f t="shared" si="108"/>
        <v>0.04</v>
      </c>
      <c r="L95" s="70">
        <f t="shared" si="108"/>
        <v>0.04</v>
      </c>
      <c r="M95" s="70">
        <f t="shared" si="108"/>
        <v>0.04</v>
      </c>
      <c r="N95" s="70">
        <f t="shared" si="108"/>
        <v>0.04</v>
      </c>
      <c r="O95" s="70">
        <f t="shared" si="108"/>
        <v>0.04</v>
      </c>
      <c r="P95" s="70">
        <f t="shared" si="108"/>
        <v>0.04</v>
      </c>
      <c r="Q95" s="70">
        <f t="shared" si="108"/>
        <v>0.04</v>
      </c>
      <c r="R95" s="70">
        <f t="shared" si="108"/>
        <v>0.04</v>
      </c>
      <c r="S95" s="70">
        <f t="shared" si="108"/>
        <v>0.04</v>
      </c>
      <c r="T95" s="70">
        <f t="shared" si="108"/>
        <v>0.04</v>
      </c>
      <c r="U95" s="70">
        <f t="shared" si="108"/>
        <v>0.04</v>
      </c>
      <c r="V95" s="70">
        <f t="shared" si="108"/>
        <v>0.04</v>
      </c>
      <c r="W95" s="70">
        <f t="shared" si="108"/>
        <v>0.04</v>
      </c>
      <c r="X95" s="70">
        <f t="shared" si="108"/>
        <v>0.04</v>
      </c>
      <c r="Y95" s="70">
        <f t="shared" si="108"/>
        <v>0.04</v>
      </c>
      <c r="Z95" s="70">
        <f t="shared" si="108"/>
        <v>0.04</v>
      </c>
      <c r="AA95" s="70">
        <f t="shared" si="108"/>
        <v>0.04</v>
      </c>
      <c r="AB95" s="70">
        <f t="shared" si="108"/>
        <v>0.04</v>
      </c>
      <c r="AC95" s="70">
        <f t="shared" si="108"/>
        <v>0.04</v>
      </c>
      <c r="AD95" s="70">
        <f t="shared" si="108"/>
        <v>0.04</v>
      </c>
      <c r="AE95" s="70">
        <f t="shared" si="108"/>
        <v>0.04</v>
      </c>
      <c r="AF95" s="70">
        <f t="shared" si="109"/>
        <v>0.04</v>
      </c>
      <c r="AG95" s="69">
        <f>'Data Non-Energy-Sector'!E22</f>
        <v>0.04</v>
      </c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</row>
    <row r="96" spans="2:114" x14ac:dyDescent="0.2">
      <c r="B96" s="236" t="str">
        <f t="shared" si="107"/>
        <v>others</v>
      </c>
      <c r="C96" s="65" t="s">
        <v>96</v>
      </c>
      <c r="D96" s="70">
        <f t="shared" si="108"/>
        <v>0.04</v>
      </c>
      <c r="E96" s="70">
        <f t="shared" si="108"/>
        <v>0.04</v>
      </c>
      <c r="F96" s="70">
        <f t="shared" si="108"/>
        <v>0.04</v>
      </c>
      <c r="G96" s="70">
        <f t="shared" si="108"/>
        <v>0.04</v>
      </c>
      <c r="H96" s="70">
        <f t="shared" si="108"/>
        <v>0.04</v>
      </c>
      <c r="I96" s="70">
        <f t="shared" si="108"/>
        <v>0.04</v>
      </c>
      <c r="J96" s="70">
        <f t="shared" si="108"/>
        <v>0.04</v>
      </c>
      <c r="K96" s="70">
        <f t="shared" si="108"/>
        <v>0.04</v>
      </c>
      <c r="L96" s="70">
        <f t="shared" si="108"/>
        <v>0.04</v>
      </c>
      <c r="M96" s="70">
        <f t="shared" si="108"/>
        <v>0.04</v>
      </c>
      <c r="N96" s="70">
        <f t="shared" si="108"/>
        <v>0.04</v>
      </c>
      <c r="O96" s="70">
        <f t="shared" si="108"/>
        <v>0.04</v>
      </c>
      <c r="P96" s="70">
        <f t="shared" si="108"/>
        <v>0.04</v>
      </c>
      <c r="Q96" s="70">
        <f t="shared" si="108"/>
        <v>0.04</v>
      </c>
      <c r="R96" s="70">
        <f t="shared" si="108"/>
        <v>0.04</v>
      </c>
      <c r="S96" s="70">
        <f t="shared" si="108"/>
        <v>0.04</v>
      </c>
      <c r="T96" s="70">
        <f t="shared" si="108"/>
        <v>0.04</v>
      </c>
      <c r="U96" s="70">
        <f t="shared" si="108"/>
        <v>0.04</v>
      </c>
      <c r="V96" s="70">
        <f t="shared" si="108"/>
        <v>0.04</v>
      </c>
      <c r="W96" s="70">
        <f t="shared" si="108"/>
        <v>0.04</v>
      </c>
      <c r="X96" s="70">
        <f t="shared" si="108"/>
        <v>0.04</v>
      </c>
      <c r="Y96" s="70">
        <f t="shared" si="108"/>
        <v>0.04</v>
      </c>
      <c r="Z96" s="70">
        <f t="shared" si="108"/>
        <v>0.04</v>
      </c>
      <c r="AA96" s="70">
        <f t="shared" si="108"/>
        <v>0.04</v>
      </c>
      <c r="AB96" s="70">
        <f t="shared" si="108"/>
        <v>0.04</v>
      </c>
      <c r="AC96" s="70">
        <f t="shared" si="108"/>
        <v>0.04</v>
      </c>
      <c r="AD96" s="70">
        <f t="shared" si="108"/>
        <v>0.04</v>
      </c>
      <c r="AE96" s="70">
        <f t="shared" si="108"/>
        <v>0.04</v>
      </c>
      <c r="AF96" s="70">
        <f t="shared" si="109"/>
        <v>0.04</v>
      </c>
      <c r="AG96" s="69">
        <f>'Data Non-Energy-Sector'!E23</f>
        <v>0.04</v>
      </c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</row>
    <row r="97" spans="2:114" x14ac:dyDescent="0.2">
      <c r="B97" s="64" t="s">
        <v>99</v>
      </c>
      <c r="C97" s="65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</row>
    <row r="98" spans="2:114" x14ac:dyDescent="0.2">
      <c r="B98" s="64" t="s">
        <v>57</v>
      </c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73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</row>
    <row r="99" spans="2:114" x14ac:dyDescent="0.2">
      <c r="B99" s="236" t="str">
        <f>B89</f>
        <v>Batteries</v>
      </c>
      <c r="C99" s="65" t="s">
        <v>2</v>
      </c>
      <c r="D99" s="74">
        <f t="shared" ref="D99:AF100" si="110">D$82*D89</f>
        <v>7195.9844622795081</v>
      </c>
      <c r="E99" s="74">
        <f t="shared" si="110"/>
        <v>7190.4357189202037</v>
      </c>
      <c r="F99" s="74">
        <f t="shared" si="110"/>
        <v>7302.2172831685684</v>
      </c>
      <c r="G99" s="74">
        <f t="shared" si="110"/>
        <v>7435.8801280073758</v>
      </c>
      <c r="H99" s="74">
        <f>H$82*H89</f>
        <v>7550.1316461351535</v>
      </c>
      <c r="I99" s="74">
        <f t="shared" si="110"/>
        <v>9240.2035885811983</v>
      </c>
      <c r="J99" s="74">
        <f t="shared" si="110"/>
        <v>11563.750228042243</v>
      </c>
      <c r="K99" s="74">
        <f t="shared" si="110"/>
        <v>11798.834888030417</v>
      </c>
      <c r="L99" s="74">
        <f t="shared" si="110"/>
        <v>11725.551493463397</v>
      </c>
      <c r="M99" s="74">
        <f t="shared" si="110"/>
        <v>13642.858918862426</v>
      </c>
      <c r="N99" s="74">
        <f t="shared" si="110"/>
        <v>15546.842521466719</v>
      </c>
      <c r="O99" s="74">
        <f t="shared" si="110"/>
        <v>17533.38367868049</v>
      </c>
      <c r="P99" s="74">
        <f t="shared" si="110"/>
        <v>23316.419734827839</v>
      </c>
      <c r="Q99" s="74">
        <f t="shared" si="110"/>
        <v>24034.484258061104</v>
      </c>
      <c r="R99" s="74">
        <f t="shared" si="110"/>
        <v>26671.567642739399</v>
      </c>
      <c r="S99" s="74">
        <f t="shared" si="110"/>
        <v>30228.364185146038</v>
      </c>
      <c r="T99" s="74">
        <f t="shared" si="110"/>
        <v>35044.37834645492</v>
      </c>
      <c r="U99" s="74">
        <f t="shared" si="110"/>
        <v>34158.357073546904</v>
      </c>
      <c r="V99" s="74">
        <f t="shared" si="110"/>
        <v>41537.482752951917</v>
      </c>
      <c r="W99" s="74">
        <f t="shared" si="110"/>
        <v>40502.10623516918</v>
      </c>
      <c r="X99" s="74">
        <f t="shared" si="110"/>
        <v>51811.85311339586</v>
      </c>
      <c r="Y99" s="74">
        <f t="shared" si="110"/>
        <v>65774.70653382632</v>
      </c>
      <c r="Z99" s="74">
        <f t="shared" si="110"/>
        <v>62111.563565232391</v>
      </c>
      <c r="AA99" s="74">
        <f t="shared" si="110"/>
        <v>66532.376725516267</v>
      </c>
      <c r="AB99" s="74">
        <f t="shared" si="110"/>
        <v>73341.709349448385</v>
      </c>
      <c r="AC99" s="74">
        <f t="shared" si="110"/>
        <v>73851.698683176553</v>
      </c>
      <c r="AD99" s="74">
        <f t="shared" si="110"/>
        <v>63530.503965224802</v>
      </c>
      <c r="AE99" s="74">
        <f t="shared" si="110"/>
        <v>66849.123287599577</v>
      </c>
      <c r="AF99" s="74">
        <f t="shared" si="110"/>
        <v>82136.260229734879</v>
      </c>
      <c r="AG99" s="74">
        <f t="shared" ref="AG99" si="111">AG$82*AG89</f>
        <v>76019.37583492916</v>
      </c>
      <c r="AH99" s="74">
        <f t="shared" ref="AH99" si="112">AG99*(1+AH$85)</f>
        <v>78451.995861646894</v>
      </c>
      <c r="AI99" s="74">
        <f>AH99*(1+AI$85)</f>
        <v>80962.459729219598</v>
      </c>
      <c r="AJ99" s="74">
        <f t="shared" ref="AJ99" si="113">AI99*(1+AJ$85)</f>
        <v>83553.258440554622</v>
      </c>
      <c r="AK99" s="74">
        <f t="shared" ref="AK99" si="114">AJ99*(1+AK$85)</f>
        <v>86226.962710652369</v>
      </c>
      <c r="AL99" s="74">
        <f t="shared" ref="AL99" si="115">AK99*(1+AL$85)</f>
        <v>88986.22551739325</v>
      </c>
      <c r="AM99" s="74">
        <f t="shared" ref="AM99" si="116">AL99*(1+AM$85)</f>
        <v>91833.78473394984</v>
      </c>
      <c r="AN99" s="74">
        <f t="shared" ref="AN99" si="117">AM99*(1+AN$85)</f>
        <v>94772.465845436236</v>
      </c>
      <c r="AO99" s="74">
        <f t="shared" ref="AO99" si="118">AN99*(1+AO$85)</f>
        <v>97805.184752490197</v>
      </c>
      <c r="AP99" s="74">
        <f t="shared" ref="AP99" si="119">AO99*(1+AP$85)</f>
        <v>100934.95066456989</v>
      </c>
      <c r="AQ99" s="74">
        <f t="shared" ref="AQ99" si="120">AP99*(1+AQ$85)</f>
        <v>104164.86908583612</v>
      </c>
      <c r="AR99" s="74">
        <f t="shared" ref="AR99" si="121">AQ99*(1+AR$85)</f>
        <v>107498.14489658287</v>
      </c>
      <c r="AS99" s="74">
        <f t="shared" ref="AS99" si="122">AR99*(1+AS$85)</f>
        <v>110938.08553327352</v>
      </c>
      <c r="AT99" s="74">
        <f t="shared" ref="AT99" si="123">AS99*(1+AT$85)</f>
        <v>114488.10427033828</v>
      </c>
      <c r="AU99" s="74">
        <f t="shared" ref="AU99" si="124">AT99*(1+AU$85)</f>
        <v>118151.72360698911</v>
      </c>
      <c r="AV99" s="74">
        <f t="shared" ref="AV99" si="125">AU99*(1+AV$85)</f>
        <v>121932.57876241277</v>
      </c>
      <c r="AW99" s="74">
        <f t="shared" ref="AW99" si="126">AV99*(1+AW$85)</f>
        <v>125834.42128280998</v>
      </c>
      <c r="AX99" s="74">
        <f t="shared" ref="AX99" si="127">AW99*(1+AX$85)</f>
        <v>129861.12276385991</v>
      </c>
      <c r="AY99" s="74">
        <f t="shared" ref="AY99" si="128">AX99*(1+AY$85)</f>
        <v>134016.67869230342</v>
      </c>
      <c r="AZ99" s="74">
        <f t="shared" ref="AZ99" si="129">AY99*(1+AZ$85)</f>
        <v>138305.21241045714</v>
      </c>
      <c r="BA99" s="74">
        <f t="shared" ref="BA99" si="130">AZ99*(1+BA$85)</f>
        <v>142730.97920759176</v>
      </c>
      <c r="BB99" s="74">
        <f t="shared" ref="BB99" si="131">BA99*(1+BB$85)</f>
        <v>147298.37054223471</v>
      </c>
      <c r="BC99" s="74">
        <f t="shared" ref="BC99" si="132">BB99*(1+BC$85)</f>
        <v>152011.91839958623</v>
      </c>
      <c r="BD99" s="74">
        <f t="shared" ref="BD99" si="133">BC99*(1+BD$85)</f>
        <v>156876.299788373</v>
      </c>
      <c r="BE99" s="74">
        <f t="shared" ref="BE99" si="134">BD99*(1+BE$85)</f>
        <v>161896.34138160094</v>
      </c>
      <c r="BF99" s="74">
        <f t="shared" ref="BF99" si="135">BE99*(1+BF$85)</f>
        <v>167077.02430581217</v>
      </c>
      <c r="BG99" s="74">
        <f t="shared" ref="BG99" si="136">BF99*(1+BG$85)</f>
        <v>172423.48908359816</v>
      </c>
      <c r="BH99" s="74">
        <f t="shared" ref="BH99" si="137">BG99*(1+BH$85)</f>
        <v>177941.04073427332</v>
      </c>
      <c r="BI99" s="74">
        <f t="shared" ref="BI99" si="138">BH99*(1+BI$85)</f>
        <v>183635.15403777009</v>
      </c>
      <c r="BJ99" s="74">
        <f t="shared" ref="BJ99" si="139">BI99*(1+BJ$85)</f>
        <v>189511.47896697873</v>
      </c>
      <c r="BK99" s="74">
        <f t="shared" ref="BK99" si="140">BJ99*(1+BK$85)</f>
        <v>195575.84629392205</v>
      </c>
      <c r="BL99" s="74">
        <f t="shared" ref="BL99" si="141">BK99*(1+BL$85)</f>
        <v>201834.27337532755</v>
      </c>
      <c r="BM99" s="74">
        <f t="shared" ref="BM99:BM106" si="142">BL99*(1+BM$85)</f>
        <v>208292.97012333805</v>
      </c>
      <c r="BN99" s="74">
        <f t="shared" ref="BN99:BN106" si="143">BM99*(1+BN$85)</f>
        <v>214958.34516728486</v>
      </c>
      <c r="BO99" s="74">
        <f t="shared" ref="BO99:BO106" si="144">BN99*(1+BO$85)</f>
        <v>221837.01221263799</v>
      </c>
      <c r="BP99" s="74">
        <f t="shared" ref="BP99:BP106" si="145">BO99*(1+BP$85)</f>
        <v>228935.7966034424</v>
      </c>
      <c r="BQ99" s="74">
        <f t="shared" ref="BQ99:BQ106" si="146">BP99*(1+BQ$85)</f>
        <v>236261.74209475255</v>
      </c>
      <c r="BR99" s="74">
        <f t="shared" ref="BR99:BR106" si="147">BQ99*(1+BR$85)</f>
        <v>243822.11784178464</v>
      </c>
      <c r="BS99" s="74">
        <f t="shared" ref="BS99:BS106" si="148">BR99*(1+BS$85)</f>
        <v>251624.42561272177</v>
      </c>
      <c r="BT99" s="74">
        <f t="shared" ref="BT99:BT106" si="149">BS99*(1+BT$85)</f>
        <v>259676.40723232887</v>
      </c>
      <c r="BU99" s="74">
        <f t="shared" ref="BU99:BU106" si="150">BT99*(1+BU$85)</f>
        <v>267986.05226376338</v>
      </c>
      <c r="BV99" s="74">
        <f t="shared" ref="BV99:BV106" si="151">BU99*(1+BV$85)</f>
        <v>276561.60593620379</v>
      </c>
      <c r="BW99" s="74">
        <f t="shared" ref="BW99:BW106" si="152">BV99*(1+BW$85)</f>
        <v>285411.57732616231</v>
      </c>
      <c r="BX99" s="74">
        <f t="shared" ref="BX99:BX106" si="153">BW99*(1+BX$85)</f>
        <v>294544.74780059949</v>
      </c>
      <c r="BY99" s="74">
        <f t="shared" ref="BY99:BY106" si="154">BX99*(1+BY$85)</f>
        <v>303970.17973021866</v>
      </c>
      <c r="BZ99" s="74">
        <f t="shared" ref="BZ99:BZ106" si="155">BY99*(1+BZ$85)</f>
        <v>313697.22548158566</v>
      </c>
      <c r="CA99" s="74">
        <f t="shared" ref="CA99:CA106" si="156">BZ99*(1+CA$85)</f>
        <v>323735.53669699642</v>
      </c>
      <c r="CB99" s="74">
        <f t="shared" ref="CB99:CB106" si="157">CA99*(1+CB$85)</f>
        <v>334095.07387130032</v>
      </c>
      <c r="CC99" s="74">
        <f t="shared" ref="CC99:CC106" si="158">CB99*(1+CC$85)</f>
        <v>344786.11623518192</v>
      </c>
      <c r="CD99" s="74">
        <f t="shared" ref="CD99:CD106" si="159">CC99*(1+CD$85)</f>
        <v>355819.27195470774</v>
      </c>
      <c r="CE99" s="74">
        <f t="shared" ref="CE99:CE106" si="160">CD99*(1+CE$85)</f>
        <v>367205.48865725839</v>
      </c>
      <c r="CF99" s="74">
        <f t="shared" ref="CF99:CF106" si="161">CE99*(1+CF$85)</f>
        <v>378956.06429429067</v>
      </c>
      <c r="CG99" s="74">
        <f t="shared" ref="CG99:CG106" si="162">CF99*(1+CG$85)</f>
        <v>391082.65835170797</v>
      </c>
      <c r="CH99" s="74">
        <f t="shared" ref="CH99:CH106" si="163">CG99*(1+CH$85)</f>
        <v>403597.30341896263</v>
      </c>
      <c r="CI99" s="74">
        <f t="shared" ref="CI99:CI106" si="164">CH99*(1+CI$85)</f>
        <v>416512.41712836944</v>
      </c>
      <c r="CJ99" s="74">
        <f t="shared" ref="CJ99:CJ106" si="165">CI99*(1+CJ$85)</f>
        <v>429840.81447647727</v>
      </c>
      <c r="CK99" s="74">
        <f t="shared" ref="CK99:CK106" si="166">CJ99*(1+CK$85)</f>
        <v>443595.72053972457</v>
      </c>
      <c r="CL99" s="74">
        <f t="shared" ref="CL99:CL106" si="167">CK99*(1+CL$85)</f>
        <v>457790.78359699575</v>
      </c>
      <c r="CM99" s="74">
        <f t="shared" ref="CM99:CM106" si="168">CL99*(1+CM$85)</f>
        <v>472440.08867209964</v>
      </c>
      <c r="CN99" s="74">
        <f t="shared" ref="CN99:CN106" si="169">CM99*(1+CN$85)</f>
        <v>487558.17150960682</v>
      </c>
      <c r="CO99" s="74">
        <f t="shared" ref="CO99:CO106" si="170">CN99*(1+CO$85)</f>
        <v>503160.03299791424</v>
      </c>
      <c r="CP99" s="74">
        <f t="shared" ref="CP99:CP106" si="171">CO99*(1+CP$85)</f>
        <v>519261.15405384754</v>
      </c>
      <c r="CQ99" s="74">
        <f t="shared" ref="CQ99:CQ106" si="172">CP99*(1+CQ$85)</f>
        <v>535877.51098357071</v>
      </c>
      <c r="CR99" s="74">
        <f t="shared" ref="CR99:CR106" si="173">CQ99*(1+CR$85)</f>
        <v>553025.59133504494</v>
      </c>
      <c r="CS99" s="74">
        <f t="shared" ref="CS99:CS106" si="174">CR99*(1+CS$85)</f>
        <v>570722.41025776637</v>
      </c>
      <c r="CT99" s="74">
        <f t="shared" ref="CT99:CT106" si="175">CS99*(1+CT$85)</f>
        <v>588985.52738601493</v>
      </c>
      <c r="CU99" s="74">
        <f t="shared" ref="CU99:CU106" si="176">CT99*(1+CU$85)</f>
        <v>607833.06426236744</v>
      </c>
      <c r="CV99" s="74">
        <f t="shared" ref="CV99:CV106" si="177">CU99*(1+CV$85)</f>
        <v>627283.72231876326</v>
      </c>
      <c r="CW99" s="74">
        <f t="shared" ref="CW99:CW106" si="178">CV99*(1+CW$85)</f>
        <v>647356.80143296369</v>
      </c>
      <c r="CX99" s="74">
        <f t="shared" ref="CX99:CX106" si="179">CW99*(1+CX$85)</f>
        <v>668072.21907881857</v>
      </c>
      <c r="CY99" s="74">
        <f t="shared" ref="CY99:CY106" si="180">CX99*(1+CY$85)</f>
        <v>689450.53008934075</v>
      </c>
      <c r="CZ99" s="74">
        <f t="shared" ref="CZ99:CZ106" si="181">CY99*(1+CZ$85)</f>
        <v>711512.94705219963</v>
      </c>
      <c r="DA99" s="74">
        <f t="shared" ref="DA99:DA106" si="182">CZ99*(1+DA$85)</f>
        <v>734281.36135787005</v>
      </c>
      <c r="DB99" s="74">
        <f t="shared" ref="DB99:DB106" si="183">DA99*(1+DB$85)</f>
        <v>757778.36492132186</v>
      </c>
      <c r="DC99" s="74">
        <f t="shared" ref="DC99:DC106" si="184">DB99*(1+DC$85)</f>
        <v>782027.27259880421</v>
      </c>
      <c r="DD99" s="74">
        <f t="shared" ref="DD99:DD106" si="185">DC99*(1+DD$85)</f>
        <v>807052.14532196592</v>
      </c>
      <c r="DE99" s="74">
        <f t="shared" ref="DE99:DE106" si="186">DD99*(1+DE$85)</f>
        <v>832877.81397226884</v>
      </c>
      <c r="DF99" s="74">
        <f t="shared" ref="DF99:DF106" si="187">DE99*(1+DF$85)</f>
        <v>859529.9040193815</v>
      </c>
      <c r="DG99" s="74">
        <f t="shared" ref="DG99:DG106" si="188">DF99*(1+DG$85)</f>
        <v>887034.86094800173</v>
      </c>
      <c r="DH99" s="74">
        <f t="shared" ref="DH99:DH106" si="189">DG99*(1+DH$85)</f>
        <v>915419.97649833781</v>
      </c>
      <c r="DI99" s="74">
        <f t="shared" ref="DI99:DI106" si="190">DH99*(1+DI$85)</f>
        <v>944713.41574628465</v>
      </c>
      <c r="DJ99" s="74">
        <f t="shared" ref="DJ99:DJ106" si="191">DI99*(1+DJ$85)</f>
        <v>974944.2450501658</v>
      </c>
    </row>
    <row r="100" spans="2:114" x14ac:dyDescent="0.2">
      <c r="B100" s="236" t="str">
        <f t="shared" ref="B100:B106" si="192">B90</f>
        <v>Superlloys, hardfacing/HSS and other alloy</v>
      </c>
      <c r="C100" s="65" t="s">
        <v>2</v>
      </c>
      <c r="D100" s="74">
        <f t="shared" si="110"/>
        <v>3940.6581579149693</v>
      </c>
      <c r="E100" s="74">
        <f t="shared" si="110"/>
        <v>3937.6195603610645</v>
      </c>
      <c r="F100" s="74">
        <f t="shared" si="110"/>
        <v>3998.8332741161212</v>
      </c>
      <c r="G100" s="74">
        <f t="shared" si="110"/>
        <v>4072.0295939088014</v>
      </c>
      <c r="H100" s="74">
        <f>H$82*H90</f>
        <v>4134.5959014549653</v>
      </c>
      <c r="I100" s="74">
        <f t="shared" si="110"/>
        <v>5060.1114889849423</v>
      </c>
      <c r="J100" s="74">
        <f t="shared" si="110"/>
        <v>6332.5298867850379</v>
      </c>
      <c r="K100" s="74">
        <f t="shared" si="110"/>
        <v>6461.2667243976102</v>
      </c>
      <c r="L100" s="74">
        <f t="shared" si="110"/>
        <v>6421.135341658528</v>
      </c>
      <c r="M100" s="74">
        <f t="shared" si="110"/>
        <v>7471.0894079484724</v>
      </c>
      <c r="N100" s="74">
        <f t="shared" si="110"/>
        <v>8513.7470950889183</v>
      </c>
      <c r="O100" s="74">
        <f t="shared" si="110"/>
        <v>9601.6148716583648</v>
      </c>
      <c r="P100" s="74">
        <f t="shared" si="110"/>
        <v>12768.51556907239</v>
      </c>
      <c r="Q100" s="74">
        <f t="shared" si="110"/>
        <v>13161.741379414414</v>
      </c>
      <c r="R100" s="74">
        <f t="shared" si="110"/>
        <v>14605.858471023957</v>
      </c>
      <c r="S100" s="74">
        <f t="shared" si="110"/>
        <v>16553.628006151401</v>
      </c>
      <c r="T100" s="74">
        <f t="shared" si="110"/>
        <v>19190.96909448722</v>
      </c>
      <c r="U100" s="74">
        <f t="shared" si="110"/>
        <v>18705.766968847114</v>
      </c>
      <c r="V100" s="74">
        <f t="shared" si="110"/>
        <v>22746.716745664147</v>
      </c>
      <c r="W100" s="74">
        <f t="shared" si="110"/>
        <v>22179.724843068838</v>
      </c>
      <c r="X100" s="74">
        <f t="shared" si="110"/>
        <v>28373.157657335829</v>
      </c>
      <c r="Y100" s="74">
        <f t="shared" si="110"/>
        <v>36019.482149476324</v>
      </c>
      <c r="Z100" s="74">
        <f t="shared" si="110"/>
        <v>34013.475285722503</v>
      </c>
      <c r="AA100" s="74">
        <f t="shared" si="110"/>
        <v>36434.39677825891</v>
      </c>
      <c r="AB100" s="74">
        <f t="shared" si="110"/>
        <v>40163.317024697935</v>
      </c>
      <c r="AC100" s="74">
        <f t="shared" si="110"/>
        <v>40442.596897930023</v>
      </c>
      <c r="AD100" s="74">
        <f t="shared" si="110"/>
        <v>34790.514076194537</v>
      </c>
      <c r="AE100" s="74">
        <f t="shared" si="110"/>
        <v>36607.853228923588</v>
      </c>
      <c r="AF100" s="74">
        <f t="shared" si="110"/>
        <v>44979.380601997676</v>
      </c>
      <c r="AG100" s="74">
        <f t="shared" ref="AG100" si="193">AG$82*AG90</f>
        <v>41629.658195318349</v>
      </c>
      <c r="AH100" s="74">
        <f t="shared" ref="AH100:BL100" si="194">AG100*(1+AH$85)</f>
        <v>42961.807257568536</v>
      </c>
      <c r="AI100" s="74">
        <f>AH100*(1+AI$85)</f>
        <v>44336.585089810731</v>
      </c>
      <c r="AJ100" s="74">
        <f t="shared" si="194"/>
        <v>45755.355812684676</v>
      </c>
      <c r="AK100" s="74">
        <f t="shared" si="194"/>
        <v>47219.527198690586</v>
      </c>
      <c r="AL100" s="74">
        <f t="shared" si="194"/>
        <v>48730.552069048688</v>
      </c>
      <c r="AM100" s="74">
        <f t="shared" si="194"/>
        <v>50289.929735258251</v>
      </c>
      <c r="AN100" s="74">
        <f t="shared" si="194"/>
        <v>51899.207486786516</v>
      </c>
      <c r="AO100" s="74">
        <f t="shared" si="194"/>
        <v>53559.982126363684</v>
      </c>
      <c r="AP100" s="74">
        <f t="shared" si="194"/>
        <v>55273.901554407326</v>
      </c>
      <c r="AQ100" s="74">
        <f t="shared" si="194"/>
        <v>57042.66640414836</v>
      </c>
      <c r="AR100" s="74">
        <f t="shared" si="194"/>
        <v>58868.031729081107</v>
      </c>
      <c r="AS100" s="74">
        <f t="shared" si="194"/>
        <v>60751.808744411705</v>
      </c>
      <c r="AT100" s="74">
        <f t="shared" si="194"/>
        <v>62695.866624232884</v>
      </c>
      <c r="AU100" s="74">
        <f t="shared" si="194"/>
        <v>64702.134356208335</v>
      </c>
      <c r="AV100" s="74">
        <f t="shared" si="194"/>
        <v>66772.602655606999</v>
      </c>
      <c r="AW100" s="74">
        <f t="shared" si="194"/>
        <v>68909.325940586423</v>
      </c>
      <c r="AX100" s="74">
        <f t="shared" si="194"/>
        <v>71114.424370685185</v>
      </c>
      <c r="AY100" s="74">
        <f t="shared" si="194"/>
        <v>73390.085950547116</v>
      </c>
      <c r="AZ100" s="74">
        <f t="shared" si="194"/>
        <v>75738.568700964621</v>
      </c>
      <c r="BA100" s="74">
        <f t="shared" si="194"/>
        <v>78162.202899395488</v>
      </c>
      <c r="BB100" s="74">
        <f t="shared" si="194"/>
        <v>80663.393392176149</v>
      </c>
      <c r="BC100" s="74">
        <f t="shared" si="194"/>
        <v>83244.621980725788</v>
      </c>
      <c r="BD100" s="74">
        <f t="shared" si="194"/>
        <v>85908.44988410901</v>
      </c>
      <c r="BE100" s="74">
        <f t="shared" si="194"/>
        <v>88657.520280400495</v>
      </c>
      <c r="BF100" s="74">
        <f t="shared" si="194"/>
        <v>91494.560929373314</v>
      </c>
      <c r="BG100" s="74">
        <f t="shared" si="194"/>
        <v>94422.38687911327</v>
      </c>
      <c r="BH100" s="74">
        <f t="shared" si="194"/>
        <v>97443.903259244893</v>
      </c>
      <c r="BI100" s="74">
        <f t="shared" si="194"/>
        <v>100562.10816354073</v>
      </c>
      <c r="BJ100" s="74">
        <f t="shared" si="194"/>
        <v>103780.09562477404</v>
      </c>
      <c r="BK100" s="74">
        <f t="shared" si="194"/>
        <v>107101.05868476682</v>
      </c>
      <c r="BL100" s="74">
        <f t="shared" si="194"/>
        <v>110528.29256267936</v>
      </c>
      <c r="BM100" s="74">
        <f t="shared" si="142"/>
        <v>114065.1979246851</v>
      </c>
      <c r="BN100" s="74">
        <f t="shared" si="143"/>
        <v>117715.28425827502</v>
      </c>
      <c r="BO100" s="74">
        <f t="shared" si="144"/>
        <v>121482.17335453982</v>
      </c>
      <c r="BP100" s="74">
        <f t="shared" si="145"/>
        <v>125369.6029018851</v>
      </c>
      <c r="BQ100" s="74">
        <f t="shared" si="146"/>
        <v>129381.43019474542</v>
      </c>
      <c r="BR100" s="74">
        <f t="shared" si="147"/>
        <v>133521.63596097729</v>
      </c>
      <c r="BS100" s="74">
        <f t="shared" si="148"/>
        <v>137794.32831172858</v>
      </c>
      <c r="BT100" s="74">
        <f t="shared" si="149"/>
        <v>142203.74681770388</v>
      </c>
      <c r="BU100" s="74">
        <f t="shared" si="150"/>
        <v>146754.26671587041</v>
      </c>
      <c r="BV100" s="74">
        <f t="shared" si="151"/>
        <v>151450.40325077827</v>
      </c>
      <c r="BW100" s="74">
        <f t="shared" si="152"/>
        <v>156296.81615480318</v>
      </c>
      <c r="BX100" s="74">
        <f t="shared" si="153"/>
        <v>161298.31427175688</v>
      </c>
      <c r="BY100" s="74">
        <f t="shared" si="154"/>
        <v>166459.8603284531</v>
      </c>
      <c r="BZ100" s="74">
        <f t="shared" si="155"/>
        <v>171786.5758589636</v>
      </c>
      <c r="CA100" s="74">
        <f t="shared" si="156"/>
        <v>177283.74628645045</v>
      </c>
      <c r="CB100" s="74">
        <f t="shared" si="157"/>
        <v>182956.82616761688</v>
      </c>
      <c r="CC100" s="74">
        <f t="shared" si="158"/>
        <v>188811.44460498061</v>
      </c>
      <c r="CD100" s="74">
        <f t="shared" si="159"/>
        <v>194853.41083233999</v>
      </c>
      <c r="CE100" s="74">
        <f t="shared" si="160"/>
        <v>201088.71997897487</v>
      </c>
      <c r="CF100" s="74">
        <f t="shared" si="161"/>
        <v>207523.55901830207</v>
      </c>
      <c r="CG100" s="74">
        <f t="shared" si="162"/>
        <v>214164.31290688773</v>
      </c>
      <c r="CH100" s="74">
        <f t="shared" si="163"/>
        <v>221017.57091990815</v>
      </c>
      <c r="CI100" s="74">
        <f t="shared" si="164"/>
        <v>228090.13318934522</v>
      </c>
      <c r="CJ100" s="74">
        <f t="shared" si="165"/>
        <v>235389.01745140427</v>
      </c>
      <c r="CK100" s="74">
        <f t="shared" si="166"/>
        <v>242921.46600984922</v>
      </c>
      <c r="CL100" s="74">
        <f t="shared" si="167"/>
        <v>250694.9529221644</v>
      </c>
      <c r="CM100" s="74">
        <f t="shared" si="168"/>
        <v>258717.19141567367</v>
      </c>
      <c r="CN100" s="74">
        <f t="shared" si="169"/>
        <v>266996.14154097525</v>
      </c>
      <c r="CO100" s="74">
        <f t="shared" si="170"/>
        <v>275540.01807028649</v>
      </c>
      <c r="CP100" s="74">
        <f t="shared" si="171"/>
        <v>284357.29864853568</v>
      </c>
      <c r="CQ100" s="74">
        <f t="shared" si="172"/>
        <v>293456.73220528883</v>
      </c>
      <c r="CR100" s="74">
        <f t="shared" si="173"/>
        <v>302847.34763585811</v>
      </c>
      <c r="CS100" s="74">
        <f t="shared" si="174"/>
        <v>312538.46276020556</v>
      </c>
      <c r="CT100" s="74">
        <f t="shared" si="175"/>
        <v>322539.69356853212</v>
      </c>
      <c r="CU100" s="74">
        <f t="shared" si="176"/>
        <v>332860.96376272518</v>
      </c>
      <c r="CV100" s="74">
        <f t="shared" si="177"/>
        <v>343512.51460313238</v>
      </c>
      <c r="CW100" s="74">
        <f t="shared" si="178"/>
        <v>354504.91507043265</v>
      </c>
      <c r="CX100" s="74">
        <f t="shared" si="179"/>
        <v>365849.07235268649</v>
      </c>
      <c r="CY100" s="74">
        <f t="shared" si="180"/>
        <v>377556.24266797246</v>
      </c>
      <c r="CZ100" s="74">
        <f t="shared" si="181"/>
        <v>389638.04243334761</v>
      </c>
      <c r="DA100" s="74">
        <f t="shared" si="182"/>
        <v>402106.45979121473</v>
      </c>
      <c r="DB100" s="74">
        <f t="shared" si="183"/>
        <v>414973.86650453362</v>
      </c>
      <c r="DC100" s="74">
        <f t="shared" si="184"/>
        <v>428253.03023267869</v>
      </c>
      <c r="DD100" s="74">
        <f t="shared" si="185"/>
        <v>441957.12720012444</v>
      </c>
      <c r="DE100" s="74">
        <f t="shared" si="186"/>
        <v>456099.75527052843</v>
      </c>
      <c r="DF100" s="74">
        <f t="shared" si="187"/>
        <v>470694.94743918534</v>
      </c>
      <c r="DG100" s="74">
        <f t="shared" si="188"/>
        <v>485757.18575723929</v>
      </c>
      <c r="DH100" s="74">
        <f t="shared" si="189"/>
        <v>501301.41570147098</v>
      </c>
      <c r="DI100" s="74">
        <f t="shared" si="190"/>
        <v>517343.06100391806</v>
      </c>
      <c r="DJ100" s="74">
        <f t="shared" si="191"/>
        <v>533898.03895604343</v>
      </c>
    </row>
    <row r="101" spans="2:114" x14ac:dyDescent="0.2">
      <c r="B101" s="236" t="str">
        <f t="shared" si="192"/>
        <v>Hard materials (carbides and diamond tools)</v>
      </c>
      <c r="C101" s="65" t="s">
        <v>2</v>
      </c>
      <c r="D101" s="74">
        <f t="shared" ref="D101:AF101" si="195">D$82*D91</f>
        <v>1713.3296338760736</v>
      </c>
      <c r="E101" s="74">
        <f t="shared" si="195"/>
        <v>1712.0085045048106</v>
      </c>
      <c r="F101" s="74">
        <f t="shared" si="195"/>
        <v>1738.6231626591832</v>
      </c>
      <c r="G101" s="74">
        <f t="shared" si="195"/>
        <v>1770.4476495255658</v>
      </c>
      <c r="H101" s="74">
        <f t="shared" si="195"/>
        <v>1797.6503919369416</v>
      </c>
      <c r="I101" s="74">
        <f t="shared" si="195"/>
        <v>2200.0484734717138</v>
      </c>
      <c r="J101" s="74">
        <f t="shared" si="195"/>
        <v>2753.2738638195819</v>
      </c>
      <c r="K101" s="74">
        <f t="shared" si="195"/>
        <v>2809.2464019120043</v>
      </c>
      <c r="L101" s="74">
        <f t="shared" si="195"/>
        <v>2791.7979746341425</v>
      </c>
      <c r="M101" s="74">
        <f t="shared" si="195"/>
        <v>3248.2997425862923</v>
      </c>
      <c r="N101" s="74">
        <f t="shared" si="195"/>
        <v>3701.6291717777904</v>
      </c>
      <c r="O101" s="74">
        <f t="shared" si="195"/>
        <v>4174.6151615905937</v>
      </c>
      <c r="P101" s="74">
        <f t="shared" si="195"/>
        <v>5551.5285082923438</v>
      </c>
      <c r="Q101" s="74">
        <f t="shared" si="195"/>
        <v>5722.4962519193105</v>
      </c>
      <c r="R101" s="74">
        <f t="shared" si="195"/>
        <v>6350.3732482712858</v>
      </c>
      <c r="S101" s="74">
        <f t="shared" si="195"/>
        <v>7197.2295678919145</v>
      </c>
      <c r="T101" s="74">
        <f t="shared" si="195"/>
        <v>8343.8996062987917</v>
      </c>
      <c r="U101" s="74">
        <f t="shared" si="195"/>
        <v>8132.9421603683113</v>
      </c>
      <c r="V101" s="74">
        <f t="shared" si="195"/>
        <v>9889.876845940933</v>
      </c>
      <c r="W101" s="74">
        <f t="shared" si="195"/>
        <v>9643.3586274212339</v>
      </c>
      <c r="X101" s="74">
        <f t="shared" si="195"/>
        <v>12336.155503189491</v>
      </c>
      <c r="Y101" s="74">
        <f t="shared" si="195"/>
        <v>15660.644412815793</v>
      </c>
      <c r="Z101" s="74">
        <f t="shared" si="195"/>
        <v>14788.467515531524</v>
      </c>
      <c r="AA101" s="74">
        <f t="shared" si="195"/>
        <v>15841.042077503875</v>
      </c>
      <c r="AB101" s="74">
        <f t="shared" si="195"/>
        <v>17462.311749868666</v>
      </c>
      <c r="AC101" s="74">
        <f t="shared" si="195"/>
        <v>17583.737781708707</v>
      </c>
      <c r="AD101" s="74">
        <f t="shared" si="195"/>
        <v>15126.310467910669</v>
      </c>
      <c r="AE101" s="74">
        <f t="shared" si="195"/>
        <v>15916.45792561895</v>
      </c>
      <c r="AF101" s="74">
        <f t="shared" si="195"/>
        <v>19556.252435651164</v>
      </c>
      <c r="AG101" s="74">
        <f t="shared" ref="AG101" si="196">AG$82*AG91</f>
        <v>18099.851389268846</v>
      </c>
      <c r="AH101" s="74">
        <f t="shared" ref="AH101:BL101" si="197">AG101*(1+AH$85)</f>
        <v>18679.046633725451</v>
      </c>
      <c r="AI101" s="74">
        <f t="shared" si="197"/>
        <v>19276.776126004665</v>
      </c>
      <c r="AJ101" s="74">
        <f t="shared" si="197"/>
        <v>19893.632962036816</v>
      </c>
      <c r="AK101" s="74">
        <f t="shared" si="197"/>
        <v>20530.229216821994</v>
      </c>
      <c r="AL101" s="74">
        <f t="shared" si="197"/>
        <v>21187.196551760298</v>
      </c>
      <c r="AM101" s="74">
        <f t="shared" si="197"/>
        <v>21865.186841416627</v>
      </c>
      <c r="AN101" s="74">
        <f t="shared" si="197"/>
        <v>22564.87282034196</v>
      </c>
      <c r="AO101" s="74">
        <f t="shared" si="197"/>
        <v>23286.948750592903</v>
      </c>
      <c r="AP101" s="74">
        <f t="shared" si="197"/>
        <v>24032.131110611877</v>
      </c>
      <c r="AQ101" s="74">
        <f t="shared" si="197"/>
        <v>24801.159306151458</v>
      </c>
      <c r="AR101" s="74">
        <f t="shared" si="197"/>
        <v>25594.796403948305</v>
      </c>
      <c r="AS101" s="74">
        <f t="shared" si="197"/>
        <v>26413.82988887465</v>
      </c>
      <c r="AT101" s="74">
        <f t="shared" si="197"/>
        <v>27259.072445318641</v>
      </c>
      <c r="AU101" s="74">
        <f t="shared" si="197"/>
        <v>28131.362763568839</v>
      </c>
      <c r="AV101" s="74">
        <f t="shared" si="197"/>
        <v>29031.566372003042</v>
      </c>
      <c r="AW101" s="74">
        <f t="shared" si="197"/>
        <v>29960.576495907142</v>
      </c>
      <c r="AX101" s="74">
        <f t="shared" si="197"/>
        <v>30919.314943776171</v>
      </c>
      <c r="AY101" s="74">
        <f t="shared" si="197"/>
        <v>31908.733021977008</v>
      </c>
      <c r="AZ101" s="74">
        <f t="shared" si="197"/>
        <v>32929.812478680273</v>
      </c>
      <c r="BA101" s="74">
        <f t="shared" si="197"/>
        <v>33983.566477998043</v>
      </c>
      <c r="BB101" s="74">
        <f t="shared" si="197"/>
        <v>35071.04060529398</v>
      </c>
      <c r="BC101" s="74">
        <f t="shared" si="197"/>
        <v>36193.313904663388</v>
      </c>
      <c r="BD101" s="74">
        <f t="shared" si="197"/>
        <v>37351.499949612618</v>
      </c>
      <c r="BE101" s="74">
        <f t="shared" si="197"/>
        <v>38546.747948000222</v>
      </c>
      <c r="BF101" s="74">
        <f t="shared" si="197"/>
        <v>39780.243882336232</v>
      </c>
      <c r="BG101" s="74">
        <f t="shared" si="197"/>
        <v>41053.21168657099</v>
      </c>
      <c r="BH101" s="74">
        <f t="shared" si="197"/>
        <v>42366.914460541266</v>
      </c>
      <c r="BI101" s="74">
        <f t="shared" si="197"/>
        <v>43722.655723278585</v>
      </c>
      <c r="BJ101" s="74">
        <f t="shared" si="197"/>
        <v>45121.780706423502</v>
      </c>
      <c r="BK101" s="74">
        <f t="shared" si="197"/>
        <v>46565.677689029057</v>
      </c>
      <c r="BL101" s="74">
        <f t="shared" si="197"/>
        <v>48055.779375077989</v>
      </c>
      <c r="BM101" s="74">
        <f t="shared" si="142"/>
        <v>49593.564315080483</v>
      </c>
      <c r="BN101" s="74">
        <f t="shared" si="143"/>
        <v>51180.558373163061</v>
      </c>
      <c r="BO101" s="74">
        <f t="shared" si="144"/>
        <v>52818.336241104284</v>
      </c>
      <c r="BP101" s="74">
        <f t="shared" si="145"/>
        <v>54508.523000819623</v>
      </c>
      <c r="BQ101" s="74">
        <f t="shared" si="146"/>
        <v>56252.795736845852</v>
      </c>
      <c r="BR101" s="74">
        <f t="shared" si="147"/>
        <v>58052.88520042492</v>
      </c>
      <c r="BS101" s="74">
        <f t="shared" si="148"/>
        <v>59910.577526838519</v>
      </c>
      <c r="BT101" s="74">
        <f t="shared" si="149"/>
        <v>61827.716007697352</v>
      </c>
      <c r="BU101" s="74">
        <f t="shared" si="150"/>
        <v>63806.202919943673</v>
      </c>
      <c r="BV101" s="74">
        <f t="shared" si="151"/>
        <v>65848.001413381877</v>
      </c>
      <c r="BW101" s="74">
        <f t="shared" si="152"/>
        <v>67955.137458610101</v>
      </c>
      <c r="BX101" s="74">
        <f t="shared" si="153"/>
        <v>70129.701857285632</v>
      </c>
      <c r="BY101" s="74">
        <f t="shared" si="154"/>
        <v>72373.852316718781</v>
      </c>
      <c r="BZ101" s="74">
        <f t="shared" si="155"/>
        <v>74689.815590853788</v>
      </c>
      <c r="CA101" s="74">
        <f t="shared" si="156"/>
        <v>77079.889689761112</v>
      </c>
      <c r="CB101" s="74">
        <f t="shared" si="157"/>
        <v>79546.446159833475</v>
      </c>
      <c r="CC101" s="74">
        <f t="shared" si="158"/>
        <v>82091.932436948147</v>
      </c>
      <c r="CD101" s="74">
        <f t="shared" si="159"/>
        <v>84718.874274930495</v>
      </c>
      <c r="CE101" s="74">
        <f t="shared" si="160"/>
        <v>87429.878251728267</v>
      </c>
      <c r="CF101" s="74">
        <f t="shared" si="161"/>
        <v>90227.634355783579</v>
      </c>
      <c r="CG101" s="74">
        <f t="shared" si="162"/>
        <v>93114.918655168658</v>
      </c>
      <c r="CH101" s="74">
        <f t="shared" si="163"/>
        <v>96094.59605213406</v>
      </c>
      <c r="CI101" s="74">
        <f t="shared" si="164"/>
        <v>99169.623125802347</v>
      </c>
      <c r="CJ101" s="74">
        <f t="shared" si="165"/>
        <v>102343.05106582803</v>
      </c>
      <c r="CK101" s="74">
        <f t="shared" si="166"/>
        <v>105618.02869993453</v>
      </c>
      <c r="CL101" s="74">
        <f t="shared" si="167"/>
        <v>108997.80561833244</v>
      </c>
      <c r="CM101" s="74">
        <f t="shared" si="168"/>
        <v>112485.73539811908</v>
      </c>
      <c r="CN101" s="74">
        <f t="shared" si="169"/>
        <v>116085.2789308589</v>
      </c>
      <c r="CO101" s="74">
        <f t="shared" si="170"/>
        <v>119800.00785664639</v>
      </c>
      <c r="CP101" s="74">
        <f t="shared" si="171"/>
        <v>123633.60810805908</v>
      </c>
      <c r="CQ101" s="74">
        <f t="shared" si="172"/>
        <v>127589.88356751697</v>
      </c>
      <c r="CR101" s="74">
        <f t="shared" si="173"/>
        <v>131672.75984167753</v>
      </c>
      <c r="CS101" s="74">
        <f t="shared" si="174"/>
        <v>135886.2881566112</v>
      </c>
      <c r="CT101" s="74">
        <f t="shared" si="175"/>
        <v>140234.64937762276</v>
      </c>
      <c r="CU101" s="74">
        <f t="shared" si="176"/>
        <v>144722.1581577067</v>
      </c>
      <c r="CV101" s="74">
        <f t="shared" si="177"/>
        <v>149353.26721875332</v>
      </c>
      <c r="CW101" s="74">
        <f t="shared" si="178"/>
        <v>154132.57176975344</v>
      </c>
      <c r="CX101" s="74">
        <f t="shared" si="179"/>
        <v>159064.81406638556</v>
      </c>
      <c r="CY101" s="74">
        <f t="shared" si="180"/>
        <v>164154.88811650992</v>
      </c>
      <c r="CZ101" s="74">
        <f t="shared" si="181"/>
        <v>169407.84453623823</v>
      </c>
      <c r="DA101" s="74">
        <f t="shared" si="182"/>
        <v>174828.89556139786</v>
      </c>
      <c r="DB101" s="74">
        <f t="shared" si="183"/>
        <v>180423.4202193626</v>
      </c>
      <c r="DC101" s="74">
        <f t="shared" si="184"/>
        <v>186196.96966638221</v>
      </c>
      <c r="DD101" s="74">
        <f t="shared" si="185"/>
        <v>192155.27269570646</v>
      </c>
      <c r="DE101" s="74">
        <f t="shared" si="186"/>
        <v>198304.24142196908</v>
      </c>
      <c r="DF101" s="74">
        <f t="shared" si="187"/>
        <v>204649.97714747209</v>
      </c>
      <c r="DG101" s="74">
        <f t="shared" si="188"/>
        <v>211198.77641619119</v>
      </c>
      <c r="DH101" s="74">
        <f t="shared" si="189"/>
        <v>217957.13726150931</v>
      </c>
      <c r="DI101" s="74">
        <f t="shared" si="190"/>
        <v>224931.76565387761</v>
      </c>
      <c r="DJ101" s="74">
        <f t="shared" si="191"/>
        <v>232129.5821548017</v>
      </c>
    </row>
    <row r="102" spans="2:114" x14ac:dyDescent="0.2">
      <c r="B102" s="236" t="str">
        <f t="shared" si="192"/>
        <v>Catalysts</v>
      </c>
      <c r="C102" s="65" t="s">
        <v>2</v>
      </c>
      <c r="D102" s="74">
        <f t="shared" ref="D102:AF102" si="198">D$82*D92</f>
        <v>1199.3307437132514</v>
      </c>
      <c r="E102" s="74">
        <f t="shared" si="198"/>
        <v>1198.4059531533674</v>
      </c>
      <c r="F102" s="74">
        <f t="shared" si="198"/>
        <v>1217.0362138614282</v>
      </c>
      <c r="G102" s="74">
        <f t="shared" si="198"/>
        <v>1239.3133546678962</v>
      </c>
      <c r="H102" s="74">
        <f t="shared" si="198"/>
        <v>1258.3552743558591</v>
      </c>
      <c r="I102" s="74">
        <f t="shared" si="198"/>
        <v>1540.0339314301998</v>
      </c>
      <c r="J102" s="74">
        <f t="shared" si="198"/>
        <v>1927.2917046737073</v>
      </c>
      <c r="K102" s="74">
        <f t="shared" si="198"/>
        <v>1966.472481338403</v>
      </c>
      <c r="L102" s="74">
        <f t="shared" si="198"/>
        <v>1954.2585822439</v>
      </c>
      <c r="M102" s="74">
        <f t="shared" si="198"/>
        <v>2273.8098198104049</v>
      </c>
      <c r="N102" s="74">
        <f t="shared" si="198"/>
        <v>2591.1404202444533</v>
      </c>
      <c r="O102" s="74">
        <f t="shared" si="198"/>
        <v>2922.2306131134155</v>
      </c>
      <c r="P102" s="74">
        <f t="shared" si="198"/>
        <v>3886.0699558046404</v>
      </c>
      <c r="Q102" s="74">
        <f t="shared" si="198"/>
        <v>4005.7473763435178</v>
      </c>
      <c r="R102" s="74">
        <f t="shared" si="198"/>
        <v>4445.2612737898999</v>
      </c>
      <c r="S102" s="74">
        <f t="shared" si="198"/>
        <v>5038.06069752434</v>
      </c>
      <c r="T102" s="74">
        <f t="shared" si="198"/>
        <v>5840.7297244091542</v>
      </c>
      <c r="U102" s="74">
        <f t="shared" si="198"/>
        <v>5693.0595122578179</v>
      </c>
      <c r="V102" s="74">
        <f t="shared" si="198"/>
        <v>6922.9137921586535</v>
      </c>
      <c r="W102" s="74">
        <f t="shared" si="198"/>
        <v>6750.3510391948639</v>
      </c>
      <c r="X102" s="74">
        <f t="shared" si="198"/>
        <v>8635.3088522326452</v>
      </c>
      <c r="Y102" s="74">
        <f t="shared" si="198"/>
        <v>10962.451088971055</v>
      </c>
      <c r="Z102" s="74">
        <f t="shared" si="198"/>
        <v>10351.927260872068</v>
      </c>
      <c r="AA102" s="74">
        <f t="shared" si="198"/>
        <v>11088.729454252712</v>
      </c>
      <c r="AB102" s="74">
        <f t="shared" si="198"/>
        <v>12223.618224908067</v>
      </c>
      <c r="AC102" s="74">
        <f t="shared" si="198"/>
        <v>12308.616447196095</v>
      </c>
      <c r="AD102" s="74">
        <f t="shared" si="198"/>
        <v>10588.417327537469</v>
      </c>
      <c r="AE102" s="74">
        <f t="shared" si="198"/>
        <v>11141.520547933265</v>
      </c>
      <c r="AF102" s="74">
        <f t="shared" si="198"/>
        <v>13689.376704955816</v>
      </c>
      <c r="AG102" s="74">
        <f t="shared" ref="AG102" si="199">AG$82*AG92</f>
        <v>12669.895972488193</v>
      </c>
      <c r="AH102" s="74">
        <f t="shared" ref="AH102:BL102" si="200">AG102*(1+AH$85)</f>
        <v>13075.332643607815</v>
      </c>
      <c r="AI102" s="74">
        <f t="shared" si="200"/>
        <v>13493.743288203266</v>
      </c>
      <c r="AJ102" s="74">
        <f t="shared" si="200"/>
        <v>13925.543073425772</v>
      </c>
      <c r="AK102" s="74">
        <f t="shared" si="200"/>
        <v>14371.160451775397</v>
      </c>
      <c r="AL102" s="74">
        <f t="shared" si="200"/>
        <v>14831.037586232209</v>
      </c>
      <c r="AM102" s="74">
        <f t="shared" si="200"/>
        <v>15305.630788991641</v>
      </c>
      <c r="AN102" s="74">
        <f t="shared" si="200"/>
        <v>15795.410974239374</v>
      </c>
      <c r="AO102" s="74">
        <f t="shared" si="200"/>
        <v>16300.864125415033</v>
      </c>
      <c r="AP102" s="74">
        <f t="shared" si="200"/>
        <v>16822.491777428317</v>
      </c>
      <c r="AQ102" s="74">
        <f t="shared" si="200"/>
        <v>17360.811514306024</v>
      </c>
      <c r="AR102" s="74">
        <f t="shared" si="200"/>
        <v>17916.357482763819</v>
      </c>
      <c r="AS102" s="74">
        <f t="shared" si="200"/>
        <v>18489.680922212261</v>
      </c>
      <c r="AT102" s="74">
        <f t="shared" si="200"/>
        <v>19081.350711723055</v>
      </c>
      <c r="AU102" s="74">
        <f t="shared" si="200"/>
        <v>19691.953934498193</v>
      </c>
      <c r="AV102" s="74">
        <f t="shared" si="200"/>
        <v>20322.096460402136</v>
      </c>
      <c r="AW102" s="74">
        <f t="shared" si="200"/>
        <v>20972.403547135003</v>
      </c>
      <c r="AX102" s="74">
        <f t="shared" si="200"/>
        <v>21643.520460643325</v>
      </c>
      <c r="AY102" s="74">
        <f t="shared" si="200"/>
        <v>22336.113115383912</v>
      </c>
      <c r="AZ102" s="74">
        <f t="shared" si="200"/>
        <v>23050.868735076197</v>
      </c>
      <c r="BA102" s="74">
        <f t="shared" si="200"/>
        <v>23788.496534598635</v>
      </c>
      <c r="BB102" s="74">
        <f t="shared" si="200"/>
        <v>24549.72842370579</v>
      </c>
      <c r="BC102" s="74">
        <f t="shared" si="200"/>
        <v>25335.319733264376</v>
      </c>
      <c r="BD102" s="74">
        <f t="shared" si="200"/>
        <v>26146.049964728838</v>
      </c>
      <c r="BE102" s="74">
        <f t="shared" si="200"/>
        <v>26982.723563600161</v>
      </c>
      <c r="BF102" s="74">
        <f t="shared" si="200"/>
        <v>27846.170717635367</v>
      </c>
      <c r="BG102" s="74">
        <f t="shared" si="200"/>
        <v>28737.248180599698</v>
      </c>
      <c r="BH102" s="74">
        <f t="shared" si="200"/>
        <v>29656.84012237889</v>
      </c>
      <c r="BI102" s="74">
        <f t="shared" si="200"/>
        <v>30605.859006295013</v>
      </c>
      <c r="BJ102" s="74">
        <f t="shared" si="200"/>
        <v>31585.246494496456</v>
      </c>
      <c r="BK102" s="74">
        <f t="shared" si="200"/>
        <v>32595.974382320343</v>
      </c>
      <c r="BL102" s="74">
        <f t="shared" si="200"/>
        <v>33639.045562554595</v>
      </c>
      <c r="BM102" s="74">
        <f t="shared" si="142"/>
        <v>34715.495020556344</v>
      </c>
      <c r="BN102" s="74">
        <f t="shared" si="143"/>
        <v>35826.390861214146</v>
      </c>
      <c r="BO102" s="74">
        <f t="shared" si="144"/>
        <v>36972.835368772998</v>
      </c>
      <c r="BP102" s="74">
        <f t="shared" si="145"/>
        <v>38155.966100573736</v>
      </c>
      <c r="BQ102" s="74">
        <f t="shared" si="146"/>
        <v>39376.957015792097</v>
      </c>
      <c r="BR102" s="74">
        <f t="shared" si="147"/>
        <v>40637.019640297447</v>
      </c>
      <c r="BS102" s="74">
        <f t="shared" si="148"/>
        <v>41937.404268786966</v>
      </c>
      <c r="BT102" s="74">
        <f t="shared" si="149"/>
        <v>43279.401205388152</v>
      </c>
      <c r="BU102" s="74">
        <f t="shared" si="150"/>
        <v>44664.342043960576</v>
      </c>
      <c r="BV102" s="74">
        <f t="shared" si="151"/>
        <v>46093.600989367318</v>
      </c>
      <c r="BW102" s="74">
        <f t="shared" si="152"/>
        <v>47568.596221027074</v>
      </c>
      <c r="BX102" s="74">
        <f t="shared" si="153"/>
        <v>49090.79130009994</v>
      </c>
      <c r="BY102" s="74">
        <f t="shared" si="154"/>
        <v>50661.696621703137</v>
      </c>
      <c r="BZ102" s="74">
        <f t="shared" si="155"/>
        <v>52282.870913597639</v>
      </c>
      <c r="CA102" s="74">
        <f t="shared" si="156"/>
        <v>53955.922782832764</v>
      </c>
      <c r="CB102" s="74">
        <f t="shared" si="157"/>
        <v>55682.512311883416</v>
      </c>
      <c r="CC102" s="74">
        <f t="shared" si="158"/>
        <v>57464.35270586369</v>
      </c>
      <c r="CD102" s="74">
        <f t="shared" si="159"/>
        <v>59303.211992451332</v>
      </c>
      <c r="CE102" s="74">
        <f t="shared" si="160"/>
        <v>61200.914776209778</v>
      </c>
      <c r="CF102" s="74">
        <f t="shared" si="161"/>
        <v>63159.344049048494</v>
      </c>
      <c r="CG102" s="74">
        <f t="shared" si="162"/>
        <v>65180.443058618046</v>
      </c>
      <c r="CH102" s="74">
        <f t="shared" si="163"/>
        <v>67266.217236493831</v>
      </c>
      <c r="CI102" s="74">
        <f t="shared" si="164"/>
        <v>69418.736188061637</v>
      </c>
      <c r="CJ102" s="74">
        <f t="shared" si="165"/>
        <v>71640.135746079613</v>
      </c>
      <c r="CK102" s="74">
        <f t="shared" si="166"/>
        <v>73932.620089954158</v>
      </c>
      <c r="CL102" s="74">
        <f t="shared" si="167"/>
        <v>76298.463932832688</v>
      </c>
      <c r="CM102" s="74">
        <f t="shared" si="168"/>
        <v>78740.01477868334</v>
      </c>
      <c r="CN102" s="74">
        <f t="shared" si="169"/>
        <v>81259.69525160121</v>
      </c>
      <c r="CO102" s="74">
        <f t="shared" si="170"/>
        <v>83860.005499652456</v>
      </c>
      <c r="CP102" s="74">
        <f t="shared" si="171"/>
        <v>86543.525675641344</v>
      </c>
      <c r="CQ102" s="74">
        <f t="shared" si="172"/>
        <v>89312.918497261868</v>
      </c>
      <c r="CR102" s="74">
        <f t="shared" si="173"/>
        <v>92170.931889174244</v>
      </c>
      <c r="CS102" s="74">
        <f t="shared" si="174"/>
        <v>95120.401709627826</v>
      </c>
      <c r="CT102" s="74">
        <f t="shared" si="175"/>
        <v>98164.254564335919</v>
      </c>
      <c r="CU102" s="74">
        <f t="shared" si="176"/>
        <v>101305.51071039466</v>
      </c>
      <c r="CV102" s="74">
        <f t="shared" si="177"/>
        <v>104547.28705312729</v>
      </c>
      <c r="CW102" s="74">
        <f t="shared" si="178"/>
        <v>107892.80023882737</v>
      </c>
      <c r="CX102" s="74">
        <f t="shared" si="179"/>
        <v>111345.36984646985</v>
      </c>
      <c r="CY102" s="74">
        <f t="shared" si="180"/>
        <v>114908.42168155689</v>
      </c>
      <c r="CZ102" s="74">
        <f t="shared" si="181"/>
        <v>118585.49117536671</v>
      </c>
      <c r="DA102" s="74">
        <f t="shared" si="182"/>
        <v>122380.22689297845</v>
      </c>
      <c r="DB102" s="74">
        <f t="shared" si="183"/>
        <v>126296.39415355376</v>
      </c>
      <c r="DC102" s="74">
        <f t="shared" si="184"/>
        <v>130337.87876646749</v>
      </c>
      <c r="DD102" s="74">
        <f t="shared" si="185"/>
        <v>134508.69088699445</v>
      </c>
      <c r="DE102" s="74">
        <f t="shared" si="186"/>
        <v>138812.96899537827</v>
      </c>
      <c r="DF102" s="74">
        <f t="shared" si="187"/>
        <v>143254.98400323038</v>
      </c>
      <c r="DG102" s="74">
        <f t="shared" si="188"/>
        <v>147839.14349133376</v>
      </c>
      <c r="DH102" s="74">
        <f t="shared" si="189"/>
        <v>152569.99608305644</v>
      </c>
      <c r="DI102" s="74">
        <f t="shared" si="190"/>
        <v>157452.23595771423</v>
      </c>
      <c r="DJ102" s="74">
        <f t="shared" si="191"/>
        <v>162490.70750836108</v>
      </c>
    </row>
    <row r="103" spans="2:114" x14ac:dyDescent="0.2">
      <c r="B103" s="236" t="str">
        <f t="shared" si="192"/>
        <v>Ceramic &amp; Pigments</v>
      </c>
      <c r="C103" s="65" t="s">
        <v>2</v>
      </c>
      <c r="D103" s="74">
        <f t="shared" ref="D103:AF103" si="201">D$82*D93</f>
        <v>856.66481693803678</v>
      </c>
      <c r="E103" s="74">
        <f t="shared" si="201"/>
        <v>856.00425225240531</v>
      </c>
      <c r="F103" s="74">
        <f t="shared" si="201"/>
        <v>869.3115813295916</v>
      </c>
      <c r="G103" s="74">
        <f t="shared" si="201"/>
        <v>885.2238247627829</v>
      </c>
      <c r="H103" s="74">
        <f t="shared" si="201"/>
        <v>898.82519596847078</v>
      </c>
      <c r="I103" s="74">
        <f t="shared" si="201"/>
        <v>1100.0242367358569</v>
      </c>
      <c r="J103" s="74">
        <f t="shared" si="201"/>
        <v>1376.636931909791</v>
      </c>
      <c r="K103" s="74">
        <f t="shared" si="201"/>
        <v>1404.6232009560022</v>
      </c>
      <c r="L103" s="74">
        <f t="shared" si="201"/>
        <v>1395.8989873170713</v>
      </c>
      <c r="M103" s="74">
        <f t="shared" si="201"/>
        <v>1624.1498712931461</v>
      </c>
      <c r="N103" s="74">
        <f t="shared" si="201"/>
        <v>1850.8145858888952</v>
      </c>
      <c r="O103" s="74">
        <f t="shared" si="201"/>
        <v>2087.3075807952969</v>
      </c>
      <c r="P103" s="74">
        <f t="shared" si="201"/>
        <v>2775.7642541461719</v>
      </c>
      <c r="Q103" s="74">
        <f t="shared" si="201"/>
        <v>2861.2481259596552</v>
      </c>
      <c r="R103" s="74">
        <f t="shared" si="201"/>
        <v>3175.1866241356429</v>
      </c>
      <c r="S103" s="74">
        <f t="shared" si="201"/>
        <v>3598.6147839459572</v>
      </c>
      <c r="T103" s="74">
        <f t="shared" si="201"/>
        <v>4171.9498031493958</v>
      </c>
      <c r="U103" s="74">
        <f t="shared" si="201"/>
        <v>4066.4710801841557</v>
      </c>
      <c r="V103" s="74">
        <f t="shared" si="201"/>
        <v>4944.9384229704665</v>
      </c>
      <c r="W103" s="74">
        <f t="shared" si="201"/>
        <v>4821.679313710617</v>
      </c>
      <c r="X103" s="74">
        <f t="shared" si="201"/>
        <v>6168.0777515947457</v>
      </c>
      <c r="Y103" s="74">
        <f t="shared" si="201"/>
        <v>7830.3222064078964</v>
      </c>
      <c r="Z103" s="74">
        <f t="shared" si="201"/>
        <v>7394.2337577657618</v>
      </c>
      <c r="AA103" s="74">
        <f t="shared" si="201"/>
        <v>7920.5210387519373</v>
      </c>
      <c r="AB103" s="74">
        <f t="shared" si="201"/>
        <v>8731.155874934333</v>
      </c>
      <c r="AC103" s="74">
        <f t="shared" si="201"/>
        <v>8791.8688908543536</v>
      </c>
      <c r="AD103" s="74">
        <f t="shared" si="201"/>
        <v>7563.1552339553346</v>
      </c>
      <c r="AE103" s="74">
        <f t="shared" si="201"/>
        <v>7958.228962809475</v>
      </c>
      <c r="AF103" s="74">
        <f t="shared" si="201"/>
        <v>9778.126217825582</v>
      </c>
      <c r="AG103" s="74">
        <f t="shared" ref="AG103" si="202">AG$82*AG93</f>
        <v>9049.9256946344231</v>
      </c>
      <c r="AH103" s="74">
        <f t="shared" ref="AH103:BL103" si="203">AG103*(1+AH$85)</f>
        <v>9339.5233168627256</v>
      </c>
      <c r="AI103" s="74">
        <f t="shared" si="203"/>
        <v>9638.3880630023323</v>
      </c>
      <c r="AJ103" s="74">
        <f t="shared" si="203"/>
        <v>9946.816481018408</v>
      </c>
      <c r="AK103" s="74">
        <f t="shared" si="203"/>
        <v>10265.114608410997</v>
      </c>
      <c r="AL103" s="74">
        <f t="shared" si="203"/>
        <v>10593.598275880149</v>
      </c>
      <c r="AM103" s="74">
        <f t="shared" si="203"/>
        <v>10932.593420708314</v>
      </c>
      <c r="AN103" s="74">
        <f t="shared" si="203"/>
        <v>11282.43641017098</v>
      </c>
      <c r="AO103" s="74">
        <f t="shared" si="203"/>
        <v>11643.474375296451</v>
      </c>
      <c r="AP103" s="74">
        <f t="shared" si="203"/>
        <v>12016.065555305939</v>
      </c>
      <c r="AQ103" s="74">
        <f t="shared" si="203"/>
        <v>12400.579653075729</v>
      </c>
      <c r="AR103" s="74">
        <f t="shared" si="203"/>
        <v>12797.398201974152</v>
      </c>
      <c r="AS103" s="74">
        <f t="shared" si="203"/>
        <v>13206.914944437325</v>
      </c>
      <c r="AT103" s="74">
        <f t="shared" si="203"/>
        <v>13629.536222659321</v>
      </c>
      <c r="AU103" s="74">
        <f t="shared" si="203"/>
        <v>14065.68138178442</v>
      </c>
      <c r="AV103" s="74">
        <f t="shared" si="203"/>
        <v>14515.783186001521</v>
      </c>
      <c r="AW103" s="74">
        <f t="shared" si="203"/>
        <v>14980.288247953571</v>
      </c>
      <c r="AX103" s="74">
        <f t="shared" si="203"/>
        <v>15459.657471888086</v>
      </c>
      <c r="AY103" s="74">
        <f t="shared" si="203"/>
        <v>15954.366510988504</v>
      </c>
      <c r="AZ103" s="74">
        <f t="shared" si="203"/>
        <v>16464.906239340136</v>
      </c>
      <c r="BA103" s="74">
        <f t="shared" si="203"/>
        <v>16991.783238999022</v>
      </c>
      <c r="BB103" s="74">
        <f t="shared" si="203"/>
        <v>17535.52030264699</v>
      </c>
      <c r="BC103" s="74">
        <f t="shared" si="203"/>
        <v>18096.656952331694</v>
      </c>
      <c r="BD103" s="74">
        <f t="shared" si="203"/>
        <v>18675.749974806309</v>
      </c>
      <c r="BE103" s="74">
        <f t="shared" si="203"/>
        <v>19273.373974000111</v>
      </c>
      <c r="BF103" s="74">
        <f t="shared" si="203"/>
        <v>19890.121941168116</v>
      </c>
      <c r="BG103" s="74">
        <f t="shared" si="203"/>
        <v>20526.605843285495</v>
      </c>
      <c r="BH103" s="74">
        <f t="shared" si="203"/>
        <v>21183.457230270633</v>
      </c>
      <c r="BI103" s="74">
        <f t="shared" si="203"/>
        <v>21861.327861639293</v>
      </c>
      <c r="BJ103" s="74">
        <f t="shared" si="203"/>
        <v>22560.890353211751</v>
      </c>
      <c r="BK103" s="74">
        <f t="shared" si="203"/>
        <v>23282.838844514528</v>
      </c>
      <c r="BL103" s="74">
        <f t="shared" si="203"/>
        <v>24027.889687538995</v>
      </c>
      <c r="BM103" s="74">
        <f t="shared" si="142"/>
        <v>24796.782157540241</v>
      </c>
      <c r="BN103" s="74">
        <f t="shared" si="143"/>
        <v>25590.279186581531</v>
      </c>
      <c r="BO103" s="74">
        <f t="shared" si="144"/>
        <v>26409.168120552142</v>
      </c>
      <c r="BP103" s="74">
        <f t="shared" si="145"/>
        <v>27254.261500409812</v>
      </c>
      <c r="BQ103" s="74">
        <f t="shared" si="146"/>
        <v>28126.397868422926</v>
      </c>
      <c r="BR103" s="74">
        <f t="shared" si="147"/>
        <v>29026.44260021246</v>
      </c>
      <c r="BS103" s="74">
        <f t="shared" si="148"/>
        <v>29955.288763419259</v>
      </c>
      <c r="BT103" s="74">
        <f t="shared" si="149"/>
        <v>30913.858003848676</v>
      </c>
      <c r="BU103" s="74">
        <f t="shared" si="150"/>
        <v>31903.101459971836</v>
      </c>
      <c r="BV103" s="74">
        <f t="shared" si="151"/>
        <v>32924.000706690938</v>
      </c>
      <c r="BW103" s="74">
        <f t="shared" si="152"/>
        <v>33977.568729305051</v>
      </c>
      <c r="BX103" s="74">
        <f t="shared" si="153"/>
        <v>35064.850928642816</v>
      </c>
      <c r="BY103" s="74">
        <f t="shared" si="154"/>
        <v>36186.926158359391</v>
      </c>
      <c r="BZ103" s="74">
        <f t="shared" si="155"/>
        <v>37344.907795426894</v>
      </c>
      <c r="CA103" s="74">
        <f t="shared" si="156"/>
        <v>38539.944844880556</v>
      </c>
      <c r="CB103" s="74">
        <f t="shared" si="157"/>
        <v>39773.223079916737</v>
      </c>
      <c r="CC103" s="74">
        <f t="shared" si="158"/>
        <v>41045.966218474074</v>
      </c>
      <c r="CD103" s="74">
        <f t="shared" si="159"/>
        <v>42359.437137465247</v>
      </c>
      <c r="CE103" s="74">
        <f t="shared" si="160"/>
        <v>43714.939125864134</v>
      </c>
      <c r="CF103" s="74">
        <f t="shared" si="161"/>
        <v>45113.817177891789</v>
      </c>
      <c r="CG103" s="74">
        <f t="shared" si="162"/>
        <v>46557.459327584329</v>
      </c>
      <c r="CH103" s="74">
        <f t="shared" si="163"/>
        <v>48047.29802606703</v>
      </c>
      <c r="CI103" s="74">
        <f t="shared" si="164"/>
        <v>49584.811562901174</v>
      </c>
      <c r="CJ103" s="74">
        <f t="shared" si="165"/>
        <v>51171.525532914013</v>
      </c>
      <c r="CK103" s="74">
        <f t="shared" si="166"/>
        <v>52809.014349967263</v>
      </c>
      <c r="CL103" s="74">
        <f t="shared" si="167"/>
        <v>54498.902809166219</v>
      </c>
      <c r="CM103" s="74">
        <f t="shared" si="168"/>
        <v>56242.867699059541</v>
      </c>
      <c r="CN103" s="74">
        <f t="shared" si="169"/>
        <v>58042.639465429449</v>
      </c>
      <c r="CO103" s="74">
        <f t="shared" si="170"/>
        <v>59900.003928323196</v>
      </c>
      <c r="CP103" s="74">
        <f t="shared" si="171"/>
        <v>61816.804054029541</v>
      </c>
      <c r="CQ103" s="74">
        <f t="shared" si="172"/>
        <v>63794.941783758484</v>
      </c>
      <c r="CR103" s="74">
        <f t="shared" si="173"/>
        <v>65836.379920838765</v>
      </c>
      <c r="CS103" s="74">
        <f t="shared" si="174"/>
        <v>67943.144078305602</v>
      </c>
      <c r="CT103" s="74">
        <f t="shared" si="175"/>
        <v>70117.324688811379</v>
      </c>
      <c r="CU103" s="74">
        <f t="shared" si="176"/>
        <v>72361.079078853349</v>
      </c>
      <c r="CV103" s="74">
        <f t="shared" si="177"/>
        <v>74676.633609376659</v>
      </c>
      <c r="CW103" s="74">
        <f t="shared" si="178"/>
        <v>77066.285884876721</v>
      </c>
      <c r="CX103" s="74">
        <f t="shared" si="179"/>
        <v>79532.40703319278</v>
      </c>
      <c r="CY103" s="74">
        <f t="shared" si="180"/>
        <v>82077.444058254958</v>
      </c>
      <c r="CZ103" s="74">
        <f t="shared" si="181"/>
        <v>84703.922268119117</v>
      </c>
      <c r="DA103" s="74">
        <f t="shared" si="182"/>
        <v>87414.447780698931</v>
      </c>
      <c r="DB103" s="74">
        <f t="shared" si="183"/>
        <v>90211.710109681298</v>
      </c>
      <c r="DC103" s="74">
        <f t="shared" si="184"/>
        <v>93098.484833191105</v>
      </c>
      <c r="DD103" s="74">
        <f t="shared" si="185"/>
        <v>96077.636347853229</v>
      </c>
      <c r="DE103" s="74">
        <f t="shared" si="186"/>
        <v>99152.120710984542</v>
      </c>
      <c r="DF103" s="74">
        <f t="shared" si="187"/>
        <v>102324.98857373605</v>
      </c>
      <c r="DG103" s="74">
        <f t="shared" si="188"/>
        <v>105599.3882080956</v>
      </c>
      <c r="DH103" s="74">
        <f t="shared" si="189"/>
        <v>108978.56863075466</v>
      </c>
      <c r="DI103" s="74">
        <f t="shared" si="190"/>
        <v>112465.8828269388</v>
      </c>
      <c r="DJ103" s="74">
        <f t="shared" si="191"/>
        <v>116064.79107740085</v>
      </c>
    </row>
    <row r="104" spans="2:114" x14ac:dyDescent="0.2">
      <c r="B104" s="236" t="str">
        <f t="shared" si="192"/>
        <v>Magnets</v>
      </c>
      <c r="C104" s="65" t="s">
        <v>2</v>
      </c>
      <c r="D104" s="74">
        <f t="shared" ref="D104:AF104" si="204">D$82*D94</f>
        <v>856.66481693803678</v>
      </c>
      <c r="E104" s="74">
        <f t="shared" si="204"/>
        <v>856.00425225240531</v>
      </c>
      <c r="F104" s="74">
        <f t="shared" si="204"/>
        <v>869.3115813295916</v>
      </c>
      <c r="G104" s="74">
        <f t="shared" si="204"/>
        <v>885.2238247627829</v>
      </c>
      <c r="H104" s="74">
        <f t="shared" si="204"/>
        <v>898.82519596847078</v>
      </c>
      <c r="I104" s="74">
        <f t="shared" si="204"/>
        <v>1100.0242367358569</v>
      </c>
      <c r="J104" s="74">
        <f t="shared" si="204"/>
        <v>1376.636931909791</v>
      </c>
      <c r="K104" s="74">
        <f t="shared" si="204"/>
        <v>1404.6232009560022</v>
      </c>
      <c r="L104" s="74">
        <f t="shared" si="204"/>
        <v>1395.8989873170713</v>
      </c>
      <c r="M104" s="74">
        <f t="shared" si="204"/>
        <v>1624.1498712931461</v>
      </c>
      <c r="N104" s="74">
        <f t="shared" si="204"/>
        <v>1850.8145858888952</v>
      </c>
      <c r="O104" s="74">
        <f t="shared" si="204"/>
        <v>2087.3075807952969</v>
      </c>
      <c r="P104" s="74">
        <f t="shared" si="204"/>
        <v>2775.7642541461719</v>
      </c>
      <c r="Q104" s="74">
        <f t="shared" si="204"/>
        <v>2861.2481259596552</v>
      </c>
      <c r="R104" s="74">
        <f t="shared" si="204"/>
        <v>3175.1866241356429</v>
      </c>
      <c r="S104" s="74">
        <f t="shared" si="204"/>
        <v>3598.6147839459572</v>
      </c>
      <c r="T104" s="74">
        <f t="shared" si="204"/>
        <v>4171.9498031493958</v>
      </c>
      <c r="U104" s="74">
        <f t="shared" si="204"/>
        <v>4066.4710801841557</v>
      </c>
      <c r="V104" s="74">
        <f t="shared" si="204"/>
        <v>4944.9384229704665</v>
      </c>
      <c r="W104" s="74">
        <f t="shared" si="204"/>
        <v>4821.679313710617</v>
      </c>
      <c r="X104" s="74">
        <f t="shared" si="204"/>
        <v>6168.0777515947457</v>
      </c>
      <c r="Y104" s="74">
        <f t="shared" si="204"/>
        <v>7830.3222064078964</v>
      </c>
      <c r="Z104" s="74">
        <f t="shared" si="204"/>
        <v>7394.2337577657618</v>
      </c>
      <c r="AA104" s="74">
        <f t="shared" si="204"/>
        <v>7920.5210387519373</v>
      </c>
      <c r="AB104" s="74">
        <f t="shared" si="204"/>
        <v>8731.155874934333</v>
      </c>
      <c r="AC104" s="74">
        <f t="shared" si="204"/>
        <v>8791.8688908543536</v>
      </c>
      <c r="AD104" s="74">
        <f t="shared" si="204"/>
        <v>7563.1552339553346</v>
      </c>
      <c r="AE104" s="74">
        <f t="shared" si="204"/>
        <v>7958.228962809475</v>
      </c>
      <c r="AF104" s="74">
        <f t="shared" si="204"/>
        <v>9778.126217825582</v>
      </c>
      <c r="AG104" s="74">
        <f t="shared" ref="AG104" si="205">AG$82*AG94</f>
        <v>9049.9256946344231</v>
      </c>
      <c r="AH104" s="74">
        <f t="shared" ref="AH104:BL104" si="206">AG104*(1+AH$85)</f>
        <v>9339.5233168627256</v>
      </c>
      <c r="AI104" s="74">
        <f t="shared" si="206"/>
        <v>9638.3880630023323</v>
      </c>
      <c r="AJ104" s="74">
        <f t="shared" si="206"/>
        <v>9946.816481018408</v>
      </c>
      <c r="AK104" s="74">
        <f t="shared" si="206"/>
        <v>10265.114608410997</v>
      </c>
      <c r="AL104" s="74">
        <f t="shared" si="206"/>
        <v>10593.598275880149</v>
      </c>
      <c r="AM104" s="74">
        <f t="shared" si="206"/>
        <v>10932.593420708314</v>
      </c>
      <c r="AN104" s="74">
        <f t="shared" si="206"/>
        <v>11282.43641017098</v>
      </c>
      <c r="AO104" s="74">
        <f t="shared" si="206"/>
        <v>11643.474375296451</v>
      </c>
      <c r="AP104" s="74">
        <f t="shared" si="206"/>
        <v>12016.065555305939</v>
      </c>
      <c r="AQ104" s="74">
        <f t="shared" si="206"/>
        <v>12400.579653075729</v>
      </c>
      <c r="AR104" s="74">
        <f t="shared" si="206"/>
        <v>12797.398201974152</v>
      </c>
      <c r="AS104" s="74">
        <f t="shared" si="206"/>
        <v>13206.914944437325</v>
      </c>
      <c r="AT104" s="74">
        <f t="shared" si="206"/>
        <v>13629.536222659321</v>
      </c>
      <c r="AU104" s="74">
        <f t="shared" si="206"/>
        <v>14065.68138178442</v>
      </c>
      <c r="AV104" s="74">
        <f t="shared" si="206"/>
        <v>14515.783186001521</v>
      </c>
      <c r="AW104" s="74">
        <f t="shared" si="206"/>
        <v>14980.288247953571</v>
      </c>
      <c r="AX104" s="74">
        <f t="shared" si="206"/>
        <v>15459.657471888086</v>
      </c>
      <c r="AY104" s="74">
        <f t="shared" si="206"/>
        <v>15954.366510988504</v>
      </c>
      <c r="AZ104" s="74">
        <f t="shared" si="206"/>
        <v>16464.906239340136</v>
      </c>
      <c r="BA104" s="74">
        <f t="shared" si="206"/>
        <v>16991.783238999022</v>
      </c>
      <c r="BB104" s="74">
        <f t="shared" si="206"/>
        <v>17535.52030264699</v>
      </c>
      <c r="BC104" s="74">
        <f t="shared" si="206"/>
        <v>18096.656952331694</v>
      </c>
      <c r="BD104" s="74">
        <f t="shared" si="206"/>
        <v>18675.749974806309</v>
      </c>
      <c r="BE104" s="74">
        <f t="shared" si="206"/>
        <v>19273.373974000111</v>
      </c>
      <c r="BF104" s="74">
        <f t="shared" si="206"/>
        <v>19890.121941168116</v>
      </c>
      <c r="BG104" s="74">
        <f t="shared" si="206"/>
        <v>20526.605843285495</v>
      </c>
      <c r="BH104" s="74">
        <f t="shared" si="206"/>
        <v>21183.457230270633</v>
      </c>
      <c r="BI104" s="74">
        <f t="shared" si="206"/>
        <v>21861.327861639293</v>
      </c>
      <c r="BJ104" s="74">
        <f t="shared" si="206"/>
        <v>22560.890353211751</v>
      </c>
      <c r="BK104" s="74">
        <f t="shared" si="206"/>
        <v>23282.838844514528</v>
      </c>
      <c r="BL104" s="74">
        <f t="shared" si="206"/>
        <v>24027.889687538995</v>
      </c>
      <c r="BM104" s="74">
        <f t="shared" si="142"/>
        <v>24796.782157540241</v>
      </c>
      <c r="BN104" s="74">
        <f t="shared" si="143"/>
        <v>25590.279186581531</v>
      </c>
      <c r="BO104" s="74">
        <f t="shared" si="144"/>
        <v>26409.168120552142</v>
      </c>
      <c r="BP104" s="74">
        <f t="shared" si="145"/>
        <v>27254.261500409812</v>
      </c>
      <c r="BQ104" s="74">
        <f t="shared" si="146"/>
        <v>28126.397868422926</v>
      </c>
      <c r="BR104" s="74">
        <f t="shared" si="147"/>
        <v>29026.44260021246</v>
      </c>
      <c r="BS104" s="74">
        <f t="shared" si="148"/>
        <v>29955.288763419259</v>
      </c>
      <c r="BT104" s="74">
        <f t="shared" si="149"/>
        <v>30913.858003848676</v>
      </c>
      <c r="BU104" s="74">
        <f t="shared" si="150"/>
        <v>31903.101459971836</v>
      </c>
      <c r="BV104" s="74">
        <f t="shared" si="151"/>
        <v>32924.000706690938</v>
      </c>
      <c r="BW104" s="74">
        <f t="shared" si="152"/>
        <v>33977.568729305051</v>
      </c>
      <c r="BX104" s="74">
        <f t="shared" si="153"/>
        <v>35064.850928642816</v>
      </c>
      <c r="BY104" s="74">
        <f t="shared" si="154"/>
        <v>36186.926158359391</v>
      </c>
      <c r="BZ104" s="74">
        <f t="shared" si="155"/>
        <v>37344.907795426894</v>
      </c>
      <c r="CA104" s="74">
        <f t="shared" si="156"/>
        <v>38539.944844880556</v>
      </c>
      <c r="CB104" s="74">
        <f t="shared" si="157"/>
        <v>39773.223079916737</v>
      </c>
      <c r="CC104" s="74">
        <f t="shared" si="158"/>
        <v>41045.966218474074</v>
      </c>
      <c r="CD104" s="74">
        <f t="shared" si="159"/>
        <v>42359.437137465247</v>
      </c>
      <c r="CE104" s="74">
        <f t="shared" si="160"/>
        <v>43714.939125864134</v>
      </c>
      <c r="CF104" s="74">
        <f t="shared" si="161"/>
        <v>45113.817177891789</v>
      </c>
      <c r="CG104" s="74">
        <f t="shared" si="162"/>
        <v>46557.459327584329</v>
      </c>
      <c r="CH104" s="74">
        <f t="shared" si="163"/>
        <v>48047.29802606703</v>
      </c>
      <c r="CI104" s="74">
        <f t="shared" si="164"/>
        <v>49584.811562901174</v>
      </c>
      <c r="CJ104" s="74">
        <f t="shared" si="165"/>
        <v>51171.525532914013</v>
      </c>
      <c r="CK104" s="74">
        <f t="shared" si="166"/>
        <v>52809.014349967263</v>
      </c>
      <c r="CL104" s="74">
        <f t="shared" si="167"/>
        <v>54498.902809166219</v>
      </c>
      <c r="CM104" s="74">
        <f t="shared" si="168"/>
        <v>56242.867699059541</v>
      </c>
      <c r="CN104" s="74">
        <f t="shared" si="169"/>
        <v>58042.639465429449</v>
      </c>
      <c r="CO104" s="74">
        <f t="shared" si="170"/>
        <v>59900.003928323196</v>
      </c>
      <c r="CP104" s="74">
        <f t="shared" si="171"/>
        <v>61816.804054029541</v>
      </c>
      <c r="CQ104" s="74">
        <f t="shared" si="172"/>
        <v>63794.941783758484</v>
      </c>
      <c r="CR104" s="74">
        <f t="shared" si="173"/>
        <v>65836.379920838765</v>
      </c>
      <c r="CS104" s="74">
        <f t="shared" si="174"/>
        <v>67943.144078305602</v>
      </c>
      <c r="CT104" s="74">
        <f t="shared" si="175"/>
        <v>70117.324688811379</v>
      </c>
      <c r="CU104" s="74">
        <f t="shared" si="176"/>
        <v>72361.079078853349</v>
      </c>
      <c r="CV104" s="74">
        <f t="shared" si="177"/>
        <v>74676.633609376659</v>
      </c>
      <c r="CW104" s="74">
        <f t="shared" si="178"/>
        <v>77066.285884876721</v>
      </c>
      <c r="CX104" s="74">
        <f t="shared" si="179"/>
        <v>79532.40703319278</v>
      </c>
      <c r="CY104" s="74">
        <f t="shared" si="180"/>
        <v>82077.444058254958</v>
      </c>
      <c r="CZ104" s="74">
        <f t="shared" si="181"/>
        <v>84703.922268119117</v>
      </c>
      <c r="DA104" s="74">
        <f t="shared" si="182"/>
        <v>87414.447780698931</v>
      </c>
      <c r="DB104" s="74">
        <f t="shared" si="183"/>
        <v>90211.710109681298</v>
      </c>
      <c r="DC104" s="74">
        <f t="shared" si="184"/>
        <v>93098.484833191105</v>
      </c>
      <c r="DD104" s="74">
        <f t="shared" si="185"/>
        <v>96077.636347853229</v>
      </c>
      <c r="DE104" s="74">
        <f t="shared" si="186"/>
        <v>99152.120710984542</v>
      </c>
      <c r="DF104" s="74">
        <f t="shared" si="187"/>
        <v>102324.98857373605</v>
      </c>
      <c r="DG104" s="74">
        <f t="shared" si="188"/>
        <v>105599.3882080956</v>
      </c>
      <c r="DH104" s="74">
        <f t="shared" si="189"/>
        <v>108978.56863075466</v>
      </c>
      <c r="DI104" s="74">
        <f t="shared" si="190"/>
        <v>112465.8828269388</v>
      </c>
      <c r="DJ104" s="74">
        <f t="shared" si="191"/>
        <v>116064.79107740085</v>
      </c>
    </row>
    <row r="105" spans="2:114" x14ac:dyDescent="0.2">
      <c r="B105" s="236" t="str">
        <f t="shared" si="192"/>
        <v>Tyre adhesives and paint dryers</v>
      </c>
      <c r="C105" s="65" t="s">
        <v>2</v>
      </c>
      <c r="D105" s="74">
        <f t="shared" ref="D105:AF105" si="207">D$82*D95</f>
        <v>685.3318535504294</v>
      </c>
      <c r="E105" s="74">
        <f t="shared" si="207"/>
        <v>684.80340180192422</v>
      </c>
      <c r="F105" s="74">
        <f t="shared" si="207"/>
        <v>695.44926506367324</v>
      </c>
      <c r="G105" s="74">
        <f t="shared" si="207"/>
        <v>708.17905981022636</v>
      </c>
      <c r="H105" s="74">
        <f t="shared" si="207"/>
        <v>719.0601567747766</v>
      </c>
      <c r="I105" s="74">
        <f t="shared" si="207"/>
        <v>880.01938938868557</v>
      </c>
      <c r="J105" s="74">
        <f t="shared" si="207"/>
        <v>1101.3095455278326</v>
      </c>
      <c r="K105" s="74">
        <f t="shared" si="207"/>
        <v>1123.6985607648016</v>
      </c>
      <c r="L105" s="74">
        <f t="shared" si="207"/>
        <v>1116.7191898536571</v>
      </c>
      <c r="M105" s="74">
        <f t="shared" si="207"/>
        <v>1299.319897034517</v>
      </c>
      <c r="N105" s="74">
        <f t="shared" si="207"/>
        <v>1480.6516687111161</v>
      </c>
      <c r="O105" s="74">
        <f t="shared" si="207"/>
        <v>1669.8460646362373</v>
      </c>
      <c r="P105" s="74">
        <f t="shared" si="207"/>
        <v>2220.6114033169374</v>
      </c>
      <c r="Q105" s="74">
        <f t="shared" si="207"/>
        <v>2288.9985007677242</v>
      </c>
      <c r="R105" s="74">
        <f t="shared" si="207"/>
        <v>2540.1492993085144</v>
      </c>
      <c r="S105" s="74">
        <f t="shared" si="207"/>
        <v>2878.8918271567654</v>
      </c>
      <c r="T105" s="74">
        <f t="shared" si="207"/>
        <v>3337.5598425195162</v>
      </c>
      <c r="U105" s="74">
        <f t="shared" si="207"/>
        <v>3253.1768641473245</v>
      </c>
      <c r="V105" s="74">
        <f t="shared" si="207"/>
        <v>3955.9507383763735</v>
      </c>
      <c r="W105" s="74">
        <f t="shared" si="207"/>
        <v>3857.343450968493</v>
      </c>
      <c r="X105" s="74">
        <f t="shared" si="207"/>
        <v>4934.4622012757964</v>
      </c>
      <c r="Y105" s="74">
        <f t="shared" si="207"/>
        <v>6264.2577651263173</v>
      </c>
      <c r="Z105" s="74">
        <f t="shared" si="207"/>
        <v>5915.3870062126089</v>
      </c>
      <c r="AA105" s="74">
        <f t="shared" si="207"/>
        <v>6336.4168310015502</v>
      </c>
      <c r="AB105" s="74">
        <f t="shared" si="207"/>
        <v>6984.9246999474663</v>
      </c>
      <c r="AC105" s="74">
        <f t="shared" si="207"/>
        <v>7033.4951126834821</v>
      </c>
      <c r="AD105" s="74">
        <f t="shared" si="207"/>
        <v>6050.5241871642675</v>
      </c>
      <c r="AE105" s="74">
        <f t="shared" si="207"/>
        <v>6366.5831702475798</v>
      </c>
      <c r="AF105" s="74">
        <f t="shared" si="207"/>
        <v>7822.5009742604652</v>
      </c>
      <c r="AG105" s="74">
        <f t="shared" ref="AG105" si="208">AG$82*AG95</f>
        <v>7239.9405557075388</v>
      </c>
      <c r="AH105" s="74">
        <f t="shared" ref="AH105:BL105" si="209">AG105*(1+AH$85)</f>
        <v>7471.6186534901799</v>
      </c>
      <c r="AI105" s="74">
        <f t="shared" si="209"/>
        <v>7710.7104504018662</v>
      </c>
      <c r="AJ105" s="74">
        <f t="shared" si="209"/>
        <v>7957.4531848147262</v>
      </c>
      <c r="AK105" s="74">
        <f t="shared" si="209"/>
        <v>8212.0916867287979</v>
      </c>
      <c r="AL105" s="74">
        <f t="shared" si="209"/>
        <v>8474.8786207041194</v>
      </c>
      <c r="AM105" s="74">
        <f t="shared" si="209"/>
        <v>8746.0747365666521</v>
      </c>
      <c r="AN105" s="74">
        <f t="shared" si="209"/>
        <v>9025.9491281367846</v>
      </c>
      <c r="AO105" s="74">
        <f t="shared" si="209"/>
        <v>9314.7795002371622</v>
      </c>
      <c r="AP105" s="74">
        <f t="shared" si="209"/>
        <v>9612.8524442447524</v>
      </c>
      <c r="AQ105" s="74">
        <f t="shared" si="209"/>
        <v>9920.4637224605849</v>
      </c>
      <c r="AR105" s="74">
        <f t="shared" si="209"/>
        <v>10237.918561579323</v>
      </c>
      <c r="AS105" s="74">
        <f t="shared" si="209"/>
        <v>10565.531955549861</v>
      </c>
      <c r="AT105" s="74">
        <f t="shared" si="209"/>
        <v>10903.628978127457</v>
      </c>
      <c r="AU105" s="74">
        <f t="shared" si="209"/>
        <v>11252.545105427536</v>
      </c>
      <c r="AV105" s="74">
        <f t="shared" si="209"/>
        <v>11612.626548801218</v>
      </c>
      <c r="AW105" s="74">
        <f t="shared" si="209"/>
        <v>11984.230598362858</v>
      </c>
      <c r="AX105" s="74">
        <f t="shared" si="209"/>
        <v>12367.725977510469</v>
      </c>
      <c r="AY105" s="74">
        <f t="shared" si="209"/>
        <v>12763.493208790804</v>
      </c>
      <c r="AZ105" s="74">
        <f t="shared" si="209"/>
        <v>13171.924991472109</v>
      </c>
      <c r="BA105" s="74">
        <f t="shared" si="209"/>
        <v>13593.426591199217</v>
      </c>
      <c r="BB105" s="74">
        <f t="shared" si="209"/>
        <v>14028.416242117592</v>
      </c>
      <c r="BC105" s="74">
        <f t="shared" si="209"/>
        <v>14477.325561865355</v>
      </c>
      <c r="BD105" s="74">
        <f t="shared" si="209"/>
        <v>14940.599979845047</v>
      </c>
      <c r="BE105" s="74">
        <f t="shared" si="209"/>
        <v>15418.699179200088</v>
      </c>
      <c r="BF105" s="74">
        <f t="shared" si="209"/>
        <v>15912.097552934491</v>
      </c>
      <c r="BG105" s="74">
        <f t="shared" si="209"/>
        <v>16421.284674628394</v>
      </c>
      <c r="BH105" s="74">
        <f t="shared" si="209"/>
        <v>16946.765784216503</v>
      </c>
      <c r="BI105" s="74">
        <f t="shared" si="209"/>
        <v>17489.062289311431</v>
      </c>
      <c r="BJ105" s="74">
        <f t="shared" si="209"/>
        <v>18048.712282569395</v>
      </c>
      <c r="BK105" s="74">
        <f t="shared" si="209"/>
        <v>18626.271075611618</v>
      </c>
      <c r="BL105" s="74">
        <f t="shared" si="209"/>
        <v>19222.311750031189</v>
      </c>
      <c r="BM105" s="74">
        <f t="shared" si="142"/>
        <v>19837.425726032187</v>
      </c>
      <c r="BN105" s="74">
        <f t="shared" si="143"/>
        <v>20472.223349265216</v>
      </c>
      <c r="BO105" s="74">
        <f t="shared" si="144"/>
        <v>21127.334496441705</v>
      </c>
      <c r="BP105" s="74">
        <f t="shared" si="145"/>
        <v>21803.409200327838</v>
      </c>
      <c r="BQ105" s="74">
        <f t="shared" si="146"/>
        <v>22501.118294738331</v>
      </c>
      <c r="BR105" s="74">
        <f t="shared" si="147"/>
        <v>23221.154080169959</v>
      </c>
      <c r="BS105" s="74">
        <f t="shared" si="148"/>
        <v>23964.231010735399</v>
      </c>
      <c r="BT105" s="74">
        <f t="shared" si="149"/>
        <v>24731.086403078931</v>
      </c>
      <c r="BU105" s="74">
        <f t="shared" si="150"/>
        <v>25522.481167977458</v>
      </c>
      <c r="BV105" s="74">
        <f t="shared" si="151"/>
        <v>26339.200565352738</v>
      </c>
      <c r="BW105" s="74">
        <f t="shared" si="152"/>
        <v>27182.054983444024</v>
      </c>
      <c r="BX105" s="74">
        <f t="shared" si="153"/>
        <v>28051.880742914233</v>
      </c>
      <c r="BY105" s="74">
        <f t="shared" si="154"/>
        <v>28949.540926687489</v>
      </c>
      <c r="BZ105" s="74">
        <f t="shared" si="155"/>
        <v>29875.926236341489</v>
      </c>
      <c r="CA105" s="74">
        <f t="shared" si="156"/>
        <v>30831.955875904419</v>
      </c>
      <c r="CB105" s="74">
        <f t="shared" si="157"/>
        <v>31818.578463933361</v>
      </c>
      <c r="CC105" s="74">
        <f t="shared" si="158"/>
        <v>32836.772974779233</v>
      </c>
      <c r="CD105" s="74">
        <f t="shared" si="159"/>
        <v>33887.549709972169</v>
      </c>
      <c r="CE105" s="74">
        <f t="shared" si="160"/>
        <v>34971.951300691282</v>
      </c>
      <c r="CF105" s="74">
        <f t="shared" si="161"/>
        <v>36091.053742313401</v>
      </c>
      <c r="CG105" s="74">
        <f t="shared" si="162"/>
        <v>37245.967462067434</v>
      </c>
      <c r="CH105" s="74">
        <f t="shared" si="163"/>
        <v>38437.838420853594</v>
      </c>
      <c r="CI105" s="74">
        <f t="shared" si="164"/>
        <v>39667.849250320913</v>
      </c>
      <c r="CJ105" s="74">
        <f t="shared" si="165"/>
        <v>40937.22042633118</v>
      </c>
      <c r="CK105" s="74">
        <f t="shared" si="166"/>
        <v>42247.211479973776</v>
      </c>
      <c r="CL105" s="74">
        <f t="shared" si="167"/>
        <v>43599.12224733294</v>
      </c>
      <c r="CM105" s="74">
        <f t="shared" si="168"/>
        <v>44994.294159247598</v>
      </c>
      <c r="CN105" s="74">
        <f t="shared" si="169"/>
        <v>46434.111572343521</v>
      </c>
      <c r="CO105" s="74">
        <f t="shared" si="170"/>
        <v>47920.003142658512</v>
      </c>
      <c r="CP105" s="74">
        <f t="shared" si="171"/>
        <v>49453.443243223584</v>
      </c>
      <c r="CQ105" s="74">
        <f t="shared" si="172"/>
        <v>51035.953427006738</v>
      </c>
      <c r="CR105" s="74">
        <f t="shared" si="173"/>
        <v>52669.103936670952</v>
      </c>
      <c r="CS105" s="74">
        <f t="shared" si="174"/>
        <v>54354.515262644425</v>
      </c>
      <c r="CT105" s="74">
        <f t="shared" si="175"/>
        <v>56093.859751049051</v>
      </c>
      <c r="CU105" s="74">
        <f t="shared" si="176"/>
        <v>57888.863263082625</v>
      </c>
      <c r="CV105" s="74">
        <f t="shared" si="177"/>
        <v>59741.306887501269</v>
      </c>
      <c r="CW105" s="74">
        <f t="shared" si="178"/>
        <v>61653.028707901314</v>
      </c>
      <c r="CX105" s="74">
        <f t="shared" si="179"/>
        <v>63625.925626554155</v>
      </c>
      <c r="CY105" s="74">
        <f t="shared" si="180"/>
        <v>65661.955246603888</v>
      </c>
      <c r="CZ105" s="74">
        <f t="shared" si="181"/>
        <v>67763.137814495218</v>
      </c>
      <c r="DA105" s="74">
        <f t="shared" si="182"/>
        <v>69931.558224559063</v>
      </c>
      <c r="DB105" s="74">
        <f t="shared" si="183"/>
        <v>72169.368087744951</v>
      </c>
      <c r="DC105" s="74">
        <f t="shared" si="184"/>
        <v>74478.787866552797</v>
      </c>
      <c r="DD105" s="74">
        <f t="shared" si="185"/>
        <v>76862.10907828249</v>
      </c>
      <c r="DE105" s="74">
        <f t="shared" si="186"/>
        <v>79321.696568787534</v>
      </c>
      <c r="DF105" s="74">
        <f t="shared" si="187"/>
        <v>81859.990858988735</v>
      </c>
      <c r="DG105" s="74">
        <f t="shared" si="188"/>
        <v>84479.510566476383</v>
      </c>
      <c r="DH105" s="74">
        <f t="shared" si="189"/>
        <v>87182.854904603635</v>
      </c>
      <c r="DI105" s="74">
        <f t="shared" si="190"/>
        <v>89972.706261550949</v>
      </c>
      <c r="DJ105" s="74">
        <f t="shared" si="191"/>
        <v>92851.832861920586</v>
      </c>
    </row>
    <row r="106" spans="2:114" x14ac:dyDescent="0.2">
      <c r="B106" s="236" t="str">
        <f t="shared" si="192"/>
        <v>others</v>
      </c>
      <c r="C106" s="65" t="s">
        <v>2</v>
      </c>
      <c r="D106" s="74">
        <f t="shared" ref="D106:AF106" si="210">D$82*D96</f>
        <v>685.3318535504294</v>
      </c>
      <c r="E106" s="74">
        <f t="shared" si="210"/>
        <v>684.80340180192422</v>
      </c>
      <c r="F106" s="74">
        <f t="shared" si="210"/>
        <v>695.44926506367324</v>
      </c>
      <c r="G106" s="74">
        <f t="shared" si="210"/>
        <v>708.17905981022636</v>
      </c>
      <c r="H106" s="74">
        <f t="shared" si="210"/>
        <v>719.0601567747766</v>
      </c>
      <c r="I106" s="74">
        <f t="shared" si="210"/>
        <v>880.01938938868557</v>
      </c>
      <c r="J106" s="74">
        <f t="shared" si="210"/>
        <v>1101.3095455278326</v>
      </c>
      <c r="K106" s="74">
        <f t="shared" si="210"/>
        <v>1123.6985607648016</v>
      </c>
      <c r="L106" s="74">
        <f t="shared" si="210"/>
        <v>1116.7191898536571</v>
      </c>
      <c r="M106" s="74">
        <f t="shared" si="210"/>
        <v>1299.319897034517</v>
      </c>
      <c r="N106" s="74">
        <f t="shared" si="210"/>
        <v>1480.6516687111161</v>
      </c>
      <c r="O106" s="74">
        <f t="shared" si="210"/>
        <v>1669.8460646362373</v>
      </c>
      <c r="P106" s="74">
        <f t="shared" si="210"/>
        <v>2220.6114033169374</v>
      </c>
      <c r="Q106" s="74">
        <f t="shared" si="210"/>
        <v>2288.9985007677242</v>
      </c>
      <c r="R106" s="74">
        <f t="shared" si="210"/>
        <v>2540.1492993085144</v>
      </c>
      <c r="S106" s="74">
        <f t="shared" si="210"/>
        <v>2878.8918271567654</v>
      </c>
      <c r="T106" s="74">
        <f t="shared" si="210"/>
        <v>3337.5598425195162</v>
      </c>
      <c r="U106" s="74">
        <f t="shared" si="210"/>
        <v>3253.1768641473245</v>
      </c>
      <c r="V106" s="74">
        <f t="shared" si="210"/>
        <v>3955.9507383763735</v>
      </c>
      <c r="W106" s="74">
        <f t="shared" si="210"/>
        <v>3857.343450968493</v>
      </c>
      <c r="X106" s="74">
        <f t="shared" si="210"/>
        <v>4934.4622012757964</v>
      </c>
      <c r="Y106" s="74">
        <f t="shared" si="210"/>
        <v>6264.2577651263173</v>
      </c>
      <c r="Z106" s="74">
        <f t="shared" si="210"/>
        <v>5915.3870062126089</v>
      </c>
      <c r="AA106" s="74">
        <f t="shared" si="210"/>
        <v>6336.4168310015502</v>
      </c>
      <c r="AB106" s="74">
        <f t="shared" si="210"/>
        <v>6984.9246999474663</v>
      </c>
      <c r="AC106" s="74">
        <f t="shared" si="210"/>
        <v>7033.4951126834821</v>
      </c>
      <c r="AD106" s="74">
        <f t="shared" si="210"/>
        <v>6050.5241871642675</v>
      </c>
      <c r="AE106" s="74">
        <f t="shared" si="210"/>
        <v>6366.5831702475798</v>
      </c>
      <c r="AF106" s="74">
        <f t="shared" si="210"/>
        <v>7822.5009742604652</v>
      </c>
      <c r="AG106" s="74">
        <f t="shared" ref="AG106" si="211">AG$82*AG96</f>
        <v>7239.9405557075388</v>
      </c>
      <c r="AH106" s="74">
        <f t="shared" ref="AH106:BL106" si="212">AG106*(1+AH$85)</f>
        <v>7471.6186534901799</v>
      </c>
      <c r="AI106" s="74">
        <f t="shared" si="212"/>
        <v>7710.7104504018662</v>
      </c>
      <c r="AJ106" s="74">
        <f t="shared" si="212"/>
        <v>7957.4531848147262</v>
      </c>
      <c r="AK106" s="74">
        <f t="shared" si="212"/>
        <v>8212.0916867287979</v>
      </c>
      <c r="AL106" s="74">
        <f t="shared" si="212"/>
        <v>8474.8786207041194</v>
      </c>
      <c r="AM106" s="74">
        <f t="shared" si="212"/>
        <v>8746.0747365666521</v>
      </c>
      <c r="AN106" s="74">
        <f t="shared" si="212"/>
        <v>9025.9491281367846</v>
      </c>
      <c r="AO106" s="74">
        <f t="shared" si="212"/>
        <v>9314.7795002371622</v>
      </c>
      <c r="AP106" s="74">
        <f t="shared" si="212"/>
        <v>9612.8524442447524</v>
      </c>
      <c r="AQ106" s="74">
        <f t="shared" si="212"/>
        <v>9920.4637224605849</v>
      </c>
      <c r="AR106" s="74">
        <f t="shared" si="212"/>
        <v>10237.918561579323</v>
      </c>
      <c r="AS106" s="74">
        <f t="shared" si="212"/>
        <v>10565.531955549861</v>
      </c>
      <c r="AT106" s="74">
        <f t="shared" si="212"/>
        <v>10903.628978127457</v>
      </c>
      <c r="AU106" s="74">
        <f t="shared" si="212"/>
        <v>11252.545105427536</v>
      </c>
      <c r="AV106" s="74">
        <f t="shared" si="212"/>
        <v>11612.626548801218</v>
      </c>
      <c r="AW106" s="74">
        <f t="shared" si="212"/>
        <v>11984.230598362858</v>
      </c>
      <c r="AX106" s="74">
        <f t="shared" si="212"/>
        <v>12367.725977510469</v>
      </c>
      <c r="AY106" s="74">
        <f t="shared" si="212"/>
        <v>12763.493208790804</v>
      </c>
      <c r="AZ106" s="74">
        <f t="shared" si="212"/>
        <v>13171.924991472109</v>
      </c>
      <c r="BA106" s="74">
        <f t="shared" si="212"/>
        <v>13593.426591199217</v>
      </c>
      <c r="BB106" s="74">
        <f t="shared" si="212"/>
        <v>14028.416242117592</v>
      </c>
      <c r="BC106" s="74">
        <f t="shared" si="212"/>
        <v>14477.325561865355</v>
      </c>
      <c r="BD106" s="74">
        <f t="shared" si="212"/>
        <v>14940.599979845047</v>
      </c>
      <c r="BE106" s="74">
        <f t="shared" si="212"/>
        <v>15418.699179200088</v>
      </c>
      <c r="BF106" s="74">
        <f t="shared" si="212"/>
        <v>15912.097552934491</v>
      </c>
      <c r="BG106" s="74">
        <f t="shared" si="212"/>
        <v>16421.284674628394</v>
      </c>
      <c r="BH106" s="74">
        <f t="shared" si="212"/>
        <v>16946.765784216503</v>
      </c>
      <c r="BI106" s="74">
        <f t="shared" si="212"/>
        <v>17489.062289311431</v>
      </c>
      <c r="BJ106" s="74">
        <f t="shared" si="212"/>
        <v>18048.712282569395</v>
      </c>
      <c r="BK106" s="74">
        <f t="shared" si="212"/>
        <v>18626.271075611618</v>
      </c>
      <c r="BL106" s="74">
        <f t="shared" si="212"/>
        <v>19222.311750031189</v>
      </c>
      <c r="BM106" s="74">
        <f t="shared" si="142"/>
        <v>19837.425726032187</v>
      </c>
      <c r="BN106" s="74">
        <f t="shared" si="143"/>
        <v>20472.223349265216</v>
      </c>
      <c r="BO106" s="74">
        <f t="shared" si="144"/>
        <v>21127.334496441705</v>
      </c>
      <c r="BP106" s="74">
        <f t="shared" si="145"/>
        <v>21803.409200327838</v>
      </c>
      <c r="BQ106" s="74">
        <f t="shared" si="146"/>
        <v>22501.118294738331</v>
      </c>
      <c r="BR106" s="74">
        <f t="shared" si="147"/>
        <v>23221.154080169959</v>
      </c>
      <c r="BS106" s="74">
        <f t="shared" si="148"/>
        <v>23964.231010735399</v>
      </c>
      <c r="BT106" s="74">
        <f t="shared" si="149"/>
        <v>24731.086403078931</v>
      </c>
      <c r="BU106" s="74">
        <f t="shared" si="150"/>
        <v>25522.481167977458</v>
      </c>
      <c r="BV106" s="74">
        <f t="shared" si="151"/>
        <v>26339.200565352738</v>
      </c>
      <c r="BW106" s="74">
        <f t="shared" si="152"/>
        <v>27182.054983444024</v>
      </c>
      <c r="BX106" s="74">
        <f t="shared" si="153"/>
        <v>28051.880742914233</v>
      </c>
      <c r="BY106" s="74">
        <f t="shared" si="154"/>
        <v>28949.540926687489</v>
      </c>
      <c r="BZ106" s="74">
        <f t="shared" si="155"/>
        <v>29875.926236341489</v>
      </c>
      <c r="CA106" s="74">
        <f t="shared" si="156"/>
        <v>30831.955875904419</v>
      </c>
      <c r="CB106" s="74">
        <f t="shared" si="157"/>
        <v>31818.578463933361</v>
      </c>
      <c r="CC106" s="74">
        <f t="shared" si="158"/>
        <v>32836.772974779233</v>
      </c>
      <c r="CD106" s="74">
        <f t="shared" si="159"/>
        <v>33887.549709972169</v>
      </c>
      <c r="CE106" s="74">
        <f t="shared" si="160"/>
        <v>34971.951300691282</v>
      </c>
      <c r="CF106" s="74">
        <f t="shared" si="161"/>
        <v>36091.053742313401</v>
      </c>
      <c r="CG106" s="74">
        <f t="shared" si="162"/>
        <v>37245.967462067434</v>
      </c>
      <c r="CH106" s="74">
        <f t="shared" si="163"/>
        <v>38437.838420853594</v>
      </c>
      <c r="CI106" s="74">
        <f t="shared" si="164"/>
        <v>39667.849250320913</v>
      </c>
      <c r="CJ106" s="74">
        <f t="shared" si="165"/>
        <v>40937.22042633118</v>
      </c>
      <c r="CK106" s="74">
        <f t="shared" si="166"/>
        <v>42247.211479973776</v>
      </c>
      <c r="CL106" s="74">
        <f t="shared" si="167"/>
        <v>43599.12224733294</v>
      </c>
      <c r="CM106" s="74">
        <f t="shared" si="168"/>
        <v>44994.294159247598</v>
      </c>
      <c r="CN106" s="74">
        <f t="shared" si="169"/>
        <v>46434.111572343521</v>
      </c>
      <c r="CO106" s="74">
        <f t="shared" si="170"/>
        <v>47920.003142658512</v>
      </c>
      <c r="CP106" s="74">
        <f t="shared" si="171"/>
        <v>49453.443243223584</v>
      </c>
      <c r="CQ106" s="74">
        <f t="shared" si="172"/>
        <v>51035.953427006738</v>
      </c>
      <c r="CR106" s="74">
        <f t="shared" si="173"/>
        <v>52669.103936670952</v>
      </c>
      <c r="CS106" s="74">
        <f t="shared" si="174"/>
        <v>54354.515262644425</v>
      </c>
      <c r="CT106" s="74">
        <f t="shared" si="175"/>
        <v>56093.859751049051</v>
      </c>
      <c r="CU106" s="74">
        <f t="shared" si="176"/>
        <v>57888.863263082625</v>
      </c>
      <c r="CV106" s="74">
        <f t="shared" si="177"/>
        <v>59741.306887501269</v>
      </c>
      <c r="CW106" s="74">
        <f t="shared" si="178"/>
        <v>61653.028707901314</v>
      </c>
      <c r="CX106" s="74">
        <f t="shared" si="179"/>
        <v>63625.925626554155</v>
      </c>
      <c r="CY106" s="74">
        <f t="shared" si="180"/>
        <v>65661.955246603888</v>
      </c>
      <c r="CZ106" s="74">
        <f t="shared" si="181"/>
        <v>67763.137814495218</v>
      </c>
      <c r="DA106" s="74">
        <f t="shared" si="182"/>
        <v>69931.558224559063</v>
      </c>
      <c r="DB106" s="74">
        <f t="shared" si="183"/>
        <v>72169.368087744951</v>
      </c>
      <c r="DC106" s="74">
        <f t="shared" si="184"/>
        <v>74478.787866552797</v>
      </c>
      <c r="DD106" s="74">
        <f t="shared" si="185"/>
        <v>76862.10907828249</v>
      </c>
      <c r="DE106" s="74">
        <f t="shared" si="186"/>
        <v>79321.696568787534</v>
      </c>
      <c r="DF106" s="74">
        <f t="shared" si="187"/>
        <v>81859.990858988735</v>
      </c>
      <c r="DG106" s="74">
        <f t="shared" si="188"/>
        <v>84479.510566476383</v>
      </c>
      <c r="DH106" s="74">
        <f t="shared" si="189"/>
        <v>87182.854904603635</v>
      </c>
      <c r="DI106" s="74">
        <f t="shared" si="190"/>
        <v>89972.706261550949</v>
      </c>
      <c r="DJ106" s="74">
        <f t="shared" si="191"/>
        <v>92851.832861920586</v>
      </c>
    </row>
    <row r="107" spans="2:114" x14ac:dyDescent="0.2">
      <c r="B107" s="64" t="s">
        <v>58</v>
      </c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5"/>
      <c r="DI107" s="65"/>
      <c r="DJ107" s="65"/>
    </row>
    <row r="108" spans="2:114" x14ac:dyDescent="0.2">
      <c r="B108" s="236" t="str">
        <f>B99</f>
        <v>Batteries</v>
      </c>
      <c r="C108" s="65" t="s">
        <v>2</v>
      </c>
      <c r="D108" s="74">
        <f t="shared" ref="D108:AF109" si="213">D$82*D89</f>
        <v>7195.9844622795081</v>
      </c>
      <c r="E108" s="74">
        <f t="shared" si="213"/>
        <v>7190.4357189202037</v>
      </c>
      <c r="F108" s="74">
        <f t="shared" si="213"/>
        <v>7302.2172831685684</v>
      </c>
      <c r="G108" s="74">
        <f t="shared" si="213"/>
        <v>7435.8801280073758</v>
      </c>
      <c r="H108" s="74">
        <f t="shared" si="213"/>
        <v>7550.1316461351535</v>
      </c>
      <c r="I108" s="74">
        <f t="shared" si="213"/>
        <v>9240.2035885811983</v>
      </c>
      <c r="J108" s="74">
        <f t="shared" si="213"/>
        <v>11563.750228042243</v>
      </c>
      <c r="K108" s="74">
        <f t="shared" si="213"/>
        <v>11798.834888030417</v>
      </c>
      <c r="L108" s="74">
        <f t="shared" si="213"/>
        <v>11725.551493463397</v>
      </c>
      <c r="M108" s="74">
        <f t="shared" si="213"/>
        <v>13642.858918862426</v>
      </c>
      <c r="N108" s="74">
        <f t="shared" si="213"/>
        <v>15546.842521466719</v>
      </c>
      <c r="O108" s="74">
        <f t="shared" si="213"/>
        <v>17533.38367868049</v>
      </c>
      <c r="P108" s="74">
        <f t="shared" si="213"/>
        <v>23316.419734827839</v>
      </c>
      <c r="Q108" s="74">
        <f t="shared" si="213"/>
        <v>24034.484258061104</v>
      </c>
      <c r="R108" s="74">
        <f t="shared" si="213"/>
        <v>26671.567642739399</v>
      </c>
      <c r="S108" s="74">
        <f t="shared" si="213"/>
        <v>30228.364185146038</v>
      </c>
      <c r="T108" s="74">
        <f t="shared" si="213"/>
        <v>35044.37834645492</v>
      </c>
      <c r="U108" s="74">
        <f t="shared" si="213"/>
        <v>34158.357073546904</v>
      </c>
      <c r="V108" s="74">
        <f t="shared" si="213"/>
        <v>41537.482752951917</v>
      </c>
      <c r="W108" s="74">
        <f t="shared" si="213"/>
        <v>40502.10623516918</v>
      </c>
      <c r="X108" s="74">
        <f t="shared" si="213"/>
        <v>51811.85311339586</v>
      </c>
      <c r="Y108" s="74">
        <f t="shared" si="213"/>
        <v>65774.70653382632</v>
      </c>
      <c r="Z108" s="74">
        <f t="shared" si="213"/>
        <v>62111.563565232391</v>
      </c>
      <c r="AA108" s="74">
        <f t="shared" si="213"/>
        <v>66532.376725516267</v>
      </c>
      <c r="AB108" s="74">
        <f t="shared" si="213"/>
        <v>73341.709349448385</v>
      </c>
      <c r="AC108" s="74">
        <f t="shared" si="213"/>
        <v>73851.698683176553</v>
      </c>
      <c r="AD108" s="74">
        <f t="shared" si="213"/>
        <v>63530.503965224802</v>
      </c>
      <c r="AE108" s="74">
        <f t="shared" si="213"/>
        <v>66849.123287599577</v>
      </c>
      <c r="AF108" s="74">
        <f t="shared" si="213"/>
        <v>82136.260229734879</v>
      </c>
      <c r="AG108" s="74">
        <f t="shared" ref="AG108" si="214">AG$82*AG89</f>
        <v>76019.37583492916</v>
      </c>
      <c r="AH108" s="74">
        <f>AH99</f>
        <v>78451.995861646894</v>
      </c>
      <c r="AI108" s="74">
        <f t="shared" ref="AI108:BL108" si="215">AH108*(1+AI$86)</f>
        <v>80962.459729219598</v>
      </c>
      <c r="AJ108" s="74">
        <f t="shared" si="215"/>
        <v>83553.258440554622</v>
      </c>
      <c r="AK108" s="74">
        <f t="shared" si="215"/>
        <v>86226.962710652369</v>
      </c>
      <c r="AL108" s="74">
        <f t="shared" si="215"/>
        <v>88986.22551739325</v>
      </c>
      <c r="AM108" s="74">
        <f t="shared" si="215"/>
        <v>91833.78473394984</v>
      </c>
      <c r="AN108" s="74">
        <f t="shared" si="215"/>
        <v>94772.465845436236</v>
      </c>
      <c r="AO108" s="74">
        <f t="shared" si="215"/>
        <v>97805.184752490197</v>
      </c>
      <c r="AP108" s="74">
        <f t="shared" si="215"/>
        <v>100934.95066456989</v>
      </c>
      <c r="AQ108" s="74">
        <f t="shared" si="215"/>
        <v>104164.86908583612</v>
      </c>
      <c r="AR108" s="74">
        <f t="shared" si="215"/>
        <v>107498.14489658287</v>
      </c>
      <c r="AS108" s="74">
        <f t="shared" si="215"/>
        <v>110938.08553327352</v>
      </c>
      <c r="AT108" s="74">
        <f t="shared" si="215"/>
        <v>114488.10427033828</v>
      </c>
      <c r="AU108" s="74">
        <f t="shared" si="215"/>
        <v>118151.72360698911</v>
      </c>
      <c r="AV108" s="74">
        <f t="shared" si="215"/>
        <v>121932.57876241277</v>
      </c>
      <c r="AW108" s="74">
        <f t="shared" si="215"/>
        <v>125834.42128280998</v>
      </c>
      <c r="AX108" s="74">
        <f t="shared" si="215"/>
        <v>129861.12276385991</v>
      </c>
      <c r="AY108" s="74">
        <f t="shared" si="215"/>
        <v>134016.67869230342</v>
      </c>
      <c r="AZ108" s="74">
        <f t="shared" si="215"/>
        <v>138305.21241045714</v>
      </c>
      <c r="BA108" s="74">
        <f t="shared" si="215"/>
        <v>142730.97920759176</v>
      </c>
      <c r="BB108" s="74">
        <f t="shared" si="215"/>
        <v>147298.37054223471</v>
      </c>
      <c r="BC108" s="74">
        <f t="shared" si="215"/>
        <v>152011.91839958623</v>
      </c>
      <c r="BD108" s="74">
        <f t="shared" si="215"/>
        <v>156876.299788373</v>
      </c>
      <c r="BE108" s="74">
        <f t="shared" si="215"/>
        <v>161896.34138160094</v>
      </c>
      <c r="BF108" s="74">
        <f t="shared" si="215"/>
        <v>167077.02430581217</v>
      </c>
      <c r="BG108" s="74">
        <f t="shared" si="215"/>
        <v>172423.48908359816</v>
      </c>
      <c r="BH108" s="74">
        <f t="shared" si="215"/>
        <v>177941.04073427332</v>
      </c>
      <c r="BI108" s="74">
        <f t="shared" si="215"/>
        <v>183635.15403777009</v>
      </c>
      <c r="BJ108" s="74">
        <f t="shared" si="215"/>
        <v>189511.47896697873</v>
      </c>
      <c r="BK108" s="74">
        <f t="shared" si="215"/>
        <v>195575.84629392205</v>
      </c>
      <c r="BL108" s="74">
        <f t="shared" si="215"/>
        <v>201834.27337532755</v>
      </c>
      <c r="BM108" s="74">
        <f t="shared" ref="BM108:BM115" si="216">BL108*(1+BM$86)</f>
        <v>208292.97012333805</v>
      </c>
      <c r="BN108" s="74">
        <f t="shared" ref="BN108:BN115" si="217">BM108*(1+BN$86)</f>
        <v>214958.34516728486</v>
      </c>
      <c r="BO108" s="74">
        <f t="shared" ref="BO108:BO115" si="218">BN108*(1+BO$86)</f>
        <v>221837.01221263799</v>
      </c>
      <c r="BP108" s="74">
        <f t="shared" ref="BP108:BP115" si="219">BO108*(1+BP$86)</f>
        <v>228935.7966034424</v>
      </c>
      <c r="BQ108" s="74">
        <f t="shared" ref="BQ108:BQ115" si="220">BP108*(1+BQ$86)</f>
        <v>236261.74209475255</v>
      </c>
      <c r="BR108" s="74">
        <f t="shared" ref="BR108:BR115" si="221">BQ108*(1+BR$86)</f>
        <v>243822.11784178464</v>
      </c>
      <c r="BS108" s="74">
        <f t="shared" ref="BS108:BS115" si="222">BR108*(1+BS$86)</f>
        <v>251624.42561272177</v>
      </c>
      <c r="BT108" s="74">
        <f t="shared" ref="BT108:BT115" si="223">BS108*(1+BT$86)</f>
        <v>259676.40723232887</v>
      </c>
      <c r="BU108" s="74">
        <f t="shared" ref="BU108:BU115" si="224">BT108*(1+BU$86)</f>
        <v>267986.05226376338</v>
      </c>
      <c r="BV108" s="74">
        <f t="shared" ref="BV108:BV115" si="225">BU108*(1+BV$86)</f>
        <v>276561.60593620379</v>
      </c>
      <c r="BW108" s="74">
        <f t="shared" ref="BW108:BW115" si="226">BV108*(1+BW$86)</f>
        <v>285411.57732616231</v>
      </c>
      <c r="BX108" s="74">
        <f t="shared" ref="BX108:BX115" si="227">BW108*(1+BX$86)</f>
        <v>294544.74780059949</v>
      </c>
      <c r="BY108" s="74">
        <f t="shared" ref="BY108:BY115" si="228">BX108*(1+BY$86)</f>
        <v>303970.17973021866</v>
      </c>
      <c r="BZ108" s="74">
        <f t="shared" ref="BZ108:BZ115" si="229">BY108*(1+BZ$86)</f>
        <v>313697.22548158566</v>
      </c>
      <c r="CA108" s="74">
        <f t="shared" ref="CA108:CA115" si="230">BZ108*(1+CA$86)</f>
        <v>323735.53669699642</v>
      </c>
      <c r="CB108" s="74">
        <f t="shared" ref="CB108:CB115" si="231">CA108*(1+CB$86)</f>
        <v>334095.07387130032</v>
      </c>
      <c r="CC108" s="74">
        <f t="shared" ref="CC108:CC115" si="232">CB108*(1+CC$86)</f>
        <v>344786.11623518192</v>
      </c>
      <c r="CD108" s="74">
        <f t="shared" ref="CD108:CD115" si="233">CC108*(1+CD$86)</f>
        <v>355819.27195470774</v>
      </c>
      <c r="CE108" s="74">
        <f t="shared" ref="CE108:CE115" si="234">CD108*(1+CE$86)</f>
        <v>367205.48865725839</v>
      </c>
      <c r="CF108" s="74">
        <f t="shared" ref="CF108:CF115" si="235">CE108*(1+CF$86)</f>
        <v>378956.06429429067</v>
      </c>
      <c r="CG108" s="74">
        <f t="shared" ref="CG108:CG115" si="236">CF108*(1+CG$86)</f>
        <v>391082.65835170797</v>
      </c>
      <c r="CH108" s="74">
        <f t="shared" ref="CH108:CH115" si="237">CG108*(1+CH$86)</f>
        <v>403597.30341896263</v>
      </c>
      <c r="CI108" s="74">
        <f t="shared" ref="CI108:CI115" si="238">CH108*(1+CI$86)</f>
        <v>416512.41712836944</v>
      </c>
      <c r="CJ108" s="74">
        <f t="shared" ref="CJ108:CJ115" si="239">CI108*(1+CJ$86)</f>
        <v>429840.81447647727</v>
      </c>
      <c r="CK108" s="74">
        <f t="shared" ref="CK108:CK115" si="240">CJ108*(1+CK$86)</f>
        <v>443595.72053972457</v>
      </c>
      <c r="CL108" s="74">
        <f t="shared" ref="CL108:CL115" si="241">CK108*(1+CL$86)</f>
        <v>457790.78359699575</v>
      </c>
      <c r="CM108" s="74">
        <f t="shared" ref="CM108:CM115" si="242">CL108*(1+CM$86)</f>
        <v>472440.08867209964</v>
      </c>
      <c r="CN108" s="74">
        <f t="shared" ref="CN108:CN115" si="243">CM108*(1+CN$86)</f>
        <v>487558.17150960682</v>
      </c>
      <c r="CO108" s="74">
        <f t="shared" ref="CO108:CO115" si="244">CN108*(1+CO$86)</f>
        <v>503160.03299791424</v>
      </c>
      <c r="CP108" s="74">
        <f t="shared" ref="CP108:CP115" si="245">CO108*(1+CP$86)</f>
        <v>519261.15405384754</v>
      </c>
      <c r="CQ108" s="74">
        <f t="shared" ref="CQ108:CQ115" si="246">CP108*(1+CQ$86)</f>
        <v>535877.51098357071</v>
      </c>
      <c r="CR108" s="74">
        <f t="shared" ref="CR108:CR115" si="247">CQ108*(1+CR$86)</f>
        <v>553025.59133504494</v>
      </c>
      <c r="CS108" s="74">
        <f t="shared" ref="CS108:CS115" si="248">CR108*(1+CS$86)</f>
        <v>570722.41025776637</v>
      </c>
      <c r="CT108" s="74">
        <f t="shared" ref="CT108:CT115" si="249">CS108*(1+CT$86)</f>
        <v>588985.52738601493</v>
      </c>
      <c r="CU108" s="74">
        <f t="shared" ref="CU108:CU115" si="250">CT108*(1+CU$86)</f>
        <v>607833.06426236744</v>
      </c>
      <c r="CV108" s="74">
        <f t="shared" ref="CV108:CV115" si="251">CU108*(1+CV$86)</f>
        <v>627283.72231876326</v>
      </c>
      <c r="CW108" s="74">
        <f t="shared" ref="CW108:CW115" si="252">CV108*(1+CW$86)</f>
        <v>647356.80143296369</v>
      </c>
      <c r="CX108" s="74">
        <f t="shared" ref="CX108:CX115" si="253">CW108*(1+CX$86)</f>
        <v>668072.21907881857</v>
      </c>
      <c r="CY108" s="74">
        <f t="shared" ref="CY108:CY115" si="254">CX108*(1+CY$86)</f>
        <v>689450.53008934075</v>
      </c>
      <c r="CZ108" s="74">
        <f t="shared" ref="CZ108:CZ115" si="255">CY108*(1+CZ$86)</f>
        <v>711512.94705219963</v>
      </c>
      <c r="DA108" s="74">
        <f t="shared" ref="DA108:DA115" si="256">CZ108*(1+DA$86)</f>
        <v>734281.36135787005</v>
      </c>
      <c r="DB108" s="74">
        <f t="shared" ref="DB108:DB115" si="257">DA108*(1+DB$86)</f>
        <v>757778.36492132186</v>
      </c>
      <c r="DC108" s="74">
        <f t="shared" ref="DC108:DC115" si="258">DB108*(1+DC$86)</f>
        <v>782027.27259880421</v>
      </c>
      <c r="DD108" s="74">
        <f t="shared" ref="DD108:DD115" si="259">DC108*(1+DD$86)</f>
        <v>807052.14532196592</v>
      </c>
      <c r="DE108" s="74">
        <f t="shared" ref="DE108:DE115" si="260">DD108*(1+DE$86)</f>
        <v>832877.81397226884</v>
      </c>
      <c r="DF108" s="74">
        <f t="shared" ref="DF108:DF115" si="261">DE108*(1+DF$86)</f>
        <v>859529.9040193815</v>
      </c>
      <c r="DG108" s="74">
        <f t="shared" ref="DG108:DG115" si="262">DF108*(1+DG$86)</f>
        <v>887034.86094800173</v>
      </c>
      <c r="DH108" s="74">
        <f t="shared" ref="DH108:DH115" si="263">DG108*(1+DH$86)</f>
        <v>915419.97649833781</v>
      </c>
      <c r="DI108" s="74">
        <f t="shared" ref="DI108:DI115" si="264">DH108*(1+DI$86)</f>
        <v>944713.41574628465</v>
      </c>
      <c r="DJ108" s="74">
        <f t="shared" ref="DJ108:DJ115" si="265">DI108*(1+DJ$86)</f>
        <v>974944.2450501658</v>
      </c>
    </row>
    <row r="109" spans="2:114" x14ac:dyDescent="0.2">
      <c r="B109" s="236" t="str">
        <f t="shared" ref="B109:B115" si="266">B100</f>
        <v>Superlloys, hardfacing/HSS and other alloy</v>
      </c>
      <c r="C109" s="65" t="s">
        <v>2</v>
      </c>
      <c r="D109" s="74">
        <f t="shared" si="213"/>
        <v>3940.6581579149693</v>
      </c>
      <c r="E109" s="74">
        <f t="shared" si="213"/>
        <v>3937.6195603610645</v>
      </c>
      <c r="F109" s="74">
        <f t="shared" si="213"/>
        <v>3998.8332741161212</v>
      </c>
      <c r="G109" s="74">
        <f t="shared" si="213"/>
        <v>4072.0295939088014</v>
      </c>
      <c r="H109" s="74">
        <f t="shared" si="213"/>
        <v>4134.5959014549653</v>
      </c>
      <c r="I109" s="74">
        <f t="shared" si="213"/>
        <v>5060.1114889849423</v>
      </c>
      <c r="J109" s="74">
        <f t="shared" si="213"/>
        <v>6332.5298867850379</v>
      </c>
      <c r="K109" s="74">
        <f t="shared" si="213"/>
        <v>6461.2667243976102</v>
      </c>
      <c r="L109" s="74">
        <f t="shared" si="213"/>
        <v>6421.135341658528</v>
      </c>
      <c r="M109" s="74">
        <f t="shared" si="213"/>
        <v>7471.0894079484724</v>
      </c>
      <c r="N109" s="74">
        <f t="shared" si="213"/>
        <v>8513.7470950889183</v>
      </c>
      <c r="O109" s="74">
        <f t="shared" si="213"/>
        <v>9601.6148716583648</v>
      </c>
      <c r="P109" s="74">
        <f t="shared" si="213"/>
        <v>12768.51556907239</v>
      </c>
      <c r="Q109" s="74">
        <f t="shared" si="213"/>
        <v>13161.741379414414</v>
      </c>
      <c r="R109" s="74">
        <f t="shared" si="213"/>
        <v>14605.858471023957</v>
      </c>
      <c r="S109" s="74">
        <f t="shared" si="213"/>
        <v>16553.628006151401</v>
      </c>
      <c r="T109" s="74">
        <f t="shared" si="213"/>
        <v>19190.96909448722</v>
      </c>
      <c r="U109" s="74">
        <f t="shared" si="213"/>
        <v>18705.766968847114</v>
      </c>
      <c r="V109" s="74">
        <f t="shared" si="213"/>
        <v>22746.716745664147</v>
      </c>
      <c r="W109" s="74">
        <f t="shared" si="213"/>
        <v>22179.724843068838</v>
      </c>
      <c r="X109" s="74">
        <f t="shared" si="213"/>
        <v>28373.157657335829</v>
      </c>
      <c r="Y109" s="74">
        <f t="shared" si="213"/>
        <v>36019.482149476324</v>
      </c>
      <c r="Z109" s="74">
        <f t="shared" si="213"/>
        <v>34013.475285722503</v>
      </c>
      <c r="AA109" s="74">
        <f t="shared" si="213"/>
        <v>36434.39677825891</v>
      </c>
      <c r="AB109" s="74">
        <f t="shared" si="213"/>
        <v>40163.317024697935</v>
      </c>
      <c r="AC109" s="74">
        <f t="shared" si="213"/>
        <v>40442.596897930023</v>
      </c>
      <c r="AD109" s="74">
        <f t="shared" si="213"/>
        <v>34790.514076194537</v>
      </c>
      <c r="AE109" s="74">
        <f t="shared" si="213"/>
        <v>36607.853228923588</v>
      </c>
      <c r="AF109" s="74">
        <f t="shared" si="213"/>
        <v>44979.380601997676</v>
      </c>
      <c r="AG109" s="74">
        <f t="shared" ref="AG109" si="267">AG$82*AG90</f>
        <v>41629.658195318349</v>
      </c>
      <c r="AH109" s="74">
        <f t="shared" ref="AH109:AH115" si="268">AH100</f>
        <v>42961.807257568536</v>
      </c>
      <c r="AI109" s="74">
        <f t="shared" ref="AI109:BL109" si="269">AH109*(1+AI$86)</f>
        <v>44336.585089810731</v>
      </c>
      <c r="AJ109" s="74">
        <f t="shared" si="269"/>
        <v>45755.355812684676</v>
      </c>
      <c r="AK109" s="74">
        <f t="shared" si="269"/>
        <v>47219.527198690586</v>
      </c>
      <c r="AL109" s="74">
        <f t="shared" si="269"/>
        <v>48730.552069048688</v>
      </c>
      <c r="AM109" s="74">
        <f t="shared" si="269"/>
        <v>50289.929735258251</v>
      </c>
      <c r="AN109" s="74">
        <f t="shared" si="269"/>
        <v>51899.207486786516</v>
      </c>
      <c r="AO109" s="74">
        <f t="shared" si="269"/>
        <v>53559.982126363684</v>
      </c>
      <c r="AP109" s="74">
        <f t="shared" si="269"/>
        <v>55273.901554407326</v>
      </c>
      <c r="AQ109" s="74">
        <f t="shared" si="269"/>
        <v>57042.66640414836</v>
      </c>
      <c r="AR109" s="74">
        <f t="shared" si="269"/>
        <v>58868.031729081107</v>
      </c>
      <c r="AS109" s="74">
        <f t="shared" si="269"/>
        <v>60751.808744411705</v>
      </c>
      <c r="AT109" s="74">
        <f t="shared" si="269"/>
        <v>62695.866624232884</v>
      </c>
      <c r="AU109" s="74">
        <f t="shared" si="269"/>
        <v>64702.134356208335</v>
      </c>
      <c r="AV109" s="74">
        <f t="shared" si="269"/>
        <v>66772.602655606999</v>
      </c>
      <c r="AW109" s="74">
        <f t="shared" si="269"/>
        <v>68909.325940586423</v>
      </c>
      <c r="AX109" s="74">
        <f t="shared" si="269"/>
        <v>71114.424370685185</v>
      </c>
      <c r="AY109" s="74">
        <f t="shared" si="269"/>
        <v>73390.085950547116</v>
      </c>
      <c r="AZ109" s="74">
        <f t="shared" si="269"/>
        <v>75738.568700964621</v>
      </c>
      <c r="BA109" s="74">
        <f t="shared" si="269"/>
        <v>78162.202899395488</v>
      </c>
      <c r="BB109" s="74">
        <f t="shared" si="269"/>
        <v>80663.393392176149</v>
      </c>
      <c r="BC109" s="74">
        <f t="shared" si="269"/>
        <v>83244.621980725788</v>
      </c>
      <c r="BD109" s="74">
        <f t="shared" si="269"/>
        <v>85908.44988410901</v>
      </c>
      <c r="BE109" s="74">
        <f t="shared" si="269"/>
        <v>88657.520280400495</v>
      </c>
      <c r="BF109" s="74">
        <f t="shared" si="269"/>
        <v>91494.560929373314</v>
      </c>
      <c r="BG109" s="74">
        <f t="shared" si="269"/>
        <v>94422.38687911327</v>
      </c>
      <c r="BH109" s="74">
        <f t="shared" si="269"/>
        <v>97443.903259244893</v>
      </c>
      <c r="BI109" s="74">
        <f t="shared" si="269"/>
        <v>100562.10816354073</v>
      </c>
      <c r="BJ109" s="74">
        <f t="shared" si="269"/>
        <v>103780.09562477404</v>
      </c>
      <c r="BK109" s="74">
        <f t="shared" si="269"/>
        <v>107101.05868476682</v>
      </c>
      <c r="BL109" s="74">
        <f t="shared" si="269"/>
        <v>110528.29256267936</v>
      </c>
      <c r="BM109" s="74">
        <f t="shared" si="216"/>
        <v>114065.1979246851</v>
      </c>
      <c r="BN109" s="74">
        <f t="shared" si="217"/>
        <v>117715.28425827502</v>
      </c>
      <c r="BO109" s="74">
        <f t="shared" si="218"/>
        <v>121482.17335453982</v>
      </c>
      <c r="BP109" s="74">
        <f t="shared" si="219"/>
        <v>125369.6029018851</v>
      </c>
      <c r="BQ109" s="74">
        <f t="shared" si="220"/>
        <v>129381.43019474542</v>
      </c>
      <c r="BR109" s="74">
        <f t="shared" si="221"/>
        <v>133521.63596097729</v>
      </c>
      <c r="BS109" s="74">
        <f t="shared" si="222"/>
        <v>137794.32831172858</v>
      </c>
      <c r="BT109" s="74">
        <f t="shared" si="223"/>
        <v>142203.74681770388</v>
      </c>
      <c r="BU109" s="74">
        <f t="shared" si="224"/>
        <v>146754.26671587041</v>
      </c>
      <c r="BV109" s="74">
        <f t="shared" si="225"/>
        <v>151450.40325077827</v>
      </c>
      <c r="BW109" s="74">
        <f t="shared" si="226"/>
        <v>156296.81615480318</v>
      </c>
      <c r="BX109" s="74">
        <f t="shared" si="227"/>
        <v>161298.31427175688</v>
      </c>
      <c r="BY109" s="74">
        <f t="shared" si="228"/>
        <v>166459.8603284531</v>
      </c>
      <c r="BZ109" s="74">
        <f t="shared" si="229"/>
        <v>171786.5758589636</v>
      </c>
      <c r="CA109" s="74">
        <f t="shared" si="230"/>
        <v>177283.74628645045</v>
      </c>
      <c r="CB109" s="74">
        <f t="shared" si="231"/>
        <v>182956.82616761688</v>
      </c>
      <c r="CC109" s="74">
        <f t="shared" si="232"/>
        <v>188811.44460498061</v>
      </c>
      <c r="CD109" s="74">
        <f t="shared" si="233"/>
        <v>194853.41083233999</v>
      </c>
      <c r="CE109" s="74">
        <f t="shared" si="234"/>
        <v>201088.71997897487</v>
      </c>
      <c r="CF109" s="74">
        <f t="shared" si="235"/>
        <v>207523.55901830207</v>
      </c>
      <c r="CG109" s="74">
        <f t="shared" si="236"/>
        <v>214164.31290688773</v>
      </c>
      <c r="CH109" s="74">
        <f t="shared" si="237"/>
        <v>221017.57091990815</v>
      </c>
      <c r="CI109" s="74">
        <f t="shared" si="238"/>
        <v>228090.13318934522</v>
      </c>
      <c r="CJ109" s="74">
        <f t="shared" si="239"/>
        <v>235389.01745140427</v>
      </c>
      <c r="CK109" s="74">
        <f t="shared" si="240"/>
        <v>242921.46600984922</v>
      </c>
      <c r="CL109" s="74">
        <f t="shared" si="241"/>
        <v>250694.9529221644</v>
      </c>
      <c r="CM109" s="74">
        <f t="shared" si="242"/>
        <v>258717.19141567367</v>
      </c>
      <c r="CN109" s="74">
        <f t="shared" si="243"/>
        <v>266996.14154097525</v>
      </c>
      <c r="CO109" s="74">
        <f t="shared" si="244"/>
        <v>275540.01807028649</v>
      </c>
      <c r="CP109" s="74">
        <f t="shared" si="245"/>
        <v>284357.29864853568</v>
      </c>
      <c r="CQ109" s="74">
        <f t="shared" si="246"/>
        <v>293456.73220528883</v>
      </c>
      <c r="CR109" s="74">
        <f t="shared" si="247"/>
        <v>302847.34763585811</v>
      </c>
      <c r="CS109" s="74">
        <f t="shared" si="248"/>
        <v>312538.46276020556</v>
      </c>
      <c r="CT109" s="74">
        <f t="shared" si="249"/>
        <v>322539.69356853212</v>
      </c>
      <c r="CU109" s="74">
        <f t="shared" si="250"/>
        <v>332860.96376272518</v>
      </c>
      <c r="CV109" s="74">
        <f t="shared" si="251"/>
        <v>343512.51460313238</v>
      </c>
      <c r="CW109" s="74">
        <f t="shared" si="252"/>
        <v>354504.91507043265</v>
      </c>
      <c r="CX109" s="74">
        <f t="shared" si="253"/>
        <v>365849.07235268649</v>
      </c>
      <c r="CY109" s="74">
        <f t="shared" si="254"/>
        <v>377556.24266797246</v>
      </c>
      <c r="CZ109" s="74">
        <f t="shared" si="255"/>
        <v>389638.04243334761</v>
      </c>
      <c r="DA109" s="74">
        <f t="shared" si="256"/>
        <v>402106.45979121473</v>
      </c>
      <c r="DB109" s="74">
        <f t="shared" si="257"/>
        <v>414973.86650453362</v>
      </c>
      <c r="DC109" s="74">
        <f t="shared" si="258"/>
        <v>428253.03023267869</v>
      </c>
      <c r="DD109" s="74">
        <f t="shared" si="259"/>
        <v>441957.12720012444</v>
      </c>
      <c r="DE109" s="74">
        <f t="shared" si="260"/>
        <v>456099.75527052843</v>
      </c>
      <c r="DF109" s="74">
        <f t="shared" si="261"/>
        <v>470694.94743918534</v>
      </c>
      <c r="DG109" s="74">
        <f t="shared" si="262"/>
        <v>485757.18575723929</v>
      </c>
      <c r="DH109" s="74">
        <f t="shared" si="263"/>
        <v>501301.41570147098</v>
      </c>
      <c r="DI109" s="74">
        <f t="shared" si="264"/>
        <v>517343.06100391806</v>
      </c>
      <c r="DJ109" s="74">
        <f t="shared" si="265"/>
        <v>533898.03895604343</v>
      </c>
    </row>
    <row r="110" spans="2:114" x14ac:dyDescent="0.2">
      <c r="B110" s="236" t="str">
        <f t="shared" si="266"/>
        <v>Hard materials (carbides and diamond tools)</v>
      </c>
      <c r="C110" s="65" t="s">
        <v>2</v>
      </c>
      <c r="D110" s="74">
        <f t="shared" ref="D110:AF110" si="270">D$82*D91</f>
        <v>1713.3296338760736</v>
      </c>
      <c r="E110" s="74">
        <f t="shared" si="270"/>
        <v>1712.0085045048106</v>
      </c>
      <c r="F110" s="74">
        <f t="shared" si="270"/>
        <v>1738.6231626591832</v>
      </c>
      <c r="G110" s="74">
        <f t="shared" si="270"/>
        <v>1770.4476495255658</v>
      </c>
      <c r="H110" s="74">
        <f t="shared" si="270"/>
        <v>1797.6503919369416</v>
      </c>
      <c r="I110" s="74">
        <f t="shared" si="270"/>
        <v>2200.0484734717138</v>
      </c>
      <c r="J110" s="74">
        <f t="shared" si="270"/>
        <v>2753.2738638195819</v>
      </c>
      <c r="K110" s="74">
        <f t="shared" si="270"/>
        <v>2809.2464019120043</v>
      </c>
      <c r="L110" s="74">
        <f t="shared" si="270"/>
        <v>2791.7979746341425</v>
      </c>
      <c r="M110" s="74">
        <f t="shared" si="270"/>
        <v>3248.2997425862923</v>
      </c>
      <c r="N110" s="74">
        <f t="shared" si="270"/>
        <v>3701.6291717777904</v>
      </c>
      <c r="O110" s="74">
        <f t="shared" si="270"/>
        <v>4174.6151615905937</v>
      </c>
      <c r="P110" s="74">
        <f t="shared" si="270"/>
        <v>5551.5285082923438</v>
      </c>
      <c r="Q110" s="74">
        <f t="shared" si="270"/>
        <v>5722.4962519193105</v>
      </c>
      <c r="R110" s="74">
        <f t="shared" si="270"/>
        <v>6350.3732482712858</v>
      </c>
      <c r="S110" s="74">
        <f t="shared" si="270"/>
        <v>7197.2295678919145</v>
      </c>
      <c r="T110" s="74">
        <f t="shared" si="270"/>
        <v>8343.8996062987917</v>
      </c>
      <c r="U110" s="74">
        <f t="shared" si="270"/>
        <v>8132.9421603683113</v>
      </c>
      <c r="V110" s="74">
        <f t="shared" si="270"/>
        <v>9889.876845940933</v>
      </c>
      <c r="W110" s="74">
        <f t="shared" si="270"/>
        <v>9643.3586274212339</v>
      </c>
      <c r="X110" s="74">
        <f t="shared" si="270"/>
        <v>12336.155503189491</v>
      </c>
      <c r="Y110" s="74">
        <f t="shared" si="270"/>
        <v>15660.644412815793</v>
      </c>
      <c r="Z110" s="74">
        <f t="shared" si="270"/>
        <v>14788.467515531524</v>
      </c>
      <c r="AA110" s="74">
        <f t="shared" si="270"/>
        <v>15841.042077503875</v>
      </c>
      <c r="AB110" s="74">
        <f t="shared" si="270"/>
        <v>17462.311749868666</v>
      </c>
      <c r="AC110" s="74">
        <f t="shared" si="270"/>
        <v>17583.737781708707</v>
      </c>
      <c r="AD110" s="74">
        <f t="shared" si="270"/>
        <v>15126.310467910669</v>
      </c>
      <c r="AE110" s="74">
        <f t="shared" si="270"/>
        <v>15916.45792561895</v>
      </c>
      <c r="AF110" s="74">
        <f t="shared" si="270"/>
        <v>19556.252435651164</v>
      </c>
      <c r="AG110" s="74">
        <f t="shared" ref="AG110" si="271">AG$82*AG91</f>
        <v>18099.851389268846</v>
      </c>
      <c r="AH110" s="74">
        <f t="shared" si="268"/>
        <v>18679.046633725451</v>
      </c>
      <c r="AI110" s="74">
        <f t="shared" ref="AI110:BL110" si="272">AH110*(1+AI$86)</f>
        <v>19276.776126004665</v>
      </c>
      <c r="AJ110" s="74">
        <f t="shared" si="272"/>
        <v>19893.632962036816</v>
      </c>
      <c r="AK110" s="74">
        <f t="shared" si="272"/>
        <v>20530.229216821994</v>
      </c>
      <c r="AL110" s="74">
        <f t="shared" si="272"/>
        <v>21187.196551760298</v>
      </c>
      <c r="AM110" s="74">
        <f t="shared" si="272"/>
        <v>21865.186841416627</v>
      </c>
      <c r="AN110" s="74">
        <f t="shared" si="272"/>
        <v>22564.87282034196</v>
      </c>
      <c r="AO110" s="74">
        <f t="shared" si="272"/>
        <v>23286.948750592903</v>
      </c>
      <c r="AP110" s="74">
        <f t="shared" si="272"/>
        <v>24032.131110611877</v>
      </c>
      <c r="AQ110" s="74">
        <f t="shared" si="272"/>
        <v>24801.159306151458</v>
      </c>
      <c r="AR110" s="74">
        <f t="shared" si="272"/>
        <v>25594.796403948305</v>
      </c>
      <c r="AS110" s="74">
        <f t="shared" si="272"/>
        <v>26413.82988887465</v>
      </c>
      <c r="AT110" s="74">
        <f t="shared" si="272"/>
        <v>27259.072445318641</v>
      </c>
      <c r="AU110" s="74">
        <f t="shared" si="272"/>
        <v>28131.362763568839</v>
      </c>
      <c r="AV110" s="74">
        <f t="shared" si="272"/>
        <v>29031.566372003042</v>
      </c>
      <c r="AW110" s="74">
        <f t="shared" si="272"/>
        <v>29960.576495907142</v>
      </c>
      <c r="AX110" s="74">
        <f t="shared" si="272"/>
        <v>30919.314943776171</v>
      </c>
      <c r="AY110" s="74">
        <f t="shared" si="272"/>
        <v>31908.733021977008</v>
      </c>
      <c r="AZ110" s="74">
        <f t="shared" si="272"/>
        <v>32929.812478680273</v>
      </c>
      <c r="BA110" s="74">
        <f t="shared" si="272"/>
        <v>33983.566477998043</v>
      </c>
      <c r="BB110" s="74">
        <f t="shared" si="272"/>
        <v>35071.04060529398</v>
      </c>
      <c r="BC110" s="74">
        <f t="shared" si="272"/>
        <v>36193.313904663388</v>
      </c>
      <c r="BD110" s="74">
        <f t="shared" si="272"/>
        <v>37351.499949612618</v>
      </c>
      <c r="BE110" s="74">
        <f t="shared" si="272"/>
        <v>38546.747948000222</v>
      </c>
      <c r="BF110" s="74">
        <f t="shared" si="272"/>
        <v>39780.243882336232</v>
      </c>
      <c r="BG110" s="74">
        <f t="shared" si="272"/>
        <v>41053.21168657099</v>
      </c>
      <c r="BH110" s="74">
        <f t="shared" si="272"/>
        <v>42366.914460541266</v>
      </c>
      <c r="BI110" s="74">
        <f t="shared" si="272"/>
        <v>43722.655723278585</v>
      </c>
      <c r="BJ110" s="74">
        <f t="shared" si="272"/>
        <v>45121.780706423502</v>
      </c>
      <c r="BK110" s="74">
        <f t="shared" si="272"/>
        <v>46565.677689029057</v>
      </c>
      <c r="BL110" s="74">
        <f t="shared" si="272"/>
        <v>48055.779375077989</v>
      </c>
      <c r="BM110" s="74">
        <f t="shared" si="216"/>
        <v>49593.564315080483</v>
      </c>
      <c r="BN110" s="74">
        <f t="shared" si="217"/>
        <v>51180.558373163061</v>
      </c>
      <c r="BO110" s="74">
        <f t="shared" si="218"/>
        <v>52818.336241104284</v>
      </c>
      <c r="BP110" s="74">
        <f t="shared" si="219"/>
        <v>54508.523000819623</v>
      </c>
      <c r="BQ110" s="74">
        <f t="shared" si="220"/>
        <v>56252.795736845852</v>
      </c>
      <c r="BR110" s="74">
        <f t="shared" si="221"/>
        <v>58052.88520042492</v>
      </c>
      <c r="BS110" s="74">
        <f t="shared" si="222"/>
        <v>59910.577526838519</v>
      </c>
      <c r="BT110" s="74">
        <f t="shared" si="223"/>
        <v>61827.716007697352</v>
      </c>
      <c r="BU110" s="74">
        <f t="shared" si="224"/>
        <v>63806.202919943673</v>
      </c>
      <c r="BV110" s="74">
        <f t="shared" si="225"/>
        <v>65848.001413381877</v>
      </c>
      <c r="BW110" s="74">
        <f t="shared" si="226"/>
        <v>67955.137458610101</v>
      </c>
      <c r="BX110" s="74">
        <f t="shared" si="227"/>
        <v>70129.701857285632</v>
      </c>
      <c r="BY110" s="74">
        <f t="shared" si="228"/>
        <v>72373.852316718781</v>
      </c>
      <c r="BZ110" s="74">
        <f t="shared" si="229"/>
        <v>74689.815590853788</v>
      </c>
      <c r="CA110" s="74">
        <f t="shared" si="230"/>
        <v>77079.889689761112</v>
      </c>
      <c r="CB110" s="74">
        <f t="shared" si="231"/>
        <v>79546.446159833475</v>
      </c>
      <c r="CC110" s="74">
        <f t="shared" si="232"/>
        <v>82091.932436948147</v>
      </c>
      <c r="CD110" s="74">
        <f t="shared" si="233"/>
        <v>84718.874274930495</v>
      </c>
      <c r="CE110" s="74">
        <f t="shared" si="234"/>
        <v>87429.878251728267</v>
      </c>
      <c r="CF110" s="74">
        <f t="shared" si="235"/>
        <v>90227.634355783579</v>
      </c>
      <c r="CG110" s="74">
        <f t="shared" si="236"/>
        <v>93114.918655168658</v>
      </c>
      <c r="CH110" s="74">
        <f t="shared" si="237"/>
        <v>96094.59605213406</v>
      </c>
      <c r="CI110" s="74">
        <f t="shared" si="238"/>
        <v>99169.623125802347</v>
      </c>
      <c r="CJ110" s="74">
        <f t="shared" si="239"/>
        <v>102343.05106582803</v>
      </c>
      <c r="CK110" s="74">
        <f t="shared" si="240"/>
        <v>105618.02869993453</v>
      </c>
      <c r="CL110" s="74">
        <f t="shared" si="241"/>
        <v>108997.80561833244</v>
      </c>
      <c r="CM110" s="74">
        <f t="shared" si="242"/>
        <v>112485.73539811908</v>
      </c>
      <c r="CN110" s="74">
        <f t="shared" si="243"/>
        <v>116085.2789308589</v>
      </c>
      <c r="CO110" s="74">
        <f t="shared" si="244"/>
        <v>119800.00785664639</v>
      </c>
      <c r="CP110" s="74">
        <f t="shared" si="245"/>
        <v>123633.60810805908</v>
      </c>
      <c r="CQ110" s="74">
        <f t="shared" si="246"/>
        <v>127589.88356751697</v>
      </c>
      <c r="CR110" s="74">
        <f t="shared" si="247"/>
        <v>131672.75984167753</v>
      </c>
      <c r="CS110" s="74">
        <f t="shared" si="248"/>
        <v>135886.2881566112</v>
      </c>
      <c r="CT110" s="74">
        <f t="shared" si="249"/>
        <v>140234.64937762276</v>
      </c>
      <c r="CU110" s="74">
        <f t="shared" si="250"/>
        <v>144722.1581577067</v>
      </c>
      <c r="CV110" s="74">
        <f t="shared" si="251"/>
        <v>149353.26721875332</v>
      </c>
      <c r="CW110" s="74">
        <f t="shared" si="252"/>
        <v>154132.57176975344</v>
      </c>
      <c r="CX110" s="74">
        <f t="shared" si="253"/>
        <v>159064.81406638556</v>
      </c>
      <c r="CY110" s="74">
        <f t="shared" si="254"/>
        <v>164154.88811650992</v>
      </c>
      <c r="CZ110" s="74">
        <f t="shared" si="255"/>
        <v>169407.84453623823</v>
      </c>
      <c r="DA110" s="74">
        <f t="shared" si="256"/>
        <v>174828.89556139786</v>
      </c>
      <c r="DB110" s="74">
        <f t="shared" si="257"/>
        <v>180423.4202193626</v>
      </c>
      <c r="DC110" s="74">
        <f t="shared" si="258"/>
        <v>186196.96966638221</v>
      </c>
      <c r="DD110" s="74">
        <f t="shared" si="259"/>
        <v>192155.27269570646</v>
      </c>
      <c r="DE110" s="74">
        <f t="shared" si="260"/>
        <v>198304.24142196908</v>
      </c>
      <c r="DF110" s="74">
        <f t="shared" si="261"/>
        <v>204649.97714747209</v>
      </c>
      <c r="DG110" s="74">
        <f t="shared" si="262"/>
        <v>211198.77641619119</v>
      </c>
      <c r="DH110" s="74">
        <f t="shared" si="263"/>
        <v>217957.13726150931</v>
      </c>
      <c r="DI110" s="74">
        <f t="shared" si="264"/>
        <v>224931.76565387761</v>
      </c>
      <c r="DJ110" s="74">
        <f t="shared" si="265"/>
        <v>232129.5821548017</v>
      </c>
    </row>
    <row r="111" spans="2:114" x14ac:dyDescent="0.2">
      <c r="B111" s="236" t="str">
        <f t="shared" si="266"/>
        <v>Catalysts</v>
      </c>
      <c r="C111" s="65" t="s">
        <v>2</v>
      </c>
      <c r="D111" s="74">
        <f t="shared" ref="D111:AF111" si="273">D$82*D92</f>
        <v>1199.3307437132514</v>
      </c>
      <c r="E111" s="74">
        <f t="shared" si="273"/>
        <v>1198.4059531533674</v>
      </c>
      <c r="F111" s="74">
        <f t="shared" si="273"/>
        <v>1217.0362138614282</v>
      </c>
      <c r="G111" s="74">
        <f t="shared" si="273"/>
        <v>1239.3133546678962</v>
      </c>
      <c r="H111" s="74">
        <f t="shared" si="273"/>
        <v>1258.3552743558591</v>
      </c>
      <c r="I111" s="74">
        <f t="shared" si="273"/>
        <v>1540.0339314301998</v>
      </c>
      <c r="J111" s="74">
        <f t="shared" si="273"/>
        <v>1927.2917046737073</v>
      </c>
      <c r="K111" s="74">
        <f t="shared" si="273"/>
        <v>1966.472481338403</v>
      </c>
      <c r="L111" s="74">
        <f t="shared" si="273"/>
        <v>1954.2585822439</v>
      </c>
      <c r="M111" s="74">
        <f t="shared" si="273"/>
        <v>2273.8098198104049</v>
      </c>
      <c r="N111" s="74">
        <f t="shared" si="273"/>
        <v>2591.1404202444533</v>
      </c>
      <c r="O111" s="74">
        <f t="shared" si="273"/>
        <v>2922.2306131134155</v>
      </c>
      <c r="P111" s="74">
        <f t="shared" si="273"/>
        <v>3886.0699558046404</v>
      </c>
      <c r="Q111" s="74">
        <f t="shared" si="273"/>
        <v>4005.7473763435178</v>
      </c>
      <c r="R111" s="74">
        <f t="shared" si="273"/>
        <v>4445.2612737898999</v>
      </c>
      <c r="S111" s="74">
        <f t="shared" si="273"/>
        <v>5038.06069752434</v>
      </c>
      <c r="T111" s="74">
        <f t="shared" si="273"/>
        <v>5840.7297244091542</v>
      </c>
      <c r="U111" s="74">
        <f t="shared" si="273"/>
        <v>5693.0595122578179</v>
      </c>
      <c r="V111" s="74">
        <f t="shared" si="273"/>
        <v>6922.9137921586535</v>
      </c>
      <c r="W111" s="74">
        <f t="shared" si="273"/>
        <v>6750.3510391948639</v>
      </c>
      <c r="X111" s="74">
        <f t="shared" si="273"/>
        <v>8635.3088522326452</v>
      </c>
      <c r="Y111" s="74">
        <f t="shared" si="273"/>
        <v>10962.451088971055</v>
      </c>
      <c r="Z111" s="74">
        <f t="shared" si="273"/>
        <v>10351.927260872068</v>
      </c>
      <c r="AA111" s="74">
        <f t="shared" si="273"/>
        <v>11088.729454252712</v>
      </c>
      <c r="AB111" s="74">
        <f t="shared" si="273"/>
        <v>12223.618224908067</v>
      </c>
      <c r="AC111" s="74">
        <f t="shared" si="273"/>
        <v>12308.616447196095</v>
      </c>
      <c r="AD111" s="74">
        <f t="shared" si="273"/>
        <v>10588.417327537469</v>
      </c>
      <c r="AE111" s="74">
        <f t="shared" si="273"/>
        <v>11141.520547933265</v>
      </c>
      <c r="AF111" s="74">
        <f t="shared" si="273"/>
        <v>13689.376704955816</v>
      </c>
      <c r="AG111" s="74">
        <f t="shared" ref="AG111" si="274">AG$82*AG92</f>
        <v>12669.895972488193</v>
      </c>
      <c r="AH111" s="74">
        <f t="shared" si="268"/>
        <v>13075.332643607815</v>
      </c>
      <c r="AI111" s="74">
        <f t="shared" ref="AI111:BL111" si="275">AH111*(1+AI$86)</f>
        <v>13493.743288203266</v>
      </c>
      <c r="AJ111" s="74">
        <f t="shared" si="275"/>
        <v>13925.543073425772</v>
      </c>
      <c r="AK111" s="74">
        <f t="shared" si="275"/>
        <v>14371.160451775397</v>
      </c>
      <c r="AL111" s="74">
        <f t="shared" si="275"/>
        <v>14831.037586232209</v>
      </c>
      <c r="AM111" s="74">
        <f t="shared" si="275"/>
        <v>15305.630788991641</v>
      </c>
      <c r="AN111" s="74">
        <f t="shared" si="275"/>
        <v>15795.410974239374</v>
      </c>
      <c r="AO111" s="74">
        <f t="shared" si="275"/>
        <v>16300.864125415033</v>
      </c>
      <c r="AP111" s="74">
        <f t="shared" si="275"/>
        <v>16822.491777428317</v>
      </c>
      <c r="AQ111" s="74">
        <f t="shared" si="275"/>
        <v>17360.811514306024</v>
      </c>
      <c r="AR111" s="74">
        <f t="shared" si="275"/>
        <v>17916.357482763819</v>
      </c>
      <c r="AS111" s="74">
        <f t="shared" si="275"/>
        <v>18489.680922212261</v>
      </c>
      <c r="AT111" s="74">
        <f t="shared" si="275"/>
        <v>19081.350711723055</v>
      </c>
      <c r="AU111" s="74">
        <f t="shared" si="275"/>
        <v>19691.953934498193</v>
      </c>
      <c r="AV111" s="74">
        <f t="shared" si="275"/>
        <v>20322.096460402136</v>
      </c>
      <c r="AW111" s="74">
        <f t="shared" si="275"/>
        <v>20972.403547135003</v>
      </c>
      <c r="AX111" s="74">
        <f t="shared" si="275"/>
        <v>21643.520460643325</v>
      </c>
      <c r="AY111" s="74">
        <f t="shared" si="275"/>
        <v>22336.113115383912</v>
      </c>
      <c r="AZ111" s="74">
        <f t="shared" si="275"/>
        <v>23050.868735076197</v>
      </c>
      <c r="BA111" s="74">
        <f t="shared" si="275"/>
        <v>23788.496534598635</v>
      </c>
      <c r="BB111" s="74">
        <f t="shared" si="275"/>
        <v>24549.72842370579</v>
      </c>
      <c r="BC111" s="74">
        <f t="shared" si="275"/>
        <v>25335.319733264376</v>
      </c>
      <c r="BD111" s="74">
        <f t="shared" si="275"/>
        <v>26146.049964728838</v>
      </c>
      <c r="BE111" s="74">
        <f t="shared" si="275"/>
        <v>26982.723563600161</v>
      </c>
      <c r="BF111" s="74">
        <f t="shared" si="275"/>
        <v>27846.170717635367</v>
      </c>
      <c r="BG111" s="74">
        <f t="shared" si="275"/>
        <v>28737.248180599698</v>
      </c>
      <c r="BH111" s="74">
        <f t="shared" si="275"/>
        <v>29656.84012237889</v>
      </c>
      <c r="BI111" s="74">
        <f t="shared" si="275"/>
        <v>30605.859006295013</v>
      </c>
      <c r="BJ111" s="74">
        <f t="shared" si="275"/>
        <v>31585.246494496456</v>
      </c>
      <c r="BK111" s="74">
        <f t="shared" si="275"/>
        <v>32595.974382320343</v>
      </c>
      <c r="BL111" s="74">
        <f t="shared" si="275"/>
        <v>33639.045562554595</v>
      </c>
      <c r="BM111" s="74">
        <f t="shared" si="216"/>
        <v>34715.495020556344</v>
      </c>
      <c r="BN111" s="74">
        <f t="shared" si="217"/>
        <v>35826.390861214146</v>
      </c>
      <c r="BO111" s="74">
        <f t="shared" si="218"/>
        <v>36972.835368772998</v>
      </c>
      <c r="BP111" s="74">
        <f t="shared" si="219"/>
        <v>38155.966100573736</v>
      </c>
      <c r="BQ111" s="74">
        <f t="shared" si="220"/>
        <v>39376.957015792097</v>
      </c>
      <c r="BR111" s="74">
        <f t="shared" si="221"/>
        <v>40637.019640297447</v>
      </c>
      <c r="BS111" s="74">
        <f t="shared" si="222"/>
        <v>41937.404268786966</v>
      </c>
      <c r="BT111" s="74">
        <f t="shared" si="223"/>
        <v>43279.401205388152</v>
      </c>
      <c r="BU111" s="74">
        <f t="shared" si="224"/>
        <v>44664.342043960576</v>
      </c>
      <c r="BV111" s="74">
        <f t="shared" si="225"/>
        <v>46093.600989367318</v>
      </c>
      <c r="BW111" s="74">
        <f t="shared" si="226"/>
        <v>47568.596221027074</v>
      </c>
      <c r="BX111" s="74">
        <f t="shared" si="227"/>
        <v>49090.79130009994</v>
      </c>
      <c r="BY111" s="74">
        <f t="shared" si="228"/>
        <v>50661.696621703137</v>
      </c>
      <c r="BZ111" s="74">
        <f t="shared" si="229"/>
        <v>52282.870913597639</v>
      </c>
      <c r="CA111" s="74">
        <f t="shared" si="230"/>
        <v>53955.922782832764</v>
      </c>
      <c r="CB111" s="74">
        <f t="shared" si="231"/>
        <v>55682.512311883416</v>
      </c>
      <c r="CC111" s="74">
        <f t="shared" si="232"/>
        <v>57464.35270586369</v>
      </c>
      <c r="CD111" s="74">
        <f t="shared" si="233"/>
        <v>59303.211992451332</v>
      </c>
      <c r="CE111" s="74">
        <f t="shared" si="234"/>
        <v>61200.914776209778</v>
      </c>
      <c r="CF111" s="74">
        <f t="shared" si="235"/>
        <v>63159.344049048494</v>
      </c>
      <c r="CG111" s="74">
        <f t="shared" si="236"/>
        <v>65180.443058618046</v>
      </c>
      <c r="CH111" s="74">
        <f t="shared" si="237"/>
        <v>67266.217236493831</v>
      </c>
      <c r="CI111" s="74">
        <f t="shared" si="238"/>
        <v>69418.736188061637</v>
      </c>
      <c r="CJ111" s="74">
        <f t="shared" si="239"/>
        <v>71640.135746079613</v>
      </c>
      <c r="CK111" s="74">
        <f t="shared" si="240"/>
        <v>73932.620089954158</v>
      </c>
      <c r="CL111" s="74">
        <f t="shared" si="241"/>
        <v>76298.463932832688</v>
      </c>
      <c r="CM111" s="74">
        <f t="shared" si="242"/>
        <v>78740.01477868334</v>
      </c>
      <c r="CN111" s="74">
        <f t="shared" si="243"/>
        <v>81259.69525160121</v>
      </c>
      <c r="CO111" s="74">
        <f t="shared" si="244"/>
        <v>83860.005499652456</v>
      </c>
      <c r="CP111" s="74">
        <f t="shared" si="245"/>
        <v>86543.525675641344</v>
      </c>
      <c r="CQ111" s="74">
        <f t="shared" si="246"/>
        <v>89312.918497261868</v>
      </c>
      <c r="CR111" s="74">
        <f t="shared" si="247"/>
        <v>92170.931889174244</v>
      </c>
      <c r="CS111" s="74">
        <f t="shared" si="248"/>
        <v>95120.401709627826</v>
      </c>
      <c r="CT111" s="74">
        <f t="shared" si="249"/>
        <v>98164.254564335919</v>
      </c>
      <c r="CU111" s="74">
        <f t="shared" si="250"/>
        <v>101305.51071039466</v>
      </c>
      <c r="CV111" s="74">
        <f t="shared" si="251"/>
        <v>104547.28705312729</v>
      </c>
      <c r="CW111" s="74">
        <f t="shared" si="252"/>
        <v>107892.80023882737</v>
      </c>
      <c r="CX111" s="74">
        <f t="shared" si="253"/>
        <v>111345.36984646985</v>
      </c>
      <c r="CY111" s="74">
        <f t="shared" si="254"/>
        <v>114908.42168155689</v>
      </c>
      <c r="CZ111" s="74">
        <f t="shared" si="255"/>
        <v>118585.49117536671</v>
      </c>
      <c r="DA111" s="74">
        <f t="shared" si="256"/>
        <v>122380.22689297845</v>
      </c>
      <c r="DB111" s="74">
        <f t="shared" si="257"/>
        <v>126296.39415355376</v>
      </c>
      <c r="DC111" s="74">
        <f t="shared" si="258"/>
        <v>130337.87876646749</v>
      </c>
      <c r="DD111" s="74">
        <f t="shared" si="259"/>
        <v>134508.69088699445</v>
      </c>
      <c r="DE111" s="74">
        <f t="shared" si="260"/>
        <v>138812.96899537827</v>
      </c>
      <c r="DF111" s="74">
        <f t="shared" si="261"/>
        <v>143254.98400323038</v>
      </c>
      <c r="DG111" s="74">
        <f t="shared" si="262"/>
        <v>147839.14349133376</v>
      </c>
      <c r="DH111" s="74">
        <f t="shared" si="263"/>
        <v>152569.99608305644</v>
      </c>
      <c r="DI111" s="74">
        <f t="shared" si="264"/>
        <v>157452.23595771423</v>
      </c>
      <c r="DJ111" s="74">
        <f t="shared" si="265"/>
        <v>162490.70750836108</v>
      </c>
    </row>
    <row r="112" spans="2:114" x14ac:dyDescent="0.2">
      <c r="B112" s="236" t="str">
        <f t="shared" si="266"/>
        <v>Ceramic &amp; Pigments</v>
      </c>
      <c r="C112" s="65" t="s">
        <v>2</v>
      </c>
      <c r="D112" s="74">
        <f t="shared" ref="D112:AF112" si="276">D$82*D93</f>
        <v>856.66481693803678</v>
      </c>
      <c r="E112" s="74">
        <f t="shared" si="276"/>
        <v>856.00425225240531</v>
      </c>
      <c r="F112" s="74">
        <f t="shared" si="276"/>
        <v>869.3115813295916</v>
      </c>
      <c r="G112" s="74">
        <f t="shared" si="276"/>
        <v>885.2238247627829</v>
      </c>
      <c r="H112" s="74">
        <f t="shared" si="276"/>
        <v>898.82519596847078</v>
      </c>
      <c r="I112" s="74">
        <f t="shared" si="276"/>
        <v>1100.0242367358569</v>
      </c>
      <c r="J112" s="74">
        <f t="shared" si="276"/>
        <v>1376.636931909791</v>
      </c>
      <c r="K112" s="74">
        <f t="shared" si="276"/>
        <v>1404.6232009560022</v>
      </c>
      <c r="L112" s="74">
        <f t="shared" si="276"/>
        <v>1395.8989873170713</v>
      </c>
      <c r="M112" s="74">
        <f t="shared" si="276"/>
        <v>1624.1498712931461</v>
      </c>
      <c r="N112" s="74">
        <f t="shared" si="276"/>
        <v>1850.8145858888952</v>
      </c>
      <c r="O112" s="74">
        <f t="shared" si="276"/>
        <v>2087.3075807952969</v>
      </c>
      <c r="P112" s="74">
        <f t="shared" si="276"/>
        <v>2775.7642541461719</v>
      </c>
      <c r="Q112" s="74">
        <f t="shared" si="276"/>
        <v>2861.2481259596552</v>
      </c>
      <c r="R112" s="74">
        <f t="shared" si="276"/>
        <v>3175.1866241356429</v>
      </c>
      <c r="S112" s="74">
        <f t="shared" si="276"/>
        <v>3598.6147839459572</v>
      </c>
      <c r="T112" s="74">
        <f t="shared" si="276"/>
        <v>4171.9498031493958</v>
      </c>
      <c r="U112" s="74">
        <f t="shared" si="276"/>
        <v>4066.4710801841557</v>
      </c>
      <c r="V112" s="74">
        <f t="shared" si="276"/>
        <v>4944.9384229704665</v>
      </c>
      <c r="W112" s="74">
        <f t="shared" si="276"/>
        <v>4821.679313710617</v>
      </c>
      <c r="X112" s="74">
        <f t="shared" si="276"/>
        <v>6168.0777515947457</v>
      </c>
      <c r="Y112" s="74">
        <f t="shared" si="276"/>
        <v>7830.3222064078964</v>
      </c>
      <c r="Z112" s="74">
        <f t="shared" si="276"/>
        <v>7394.2337577657618</v>
      </c>
      <c r="AA112" s="74">
        <f t="shared" si="276"/>
        <v>7920.5210387519373</v>
      </c>
      <c r="AB112" s="74">
        <f t="shared" si="276"/>
        <v>8731.155874934333</v>
      </c>
      <c r="AC112" s="74">
        <f t="shared" si="276"/>
        <v>8791.8688908543536</v>
      </c>
      <c r="AD112" s="74">
        <f t="shared" si="276"/>
        <v>7563.1552339553346</v>
      </c>
      <c r="AE112" s="74">
        <f t="shared" si="276"/>
        <v>7958.228962809475</v>
      </c>
      <c r="AF112" s="74">
        <f t="shared" si="276"/>
        <v>9778.126217825582</v>
      </c>
      <c r="AG112" s="74">
        <f t="shared" ref="AG112" si="277">AG$82*AG93</f>
        <v>9049.9256946344231</v>
      </c>
      <c r="AH112" s="74">
        <f t="shared" si="268"/>
        <v>9339.5233168627256</v>
      </c>
      <c r="AI112" s="74">
        <f t="shared" ref="AI112:BL112" si="278">AH112*(1+AI$86)</f>
        <v>9638.3880630023323</v>
      </c>
      <c r="AJ112" s="74">
        <f t="shared" si="278"/>
        <v>9946.816481018408</v>
      </c>
      <c r="AK112" s="74">
        <f t="shared" si="278"/>
        <v>10265.114608410997</v>
      </c>
      <c r="AL112" s="74">
        <f t="shared" si="278"/>
        <v>10593.598275880149</v>
      </c>
      <c r="AM112" s="74">
        <f t="shared" si="278"/>
        <v>10932.593420708314</v>
      </c>
      <c r="AN112" s="74">
        <f t="shared" si="278"/>
        <v>11282.43641017098</v>
      </c>
      <c r="AO112" s="74">
        <f t="shared" si="278"/>
        <v>11643.474375296451</v>
      </c>
      <c r="AP112" s="74">
        <f t="shared" si="278"/>
        <v>12016.065555305939</v>
      </c>
      <c r="AQ112" s="74">
        <f t="shared" si="278"/>
        <v>12400.579653075729</v>
      </c>
      <c r="AR112" s="74">
        <f t="shared" si="278"/>
        <v>12797.398201974152</v>
      </c>
      <c r="AS112" s="74">
        <f t="shared" si="278"/>
        <v>13206.914944437325</v>
      </c>
      <c r="AT112" s="74">
        <f t="shared" si="278"/>
        <v>13629.536222659321</v>
      </c>
      <c r="AU112" s="74">
        <f t="shared" si="278"/>
        <v>14065.68138178442</v>
      </c>
      <c r="AV112" s="74">
        <f t="shared" si="278"/>
        <v>14515.783186001521</v>
      </c>
      <c r="AW112" s="74">
        <f t="shared" si="278"/>
        <v>14980.288247953571</v>
      </c>
      <c r="AX112" s="74">
        <f t="shared" si="278"/>
        <v>15459.657471888086</v>
      </c>
      <c r="AY112" s="74">
        <f t="shared" si="278"/>
        <v>15954.366510988504</v>
      </c>
      <c r="AZ112" s="74">
        <f t="shared" si="278"/>
        <v>16464.906239340136</v>
      </c>
      <c r="BA112" s="74">
        <f t="shared" si="278"/>
        <v>16991.783238999022</v>
      </c>
      <c r="BB112" s="74">
        <f t="shared" si="278"/>
        <v>17535.52030264699</v>
      </c>
      <c r="BC112" s="74">
        <f t="shared" si="278"/>
        <v>18096.656952331694</v>
      </c>
      <c r="BD112" s="74">
        <f t="shared" si="278"/>
        <v>18675.749974806309</v>
      </c>
      <c r="BE112" s="74">
        <f t="shared" si="278"/>
        <v>19273.373974000111</v>
      </c>
      <c r="BF112" s="74">
        <f t="shared" si="278"/>
        <v>19890.121941168116</v>
      </c>
      <c r="BG112" s="74">
        <f t="shared" si="278"/>
        <v>20526.605843285495</v>
      </c>
      <c r="BH112" s="74">
        <f t="shared" si="278"/>
        <v>21183.457230270633</v>
      </c>
      <c r="BI112" s="74">
        <f t="shared" si="278"/>
        <v>21861.327861639293</v>
      </c>
      <c r="BJ112" s="74">
        <f t="shared" si="278"/>
        <v>22560.890353211751</v>
      </c>
      <c r="BK112" s="74">
        <f t="shared" si="278"/>
        <v>23282.838844514528</v>
      </c>
      <c r="BL112" s="74">
        <f t="shared" si="278"/>
        <v>24027.889687538995</v>
      </c>
      <c r="BM112" s="74">
        <f t="shared" si="216"/>
        <v>24796.782157540241</v>
      </c>
      <c r="BN112" s="74">
        <f t="shared" si="217"/>
        <v>25590.279186581531</v>
      </c>
      <c r="BO112" s="74">
        <f t="shared" si="218"/>
        <v>26409.168120552142</v>
      </c>
      <c r="BP112" s="74">
        <f t="shared" si="219"/>
        <v>27254.261500409812</v>
      </c>
      <c r="BQ112" s="74">
        <f t="shared" si="220"/>
        <v>28126.397868422926</v>
      </c>
      <c r="BR112" s="74">
        <f t="shared" si="221"/>
        <v>29026.44260021246</v>
      </c>
      <c r="BS112" s="74">
        <f t="shared" si="222"/>
        <v>29955.288763419259</v>
      </c>
      <c r="BT112" s="74">
        <f t="shared" si="223"/>
        <v>30913.858003848676</v>
      </c>
      <c r="BU112" s="74">
        <f t="shared" si="224"/>
        <v>31903.101459971836</v>
      </c>
      <c r="BV112" s="74">
        <f t="shared" si="225"/>
        <v>32924.000706690938</v>
      </c>
      <c r="BW112" s="74">
        <f t="shared" si="226"/>
        <v>33977.568729305051</v>
      </c>
      <c r="BX112" s="74">
        <f t="shared" si="227"/>
        <v>35064.850928642816</v>
      </c>
      <c r="BY112" s="74">
        <f t="shared" si="228"/>
        <v>36186.926158359391</v>
      </c>
      <c r="BZ112" s="74">
        <f t="shared" si="229"/>
        <v>37344.907795426894</v>
      </c>
      <c r="CA112" s="74">
        <f t="shared" si="230"/>
        <v>38539.944844880556</v>
      </c>
      <c r="CB112" s="74">
        <f t="shared" si="231"/>
        <v>39773.223079916737</v>
      </c>
      <c r="CC112" s="74">
        <f t="shared" si="232"/>
        <v>41045.966218474074</v>
      </c>
      <c r="CD112" s="74">
        <f t="shared" si="233"/>
        <v>42359.437137465247</v>
      </c>
      <c r="CE112" s="74">
        <f t="shared" si="234"/>
        <v>43714.939125864134</v>
      </c>
      <c r="CF112" s="74">
        <f t="shared" si="235"/>
        <v>45113.817177891789</v>
      </c>
      <c r="CG112" s="74">
        <f t="shared" si="236"/>
        <v>46557.459327584329</v>
      </c>
      <c r="CH112" s="74">
        <f t="shared" si="237"/>
        <v>48047.29802606703</v>
      </c>
      <c r="CI112" s="74">
        <f t="shared" si="238"/>
        <v>49584.811562901174</v>
      </c>
      <c r="CJ112" s="74">
        <f t="shared" si="239"/>
        <v>51171.525532914013</v>
      </c>
      <c r="CK112" s="74">
        <f t="shared" si="240"/>
        <v>52809.014349967263</v>
      </c>
      <c r="CL112" s="74">
        <f t="shared" si="241"/>
        <v>54498.902809166219</v>
      </c>
      <c r="CM112" s="74">
        <f t="shared" si="242"/>
        <v>56242.867699059541</v>
      </c>
      <c r="CN112" s="74">
        <f t="shared" si="243"/>
        <v>58042.639465429449</v>
      </c>
      <c r="CO112" s="74">
        <f t="shared" si="244"/>
        <v>59900.003928323196</v>
      </c>
      <c r="CP112" s="74">
        <f t="shared" si="245"/>
        <v>61816.804054029541</v>
      </c>
      <c r="CQ112" s="74">
        <f t="shared" si="246"/>
        <v>63794.941783758484</v>
      </c>
      <c r="CR112" s="74">
        <f t="shared" si="247"/>
        <v>65836.379920838765</v>
      </c>
      <c r="CS112" s="74">
        <f t="shared" si="248"/>
        <v>67943.144078305602</v>
      </c>
      <c r="CT112" s="74">
        <f t="shared" si="249"/>
        <v>70117.324688811379</v>
      </c>
      <c r="CU112" s="74">
        <f t="shared" si="250"/>
        <v>72361.079078853349</v>
      </c>
      <c r="CV112" s="74">
        <f t="shared" si="251"/>
        <v>74676.633609376659</v>
      </c>
      <c r="CW112" s="74">
        <f t="shared" si="252"/>
        <v>77066.285884876721</v>
      </c>
      <c r="CX112" s="74">
        <f t="shared" si="253"/>
        <v>79532.40703319278</v>
      </c>
      <c r="CY112" s="74">
        <f t="shared" si="254"/>
        <v>82077.444058254958</v>
      </c>
      <c r="CZ112" s="74">
        <f t="shared" si="255"/>
        <v>84703.922268119117</v>
      </c>
      <c r="DA112" s="74">
        <f t="shared" si="256"/>
        <v>87414.447780698931</v>
      </c>
      <c r="DB112" s="74">
        <f t="shared" si="257"/>
        <v>90211.710109681298</v>
      </c>
      <c r="DC112" s="74">
        <f t="shared" si="258"/>
        <v>93098.484833191105</v>
      </c>
      <c r="DD112" s="74">
        <f t="shared" si="259"/>
        <v>96077.636347853229</v>
      </c>
      <c r="DE112" s="74">
        <f t="shared" si="260"/>
        <v>99152.120710984542</v>
      </c>
      <c r="DF112" s="74">
        <f t="shared" si="261"/>
        <v>102324.98857373605</v>
      </c>
      <c r="DG112" s="74">
        <f t="shared" si="262"/>
        <v>105599.3882080956</v>
      </c>
      <c r="DH112" s="74">
        <f t="shared" si="263"/>
        <v>108978.56863075466</v>
      </c>
      <c r="DI112" s="74">
        <f t="shared" si="264"/>
        <v>112465.8828269388</v>
      </c>
      <c r="DJ112" s="74">
        <f t="shared" si="265"/>
        <v>116064.79107740085</v>
      </c>
    </row>
    <row r="113" spans="2:114" x14ac:dyDescent="0.2">
      <c r="B113" s="236" t="str">
        <f t="shared" si="266"/>
        <v>Magnets</v>
      </c>
      <c r="C113" s="65" t="s">
        <v>2</v>
      </c>
      <c r="D113" s="74">
        <f t="shared" ref="D113:AF113" si="279">D$82*D94</f>
        <v>856.66481693803678</v>
      </c>
      <c r="E113" s="74">
        <f t="shared" si="279"/>
        <v>856.00425225240531</v>
      </c>
      <c r="F113" s="74">
        <f t="shared" si="279"/>
        <v>869.3115813295916</v>
      </c>
      <c r="G113" s="74">
        <f t="shared" si="279"/>
        <v>885.2238247627829</v>
      </c>
      <c r="H113" s="74">
        <f t="shared" si="279"/>
        <v>898.82519596847078</v>
      </c>
      <c r="I113" s="74">
        <f t="shared" si="279"/>
        <v>1100.0242367358569</v>
      </c>
      <c r="J113" s="74">
        <f t="shared" si="279"/>
        <v>1376.636931909791</v>
      </c>
      <c r="K113" s="74">
        <f t="shared" si="279"/>
        <v>1404.6232009560022</v>
      </c>
      <c r="L113" s="74">
        <f t="shared" si="279"/>
        <v>1395.8989873170713</v>
      </c>
      <c r="M113" s="74">
        <f t="shared" si="279"/>
        <v>1624.1498712931461</v>
      </c>
      <c r="N113" s="74">
        <f t="shared" si="279"/>
        <v>1850.8145858888952</v>
      </c>
      <c r="O113" s="74">
        <f t="shared" si="279"/>
        <v>2087.3075807952969</v>
      </c>
      <c r="P113" s="74">
        <f t="shared" si="279"/>
        <v>2775.7642541461719</v>
      </c>
      <c r="Q113" s="74">
        <f t="shared" si="279"/>
        <v>2861.2481259596552</v>
      </c>
      <c r="R113" s="74">
        <f t="shared" si="279"/>
        <v>3175.1866241356429</v>
      </c>
      <c r="S113" s="74">
        <f t="shared" si="279"/>
        <v>3598.6147839459572</v>
      </c>
      <c r="T113" s="74">
        <f t="shared" si="279"/>
        <v>4171.9498031493958</v>
      </c>
      <c r="U113" s="74">
        <f t="shared" si="279"/>
        <v>4066.4710801841557</v>
      </c>
      <c r="V113" s="74">
        <f t="shared" si="279"/>
        <v>4944.9384229704665</v>
      </c>
      <c r="W113" s="74">
        <f t="shared" si="279"/>
        <v>4821.679313710617</v>
      </c>
      <c r="X113" s="74">
        <f t="shared" si="279"/>
        <v>6168.0777515947457</v>
      </c>
      <c r="Y113" s="74">
        <f t="shared" si="279"/>
        <v>7830.3222064078964</v>
      </c>
      <c r="Z113" s="74">
        <f t="shared" si="279"/>
        <v>7394.2337577657618</v>
      </c>
      <c r="AA113" s="74">
        <f t="shared" si="279"/>
        <v>7920.5210387519373</v>
      </c>
      <c r="AB113" s="74">
        <f t="shared" si="279"/>
        <v>8731.155874934333</v>
      </c>
      <c r="AC113" s="74">
        <f t="shared" si="279"/>
        <v>8791.8688908543536</v>
      </c>
      <c r="AD113" s="74">
        <f t="shared" si="279"/>
        <v>7563.1552339553346</v>
      </c>
      <c r="AE113" s="74">
        <f t="shared" si="279"/>
        <v>7958.228962809475</v>
      </c>
      <c r="AF113" s="74">
        <f t="shared" si="279"/>
        <v>9778.126217825582</v>
      </c>
      <c r="AG113" s="74">
        <f t="shared" ref="AG113" si="280">AG$82*AG94</f>
        <v>9049.9256946344231</v>
      </c>
      <c r="AH113" s="74">
        <f t="shared" si="268"/>
        <v>9339.5233168627256</v>
      </c>
      <c r="AI113" s="74">
        <f t="shared" ref="AI113:BL113" si="281">AH113*(1+AI$86)</f>
        <v>9638.3880630023323</v>
      </c>
      <c r="AJ113" s="74">
        <f t="shared" si="281"/>
        <v>9946.816481018408</v>
      </c>
      <c r="AK113" s="74">
        <f t="shared" si="281"/>
        <v>10265.114608410997</v>
      </c>
      <c r="AL113" s="74">
        <f t="shared" si="281"/>
        <v>10593.598275880149</v>
      </c>
      <c r="AM113" s="74">
        <f t="shared" si="281"/>
        <v>10932.593420708314</v>
      </c>
      <c r="AN113" s="74">
        <f t="shared" si="281"/>
        <v>11282.43641017098</v>
      </c>
      <c r="AO113" s="74">
        <f t="shared" si="281"/>
        <v>11643.474375296451</v>
      </c>
      <c r="AP113" s="74">
        <f t="shared" si="281"/>
        <v>12016.065555305939</v>
      </c>
      <c r="AQ113" s="74">
        <f t="shared" si="281"/>
        <v>12400.579653075729</v>
      </c>
      <c r="AR113" s="74">
        <f t="shared" si="281"/>
        <v>12797.398201974152</v>
      </c>
      <c r="AS113" s="74">
        <f t="shared" si="281"/>
        <v>13206.914944437325</v>
      </c>
      <c r="AT113" s="74">
        <f t="shared" si="281"/>
        <v>13629.536222659321</v>
      </c>
      <c r="AU113" s="74">
        <f t="shared" si="281"/>
        <v>14065.68138178442</v>
      </c>
      <c r="AV113" s="74">
        <f t="shared" si="281"/>
        <v>14515.783186001521</v>
      </c>
      <c r="AW113" s="74">
        <f t="shared" si="281"/>
        <v>14980.288247953571</v>
      </c>
      <c r="AX113" s="74">
        <f t="shared" si="281"/>
        <v>15459.657471888086</v>
      </c>
      <c r="AY113" s="74">
        <f t="shared" si="281"/>
        <v>15954.366510988504</v>
      </c>
      <c r="AZ113" s="74">
        <f t="shared" si="281"/>
        <v>16464.906239340136</v>
      </c>
      <c r="BA113" s="74">
        <f t="shared" si="281"/>
        <v>16991.783238999022</v>
      </c>
      <c r="BB113" s="74">
        <f t="shared" si="281"/>
        <v>17535.52030264699</v>
      </c>
      <c r="BC113" s="74">
        <f t="shared" si="281"/>
        <v>18096.656952331694</v>
      </c>
      <c r="BD113" s="74">
        <f t="shared" si="281"/>
        <v>18675.749974806309</v>
      </c>
      <c r="BE113" s="74">
        <f t="shared" si="281"/>
        <v>19273.373974000111</v>
      </c>
      <c r="BF113" s="74">
        <f t="shared" si="281"/>
        <v>19890.121941168116</v>
      </c>
      <c r="BG113" s="74">
        <f t="shared" si="281"/>
        <v>20526.605843285495</v>
      </c>
      <c r="BH113" s="74">
        <f t="shared" si="281"/>
        <v>21183.457230270633</v>
      </c>
      <c r="BI113" s="74">
        <f t="shared" si="281"/>
        <v>21861.327861639293</v>
      </c>
      <c r="BJ113" s="74">
        <f t="shared" si="281"/>
        <v>22560.890353211751</v>
      </c>
      <c r="BK113" s="74">
        <f t="shared" si="281"/>
        <v>23282.838844514528</v>
      </c>
      <c r="BL113" s="74">
        <f t="shared" si="281"/>
        <v>24027.889687538995</v>
      </c>
      <c r="BM113" s="74">
        <f t="shared" si="216"/>
        <v>24796.782157540241</v>
      </c>
      <c r="BN113" s="74">
        <f t="shared" si="217"/>
        <v>25590.279186581531</v>
      </c>
      <c r="BO113" s="74">
        <f t="shared" si="218"/>
        <v>26409.168120552142</v>
      </c>
      <c r="BP113" s="74">
        <f t="shared" si="219"/>
        <v>27254.261500409812</v>
      </c>
      <c r="BQ113" s="74">
        <f t="shared" si="220"/>
        <v>28126.397868422926</v>
      </c>
      <c r="BR113" s="74">
        <f t="shared" si="221"/>
        <v>29026.44260021246</v>
      </c>
      <c r="BS113" s="74">
        <f t="shared" si="222"/>
        <v>29955.288763419259</v>
      </c>
      <c r="BT113" s="74">
        <f t="shared" si="223"/>
        <v>30913.858003848676</v>
      </c>
      <c r="BU113" s="74">
        <f t="shared" si="224"/>
        <v>31903.101459971836</v>
      </c>
      <c r="BV113" s="74">
        <f t="shared" si="225"/>
        <v>32924.000706690938</v>
      </c>
      <c r="BW113" s="74">
        <f t="shared" si="226"/>
        <v>33977.568729305051</v>
      </c>
      <c r="BX113" s="74">
        <f t="shared" si="227"/>
        <v>35064.850928642816</v>
      </c>
      <c r="BY113" s="74">
        <f t="shared" si="228"/>
        <v>36186.926158359391</v>
      </c>
      <c r="BZ113" s="74">
        <f t="shared" si="229"/>
        <v>37344.907795426894</v>
      </c>
      <c r="CA113" s="74">
        <f t="shared" si="230"/>
        <v>38539.944844880556</v>
      </c>
      <c r="CB113" s="74">
        <f t="shared" si="231"/>
        <v>39773.223079916737</v>
      </c>
      <c r="CC113" s="74">
        <f t="shared" si="232"/>
        <v>41045.966218474074</v>
      </c>
      <c r="CD113" s="74">
        <f t="shared" si="233"/>
        <v>42359.437137465247</v>
      </c>
      <c r="CE113" s="74">
        <f t="shared" si="234"/>
        <v>43714.939125864134</v>
      </c>
      <c r="CF113" s="74">
        <f t="shared" si="235"/>
        <v>45113.817177891789</v>
      </c>
      <c r="CG113" s="74">
        <f t="shared" si="236"/>
        <v>46557.459327584329</v>
      </c>
      <c r="CH113" s="74">
        <f t="shared" si="237"/>
        <v>48047.29802606703</v>
      </c>
      <c r="CI113" s="74">
        <f t="shared" si="238"/>
        <v>49584.811562901174</v>
      </c>
      <c r="CJ113" s="74">
        <f t="shared" si="239"/>
        <v>51171.525532914013</v>
      </c>
      <c r="CK113" s="74">
        <f t="shared" si="240"/>
        <v>52809.014349967263</v>
      </c>
      <c r="CL113" s="74">
        <f t="shared" si="241"/>
        <v>54498.902809166219</v>
      </c>
      <c r="CM113" s="74">
        <f t="shared" si="242"/>
        <v>56242.867699059541</v>
      </c>
      <c r="CN113" s="74">
        <f t="shared" si="243"/>
        <v>58042.639465429449</v>
      </c>
      <c r="CO113" s="74">
        <f t="shared" si="244"/>
        <v>59900.003928323196</v>
      </c>
      <c r="CP113" s="74">
        <f t="shared" si="245"/>
        <v>61816.804054029541</v>
      </c>
      <c r="CQ113" s="74">
        <f t="shared" si="246"/>
        <v>63794.941783758484</v>
      </c>
      <c r="CR113" s="74">
        <f t="shared" si="247"/>
        <v>65836.379920838765</v>
      </c>
      <c r="CS113" s="74">
        <f t="shared" si="248"/>
        <v>67943.144078305602</v>
      </c>
      <c r="CT113" s="74">
        <f t="shared" si="249"/>
        <v>70117.324688811379</v>
      </c>
      <c r="CU113" s="74">
        <f t="shared" si="250"/>
        <v>72361.079078853349</v>
      </c>
      <c r="CV113" s="74">
        <f t="shared" si="251"/>
        <v>74676.633609376659</v>
      </c>
      <c r="CW113" s="74">
        <f t="shared" si="252"/>
        <v>77066.285884876721</v>
      </c>
      <c r="CX113" s="74">
        <f t="shared" si="253"/>
        <v>79532.40703319278</v>
      </c>
      <c r="CY113" s="74">
        <f t="shared" si="254"/>
        <v>82077.444058254958</v>
      </c>
      <c r="CZ113" s="74">
        <f t="shared" si="255"/>
        <v>84703.922268119117</v>
      </c>
      <c r="DA113" s="74">
        <f t="shared" si="256"/>
        <v>87414.447780698931</v>
      </c>
      <c r="DB113" s="74">
        <f t="shared" si="257"/>
        <v>90211.710109681298</v>
      </c>
      <c r="DC113" s="74">
        <f t="shared" si="258"/>
        <v>93098.484833191105</v>
      </c>
      <c r="DD113" s="74">
        <f t="shared" si="259"/>
        <v>96077.636347853229</v>
      </c>
      <c r="DE113" s="74">
        <f t="shared" si="260"/>
        <v>99152.120710984542</v>
      </c>
      <c r="DF113" s="74">
        <f t="shared" si="261"/>
        <v>102324.98857373605</v>
      </c>
      <c r="DG113" s="74">
        <f t="shared" si="262"/>
        <v>105599.3882080956</v>
      </c>
      <c r="DH113" s="74">
        <f t="shared" si="263"/>
        <v>108978.56863075466</v>
      </c>
      <c r="DI113" s="74">
        <f t="shared" si="264"/>
        <v>112465.8828269388</v>
      </c>
      <c r="DJ113" s="74">
        <f t="shared" si="265"/>
        <v>116064.79107740085</v>
      </c>
    </row>
    <row r="114" spans="2:114" x14ac:dyDescent="0.2">
      <c r="B114" s="236" t="str">
        <f t="shared" si="266"/>
        <v>Tyre adhesives and paint dryers</v>
      </c>
      <c r="C114" s="65" t="s">
        <v>2</v>
      </c>
      <c r="D114" s="74">
        <f t="shared" ref="D114:AF114" si="282">D$82*D95</f>
        <v>685.3318535504294</v>
      </c>
      <c r="E114" s="74">
        <f t="shared" si="282"/>
        <v>684.80340180192422</v>
      </c>
      <c r="F114" s="74">
        <f t="shared" si="282"/>
        <v>695.44926506367324</v>
      </c>
      <c r="G114" s="74">
        <f t="shared" si="282"/>
        <v>708.17905981022636</v>
      </c>
      <c r="H114" s="74">
        <f t="shared" si="282"/>
        <v>719.0601567747766</v>
      </c>
      <c r="I114" s="74">
        <f t="shared" si="282"/>
        <v>880.01938938868557</v>
      </c>
      <c r="J114" s="74">
        <f t="shared" si="282"/>
        <v>1101.3095455278326</v>
      </c>
      <c r="K114" s="74">
        <f t="shared" si="282"/>
        <v>1123.6985607648016</v>
      </c>
      <c r="L114" s="74">
        <f t="shared" si="282"/>
        <v>1116.7191898536571</v>
      </c>
      <c r="M114" s="74">
        <f t="shared" si="282"/>
        <v>1299.319897034517</v>
      </c>
      <c r="N114" s="74">
        <f t="shared" si="282"/>
        <v>1480.6516687111161</v>
      </c>
      <c r="O114" s="74">
        <f t="shared" si="282"/>
        <v>1669.8460646362373</v>
      </c>
      <c r="P114" s="74">
        <f t="shared" si="282"/>
        <v>2220.6114033169374</v>
      </c>
      <c r="Q114" s="74">
        <f t="shared" si="282"/>
        <v>2288.9985007677242</v>
      </c>
      <c r="R114" s="74">
        <f t="shared" si="282"/>
        <v>2540.1492993085144</v>
      </c>
      <c r="S114" s="74">
        <f t="shared" si="282"/>
        <v>2878.8918271567654</v>
      </c>
      <c r="T114" s="74">
        <f t="shared" si="282"/>
        <v>3337.5598425195162</v>
      </c>
      <c r="U114" s="74">
        <f t="shared" si="282"/>
        <v>3253.1768641473245</v>
      </c>
      <c r="V114" s="74">
        <f t="shared" si="282"/>
        <v>3955.9507383763735</v>
      </c>
      <c r="W114" s="74">
        <f t="shared" si="282"/>
        <v>3857.343450968493</v>
      </c>
      <c r="X114" s="74">
        <f t="shared" si="282"/>
        <v>4934.4622012757964</v>
      </c>
      <c r="Y114" s="74">
        <f t="shared" si="282"/>
        <v>6264.2577651263173</v>
      </c>
      <c r="Z114" s="74">
        <f t="shared" si="282"/>
        <v>5915.3870062126089</v>
      </c>
      <c r="AA114" s="74">
        <f t="shared" si="282"/>
        <v>6336.4168310015502</v>
      </c>
      <c r="AB114" s="74">
        <f t="shared" si="282"/>
        <v>6984.9246999474663</v>
      </c>
      <c r="AC114" s="74">
        <f t="shared" si="282"/>
        <v>7033.4951126834821</v>
      </c>
      <c r="AD114" s="74">
        <f t="shared" si="282"/>
        <v>6050.5241871642675</v>
      </c>
      <c r="AE114" s="74">
        <f t="shared" si="282"/>
        <v>6366.5831702475798</v>
      </c>
      <c r="AF114" s="74">
        <f t="shared" si="282"/>
        <v>7822.5009742604652</v>
      </c>
      <c r="AG114" s="74">
        <f t="shared" ref="AG114" si="283">AG$82*AG95</f>
        <v>7239.9405557075388</v>
      </c>
      <c r="AH114" s="74">
        <f t="shared" si="268"/>
        <v>7471.6186534901799</v>
      </c>
      <c r="AI114" s="74">
        <f t="shared" ref="AI114:BL114" si="284">AH114*(1+AI$86)</f>
        <v>7710.7104504018662</v>
      </c>
      <c r="AJ114" s="74">
        <f t="shared" si="284"/>
        <v>7957.4531848147262</v>
      </c>
      <c r="AK114" s="74">
        <f t="shared" si="284"/>
        <v>8212.0916867287979</v>
      </c>
      <c r="AL114" s="74">
        <f t="shared" si="284"/>
        <v>8474.8786207041194</v>
      </c>
      <c r="AM114" s="74">
        <f t="shared" si="284"/>
        <v>8746.0747365666521</v>
      </c>
      <c r="AN114" s="74">
        <f t="shared" si="284"/>
        <v>9025.9491281367846</v>
      </c>
      <c r="AO114" s="74">
        <f t="shared" si="284"/>
        <v>9314.7795002371622</v>
      </c>
      <c r="AP114" s="74">
        <f t="shared" si="284"/>
        <v>9612.8524442447524</v>
      </c>
      <c r="AQ114" s="74">
        <f t="shared" si="284"/>
        <v>9920.4637224605849</v>
      </c>
      <c r="AR114" s="74">
        <f t="shared" si="284"/>
        <v>10237.918561579323</v>
      </c>
      <c r="AS114" s="74">
        <f t="shared" si="284"/>
        <v>10565.531955549861</v>
      </c>
      <c r="AT114" s="74">
        <f t="shared" si="284"/>
        <v>10903.628978127457</v>
      </c>
      <c r="AU114" s="74">
        <f t="shared" si="284"/>
        <v>11252.545105427536</v>
      </c>
      <c r="AV114" s="74">
        <f t="shared" si="284"/>
        <v>11612.626548801218</v>
      </c>
      <c r="AW114" s="74">
        <f t="shared" si="284"/>
        <v>11984.230598362858</v>
      </c>
      <c r="AX114" s="74">
        <f t="shared" si="284"/>
        <v>12367.725977510469</v>
      </c>
      <c r="AY114" s="74">
        <f t="shared" si="284"/>
        <v>12763.493208790804</v>
      </c>
      <c r="AZ114" s="74">
        <f t="shared" si="284"/>
        <v>13171.924991472109</v>
      </c>
      <c r="BA114" s="74">
        <f t="shared" si="284"/>
        <v>13593.426591199217</v>
      </c>
      <c r="BB114" s="74">
        <f t="shared" si="284"/>
        <v>14028.416242117592</v>
      </c>
      <c r="BC114" s="74">
        <f t="shared" si="284"/>
        <v>14477.325561865355</v>
      </c>
      <c r="BD114" s="74">
        <f t="shared" si="284"/>
        <v>14940.599979845047</v>
      </c>
      <c r="BE114" s="74">
        <f t="shared" si="284"/>
        <v>15418.699179200088</v>
      </c>
      <c r="BF114" s="74">
        <f t="shared" si="284"/>
        <v>15912.097552934491</v>
      </c>
      <c r="BG114" s="74">
        <f t="shared" si="284"/>
        <v>16421.284674628394</v>
      </c>
      <c r="BH114" s="74">
        <f t="shared" si="284"/>
        <v>16946.765784216503</v>
      </c>
      <c r="BI114" s="74">
        <f t="shared" si="284"/>
        <v>17489.062289311431</v>
      </c>
      <c r="BJ114" s="74">
        <f t="shared" si="284"/>
        <v>18048.712282569395</v>
      </c>
      <c r="BK114" s="74">
        <f t="shared" si="284"/>
        <v>18626.271075611618</v>
      </c>
      <c r="BL114" s="74">
        <f t="shared" si="284"/>
        <v>19222.311750031189</v>
      </c>
      <c r="BM114" s="74">
        <f t="shared" si="216"/>
        <v>19837.425726032187</v>
      </c>
      <c r="BN114" s="74">
        <f t="shared" si="217"/>
        <v>20472.223349265216</v>
      </c>
      <c r="BO114" s="74">
        <f t="shared" si="218"/>
        <v>21127.334496441705</v>
      </c>
      <c r="BP114" s="74">
        <f t="shared" si="219"/>
        <v>21803.409200327838</v>
      </c>
      <c r="BQ114" s="74">
        <f t="shared" si="220"/>
        <v>22501.118294738331</v>
      </c>
      <c r="BR114" s="74">
        <f t="shared" si="221"/>
        <v>23221.154080169959</v>
      </c>
      <c r="BS114" s="74">
        <f t="shared" si="222"/>
        <v>23964.231010735399</v>
      </c>
      <c r="BT114" s="74">
        <f t="shared" si="223"/>
        <v>24731.086403078931</v>
      </c>
      <c r="BU114" s="74">
        <f t="shared" si="224"/>
        <v>25522.481167977458</v>
      </c>
      <c r="BV114" s="74">
        <f t="shared" si="225"/>
        <v>26339.200565352738</v>
      </c>
      <c r="BW114" s="74">
        <f t="shared" si="226"/>
        <v>27182.054983444024</v>
      </c>
      <c r="BX114" s="74">
        <f t="shared" si="227"/>
        <v>28051.880742914233</v>
      </c>
      <c r="BY114" s="74">
        <f t="shared" si="228"/>
        <v>28949.540926687489</v>
      </c>
      <c r="BZ114" s="74">
        <f t="shared" si="229"/>
        <v>29875.926236341489</v>
      </c>
      <c r="CA114" s="74">
        <f t="shared" si="230"/>
        <v>30831.955875904419</v>
      </c>
      <c r="CB114" s="74">
        <f t="shared" si="231"/>
        <v>31818.578463933361</v>
      </c>
      <c r="CC114" s="74">
        <f t="shared" si="232"/>
        <v>32836.772974779233</v>
      </c>
      <c r="CD114" s="74">
        <f t="shared" si="233"/>
        <v>33887.549709972169</v>
      </c>
      <c r="CE114" s="74">
        <f t="shared" si="234"/>
        <v>34971.951300691282</v>
      </c>
      <c r="CF114" s="74">
        <f t="shared" si="235"/>
        <v>36091.053742313401</v>
      </c>
      <c r="CG114" s="74">
        <f t="shared" si="236"/>
        <v>37245.967462067434</v>
      </c>
      <c r="CH114" s="74">
        <f t="shared" si="237"/>
        <v>38437.838420853594</v>
      </c>
      <c r="CI114" s="74">
        <f t="shared" si="238"/>
        <v>39667.849250320913</v>
      </c>
      <c r="CJ114" s="74">
        <f t="shared" si="239"/>
        <v>40937.22042633118</v>
      </c>
      <c r="CK114" s="74">
        <f t="shared" si="240"/>
        <v>42247.211479973776</v>
      </c>
      <c r="CL114" s="74">
        <f t="shared" si="241"/>
        <v>43599.12224733294</v>
      </c>
      <c r="CM114" s="74">
        <f t="shared" si="242"/>
        <v>44994.294159247598</v>
      </c>
      <c r="CN114" s="74">
        <f t="shared" si="243"/>
        <v>46434.111572343521</v>
      </c>
      <c r="CO114" s="74">
        <f t="shared" si="244"/>
        <v>47920.003142658512</v>
      </c>
      <c r="CP114" s="74">
        <f t="shared" si="245"/>
        <v>49453.443243223584</v>
      </c>
      <c r="CQ114" s="74">
        <f t="shared" si="246"/>
        <v>51035.953427006738</v>
      </c>
      <c r="CR114" s="74">
        <f t="shared" si="247"/>
        <v>52669.103936670952</v>
      </c>
      <c r="CS114" s="74">
        <f t="shared" si="248"/>
        <v>54354.515262644425</v>
      </c>
      <c r="CT114" s="74">
        <f t="shared" si="249"/>
        <v>56093.859751049051</v>
      </c>
      <c r="CU114" s="74">
        <f t="shared" si="250"/>
        <v>57888.863263082625</v>
      </c>
      <c r="CV114" s="74">
        <f t="shared" si="251"/>
        <v>59741.306887501269</v>
      </c>
      <c r="CW114" s="74">
        <f t="shared" si="252"/>
        <v>61653.028707901314</v>
      </c>
      <c r="CX114" s="74">
        <f t="shared" si="253"/>
        <v>63625.925626554155</v>
      </c>
      <c r="CY114" s="74">
        <f t="shared" si="254"/>
        <v>65661.955246603888</v>
      </c>
      <c r="CZ114" s="74">
        <f t="shared" si="255"/>
        <v>67763.137814495218</v>
      </c>
      <c r="DA114" s="74">
        <f t="shared" si="256"/>
        <v>69931.558224559063</v>
      </c>
      <c r="DB114" s="74">
        <f t="shared" si="257"/>
        <v>72169.368087744951</v>
      </c>
      <c r="DC114" s="74">
        <f t="shared" si="258"/>
        <v>74478.787866552797</v>
      </c>
      <c r="DD114" s="74">
        <f t="shared" si="259"/>
        <v>76862.10907828249</v>
      </c>
      <c r="DE114" s="74">
        <f t="shared" si="260"/>
        <v>79321.696568787534</v>
      </c>
      <c r="DF114" s="74">
        <f t="shared" si="261"/>
        <v>81859.990858988735</v>
      </c>
      <c r="DG114" s="74">
        <f t="shared" si="262"/>
        <v>84479.510566476383</v>
      </c>
      <c r="DH114" s="74">
        <f t="shared" si="263"/>
        <v>87182.854904603635</v>
      </c>
      <c r="DI114" s="74">
        <f t="shared" si="264"/>
        <v>89972.706261550949</v>
      </c>
      <c r="DJ114" s="74">
        <f t="shared" si="265"/>
        <v>92851.832861920586</v>
      </c>
    </row>
    <row r="115" spans="2:114" x14ac:dyDescent="0.2">
      <c r="B115" s="236" t="str">
        <f t="shared" si="266"/>
        <v>others</v>
      </c>
      <c r="C115" s="65" t="s">
        <v>2</v>
      </c>
      <c r="D115" s="74">
        <f t="shared" ref="D115:AF115" si="285">D$82*D96</f>
        <v>685.3318535504294</v>
      </c>
      <c r="E115" s="74">
        <f t="shared" si="285"/>
        <v>684.80340180192422</v>
      </c>
      <c r="F115" s="74">
        <f t="shared" si="285"/>
        <v>695.44926506367324</v>
      </c>
      <c r="G115" s="74">
        <f t="shared" si="285"/>
        <v>708.17905981022636</v>
      </c>
      <c r="H115" s="74">
        <f t="shared" si="285"/>
        <v>719.0601567747766</v>
      </c>
      <c r="I115" s="74">
        <f t="shared" si="285"/>
        <v>880.01938938868557</v>
      </c>
      <c r="J115" s="74">
        <f t="shared" si="285"/>
        <v>1101.3095455278326</v>
      </c>
      <c r="K115" s="74">
        <f t="shared" si="285"/>
        <v>1123.6985607648016</v>
      </c>
      <c r="L115" s="74">
        <f t="shared" si="285"/>
        <v>1116.7191898536571</v>
      </c>
      <c r="M115" s="74">
        <f t="shared" si="285"/>
        <v>1299.319897034517</v>
      </c>
      <c r="N115" s="74">
        <f t="shared" si="285"/>
        <v>1480.6516687111161</v>
      </c>
      <c r="O115" s="74">
        <f t="shared" si="285"/>
        <v>1669.8460646362373</v>
      </c>
      <c r="P115" s="74">
        <f t="shared" si="285"/>
        <v>2220.6114033169374</v>
      </c>
      <c r="Q115" s="74">
        <f t="shared" si="285"/>
        <v>2288.9985007677242</v>
      </c>
      <c r="R115" s="74">
        <f t="shared" si="285"/>
        <v>2540.1492993085144</v>
      </c>
      <c r="S115" s="74">
        <f t="shared" si="285"/>
        <v>2878.8918271567654</v>
      </c>
      <c r="T115" s="74">
        <f t="shared" si="285"/>
        <v>3337.5598425195162</v>
      </c>
      <c r="U115" s="74">
        <f t="shared" si="285"/>
        <v>3253.1768641473245</v>
      </c>
      <c r="V115" s="74">
        <f t="shared" si="285"/>
        <v>3955.9507383763735</v>
      </c>
      <c r="W115" s="74">
        <f t="shared" si="285"/>
        <v>3857.343450968493</v>
      </c>
      <c r="X115" s="74">
        <f t="shared" si="285"/>
        <v>4934.4622012757964</v>
      </c>
      <c r="Y115" s="74">
        <f t="shared" si="285"/>
        <v>6264.2577651263173</v>
      </c>
      <c r="Z115" s="74">
        <f t="shared" si="285"/>
        <v>5915.3870062126089</v>
      </c>
      <c r="AA115" s="74">
        <f t="shared" si="285"/>
        <v>6336.4168310015502</v>
      </c>
      <c r="AB115" s="74">
        <f t="shared" si="285"/>
        <v>6984.9246999474663</v>
      </c>
      <c r="AC115" s="74">
        <f t="shared" si="285"/>
        <v>7033.4951126834821</v>
      </c>
      <c r="AD115" s="74">
        <f t="shared" si="285"/>
        <v>6050.5241871642675</v>
      </c>
      <c r="AE115" s="74">
        <f t="shared" si="285"/>
        <v>6366.5831702475798</v>
      </c>
      <c r="AF115" s="74">
        <f t="shared" si="285"/>
        <v>7822.5009742604652</v>
      </c>
      <c r="AG115" s="74">
        <f t="shared" ref="AG115" si="286">AG$82*AG96</f>
        <v>7239.9405557075388</v>
      </c>
      <c r="AH115" s="74">
        <f t="shared" si="268"/>
        <v>7471.6186534901799</v>
      </c>
      <c r="AI115" s="74">
        <f t="shared" ref="AI115:BL115" si="287">AH115*(1+AI$86)</f>
        <v>7710.7104504018662</v>
      </c>
      <c r="AJ115" s="74">
        <f t="shared" si="287"/>
        <v>7957.4531848147262</v>
      </c>
      <c r="AK115" s="74">
        <f t="shared" si="287"/>
        <v>8212.0916867287979</v>
      </c>
      <c r="AL115" s="74">
        <f t="shared" si="287"/>
        <v>8474.8786207041194</v>
      </c>
      <c r="AM115" s="74">
        <f t="shared" si="287"/>
        <v>8746.0747365666521</v>
      </c>
      <c r="AN115" s="74">
        <f t="shared" si="287"/>
        <v>9025.9491281367846</v>
      </c>
      <c r="AO115" s="74">
        <f t="shared" si="287"/>
        <v>9314.7795002371622</v>
      </c>
      <c r="AP115" s="74">
        <f t="shared" si="287"/>
        <v>9612.8524442447524</v>
      </c>
      <c r="AQ115" s="74">
        <f t="shared" si="287"/>
        <v>9920.4637224605849</v>
      </c>
      <c r="AR115" s="74">
        <f t="shared" si="287"/>
        <v>10237.918561579323</v>
      </c>
      <c r="AS115" s="74">
        <f t="shared" si="287"/>
        <v>10565.531955549861</v>
      </c>
      <c r="AT115" s="74">
        <f t="shared" si="287"/>
        <v>10903.628978127457</v>
      </c>
      <c r="AU115" s="74">
        <f t="shared" si="287"/>
        <v>11252.545105427536</v>
      </c>
      <c r="AV115" s="74">
        <f t="shared" si="287"/>
        <v>11612.626548801218</v>
      </c>
      <c r="AW115" s="74">
        <f t="shared" si="287"/>
        <v>11984.230598362858</v>
      </c>
      <c r="AX115" s="74">
        <f t="shared" si="287"/>
        <v>12367.725977510469</v>
      </c>
      <c r="AY115" s="74">
        <f t="shared" si="287"/>
        <v>12763.493208790804</v>
      </c>
      <c r="AZ115" s="74">
        <f t="shared" si="287"/>
        <v>13171.924991472109</v>
      </c>
      <c r="BA115" s="74">
        <f t="shared" si="287"/>
        <v>13593.426591199217</v>
      </c>
      <c r="BB115" s="74">
        <f t="shared" si="287"/>
        <v>14028.416242117592</v>
      </c>
      <c r="BC115" s="74">
        <f t="shared" si="287"/>
        <v>14477.325561865355</v>
      </c>
      <c r="BD115" s="74">
        <f t="shared" si="287"/>
        <v>14940.599979845047</v>
      </c>
      <c r="BE115" s="74">
        <f t="shared" si="287"/>
        <v>15418.699179200088</v>
      </c>
      <c r="BF115" s="74">
        <f t="shared" si="287"/>
        <v>15912.097552934491</v>
      </c>
      <c r="BG115" s="74">
        <f t="shared" si="287"/>
        <v>16421.284674628394</v>
      </c>
      <c r="BH115" s="74">
        <f t="shared" si="287"/>
        <v>16946.765784216503</v>
      </c>
      <c r="BI115" s="74">
        <f t="shared" si="287"/>
        <v>17489.062289311431</v>
      </c>
      <c r="BJ115" s="74">
        <f t="shared" si="287"/>
        <v>18048.712282569395</v>
      </c>
      <c r="BK115" s="74">
        <f t="shared" si="287"/>
        <v>18626.271075611618</v>
      </c>
      <c r="BL115" s="74">
        <f t="shared" si="287"/>
        <v>19222.311750031189</v>
      </c>
      <c r="BM115" s="74">
        <f t="shared" si="216"/>
        <v>19837.425726032187</v>
      </c>
      <c r="BN115" s="74">
        <f t="shared" si="217"/>
        <v>20472.223349265216</v>
      </c>
      <c r="BO115" s="74">
        <f t="shared" si="218"/>
        <v>21127.334496441705</v>
      </c>
      <c r="BP115" s="74">
        <f t="shared" si="219"/>
        <v>21803.409200327838</v>
      </c>
      <c r="BQ115" s="74">
        <f t="shared" si="220"/>
        <v>22501.118294738331</v>
      </c>
      <c r="BR115" s="74">
        <f t="shared" si="221"/>
        <v>23221.154080169959</v>
      </c>
      <c r="BS115" s="74">
        <f t="shared" si="222"/>
        <v>23964.231010735399</v>
      </c>
      <c r="BT115" s="74">
        <f t="shared" si="223"/>
        <v>24731.086403078931</v>
      </c>
      <c r="BU115" s="74">
        <f t="shared" si="224"/>
        <v>25522.481167977458</v>
      </c>
      <c r="BV115" s="74">
        <f t="shared" si="225"/>
        <v>26339.200565352738</v>
      </c>
      <c r="BW115" s="74">
        <f t="shared" si="226"/>
        <v>27182.054983444024</v>
      </c>
      <c r="BX115" s="74">
        <f t="shared" si="227"/>
        <v>28051.880742914233</v>
      </c>
      <c r="BY115" s="74">
        <f t="shared" si="228"/>
        <v>28949.540926687489</v>
      </c>
      <c r="BZ115" s="74">
        <f t="shared" si="229"/>
        <v>29875.926236341489</v>
      </c>
      <c r="CA115" s="74">
        <f t="shared" si="230"/>
        <v>30831.955875904419</v>
      </c>
      <c r="CB115" s="74">
        <f t="shared" si="231"/>
        <v>31818.578463933361</v>
      </c>
      <c r="CC115" s="74">
        <f t="shared" si="232"/>
        <v>32836.772974779233</v>
      </c>
      <c r="CD115" s="74">
        <f t="shared" si="233"/>
        <v>33887.549709972169</v>
      </c>
      <c r="CE115" s="74">
        <f t="shared" si="234"/>
        <v>34971.951300691282</v>
      </c>
      <c r="CF115" s="74">
        <f t="shared" si="235"/>
        <v>36091.053742313401</v>
      </c>
      <c r="CG115" s="74">
        <f t="shared" si="236"/>
        <v>37245.967462067434</v>
      </c>
      <c r="CH115" s="74">
        <f t="shared" si="237"/>
        <v>38437.838420853594</v>
      </c>
      <c r="CI115" s="74">
        <f t="shared" si="238"/>
        <v>39667.849250320913</v>
      </c>
      <c r="CJ115" s="74">
        <f t="shared" si="239"/>
        <v>40937.22042633118</v>
      </c>
      <c r="CK115" s="74">
        <f t="shared" si="240"/>
        <v>42247.211479973776</v>
      </c>
      <c r="CL115" s="74">
        <f t="shared" si="241"/>
        <v>43599.12224733294</v>
      </c>
      <c r="CM115" s="74">
        <f t="shared" si="242"/>
        <v>44994.294159247598</v>
      </c>
      <c r="CN115" s="74">
        <f t="shared" si="243"/>
        <v>46434.111572343521</v>
      </c>
      <c r="CO115" s="74">
        <f t="shared" si="244"/>
        <v>47920.003142658512</v>
      </c>
      <c r="CP115" s="74">
        <f t="shared" si="245"/>
        <v>49453.443243223584</v>
      </c>
      <c r="CQ115" s="74">
        <f t="shared" si="246"/>
        <v>51035.953427006738</v>
      </c>
      <c r="CR115" s="74">
        <f t="shared" si="247"/>
        <v>52669.103936670952</v>
      </c>
      <c r="CS115" s="74">
        <f t="shared" si="248"/>
        <v>54354.515262644425</v>
      </c>
      <c r="CT115" s="74">
        <f t="shared" si="249"/>
        <v>56093.859751049051</v>
      </c>
      <c r="CU115" s="74">
        <f t="shared" si="250"/>
        <v>57888.863263082625</v>
      </c>
      <c r="CV115" s="74">
        <f t="shared" si="251"/>
        <v>59741.306887501269</v>
      </c>
      <c r="CW115" s="74">
        <f t="shared" si="252"/>
        <v>61653.028707901314</v>
      </c>
      <c r="CX115" s="74">
        <f t="shared" si="253"/>
        <v>63625.925626554155</v>
      </c>
      <c r="CY115" s="74">
        <f t="shared" si="254"/>
        <v>65661.955246603888</v>
      </c>
      <c r="CZ115" s="74">
        <f t="shared" si="255"/>
        <v>67763.137814495218</v>
      </c>
      <c r="DA115" s="74">
        <f t="shared" si="256"/>
        <v>69931.558224559063</v>
      </c>
      <c r="DB115" s="74">
        <f t="shared" si="257"/>
        <v>72169.368087744951</v>
      </c>
      <c r="DC115" s="74">
        <f t="shared" si="258"/>
        <v>74478.787866552797</v>
      </c>
      <c r="DD115" s="74">
        <f t="shared" si="259"/>
        <v>76862.10907828249</v>
      </c>
      <c r="DE115" s="74">
        <f t="shared" si="260"/>
        <v>79321.696568787534</v>
      </c>
      <c r="DF115" s="74">
        <f t="shared" si="261"/>
        <v>81859.990858988735</v>
      </c>
      <c r="DG115" s="74">
        <f t="shared" si="262"/>
        <v>84479.510566476383</v>
      </c>
      <c r="DH115" s="74">
        <f t="shared" si="263"/>
        <v>87182.854904603635</v>
      </c>
      <c r="DI115" s="74">
        <f t="shared" si="264"/>
        <v>89972.706261550949</v>
      </c>
      <c r="DJ115" s="74">
        <f t="shared" si="265"/>
        <v>92851.832861920586</v>
      </c>
    </row>
    <row r="116" spans="2:114" x14ac:dyDescent="0.2">
      <c r="B116" s="65"/>
      <c r="C116" s="65"/>
      <c r="D116" s="65"/>
      <c r="E116" s="65"/>
      <c r="F116" s="65"/>
      <c r="G116" s="65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/>
      <c r="CI116" s="65"/>
      <c r="CJ116" s="65"/>
      <c r="CK116" s="65"/>
      <c r="CL116" s="65"/>
      <c r="CM116" s="65"/>
      <c r="CN116" s="65"/>
      <c r="CO116" s="65"/>
      <c r="CP116" s="65"/>
      <c r="CQ116" s="65"/>
      <c r="CR116" s="65"/>
      <c r="CS116" s="65"/>
      <c r="CT116" s="65"/>
      <c r="CU116" s="65"/>
      <c r="CV116" s="65"/>
      <c r="CW116" s="65"/>
      <c r="CX116" s="65"/>
      <c r="CY116" s="65"/>
      <c r="CZ116" s="65"/>
      <c r="DA116" s="65"/>
      <c r="DB116" s="65"/>
      <c r="DC116" s="65"/>
      <c r="DD116" s="65"/>
      <c r="DE116" s="65"/>
      <c r="DF116" s="65"/>
      <c r="DG116" s="65"/>
      <c r="DH116" s="65"/>
      <c r="DI116" s="65"/>
      <c r="DJ116" s="65"/>
    </row>
    <row r="117" spans="2:114" x14ac:dyDescent="0.2">
      <c r="B117" s="64" t="s">
        <v>454</v>
      </c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5"/>
      <c r="DI117" s="65"/>
      <c r="DJ117" s="65"/>
    </row>
    <row r="118" spans="2:114" ht="16" thickBot="1" x14ac:dyDescent="0.25">
      <c r="B118" s="65" t="s">
        <v>455</v>
      </c>
      <c r="C118" s="65" t="s">
        <v>2</v>
      </c>
      <c r="D118" s="65"/>
      <c r="E118" s="65"/>
      <c r="F118" s="65"/>
      <c r="G118" s="65"/>
      <c r="H118" s="74">
        <f t="shared" ref="H118:AG118" si="288">SUM(H108:H115)</f>
        <v>17976.503919369414</v>
      </c>
      <c r="I118" s="74">
        <f t="shared" si="288"/>
        <v>22000.484734717145</v>
      </c>
      <c r="J118" s="74">
        <f t="shared" si="288"/>
        <v>27532.738638195813</v>
      </c>
      <c r="K118" s="74">
        <f t="shared" si="288"/>
        <v>28092.464019120041</v>
      </c>
      <c r="L118" s="74">
        <f t="shared" si="288"/>
        <v>27917.979746341429</v>
      </c>
      <c r="M118" s="74">
        <f t="shared" si="288"/>
        <v>32482.997425862926</v>
      </c>
      <c r="N118" s="74">
        <f t="shared" si="288"/>
        <v>37016.291717777902</v>
      </c>
      <c r="O118" s="74">
        <f t="shared" si="288"/>
        <v>41746.151615905932</v>
      </c>
      <c r="P118" s="74">
        <f t="shared" si="288"/>
        <v>55515.285082923423</v>
      </c>
      <c r="Q118" s="74">
        <f t="shared" si="288"/>
        <v>57224.962519193105</v>
      </c>
      <c r="R118" s="74">
        <f t="shared" si="288"/>
        <v>63503.732482712847</v>
      </c>
      <c r="S118" s="74">
        <f t="shared" si="288"/>
        <v>71972.295678919152</v>
      </c>
      <c r="T118" s="74">
        <f t="shared" si="288"/>
        <v>83438.996062987935</v>
      </c>
      <c r="U118" s="74">
        <f t="shared" si="288"/>
        <v>81329.42160368312</v>
      </c>
      <c r="V118" s="74">
        <f t="shared" si="288"/>
        <v>98898.76845940933</v>
      </c>
      <c r="W118" s="74">
        <f t="shared" si="288"/>
        <v>96433.586274212314</v>
      </c>
      <c r="X118" s="74">
        <f t="shared" si="288"/>
        <v>123361.5550318949</v>
      </c>
      <c r="Y118" s="74">
        <f t="shared" si="288"/>
        <v>156606.44412815792</v>
      </c>
      <c r="Z118" s="74">
        <f t="shared" si="288"/>
        <v>147884.67515531523</v>
      </c>
      <c r="AA118" s="74">
        <f t="shared" si="288"/>
        <v>158410.42077503874</v>
      </c>
      <c r="AB118" s="74">
        <f t="shared" si="288"/>
        <v>174623.11749868665</v>
      </c>
      <c r="AC118" s="74">
        <f t="shared" si="288"/>
        <v>175837.37781708705</v>
      </c>
      <c r="AD118" s="74">
        <f t="shared" si="288"/>
        <v>151263.10467910665</v>
      </c>
      <c r="AE118" s="74">
        <f t="shared" si="288"/>
        <v>159164.57925618952</v>
      </c>
      <c r="AF118" s="74">
        <f t="shared" si="288"/>
        <v>195562.52435651163</v>
      </c>
      <c r="AG118" s="74">
        <f t="shared" si="288"/>
        <v>180998.51389268847</v>
      </c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/>
      <c r="CB118" s="65"/>
      <c r="CC118" s="65"/>
      <c r="CD118" s="65"/>
      <c r="CE118" s="65"/>
      <c r="CF118" s="65"/>
      <c r="CG118" s="65"/>
      <c r="CH118" s="65"/>
      <c r="CI118" s="65"/>
      <c r="CJ118" s="65"/>
      <c r="CK118" s="65"/>
      <c r="CL118" s="65"/>
      <c r="CM118" s="65"/>
      <c r="CN118" s="65"/>
      <c r="CO118" s="65"/>
      <c r="CP118" s="65"/>
      <c r="CQ118" s="65"/>
      <c r="CR118" s="65"/>
      <c r="CS118" s="65"/>
      <c r="CT118" s="65"/>
      <c r="CU118" s="65"/>
      <c r="CV118" s="65"/>
      <c r="CW118" s="65"/>
      <c r="CX118" s="65"/>
      <c r="CY118" s="65"/>
      <c r="CZ118" s="65"/>
      <c r="DA118" s="65"/>
      <c r="DB118" s="65"/>
      <c r="DC118" s="65"/>
      <c r="DD118" s="65"/>
      <c r="DE118" s="65"/>
      <c r="DF118" s="65"/>
      <c r="DG118" s="65"/>
      <c r="DH118" s="65"/>
      <c r="DI118" s="65"/>
      <c r="DJ118" s="65"/>
    </row>
    <row r="119" spans="2:114" ht="16" thickBot="1" x14ac:dyDescent="0.25">
      <c r="B119" s="75" t="s">
        <v>453</v>
      </c>
      <c r="C119" s="378">
        <f>(CORREL(H118:AG118,H83:AG83))^2</f>
        <v>0.95129501254682314</v>
      </c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/>
      <c r="CB119" s="65"/>
      <c r="CC119" s="65"/>
      <c r="CD119" s="65"/>
      <c r="CE119" s="65"/>
      <c r="CF119" s="65"/>
      <c r="CG119" s="65"/>
      <c r="CH119" s="65"/>
      <c r="CI119" s="65"/>
      <c r="CJ119" s="65"/>
      <c r="CK119" s="65"/>
      <c r="CL119" s="65"/>
      <c r="CM119" s="65"/>
      <c r="CN119" s="65"/>
      <c r="CO119" s="65"/>
      <c r="CP119" s="65"/>
      <c r="CQ119" s="65"/>
      <c r="CR119" s="65"/>
      <c r="CS119" s="65"/>
      <c r="CT119" s="65"/>
      <c r="CU119" s="65"/>
      <c r="CV119" s="65"/>
      <c r="CW119" s="65"/>
      <c r="CX119" s="65"/>
      <c r="CY119" s="65"/>
      <c r="CZ119" s="65"/>
      <c r="DA119" s="65"/>
      <c r="DB119" s="65"/>
      <c r="DC119" s="65"/>
      <c r="DD119" s="65"/>
      <c r="DE119" s="65"/>
      <c r="DF119" s="65"/>
      <c r="DG119" s="65"/>
      <c r="DH119" s="65"/>
      <c r="DI119" s="65"/>
      <c r="DJ119" s="65"/>
    </row>
    <row r="135" spans="2:3" x14ac:dyDescent="0.2">
      <c r="B135" s="119"/>
      <c r="C135" s="119"/>
    </row>
    <row r="136" spans="2:3" x14ac:dyDescent="0.2">
      <c r="B136" s="119"/>
      <c r="C136" s="119"/>
    </row>
    <row r="137" spans="2:3" x14ac:dyDescent="0.2">
      <c r="B137" s="119"/>
      <c r="C137" s="119"/>
    </row>
    <row r="138" spans="2:3" x14ac:dyDescent="0.2">
      <c r="B138" s="119"/>
      <c r="C138" s="119"/>
    </row>
    <row r="139" spans="2:3" x14ac:dyDescent="0.2">
      <c r="B139" s="119"/>
      <c r="C139" s="119"/>
    </row>
    <row r="140" spans="2:3" x14ac:dyDescent="0.2">
      <c r="B140" s="119"/>
      <c r="C140" s="119"/>
    </row>
    <row r="141" spans="2:3" x14ac:dyDescent="0.2">
      <c r="B141" s="119"/>
      <c r="C141" s="119"/>
    </row>
    <row r="146" spans="2:3" x14ac:dyDescent="0.2">
      <c r="B146" s="119"/>
      <c r="C146" s="119"/>
    </row>
    <row r="147" spans="2:3" x14ac:dyDescent="0.2">
      <c r="B147" s="119"/>
      <c r="C147" s="119"/>
    </row>
    <row r="148" spans="2:3" x14ac:dyDescent="0.2">
      <c r="B148" s="119"/>
      <c r="C148" s="119"/>
    </row>
    <row r="149" spans="2:3" x14ac:dyDescent="0.2">
      <c r="B149" s="119"/>
      <c r="C149" s="119"/>
    </row>
    <row r="150" spans="2:3" x14ac:dyDescent="0.2">
      <c r="B150" s="119"/>
      <c r="C150" s="119"/>
    </row>
    <row r="151" spans="2:3" x14ac:dyDescent="0.2">
      <c r="B151" s="119"/>
      <c r="C151" s="119"/>
    </row>
    <row r="152" spans="2:3" x14ac:dyDescent="0.2">
      <c r="B152" s="119"/>
      <c r="C152" s="119"/>
    </row>
    <row r="153" spans="2:3" x14ac:dyDescent="0.2">
      <c r="B153" s="119"/>
      <c r="C153" s="119"/>
    </row>
    <row r="158" spans="2:3" x14ac:dyDescent="0.2">
      <c r="B158" s="119"/>
      <c r="C158" s="119"/>
    </row>
    <row r="159" spans="2:3" x14ac:dyDescent="0.2">
      <c r="B159" s="119"/>
      <c r="C159" s="119"/>
    </row>
    <row r="160" spans="2:3" x14ac:dyDescent="0.2">
      <c r="B160" s="119"/>
      <c r="C160" s="119"/>
    </row>
    <row r="161" spans="2:3" x14ac:dyDescent="0.2">
      <c r="B161" s="119"/>
      <c r="C161" s="119"/>
    </row>
    <row r="162" spans="2:3" x14ac:dyDescent="0.2">
      <c r="B162" s="119"/>
      <c r="C162" s="119"/>
    </row>
    <row r="163" spans="2:3" x14ac:dyDescent="0.2">
      <c r="B163" s="119"/>
      <c r="C163" s="119"/>
    </row>
    <row r="164" spans="2:3" x14ac:dyDescent="0.2">
      <c r="B164" s="119"/>
      <c r="C164" s="119"/>
    </row>
    <row r="165" spans="2:3" x14ac:dyDescent="0.2">
      <c r="B165" s="119"/>
      <c r="C165" s="119"/>
    </row>
    <row r="171" spans="2:3" x14ac:dyDescent="0.2">
      <c r="B171" s="119"/>
      <c r="C171" s="119"/>
    </row>
    <row r="172" spans="2:3" x14ac:dyDescent="0.2">
      <c r="B172" s="119"/>
      <c r="C172" s="119"/>
    </row>
    <row r="173" spans="2:3" x14ac:dyDescent="0.2">
      <c r="B173" s="119"/>
      <c r="C173" s="119"/>
    </row>
    <row r="174" spans="2:3" x14ac:dyDescent="0.2">
      <c r="B174" s="119"/>
      <c r="C174" s="119"/>
    </row>
    <row r="175" spans="2:3" x14ac:dyDescent="0.2">
      <c r="B175" s="119"/>
      <c r="C175" s="119"/>
    </row>
    <row r="176" spans="2:3" x14ac:dyDescent="0.2">
      <c r="B176" s="119"/>
      <c r="C176" s="119"/>
    </row>
    <row r="177" spans="2:3" x14ac:dyDescent="0.2">
      <c r="B177" s="119"/>
      <c r="C177" s="119"/>
    </row>
    <row r="178" spans="2:3" x14ac:dyDescent="0.2">
      <c r="B178" s="119"/>
      <c r="C178" s="119"/>
    </row>
    <row r="183" spans="2:3" x14ac:dyDescent="0.2">
      <c r="B183" s="119"/>
      <c r="C183" s="119"/>
    </row>
    <row r="184" spans="2:3" x14ac:dyDescent="0.2">
      <c r="B184" s="119"/>
      <c r="C184" s="119"/>
    </row>
    <row r="185" spans="2:3" x14ac:dyDescent="0.2">
      <c r="B185" s="119"/>
      <c r="C185" s="119"/>
    </row>
    <row r="186" spans="2:3" x14ac:dyDescent="0.2">
      <c r="B186" s="119"/>
      <c r="C186" s="119"/>
    </row>
    <row r="187" spans="2:3" x14ac:dyDescent="0.2">
      <c r="B187" s="119"/>
      <c r="C187" s="119"/>
    </row>
    <row r="188" spans="2:3" x14ac:dyDescent="0.2">
      <c r="B188" s="119"/>
      <c r="C188" s="119"/>
    </row>
    <row r="189" spans="2:3" x14ac:dyDescent="0.2">
      <c r="B189" s="119"/>
      <c r="C189" s="119"/>
    </row>
    <row r="190" spans="2:3" x14ac:dyDescent="0.2">
      <c r="B190" s="119"/>
      <c r="C190" s="119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D22C6-464F-4757-8DB5-7F4B282D9BEA}">
  <dimension ref="A1:BM125"/>
  <sheetViews>
    <sheetView topLeftCell="A58" zoomScale="80" zoomScaleNormal="80" workbookViewId="0">
      <selection activeCell="B81" sqref="B81:BL82"/>
    </sheetView>
  </sheetViews>
  <sheetFormatPr baseColWidth="10" defaultColWidth="13.33203125" defaultRowHeight="15" x14ac:dyDescent="0.2"/>
  <cols>
    <col min="1" max="1" width="5.6640625" bestFit="1" customWidth="1"/>
    <col min="2" max="2" width="55.6640625" style="2" bestFit="1" customWidth="1"/>
    <col min="3" max="3" width="15" style="21" bestFit="1" customWidth="1"/>
    <col min="4" max="24" width="10" bestFit="1" customWidth="1"/>
    <col min="25" max="32" width="8.6640625" bestFit="1" customWidth="1"/>
    <col min="33" max="36" width="8.1640625" bestFit="1" customWidth="1"/>
    <col min="37" max="63" width="8.6640625" bestFit="1" customWidth="1"/>
    <col min="64" max="64" width="8.6640625" style="104" bestFit="1" customWidth="1"/>
    <col min="65" max="65" width="44.1640625" bestFit="1" customWidth="1"/>
  </cols>
  <sheetData>
    <row r="1" spans="1:65" x14ac:dyDescent="0.2">
      <c r="A1" t="s">
        <v>62</v>
      </c>
    </row>
    <row r="2" spans="1:65" s="1" customFormat="1" x14ac:dyDescent="0.2">
      <c r="A2" t="s">
        <v>57</v>
      </c>
      <c r="B2" s="26" t="e">
        <f ca="1">MID(CELL("Dateiname",$B$2),FIND("]", CELL("Dateiname",$B$2))+1,31)&amp;" HI"</f>
        <v>#VALUE!</v>
      </c>
      <c r="C2" s="24" t="s">
        <v>1</v>
      </c>
      <c r="D2" s="11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05">
        <f t="shared" si="0"/>
        <v>2050</v>
      </c>
      <c r="BM2" s="118" t="s">
        <v>151</v>
      </c>
    </row>
    <row r="3" spans="1:65" x14ac:dyDescent="0.2">
      <c r="A3" t="s">
        <v>57</v>
      </c>
      <c r="B3" s="7" t="str">
        <f>Data_Junne!B47</f>
        <v>Batteries</v>
      </c>
      <c r="C3" s="25" t="s">
        <v>2</v>
      </c>
      <c r="D3" s="83">
        <f>D105</f>
        <v>3896.6349223695402</v>
      </c>
      <c r="E3" s="83">
        <f t="shared" ref="E3:BL7" si="1">E105</f>
        <v>4009.7584699108788</v>
      </c>
      <c r="F3" s="83">
        <f t="shared" si="1"/>
        <v>4066.6562253624888</v>
      </c>
      <c r="G3" s="83">
        <f t="shared" si="1"/>
        <v>4138.5513309967937</v>
      </c>
      <c r="H3" s="83">
        <f t="shared" si="1"/>
        <v>4218</v>
      </c>
      <c r="I3" s="83">
        <f t="shared" si="1"/>
        <v>5135.4676258992795</v>
      </c>
      <c r="J3" s="83">
        <f t="shared" si="1"/>
        <v>6396.8215158924195</v>
      </c>
      <c r="K3" s="83">
        <f t="shared" si="1"/>
        <v>6524.4389027431416</v>
      </c>
      <c r="L3" s="83">
        <f t="shared" si="1"/>
        <v>6484.6564885496182</v>
      </c>
      <c r="M3" s="83">
        <f t="shared" si="1"/>
        <v>7525.4805194805185</v>
      </c>
      <c r="N3" s="83">
        <f t="shared" si="1"/>
        <v>8559.0716180371346</v>
      </c>
      <c r="O3" s="83">
        <f t="shared" si="1"/>
        <v>9637.4796747967484</v>
      </c>
      <c r="P3" s="83">
        <f t="shared" si="1"/>
        <v>12776.842105263157</v>
      </c>
      <c r="Q3" s="83">
        <f t="shared" si="1"/>
        <v>13286.005665722379</v>
      </c>
      <c r="R3" s="83">
        <f t="shared" si="1"/>
        <v>14717.565217391304</v>
      </c>
      <c r="S3" s="83">
        <f t="shared" si="1"/>
        <v>16648.397626112757</v>
      </c>
      <c r="T3" s="83">
        <f t="shared" si="1"/>
        <v>19880.699088145895</v>
      </c>
      <c r="U3" s="83">
        <f t="shared" si="1"/>
        <v>20813.084112149532</v>
      </c>
      <c r="V3" s="83">
        <f t="shared" si="1"/>
        <v>30917.731629392969</v>
      </c>
      <c r="W3" s="83">
        <f t="shared" si="1"/>
        <v>27805.868852459018</v>
      </c>
      <c r="X3" s="83">
        <f t="shared" si="1"/>
        <v>35347.979797979795</v>
      </c>
      <c r="Y3" s="83">
        <f t="shared" si="1"/>
        <v>48321.985157699441</v>
      </c>
      <c r="Z3" s="83">
        <f t="shared" si="1"/>
        <v>36900.371057513919</v>
      </c>
      <c r="AA3" s="83">
        <f t="shared" si="1"/>
        <v>51489.795918367352</v>
      </c>
      <c r="AB3" s="83">
        <f t="shared" si="1"/>
        <v>60963.729128014849</v>
      </c>
      <c r="AC3" s="83">
        <f t="shared" si="1"/>
        <v>69300</v>
      </c>
      <c r="AD3" s="83">
        <f t="shared" si="1"/>
        <v>72765</v>
      </c>
      <c r="AE3" s="83">
        <f t="shared" si="1"/>
        <v>76403.25</v>
      </c>
      <c r="AF3" s="83">
        <f t="shared" si="1"/>
        <v>80223.412500000006</v>
      </c>
      <c r="AG3" s="83">
        <f t="shared" si="1"/>
        <v>84234.583125000005</v>
      </c>
      <c r="AH3" s="83">
        <f t="shared" si="1"/>
        <v>88446.312281250008</v>
      </c>
      <c r="AI3" s="83">
        <f t="shared" si="1"/>
        <v>92868.627895312515</v>
      </c>
      <c r="AJ3" s="83">
        <f t="shared" si="1"/>
        <v>97512.059290078148</v>
      </c>
      <c r="AK3" s="83">
        <f t="shared" si="1"/>
        <v>102387.66225458206</v>
      </c>
      <c r="AL3" s="83">
        <f t="shared" si="1"/>
        <v>107507.04536731116</v>
      </c>
      <c r="AM3" s="83">
        <f t="shared" si="1"/>
        <v>112882.39763567672</v>
      </c>
      <c r="AN3" s="83">
        <f t="shared" si="1"/>
        <v>118526.51751746057</v>
      </c>
      <c r="AO3" s="83">
        <f t="shared" si="1"/>
        <v>124452.84339333361</v>
      </c>
      <c r="AP3" s="83">
        <f t="shared" si="1"/>
        <v>130675.48556300029</v>
      </c>
      <c r="AQ3" s="83">
        <f t="shared" si="1"/>
        <v>137209.25984115031</v>
      </c>
      <c r="AR3" s="83">
        <f t="shared" si="1"/>
        <v>144069.72283320784</v>
      </c>
      <c r="AS3" s="83">
        <f t="shared" si="1"/>
        <v>148674.84628650441</v>
      </c>
      <c r="AT3" s="83">
        <f t="shared" si="1"/>
        <v>153427.17042571231</v>
      </c>
      <c r="AU3" s="83">
        <f t="shared" si="1"/>
        <v>158331.40045410185</v>
      </c>
      <c r="AV3" s="83">
        <f t="shared" si="1"/>
        <v>163392.39197463536</v>
      </c>
      <c r="AW3" s="83">
        <f t="shared" si="1"/>
        <v>168615.15579742508</v>
      </c>
      <c r="AX3" s="83">
        <f t="shared" si="1"/>
        <v>174004.86290085956</v>
      </c>
      <c r="AY3" s="83">
        <f t="shared" si="1"/>
        <v>179566.84955131004</v>
      </c>
      <c r="AZ3" s="83">
        <f t="shared" si="1"/>
        <v>185306.62258648596</v>
      </c>
      <c r="BA3" s="83">
        <f t="shared" si="1"/>
        <v>191229.86486767055</v>
      </c>
      <c r="BB3" s="83">
        <f t="shared" si="1"/>
        <v>197342.4409062347</v>
      </c>
      <c r="BC3" s="83">
        <f t="shared" si="1"/>
        <v>203650.40266999969</v>
      </c>
      <c r="BD3" s="83">
        <f t="shared" si="1"/>
        <v>210159.9955751978</v>
      </c>
      <c r="BE3" s="83">
        <f t="shared" si="1"/>
        <v>216877.66466996312</v>
      </c>
      <c r="BF3" s="83">
        <f t="shared" si="1"/>
        <v>223810.06101547499</v>
      </c>
      <c r="BG3" s="83">
        <f t="shared" si="1"/>
        <v>230964.04827107157</v>
      </c>
      <c r="BH3" s="83">
        <f t="shared" si="1"/>
        <v>238346.70948985385</v>
      </c>
      <c r="BI3" s="83">
        <f t="shared" si="1"/>
        <v>245965.3541315078</v>
      </c>
      <c r="BJ3" s="83">
        <f t="shared" si="1"/>
        <v>253827.52529928851</v>
      </c>
      <c r="BK3" s="83">
        <f t="shared" si="1"/>
        <v>261941.00720833091</v>
      </c>
      <c r="BL3" s="117">
        <f t="shared" si="1"/>
        <v>270313.83289268188</v>
      </c>
    </row>
    <row r="4" spans="1:65" x14ac:dyDescent="0.2">
      <c r="A4" t="s">
        <v>57</v>
      </c>
      <c r="B4" s="7" t="str">
        <f>Data_Junne!B48</f>
        <v>Superalloys, hardfacing/HSS and other alloy</v>
      </c>
      <c r="C4" s="25" t="s">
        <v>2</v>
      </c>
      <c r="D4" s="83">
        <f t="shared" ref="D4:S10" si="2">D106</f>
        <v>5232.0515488198398</v>
      </c>
      <c r="E4" s="83">
        <f t="shared" si="2"/>
        <v>5383.9436926601311</v>
      </c>
      <c r="F4" s="83">
        <f t="shared" si="2"/>
        <v>5460.3408906182976</v>
      </c>
      <c r="G4" s="83">
        <f t="shared" si="2"/>
        <v>5556.8751839972083</v>
      </c>
      <c r="H4" s="83">
        <f t="shared" si="2"/>
        <v>5663.5517241379312</v>
      </c>
      <c r="I4" s="83">
        <f t="shared" si="2"/>
        <v>6895.4448854709335</v>
      </c>
      <c r="J4" s="83">
        <f t="shared" si="2"/>
        <v>8589.0776494393394</v>
      </c>
      <c r="K4" s="83">
        <f t="shared" si="2"/>
        <v>8760.430819502968</v>
      </c>
      <c r="L4" s="83">
        <f t="shared" si="2"/>
        <v>8707.0145652364663</v>
      </c>
      <c r="M4" s="83">
        <f t="shared" si="2"/>
        <v>10104.539632781012</v>
      </c>
      <c r="N4" s="83">
        <f t="shared" si="2"/>
        <v>11492.352968078294</v>
      </c>
      <c r="O4" s="83">
        <f t="shared" si="2"/>
        <v>12940.34249135595</v>
      </c>
      <c r="P4" s="83">
        <f t="shared" si="2"/>
        <v>17155.596523068107</v>
      </c>
      <c r="Q4" s="83">
        <f t="shared" si="2"/>
        <v>17839.255641301163</v>
      </c>
      <c r="R4" s="83">
        <f t="shared" si="2"/>
        <v>19761.425287356324</v>
      </c>
      <c r="S4" s="83">
        <f t="shared" si="2"/>
        <v>22353.973703059452</v>
      </c>
      <c r="T4" s="83">
        <f t="shared" si="1"/>
        <v>26694.017922649622</v>
      </c>
      <c r="U4" s="83">
        <f t="shared" si="1"/>
        <v>26135.970566118813</v>
      </c>
      <c r="V4" s="83">
        <f t="shared" si="1"/>
        <v>28607.786162829132</v>
      </c>
      <c r="W4" s="83">
        <f t="shared" si="1"/>
        <v>28924.495760316564</v>
      </c>
      <c r="X4" s="83">
        <f t="shared" si="1"/>
        <v>36770.02496226634</v>
      </c>
      <c r="Y4" s="83">
        <f t="shared" si="1"/>
        <v>42969.878296146053</v>
      </c>
      <c r="Z4" s="83">
        <f t="shared" si="1"/>
        <v>45548.171368861033</v>
      </c>
      <c r="AA4" s="83">
        <f t="shared" si="1"/>
        <v>44438.577586206906</v>
      </c>
      <c r="AB4" s="83">
        <f t="shared" si="1"/>
        <v>49405.228031145722</v>
      </c>
      <c r="AC4" s="83">
        <f t="shared" si="1"/>
        <v>48300</v>
      </c>
      <c r="AD4" s="83">
        <f t="shared" si="1"/>
        <v>49942.200000000004</v>
      </c>
      <c r="AE4" s="83">
        <f t="shared" si="1"/>
        <v>51640.234800000006</v>
      </c>
      <c r="AF4" s="83">
        <f t="shared" si="1"/>
        <v>53396.002783200005</v>
      </c>
      <c r="AG4" s="83">
        <f t="shared" si="1"/>
        <v>55211.466877828803</v>
      </c>
      <c r="AH4" s="83">
        <f t="shared" si="1"/>
        <v>57088.656751674986</v>
      </c>
      <c r="AI4" s="83">
        <f t="shared" si="1"/>
        <v>59029.671081231936</v>
      </c>
      <c r="AJ4" s="83">
        <f t="shared" si="1"/>
        <v>61036.679897993825</v>
      </c>
      <c r="AK4" s="83">
        <f t="shared" si="1"/>
        <v>63111.927014525616</v>
      </c>
      <c r="AL4" s="83">
        <f t="shared" si="1"/>
        <v>65257.732533019487</v>
      </c>
      <c r="AM4" s="83">
        <f t="shared" si="1"/>
        <v>67476.495439142149</v>
      </c>
      <c r="AN4" s="83">
        <f t="shared" si="1"/>
        <v>69770.696284072983</v>
      </c>
      <c r="AO4" s="83">
        <f t="shared" si="1"/>
        <v>72142.899957731468</v>
      </c>
      <c r="AP4" s="83">
        <f t="shared" si="1"/>
        <v>74595.758556294342</v>
      </c>
      <c r="AQ4" s="83">
        <f t="shared" si="1"/>
        <v>77132.014347208358</v>
      </c>
      <c r="AR4" s="83">
        <f t="shared" si="1"/>
        <v>79754.502835013438</v>
      </c>
      <c r="AS4" s="83">
        <f t="shared" si="1"/>
        <v>82303.8194040245</v>
      </c>
      <c r="AT4" s="83">
        <f t="shared" si="1"/>
        <v>84934.623722792821</v>
      </c>
      <c r="AU4" s="83">
        <f t="shared" si="1"/>
        <v>87649.520510340444</v>
      </c>
      <c r="AV4" s="83">
        <f t="shared" si="1"/>
        <v>90451.197744353485</v>
      </c>
      <c r="AW4" s="83">
        <f t="shared" si="1"/>
        <v>93342.429322507654</v>
      </c>
      <c r="AX4" s="83">
        <f t="shared" si="1"/>
        <v>96326.077808861766</v>
      </c>
      <c r="AY4" s="83">
        <f t="shared" si="1"/>
        <v>99405.097268038604</v>
      </c>
      <c r="AZ4" s="83">
        <f t="shared" si="1"/>
        <v>102582.53618999894</v>
      </c>
      <c r="BA4" s="83">
        <f t="shared" si="1"/>
        <v>105861.54050830474</v>
      </c>
      <c r="BB4" s="83">
        <f t="shared" si="1"/>
        <v>109245.35671485976</v>
      </c>
      <c r="BC4" s="83">
        <f t="shared" si="1"/>
        <v>112737.33507421141</v>
      </c>
      <c r="BD4" s="83">
        <f t="shared" si="1"/>
        <v>116340.93294059626</v>
      </c>
      <c r="BE4" s="83">
        <f t="shared" si="1"/>
        <v>120059.71818101355</v>
      </c>
      <c r="BF4" s="83">
        <f t="shared" si="1"/>
        <v>123897.37270771555</v>
      </c>
      <c r="BG4" s="83">
        <f t="shared" si="1"/>
        <v>127857.69612361243</v>
      </c>
      <c r="BH4" s="83">
        <f t="shared" si="1"/>
        <v>131944.60948420089</v>
      </c>
      <c r="BI4" s="83">
        <f t="shared" si="1"/>
        <v>136162.15917974105</v>
      </c>
      <c r="BJ4" s="83">
        <f t="shared" si="1"/>
        <v>140514.52094152544</v>
      </c>
      <c r="BK4" s="83">
        <f t="shared" si="1"/>
        <v>145006.00397620647</v>
      </c>
      <c r="BL4" s="117">
        <f t="shared" si="1"/>
        <v>149641.05523227598</v>
      </c>
    </row>
    <row r="5" spans="1:65" x14ac:dyDescent="0.2">
      <c r="A5" t="s">
        <v>57</v>
      </c>
      <c r="B5" s="7" t="str">
        <f>Data_Junne!B49</f>
        <v>Hard materials (carbides and diamond tools)</v>
      </c>
      <c r="C5" s="25" t="s">
        <v>2</v>
      </c>
      <c r="D5" s="83">
        <f t="shared" si="2"/>
        <v>2274.8050212260168</v>
      </c>
      <c r="E5" s="83">
        <f t="shared" si="1"/>
        <v>2340.845083765274</v>
      </c>
      <c r="F5" s="83">
        <f t="shared" si="1"/>
        <v>2374.0612567905632</v>
      </c>
      <c r="G5" s="83">
        <f t="shared" si="1"/>
        <v>2416.0326886944376</v>
      </c>
      <c r="H5" s="83">
        <f t="shared" si="1"/>
        <v>2462.4137931034479</v>
      </c>
      <c r="I5" s="83">
        <f t="shared" si="1"/>
        <v>2998.0195154221442</v>
      </c>
      <c r="J5" s="83">
        <f t="shared" si="1"/>
        <v>3734.3815867127551</v>
      </c>
      <c r="K5" s="83">
        <f t="shared" si="1"/>
        <v>3808.882965001289</v>
      </c>
      <c r="L5" s="83">
        <f t="shared" si="1"/>
        <v>3785.6585066245498</v>
      </c>
      <c r="M5" s="83">
        <f t="shared" si="1"/>
        <v>4393.2781012091345</v>
      </c>
      <c r="N5" s="83">
        <f t="shared" si="1"/>
        <v>4996.6752035123009</v>
      </c>
      <c r="O5" s="83">
        <f t="shared" si="1"/>
        <v>5626.2358658069334</v>
      </c>
      <c r="P5" s="83">
        <f t="shared" si="1"/>
        <v>7458.9550100296101</v>
      </c>
      <c r="Q5" s="83">
        <f t="shared" si="1"/>
        <v>7756.1981049135475</v>
      </c>
      <c r="R5" s="83">
        <f t="shared" si="1"/>
        <v>8591.9240379810071</v>
      </c>
      <c r="S5" s="83">
        <f t="shared" si="1"/>
        <v>9719.119001330193</v>
      </c>
      <c r="T5" s="83">
        <f t="shared" si="1"/>
        <v>11606.094748978094</v>
      </c>
      <c r="U5" s="83">
        <f t="shared" si="1"/>
        <v>11363.465463529916</v>
      </c>
      <c r="V5" s="83">
        <f t="shared" si="1"/>
        <v>12438.167896882229</v>
      </c>
      <c r="W5" s="83">
        <f t="shared" si="1"/>
        <v>12575.867721876764</v>
      </c>
      <c r="X5" s="83">
        <f t="shared" si="1"/>
        <v>15986.967374898406</v>
      </c>
      <c r="Y5" s="83">
        <f t="shared" si="1"/>
        <v>18682.55578093306</v>
      </c>
      <c r="Z5" s="83">
        <f t="shared" si="1"/>
        <v>19803.552769070011</v>
      </c>
      <c r="AA5" s="83">
        <f t="shared" si="1"/>
        <v>19321.120689655174</v>
      </c>
      <c r="AB5" s="83">
        <f t="shared" si="1"/>
        <v>21480.533926585096</v>
      </c>
      <c r="AC5" s="83">
        <f t="shared" si="1"/>
        <v>21000</v>
      </c>
      <c r="AD5" s="83">
        <f t="shared" si="1"/>
        <v>21554.399999999998</v>
      </c>
      <c r="AE5" s="83">
        <f t="shared" si="1"/>
        <v>22123.436159999997</v>
      </c>
      <c r="AF5" s="83">
        <f t="shared" si="1"/>
        <v>22707.494874623997</v>
      </c>
      <c r="AG5" s="83">
        <f t="shared" si="1"/>
        <v>23306.972739314071</v>
      </c>
      <c r="AH5" s="83">
        <f t="shared" si="1"/>
        <v>23922.276819631963</v>
      </c>
      <c r="AI5" s="83">
        <f t="shared" si="1"/>
        <v>24553.824927670248</v>
      </c>
      <c r="AJ5" s="83">
        <f t="shared" si="1"/>
        <v>25202.04590576074</v>
      </c>
      <c r="AK5" s="83">
        <f t="shared" si="1"/>
        <v>25867.379917672824</v>
      </c>
      <c r="AL5" s="83">
        <f t="shared" si="1"/>
        <v>26550.278747499386</v>
      </c>
      <c r="AM5" s="83">
        <f t="shared" si="1"/>
        <v>27251.206106433368</v>
      </c>
      <c r="AN5" s="83">
        <f t="shared" si="1"/>
        <v>27970.637947643208</v>
      </c>
      <c r="AO5" s="83">
        <f t="shared" si="1"/>
        <v>28709.06278946099</v>
      </c>
      <c r="AP5" s="83">
        <f t="shared" si="1"/>
        <v>29466.98204710276</v>
      </c>
      <c r="AQ5" s="83">
        <f t="shared" si="1"/>
        <v>30244.910373146271</v>
      </c>
      <c r="AR5" s="83">
        <f t="shared" si="1"/>
        <v>31043.376006997332</v>
      </c>
      <c r="AS5" s="83">
        <f t="shared" si="1"/>
        <v>32035.663464125526</v>
      </c>
      <c r="AT5" s="83">
        <f t="shared" si="1"/>
        <v>33059.668940497242</v>
      </c>
      <c r="AU5" s="83">
        <f t="shared" si="1"/>
        <v>34116.406288235179</v>
      </c>
      <c r="AV5" s="83">
        <f t="shared" si="1"/>
        <v>35206.92176678605</v>
      </c>
      <c r="AW5" s="83">
        <f t="shared" si="1"/>
        <v>36332.295078806004</v>
      </c>
      <c r="AX5" s="83">
        <f t="shared" si="1"/>
        <v>37493.640439157702</v>
      </c>
      <c r="AY5" s="83">
        <f t="shared" si="1"/>
        <v>38692.107678077351</v>
      </c>
      <c r="AZ5" s="83">
        <f t="shared" si="1"/>
        <v>39928.883379603998</v>
      </c>
      <c r="BA5" s="83">
        <f t="shared" si="1"/>
        <v>41205.192056398191</v>
      </c>
      <c r="BB5" s="83">
        <f t="shared" si="1"/>
        <v>42522.297362113204</v>
      </c>
      <c r="BC5" s="83">
        <f t="shared" si="1"/>
        <v>43881.503342519121</v>
      </c>
      <c r="BD5" s="83">
        <f t="shared" si="1"/>
        <v>45284.155726618577</v>
      </c>
      <c r="BE5" s="83">
        <f t="shared" si="1"/>
        <v>46731.643259032418</v>
      </c>
      <c r="BF5" s="83">
        <f t="shared" si="1"/>
        <v>48225.399074974441</v>
      </c>
      <c r="BG5" s="83">
        <f t="shared" si="1"/>
        <v>49766.902119176601</v>
      </c>
      <c r="BH5" s="83">
        <f t="shared" si="1"/>
        <v>51357.678610169532</v>
      </c>
      <c r="BI5" s="83">
        <f t="shared" si="1"/>
        <v>52999.303551368102</v>
      </c>
      <c r="BJ5" s="83">
        <f t="shared" si="1"/>
        <v>54693.402290458151</v>
      </c>
      <c r="BK5" s="83">
        <f t="shared" si="1"/>
        <v>56441.652128628295</v>
      </c>
      <c r="BL5" s="117">
        <f t="shared" si="1"/>
        <v>58245.783981240158</v>
      </c>
    </row>
    <row r="6" spans="1:65" x14ac:dyDescent="0.2">
      <c r="A6" t="s">
        <v>57</v>
      </c>
      <c r="B6" s="7" t="str">
        <f>Data_Junne!B50</f>
        <v>Catalysts</v>
      </c>
      <c r="C6" s="25" t="s">
        <v>2</v>
      </c>
      <c r="D6" s="83">
        <f t="shared" si="2"/>
        <v>1592.3635148582118</v>
      </c>
      <c r="E6" s="83">
        <f t="shared" si="1"/>
        <v>1638.5915586356919</v>
      </c>
      <c r="F6" s="83">
        <f t="shared" si="1"/>
        <v>1661.8428797533945</v>
      </c>
      <c r="G6" s="83">
        <f t="shared" si="1"/>
        <v>1691.2228820861064</v>
      </c>
      <c r="H6" s="83">
        <f t="shared" si="1"/>
        <v>1723.6896551724137</v>
      </c>
      <c r="I6" s="83">
        <f t="shared" si="1"/>
        <v>2098.6136607955013</v>
      </c>
      <c r="J6" s="83">
        <f t="shared" si="1"/>
        <v>2614.0671106989289</v>
      </c>
      <c r="K6" s="83">
        <f t="shared" si="1"/>
        <v>2666.2180755009026</v>
      </c>
      <c r="L6" s="83">
        <f t="shared" si="1"/>
        <v>2649.9609546371853</v>
      </c>
      <c r="M6" s="83">
        <f t="shared" si="1"/>
        <v>3075.2946708463946</v>
      </c>
      <c r="N6" s="83">
        <f t="shared" si="1"/>
        <v>3497.6726424586109</v>
      </c>
      <c r="O6" s="83">
        <f t="shared" si="1"/>
        <v>3938.3651060648535</v>
      </c>
      <c r="P6" s="83">
        <f t="shared" si="1"/>
        <v>5221.2685070207272</v>
      </c>
      <c r="Q6" s="83">
        <f t="shared" si="1"/>
        <v>5429.3386734394835</v>
      </c>
      <c r="R6" s="83">
        <f t="shared" si="1"/>
        <v>6014.3468265867059</v>
      </c>
      <c r="S6" s="83">
        <f t="shared" si="1"/>
        <v>6803.3833009311365</v>
      </c>
      <c r="T6" s="83">
        <f t="shared" si="1"/>
        <v>8124.2663242846656</v>
      </c>
      <c r="U6" s="83">
        <f t="shared" si="1"/>
        <v>7954.4258244709408</v>
      </c>
      <c r="V6" s="83">
        <f t="shared" si="1"/>
        <v>8706.71752781756</v>
      </c>
      <c r="W6" s="83">
        <f t="shared" si="1"/>
        <v>8803.1074053137345</v>
      </c>
      <c r="X6" s="83">
        <f t="shared" si="1"/>
        <v>11190.877162428884</v>
      </c>
      <c r="Y6" s="83">
        <f t="shared" si="1"/>
        <v>13077.789046653143</v>
      </c>
      <c r="Z6" s="83">
        <f t="shared" si="1"/>
        <v>13862.486938349008</v>
      </c>
      <c r="AA6" s="83">
        <f t="shared" si="1"/>
        <v>13524.784482758621</v>
      </c>
      <c r="AB6" s="83">
        <f t="shared" si="1"/>
        <v>15036.373748609569</v>
      </c>
      <c r="AC6" s="83">
        <f t="shared" si="1"/>
        <v>14700.000000000002</v>
      </c>
      <c r="AD6" s="83">
        <f t="shared" si="1"/>
        <v>14670.600000000002</v>
      </c>
      <c r="AE6" s="83">
        <f t="shared" si="1"/>
        <v>14641.258800000001</v>
      </c>
      <c r="AF6" s="83">
        <f t="shared" si="1"/>
        <v>14611.976282400001</v>
      </c>
      <c r="AG6" s="83">
        <f t="shared" si="1"/>
        <v>14582.752329835201</v>
      </c>
      <c r="AH6" s="83">
        <f t="shared" si="1"/>
        <v>14553.586825175531</v>
      </c>
      <c r="AI6" s="83">
        <f t="shared" si="1"/>
        <v>14524.47965152518</v>
      </c>
      <c r="AJ6" s="83">
        <f t="shared" si="1"/>
        <v>14495.430692222129</v>
      </c>
      <c r="AK6" s="83">
        <f t="shared" si="1"/>
        <v>14466.439830837686</v>
      </c>
      <c r="AL6" s="83">
        <f t="shared" si="1"/>
        <v>14437.50695117601</v>
      </c>
      <c r="AM6" s="83">
        <f t="shared" si="1"/>
        <v>14408.631937273658</v>
      </c>
      <c r="AN6" s="83">
        <f t="shared" si="1"/>
        <v>14379.814673399111</v>
      </c>
      <c r="AO6" s="83">
        <f t="shared" si="1"/>
        <v>14351.055044052313</v>
      </c>
      <c r="AP6" s="83">
        <f t="shared" si="1"/>
        <v>14322.352933964208</v>
      </c>
      <c r="AQ6" s="83">
        <f t="shared" si="1"/>
        <v>14293.70822809628</v>
      </c>
      <c r="AR6" s="83">
        <f t="shared" si="1"/>
        <v>14265.120811640089</v>
      </c>
      <c r="AS6" s="83">
        <f t="shared" si="1"/>
        <v>14721.09893891008</v>
      </c>
      <c r="AT6" s="83">
        <f t="shared" si="1"/>
        <v>15191.652200544093</v>
      </c>
      <c r="AU6" s="83">
        <f t="shared" si="1"/>
        <v>15677.24648411222</v>
      </c>
      <c r="AV6" s="83">
        <f t="shared" si="1"/>
        <v>16178.36256906977</v>
      </c>
      <c r="AW6" s="83">
        <f t="shared" si="1"/>
        <v>16695.496602769636</v>
      </c>
      <c r="AX6" s="83">
        <f t="shared" si="1"/>
        <v>17229.160591690186</v>
      </c>
      <c r="AY6" s="83">
        <f t="shared" si="1"/>
        <v>17779.88290836502</v>
      </c>
      <c r="AZ6" s="83">
        <f t="shared" si="1"/>
        <v>18348.208814516522</v>
      </c>
      <c r="BA6" s="83">
        <f t="shared" si="1"/>
        <v>18934.701000911129</v>
      </c>
      <c r="BB6" s="83">
        <f t="shared" si="1"/>
        <v>19539.940144470827</v>
      </c>
      <c r="BC6" s="83">
        <f t="shared" si="1"/>
        <v>20164.525483192479</v>
      </c>
      <c r="BD6" s="83">
        <f t="shared" si="1"/>
        <v>20809.075409444173</v>
      </c>
      <c r="BE6" s="83">
        <f t="shared" si="1"/>
        <v>21474.228082226022</v>
      </c>
      <c r="BF6" s="83">
        <f t="shared" si="1"/>
        <v>22160.64205900161</v>
      </c>
      <c r="BG6" s="83">
        <f t="shared" si="1"/>
        <v>22868.996947725638</v>
      </c>
      <c r="BH6" s="83">
        <f t="shared" si="1"/>
        <v>23599.994079713346</v>
      </c>
      <c r="BI6" s="83">
        <f t="shared" si="1"/>
        <v>24354.357204017888</v>
      </c>
      <c r="BJ6" s="83">
        <f t="shared" si="1"/>
        <v>25132.833204003178</v>
      </c>
      <c r="BK6" s="83">
        <f t="shared" si="1"/>
        <v>25936.192836821658</v>
      </c>
      <c r="BL6" s="117">
        <f t="shared" si="1"/>
        <v>26765.231496529133</v>
      </c>
    </row>
    <row r="7" spans="1:65" x14ac:dyDescent="0.2">
      <c r="A7" t="s">
        <v>57</v>
      </c>
      <c r="B7" s="7" t="str">
        <f>Data_Junne!B51</f>
        <v>Ceramics and Pigments</v>
      </c>
      <c r="C7" s="25" t="s">
        <v>2</v>
      </c>
      <c r="D7" s="83">
        <f t="shared" si="2"/>
        <v>1137.4025106130084</v>
      </c>
      <c r="E7" s="83">
        <f t="shared" si="1"/>
        <v>1170.422541882637</v>
      </c>
      <c r="F7" s="83">
        <f t="shared" si="1"/>
        <v>1187.0306283952816</v>
      </c>
      <c r="G7" s="83">
        <f t="shared" si="1"/>
        <v>1208.0163443472188</v>
      </c>
      <c r="H7" s="83">
        <f t="shared" si="1"/>
        <v>1231.206896551724</v>
      </c>
      <c r="I7" s="83">
        <f t="shared" si="1"/>
        <v>1499.0097577110721</v>
      </c>
      <c r="J7" s="83">
        <f t="shared" si="1"/>
        <v>1867.1907933563775</v>
      </c>
      <c r="K7" s="83">
        <f t="shared" si="1"/>
        <v>1904.4414825006445</v>
      </c>
      <c r="L7" s="83">
        <f t="shared" si="1"/>
        <v>1892.8292533122749</v>
      </c>
      <c r="M7" s="83">
        <f t="shared" si="1"/>
        <v>2196.6390506045673</v>
      </c>
      <c r="N7" s="83">
        <f t="shared" si="1"/>
        <v>2498.3376017561504</v>
      </c>
      <c r="O7" s="83">
        <f t="shared" si="1"/>
        <v>2813.1179329034667</v>
      </c>
      <c r="P7" s="83">
        <f t="shared" si="1"/>
        <v>3729.477505014805</v>
      </c>
      <c r="Q7" s="83">
        <f t="shared" si="1"/>
        <v>3878.0990524567737</v>
      </c>
      <c r="R7" s="83">
        <f t="shared" si="1"/>
        <v>4295.9620189905036</v>
      </c>
      <c r="S7" s="83">
        <f t="shared" si="1"/>
        <v>4859.5595006650965</v>
      </c>
      <c r="T7" s="83">
        <f t="shared" si="1"/>
        <v>5803.0473744890469</v>
      </c>
      <c r="U7" s="83">
        <f t="shared" si="1"/>
        <v>5681.7327317649579</v>
      </c>
      <c r="V7" s="83">
        <f t="shared" si="1"/>
        <v>6219.0839484411144</v>
      </c>
      <c r="W7" s="83">
        <f t="shared" si="1"/>
        <v>6287.9338609383822</v>
      </c>
      <c r="X7" s="83">
        <f t="shared" si="1"/>
        <v>7993.483687449203</v>
      </c>
      <c r="Y7" s="83">
        <f t="shared" si="1"/>
        <v>9341.2778904665302</v>
      </c>
      <c r="Z7" s="83">
        <f t="shared" si="1"/>
        <v>9901.7763845350055</v>
      </c>
      <c r="AA7" s="83">
        <f t="shared" si="1"/>
        <v>9660.560344827587</v>
      </c>
      <c r="AB7" s="83">
        <f t="shared" si="1"/>
        <v>10740.266963292548</v>
      </c>
      <c r="AC7" s="83">
        <f t="shared" si="1"/>
        <v>10500</v>
      </c>
      <c r="AD7" s="83">
        <f t="shared" si="1"/>
        <v>10417.049999999999</v>
      </c>
      <c r="AE7" s="83">
        <f t="shared" si="1"/>
        <v>10334.755304999999</v>
      </c>
      <c r="AF7" s="83">
        <f t="shared" si="1"/>
        <v>10253.110738090498</v>
      </c>
      <c r="AG7" s="83">
        <f t="shared" si="1"/>
        <v>10172.111163259582</v>
      </c>
      <c r="AH7" s="83">
        <f t="shared" si="1"/>
        <v>10091.751485069832</v>
      </c>
      <c r="AI7" s="83">
        <f t="shared" ref="AI7:BL7" si="3">AI109</f>
        <v>10012.02664833778</v>
      </c>
      <c r="AJ7" s="83">
        <f t="shared" si="3"/>
        <v>9932.931637815911</v>
      </c>
      <c r="AK7" s="83">
        <f t="shared" si="3"/>
        <v>9854.4614778771647</v>
      </c>
      <c r="AL7" s="83">
        <f t="shared" si="3"/>
        <v>9776.6112322019344</v>
      </c>
      <c r="AM7" s="83">
        <f t="shared" si="3"/>
        <v>9699.3760034675397</v>
      </c>
      <c r="AN7" s="83">
        <f t="shared" si="3"/>
        <v>9622.7509330401463</v>
      </c>
      <c r="AO7" s="83">
        <f t="shared" si="3"/>
        <v>9546.7312006691282</v>
      </c>
      <c r="AP7" s="83">
        <f t="shared" si="3"/>
        <v>9471.3120241838424</v>
      </c>
      <c r="AQ7" s="83">
        <f t="shared" si="3"/>
        <v>9396.4886591927898</v>
      </c>
      <c r="AR7" s="83">
        <f t="shared" si="3"/>
        <v>9322.2563987851663</v>
      </c>
      <c r="AS7" s="83">
        <f t="shared" si="3"/>
        <v>9620.2381033060428</v>
      </c>
      <c r="AT7" s="83">
        <f t="shared" si="3"/>
        <v>9927.7446580810647</v>
      </c>
      <c r="AU7" s="83">
        <f t="shared" si="3"/>
        <v>10245.0805206356</v>
      </c>
      <c r="AV7" s="83">
        <f t="shared" si="3"/>
        <v>10572.559880341954</v>
      </c>
      <c r="AW7" s="83">
        <f t="shared" si="3"/>
        <v>10910.506969493448</v>
      </c>
      <c r="AX7" s="83">
        <f t="shared" si="3"/>
        <v>11259.256384321841</v>
      </c>
      <c r="AY7" s="83">
        <f t="shared" si="3"/>
        <v>11619.153416275931</v>
      </c>
      <c r="AZ7" s="83">
        <f t="shared" si="3"/>
        <v>11990.554393889319</v>
      </c>
      <c r="BA7" s="83">
        <f t="shared" si="3"/>
        <v>12373.827035575836</v>
      </c>
      <c r="BB7" s="83">
        <f t="shared" si="3"/>
        <v>12769.350813701902</v>
      </c>
      <c r="BC7" s="83">
        <f t="shared" si="3"/>
        <v>13177.517330296296</v>
      </c>
      <c r="BD7" s="83">
        <f t="shared" si="3"/>
        <v>13598.730704769325</v>
      </c>
      <c r="BE7" s="83">
        <f t="shared" si="3"/>
        <v>14033.407974025255</v>
      </c>
      <c r="BF7" s="83">
        <f t="shared" si="3"/>
        <v>14481.979505364154</v>
      </c>
      <c r="BG7" s="83">
        <f t="shared" si="3"/>
        <v>14944.889422581962</v>
      </c>
      <c r="BH7" s="83">
        <f t="shared" si="3"/>
        <v>15422.596045690649</v>
      </c>
      <c r="BI7" s="83">
        <f t="shared" si="3"/>
        <v>15915.57234469383</v>
      </c>
      <c r="BJ7" s="83">
        <f t="shared" si="3"/>
        <v>16424.306407867123</v>
      </c>
      <c r="BK7" s="83">
        <f t="shared" si="3"/>
        <v>16949.301925006857</v>
      </c>
      <c r="BL7" s="117">
        <f t="shared" si="3"/>
        <v>17491.078686125624</v>
      </c>
    </row>
    <row r="8" spans="1:65" x14ac:dyDescent="0.2">
      <c r="A8" t="s">
        <v>57</v>
      </c>
      <c r="B8" s="7" t="str">
        <f>Data_Junne!B52</f>
        <v>Magnets</v>
      </c>
      <c r="C8" s="25" t="s">
        <v>2</v>
      </c>
      <c r="D8" s="83">
        <f t="shared" si="2"/>
        <v>1137.4025106130084</v>
      </c>
      <c r="E8" s="83">
        <f t="shared" si="2"/>
        <v>1170.422541882637</v>
      </c>
      <c r="F8" s="83">
        <f t="shared" si="2"/>
        <v>1187.0306283952816</v>
      </c>
      <c r="G8" s="83">
        <f t="shared" si="2"/>
        <v>1208.0163443472188</v>
      </c>
      <c r="H8" s="83">
        <f t="shared" si="2"/>
        <v>1231.206896551724</v>
      </c>
      <c r="I8" s="83">
        <f t="shared" si="2"/>
        <v>1499.0097577110721</v>
      </c>
      <c r="J8" s="83">
        <f t="shared" si="2"/>
        <v>1867.1907933563775</v>
      </c>
      <c r="K8" s="83">
        <f t="shared" si="2"/>
        <v>1904.4414825006445</v>
      </c>
      <c r="L8" s="83">
        <f t="shared" si="2"/>
        <v>1892.8292533122749</v>
      </c>
      <c r="M8" s="83">
        <f t="shared" si="2"/>
        <v>2196.6390506045673</v>
      </c>
      <c r="N8" s="83">
        <f t="shared" si="2"/>
        <v>2498.3376017561504</v>
      </c>
      <c r="O8" s="83">
        <f t="shared" si="2"/>
        <v>2813.1179329034667</v>
      </c>
      <c r="P8" s="83">
        <f t="shared" si="2"/>
        <v>3729.477505014805</v>
      </c>
      <c r="Q8" s="83">
        <f t="shared" si="2"/>
        <v>3878.0990524567737</v>
      </c>
      <c r="R8" s="83">
        <f t="shared" si="2"/>
        <v>4295.9620189905036</v>
      </c>
      <c r="S8" s="83">
        <f t="shared" si="2"/>
        <v>4859.5595006650965</v>
      </c>
      <c r="T8" s="83">
        <f t="shared" ref="T8:BL10" si="4">T110</f>
        <v>5803.0473744890469</v>
      </c>
      <c r="U8" s="83">
        <f t="shared" si="4"/>
        <v>5681.7327317649579</v>
      </c>
      <c r="V8" s="83">
        <f t="shared" si="4"/>
        <v>6219.0839484411144</v>
      </c>
      <c r="W8" s="83">
        <f t="shared" si="4"/>
        <v>6287.9338609383822</v>
      </c>
      <c r="X8" s="83">
        <f t="shared" si="4"/>
        <v>7993.483687449203</v>
      </c>
      <c r="Y8" s="83">
        <f t="shared" si="4"/>
        <v>9341.2778904665302</v>
      </c>
      <c r="Z8" s="83">
        <f t="shared" si="4"/>
        <v>9901.7763845350055</v>
      </c>
      <c r="AA8" s="83">
        <f t="shared" si="4"/>
        <v>9660.560344827587</v>
      </c>
      <c r="AB8" s="83">
        <f t="shared" si="4"/>
        <v>10740.266963292548</v>
      </c>
      <c r="AC8" s="83">
        <f t="shared" si="4"/>
        <v>10500</v>
      </c>
      <c r="AD8" s="83">
        <f t="shared" si="4"/>
        <v>10261.65</v>
      </c>
      <c r="AE8" s="83">
        <f t="shared" si="4"/>
        <v>10028.710545</v>
      </c>
      <c r="AF8" s="83">
        <f t="shared" si="4"/>
        <v>9801.0588156284994</v>
      </c>
      <c r="AG8" s="83">
        <f t="shared" si="4"/>
        <v>9578.5747805137325</v>
      </c>
      <c r="AH8" s="83">
        <f t="shared" si="4"/>
        <v>9361.1411329960702</v>
      </c>
      <c r="AI8" s="83">
        <f t="shared" si="4"/>
        <v>9148.6432292770587</v>
      </c>
      <c r="AJ8" s="83">
        <f t="shared" si="4"/>
        <v>8940.9690279724691</v>
      </c>
      <c r="AK8" s="83">
        <f t="shared" si="4"/>
        <v>8738.0090310374944</v>
      </c>
      <c r="AL8" s="83">
        <f t="shared" si="4"/>
        <v>8539.6562260329429</v>
      </c>
      <c r="AM8" s="83">
        <f t="shared" si="4"/>
        <v>8345.8060297019947</v>
      </c>
      <c r="AN8" s="83">
        <f t="shared" si="4"/>
        <v>8156.3562328277594</v>
      </c>
      <c r="AO8" s="83">
        <f t="shared" si="4"/>
        <v>7971.2069463425687</v>
      </c>
      <c r="AP8" s="83">
        <f t="shared" si="4"/>
        <v>7790.2605486605917</v>
      </c>
      <c r="AQ8" s="83">
        <f t="shared" si="4"/>
        <v>7613.4216342059963</v>
      </c>
      <c r="AR8" s="83">
        <f t="shared" si="4"/>
        <v>7440.5969631095195</v>
      </c>
      <c r="AS8" s="83">
        <f t="shared" si="4"/>
        <v>7678.4322758144099</v>
      </c>
      <c r="AT8" s="83">
        <f t="shared" si="4"/>
        <v>7923.8698865942915</v>
      </c>
      <c r="AU8" s="83">
        <f t="shared" si="4"/>
        <v>8177.1527994646904</v>
      </c>
      <c r="AV8" s="83">
        <f t="shared" si="4"/>
        <v>8438.5317859544502</v>
      </c>
      <c r="AW8" s="83">
        <f t="shared" si="4"/>
        <v>8708.2656333907853</v>
      </c>
      <c r="AX8" s="83">
        <f t="shared" si="4"/>
        <v>8986.6214011206357</v>
      </c>
      <c r="AY8" s="83">
        <f t="shared" si="4"/>
        <v>9273.8746849220424</v>
      </c>
      <c r="AZ8" s="83">
        <f t="shared" si="4"/>
        <v>9570.3098898672961</v>
      </c>
      <c r="BA8" s="83">
        <f t="shared" si="4"/>
        <v>9876.220511908039</v>
      </c>
      <c r="BB8" s="83">
        <f t="shared" si="4"/>
        <v>10191.909428461109</v>
      </c>
      <c r="BC8" s="83">
        <f t="shared" si="4"/>
        <v>10517.689198282824</v>
      </c>
      <c r="BD8" s="83">
        <f t="shared" si="4"/>
        <v>10853.882370928617</v>
      </c>
      <c r="BE8" s="83">
        <f t="shared" si="4"/>
        <v>11200.821806104406</v>
      </c>
      <c r="BF8" s="83">
        <f t="shared" si="4"/>
        <v>11558.851003225884</v>
      </c>
      <c r="BG8" s="83">
        <f t="shared" si="4"/>
        <v>11928.324441512021</v>
      </c>
      <c r="BH8" s="83">
        <f t="shared" si="4"/>
        <v>12309.607930949513</v>
      </c>
      <c r="BI8" s="83">
        <f t="shared" si="4"/>
        <v>12703.078974475633</v>
      </c>
      <c r="BJ8" s="83">
        <f t="shared" si="4"/>
        <v>13109.127141738105</v>
      </c>
      <c r="BK8" s="83">
        <f t="shared" si="4"/>
        <v>13528.154454802039</v>
      </c>
      <c r="BL8" s="117">
        <f t="shared" si="4"/>
        <v>13960.575786185816</v>
      </c>
    </row>
    <row r="9" spans="1:65" x14ac:dyDescent="0.2">
      <c r="A9" t="s">
        <v>57</v>
      </c>
      <c r="B9" s="7" t="str">
        <f>Data_Junne!B53</f>
        <v>Tyre adhesives and paint dryers</v>
      </c>
      <c r="C9" s="25" t="s">
        <v>2</v>
      </c>
      <c r="D9" s="83">
        <f t="shared" si="2"/>
        <v>909.92200849040705</v>
      </c>
      <c r="E9" s="83">
        <f t="shared" si="2"/>
        <v>936.33803350610992</v>
      </c>
      <c r="F9" s="83">
        <f t="shared" si="2"/>
        <v>949.62450271622572</v>
      </c>
      <c r="G9" s="83">
        <f t="shared" si="2"/>
        <v>966.41307547777546</v>
      </c>
      <c r="H9" s="83">
        <f t="shared" si="2"/>
        <v>984.96551724137953</v>
      </c>
      <c r="I9" s="83">
        <f t="shared" si="2"/>
        <v>1199.2078061688583</v>
      </c>
      <c r="J9" s="83">
        <f t="shared" si="2"/>
        <v>1493.7526346851025</v>
      </c>
      <c r="K9" s="83">
        <f t="shared" si="2"/>
        <v>1523.5531860005162</v>
      </c>
      <c r="L9" s="83">
        <f t="shared" si="2"/>
        <v>1514.2634026498206</v>
      </c>
      <c r="M9" s="83">
        <f t="shared" si="2"/>
        <v>1757.3112404836545</v>
      </c>
      <c r="N9" s="83">
        <f t="shared" si="2"/>
        <v>1998.6700814049211</v>
      </c>
      <c r="O9" s="83">
        <f t="shared" si="2"/>
        <v>2250.4943463227742</v>
      </c>
      <c r="P9" s="83">
        <f t="shared" si="2"/>
        <v>2983.5820040118451</v>
      </c>
      <c r="Q9" s="83">
        <f t="shared" si="2"/>
        <v>3102.4792419654204</v>
      </c>
      <c r="R9" s="83">
        <f t="shared" si="2"/>
        <v>3436.7696151924047</v>
      </c>
      <c r="S9" s="83">
        <f t="shared" si="2"/>
        <v>3887.6476005320792</v>
      </c>
      <c r="T9" s="83">
        <f t="shared" si="4"/>
        <v>4642.4378995912393</v>
      </c>
      <c r="U9" s="83">
        <f t="shared" si="4"/>
        <v>4545.3861854119677</v>
      </c>
      <c r="V9" s="83">
        <f t="shared" si="4"/>
        <v>4975.2671587528921</v>
      </c>
      <c r="W9" s="83">
        <f t="shared" si="4"/>
        <v>5030.3470887507065</v>
      </c>
      <c r="X9" s="83">
        <f t="shared" si="4"/>
        <v>6394.7869499593635</v>
      </c>
      <c r="Y9" s="83">
        <f t="shared" si="4"/>
        <v>7473.0223123732258</v>
      </c>
      <c r="Z9" s="83">
        <f t="shared" si="4"/>
        <v>7921.4211076280062</v>
      </c>
      <c r="AA9" s="83">
        <f t="shared" si="4"/>
        <v>7728.4482758620716</v>
      </c>
      <c r="AB9" s="83">
        <f t="shared" si="4"/>
        <v>8592.2135706340396</v>
      </c>
      <c r="AC9" s="83">
        <f t="shared" si="4"/>
        <v>8400</v>
      </c>
      <c r="AD9" s="83">
        <f t="shared" si="4"/>
        <v>8279.0400000000009</v>
      </c>
      <c r="AE9" s="83">
        <f t="shared" si="4"/>
        <v>8159.8218240000015</v>
      </c>
      <c r="AF9" s="83">
        <f t="shared" si="4"/>
        <v>8042.3203897344019</v>
      </c>
      <c r="AG9" s="83">
        <f t="shared" si="4"/>
        <v>7926.5109761222266</v>
      </c>
      <c r="AH9" s="83">
        <f t="shared" si="4"/>
        <v>7812.3692180660664</v>
      </c>
      <c r="AI9" s="83">
        <f t="shared" si="4"/>
        <v>7699.8711013259153</v>
      </c>
      <c r="AJ9" s="83">
        <f t="shared" si="4"/>
        <v>7588.9929574668222</v>
      </c>
      <c r="AK9" s="83">
        <f t="shared" si="4"/>
        <v>7479.7114588793002</v>
      </c>
      <c r="AL9" s="83">
        <f t="shared" si="4"/>
        <v>7372.0036138714386</v>
      </c>
      <c r="AM9" s="83">
        <f t="shared" si="4"/>
        <v>7265.8467618316899</v>
      </c>
      <c r="AN9" s="83">
        <f t="shared" si="4"/>
        <v>7161.2185684613141</v>
      </c>
      <c r="AO9" s="83">
        <f t="shared" si="4"/>
        <v>7058.0970210754713</v>
      </c>
      <c r="AP9" s="83">
        <f t="shared" si="4"/>
        <v>6956.4604239719847</v>
      </c>
      <c r="AQ9" s="83">
        <f t="shared" si="4"/>
        <v>6856.2873938667881</v>
      </c>
      <c r="AR9" s="83">
        <f t="shared" si="4"/>
        <v>6757.5568553951061</v>
      </c>
      <c r="AS9" s="83">
        <f t="shared" si="4"/>
        <v>6973.5591003483541</v>
      </c>
      <c r="AT9" s="83">
        <f t="shared" si="4"/>
        <v>7196.4657592522726</v>
      </c>
      <c r="AU9" s="83">
        <f t="shared" si="4"/>
        <v>7426.4975285723667</v>
      </c>
      <c r="AV9" s="83">
        <f t="shared" si="4"/>
        <v>7663.8821592367258</v>
      </c>
      <c r="AW9" s="83">
        <f t="shared" si="4"/>
        <v>7908.8546821287264</v>
      </c>
      <c r="AX9" s="83">
        <f t="shared" si="4"/>
        <v>8161.6576407875073</v>
      </c>
      <c r="AY9" s="83">
        <f t="shared" si="4"/>
        <v>8422.5413315466067</v>
      </c>
      <c r="AZ9" s="83">
        <f t="shared" si="4"/>
        <v>8691.7640513485276</v>
      </c>
      <c r="BA9" s="83">
        <f t="shared" si="4"/>
        <v>8969.592353480577</v>
      </c>
      <c r="BB9" s="83">
        <f t="shared" si="4"/>
        <v>9256.3013114851947</v>
      </c>
      <c r="BC9" s="83">
        <f t="shared" si="4"/>
        <v>9552.1747915060441</v>
      </c>
      <c r="BD9" s="83">
        <f t="shared" si="4"/>
        <v>9857.5057333395307</v>
      </c>
      <c r="BE9" s="83">
        <f t="shared" si="4"/>
        <v>10172.596440470008</v>
      </c>
      <c r="BF9" s="83">
        <f t="shared" si="4"/>
        <v>10497.758879375817</v>
      </c>
      <c r="BG9" s="83">
        <f t="shared" si="4"/>
        <v>10833.314988402513</v>
      </c>
      <c r="BH9" s="83">
        <f t="shared" si="4"/>
        <v>11179.596996509094</v>
      </c>
      <c r="BI9" s="83">
        <f t="shared" si="4"/>
        <v>11536.947752202788</v>
      </c>
      <c r="BJ9" s="83">
        <f t="shared" si="4"/>
        <v>11905.721062988114</v>
      </c>
      <c r="BK9" s="83">
        <f t="shared" si="4"/>
        <v>12286.282045666259</v>
      </c>
      <c r="BL9" s="117">
        <f t="shared" si="4"/>
        <v>12679.007487831632</v>
      </c>
    </row>
    <row r="10" spans="1:65" x14ac:dyDescent="0.2">
      <c r="A10" t="s">
        <v>57</v>
      </c>
      <c r="B10" s="7" t="str">
        <f>Data_Junne!B54</f>
        <v>Others</v>
      </c>
      <c r="C10" s="25" t="s">
        <v>2</v>
      </c>
      <c r="D10" s="83">
        <f t="shared" si="2"/>
        <v>909.92200849040705</v>
      </c>
      <c r="E10" s="83">
        <f t="shared" si="2"/>
        <v>936.33803350610992</v>
      </c>
      <c r="F10" s="83">
        <f t="shared" si="2"/>
        <v>949.62450271622572</v>
      </c>
      <c r="G10" s="83">
        <f t="shared" si="2"/>
        <v>966.41307547777546</v>
      </c>
      <c r="H10" s="83">
        <f t="shared" si="2"/>
        <v>984.96551724137953</v>
      </c>
      <c r="I10" s="83">
        <f t="shared" si="2"/>
        <v>1199.2078061688583</v>
      </c>
      <c r="J10" s="83">
        <f t="shared" si="2"/>
        <v>1493.7526346851025</v>
      </c>
      <c r="K10" s="83">
        <f t="shared" si="2"/>
        <v>1523.5531860005162</v>
      </c>
      <c r="L10" s="83">
        <f t="shared" si="2"/>
        <v>1514.2634026498206</v>
      </c>
      <c r="M10" s="83">
        <f t="shared" si="2"/>
        <v>1757.3112404836545</v>
      </c>
      <c r="N10" s="83">
        <f t="shared" si="2"/>
        <v>1998.6700814049211</v>
      </c>
      <c r="O10" s="83">
        <f t="shared" si="2"/>
        <v>2250.4943463227742</v>
      </c>
      <c r="P10" s="83">
        <f t="shared" si="2"/>
        <v>2983.5820040118451</v>
      </c>
      <c r="Q10" s="83">
        <f t="shared" si="2"/>
        <v>3102.4792419654204</v>
      </c>
      <c r="R10" s="83">
        <f t="shared" si="2"/>
        <v>3436.7696151924047</v>
      </c>
      <c r="S10" s="83">
        <f t="shared" si="2"/>
        <v>3887.6476005320792</v>
      </c>
      <c r="T10" s="83">
        <f t="shared" si="4"/>
        <v>4642.4378995912393</v>
      </c>
      <c r="U10" s="83">
        <f t="shared" si="4"/>
        <v>4545.3861854119677</v>
      </c>
      <c r="V10" s="83">
        <f t="shared" si="4"/>
        <v>4975.2671587528921</v>
      </c>
      <c r="W10" s="83">
        <f t="shared" si="4"/>
        <v>5030.3470887507065</v>
      </c>
      <c r="X10" s="83">
        <f t="shared" si="4"/>
        <v>6394.7869499593635</v>
      </c>
      <c r="Y10" s="83">
        <f t="shared" si="4"/>
        <v>7473.0223123732258</v>
      </c>
      <c r="Z10" s="83">
        <f t="shared" si="4"/>
        <v>7921.4211076280062</v>
      </c>
      <c r="AA10" s="83">
        <f t="shared" si="4"/>
        <v>7728.4482758620716</v>
      </c>
      <c r="AB10" s="83">
        <f t="shared" si="4"/>
        <v>8592.2135706340396</v>
      </c>
      <c r="AC10" s="83">
        <f t="shared" si="4"/>
        <v>8400</v>
      </c>
      <c r="AD10" s="83">
        <f t="shared" si="4"/>
        <v>8279.0400000000009</v>
      </c>
      <c r="AE10" s="83">
        <f t="shared" si="4"/>
        <v>8159.8218240000015</v>
      </c>
      <c r="AF10" s="83">
        <f t="shared" si="4"/>
        <v>8042.3203897344019</v>
      </c>
      <c r="AG10" s="83">
        <f t="shared" si="4"/>
        <v>7926.5109761222266</v>
      </c>
      <c r="AH10" s="83">
        <f t="shared" si="4"/>
        <v>7812.3692180660664</v>
      </c>
      <c r="AI10" s="83">
        <f t="shared" si="4"/>
        <v>7699.8711013259153</v>
      </c>
      <c r="AJ10" s="83">
        <f t="shared" si="4"/>
        <v>7588.9929574668222</v>
      </c>
      <c r="AK10" s="83">
        <f t="shared" si="4"/>
        <v>7479.7114588793002</v>
      </c>
      <c r="AL10" s="83">
        <f t="shared" si="4"/>
        <v>7372.0036138714386</v>
      </c>
      <c r="AM10" s="83">
        <f t="shared" si="4"/>
        <v>7265.8467618316899</v>
      </c>
      <c r="AN10" s="83">
        <f t="shared" si="4"/>
        <v>7161.2185684613141</v>
      </c>
      <c r="AO10" s="83">
        <f t="shared" si="4"/>
        <v>7058.0970210754713</v>
      </c>
      <c r="AP10" s="83">
        <f t="shared" si="4"/>
        <v>6956.4604239719847</v>
      </c>
      <c r="AQ10" s="83">
        <f t="shared" si="4"/>
        <v>6856.2873938667881</v>
      </c>
      <c r="AR10" s="83">
        <f t="shared" si="4"/>
        <v>6757.5568553951061</v>
      </c>
      <c r="AS10" s="83">
        <f t="shared" si="4"/>
        <v>6973.5591003483541</v>
      </c>
      <c r="AT10" s="83">
        <f t="shared" si="4"/>
        <v>7196.4657592522726</v>
      </c>
      <c r="AU10" s="83">
        <f t="shared" si="4"/>
        <v>7426.4975285723667</v>
      </c>
      <c r="AV10" s="83">
        <f t="shared" si="4"/>
        <v>7663.8821592367258</v>
      </c>
      <c r="AW10" s="83">
        <f t="shared" si="4"/>
        <v>7908.8546821287264</v>
      </c>
      <c r="AX10" s="83">
        <f t="shared" si="4"/>
        <v>8161.6576407875073</v>
      </c>
      <c r="AY10" s="83">
        <f t="shared" si="4"/>
        <v>8422.5413315466067</v>
      </c>
      <c r="AZ10" s="83">
        <f t="shared" si="4"/>
        <v>8691.7640513485276</v>
      </c>
      <c r="BA10" s="83">
        <f t="shared" si="4"/>
        <v>8969.592353480577</v>
      </c>
      <c r="BB10" s="83">
        <f t="shared" si="4"/>
        <v>9256.3013114851947</v>
      </c>
      <c r="BC10" s="83">
        <f t="shared" si="4"/>
        <v>9552.1747915060441</v>
      </c>
      <c r="BD10" s="83">
        <f t="shared" si="4"/>
        <v>9857.5057333395307</v>
      </c>
      <c r="BE10" s="83">
        <f t="shared" si="4"/>
        <v>10172.596440470008</v>
      </c>
      <c r="BF10" s="83">
        <f t="shared" si="4"/>
        <v>10497.758879375817</v>
      </c>
      <c r="BG10" s="83">
        <f t="shared" si="4"/>
        <v>10833.314988402513</v>
      </c>
      <c r="BH10" s="83">
        <f t="shared" si="4"/>
        <v>11179.596996509094</v>
      </c>
      <c r="BI10" s="83">
        <f t="shared" si="4"/>
        <v>11536.947752202788</v>
      </c>
      <c r="BJ10" s="83">
        <f t="shared" si="4"/>
        <v>11905.721062988114</v>
      </c>
      <c r="BK10" s="83">
        <f t="shared" si="4"/>
        <v>12286.282045666259</v>
      </c>
      <c r="BL10" s="117">
        <f t="shared" si="4"/>
        <v>12679.007487831632</v>
      </c>
    </row>
    <row r="11" spans="1:65" x14ac:dyDescent="0.2">
      <c r="A11" t="s">
        <v>57</v>
      </c>
      <c r="B11" s="2" t="s">
        <v>0</v>
      </c>
      <c r="C11" s="25" t="s">
        <v>2</v>
      </c>
    </row>
    <row r="12" spans="1:65" x14ac:dyDescent="0.2">
      <c r="A12" t="s">
        <v>57</v>
      </c>
      <c r="B12" s="2" t="s">
        <v>0</v>
      </c>
      <c r="C12" s="25" t="s">
        <v>2</v>
      </c>
    </row>
    <row r="13" spans="1:65" x14ac:dyDescent="0.2">
      <c r="A13" t="s">
        <v>57</v>
      </c>
      <c r="B13" s="2" t="s">
        <v>0</v>
      </c>
      <c r="C13" s="25" t="s">
        <v>2</v>
      </c>
    </row>
    <row r="14" spans="1:65" x14ac:dyDescent="0.2">
      <c r="A14" t="s">
        <v>57</v>
      </c>
      <c r="B14" s="2" t="s">
        <v>0</v>
      </c>
      <c r="C14" s="25" t="s">
        <v>2</v>
      </c>
    </row>
    <row r="15" spans="1:65" x14ac:dyDescent="0.2">
      <c r="A15" t="s">
        <v>57</v>
      </c>
      <c r="B15" s="2" t="s">
        <v>0</v>
      </c>
      <c r="C15" s="25" t="s">
        <v>2</v>
      </c>
    </row>
    <row r="16" spans="1:65" x14ac:dyDescent="0.2">
      <c r="A16" t="s">
        <v>57</v>
      </c>
      <c r="B16" s="2" t="s">
        <v>0</v>
      </c>
      <c r="C16" s="25" t="s">
        <v>2</v>
      </c>
    </row>
    <row r="17" spans="1:64" x14ac:dyDescent="0.2">
      <c r="A17" t="s">
        <v>57</v>
      </c>
      <c r="B17" s="2" t="s">
        <v>0</v>
      </c>
      <c r="C17" s="25" t="s">
        <v>2</v>
      </c>
    </row>
    <row r="18" spans="1:64" x14ac:dyDescent="0.2">
      <c r="A18" t="s">
        <v>57</v>
      </c>
      <c r="B18" s="2" t="s">
        <v>0</v>
      </c>
      <c r="C18" s="25" t="s">
        <v>2</v>
      </c>
    </row>
    <row r="19" spans="1:64" x14ac:dyDescent="0.2">
      <c r="A19" t="s">
        <v>57</v>
      </c>
      <c r="B19" s="2" t="s">
        <v>0</v>
      </c>
      <c r="C19" s="25" t="s">
        <v>2</v>
      </c>
    </row>
    <row r="20" spans="1:64" x14ac:dyDescent="0.2">
      <c r="A20" t="s">
        <v>57</v>
      </c>
      <c r="B20" s="2" t="s">
        <v>0</v>
      </c>
      <c r="C20" s="25" t="s">
        <v>2</v>
      </c>
    </row>
    <row r="21" spans="1:64" x14ac:dyDescent="0.2">
      <c r="A21" t="s">
        <v>57</v>
      </c>
      <c r="B21" s="2" t="s">
        <v>0</v>
      </c>
      <c r="C21" s="25" t="s">
        <v>2</v>
      </c>
    </row>
    <row r="22" spans="1:64" s="27" customFormat="1" x14ac:dyDescent="0.2">
      <c r="A22" s="27" t="s">
        <v>57</v>
      </c>
      <c r="B22" s="229" t="s">
        <v>0</v>
      </c>
      <c r="C22" s="16" t="s">
        <v>2</v>
      </c>
      <c r="BL22" s="112"/>
    </row>
    <row r="23" spans="1:64" s="53" customFormat="1" ht="16" thickBot="1" x14ac:dyDescent="0.25">
      <c r="B23" s="51" t="s">
        <v>64</v>
      </c>
      <c r="C23" s="54" t="s">
        <v>2</v>
      </c>
      <c r="D23" s="49">
        <f>SUM(D3:D22)</f>
        <v>17090.50404548044</v>
      </c>
      <c r="E23" s="49">
        <f t="shared" ref="E23:BL23" si="5">SUM(E3:E22)</f>
        <v>17586.659955749466</v>
      </c>
      <c r="F23" s="49">
        <f t="shared" si="5"/>
        <v>17836.211514747756</v>
      </c>
      <c r="G23" s="49">
        <f t="shared" si="5"/>
        <v>18151.540925424535</v>
      </c>
      <c r="H23" s="49">
        <f t="shared" si="5"/>
        <v>18500</v>
      </c>
      <c r="I23" s="49">
        <f t="shared" si="5"/>
        <v>22523.980815347721</v>
      </c>
      <c r="J23" s="49">
        <f t="shared" si="5"/>
        <v>28056.234718826399</v>
      </c>
      <c r="K23" s="49">
        <f t="shared" si="5"/>
        <v>28615.960099750628</v>
      </c>
      <c r="L23" s="49">
        <f t="shared" si="5"/>
        <v>28441.475826972011</v>
      </c>
      <c r="M23" s="49">
        <f t="shared" si="5"/>
        <v>33006.493506493505</v>
      </c>
      <c r="N23" s="49">
        <f t="shared" si="5"/>
        <v>37539.787798408477</v>
      </c>
      <c r="O23" s="49">
        <f t="shared" si="5"/>
        <v>42269.647696476968</v>
      </c>
      <c r="P23" s="49">
        <f t="shared" si="5"/>
        <v>56038.781163434891</v>
      </c>
      <c r="Q23" s="49">
        <f t="shared" si="5"/>
        <v>58271.954674220957</v>
      </c>
      <c r="R23" s="49">
        <f t="shared" si="5"/>
        <v>64550.724637681153</v>
      </c>
      <c r="S23" s="49">
        <f t="shared" si="5"/>
        <v>73019.287833827882</v>
      </c>
      <c r="T23" s="49">
        <f t="shared" si="5"/>
        <v>87196.048632218852</v>
      </c>
      <c r="U23" s="49">
        <f t="shared" si="5"/>
        <v>86721.183800623054</v>
      </c>
      <c r="V23" s="49">
        <f t="shared" si="5"/>
        <v>103059.10543130989</v>
      </c>
      <c r="W23" s="49">
        <f t="shared" si="5"/>
        <v>100745.90163934429</v>
      </c>
      <c r="X23" s="49">
        <f t="shared" si="5"/>
        <v>128072.39057239056</v>
      </c>
      <c r="Y23" s="49">
        <f t="shared" si="5"/>
        <v>156680.80868711119</v>
      </c>
      <c r="Z23" s="49">
        <f t="shared" si="5"/>
        <v>151760.97711812</v>
      </c>
      <c r="AA23" s="49">
        <f t="shared" si="5"/>
        <v>163552.29591836737</v>
      </c>
      <c r="AB23" s="49">
        <f t="shared" si="5"/>
        <v>185550.82590220845</v>
      </c>
      <c r="AC23" s="49">
        <f t="shared" si="5"/>
        <v>191100</v>
      </c>
      <c r="AD23" s="49">
        <f t="shared" si="5"/>
        <v>196168.98</v>
      </c>
      <c r="AE23" s="49">
        <f t="shared" si="5"/>
        <v>201491.28925800006</v>
      </c>
      <c r="AF23" s="49">
        <f t="shared" si="5"/>
        <v>207077.69677341179</v>
      </c>
      <c r="AG23" s="49">
        <f t="shared" si="5"/>
        <v>212939.48296799586</v>
      </c>
      <c r="AH23" s="49">
        <f t="shared" si="5"/>
        <v>219088.46373193053</v>
      </c>
      <c r="AI23" s="49">
        <f t="shared" si="5"/>
        <v>225537.01563600652</v>
      </c>
      <c r="AJ23" s="49">
        <f t="shared" si="5"/>
        <v>232298.10236677687</v>
      </c>
      <c r="AK23" s="49">
        <f t="shared" si="5"/>
        <v>239385.30244429142</v>
      </c>
      <c r="AL23" s="49">
        <f t="shared" si="5"/>
        <v>246812.83828498382</v>
      </c>
      <c r="AM23" s="49">
        <f t="shared" si="5"/>
        <v>254595.60667535881</v>
      </c>
      <c r="AN23" s="49">
        <f t="shared" si="5"/>
        <v>262749.21072536643</v>
      </c>
      <c r="AO23" s="49">
        <f t="shared" si="5"/>
        <v>271289.99337374105</v>
      </c>
      <c r="AP23" s="49">
        <f t="shared" si="5"/>
        <v>280235.07252115</v>
      </c>
      <c r="AQ23" s="49">
        <f t="shared" si="5"/>
        <v>289602.37787073368</v>
      </c>
      <c r="AR23" s="49">
        <f t="shared" si="5"/>
        <v>299410.68955954356</v>
      </c>
      <c r="AS23" s="49">
        <f t="shared" si="5"/>
        <v>308981.21667338163</v>
      </c>
      <c r="AT23" s="49">
        <f t="shared" si="5"/>
        <v>318857.66135272634</v>
      </c>
      <c r="AU23" s="49">
        <f t="shared" si="5"/>
        <v>329049.80211403477</v>
      </c>
      <c r="AV23" s="49">
        <f t="shared" si="5"/>
        <v>339567.73003961443</v>
      </c>
      <c r="AW23" s="49">
        <f t="shared" si="5"/>
        <v>350421.85876865004</v>
      </c>
      <c r="AX23" s="49">
        <f t="shared" si="5"/>
        <v>361622.9348075866</v>
      </c>
      <c r="AY23" s="49">
        <f t="shared" si="5"/>
        <v>373182.04817008221</v>
      </c>
      <c r="AZ23" s="49">
        <f t="shared" si="5"/>
        <v>385110.64335705916</v>
      </c>
      <c r="BA23" s="49">
        <f t="shared" si="5"/>
        <v>397420.53068772965</v>
      </c>
      <c r="BB23" s="49">
        <f t="shared" si="5"/>
        <v>410123.89799281186</v>
      </c>
      <c r="BC23" s="49">
        <f t="shared" si="5"/>
        <v>423233.32268151385</v>
      </c>
      <c r="BD23" s="49">
        <f t="shared" si="5"/>
        <v>436761.78419423377</v>
      </c>
      <c r="BE23" s="49">
        <f t="shared" si="5"/>
        <v>450722.67685330473</v>
      </c>
      <c r="BF23" s="49">
        <f t="shared" si="5"/>
        <v>465129.82312450832</v>
      </c>
      <c r="BG23" s="49">
        <f t="shared" si="5"/>
        <v>479997.48730248521</v>
      </c>
      <c r="BH23" s="49">
        <f t="shared" si="5"/>
        <v>495340.38963359612</v>
      </c>
      <c r="BI23" s="49">
        <f t="shared" si="5"/>
        <v>511173.72089020989</v>
      </c>
      <c r="BJ23" s="49">
        <f t="shared" si="5"/>
        <v>527513.15741085669</v>
      </c>
      <c r="BK23" s="49">
        <f t="shared" si="5"/>
        <v>544374.87662112876</v>
      </c>
      <c r="BL23" s="106">
        <f t="shared" si="5"/>
        <v>561775.57305070187</v>
      </c>
    </row>
    <row r="24" spans="1:64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107"/>
    </row>
    <row r="25" spans="1:64" s="22" customFormat="1" x14ac:dyDescent="0.2">
      <c r="A25" t="s">
        <v>58</v>
      </c>
      <c r="B25" s="12" t="e">
        <f ca="1">MID(CELL("Dateiname",$B$2),FIND("]", CELL("Dateiname",$B$2))+1,31)&amp;" LO"</f>
        <v>#VALUE!</v>
      </c>
      <c r="C25" s="19" t="str">
        <f t="shared" ref="C25:BL33" si="6">C2</f>
        <v>unit</v>
      </c>
      <c r="D25" s="23">
        <f t="shared" si="6"/>
        <v>1990</v>
      </c>
      <c r="E25" s="23">
        <f t="shared" si="6"/>
        <v>1991</v>
      </c>
      <c r="F25" s="23">
        <f t="shared" si="6"/>
        <v>1992</v>
      </c>
      <c r="G25" s="23">
        <f t="shared" si="6"/>
        <v>1993</v>
      </c>
      <c r="H25" s="23">
        <f t="shared" si="6"/>
        <v>1994</v>
      </c>
      <c r="I25" s="23">
        <f t="shared" si="6"/>
        <v>1995</v>
      </c>
      <c r="J25" s="23">
        <f t="shared" si="6"/>
        <v>1996</v>
      </c>
      <c r="K25" s="23">
        <f t="shared" si="6"/>
        <v>1997</v>
      </c>
      <c r="L25" s="23">
        <f t="shared" si="6"/>
        <v>1998</v>
      </c>
      <c r="M25" s="23">
        <f t="shared" si="6"/>
        <v>1999</v>
      </c>
      <c r="N25" s="23">
        <f t="shared" si="6"/>
        <v>2000</v>
      </c>
      <c r="O25" s="23">
        <f t="shared" si="6"/>
        <v>2001</v>
      </c>
      <c r="P25" s="23">
        <f t="shared" si="6"/>
        <v>2002</v>
      </c>
      <c r="Q25" s="23">
        <f t="shared" si="6"/>
        <v>2003</v>
      </c>
      <c r="R25" s="23">
        <f t="shared" si="6"/>
        <v>2004</v>
      </c>
      <c r="S25" s="23">
        <f t="shared" si="6"/>
        <v>2005</v>
      </c>
      <c r="T25" s="23">
        <f t="shared" si="6"/>
        <v>2006</v>
      </c>
      <c r="U25" s="23">
        <f t="shared" si="6"/>
        <v>2007</v>
      </c>
      <c r="V25" s="23">
        <f t="shared" si="6"/>
        <v>2008</v>
      </c>
      <c r="W25" s="23">
        <f t="shared" si="6"/>
        <v>2009</v>
      </c>
      <c r="X25" s="23">
        <f t="shared" si="6"/>
        <v>2010</v>
      </c>
      <c r="Y25" s="23">
        <f t="shared" si="6"/>
        <v>2011</v>
      </c>
      <c r="Z25" s="23">
        <f t="shared" si="6"/>
        <v>2012</v>
      </c>
      <c r="AA25" s="23">
        <f t="shared" si="6"/>
        <v>2013</v>
      </c>
      <c r="AB25" s="23">
        <f t="shared" si="6"/>
        <v>2014</v>
      </c>
      <c r="AC25" s="23">
        <f t="shared" si="6"/>
        <v>2015</v>
      </c>
      <c r="AD25" s="23">
        <f t="shared" si="6"/>
        <v>2016</v>
      </c>
      <c r="AE25" s="23">
        <f t="shared" si="6"/>
        <v>2017</v>
      </c>
      <c r="AF25" s="23">
        <f t="shared" si="6"/>
        <v>2018</v>
      </c>
      <c r="AG25" s="23">
        <f t="shared" si="6"/>
        <v>2019</v>
      </c>
      <c r="AH25" s="23">
        <f t="shared" si="6"/>
        <v>2020</v>
      </c>
      <c r="AI25" s="23">
        <f t="shared" si="6"/>
        <v>2021</v>
      </c>
      <c r="AJ25" s="23">
        <f t="shared" si="6"/>
        <v>2022</v>
      </c>
      <c r="AK25" s="23">
        <f t="shared" si="6"/>
        <v>2023</v>
      </c>
      <c r="AL25" s="23">
        <f t="shared" si="6"/>
        <v>2024</v>
      </c>
      <c r="AM25" s="23">
        <f t="shared" si="6"/>
        <v>2025</v>
      </c>
      <c r="AN25" s="23">
        <f t="shared" si="6"/>
        <v>2026</v>
      </c>
      <c r="AO25" s="23">
        <f t="shared" si="6"/>
        <v>2027</v>
      </c>
      <c r="AP25" s="23">
        <f t="shared" si="6"/>
        <v>2028</v>
      </c>
      <c r="AQ25" s="23">
        <f t="shared" si="6"/>
        <v>2029</v>
      </c>
      <c r="AR25" s="23">
        <f t="shared" si="6"/>
        <v>2030</v>
      </c>
      <c r="AS25" s="23">
        <f t="shared" si="6"/>
        <v>2031</v>
      </c>
      <c r="AT25" s="23">
        <f t="shared" si="6"/>
        <v>2032</v>
      </c>
      <c r="AU25" s="23">
        <f t="shared" si="6"/>
        <v>2033</v>
      </c>
      <c r="AV25" s="23">
        <f t="shared" si="6"/>
        <v>2034</v>
      </c>
      <c r="AW25" s="23">
        <f t="shared" si="6"/>
        <v>2035</v>
      </c>
      <c r="AX25" s="23">
        <f t="shared" si="6"/>
        <v>2036</v>
      </c>
      <c r="AY25" s="23">
        <f t="shared" si="6"/>
        <v>2037</v>
      </c>
      <c r="AZ25" s="23">
        <f t="shared" si="6"/>
        <v>2038</v>
      </c>
      <c r="BA25" s="23">
        <f t="shared" si="6"/>
        <v>2039</v>
      </c>
      <c r="BB25" s="23">
        <f t="shared" si="6"/>
        <v>2040</v>
      </c>
      <c r="BC25" s="23">
        <f t="shared" si="6"/>
        <v>2041</v>
      </c>
      <c r="BD25" s="23">
        <f t="shared" si="6"/>
        <v>2042</v>
      </c>
      <c r="BE25" s="23">
        <f t="shared" si="6"/>
        <v>2043</v>
      </c>
      <c r="BF25" s="23">
        <f t="shared" si="6"/>
        <v>2044</v>
      </c>
      <c r="BG25" s="23">
        <f t="shared" si="6"/>
        <v>2045</v>
      </c>
      <c r="BH25" s="23">
        <f t="shared" si="6"/>
        <v>2046</v>
      </c>
      <c r="BI25" s="23">
        <f t="shared" si="6"/>
        <v>2047</v>
      </c>
      <c r="BJ25" s="23">
        <f t="shared" si="6"/>
        <v>2048</v>
      </c>
      <c r="BK25" s="23">
        <f t="shared" si="6"/>
        <v>2049</v>
      </c>
      <c r="BL25" s="108">
        <f t="shared" si="6"/>
        <v>2050</v>
      </c>
    </row>
    <row r="26" spans="1:64" x14ac:dyDescent="0.2">
      <c r="A26" t="s">
        <v>58</v>
      </c>
      <c r="B26" s="7" t="str">
        <f t="shared" ref="B26:D41" si="7">B3</f>
        <v>Batteries</v>
      </c>
      <c r="C26" s="20" t="str">
        <f t="shared" si="7"/>
        <v>t/a</v>
      </c>
      <c r="D26" s="83">
        <f>D3</f>
        <v>3896.6349223695402</v>
      </c>
      <c r="E26" s="83">
        <f t="shared" si="6"/>
        <v>4009.7584699108788</v>
      </c>
      <c r="F26" s="83">
        <f t="shared" si="6"/>
        <v>4066.6562253624888</v>
      </c>
      <c r="G26" s="83">
        <f t="shared" si="6"/>
        <v>4138.5513309967937</v>
      </c>
      <c r="H26" s="83">
        <f t="shared" si="6"/>
        <v>4218</v>
      </c>
      <c r="I26" s="83">
        <f t="shared" si="6"/>
        <v>5135.4676258992795</v>
      </c>
      <c r="J26" s="83">
        <f t="shared" si="6"/>
        <v>6396.8215158924195</v>
      </c>
      <c r="K26" s="83">
        <f t="shared" si="6"/>
        <v>6524.4389027431416</v>
      </c>
      <c r="L26" s="83">
        <f t="shared" si="6"/>
        <v>6484.6564885496182</v>
      </c>
      <c r="M26" s="83">
        <f t="shared" si="6"/>
        <v>7525.4805194805185</v>
      </c>
      <c r="N26" s="83">
        <f t="shared" si="6"/>
        <v>8559.0716180371346</v>
      </c>
      <c r="O26" s="83">
        <f t="shared" si="6"/>
        <v>9637.4796747967484</v>
      </c>
      <c r="P26" s="83">
        <f t="shared" si="6"/>
        <v>12776.842105263157</v>
      </c>
      <c r="Q26" s="83">
        <f t="shared" si="6"/>
        <v>13286.005665722379</v>
      </c>
      <c r="R26" s="83">
        <f t="shared" si="6"/>
        <v>14717.565217391304</v>
      </c>
      <c r="S26" s="83">
        <f t="shared" si="6"/>
        <v>16648.397626112757</v>
      </c>
      <c r="T26" s="83">
        <f t="shared" si="6"/>
        <v>19880.699088145895</v>
      </c>
      <c r="U26" s="83">
        <f t="shared" si="6"/>
        <v>20813.084112149532</v>
      </c>
      <c r="V26" s="83">
        <f t="shared" si="6"/>
        <v>30917.731629392969</v>
      </c>
      <c r="W26" s="83">
        <f t="shared" si="6"/>
        <v>27805.868852459018</v>
      </c>
      <c r="X26" s="83">
        <f t="shared" si="6"/>
        <v>35347.979797979795</v>
      </c>
      <c r="Y26" s="83">
        <f t="shared" si="6"/>
        <v>48321.985157699441</v>
      </c>
      <c r="Z26" s="83">
        <f t="shared" si="6"/>
        <v>36900.371057513919</v>
      </c>
      <c r="AA26" s="83">
        <f t="shared" si="6"/>
        <v>51489.795918367352</v>
      </c>
      <c r="AB26" s="83">
        <f t="shared" si="6"/>
        <v>60963.729128014849</v>
      </c>
      <c r="AC26" s="83">
        <f t="shared" si="6"/>
        <v>69300</v>
      </c>
      <c r="AD26" s="83">
        <f>AD114</f>
        <v>71036.594838385878</v>
      </c>
      <c r="AE26" s="83">
        <f t="shared" ref="AE26:BL33" si="8">AE114</f>
        <v>73276.043612360198</v>
      </c>
      <c r="AF26" s="83">
        <f t="shared" si="8"/>
        <v>75618.279165868749</v>
      </c>
      <c r="AG26" s="83">
        <f t="shared" si="8"/>
        <v>78035.383218243616</v>
      </c>
      <c r="AH26" s="83">
        <f t="shared" si="8"/>
        <v>80529.748907149406</v>
      </c>
      <c r="AI26" s="83">
        <f t="shared" si="8"/>
        <v>83103.845865812516</v>
      </c>
      <c r="AJ26" s="83">
        <f t="shared" si="8"/>
        <v>85760.22266816716</v>
      </c>
      <c r="AK26" s="83">
        <f t="shared" si="8"/>
        <v>88501.509352159308</v>
      </c>
      <c r="AL26" s="83">
        <f t="shared" si="8"/>
        <v>91330.42002370696</v>
      </c>
      <c r="AM26" s="83">
        <f t="shared" si="8"/>
        <v>94249.755543894789</v>
      </c>
      <c r="AN26" s="83">
        <f t="shared" si="8"/>
        <v>97262.40630206377</v>
      </c>
      <c r="AO26" s="83">
        <f t="shared" si="8"/>
        <v>100371.35507754135</v>
      </c>
      <c r="AP26" s="83">
        <f t="shared" si="8"/>
        <v>103579.6799928455</v>
      </c>
      <c r="AQ26" s="83">
        <f t="shared" si="8"/>
        <v>106890.55756128668</v>
      </c>
      <c r="AR26" s="83">
        <f t="shared" si="8"/>
        <v>110307.26583198496</v>
      </c>
      <c r="AS26" s="83">
        <f t="shared" si="8"/>
        <v>113833.18763541614</v>
      </c>
      <c r="AT26" s="83">
        <f t="shared" si="8"/>
        <v>117471.81393270039</v>
      </c>
      <c r="AU26" s="83">
        <f t="shared" si="8"/>
        <v>121226.74727194935</v>
      </c>
      <c r="AV26" s="83">
        <f t="shared" si="8"/>
        <v>125101.70535509374</v>
      </c>
      <c r="AW26" s="83">
        <f t="shared" si="8"/>
        <v>129100.52471872306</v>
      </c>
      <c r="AX26" s="83">
        <f t="shared" si="8"/>
        <v>133227.16453258164</v>
      </c>
      <c r="AY26" s="83">
        <f t="shared" si="8"/>
        <v>137485.71051948192</v>
      </c>
      <c r="AZ26" s="83">
        <f t="shared" si="8"/>
        <v>141880.37900051597</v>
      </c>
      <c r="BA26" s="83">
        <f t="shared" si="8"/>
        <v>146415.52106957033</v>
      </c>
      <c r="BB26" s="83">
        <f t="shared" si="8"/>
        <v>151095.6269012774</v>
      </c>
      <c r="BC26" s="83">
        <f t="shared" si="8"/>
        <v>155925.33019666845</v>
      </c>
      <c r="BD26" s="83">
        <f t="shared" si="8"/>
        <v>160909.41277093007</v>
      </c>
      <c r="BE26" s="83">
        <f t="shared" si="8"/>
        <v>166052.8092878059</v>
      </c>
      <c r="BF26" s="83">
        <f t="shared" si="8"/>
        <v>171360.61214533175</v>
      </c>
      <c r="BG26" s="83">
        <f t="shared" si="8"/>
        <v>176838.07651774067</v>
      </c>
      <c r="BH26" s="83">
        <f t="shared" si="8"/>
        <v>182490.62555853048</v>
      </c>
      <c r="BI26" s="83">
        <f t="shared" si="8"/>
        <v>188323.85576984481</v>
      </c>
      <c r="BJ26" s="83">
        <f t="shared" si="8"/>
        <v>194343.54254348419</v>
      </c>
      <c r="BK26" s="83">
        <f t="shared" si="8"/>
        <v>200555.64587903285</v>
      </c>
      <c r="BL26" s="117">
        <f t="shared" si="8"/>
        <v>206966.3162847629</v>
      </c>
    </row>
    <row r="27" spans="1:64" x14ac:dyDescent="0.2">
      <c r="A27" t="s">
        <v>58</v>
      </c>
      <c r="B27" s="7" t="str">
        <f t="shared" si="7"/>
        <v>Superalloys, hardfacing/HSS and other alloy</v>
      </c>
      <c r="C27" s="20" t="str">
        <f t="shared" si="7"/>
        <v>t/a</v>
      </c>
      <c r="D27" s="83">
        <f t="shared" si="7"/>
        <v>5232.0515488198398</v>
      </c>
      <c r="E27" s="83">
        <f t="shared" si="6"/>
        <v>5383.9436926601311</v>
      </c>
      <c r="F27" s="83">
        <f t="shared" si="6"/>
        <v>5460.3408906182976</v>
      </c>
      <c r="G27" s="83">
        <f t="shared" si="6"/>
        <v>5556.8751839972083</v>
      </c>
      <c r="H27" s="83">
        <f t="shared" si="6"/>
        <v>5663.5517241379312</v>
      </c>
      <c r="I27" s="83">
        <f t="shared" si="6"/>
        <v>6895.4448854709335</v>
      </c>
      <c r="J27" s="83">
        <f t="shared" si="6"/>
        <v>8589.0776494393394</v>
      </c>
      <c r="K27" s="83">
        <f t="shared" si="6"/>
        <v>8760.430819502968</v>
      </c>
      <c r="L27" s="83">
        <f t="shared" si="6"/>
        <v>8707.0145652364663</v>
      </c>
      <c r="M27" s="83">
        <f t="shared" si="6"/>
        <v>10104.539632781012</v>
      </c>
      <c r="N27" s="83">
        <f t="shared" si="6"/>
        <v>11492.352968078294</v>
      </c>
      <c r="O27" s="83">
        <f t="shared" si="6"/>
        <v>12940.34249135595</v>
      </c>
      <c r="P27" s="83">
        <f t="shared" si="6"/>
        <v>17155.596523068107</v>
      </c>
      <c r="Q27" s="83">
        <f t="shared" si="6"/>
        <v>17839.255641301163</v>
      </c>
      <c r="R27" s="83">
        <f t="shared" si="6"/>
        <v>19761.425287356324</v>
      </c>
      <c r="S27" s="83">
        <f t="shared" si="6"/>
        <v>22353.973703059452</v>
      </c>
      <c r="T27" s="83">
        <f t="shared" si="6"/>
        <v>26694.017922649622</v>
      </c>
      <c r="U27" s="83">
        <f t="shared" si="6"/>
        <v>26135.970566118813</v>
      </c>
      <c r="V27" s="83">
        <f t="shared" si="6"/>
        <v>28607.786162829132</v>
      </c>
      <c r="W27" s="83">
        <f t="shared" si="6"/>
        <v>28924.495760316564</v>
      </c>
      <c r="X27" s="83">
        <f t="shared" si="6"/>
        <v>36770.02496226634</v>
      </c>
      <c r="Y27" s="83">
        <f t="shared" si="6"/>
        <v>42969.878296146053</v>
      </c>
      <c r="Z27" s="83">
        <f t="shared" si="6"/>
        <v>45548.171368861033</v>
      </c>
      <c r="AA27" s="83">
        <f t="shared" si="6"/>
        <v>44438.577586206906</v>
      </c>
      <c r="AB27" s="83">
        <f t="shared" si="6"/>
        <v>49405.228031145722</v>
      </c>
      <c r="AC27" s="83">
        <f t="shared" si="6"/>
        <v>48300</v>
      </c>
      <c r="AD27" s="83">
        <f t="shared" ref="AD27:AS33" si="9">AD115</f>
        <v>49510.353978268948</v>
      </c>
      <c r="AE27" s="83">
        <f t="shared" si="9"/>
        <v>51071.181911644991</v>
      </c>
      <c r="AF27" s="83">
        <f t="shared" si="9"/>
        <v>52703.649115605498</v>
      </c>
      <c r="AG27" s="83">
        <f t="shared" si="9"/>
        <v>54388.297394533431</v>
      </c>
      <c r="AH27" s="83">
        <f t="shared" si="9"/>
        <v>56126.794692861702</v>
      </c>
      <c r="AI27" s="83">
        <f t="shared" si="9"/>
        <v>57920.862270111749</v>
      </c>
      <c r="AJ27" s="83">
        <f t="shared" si="9"/>
        <v>59772.276405086202</v>
      </c>
      <c r="AK27" s="83">
        <f t="shared" si="9"/>
        <v>61682.870154535281</v>
      </c>
      <c r="AL27" s="83">
        <f t="shared" si="9"/>
        <v>63654.535168038194</v>
      </c>
      <c r="AM27" s="83">
        <f t="shared" si="9"/>
        <v>65689.223560896382</v>
      </c>
      <c r="AN27" s="83">
        <f t="shared" si="9"/>
        <v>67788.949846892952</v>
      </c>
      <c r="AO27" s="83">
        <f t="shared" si="9"/>
        <v>69955.792932831871</v>
      </c>
      <c r="AP27" s="83">
        <f t="shared" si="9"/>
        <v>72191.898176831732</v>
      </c>
      <c r="AQ27" s="83">
        <f t="shared" si="9"/>
        <v>74499.479512411956</v>
      </c>
      <c r="AR27" s="83">
        <f t="shared" si="9"/>
        <v>76880.821640474387</v>
      </c>
      <c r="AS27" s="83">
        <f t="shared" si="9"/>
        <v>79338.282291350668</v>
      </c>
      <c r="AT27" s="83">
        <f t="shared" si="8"/>
        <v>81874.294559154849</v>
      </c>
      <c r="AU27" s="83">
        <f t="shared" si="8"/>
        <v>84491.36931075262</v>
      </c>
      <c r="AV27" s="83">
        <f t="shared" si="8"/>
        <v>87192.097671732045</v>
      </c>
      <c r="AW27" s="83">
        <f t="shared" si="8"/>
        <v>89979.153591837327</v>
      </c>
      <c r="AX27" s="83">
        <f t="shared" si="8"/>
        <v>92855.296492405425</v>
      </c>
      <c r="AY27" s="83">
        <f t="shared" si="8"/>
        <v>95823.373998426832</v>
      </c>
      <c r="AZ27" s="83">
        <f t="shared" si="8"/>
        <v>98886.324757935407</v>
      </c>
      <c r="BA27" s="83">
        <f t="shared" si="8"/>
        <v>102047.18135151875</v>
      </c>
      <c r="BB27" s="83">
        <f t="shared" si="8"/>
        <v>105309.07329482974</v>
      </c>
      <c r="BC27" s="83">
        <f t="shared" si="8"/>
        <v>108675.23013707199</v>
      </c>
      <c r="BD27" s="83">
        <f t="shared" si="8"/>
        <v>112148.98465852706</v>
      </c>
      <c r="BE27" s="83">
        <f t="shared" si="8"/>
        <v>115733.77617028901</v>
      </c>
      <c r="BF27" s="83">
        <f t="shared" si="8"/>
        <v>119433.1539194737</v>
      </c>
      <c r="BG27" s="83">
        <f t="shared" si="8"/>
        <v>123250.78060327386</v>
      </c>
      <c r="BH27" s="83">
        <f t="shared" si="8"/>
        <v>127190.43599533947</v>
      </c>
      <c r="BI27" s="83">
        <f t="shared" si="8"/>
        <v>131256.02068807371</v>
      </c>
      <c r="BJ27" s="83">
        <f t="shared" si="8"/>
        <v>135451.55995454965</v>
      </c>
      <c r="BK27" s="83">
        <f t="shared" si="8"/>
        <v>139781.20773387144</v>
      </c>
      <c r="BL27" s="117">
        <f t="shared" si="8"/>
        <v>144249.25074392572</v>
      </c>
    </row>
    <row r="28" spans="1:64" x14ac:dyDescent="0.2">
      <c r="A28" t="s">
        <v>58</v>
      </c>
      <c r="B28" s="7" t="str">
        <f t="shared" si="7"/>
        <v>Hard materials (carbides and diamond tools)</v>
      </c>
      <c r="C28" s="20" t="str">
        <f t="shared" si="7"/>
        <v>t/a</v>
      </c>
      <c r="D28" s="83">
        <f t="shared" si="7"/>
        <v>2274.8050212260168</v>
      </c>
      <c r="E28" s="83">
        <f t="shared" si="6"/>
        <v>2340.845083765274</v>
      </c>
      <c r="F28" s="83">
        <f t="shared" si="6"/>
        <v>2374.0612567905632</v>
      </c>
      <c r="G28" s="83">
        <f t="shared" si="6"/>
        <v>2416.0326886944376</v>
      </c>
      <c r="H28" s="83">
        <f t="shared" si="6"/>
        <v>2462.4137931034479</v>
      </c>
      <c r="I28" s="83">
        <f t="shared" si="6"/>
        <v>2998.0195154221442</v>
      </c>
      <c r="J28" s="83">
        <f t="shared" si="6"/>
        <v>3734.3815867127551</v>
      </c>
      <c r="K28" s="83">
        <f t="shared" si="6"/>
        <v>3808.882965001289</v>
      </c>
      <c r="L28" s="83">
        <f t="shared" si="6"/>
        <v>3785.6585066245498</v>
      </c>
      <c r="M28" s="83">
        <f t="shared" si="6"/>
        <v>4393.2781012091345</v>
      </c>
      <c r="N28" s="83">
        <f t="shared" si="6"/>
        <v>4996.6752035123009</v>
      </c>
      <c r="O28" s="83">
        <f t="shared" si="6"/>
        <v>5626.2358658069334</v>
      </c>
      <c r="P28" s="83">
        <f t="shared" si="6"/>
        <v>7458.9550100296101</v>
      </c>
      <c r="Q28" s="83">
        <f t="shared" si="6"/>
        <v>7756.1981049135475</v>
      </c>
      <c r="R28" s="83">
        <f t="shared" si="6"/>
        <v>8591.9240379810071</v>
      </c>
      <c r="S28" s="83">
        <f t="shared" si="6"/>
        <v>9719.119001330193</v>
      </c>
      <c r="T28" s="83">
        <f t="shared" si="6"/>
        <v>11606.094748978094</v>
      </c>
      <c r="U28" s="83">
        <f t="shared" si="6"/>
        <v>11363.465463529916</v>
      </c>
      <c r="V28" s="83">
        <f t="shared" si="6"/>
        <v>12438.167896882229</v>
      </c>
      <c r="W28" s="83">
        <f t="shared" si="6"/>
        <v>12575.867721876764</v>
      </c>
      <c r="X28" s="83">
        <f t="shared" si="6"/>
        <v>15986.967374898406</v>
      </c>
      <c r="Y28" s="83">
        <f t="shared" si="6"/>
        <v>18682.55578093306</v>
      </c>
      <c r="Z28" s="83">
        <f t="shared" si="6"/>
        <v>19803.552769070011</v>
      </c>
      <c r="AA28" s="83">
        <f t="shared" si="6"/>
        <v>19321.120689655174</v>
      </c>
      <c r="AB28" s="83">
        <f t="shared" si="6"/>
        <v>21480.533926585096</v>
      </c>
      <c r="AC28" s="83">
        <f t="shared" si="6"/>
        <v>21000</v>
      </c>
      <c r="AD28" s="83">
        <f t="shared" si="9"/>
        <v>21526.240860116934</v>
      </c>
      <c r="AE28" s="83">
        <f t="shared" si="8"/>
        <v>22204.861700715213</v>
      </c>
      <c r="AF28" s="83">
        <f t="shared" si="8"/>
        <v>22914.630050263258</v>
      </c>
      <c r="AG28" s="83">
        <f t="shared" si="8"/>
        <v>23647.085823710186</v>
      </c>
      <c r="AH28" s="83">
        <f t="shared" si="8"/>
        <v>24402.954214287696</v>
      </c>
      <c r="AI28" s="83">
        <f t="shared" si="8"/>
        <v>25182.98359570076</v>
      </c>
      <c r="AJ28" s="83">
        <f t="shared" si="8"/>
        <v>25987.946263080954</v>
      </c>
      <c r="AK28" s="83">
        <f t="shared" si="8"/>
        <v>26818.63919762403</v>
      </c>
      <c r="AL28" s="83">
        <f t="shared" si="8"/>
        <v>27675.884855668774</v>
      </c>
      <c r="AM28" s="83">
        <f t="shared" si="8"/>
        <v>28560.531982998422</v>
      </c>
      <c r="AN28" s="83">
        <f t="shared" si="8"/>
        <v>29473.456455170839</v>
      </c>
      <c r="AO28" s="83">
        <f t="shared" si="8"/>
        <v>30415.562144709496</v>
      </c>
      <c r="AP28" s="83">
        <f t="shared" si="8"/>
        <v>31387.781816013783</v>
      </c>
      <c r="AQ28" s="83">
        <f t="shared" si="8"/>
        <v>32391.078048874748</v>
      </c>
      <c r="AR28" s="83">
        <f t="shared" si="8"/>
        <v>33426.444191510585</v>
      </c>
      <c r="AS28" s="83">
        <f t="shared" si="8"/>
        <v>34494.90534406549</v>
      </c>
      <c r="AT28" s="83">
        <f t="shared" si="8"/>
        <v>35597.519373545569</v>
      </c>
      <c r="AU28" s="83">
        <f t="shared" si="8"/>
        <v>36735.377961196769</v>
      </c>
      <c r="AV28" s="83">
        <f t="shared" si="8"/>
        <v>37909.607683361734</v>
      </c>
      <c r="AW28" s="83">
        <f t="shared" si="8"/>
        <v>39121.371126885766</v>
      </c>
      <c r="AX28" s="83">
        <f t="shared" si="8"/>
        <v>40371.868040176247</v>
      </c>
      <c r="AY28" s="83">
        <f t="shared" si="8"/>
        <v>41662.33652105512</v>
      </c>
      <c r="AZ28" s="83">
        <f t="shared" si="8"/>
        <v>42994.054242580591</v>
      </c>
      <c r="BA28" s="83">
        <f t="shared" si="8"/>
        <v>44368.339718051611</v>
      </c>
      <c r="BB28" s="83">
        <f t="shared" si="8"/>
        <v>45786.553606447691</v>
      </c>
      <c r="BC28" s="83">
        <f t="shared" si="8"/>
        <v>47250.100059596502</v>
      </c>
      <c r="BD28" s="83">
        <f t="shared" si="8"/>
        <v>48760.428112403046</v>
      </c>
      <c r="BE28" s="83">
        <f t="shared" si="8"/>
        <v>50319.033117516934</v>
      </c>
      <c r="BF28" s="83">
        <f t="shared" si="8"/>
        <v>51927.458225858099</v>
      </c>
      <c r="BG28" s="83">
        <f t="shared" si="8"/>
        <v>53587.295914466864</v>
      </c>
      <c r="BH28" s="83">
        <f t="shared" si="8"/>
        <v>55300.189563191045</v>
      </c>
      <c r="BI28" s="83">
        <f t="shared" si="8"/>
        <v>57067.835081771147</v>
      </c>
      <c r="BJ28" s="83">
        <f t="shared" si="8"/>
        <v>58891.982588934596</v>
      </c>
      <c r="BK28" s="83">
        <f t="shared" si="8"/>
        <v>60774.438145161461</v>
      </c>
      <c r="BL28" s="117">
        <f t="shared" si="8"/>
        <v>62717.065540837233</v>
      </c>
    </row>
    <row r="29" spans="1:64" x14ac:dyDescent="0.2">
      <c r="A29" t="s">
        <v>58</v>
      </c>
      <c r="B29" s="7" t="str">
        <f t="shared" si="7"/>
        <v>Catalysts</v>
      </c>
      <c r="C29" s="20" t="str">
        <f t="shared" si="7"/>
        <v>t/a</v>
      </c>
      <c r="D29" s="83">
        <f t="shared" si="7"/>
        <v>1592.3635148582118</v>
      </c>
      <c r="E29" s="83">
        <f t="shared" si="6"/>
        <v>1638.5915586356919</v>
      </c>
      <c r="F29" s="83">
        <f t="shared" si="6"/>
        <v>1661.8428797533945</v>
      </c>
      <c r="G29" s="83">
        <f t="shared" si="6"/>
        <v>1691.2228820861064</v>
      </c>
      <c r="H29" s="83">
        <f t="shared" si="6"/>
        <v>1723.6896551724137</v>
      </c>
      <c r="I29" s="83">
        <f t="shared" si="6"/>
        <v>2098.6136607955013</v>
      </c>
      <c r="J29" s="83">
        <f t="shared" si="6"/>
        <v>2614.0671106989289</v>
      </c>
      <c r="K29" s="83">
        <f t="shared" si="6"/>
        <v>2666.2180755009026</v>
      </c>
      <c r="L29" s="83">
        <f t="shared" si="6"/>
        <v>2649.9609546371853</v>
      </c>
      <c r="M29" s="83">
        <f t="shared" si="6"/>
        <v>3075.2946708463946</v>
      </c>
      <c r="N29" s="83">
        <f t="shared" si="6"/>
        <v>3497.6726424586109</v>
      </c>
      <c r="O29" s="83">
        <f t="shared" si="6"/>
        <v>3938.3651060648535</v>
      </c>
      <c r="P29" s="83">
        <f t="shared" si="6"/>
        <v>5221.2685070207272</v>
      </c>
      <c r="Q29" s="83">
        <f t="shared" si="6"/>
        <v>5429.3386734394835</v>
      </c>
      <c r="R29" s="83">
        <f t="shared" si="6"/>
        <v>6014.3468265867059</v>
      </c>
      <c r="S29" s="83">
        <f t="shared" si="6"/>
        <v>6803.3833009311365</v>
      </c>
      <c r="T29" s="83">
        <f t="shared" si="6"/>
        <v>8124.2663242846656</v>
      </c>
      <c r="U29" s="83">
        <f t="shared" si="6"/>
        <v>7954.4258244709408</v>
      </c>
      <c r="V29" s="83">
        <f t="shared" si="6"/>
        <v>8706.71752781756</v>
      </c>
      <c r="W29" s="83">
        <f t="shared" si="6"/>
        <v>8803.1074053137345</v>
      </c>
      <c r="X29" s="83">
        <f t="shared" si="6"/>
        <v>11190.877162428884</v>
      </c>
      <c r="Y29" s="83">
        <f t="shared" si="6"/>
        <v>13077.789046653143</v>
      </c>
      <c r="Z29" s="83">
        <f t="shared" si="6"/>
        <v>13862.486938349008</v>
      </c>
      <c r="AA29" s="83">
        <f t="shared" si="6"/>
        <v>13524.784482758621</v>
      </c>
      <c r="AB29" s="83">
        <f t="shared" si="6"/>
        <v>15036.373748609569</v>
      </c>
      <c r="AC29" s="83">
        <f t="shared" si="6"/>
        <v>14700.000000000002</v>
      </c>
      <c r="AD29" s="83">
        <f t="shared" si="9"/>
        <v>15068.368602081855</v>
      </c>
      <c r="AE29" s="83">
        <f t="shared" si="8"/>
        <v>15543.40319050065</v>
      </c>
      <c r="AF29" s="83">
        <f t="shared" si="8"/>
        <v>16040.241035184283</v>
      </c>
      <c r="AG29" s="83">
        <f t="shared" si="8"/>
        <v>16552.960076597134</v>
      </c>
      <c r="AH29" s="83">
        <f t="shared" si="8"/>
        <v>17082.06795000139</v>
      </c>
      <c r="AI29" s="83">
        <f t="shared" si="8"/>
        <v>17628.088516990534</v>
      </c>
      <c r="AJ29" s="83">
        <f t="shared" si="8"/>
        <v>18191.56238415667</v>
      </c>
      <c r="AK29" s="83">
        <f t="shared" si="8"/>
        <v>18773.047438336824</v>
      </c>
      <c r="AL29" s="83">
        <f t="shared" si="8"/>
        <v>19373.119398968145</v>
      </c>
      <c r="AM29" s="83">
        <f t="shared" si="8"/>
        <v>19992.372388098898</v>
      </c>
      <c r="AN29" s="83">
        <f t="shared" si="8"/>
        <v>20631.41951861959</v>
      </c>
      <c r="AO29" s="83">
        <f t="shared" si="8"/>
        <v>21290.89350129665</v>
      </c>
      <c r="AP29" s="83">
        <f t="shared" si="8"/>
        <v>21971.44727120965</v>
      </c>
      <c r="AQ29" s="83">
        <f t="shared" si="8"/>
        <v>22673.754634212328</v>
      </c>
      <c r="AR29" s="83">
        <f t="shared" si="8"/>
        <v>23398.510934057416</v>
      </c>
      <c r="AS29" s="83">
        <f t="shared" si="8"/>
        <v>24146.433740845849</v>
      </c>
      <c r="AT29" s="83">
        <f t="shared" si="8"/>
        <v>24918.263561481905</v>
      </c>
      <c r="AU29" s="83">
        <f t="shared" si="8"/>
        <v>25714.764572837747</v>
      </c>
      <c r="AV29" s="83">
        <f t="shared" si="8"/>
        <v>26536.725378353221</v>
      </c>
      <c r="AW29" s="83">
        <f t="shared" si="8"/>
        <v>27384.959788820044</v>
      </c>
      <c r="AX29" s="83">
        <f t="shared" si="8"/>
        <v>28260.307628123381</v>
      </c>
      <c r="AY29" s="83">
        <f t="shared" si="8"/>
        <v>29163.635564738594</v>
      </c>
      <c r="AZ29" s="83">
        <f t="shared" si="8"/>
        <v>30095.837969806424</v>
      </c>
      <c r="BA29" s="83">
        <f t="shared" si="8"/>
        <v>31057.837802636139</v>
      </c>
      <c r="BB29" s="83">
        <f t="shared" si="8"/>
        <v>32050.587524513398</v>
      </c>
      <c r="BC29" s="83">
        <f t="shared" si="8"/>
        <v>33075.070041717561</v>
      </c>
      <c r="BD29" s="83">
        <f t="shared" si="8"/>
        <v>34132.299678682146</v>
      </c>
      <c r="BE29" s="83">
        <f t="shared" si="8"/>
        <v>35223.323182261869</v>
      </c>
      <c r="BF29" s="83">
        <f t="shared" si="8"/>
        <v>36349.220758100688</v>
      </c>
      <c r="BG29" s="83">
        <f t="shared" si="8"/>
        <v>37511.107140126827</v>
      </c>
      <c r="BH29" s="83">
        <f t="shared" si="8"/>
        <v>38710.132694233755</v>
      </c>
      <c r="BI29" s="83">
        <f t="shared" si="8"/>
        <v>39947.484557239826</v>
      </c>
      <c r="BJ29" s="83">
        <f t="shared" si="8"/>
        <v>41224.387812254245</v>
      </c>
      <c r="BK29" s="83">
        <f t="shared" si="8"/>
        <v>42542.106701613047</v>
      </c>
      <c r="BL29" s="117">
        <f t="shared" si="8"/>
        <v>43901.945878586092</v>
      </c>
    </row>
    <row r="30" spans="1:64" x14ac:dyDescent="0.2">
      <c r="A30" t="s">
        <v>58</v>
      </c>
      <c r="B30" s="7" t="str">
        <f t="shared" si="7"/>
        <v>Ceramics and Pigments</v>
      </c>
      <c r="C30" s="20" t="str">
        <f t="shared" si="7"/>
        <v>t/a</v>
      </c>
      <c r="D30" s="83">
        <f t="shared" si="7"/>
        <v>1137.4025106130084</v>
      </c>
      <c r="E30" s="83">
        <f t="shared" si="6"/>
        <v>1170.422541882637</v>
      </c>
      <c r="F30" s="83">
        <f t="shared" si="6"/>
        <v>1187.0306283952816</v>
      </c>
      <c r="G30" s="83">
        <f t="shared" si="6"/>
        <v>1208.0163443472188</v>
      </c>
      <c r="H30" s="83">
        <f t="shared" si="6"/>
        <v>1231.206896551724</v>
      </c>
      <c r="I30" s="83">
        <f t="shared" si="6"/>
        <v>1499.0097577110721</v>
      </c>
      <c r="J30" s="83">
        <f t="shared" si="6"/>
        <v>1867.1907933563775</v>
      </c>
      <c r="K30" s="83">
        <f t="shared" si="6"/>
        <v>1904.4414825006445</v>
      </c>
      <c r="L30" s="83">
        <f t="shared" si="6"/>
        <v>1892.8292533122749</v>
      </c>
      <c r="M30" s="83">
        <f t="shared" si="6"/>
        <v>2196.6390506045673</v>
      </c>
      <c r="N30" s="83">
        <f t="shared" si="6"/>
        <v>2498.3376017561504</v>
      </c>
      <c r="O30" s="83">
        <f t="shared" si="6"/>
        <v>2813.1179329034667</v>
      </c>
      <c r="P30" s="83">
        <f t="shared" si="6"/>
        <v>3729.477505014805</v>
      </c>
      <c r="Q30" s="83">
        <f t="shared" si="6"/>
        <v>3878.0990524567737</v>
      </c>
      <c r="R30" s="83">
        <f t="shared" si="6"/>
        <v>4295.9620189905036</v>
      </c>
      <c r="S30" s="83">
        <f t="shared" si="6"/>
        <v>4859.5595006650965</v>
      </c>
      <c r="T30" s="83">
        <f t="shared" si="6"/>
        <v>5803.0473744890469</v>
      </c>
      <c r="U30" s="83">
        <f t="shared" si="6"/>
        <v>5681.7327317649579</v>
      </c>
      <c r="V30" s="83">
        <f t="shared" si="6"/>
        <v>6219.0839484411144</v>
      </c>
      <c r="W30" s="83">
        <f t="shared" si="6"/>
        <v>6287.9338609383822</v>
      </c>
      <c r="X30" s="83">
        <f t="shared" si="6"/>
        <v>7993.483687449203</v>
      </c>
      <c r="Y30" s="83">
        <f t="shared" si="6"/>
        <v>9341.2778904665302</v>
      </c>
      <c r="Z30" s="83">
        <f t="shared" si="6"/>
        <v>9901.7763845350055</v>
      </c>
      <c r="AA30" s="83">
        <f t="shared" si="6"/>
        <v>9660.560344827587</v>
      </c>
      <c r="AB30" s="83">
        <f t="shared" si="6"/>
        <v>10740.266963292548</v>
      </c>
      <c r="AC30" s="83">
        <f t="shared" si="6"/>
        <v>10500</v>
      </c>
      <c r="AD30" s="83">
        <f t="shared" si="9"/>
        <v>10763.120430058467</v>
      </c>
      <c r="AE30" s="83">
        <f t="shared" si="8"/>
        <v>11102.430850357607</v>
      </c>
      <c r="AF30" s="83">
        <f t="shared" si="8"/>
        <v>11457.315025131629</v>
      </c>
      <c r="AG30" s="83">
        <f t="shared" si="8"/>
        <v>11823.542911855093</v>
      </c>
      <c r="AH30" s="83">
        <f t="shared" si="8"/>
        <v>12201.477107143848</v>
      </c>
      <c r="AI30" s="83">
        <f t="shared" si="8"/>
        <v>12591.49179785038</v>
      </c>
      <c r="AJ30" s="83">
        <f t="shared" si="8"/>
        <v>12993.973131540477</v>
      </c>
      <c r="AK30" s="83">
        <f t="shared" si="8"/>
        <v>13409.319598812015</v>
      </c>
      <c r="AL30" s="83">
        <f t="shared" si="8"/>
        <v>13837.942427834387</v>
      </c>
      <c r="AM30" s="83">
        <f t="shared" si="8"/>
        <v>14280.265991499211</v>
      </c>
      <c r="AN30" s="83">
        <f t="shared" si="8"/>
        <v>14736.72822758542</v>
      </c>
      <c r="AO30" s="83">
        <f t="shared" si="8"/>
        <v>15207.781072354748</v>
      </c>
      <c r="AP30" s="83">
        <f t="shared" si="8"/>
        <v>15693.890908006892</v>
      </c>
      <c r="AQ30" s="83">
        <f t="shared" si="8"/>
        <v>16195.539024437374</v>
      </c>
      <c r="AR30" s="83">
        <f t="shared" si="8"/>
        <v>16713.222095755293</v>
      </c>
      <c r="AS30" s="83">
        <f t="shared" si="8"/>
        <v>17247.452672032745</v>
      </c>
      <c r="AT30" s="83">
        <f t="shared" si="8"/>
        <v>17798.759686772784</v>
      </c>
      <c r="AU30" s="83">
        <f t="shared" si="8"/>
        <v>18367.688980598385</v>
      </c>
      <c r="AV30" s="83">
        <f t="shared" si="8"/>
        <v>18954.803841680867</v>
      </c>
      <c r="AW30" s="83">
        <f t="shared" si="8"/>
        <v>19560.685563442883</v>
      </c>
      <c r="AX30" s="83">
        <f t="shared" si="8"/>
        <v>20185.934020088123</v>
      </c>
      <c r="AY30" s="83">
        <f t="shared" si="8"/>
        <v>20831.16826052756</v>
      </c>
      <c r="AZ30" s="83">
        <f t="shared" si="8"/>
        <v>21497.027121290295</v>
      </c>
      <c r="BA30" s="83">
        <f t="shared" si="8"/>
        <v>22184.169859025806</v>
      </c>
      <c r="BB30" s="83">
        <f t="shared" si="8"/>
        <v>22893.276803223845</v>
      </c>
      <c r="BC30" s="83">
        <f t="shared" si="8"/>
        <v>23625.050029798251</v>
      </c>
      <c r="BD30" s="83">
        <f t="shared" si="8"/>
        <v>24380.214056201523</v>
      </c>
      <c r="BE30" s="83">
        <f t="shared" si="8"/>
        <v>25159.516558758467</v>
      </c>
      <c r="BF30" s="83">
        <f t="shared" si="8"/>
        <v>25963.72911292905</v>
      </c>
      <c r="BG30" s="83">
        <f t="shared" si="8"/>
        <v>26793.647957233432</v>
      </c>
      <c r="BH30" s="83">
        <f t="shared" si="8"/>
        <v>27650.094781595522</v>
      </c>
      <c r="BI30" s="83">
        <f t="shared" si="8"/>
        <v>28533.917540885574</v>
      </c>
      <c r="BJ30" s="83">
        <f t="shared" si="8"/>
        <v>29445.991294467298</v>
      </c>
      <c r="BK30" s="83">
        <f t="shared" si="8"/>
        <v>30387.21907258073</v>
      </c>
      <c r="BL30" s="117">
        <f t="shared" si="8"/>
        <v>31358.532770418617</v>
      </c>
    </row>
    <row r="31" spans="1:64" x14ac:dyDescent="0.2">
      <c r="A31" t="s">
        <v>58</v>
      </c>
      <c r="B31" s="7" t="str">
        <f t="shared" si="7"/>
        <v>Magnets</v>
      </c>
      <c r="C31" s="20" t="str">
        <f t="shared" si="7"/>
        <v>t/a</v>
      </c>
      <c r="D31" s="83">
        <f t="shared" si="7"/>
        <v>1137.4025106130084</v>
      </c>
      <c r="E31" s="83">
        <f t="shared" si="6"/>
        <v>1170.422541882637</v>
      </c>
      <c r="F31" s="83">
        <f t="shared" si="6"/>
        <v>1187.0306283952816</v>
      </c>
      <c r="G31" s="83">
        <f t="shared" si="6"/>
        <v>1208.0163443472188</v>
      </c>
      <c r="H31" s="83">
        <f t="shared" si="6"/>
        <v>1231.206896551724</v>
      </c>
      <c r="I31" s="83">
        <f t="shared" si="6"/>
        <v>1499.0097577110721</v>
      </c>
      <c r="J31" s="83">
        <f t="shared" si="6"/>
        <v>1867.1907933563775</v>
      </c>
      <c r="K31" s="83">
        <f t="shared" si="6"/>
        <v>1904.4414825006445</v>
      </c>
      <c r="L31" s="83">
        <f t="shared" si="6"/>
        <v>1892.8292533122749</v>
      </c>
      <c r="M31" s="83">
        <f t="shared" si="6"/>
        <v>2196.6390506045673</v>
      </c>
      <c r="N31" s="83">
        <f t="shared" si="6"/>
        <v>2498.3376017561504</v>
      </c>
      <c r="O31" s="83">
        <f t="shared" si="6"/>
        <v>2813.1179329034667</v>
      </c>
      <c r="P31" s="83">
        <f t="shared" si="6"/>
        <v>3729.477505014805</v>
      </c>
      <c r="Q31" s="83">
        <f t="shared" si="6"/>
        <v>3878.0990524567737</v>
      </c>
      <c r="R31" s="83">
        <f t="shared" si="6"/>
        <v>4295.9620189905036</v>
      </c>
      <c r="S31" s="83">
        <f t="shared" si="6"/>
        <v>4859.5595006650965</v>
      </c>
      <c r="T31" s="83">
        <f t="shared" si="6"/>
        <v>5803.0473744890469</v>
      </c>
      <c r="U31" s="83">
        <f t="shared" si="6"/>
        <v>5681.7327317649579</v>
      </c>
      <c r="V31" s="83">
        <f t="shared" si="6"/>
        <v>6219.0839484411144</v>
      </c>
      <c r="W31" s="83">
        <f t="shared" si="6"/>
        <v>6287.9338609383822</v>
      </c>
      <c r="X31" s="83">
        <f t="shared" si="6"/>
        <v>7993.483687449203</v>
      </c>
      <c r="Y31" s="83">
        <f t="shared" si="6"/>
        <v>9341.2778904665302</v>
      </c>
      <c r="Z31" s="83">
        <f t="shared" si="6"/>
        <v>9901.7763845350055</v>
      </c>
      <c r="AA31" s="83">
        <f t="shared" si="6"/>
        <v>9660.560344827587</v>
      </c>
      <c r="AB31" s="83">
        <f t="shared" si="6"/>
        <v>10740.266963292548</v>
      </c>
      <c r="AC31" s="83">
        <f t="shared" si="6"/>
        <v>10500</v>
      </c>
      <c r="AD31" s="83">
        <f t="shared" si="9"/>
        <v>10763.120430058467</v>
      </c>
      <c r="AE31" s="83">
        <f t="shared" si="8"/>
        <v>11102.430850357607</v>
      </c>
      <c r="AF31" s="83">
        <f t="shared" si="8"/>
        <v>11457.315025131629</v>
      </c>
      <c r="AG31" s="83">
        <f t="shared" si="8"/>
        <v>11823.542911855093</v>
      </c>
      <c r="AH31" s="83">
        <f t="shared" si="8"/>
        <v>12201.477107143848</v>
      </c>
      <c r="AI31" s="83">
        <f t="shared" si="8"/>
        <v>12591.49179785038</v>
      </c>
      <c r="AJ31" s="83">
        <f t="shared" si="8"/>
        <v>12993.973131540477</v>
      </c>
      <c r="AK31" s="83">
        <f t="shared" si="8"/>
        <v>13409.319598812015</v>
      </c>
      <c r="AL31" s="83">
        <f t="shared" si="8"/>
        <v>13837.942427834387</v>
      </c>
      <c r="AM31" s="83">
        <f t="shared" si="8"/>
        <v>14280.265991499211</v>
      </c>
      <c r="AN31" s="83">
        <f t="shared" si="8"/>
        <v>14736.72822758542</v>
      </c>
      <c r="AO31" s="83">
        <f t="shared" si="8"/>
        <v>15207.781072354748</v>
      </c>
      <c r="AP31" s="83">
        <f t="shared" si="8"/>
        <v>15693.890908006892</v>
      </c>
      <c r="AQ31" s="83">
        <f t="shared" si="8"/>
        <v>16195.539024437374</v>
      </c>
      <c r="AR31" s="83">
        <f t="shared" si="8"/>
        <v>16713.222095755293</v>
      </c>
      <c r="AS31" s="83">
        <f t="shared" si="8"/>
        <v>17247.452672032745</v>
      </c>
      <c r="AT31" s="83">
        <f t="shared" si="8"/>
        <v>17798.759686772784</v>
      </c>
      <c r="AU31" s="83">
        <f t="shared" si="8"/>
        <v>18367.688980598385</v>
      </c>
      <c r="AV31" s="83">
        <f t="shared" si="8"/>
        <v>18954.803841680867</v>
      </c>
      <c r="AW31" s="83">
        <f t="shared" si="8"/>
        <v>19560.685563442883</v>
      </c>
      <c r="AX31" s="83">
        <f t="shared" si="8"/>
        <v>20185.934020088123</v>
      </c>
      <c r="AY31" s="83">
        <f t="shared" si="8"/>
        <v>20831.16826052756</v>
      </c>
      <c r="AZ31" s="83">
        <f t="shared" si="8"/>
        <v>21497.027121290295</v>
      </c>
      <c r="BA31" s="83">
        <f t="shared" si="8"/>
        <v>22184.169859025806</v>
      </c>
      <c r="BB31" s="83">
        <f t="shared" si="8"/>
        <v>22893.276803223845</v>
      </c>
      <c r="BC31" s="83">
        <f t="shared" si="8"/>
        <v>23625.050029798251</v>
      </c>
      <c r="BD31" s="83">
        <f t="shared" si="8"/>
        <v>24380.214056201523</v>
      </c>
      <c r="BE31" s="83">
        <f t="shared" si="8"/>
        <v>25159.516558758467</v>
      </c>
      <c r="BF31" s="83">
        <f t="shared" si="8"/>
        <v>25963.72911292905</v>
      </c>
      <c r="BG31" s="83">
        <f t="shared" si="8"/>
        <v>26793.647957233432</v>
      </c>
      <c r="BH31" s="83">
        <f t="shared" si="8"/>
        <v>27650.094781595522</v>
      </c>
      <c r="BI31" s="83">
        <f t="shared" si="8"/>
        <v>28533.917540885574</v>
      </c>
      <c r="BJ31" s="83">
        <f t="shared" si="8"/>
        <v>29445.991294467298</v>
      </c>
      <c r="BK31" s="83">
        <f t="shared" si="8"/>
        <v>30387.21907258073</v>
      </c>
      <c r="BL31" s="117">
        <f t="shared" si="8"/>
        <v>31358.532770418617</v>
      </c>
    </row>
    <row r="32" spans="1:64" x14ac:dyDescent="0.2">
      <c r="A32" t="s">
        <v>58</v>
      </c>
      <c r="B32" s="7" t="str">
        <f t="shared" si="7"/>
        <v>Tyre adhesives and paint dryers</v>
      </c>
      <c r="C32" s="20" t="str">
        <f t="shared" si="7"/>
        <v>t/a</v>
      </c>
      <c r="D32" s="83">
        <f t="shared" si="7"/>
        <v>909.92200849040705</v>
      </c>
      <c r="E32" s="83">
        <f t="shared" si="6"/>
        <v>936.33803350610992</v>
      </c>
      <c r="F32" s="83">
        <f t="shared" si="6"/>
        <v>949.62450271622572</v>
      </c>
      <c r="G32" s="83">
        <f t="shared" si="6"/>
        <v>966.41307547777546</v>
      </c>
      <c r="H32" s="83">
        <f t="shared" si="6"/>
        <v>984.96551724137953</v>
      </c>
      <c r="I32" s="83">
        <f t="shared" si="6"/>
        <v>1199.2078061688583</v>
      </c>
      <c r="J32" s="83">
        <f t="shared" si="6"/>
        <v>1493.7526346851025</v>
      </c>
      <c r="K32" s="83">
        <f t="shared" si="6"/>
        <v>1523.5531860005162</v>
      </c>
      <c r="L32" s="83">
        <f t="shared" si="6"/>
        <v>1514.2634026498206</v>
      </c>
      <c r="M32" s="83">
        <f t="shared" si="6"/>
        <v>1757.3112404836545</v>
      </c>
      <c r="N32" s="83">
        <f t="shared" si="6"/>
        <v>1998.6700814049211</v>
      </c>
      <c r="O32" s="83">
        <f t="shared" si="6"/>
        <v>2250.4943463227742</v>
      </c>
      <c r="P32" s="83">
        <f t="shared" si="6"/>
        <v>2983.5820040118451</v>
      </c>
      <c r="Q32" s="83">
        <f t="shared" si="6"/>
        <v>3102.4792419654204</v>
      </c>
      <c r="R32" s="83">
        <f t="shared" si="6"/>
        <v>3436.7696151924047</v>
      </c>
      <c r="S32" s="83">
        <f t="shared" si="6"/>
        <v>3887.6476005320792</v>
      </c>
      <c r="T32" s="83">
        <f t="shared" si="6"/>
        <v>4642.4378995912393</v>
      </c>
      <c r="U32" s="83">
        <f t="shared" si="6"/>
        <v>4545.3861854119677</v>
      </c>
      <c r="V32" s="83">
        <f t="shared" si="6"/>
        <v>4975.2671587528921</v>
      </c>
      <c r="W32" s="83">
        <f t="shared" si="6"/>
        <v>5030.3470887507065</v>
      </c>
      <c r="X32" s="83">
        <f t="shared" si="6"/>
        <v>6394.7869499593635</v>
      </c>
      <c r="Y32" s="83">
        <f t="shared" si="6"/>
        <v>7473.0223123732258</v>
      </c>
      <c r="Z32" s="83">
        <f t="shared" si="6"/>
        <v>7921.4211076280062</v>
      </c>
      <c r="AA32" s="83">
        <f t="shared" si="6"/>
        <v>7728.4482758620716</v>
      </c>
      <c r="AB32" s="83">
        <f t="shared" si="6"/>
        <v>8592.2135706340396</v>
      </c>
      <c r="AC32" s="83">
        <f t="shared" si="6"/>
        <v>8400</v>
      </c>
      <c r="AD32" s="83">
        <f t="shared" si="9"/>
        <v>8610.4963440467727</v>
      </c>
      <c r="AE32" s="83">
        <f t="shared" si="8"/>
        <v>8881.9446802860839</v>
      </c>
      <c r="AF32" s="83">
        <f t="shared" si="8"/>
        <v>9165.8520201053034</v>
      </c>
      <c r="AG32" s="83">
        <f t="shared" si="8"/>
        <v>9458.8343294840743</v>
      </c>
      <c r="AH32" s="83">
        <f t="shared" si="8"/>
        <v>9761.1816857150789</v>
      </c>
      <c r="AI32" s="83">
        <f t="shared" si="8"/>
        <v>10073.193438280305</v>
      </c>
      <c r="AJ32" s="83">
        <f t="shared" si="8"/>
        <v>10395.178505232383</v>
      </c>
      <c r="AK32" s="83">
        <f t="shared" si="8"/>
        <v>10727.455679049614</v>
      </c>
      <c r="AL32" s="83">
        <f t="shared" si="8"/>
        <v>11070.353942267511</v>
      </c>
      <c r="AM32" s="83">
        <f t="shared" si="8"/>
        <v>11424.212793199369</v>
      </c>
      <c r="AN32" s="83">
        <f t="shared" si="8"/>
        <v>11789.382582068336</v>
      </c>
      <c r="AO32" s="83">
        <f t="shared" si="8"/>
        <v>12166.224857883799</v>
      </c>
      <c r="AP32" s="83">
        <f t="shared" si="8"/>
        <v>12555.112726405514</v>
      </c>
      <c r="AQ32" s="83">
        <f t="shared" si="8"/>
        <v>12956.431219549901</v>
      </c>
      <c r="AR32" s="83">
        <f t="shared" si="8"/>
        <v>13370.577676604236</v>
      </c>
      <c r="AS32" s="83">
        <f t="shared" si="8"/>
        <v>13797.962137626197</v>
      </c>
      <c r="AT32" s="83">
        <f t="shared" si="8"/>
        <v>14239.007749418228</v>
      </c>
      <c r="AU32" s="83">
        <f t="shared" si="8"/>
        <v>14694.151184478709</v>
      </c>
      <c r="AV32" s="83">
        <f t="shared" si="8"/>
        <v>15163.843073344695</v>
      </c>
      <c r="AW32" s="83">
        <f t="shared" si="8"/>
        <v>15648.548450754308</v>
      </c>
      <c r="AX32" s="83">
        <f t="shared" si="8"/>
        <v>16148.747216070498</v>
      </c>
      <c r="AY32" s="83">
        <f t="shared" si="8"/>
        <v>16664.934608422049</v>
      </c>
      <c r="AZ32" s="83">
        <f t="shared" si="8"/>
        <v>17197.621697032235</v>
      </c>
      <c r="BA32" s="83">
        <f t="shared" si="8"/>
        <v>17747.335887220641</v>
      </c>
      <c r="BB32" s="83">
        <f t="shared" si="8"/>
        <v>18314.621442579075</v>
      </c>
      <c r="BC32" s="83">
        <f t="shared" si="8"/>
        <v>18900.040023838599</v>
      </c>
      <c r="BD32" s="83">
        <f t="shared" si="8"/>
        <v>19504.171244961217</v>
      </c>
      <c r="BE32" s="83">
        <f t="shared" si="8"/>
        <v>20127.613247006775</v>
      </c>
      <c r="BF32" s="83">
        <f t="shared" si="8"/>
        <v>20770.983290343243</v>
      </c>
      <c r="BG32" s="83">
        <f t="shared" si="8"/>
        <v>21434.918365786751</v>
      </c>
      <c r="BH32" s="83">
        <f t="shared" si="8"/>
        <v>22120.075825276424</v>
      </c>
      <c r="BI32" s="83">
        <f t="shared" si="8"/>
        <v>22827.134032708465</v>
      </c>
      <c r="BJ32" s="83">
        <f t="shared" si="8"/>
        <v>23556.793035573846</v>
      </c>
      <c r="BK32" s="83">
        <f t="shared" si="8"/>
        <v>24309.77525806459</v>
      </c>
      <c r="BL32" s="117">
        <f t="shared" si="8"/>
        <v>25086.826216334899</v>
      </c>
    </row>
    <row r="33" spans="1:65" x14ac:dyDescent="0.2">
      <c r="A33" t="s">
        <v>58</v>
      </c>
      <c r="B33" s="7" t="str">
        <f t="shared" si="7"/>
        <v>Others</v>
      </c>
      <c r="C33" s="20" t="str">
        <f t="shared" si="7"/>
        <v>t/a</v>
      </c>
      <c r="D33" s="83">
        <f t="shared" si="7"/>
        <v>909.92200849040705</v>
      </c>
      <c r="E33" s="83">
        <f t="shared" si="6"/>
        <v>936.33803350610992</v>
      </c>
      <c r="F33" s="83">
        <f t="shared" si="6"/>
        <v>949.62450271622572</v>
      </c>
      <c r="G33" s="83">
        <f t="shared" si="6"/>
        <v>966.41307547777546</v>
      </c>
      <c r="H33" s="83">
        <f t="shared" si="6"/>
        <v>984.96551724137953</v>
      </c>
      <c r="I33" s="83">
        <f t="shared" si="6"/>
        <v>1199.2078061688583</v>
      </c>
      <c r="J33" s="83">
        <f t="shared" si="6"/>
        <v>1493.7526346851025</v>
      </c>
      <c r="K33" s="83">
        <f t="shared" si="6"/>
        <v>1523.5531860005162</v>
      </c>
      <c r="L33" s="83">
        <f t="shared" si="6"/>
        <v>1514.2634026498206</v>
      </c>
      <c r="M33" s="83">
        <f t="shared" si="6"/>
        <v>1757.3112404836545</v>
      </c>
      <c r="N33" s="83">
        <f t="shared" si="6"/>
        <v>1998.6700814049211</v>
      </c>
      <c r="O33" s="83">
        <f t="shared" si="6"/>
        <v>2250.4943463227742</v>
      </c>
      <c r="P33" s="83">
        <f t="shared" si="6"/>
        <v>2983.5820040118451</v>
      </c>
      <c r="Q33" s="83">
        <f t="shared" si="6"/>
        <v>3102.4792419654204</v>
      </c>
      <c r="R33" s="83">
        <f t="shared" si="6"/>
        <v>3436.7696151924047</v>
      </c>
      <c r="S33" s="83">
        <f t="shared" si="6"/>
        <v>3887.6476005320792</v>
      </c>
      <c r="T33" s="83">
        <f t="shared" si="6"/>
        <v>4642.4378995912393</v>
      </c>
      <c r="U33" s="83">
        <f t="shared" si="6"/>
        <v>4545.3861854119677</v>
      </c>
      <c r="V33" s="83">
        <f t="shared" si="6"/>
        <v>4975.2671587528921</v>
      </c>
      <c r="W33" s="83">
        <f t="shared" ref="W33:AC33" si="10">W10</f>
        <v>5030.3470887507065</v>
      </c>
      <c r="X33" s="83">
        <f t="shared" si="10"/>
        <v>6394.7869499593635</v>
      </c>
      <c r="Y33" s="83">
        <f t="shared" si="10"/>
        <v>7473.0223123732258</v>
      </c>
      <c r="Z33" s="83">
        <f t="shared" si="10"/>
        <v>7921.4211076280062</v>
      </c>
      <c r="AA33" s="83">
        <f t="shared" si="10"/>
        <v>7728.4482758620716</v>
      </c>
      <c r="AB33" s="83">
        <f t="shared" si="10"/>
        <v>8592.2135706340396</v>
      </c>
      <c r="AC33" s="83">
        <f t="shared" si="10"/>
        <v>8400</v>
      </c>
      <c r="AD33" s="83">
        <f t="shared" si="9"/>
        <v>8610.4963440467727</v>
      </c>
      <c r="AE33" s="83">
        <f t="shared" si="8"/>
        <v>8881.9446802860839</v>
      </c>
      <c r="AF33" s="83">
        <f t="shared" si="8"/>
        <v>9165.8520201053034</v>
      </c>
      <c r="AG33" s="83">
        <f t="shared" si="8"/>
        <v>9458.8343294840743</v>
      </c>
      <c r="AH33" s="83">
        <f t="shared" si="8"/>
        <v>9761.1816857150789</v>
      </c>
      <c r="AI33" s="83">
        <f t="shared" si="8"/>
        <v>10073.193438280305</v>
      </c>
      <c r="AJ33" s="83">
        <f t="shared" si="8"/>
        <v>10395.178505232383</v>
      </c>
      <c r="AK33" s="83">
        <f t="shared" si="8"/>
        <v>10727.455679049614</v>
      </c>
      <c r="AL33" s="83">
        <f t="shared" si="8"/>
        <v>11070.353942267511</v>
      </c>
      <c r="AM33" s="83">
        <f t="shared" si="8"/>
        <v>11424.212793199369</v>
      </c>
      <c r="AN33" s="83">
        <f t="shared" si="8"/>
        <v>11789.382582068336</v>
      </c>
      <c r="AO33" s="83">
        <f t="shared" si="8"/>
        <v>12166.224857883799</v>
      </c>
      <c r="AP33" s="83">
        <f t="shared" si="8"/>
        <v>12555.112726405514</v>
      </c>
      <c r="AQ33" s="83">
        <f t="shared" si="8"/>
        <v>12956.431219549901</v>
      </c>
      <c r="AR33" s="83">
        <f t="shared" si="8"/>
        <v>13370.577676604236</v>
      </c>
      <c r="AS33" s="83">
        <f t="shared" si="8"/>
        <v>13797.962137626197</v>
      </c>
      <c r="AT33" s="83">
        <f t="shared" si="8"/>
        <v>14239.007749418228</v>
      </c>
      <c r="AU33" s="83">
        <f t="shared" si="8"/>
        <v>14694.151184478709</v>
      </c>
      <c r="AV33" s="83">
        <f t="shared" si="8"/>
        <v>15163.843073344695</v>
      </c>
      <c r="AW33" s="83">
        <f t="shared" si="8"/>
        <v>15648.548450754308</v>
      </c>
      <c r="AX33" s="83">
        <f t="shared" si="8"/>
        <v>16148.747216070498</v>
      </c>
      <c r="AY33" s="83">
        <f t="shared" si="8"/>
        <v>16664.934608422049</v>
      </c>
      <c r="AZ33" s="83">
        <f t="shared" si="8"/>
        <v>17197.621697032235</v>
      </c>
      <c r="BA33" s="83">
        <f t="shared" si="8"/>
        <v>17747.335887220641</v>
      </c>
      <c r="BB33" s="83">
        <f t="shared" si="8"/>
        <v>18314.621442579075</v>
      </c>
      <c r="BC33" s="83">
        <f t="shared" si="8"/>
        <v>18900.040023838599</v>
      </c>
      <c r="BD33" s="83">
        <f t="shared" si="8"/>
        <v>19504.171244961217</v>
      </c>
      <c r="BE33" s="83">
        <f t="shared" si="8"/>
        <v>20127.613247006775</v>
      </c>
      <c r="BF33" s="83">
        <f t="shared" si="8"/>
        <v>20770.983290343243</v>
      </c>
      <c r="BG33" s="83">
        <f t="shared" si="8"/>
        <v>21434.918365786751</v>
      </c>
      <c r="BH33" s="83">
        <f t="shared" si="8"/>
        <v>22120.075825276424</v>
      </c>
      <c r="BI33" s="83">
        <f t="shared" si="8"/>
        <v>22827.134032708465</v>
      </c>
      <c r="BJ33" s="83">
        <f t="shared" si="8"/>
        <v>23556.793035573846</v>
      </c>
      <c r="BK33" s="83">
        <f t="shared" ref="BK33:BL33" si="11">BK121</f>
        <v>24309.77525806459</v>
      </c>
      <c r="BL33" s="117">
        <f t="shared" si="11"/>
        <v>25086.826216334899</v>
      </c>
    </row>
    <row r="34" spans="1:65" x14ac:dyDescent="0.2">
      <c r="A34" t="s">
        <v>58</v>
      </c>
      <c r="B34" s="2" t="str">
        <f t="shared" si="7"/>
        <v>-</v>
      </c>
      <c r="C34" s="20" t="str">
        <f t="shared" si="7"/>
        <v>t/a</v>
      </c>
    </row>
    <row r="35" spans="1:65" x14ac:dyDescent="0.2">
      <c r="A35" t="s">
        <v>58</v>
      </c>
      <c r="B35" s="2" t="str">
        <f t="shared" si="7"/>
        <v>-</v>
      </c>
      <c r="C35" s="20" t="str">
        <f t="shared" si="7"/>
        <v>t/a</v>
      </c>
    </row>
    <row r="36" spans="1:65" x14ac:dyDescent="0.2">
      <c r="A36" t="s">
        <v>58</v>
      </c>
      <c r="B36" s="2" t="str">
        <f t="shared" si="7"/>
        <v>-</v>
      </c>
      <c r="C36" s="20" t="str">
        <f t="shared" si="7"/>
        <v>t/a</v>
      </c>
    </row>
    <row r="37" spans="1:65" x14ac:dyDescent="0.2">
      <c r="A37" t="s">
        <v>58</v>
      </c>
      <c r="B37" s="2" t="str">
        <f t="shared" si="7"/>
        <v>-</v>
      </c>
      <c r="C37" s="20" t="str">
        <f t="shared" si="7"/>
        <v>t/a</v>
      </c>
    </row>
    <row r="38" spans="1:65" x14ac:dyDescent="0.2">
      <c r="A38" t="s">
        <v>58</v>
      </c>
      <c r="B38" s="2" t="str">
        <f t="shared" si="7"/>
        <v>-</v>
      </c>
      <c r="C38" s="20" t="str">
        <f t="shared" si="7"/>
        <v>t/a</v>
      </c>
    </row>
    <row r="39" spans="1:65" x14ac:dyDescent="0.2">
      <c r="A39" t="s">
        <v>58</v>
      </c>
      <c r="B39" s="2" t="str">
        <f t="shared" si="7"/>
        <v>-</v>
      </c>
      <c r="C39" s="20" t="str">
        <f t="shared" si="7"/>
        <v>t/a</v>
      </c>
    </row>
    <row r="40" spans="1:65" x14ac:dyDescent="0.2">
      <c r="A40" t="s">
        <v>58</v>
      </c>
      <c r="B40" s="2" t="str">
        <f t="shared" si="7"/>
        <v>-</v>
      </c>
      <c r="C40" s="20" t="str">
        <f t="shared" si="7"/>
        <v>t/a</v>
      </c>
    </row>
    <row r="41" spans="1:65" x14ac:dyDescent="0.2">
      <c r="A41" t="s">
        <v>58</v>
      </c>
      <c r="B41" s="2" t="str">
        <f t="shared" si="7"/>
        <v>-</v>
      </c>
      <c r="C41" s="20" t="str">
        <f t="shared" si="7"/>
        <v>t/a</v>
      </c>
    </row>
    <row r="42" spans="1:65" x14ac:dyDescent="0.2">
      <c r="A42" t="s">
        <v>58</v>
      </c>
      <c r="B42" s="2" t="str">
        <f t="shared" ref="B42:C45" si="12">B19</f>
        <v>-</v>
      </c>
      <c r="C42" s="20" t="str">
        <f t="shared" si="12"/>
        <v>t/a</v>
      </c>
    </row>
    <row r="43" spans="1:65" x14ac:dyDescent="0.2">
      <c r="A43" t="s">
        <v>58</v>
      </c>
      <c r="B43" s="2" t="str">
        <f t="shared" si="12"/>
        <v>-</v>
      </c>
      <c r="C43" s="20" t="str">
        <f t="shared" si="12"/>
        <v>t/a</v>
      </c>
    </row>
    <row r="44" spans="1:65" x14ac:dyDescent="0.2">
      <c r="A44" t="s">
        <v>58</v>
      </c>
      <c r="B44" s="2" t="str">
        <f t="shared" si="12"/>
        <v>-</v>
      </c>
      <c r="C44" s="20" t="str">
        <f t="shared" si="12"/>
        <v>t/a</v>
      </c>
    </row>
    <row r="45" spans="1:65" s="28" customFormat="1" ht="16" thickBot="1" x14ac:dyDescent="0.25">
      <c r="A45" s="28" t="s">
        <v>58</v>
      </c>
      <c r="B45" s="306" t="str">
        <f t="shared" si="12"/>
        <v>-</v>
      </c>
      <c r="C45" s="126" t="str">
        <f t="shared" si="12"/>
        <v>t/a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112"/>
      <c r="BM45" s="27"/>
    </row>
    <row r="46" spans="1:65" s="53" customFormat="1" ht="17" thickTop="1" thickBot="1" x14ac:dyDescent="0.25">
      <c r="B46" s="51" t="s">
        <v>64</v>
      </c>
      <c r="C46" s="54" t="s">
        <v>2</v>
      </c>
      <c r="D46" s="49">
        <f>SUM(D26:D45)</f>
        <v>17090.50404548044</v>
      </c>
      <c r="E46" s="49">
        <f t="shared" ref="E46:BL46" si="13">SUM(E26:E45)</f>
        <v>17586.659955749466</v>
      </c>
      <c r="F46" s="49">
        <f t="shared" si="13"/>
        <v>17836.211514747756</v>
      </c>
      <c r="G46" s="49">
        <f t="shared" si="13"/>
        <v>18151.540925424535</v>
      </c>
      <c r="H46" s="49">
        <f t="shared" si="13"/>
        <v>18500</v>
      </c>
      <c r="I46" s="49">
        <f t="shared" si="13"/>
        <v>22523.980815347721</v>
      </c>
      <c r="J46" s="49">
        <f t="shared" si="13"/>
        <v>28056.234718826399</v>
      </c>
      <c r="K46" s="49">
        <f t="shared" si="13"/>
        <v>28615.960099750628</v>
      </c>
      <c r="L46" s="49">
        <f t="shared" si="13"/>
        <v>28441.475826972011</v>
      </c>
      <c r="M46" s="49">
        <f t="shared" si="13"/>
        <v>33006.493506493505</v>
      </c>
      <c r="N46" s="49">
        <f t="shared" si="13"/>
        <v>37539.787798408477</v>
      </c>
      <c r="O46" s="49">
        <f t="shared" si="13"/>
        <v>42269.647696476968</v>
      </c>
      <c r="P46" s="49">
        <f t="shared" si="13"/>
        <v>56038.781163434891</v>
      </c>
      <c r="Q46" s="49">
        <f t="shared" si="13"/>
        <v>58271.954674220957</v>
      </c>
      <c r="R46" s="49">
        <f t="shared" si="13"/>
        <v>64550.724637681153</v>
      </c>
      <c r="S46" s="49">
        <f t="shared" si="13"/>
        <v>73019.287833827882</v>
      </c>
      <c r="T46" s="49">
        <f t="shared" si="13"/>
        <v>87196.048632218852</v>
      </c>
      <c r="U46" s="49">
        <f t="shared" si="13"/>
        <v>86721.183800623054</v>
      </c>
      <c r="V46" s="49">
        <f t="shared" si="13"/>
        <v>103059.10543130989</v>
      </c>
      <c r="W46" s="49">
        <f t="shared" si="13"/>
        <v>100745.90163934429</v>
      </c>
      <c r="X46" s="49">
        <f t="shared" si="13"/>
        <v>128072.39057239056</v>
      </c>
      <c r="Y46" s="49">
        <f t="shared" si="13"/>
        <v>156680.80868711119</v>
      </c>
      <c r="Z46" s="49">
        <f t="shared" si="13"/>
        <v>151760.97711812</v>
      </c>
      <c r="AA46" s="49">
        <f t="shared" si="13"/>
        <v>163552.29591836737</v>
      </c>
      <c r="AB46" s="49">
        <f t="shared" si="13"/>
        <v>185550.82590220845</v>
      </c>
      <c r="AC46" s="49">
        <f t="shared" si="13"/>
        <v>191100</v>
      </c>
      <c r="AD46" s="49">
        <f t="shared" si="13"/>
        <v>195888.79182706412</v>
      </c>
      <c r="AE46" s="49">
        <f t="shared" si="13"/>
        <v>202064.24147650841</v>
      </c>
      <c r="AF46" s="49">
        <f t="shared" si="13"/>
        <v>208523.1334573956</v>
      </c>
      <c r="AG46" s="49">
        <f t="shared" si="13"/>
        <v>215188.48099576274</v>
      </c>
      <c r="AH46" s="49">
        <f t="shared" si="13"/>
        <v>222066.883350018</v>
      </c>
      <c r="AI46" s="49">
        <f t="shared" si="13"/>
        <v>229165.15072087696</v>
      </c>
      <c r="AJ46" s="49">
        <f t="shared" si="13"/>
        <v>236490.31099403667</v>
      </c>
      <c r="AK46" s="49">
        <f t="shared" si="13"/>
        <v>244049.6166983787</v>
      </c>
      <c r="AL46" s="49">
        <f t="shared" si="13"/>
        <v>251850.55218658588</v>
      </c>
      <c r="AM46" s="49">
        <f t="shared" si="13"/>
        <v>259900.84104528569</v>
      </c>
      <c r="AN46" s="49">
        <f t="shared" si="13"/>
        <v>268208.45374205464</v>
      </c>
      <c r="AO46" s="49">
        <f t="shared" si="13"/>
        <v>276781.61551685649</v>
      </c>
      <c r="AP46" s="49">
        <f t="shared" si="13"/>
        <v>285628.81452572549</v>
      </c>
      <c r="AQ46" s="49">
        <f t="shared" si="13"/>
        <v>294758.8102447603</v>
      </c>
      <c r="AR46" s="49">
        <f t="shared" si="13"/>
        <v>304180.64214274636</v>
      </c>
      <c r="AS46" s="49">
        <f t="shared" si="13"/>
        <v>313903.63863099605</v>
      </c>
      <c r="AT46" s="49">
        <f t="shared" si="13"/>
        <v>323937.42629926465</v>
      </c>
      <c r="AU46" s="49">
        <f t="shared" si="13"/>
        <v>334291.93944689073</v>
      </c>
      <c r="AV46" s="49">
        <f t="shared" si="13"/>
        <v>344977.42991859181</v>
      </c>
      <c r="AW46" s="49">
        <f t="shared" si="13"/>
        <v>356004.47725466057</v>
      </c>
      <c r="AX46" s="49">
        <f t="shared" si="13"/>
        <v>367383.99916560383</v>
      </c>
      <c r="AY46" s="49">
        <f t="shared" si="13"/>
        <v>379127.26234160166</v>
      </c>
      <c r="AZ46" s="49">
        <f t="shared" si="13"/>
        <v>391245.89360748348</v>
      </c>
      <c r="BA46" s="49">
        <f t="shared" si="13"/>
        <v>403751.89143426972</v>
      </c>
      <c r="BB46" s="49">
        <f t="shared" si="13"/>
        <v>416657.63781867409</v>
      </c>
      <c r="BC46" s="49">
        <f t="shared" si="13"/>
        <v>429975.91054232809</v>
      </c>
      <c r="BD46" s="49">
        <f t="shared" si="13"/>
        <v>443719.89582286775</v>
      </c>
      <c r="BE46" s="49">
        <f t="shared" si="13"/>
        <v>457903.20136940421</v>
      </c>
      <c r="BF46" s="49">
        <f t="shared" si="13"/>
        <v>472539.86985530879</v>
      </c>
      <c r="BG46" s="49">
        <f t="shared" si="13"/>
        <v>487644.39282164845</v>
      </c>
      <c r="BH46" s="49">
        <f t="shared" si="13"/>
        <v>503231.72502503864</v>
      </c>
      <c r="BI46" s="49">
        <f t="shared" si="13"/>
        <v>519317.29924411757</v>
      </c>
      <c r="BJ46" s="49">
        <f t="shared" si="13"/>
        <v>535917.04155930493</v>
      </c>
      <c r="BK46" s="49">
        <f t="shared" si="13"/>
        <v>553047.38712096959</v>
      </c>
      <c r="BL46" s="106">
        <f t="shared" si="13"/>
        <v>570725.29642161902</v>
      </c>
    </row>
    <row r="47" spans="1:65" ht="16" thickTop="1" x14ac:dyDescent="0.2"/>
    <row r="48" spans="1:65" s="45" customFormat="1" ht="70" x14ac:dyDescent="0.2">
      <c r="A48" s="45" t="s">
        <v>59</v>
      </c>
      <c r="B48" s="41" t="e">
        <f ca="1">MID(CELL("Dateiname",$B$2),FIND("]", CELL("Dateiname",$B$2))+1,31)</f>
        <v>#VALUE!</v>
      </c>
      <c r="C48" s="46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BL48" s="109"/>
    </row>
    <row r="49" spans="1:19" x14ac:dyDescent="0.2">
      <c r="A49" t="s">
        <v>59</v>
      </c>
      <c r="B49" s="33" t="s">
        <v>63</v>
      </c>
      <c r="C49" s="34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2" t="s">
        <v>51</v>
      </c>
      <c r="S49" s="491"/>
    </row>
    <row r="50" spans="1:19" ht="42" x14ac:dyDescent="0.2">
      <c r="A50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14">D50+10</f>
        <v>2000</v>
      </c>
      <c r="F50" s="15">
        <f t="shared" si="14"/>
        <v>2010</v>
      </c>
      <c r="G50" s="15">
        <f t="shared" si="14"/>
        <v>2020</v>
      </c>
      <c r="H50" s="15">
        <f t="shared" si="14"/>
        <v>2030</v>
      </c>
      <c r="I50" s="15">
        <f t="shared" si="14"/>
        <v>2040</v>
      </c>
      <c r="J50" s="16">
        <f t="shared" si="14"/>
        <v>2050</v>
      </c>
      <c r="K50" s="15">
        <v>1990</v>
      </c>
      <c r="L50" s="15">
        <f t="shared" ref="L50:Q50" si="15">K50+10</f>
        <v>2000</v>
      </c>
      <c r="M50" s="15">
        <f t="shared" si="15"/>
        <v>2010</v>
      </c>
      <c r="N50" s="15">
        <f t="shared" si="15"/>
        <v>2020</v>
      </c>
      <c r="O50" s="15">
        <f t="shared" si="15"/>
        <v>2030</v>
      </c>
      <c r="P50" s="15">
        <f t="shared" si="15"/>
        <v>2040</v>
      </c>
      <c r="Q50" s="16">
        <f t="shared" si="15"/>
        <v>2050</v>
      </c>
      <c r="R50" s="29" t="s">
        <v>60</v>
      </c>
      <c r="S50" s="30" t="s">
        <v>61</v>
      </c>
    </row>
    <row r="51" spans="1:19" x14ac:dyDescent="0.2">
      <c r="A51" t="s">
        <v>59</v>
      </c>
      <c r="B51" s="7" t="str">
        <f t="shared" ref="B51:B70" si="16">B26</f>
        <v>Batteries</v>
      </c>
      <c r="C51" s="34" t="s">
        <v>63</v>
      </c>
      <c r="D51" s="56">
        <f>Data_Junne!D28</f>
        <v>0</v>
      </c>
      <c r="E51" s="122">
        <f>(G51-D51)/(G$50-D$50)*(E$50-D$50)+D51</f>
        <v>0.13333333333333333</v>
      </c>
      <c r="F51" s="122">
        <f>(G51-E51)/(G$50-E$50)*(F$50-E$50)+E51</f>
        <v>0.26666666666666672</v>
      </c>
      <c r="G51" s="56">
        <f>Data_Junne!E28</f>
        <v>0.4</v>
      </c>
      <c r="H51" s="122">
        <f>(J51-G51)/(J$50-G$50)*(H$50-G$50)+G51</f>
        <v>0.4</v>
      </c>
      <c r="I51" s="122">
        <f>(J51-H51)/(J$50-H$50)*(I$50-H$50)+H51</f>
        <v>0.4</v>
      </c>
      <c r="J51" s="127">
        <f>Data_Junne!F28</f>
        <v>0.4</v>
      </c>
      <c r="K51" s="56">
        <f t="shared" ref="K51:N58" si="17">D51</f>
        <v>0</v>
      </c>
      <c r="L51" s="56">
        <f t="shared" si="17"/>
        <v>0.13333333333333333</v>
      </c>
      <c r="M51" s="56">
        <f t="shared" si="17"/>
        <v>0.26666666666666672</v>
      </c>
      <c r="N51" s="56">
        <f t="shared" si="17"/>
        <v>0.4</v>
      </c>
      <c r="O51" s="122">
        <f>(Q51-N51)/(Q$50-N$50)*(O$50-N$50)+N51</f>
        <v>0.58333333333333326</v>
      </c>
      <c r="P51" s="122">
        <f>(Q51-O51)/(Q$50-O$50)*(P$50-O$50)+O51</f>
        <v>0.76666666666666661</v>
      </c>
      <c r="Q51" s="127">
        <f>Data_Junne!G28</f>
        <v>0.95</v>
      </c>
      <c r="R51" s="57">
        <f>Data_Junne!D47</f>
        <v>5</v>
      </c>
      <c r="S51" s="18">
        <v>1.6E-2</v>
      </c>
    </row>
    <row r="52" spans="1:19" x14ac:dyDescent="0.2">
      <c r="A52" t="s">
        <v>59</v>
      </c>
      <c r="B52" s="7" t="str">
        <f t="shared" si="16"/>
        <v>Superalloys, hardfacing/HSS and other alloy</v>
      </c>
      <c r="C52" s="34" t="s">
        <v>63</v>
      </c>
      <c r="D52" s="56">
        <f>D51</f>
        <v>0</v>
      </c>
      <c r="E52" s="122">
        <f t="shared" ref="E52:E58" si="18">(G52-D52)/(G$50-D$50)*(E$50-D$50)+D52</f>
        <v>0.13333333333333333</v>
      </c>
      <c r="F52" s="122">
        <f t="shared" ref="F52:F58" si="19">(G52-E52)/(G$50-E$50)*(F$50-E$50)+E52</f>
        <v>0.26666666666666672</v>
      </c>
      <c r="G52" s="56">
        <f>G51</f>
        <v>0.4</v>
      </c>
      <c r="H52" s="122">
        <f t="shared" ref="H52:H58" si="20">(J52-G52)/(J$50-G$50)*(H$50-G$50)+G52</f>
        <v>0.4</v>
      </c>
      <c r="I52" s="122">
        <f t="shared" ref="I52:I58" si="21">(J52-H52)/(J$50-H$50)*(I$50-H$50)+H52</f>
        <v>0.4</v>
      </c>
      <c r="J52" s="128">
        <f t="shared" ref="J52:J58" si="22">J51</f>
        <v>0.4</v>
      </c>
      <c r="K52" s="56">
        <f t="shared" si="17"/>
        <v>0</v>
      </c>
      <c r="L52" s="56">
        <f t="shared" si="17"/>
        <v>0.13333333333333333</v>
      </c>
      <c r="M52" s="56">
        <f t="shared" si="17"/>
        <v>0.26666666666666672</v>
      </c>
      <c r="N52" s="56">
        <f t="shared" si="17"/>
        <v>0.4</v>
      </c>
      <c r="O52" s="122">
        <f t="shared" ref="O52:O58" si="23">(Q52-N52)/(Q$50-N$50)*(O$50-N$50)+N52</f>
        <v>0.58333333333333326</v>
      </c>
      <c r="P52" s="122">
        <f t="shared" ref="P52:P58" si="24">(Q52-O52)/(Q$50-O$50)*(P$50-O$50)+O52</f>
        <v>0.76666666666666661</v>
      </c>
      <c r="Q52" s="128">
        <v>0.95</v>
      </c>
      <c r="R52" s="57">
        <f>Data_Junne!D48</f>
        <v>1</v>
      </c>
      <c r="S52" s="18">
        <v>1.4500000000000001E-2</v>
      </c>
    </row>
    <row r="53" spans="1:19" x14ac:dyDescent="0.2">
      <c r="A53" t="s">
        <v>59</v>
      </c>
      <c r="B53" s="7" t="str">
        <f t="shared" si="16"/>
        <v>Hard materials (carbides and diamond tools)</v>
      </c>
      <c r="C53" s="34" t="s">
        <v>63</v>
      </c>
      <c r="D53" s="56">
        <f t="shared" ref="D53:D58" si="25">D52</f>
        <v>0</v>
      </c>
      <c r="E53" s="122">
        <f t="shared" si="18"/>
        <v>8.3333333333333329E-2</v>
      </c>
      <c r="F53" s="122">
        <f t="shared" si="19"/>
        <v>0.16666666666666669</v>
      </c>
      <c r="G53" s="56">
        <f>Data_Junne!E29</f>
        <v>0.25</v>
      </c>
      <c r="H53" s="122">
        <f t="shared" si="20"/>
        <v>0.25</v>
      </c>
      <c r="I53" s="122">
        <f t="shared" si="21"/>
        <v>0.25</v>
      </c>
      <c r="J53" s="128">
        <f>Data_Junne!F29</f>
        <v>0.25</v>
      </c>
      <c r="K53" s="56">
        <f t="shared" si="17"/>
        <v>0</v>
      </c>
      <c r="L53" s="56">
        <f t="shared" si="17"/>
        <v>8.3333333333333329E-2</v>
      </c>
      <c r="M53" s="56">
        <f t="shared" si="17"/>
        <v>0.16666666666666669</v>
      </c>
      <c r="N53" s="56">
        <f t="shared" si="17"/>
        <v>0.25</v>
      </c>
      <c r="O53" s="122">
        <f t="shared" si="23"/>
        <v>0.48333333333333328</v>
      </c>
      <c r="P53" s="122">
        <f t="shared" si="24"/>
        <v>0.71666666666666656</v>
      </c>
      <c r="Q53" s="128">
        <f>Q52</f>
        <v>0.95</v>
      </c>
      <c r="R53" s="57">
        <f>Data_Junne!D49</f>
        <v>1</v>
      </c>
      <c r="S53" s="18">
        <v>1.44E-2</v>
      </c>
    </row>
    <row r="54" spans="1:19" x14ac:dyDescent="0.2">
      <c r="A54" t="s">
        <v>59</v>
      </c>
      <c r="B54" s="7" t="str">
        <f t="shared" si="16"/>
        <v>Catalysts</v>
      </c>
      <c r="C54" s="34" t="s">
        <v>63</v>
      </c>
      <c r="D54" s="56">
        <f t="shared" si="25"/>
        <v>0</v>
      </c>
      <c r="E54" s="122">
        <f t="shared" si="18"/>
        <v>8.3333333333333329E-2</v>
      </c>
      <c r="F54" s="122">
        <f t="shared" si="19"/>
        <v>0.16666666666666669</v>
      </c>
      <c r="G54" s="56">
        <f>G53</f>
        <v>0.25</v>
      </c>
      <c r="H54" s="122">
        <f t="shared" si="20"/>
        <v>0.25</v>
      </c>
      <c r="I54" s="122">
        <f t="shared" si="21"/>
        <v>0.25</v>
      </c>
      <c r="J54" s="128">
        <f t="shared" si="22"/>
        <v>0.25</v>
      </c>
      <c r="K54" s="56">
        <f t="shared" si="17"/>
        <v>0</v>
      </c>
      <c r="L54" s="56">
        <f t="shared" si="17"/>
        <v>8.3333333333333329E-2</v>
      </c>
      <c r="M54" s="56">
        <f t="shared" si="17"/>
        <v>0.16666666666666669</v>
      </c>
      <c r="N54" s="56">
        <f t="shared" si="17"/>
        <v>0.25</v>
      </c>
      <c r="O54" s="122">
        <f t="shared" si="23"/>
        <v>0.48333333333333328</v>
      </c>
      <c r="P54" s="122">
        <f t="shared" si="24"/>
        <v>0.71666666666666656</v>
      </c>
      <c r="Q54" s="128">
        <f t="shared" ref="Q54:Q58" si="26">Q53</f>
        <v>0.95</v>
      </c>
      <c r="R54" s="57">
        <f>Data_Junne!D50</f>
        <v>1</v>
      </c>
      <c r="S54" s="18">
        <v>1.43E-2</v>
      </c>
    </row>
    <row r="55" spans="1:19" x14ac:dyDescent="0.2">
      <c r="A55" t="s">
        <v>59</v>
      </c>
      <c r="B55" s="7" t="str">
        <f t="shared" si="16"/>
        <v>Ceramics and Pigments</v>
      </c>
      <c r="C55" s="34" t="s">
        <v>63</v>
      </c>
      <c r="D55" s="56">
        <f t="shared" si="25"/>
        <v>0</v>
      </c>
      <c r="E55" s="122">
        <f t="shared" si="18"/>
        <v>8.3333333333333329E-2</v>
      </c>
      <c r="F55" s="122">
        <f t="shared" si="19"/>
        <v>0.16666666666666669</v>
      </c>
      <c r="G55" s="56">
        <f t="shared" ref="G55:G58" si="27">G54</f>
        <v>0.25</v>
      </c>
      <c r="H55" s="122">
        <f t="shared" si="20"/>
        <v>0.25</v>
      </c>
      <c r="I55" s="122">
        <f t="shared" si="21"/>
        <v>0.25</v>
      </c>
      <c r="J55" s="128">
        <f t="shared" si="22"/>
        <v>0.25</v>
      </c>
      <c r="K55" s="56">
        <f t="shared" si="17"/>
        <v>0</v>
      </c>
      <c r="L55" s="56">
        <f t="shared" si="17"/>
        <v>8.3333333333333329E-2</v>
      </c>
      <c r="M55" s="56">
        <f t="shared" si="17"/>
        <v>0.16666666666666669</v>
      </c>
      <c r="N55" s="56">
        <f t="shared" si="17"/>
        <v>0.25</v>
      </c>
      <c r="O55" s="122">
        <f t="shared" si="23"/>
        <v>0.48333333333333328</v>
      </c>
      <c r="P55" s="122">
        <f t="shared" si="24"/>
        <v>0.71666666666666656</v>
      </c>
      <c r="Q55" s="128">
        <f t="shared" si="26"/>
        <v>0.95</v>
      </c>
      <c r="R55" s="57">
        <f>Data_Junne!D51</f>
        <v>1</v>
      </c>
      <c r="S55" s="18">
        <v>1.4200000000000001E-2</v>
      </c>
    </row>
    <row r="56" spans="1:19" x14ac:dyDescent="0.2">
      <c r="A56" t="s">
        <v>59</v>
      </c>
      <c r="B56" s="7" t="str">
        <f t="shared" si="16"/>
        <v>Magnets</v>
      </c>
      <c r="C56" s="34" t="s">
        <v>63</v>
      </c>
      <c r="D56" s="56">
        <f t="shared" si="25"/>
        <v>0</v>
      </c>
      <c r="E56" s="122">
        <f t="shared" si="18"/>
        <v>8.3333333333333329E-2</v>
      </c>
      <c r="F56" s="122">
        <f t="shared" si="19"/>
        <v>0.16666666666666669</v>
      </c>
      <c r="G56" s="56">
        <f t="shared" si="27"/>
        <v>0.25</v>
      </c>
      <c r="H56" s="122">
        <f t="shared" si="20"/>
        <v>0.25</v>
      </c>
      <c r="I56" s="122">
        <f t="shared" si="21"/>
        <v>0.25</v>
      </c>
      <c r="J56" s="128">
        <f t="shared" si="22"/>
        <v>0.25</v>
      </c>
      <c r="K56" s="56">
        <f t="shared" si="17"/>
        <v>0</v>
      </c>
      <c r="L56" s="56">
        <f t="shared" si="17"/>
        <v>8.3333333333333329E-2</v>
      </c>
      <c r="M56" s="56">
        <f t="shared" si="17"/>
        <v>0.16666666666666669</v>
      </c>
      <c r="N56" s="56">
        <f t="shared" si="17"/>
        <v>0.25</v>
      </c>
      <c r="O56" s="122">
        <f t="shared" si="23"/>
        <v>0.48333333333333328</v>
      </c>
      <c r="P56" s="122">
        <f t="shared" si="24"/>
        <v>0.71666666666666656</v>
      </c>
      <c r="Q56" s="128">
        <f t="shared" si="26"/>
        <v>0.95</v>
      </c>
      <c r="R56" s="57">
        <f>Data_Junne!D52</f>
        <v>10</v>
      </c>
      <c r="S56" s="18">
        <v>1.4200000000000001E-2</v>
      </c>
    </row>
    <row r="57" spans="1:19" x14ac:dyDescent="0.2">
      <c r="A57" t="s">
        <v>59</v>
      </c>
      <c r="B57" s="7" t="str">
        <f t="shared" si="16"/>
        <v>Tyre adhesives and paint dryers</v>
      </c>
      <c r="C57" s="34" t="s">
        <v>63</v>
      </c>
      <c r="D57" s="56">
        <f t="shared" si="25"/>
        <v>0</v>
      </c>
      <c r="E57" s="122">
        <f t="shared" si="18"/>
        <v>8.3333333333333329E-2</v>
      </c>
      <c r="F57" s="122">
        <f t="shared" si="19"/>
        <v>0.16666666666666669</v>
      </c>
      <c r="G57" s="56">
        <f t="shared" si="27"/>
        <v>0.25</v>
      </c>
      <c r="H57" s="122">
        <f t="shared" si="20"/>
        <v>0.25</v>
      </c>
      <c r="I57" s="122">
        <f t="shared" si="21"/>
        <v>0.25</v>
      </c>
      <c r="J57" s="128">
        <f t="shared" si="22"/>
        <v>0.25</v>
      </c>
      <c r="K57" s="56">
        <f t="shared" si="17"/>
        <v>0</v>
      </c>
      <c r="L57" s="56">
        <f t="shared" si="17"/>
        <v>8.3333333333333329E-2</v>
      </c>
      <c r="M57" s="56">
        <f t="shared" si="17"/>
        <v>0.16666666666666669</v>
      </c>
      <c r="N57" s="56">
        <f t="shared" si="17"/>
        <v>0.25</v>
      </c>
      <c r="O57" s="122">
        <f t="shared" si="23"/>
        <v>0.48333333333333328</v>
      </c>
      <c r="P57" s="122">
        <f t="shared" si="24"/>
        <v>0.71666666666666656</v>
      </c>
      <c r="Q57" s="128">
        <f t="shared" si="26"/>
        <v>0.95</v>
      </c>
      <c r="R57" s="57">
        <f>Data_Junne!D53</f>
        <v>1</v>
      </c>
      <c r="S57" s="18">
        <v>1.4200000000000001E-2</v>
      </c>
    </row>
    <row r="58" spans="1:19" x14ac:dyDescent="0.2">
      <c r="A58" t="s">
        <v>59</v>
      </c>
      <c r="B58" s="7" t="str">
        <f t="shared" si="16"/>
        <v>Others</v>
      </c>
      <c r="C58" s="34" t="s">
        <v>63</v>
      </c>
      <c r="D58" s="56">
        <f t="shared" si="25"/>
        <v>0</v>
      </c>
      <c r="E58" s="122">
        <f t="shared" si="18"/>
        <v>8.3333333333333329E-2</v>
      </c>
      <c r="F58" s="122">
        <f t="shared" si="19"/>
        <v>0.16666666666666669</v>
      </c>
      <c r="G58" s="56">
        <f t="shared" si="27"/>
        <v>0.25</v>
      </c>
      <c r="H58" s="122">
        <f t="shared" si="20"/>
        <v>0.25</v>
      </c>
      <c r="I58" s="122">
        <f t="shared" si="21"/>
        <v>0.25</v>
      </c>
      <c r="J58" s="128">
        <f t="shared" si="22"/>
        <v>0.25</v>
      </c>
      <c r="K58" s="56">
        <f t="shared" si="17"/>
        <v>0</v>
      </c>
      <c r="L58" s="56">
        <f t="shared" si="17"/>
        <v>8.3333333333333329E-2</v>
      </c>
      <c r="M58" s="56">
        <f t="shared" si="17"/>
        <v>0.16666666666666669</v>
      </c>
      <c r="N58" s="56">
        <f t="shared" si="17"/>
        <v>0.25</v>
      </c>
      <c r="O58" s="122">
        <f t="shared" si="23"/>
        <v>0.48333333333333328</v>
      </c>
      <c r="P58" s="122">
        <f t="shared" si="24"/>
        <v>0.71666666666666656</v>
      </c>
      <c r="Q58" s="128">
        <f t="shared" si="26"/>
        <v>0.95</v>
      </c>
      <c r="R58" s="57">
        <f>Data_Junne!D54</f>
        <v>6</v>
      </c>
      <c r="S58" s="18">
        <v>1.4200000000000001E-2</v>
      </c>
    </row>
    <row r="59" spans="1:19" x14ac:dyDescent="0.2">
      <c r="A59" t="s">
        <v>59</v>
      </c>
      <c r="B59" s="2" t="str">
        <f t="shared" si="16"/>
        <v>-</v>
      </c>
      <c r="C59" s="36" t="s">
        <v>63</v>
      </c>
      <c r="D59" s="96"/>
      <c r="E59" s="96"/>
      <c r="F59" s="96"/>
      <c r="G59" s="96"/>
      <c r="H59" s="96"/>
      <c r="I59" s="96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t="s">
        <v>59</v>
      </c>
      <c r="B60" s="2" t="str">
        <f t="shared" si="16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t="s">
        <v>59</v>
      </c>
      <c r="B61" s="2" t="str">
        <f t="shared" si="16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t="s">
        <v>59</v>
      </c>
      <c r="B62" s="2" t="str">
        <f t="shared" si="16"/>
        <v>-</v>
      </c>
      <c r="C62" s="36" t="s">
        <v>63</v>
      </c>
      <c r="D62" s="96"/>
      <c r="E62" s="96"/>
      <c r="F62" s="96"/>
      <c r="G62" s="97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t="s">
        <v>59</v>
      </c>
      <c r="B63" s="2" t="str">
        <f t="shared" si="16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t="s">
        <v>59</v>
      </c>
      <c r="B64" s="2" t="str">
        <f t="shared" si="16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64" x14ac:dyDescent="0.2">
      <c r="A65" t="s">
        <v>59</v>
      </c>
      <c r="B65" s="2" t="str">
        <f t="shared" si="16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64" x14ac:dyDescent="0.2">
      <c r="A66" t="s">
        <v>59</v>
      </c>
      <c r="B66" s="2" t="str">
        <f t="shared" si="16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64" x14ac:dyDescent="0.2">
      <c r="A67" t="s">
        <v>59</v>
      </c>
      <c r="B67" s="2" t="str">
        <f t="shared" si="16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64" x14ac:dyDescent="0.2">
      <c r="A68" t="s">
        <v>59</v>
      </c>
      <c r="B68" s="2" t="str">
        <f t="shared" si="16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64" x14ac:dyDescent="0.2">
      <c r="A69" t="s">
        <v>59</v>
      </c>
      <c r="B69" s="2" t="str">
        <f t="shared" si="16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64" s="102" customFormat="1" ht="16" thickBot="1" x14ac:dyDescent="0.25">
      <c r="A70" s="102" t="s">
        <v>59</v>
      </c>
      <c r="B70" s="307" t="str">
        <f t="shared" si="16"/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BL70" s="110"/>
    </row>
    <row r="71" spans="1:64" ht="16" thickTop="1" x14ac:dyDescent="0.2">
      <c r="C71" s="34"/>
      <c r="D71" s="96"/>
      <c r="E71" s="493" t="s">
        <v>150</v>
      </c>
      <c r="F71" s="493"/>
      <c r="G71" s="493"/>
      <c r="H71" s="493"/>
      <c r="I71" s="493"/>
      <c r="J71" s="493"/>
      <c r="K71" s="493"/>
      <c r="L71" s="96"/>
      <c r="M71" s="96"/>
      <c r="N71" s="96"/>
      <c r="O71" s="96"/>
      <c r="P71" s="96"/>
      <c r="Q71" s="97"/>
      <c r="S71" s="98"/>
    </row>
    <row r="72" spans="1:64" x14ac:dyDescent="0.2">
      <c r="C72" s="34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64" x14ac:dyDescent="0.2">
      <c r="C73" s="34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64" x14ac:dyDescent="0.2">
      <c r="C74" s="34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O74" s="96"/>
      <c r="P74" s="96"/>
      <c r="Q74" s="97"/>
      <c r="S74" s="98"/>
    </row>
    <row r="77" spans="1:64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113">
        <v>2050</v>
      </c>
    </row>
    <row r="78" spans="1:64" x14ac:dyDescent="0.2">
      <c r="B78" s="65" t="s">
        <v>87</v>
      </c>
      <c r="C78" s="65" t="s">
        <v>2</v>
      </c>
      <c r="D78" s="66">
        <f>E78/(1+D82)</f>
        <v>17090.50404548044</v>
      </c>
      <c r="E78" s="66">
        <f>F78/(1+E82)</f>
        <v>17586.65995574947</v>
      </c>
      <c r="F78" s="66">
        <f>G78/(1+F82)</f>
        <v>17836.21151474776</v>
      </c>
      <c r="G78" s="66">
        <f>H78/(1+G82)</f>
        <v>18151.540925424535</v>
      </c>
      <c r="H78" s="236">
        <f>Data_Junne!C4</f>
        <v>18500</v>
      </c>
      <c r="I78" s="236">
        <f>Data_Junne!D4</f>
        <v>22100</v>
      </c>
      <c r="J78" s="236">
        <f>Data_Junne!E4</f>
        <v>27000</v>
      </c>
      <c r="K78" s="236">
        <f>Data_Junne!F4</f>
        <v>27000</v>
      </c>
      <c r="L78" s="236">
        <f>Data_Junne!G4</f>
        <v>26300</v>
      </c>
      <c r="M78" s="236">
        <f>Data_Junne!H4</f>
        <v>29900</v>
      </c>
      <c r="N78" s="236">
        <f>Data_Junne!I4</f>
        <v>33300</v>
      </c>
      <c r="O78" s="236">
        <f>Data_Junne!J4</f>
        <v>36700</v>
      </c>
      <c r="P78" s="236">
        <f>Data_Junne!K4</f>
        <v>47600</v>
      </c>
      <c r="Q78" s="236">
        <f>Data_Junne!L4</f>
        <v>48400</v>
      </c>
      <c r="R78" s="236">
        <f>Data_Junne!M4</f>
        <v>52400</v>
      </c>
      <c r="S78" s="236">
        <f>Data_Junne!N4</f>
        <v>57900</v>
      </c>
      <c r="T78" s="236">
        <f>Data_Junne!O4</f>
        <v>67500</v>
      </c>
      <c r="U78" s="236">
        <f>Data_Junne!P4</f>
        <v>65500</v>
      </c>
      <c r="V78" s="236">
        <f>Data_Junne!Q4</f>
        <v>75900</v>
      </c>
      <c r="W78" s="236">
        <f>Data_Junne!R4</f>
        <v>72300</v>
      </c>
      <c r="X78" s="236">
        <f>Data_Junne!S4</f>
        <v>89500</v>
      </c>
      <c r="Y78" s="236">
        <f>Data_Junne!T4</f>
        <v>109000</v>
      </c>
      <c r="Z78" s="236">
        <f>Data_Junne!U4</f>
        <v>103000</v>
      </c>
      <c r="AA78" s="236">
        <f>Data_Junne!V4</f>
        <v>110000</v>
      </c>
      <c r="AB78" s="236">
        <f>Data_Junne!W4</f>
        <v>123000</v>
      </c>
      <c r="AC78" s="236">
        <f>Data_Junne!X4</f>
        <v>126000</v>
      </c>
      <c r="AD78" s="236">
        <f>Data_Junne!Y4</f>
        <v>111000</v>
      </c>
      <c r="AE78" s="236">
        <f>Data_Junne!Z4</f>
        <v>120000</v>
      </c>
      <c r="AF78" s="236">
        <f>Data_Junne!AA4</f>
        <v>148000</v>
      </c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114"/>
    </row>
    <row r="79" spans="1:64" x14ac:dyDescent="0.2">
      <c r="B79" s="65" t="s">
        <v>88</v>
      </c>
      <c r="C79" s="68" t="s">
        <v>89</v>
      </c>
      <c r="D79" s="70">
        <f t="shared" ref="D79:F79" si="28">E79</f>
        <v>0</v>
      </c>
      <c r="E79" s="70">
        <f t="shared" si="28"/>
        <v>0</v>
      </c>
      <c r="F79" s="70">
        <f t="shared" si="28"/>
        <v>0</v>
      </c>
      <c r="G79" s="70">
        <f>H79</f>
        <v>0</v>
      </c>
      <c r="H79" s="240">
        <f>Data_Junne!D19</f>
        <v>0</v>
      </c>
      <c r="I79" s="70">
        <f t="shared" ref="I79:X79" si="29">($Y$79-$H$79)/($Y$77-$H$77)+H79</f>
        <v>1.8823529411764708E-2</v>
      </c>
      <c r="J79" s="70">
        <f t="shared" si="29"/>
        <v>3.7647058823529415E-2</v>
      </c>
      <c r="K79" s="70">
        <f t="shared" si="29"/>
        <v>5.647058823529412E-2</v>
      </c>
      <c r="L79" s="70">
        <f t="shared" si="29"/>
        <v>7.5294117647058831E-2</v>
      </c>
      <c r="M79" s="70">
        <f t="shared" si="29"/>
        <v>9.4117647058823542E-2</v>
      </c>
      <c r="N79" s="70">
        <f t="shared" si="29"/>
        <v>0.11294117647058825</v>
      </c>
      <c r="O79" s="70">
        <f t="shared" si="29"/>
        <v>0.13176470588235295</v>
      </c>
      <c r="P79" s="70">
        <f t="shared" si="29"/>
        <v>0.15058823529411766</v>
      </c>
      <c r="Q79" s="70">
        <f t="shared" si="29"/>
        <v>0.16941176470588237</v>
      </c>
      <c r="R79" s="70">
        <f t="shared" si="29"/>
        <v>0.18823529411764708</v>
      </c>
      <c r="S79" s="70">
        <f t="shared" si="29"/>
        <v>0.2070588235294118</v>
      </c>
      <c r="T79" s="70">
        <f t="shared" si="29"/>
        <v>0.22588235294117651</v>
      </c>
      <c r="U79" s="70">
        <f t="shared" si="29"/>
        <v>0.24470588235294122</v>
      </c>
      <c r="V79" s="70">
        <f t="shared" si="29"/>
        <v>0.2635294117647059</v>
      </c>
      <c r="W79" s="70">
        <f t="shared" si="29"/>
        <v>0.28235294117647058</v>
      </c>
      <c r="X79" s="70">
        <f t="shared" si="29"/>
        <v>0.30117647058823527</v>
      </c>
      <c r="Y79" s="240">
        <f>Data_Junne!E19</f>
        <v>0.32</v>
      </c>
      <c r="Z79" s="70">
        <f>($AC$79-$Y$79)/($AC$77-$Y$77)+Y79</f>
        <v>0.34</v>
      </c>
      <c r="AA79" s="70">
        <f>($AC$79-$Y$79)/($AC$77-$Y$77)+Z79</f>
        <v>0.36000000000000004</v>
      </c>
      <c r="AB79" s="70">
        <f>($AC$79-$Y$79)/($AC$77-$Y$77)+AA79</f>
        <v>0.38000000000000006</v>
      </c>
      <c r="AC79" s="240">
        <f>Data_Junne!F19</f>
        <v>0.4</v>
      </c>
      <c r="AD79" s="70">
        <f>AC79</f>
        <v>0.4</v>
      </c>
      <c r="AE79" s="70">
        <f t="shared" ref="AE79:AF79" si="30">AD79</f>
        <v>0.4</v>
      </c>
      <c r="AF79" s="70">
        <f t="shared" si="30"/>
        <v>0.4</v>
      </c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114"/>
    </row>
    <row r="80" spans="1:64" x14ac:dyDescent="0.2">
      <c r="B80" s="65" t="s">
        <v>90</v>
      </c>
      <c r="C80" s="65" t="s">
        <v>2</v>
      </c>
      <c r="D80" s="66">
        <f t="shared" ref="D80:AF80" si="31">D78/(1-D79)</f>
        <v>17090.50404548044</v>
      </c>
      <c r="E80" s="66">
        <f t="shared" si="31"/>
        <v>17586.65995574947</v>
      </c>
      <c r="F80" s="66">
        <f t="shared" si="31"/>
        <v>17836.21151474776</v>
      </c>
      <c r="G80" s="66">
        <f t="shared" si="31"/>
        <v>18151.540925424535</v>
      </c>
      <c r="H80" s="66">
        <f t="shared" si="31"/>
        <v>18500</v>
      </c>
      <c r="I80" s="66">
        <f t="shared" si="31"/>
        <v>22523.980815347721</v>
      </c>
      <c r="J80" s="66">
        <f t="shared" si="31"/>
        <v>28056.234718826403</v>
      </c>
      <c r="K80" s="66">
        <f t="shared" si="31"/>
        <v>28615.960099750624</v>
      </c>
      <c r="L80" s="66">
        <f t="shared" si="31"/>
        <v>28441.475826972011</v>
      </c>
      <c r="M80" s="66">
        <f t="shared" si="31"/>
        <v>33006.493506493505</v>
      </c>
      <c r="N80" s="66">
        <f t="shared" si="31"/>
        <v>37539.787798408484</v>
      </c>
      <c r="O80" s="66">
        <f t="shared" si="31"/>
        <v>42269.647696476968</v>
      </c>
      <c r="P80" s="66">
        <f t="shared" si="31"/>
        <v>56038.781163434905</v>
      </c>
      <c r="Q80" s="66">
        <f t="shared" si="31"/>
        <v>58271.954674220964</v>
      </c>
      <c r="R80" s="66">
        <f t="shared" si="31"/>
        <v>64550.72463768116</v>
      </c>
      <c r="S80" s="66">
        <f t="shared" si="31"/>
        <v>73019.287833827897</v>
      </c>
      <c r="T80" s="66">
        <f t="shared" si="31"/>
        <v>87196.048632218852</v>
      </c>
      <c r="U80" s="66">
        <f t="shared" si="31"/>
        <v>86721.183800623054</v>
      </c>
      <c r="V80" s="66">
        <f t="shared" si="31"/>
        <v>103059.1054313099</v>
      </c>
      <c r="W80" s="66">
        <f t="shared" si="31"/>
        <v>100745.90163934426</v>
      </c>
      <c r="X80" s="66">
        <f t="shared" si="31"/>
        <v>128072.39057239056</v>
      </c>
      <c r="Y80" s="66">
        <f t="shared" si="31"/>
        <v>160294.11764705883</v>
      </c>
      <c r="Z80" s="66">
        <f t="shared" si="31"/>
        <v>156060.60606060608</v>
      </c>
      <c r="AA80" s="66">
        <f t="shared" si="31"/>
        <v>171875.00000000003</v>
      </c>
      <c r="AB80" s="66">
        <f t="shared" si="31"/>
        <v>198387.09677419357</v>
      </c>
      <c r="AC80" s="66">
        <f t="shared" si="31"/>
        <v>210000</v>
      </c>
      <c r="AD80" s="66">
        <f t="shared" si="31"/>
        <v>185000</v>
      </c>
      <c r="AE80" s="66">
        <f t="shared" si="31"/>
        <v>200000</v>
      </c>
      <c r="AF80" s="66">
        <f t="shared" si="31"/>
        <v>246666.66666666669</v>
      </c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114"/>
    </row>
    <row r="81" spans="2:64" x14ac:dyDescent="0.2">
      <c r="B81" s="65" t="s">
        <v>113</v>
      </c>
      <c r="C81" s="65" t="s">
        <v>112</v>
      </c>
      <c r="D81" s="65"/>
      <c r="E81" s="65"/>
      <c r="F81" s="65"/>
      <c r="G81" s="65"/>
      <c r="H81" s="238">
        <f>Data_Junne!H12</f>
        <v>27775143989513.414</v>
      </c>
      <c r="I81" s="238">
        <f>Data_Junne!I12</f>
        <v>30871299176585.324</v>
      </c>
      <c r="J81" s="238">
        <f>Data_Junne!J12</f>
        <v>31554611848953.711</v>
      </c>
      <c r="K81" s="238">
        <f>Data_Junne!K12</f>
        <v>31439654102117.227</v>
      </c>
      <c r="L81" s="238">
        <f>Data_Junne!L12</f>
        <v>31378238438014.801</v>
      </c>
      <c r="M81" s="238">
        <f>Data_Junne!M12</f>
        <v>32542670419598.578</v>
      </c>
      <c r="N81" s="238">
        <f>Data_Junne!N12</f>
        <v>33587693547097.469</v>
      </c>
      <c r="O81" s="238">
        <f>Data_Junne!O12</f>
        <v>33395802459156.605</v>
      </c>
      <c r="P81" s="238">
        <f>Data_Junne!P12</f>
        <v>34673851851456.359</v>
      </c>
      <c r="Q81" s="238">
        <f>Data_Junne!Q12</f>
        <v>38902297749904.883</v>
      </c>
      <c r="R81" s="238">
        <f>Data_Junne!R12</f>
        <v>43816538823929.734</v>
      </c>
      <c r="S81" s="238">
        <f>Data_Junne!S12</f>
        <v>47457385124885.992</v>
      </c>
      <c r="T81" s="238">
        <f>Data_Junne!T12</f>
        <v>51448273094746.703</v>
      </c>
      <c r="U81" s="238">
        <f>Data_Junne!U12</f>
        <v>57968336365870.703</v>
      </c>
      <c r="V81" s="238">
        <f>Data_Junne!V12</f>
        <v>63611588400560.234</v>
      </c>
      <c r="W81" s="238">
        <f>Data_Junne!W12</f>
        <v>60334107287212.547</v>
      </c>
      <c r="X81" s="238">
        <f>Data_Junne!X12</f>
        <v>66051180948591.086</v>
      </c>
      <c r="Y81" s="238">
        <f>Data_Junne!Y12</f>
        <v>73393151742719.984</v>
      </c>
      <c r="Z81" s="238">
        <f>Data_Junne!Z12</f>
        <v>75085087909756.328</v>
      </c>
      <c r="AA81" s="238">
        <f>Data_Junne!AA12</f>
        <v>77236276160204.391</v>
      </c>
      <c r="AB81" s="238">
        <f>Data_Junne!AB12</f>
        <v>79332625229254.609</v>
      </c>
      <c r="AC81" s="238">
        <f>Data_Junne!AC12</f>
        <v>75049412247228</v>
      </c>
      <c r="AD81" s="238">
        <f>Data_Junne!AD12</f>
        <v>76163840829219.797</v>
      </c>
      <c r="AE81" s="238">
        <f>Data_Junne!AE12</f>
        <v>80950587981543.969</v>
      </c>
      <c r="AF81" s="238">
        <f>Data_Junne!AF12</f>
        <v>85909727209568.547</v>
      </c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114"/>
    </row>
    <row r="82" spans="2:64" x14ac:dyDescent="0.2">
      <c r="B82" s="65" t="s">
        <v>95</v>
      </c>
      <c r="C82" s="65" t="s">
        <v>96</v>
      </c>
      <c r="D82" s="239">
        <f>Data_Junne!D13</f>
        <v>2.9031087026379226E-2</v>
      </c>
      <c r="E82" s="239">
        <f>Data_Junne!E13</f>
        <v>1.4189821127274627E-2</v>
      </c>
      <c r="F82" s="239">
        <f>Data_Junne!F13</f>
        <v>1.7679169728170619E-2</v>
      </c>
      <c r="G82" s="239">
        <f>Data_Junne!G13</f>
        <v>1.919721725043104E-2</v>
      </c>
      <c r="H82" s="239">
        <f>Data_Junne!H13</f>
        <v>3.00934126700119E-2</v>
      </c>
      <c r="I82" s="239">
        <f>Data_Junne!I13</f>
        <v>3.0198107378750335E-2</v>
      </c>
      <c r="J82" s="239">
        <f>Data_Junne!J13</f>
        <v>3.3850487537748108E-2</v>
      </c>
      <c r="K82" s="239">
        <f>Data_Junne!K13</f>
        <v>3.7021175088052444E-2</v>
      </c>
      <c r="L82" s="239">
        <f>Data_Junne!L13</f>
        <v>2.531202957774582E-2</v>
      </c>
      <c r="M82" s="239">
        <f>Data_Junne!M13</f>
        <v>3.254335484385848E-2</v>
      </c>
      <c r="N82" s="239">
        <f>Data_Junne!N13</f>
        <v>4.3891329362688511E-2</v>
      </c>
      <c r="O82" s="239">
        <f>Data_Junne!O13</f>
        <v>1.9141730481363056E-2</v>
      </c>
      <c r="P82" s="239">
        <f>Data_Junne!P13</f>
        <v>2.1574361132315971E-2</v>
      </c>
      <c r="Q82" s="239">
        <f>Data_Junne!Q13</f>
        <v>2.9053347547782948E-2</v>
      </c>
      <c r="R82" s="239">
        <f>Data_Junne!R13</f>
        <v>4.4482888076225323E-2</v>
      </c>
      <c r="S82" s="239">
        <f>Data_Junne!S13</f>
        <v>3.8298695047111975E-2</v>
      </c>
      <c r="T82" s="239">
        <f>Data_Junne!T13</f>
        <v>4.3059442370184227E-2</v>
      </c>
      <c r="U82" s="239">
        <f>Data_Junne!U13</f>
        <v>4.2291088104619942E-2</v>
      </c>
      <c r="V82" s="239">
        <f>Data_Junne!V13</f>
        <v>1.8201777534932545E-2</v>
      </c>
      <c r="W82" s="239">
        <f>Data_Junne!W13</f>
        <v>-1.7351831624627608E-2</v>
      </c>
      <c r="X82" s="239">
        <f>Data_Junne!X13</f>
        <v>4.3121769358489388E-2</v>
      </c>
      <c r="Y82" s="239">
        <f>Data_Junne!Y13</f>
        <v>3.1815369072369891E-2</v>
      </c>
      <c r="Z82" s="239">
        <f>Data_Junne!Z13</f>
        <v>2.5069381682618398E-2</v>
      </c>
      <c r="AA82" s="239">
        <f>Data_Junne!AA13</f>
        <v>2.6158897500646105E-2</v>
      </c>
      <c r="AB82" s="239">
        <f>Data_Junne!AB13</f>
        <v>2.8558723606858932E-2</v>
      </c>
      <c r="AC82" s="239">
        <f>Data_Junne!AC13</f>
        <v>2.8556780665940095E-2</v>
      </c>
      <c r="AD82" s="239">
        <f>Data_Junne!AD13</f>
        <v>2.5059088576996801E-2</v>
      </c>
      <c r="AE82" s="239">
        <f>Data_Junne!AE13</f>
        <v>3.1525283258146714E-2</v>
      </c>
      <c r="AF82" s="239">
        <f>Data_Junne!AF13</f>
        <v>3.1964547184060402E-2</v>
      </c>
      <c r="AG82" s="239">
        <f>Data_Junne!AG13</f>
        <v>3.1964547184060388E-2</v>
      </c>
      <c r="AH82" s="239">
        <f>Data_Junne!AH13</f>
        <v>3.1964547184060388E-2</v>
      </c>
      <c r="AI82" s="239">
        <f>Data_Junne!AI13</f>
        <v>3.1964547184060388E-2</v>
      </c>
      <c r="AJ82" s="239">
        <f>Data_Junne!AJ13</f>
        <v>3.1964547184060388E-2</v>
      </c>
      <c r="AK82" s="239">
        <f>Data_Junne!AK13</f>
        <v>3.1964547184060388E-2</v>
      </c>
      <c r="AL82" s="239">
        <f>Data_Junne!AL13</f>
        <v>3.1964547184060388E-2</v>
      </c>
      <c r="AM82" s="239">
        <f>Data_Junne!AM13</f>
        <v>3.1964547184060388E-2</v>
      </c>
      <c r="AN82" s="239">
        <f>Data_Junne!AN13</f>
        <v>3.1964547184060388E-2</v>
      </c>
      <c r="AO82" s="239">
        <f>Data_Junne!AO13</f>
        <v>3.1964547184060388E-2</v>
      </c>
      <c r="AP82" s="239">
        <f>Data_Junne!AP13</f>
        <v>3.1964547184060388E-2</v>
      </c>
      <c r="AQ82" s="239">
        <f>Data_Junne!AQ13</f>
        <v>3.1964547184060388E-2</v>
      </c>
      <c r="AR82" s="239">
        <f>Data_Junne!AR13</f>
        <v>3.1964547184060388E-2</v>
      </c>
      <c r="AS82" s="239">
        <f>Data_Junne!AS13</f>
        <v>3.1964547184060388E-2</v>
      </c>
      <c r="AT82" s="239">
        <f>Data_Junne!AT13</f>
        <v>3.1964547184060388E-2</v>
      </c>
      <c r="AU82" s="239">
        <f>Data_Junne!AU13</f>
        <v>3.1964547184060388E-2</v>
      </c>
      <c r="AV82" s="239">
        <f>Data_Junne!AV13</f>
        <v>3.1964547184060388E-2</v>
      </c>
      <c r="AW82" s="239">
        <f>Data_Junne!AW13</f>
        <v>3.1964547184060388E-2</v>
      </c>
      <c r="AX82" s="239">
        <f>Data_Junne!AX13</f>
        <v>3.1964547184060388E-2</v>
      </c>
      <c r="AY82" s="239">
        <f>Data_Junne!AY13</f>
        <v>3.1964547184060388E-2</v>
      </c>
      <c r="AZ82" s="239">
        <f>Data_Junne!AZ13</f>
        <v>3.1964547184060388E-2</v>
      </c>
      <c r="BA82" s="239">
        <f>Data_Junne!BA13</f>
        <v>3.1964547184060388E-2</v>
      </c>
      <c r="BB82" s="239">
        <f>Data_Junne!BB13</f>
        <v>3.1964547184060388E-2</v>
      </c>
      <c r="BC82" s="239">
        <f>Data_Junne!BC13</f>
        <v>3.1964547184060388E-2</v>
      </c>
      <c r="BD82" s="239">
        <f>Data_Junne!BD13</f>
        <v>3.1964547184060388E-2</v>
      </c>
      <c r="BE82" s="239">
        <f>Data_Junne!BE13</f>
        <v>3.1964547184060388E-2</v>
      </c>
      <c r="BF82" s="239">
        <f>Data_Junne!BF13</f>
        <v>3.1964547184060388E-2</v>
      </c>
      <c r="BG82" s="239">
        <f>Data_Junne!BG13</f>
        <v>3.1964547184060388E-2</v>
      </c>
      <c r="BH82" s="239">
        <f>Data_Junne!BH13</f>
        <v>3.1964547184060388E-2</v>
      </c>
      <c r="BI82" s="239">
        <f>Data_Junne!BI13</f>
        <v>3.1964547184060388E-2</v>
      </c>
      <c r="BJ82" s="239">
        <f>Data_Junne!BJ13</f>
        <v>3.1964547184060388E-2</v>
      </c>
      <c r="BK82" s="239">
        <f>Data_Junne!BK13</f>
        <v>3.1964547184060388E-2</v>
      </c>
      <c r="BL82" s="239">
        <f>Data_Junne!BL13</f>
        <v>3.1964547184060388E-2</v>
      </c>
    </row>
    <row r="83" spans="2:64" x14ac:dyDescent="0.2">
      <c r="B83" s="64" t="s">
        <v>99</v>
      </c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114"/>
    </row>
    <row r="84" spans="2:64" x14ac:dyDescent="0.2">
      <c r="B84" s="236" t="str">
        <f>B3</f>
        <v>Batteries</v>
      </c>
      <c r="C84" s="65" t="s">
        <v>96</v>
      </c>
      <c r="D84" s="70">
        <f t="shared" ref="D84:S93" si="32">E84</f>
        <v>0.22799999999999998</v>
      </c>
      <c r="E84" s="70">
        <f t="shared" si="32"/>
        <v>0.22799999999999998</v>
      </c>
      <c r="F84" s="70">
        <f t="shared" si="32"/>
        <v>0.22799999999999998</v>
      </c>
      <c r="G84" s="70">
        <f t="shared" si="32"/>
        <v>0.22799999999999998</v>
      </c>
      <c r="H84" s="70">
        <f t="shared" si="32"/>
        <v>0.22799999999999998</v>
      </c>
      <c r="I84" s="70">
        <f t="shared" si="32"/>
        <v>0.22799999999999998</v>
      </c>
      <c r="J84" s="70">
        <f t="shared" si="32"/>
        <v>0.22799999999999998</v>
      </c>
      <c r="K84" s="70">
        <f t="shared" si="32"/>
        <v>0.22799999999999998</v>
      </c>
      <c r="L84" s="70">
        <f t="shared" si="32"/>
        <v>0.22799999999999998</v>
      </c>
      <c r="M84" s="70">
        <f t="shared" si="32"/>
        <v>0.22799999999999998</v>
      </c>
      <c r="N84" s="70">
        <f t="shared" si="32"/>
        <v>0.22799999999999998</v>
      </c>
      <c r="O84" s="70">
        <f t="shared" si="32"/>
        <v>0.22799999999999998</v>
      </c>
      <c r="P84" s="70">
        <f t="shared" si="32"/>
        <v>0.22799999999999998</v>
      </c>
      <c r="Q84" s="70">
        <f t="shared" si="32"/>
        <v>0.22799999999999998</v>
      </c>
      <c r="R84" s="70">
        <f t="shared" si="32"/>
        <v>0.22799999999999998</v>
      </c>
      <c r="S84" s="70">
        <f t="shared" si="32"/>
        <v>0.22799999999999998</v>
      </c>
      <c r="T84" s="73">
        <f>U84*(Lithium_Junne!T84/Lithium_Junne!U84)</f>
        <v>0.22799999999999998</v>
      </c>
      <c r="U84" s="73">
        <f>V84*(Lithium_Junne!U84/Lithium_Junne!V84)</f>
        <v>0.24</v>
      </c>
      <c r="V84" s="73">
        <f>W84*(Lithium_Junne!V84/Lithium_Junne!W84)</f>
        <v>0.3</v>
      </c>
      <c r="W84" s="73">
        <f>X84*(Lithium_Junne!W84/Lithium_Junne!X84)</f>
        <v>0.27600000000000002</v>
      </c>
      <c r="X84" s="73">
        <f>Y84*(Lithium_Junne!X84/Lithium_Junne!Y84)</f>
        <v>0.27600000000000002</v>
      </c>
      <c r="Y84" s="73">
        <f>Z84*(Lithium_Junne!Y84/Lithium_Junne!Z84)</f>
        <v>0.32400000000000001</v>
      </c>
      <c r="Z84" s="73">
        <f>AA84*(Lithium_Junne!Z84/Lithium_Junne!AA84)</f>
        <v>0.26400000000000001</v>
      </c>
      <c r="AA84" s="73">
        <f>AB84*(Lithium_Junne!AA84/Lithium_Junne!AB84)</f>
        <v>0.34799999999999998</v>
      </c>
      <c r="AB84" s="73">
        <f>AC84*(Lithium_Junne!AB84/Lithium_Junne!AC84)</f>
        <v>0.372</v>
      </c>
      <c r="AC84" s="240">
        <v>0.42</v>
      </c>
      <c r="AD84" s="73">
        <f>AC84*(Lithium_Junne!AD84/Lithium_Junne!AC84)</f>
        <v>0.46799999999999997</v>
      </c>
      <c r="AE84" s="73">
        <f>AD84*(Lithium_Junne!AE84/Lithium_Junne!AD84)</f>
        <v>0.55199999999999994</v>
      </c>
      <c r="AF84" s="73">
        <f>AE84*(Lithium_Junne!AF84/Lithium_Junne!AE84)</f>
        <v>0.66599999999999993</v>
      </c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114"/>
    </row>
    <row r="85" spans="2:64" x14ac:dyDescent="0.2">
      <c r="B85" s="72" t="s">
        <v>100</v>
      </c>
      <c r="C85" s="65" t="s">
        <v>96</v>
      </c>
      <c r="D85" s="70">
        <f t="shared" si="32"/>
        <v>0</v>
      </c>
      <c r="E85" s="70">
        <f t="shared" si="32"/>
        <v>0</v>
      </c>
      <c r="F85" s="70">
        <f t="shared" si="32"/>
        <v>0</v>
      </c>
      <c r="G85" s="70">
        <f t="shared" si="32"/>
        <v>0</v>
      </c>
      <c r="H85" s="70">
        <f t="shared" si="32"/>
        <v>0</v>
      </c>
      <c r="I85" s="70">
        <f t="shared" si="32"/>
        <v>0</v>
      </c>
      <c r="J85" s="70">
        <f t="shared" si="32"/>
        <v>0</v>
      </c>
      <c r="K85" s="70">
        <f t="shared" si="32"/>
        <v>0</v>
      </c>
      <c r="L85" s="70">
        <f t="shared" si="32"/>
        <v>0</v>
      </c>
      <c r="M85" s="70">
        <f t="shared" si="32"/>
        <v>0</v>
      </c>
      <c r="N85" s="70">
        <f t="shared" si="32"/>
        <v>0</v>
      </c>
      <c r="O85" s="70">
        <f t="shared" si="32"/>
        <v>0</v>
      </c>
      <c r="P85" s="70">
        <f t="shared" si="32"/>
        <v>0</v>
      </c>
      <c r="Q85" s="70">
        <f t="shared" si="32"/>
        <v>0</v>
      </c>
      <c r="R85" s="70">
        <f t="shared" si="32"/>
        <v>0</v>
      </c>
      <c r="S85" s="70">
        <f t="shared" si="32"/>
        <v>0</v>
      </c>
      <c r="T85" s="70">
        <v>0</v>
      </c>
      <c r="U85" s="70">
        <v>0</v>
      </c>
      <c r="V85" s="70">
        <v>0</v>
      </c>
      <c r="W85" s="70">
        <v>0</v>
      </c>
      <c r="X85" s="240">
        <v>0</v>
      </c>
      <c r="Y85" s="73">
        <f>Z85*(Lithium_Junne!Z85/Lithium_Junne!AA85)</f>
        <v>6.9573283858998136E-2</v>
      </c>
      <c r="Z85" s="73">
        <f>AA85*(Lithium_Junne!AA85/Lithium_Junne!AB85)</f>
        <v>0.10435992578849722</v>
      </c>
      <c r="AA85" s="73">
        <f>AB85*(Lithium_Junne!AB85/Lithium_Junne!AC85)</f>
        <v>0.13914656771799627</v>
      </c>
      <c r="AB85" s="73">
        <f>AC85*(Lithium_Junne!AC85/Lithium_Junne!AD85)</f>
        <v>0.17393320964749534</v>
      </c>
      <c r="AC85" s="73">
        <f>9/42</f>
        <v>0.21428571428571427</v>
      </c>
      <c r="AD85" s="73">
        <f>AC85*(Lithium_Junne!AD85/Lithium_Junne!AC85)</f>
        <v>0.26399999999999996</v>
      </c>
      <c r="AE85" s="73">
        <f>AD85*(Lithium_Junne!AE85/Lithium_Junne!AD85)</f>
        <v>0.31371428571428561</v>
      </c>
      <c r="AF85" s="73">
        <f>AE85*(Lithium_Junne!AF85/Lithium_Junne!AE85)</f>
        <v>0.36342857142857132</v>
      </c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114"/>
    </row>
    <row r="86" spans="2:64" x14ac:dyDescent="0.2">
      <c r="B86" s="72" t="s">
        <v>101</v>
      </c>
      <c r="C86" s="65" t="s">
        <v>96</v>
      </c>
      <c r="D86" s="73">
        <f t="shared" si="32"/>
        <v>1</v>
      </c>
      <c r="E86" s="73">
        <f t="shared" si="32"/>
        <v>1</v>
      </c>
      <c r="F86" s="73">
        <f t="shared" si="32"/>
        <v>1</v>
      </c>
      <c r="G86" s="73">
        <f t="shared" si="32"/>
        <v>1</v>
      </c>
      <c r="H86" s="73">
        <f t="shared" si="32"/>
        <v>1</v>
      </c>
      <c r="I86" s="73">
        <f t="shared" si="32"/>
        <v>1</v>
      </c>
      <c r="J86" s="73">
        <f t="shared" si="32"/>
        <v>1</v>
      </c>
      <c r="K86" s="73">
        <f t="shared" si="32"/>
        <v>1</v>
      </c>
      <c r="L86" s="73">
        <f t="shared" si="32"/>
        <v>1</v>
      </c>
      <c r="M86" s="73">
        <f t="shared" si="32"/>
        <v>1</v>
      </c>
      <c r="N86" s="73">
        <f t="shared" si="32"/>
        <v>1</v>
      </c>
      <c r="O86" s="73">
        <f t="shared" si="32"/>
        <v>1</v>
      </c>
      <c r="P86" s="73">
        <f t="shared" si="32"/>
        <v>1</v>
      </c>
      <c r="Q86" s="73">
        <f t="shared" si="32"/>
        <v>1</v>
      </c>
      <c r="R86" s="73">
        <f t="shared" si="32"/>
        <v>1</v>
      </c>
      <c r="S86" s="73">
        <f t="shared" si="32"/>
        <v>1</v>
      </c>
      <c r="T86" s="73">
        <f t="shared" ref="T86:AF86" si="33">1-T85</f>
        <v>1</v>
      </c>
      <c r="U86" s="73">
        <f t="shared" si="33"/>
        <v>1</v>
      </c>
      <c r="V86" s="73">
        <f t="shared" si="33"/>
        <v>1</v>
      </c>
      <c r="W86" s="73">
        <f t="shared" si="33"/>
        <v>1</v>
      </c>
      <c r="X86" s="73">
        <f t="shared" si="33"/>
        <v>1</v>
      </c>
      <c r="Y86" s="73">
        <f t="shared" si="33"/>
        <v>0.93042671614100181</v>
      </c>
      <c r="Z86" s="73">
        <f t="shared" si="33"/>
        <v>0.89564007421150282</v>
      </c>
      <c r="AA86" s="73">
        <f t="shared" si="33"/>
        <v>0.86085343228200373</v>
      </c>
      <c r="AB86" s="73">
        <f t="shared" si="33"/>
        <v>0.82606679035250463</v>
      </c>
      <c r="AC86" s="73">
        <f t="shared" si="33"/>
        <v>0.7857142857142857</v>
      </c>
      <c r="AD86" s="73">
        <f t="shared" si="33"/>
        <v>0.73599999999999999</v>
      </c>
      <c r="AE86" s="73">
        <f t="shared" si="33"/>
        <v>0.68628571428571439</v>
      </c>
      <c r="AF86" s="73">
        <f t="shared" si="33"/>
        <v>0.63657142857142868</v>
      </c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114"/>
    </row>
    <row r="87" spans="2:64" x14ac:dyDescent="0.2">
      <c r="B87" s="236" t="str">
        <f>B4</f>
        <v>Superalloys, hardfacing/HSS and other alloy</v>
      </c>
      <c r="C87" s="65" t="s">
        <v>96</v>
      </c>
      <c r="D87" s="70">
        <f t="shared" si="32"/>
        <v>0.30613793103448278</v>
      </c>
      <c r="E87" s="70">
        <f t="shared" si="32"/>
        <v>0.30613793103448278</v>
      </c>
      <c r="F87" s="70">
        <f t="shared" si="32"/>
        <v>0.30613793103448278</v>
      </c>
      <c r="G87" s="70">
        <f t="shared" si="32"/>
        <v>0.30613793103448278</v>
      </c>
      <c r="H87" s="70">
        <f t="shared" si="32"/>
        <v>0.30613793103448278</v>
      </c>
      <c r="I87" s="70">
        <f t="shared" si="32"/>
        <v>0.30613793103448278</v>
      </c>
      <c r="J87" s="70">
        <f t="shared" si="32"/>
        <v>0.30613793103448278</v>
      </c>
      <c r="K87" s="70">
        <f t="shared" si="32"/>
        <v>0.30613793103448278</v>
      </c>
      <c r="L87" s="70">
        <f t="shared" si="32"/>
        <v>0.30613793103448278</v>
      </c>
      <c r="M87" s="70">
        <f t="shared" si="32"/>
        <v>0.30613793103448278</v>
      </c>
      <c r="N87" s="70">
        <f t="shared" si="32"/>
        <v>0.30613793103448278</v>
      </c>
      <c r="O87" s="70">
        <f t="shared" si="32"/>
        <v>0.30613793103448278</v>
      </c>
      <c r="P87" s="70">
        <f t="shared" si="32"/>
        <v>0.30613793103448278</v>
      </c>
      <c r="Q87" s="70">
        <f t="shared" si="32"/>
        <v>0.30613793103448278</v>
      </c>
      <c r="R87" s="70">
        <f t="shared" si="32"/>
        <v>0.30613793103448278</v>
      </c>
      <c r="S87" s="70">
        <f t="shared" si="32"/>
        <v>0.30613793103448278</v>
      </c>
      <c r="T87" s="70">
        <f t="shared" ref="T87:AB87" si="34">((U$84-T$84)*U87/SUM(U$87:U$93))+U87</f>
        <v>0.30613793103448278</v>
      </c>
      <c r="U87" s="70">
        <f t="shared" si="34"/>
        <v>0.30137931034482762</v>
      </c>
      <c r="V87" s="70">
        <f t="shared" si="34"/>
        <v>0.27758620689655178</v>
      </c>
      <c r="W87" s="70">
        <f t="shared" si="34"/>
        <v>0.28710344827586209</v>
      </c>
      <c r="X87" s="70">
        <f t="shared" si="34"/>
        <v>0.28710344827586209</v>
      </c>
      <c r="Y87" s="70">
        <f t="shared" si="34"/>
        <v>0.26806896551724141</v>
      </c>
      <c r="Z87" s="70">
        <f t="shared" si="34"/>
        <v>0.29186206896551725</v>
      </c>
      <c r="AA87" s="70">
        <f t="shared" si="34"/>
        <v>0.25855172413793104</v>
      </c>
      <c r="AB87" s="70">
        <f t="shared" si="34"/>
        <v>0.2490344827586207</v>
      </c>
      <c r="AC87" s="240">
        <v>0.23</v>
      </c>
      <c r="AD87" s="70">
        <f t="shared" ref="AD87:AF93" si="35">((AC$84-AD$84)*AC87/SUM(AC$87:AC$93))+AC87</f>
        <v>0.21096551724137932</v>
      </c>
      <c r="AE87" s="70">
        <f t="shared" si="35"/>
        <v>0.17765517241379314</v>
      </c>
      <c r="AF87" s="70">
        <f t="shared" si="35"/>
        <v>0.132448275862069</v>
      </c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115"/>
    </row>
    <row r="88" spans="2:64" x14ac:dyDescent="0.2">
      <c r="B88" s="236" t="str">
        <f t="shared" ref="B88:B93" si="36">B5</f>
        <v>Hard materials (carbides and diamond tools)</v>
      </c>
      <c r="C88" s="65" t="s">
        <v>96</v>
      </c>
      <c r="D88" s="70">
        <f t="shared" si="32"/>
        <v>0.13310344827586204</v>
      </c>
      <c r="E88" s="70">
        <f t="shared" si="32"/>
        <v>0.13310344827586204</v>
      </c>
      <c r="F88" s="70">
        <f t="shared" si="32"/>
        <v>0.13310344827586204</v>
      </c>
      <c r="G88" s="70">
        <f t="shared" si="32"/>
        <v>0.13310344827586204</v>
      </c>
      <c r="H88" s="70">
        <f t="shared" si="32"/>
        <v>0.13310344827586204</v>
      </c>
      <c r="I88" s="70">
        <f t="shared" si="32"/>
        <v>0.13310344827586204</v>
      </c>
      <c r="J88" s="70">
        <f t="shared" si="32"/>
        <v>0.13310344827586204</v>
      </c>
      <c r="K88" s="70">
        <f t="shared" si="32"/>
        <v>0.13310344827586204</v>
      </c>
      <c r="L88" s="70">
        <f t="shared" si="32"/>
        <v>0.13310344827586204</v>
      </c>
      <c r="M88" s="70">
        <f t="shared" si="32"/>
        <v>0.13310344827586204</v>
      </c>
      <c r="N88" s="70">
        <f t="shared" si="32"/>
        <v>0.13310344827586204</v>
      </c>
      <c r="O88" s="70">
        <f t="shared" si="32"/>
        <v>0.13310344827586204</v>
      </c>
      <c r="P88" s="70">
        <f t="shared" si="32"/>
        <v>0.13310344827586204</v>
      </c>
      <c r="Q88" s="70">
        <f t="shared" si="32"/>
        <v>0.13310344827586204</v>
      </c>
      <c r="R88" s="70">
        <f t="shared" si="32"/>
        <v>0.13310344827586204</v>
      </c>
      <c r="S88" s="70">
        <f t="shared" si="32"/>
        <v>0.13310344827586204</v>
      </c>
      <c r="T88" s="70">
        <f t="shared" ref="T88:AB93" si="37">((U$84-T$84)*U88/SUM(U$87:U$93))+U88</f>
        <v>0.13310344827586204</v>
      </c>
      <c r="U88" s="70">
        <f t="shared" si="37"/>
        <v>0.13103448275862067</v>
      </c>
      <c r="V88" s="70">
        <f t="shared" si="37"/>
        <v>0.12068965517241378</v>
      </c>
      <c r="W88" s="70">
        <f t="shared" si="37"/>
        <v>0.12482758620689653</v>
      </c>
      <c r="X88" s="70">
        <f t="shared" si="37"/>
        <v>0.12482758620689653</v>
      </c>
      <c r="Y88" s="70">
        <f t="shared" si="37"/>
        <v>0.11655172413793102</v>
      </c>
      <c r="Z88" s="70">
        <f t="shared" si="37"/>
        <v>0.12689655172413791</v>
      </c>
      <c r="AA88" s="70">
        <f t="shared" si="37"/>
        <v>0.11241379310344828</v>
      </c>
      <c r="AB88" s="70">
        <f t="shared" si="37"/>
        <v>0.10827586206896551</v>
      </c>
      <c r="AC88" s="240">
        <v>0.1</v>
      </c>
      <c r="AD88" s="70">
        <f t="shared" si="35"/>
        <v>9.1724137931034497E-2</v>
      </c>
      <c r="AE88" s="70">
        <f t="shared" si="35"/>
        <v>7.7241379310344846E-2</v>
      </c>
      <c r="AF88" s="70">
        <f t="shared" si="35"/>
        <v>5.7586206896551737E-2</v>
      </c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114"/>
    </row>
    <row r="89" spans="2:64" x14ac:dyDescent="0.2">
      <c r="B89" s="236" t="str">
        <f t="shared" si="36"/>
        <v>Catalysts</v>
      </c>
      <c r="C89" s="65" t="s">
        <v>96</v>
      </c>
      <c r="D89" s="70">
        <f t="shared" si="32"/>
        <v>9.317241379310344E-2</v>
      </c>
      <c r="E89" s="70">
        <f t="shared" si="32"/>
        <v>9.317241379310344E-2</v>
      </c>
      <c r="F89" s="70">
        <f t="shared" si="32"/>
        <v>9.317241379310344E-2</v>
      </c>
      <c r="G89" s="70">
        <f t="shared" si="32"/>
        <v>9.317241379310344E-2</v>
      </c>
      <c r="H89" s="70">
        <f t="shared" si="32"/>
        <v>9.317241379310344E-2</v>
      </c>
      <c r="I89" s="70">
        <f t="shared" si="32"/>
        <v>9.317241379310344E-2</v>
      </c>
      <c r="J89" s="70">
        <f t="shared" si="32"/>
        <v>9.317241379310344E-2</v>
      </c>
      <c r="K89" s="70">
        <f t="shared" si="32"/>
        <v>9.317241379310344E-2</v>
      </c>
      <c r="L89" s="70">
        <f t="shared" si="32"/>
        <v>9.317241379310344E-2</v>
      </c>
      <c r="M89" s="70">
        <f t="shared" si="32"/>
        <v>9.317241379310344E-2</v>
      </c>
      <c r="N89" s="70">
        <f t="shared" si="32"/>
        <v>9.317241379310344E-2</v>
      </c>
      <c r="O89" s="70">
        <f t="shared" si="32"/>
        <v>9.317241379310344E-2</v>
      </c>
      <c r="P89" s="70">
        <f t="shared" si="32"/>
        <v>9.317241379310344E-2</v>
      </c>
      <c r="Q89" s="70">
        <f t="shared" si="32"/>
        <v>9.317241379310344E-2</v>
      </c>
      <c r="R89" s="70">
        <f t="shared" si="32"/>
        <v>9.317241379310344E-2</v>
      </c>
      <c r="S89" s="70">
        <f t="shared" si="32"/>
        <v>9.317241379310344E-2</v>
      </c>
      <c r="T89" s="70">
        <f t="shared" si="37"/>
        <v>9.317241379310344E-2</v>
      </c>
      <c r="U89" s="70">
        <f t="shared" si="37"/>
        <v>9.1724137931034469E-2</v>
      </c>
      <c r="V89" s="70">
        <f t="shared" si="37"/>
        <v>8.4482758620689644E-2</v>
      </c>
      <c r="W89" s="70">
        <f t="shared" si="37"/>
        <v>8.7379310344827571E-2</v>
      </c>
      <c r="X89" s="70">
        <f t="shared" si="37"/>
        <v>8.7379310344827571E-2</v>
      </c>
      <c r="Y89" s="70">
        <f t="shared" si="37"/>
        <v>8.1586206896551716E-2</v>
      </c>
      <c r="Z89" s="70">
        <f t="shared" si="37"/>
        <v>8.8827586206896542E-2</v>
      </c>
      <c r="AA89" s="70">
        <f t="shared" si="37"/>
        <v>7.8689655172413789E-2</v>
      </c>
      <c r="AB89" s="70">
        <f t="shared" si="37"/>
        <v>7.5793103448275861E-2</v>
      </c>
      <c r="AC89" s="240">
        <v>7.0000000000000007E-2</v>
      </c>
      <c r="AD89" s="70">
        <f t="shared" si="35"/>
        <v>6.4206896551724152E-2</v>
      </c>
      <c r="AE89" s="70">
        <f t="shared" si="35"/>
        <v>5.4068965517241399E-2</v>
      </c>
      <c r="AF89" s="70">
        <f t="shared" si="35"/>
        <v>4.031034482758622E-2</v>
      </c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114"/>
    </row>
    <row r="90" spans="2:64" x14ac:dyDescent="0.2">
      <c r="B90" s="236" t="str">
        <f t="shared" si="36"/>
        <v>Ceramics and Pigments</v>
      </c>
      <c r="C90" s="65" t="s">
        <v>96</v>
      </c>
      <c r="D90" s="70">
        <f t="shared" si="32"/>
        <v>6.655172413793102E-2</v>
      </c>
      <c r="E90" s="70">
        <f t="shared" si="32"/>
        <v>6.655172413793102E-2</v>
      </c>
      <c r="F90" s="70">
        <f t="shared" si="32"/>
        <v>6.655172413793102E-2</v>
      </c>
      <c r="G90" s="70">
        <f t="shared" si="32"/>
        <v>6.655172413793102E-2</v>
      </c>
      <c r="H90" s="70">
        <f t="shared" si="32"/>
        <v>6.655172413793102E-2</v>
      </c>
      <c r="I90" s="70">
        <f t="shared" si="32"/>
        <v>6.655172413793102E-2</v>
      </c>
      <c r="J90" s="70">
        <f t="shared" si="32"/>
        <v>6.655172413793102E-2</v>
      </c>
      <c r="K90" s="70">
        <f t="shared" si="32"/>
        <v>6.655172413793102E-2</v>
      </c>
      <c r="L90" s="70">
        <f t="shared" si="32"/>
        <v>6.655172413793102E-2</v>
      </c>
      <c r="M90" s="70">
        <f t="shared" si="32"/>
        <v>6.655172413793102E-2</v>
      </c>
      <c r="N90" s="70">
        <f t="shared" si="32"/>
        <v>6.655172413793102E-2</v>
      </c>
      <c r="O90" s="70">
        <f t="shared" si="32"/>
        <v>6.655172413793102E-2</v>
      </c>
      <c r="P90" s="70">
        <f t="shared" si="32"/>
        <v>6.655172413793102E-2</v>
      </c>
      <c r="Q90" s="70">
        <f t="shared" si="32"/>
        <v>6.655172413793102E-2</v>
      </c>
      <c r="R90" s="70">
        <f t="shared" si="32"/>
        <v>6.655172413793102E-2</v>
      </c>
      <c r="S90" s="70">
        <f t="shared" si="32"/>
        <v>6.655172413793102E-2</v>
      </c>
      <c r="T90" s="70">
        <f t="shared" si="37"/>
        <v>6.655172413793102E-2</v>
      </c>
      <c r="U90" s="70">
        <f t="shared" si="37"/>
        <v>6.5517241379310337E-2</v>
      </c>
      <c r="V90" s="70">
        <f t="shared" si="37"/>
        <v>6.0344827586206892E-2</v>
      </c>
      <c r="W90" s="70">
        <f t="shared" si="37"/>
        <v>6.2413793103448266E-2</v>
      </c>
      <c r="X90" s="70">
        <f t="shared" si="37"/>
        <v>6.2413793103448266E-2</v>
      </c>
      <c r="Y90" s="70">
        <f t="shared" si="37"/>
        <v>5.8275862068965512E-2</v>
      </c>
      <c r="Z90" s="70">
        <f t="shared" si="37"/>
        <v>6.3448275862068956E-2</v>
      </c>
      <c r="AA90" s="70">
        <f t="shared" si="37"/>
        <v>5.6206896551724138E-2</v>
      </c>
      <c r="AB90" s="70">
        <f t="shared" si="37"/>
        <v>5.4137931034482757E-2</v>
      </c>
      <c r="AC90" s="240">
        <v>0.05</v>
      </c>
      <c r="AD90" s="70">
        <f t="shared" si="35"/>
        <v>4.5862068965517248E-2</v>
      </c>
      <c r="AE90" s="70">
        <f t="shared" si="35"/>
        <v>3.8620689655172423E-2</v>
      </c>
      <c r="AF90" s="70">
        <f t="shared" si="35"/>
        <v>2.8793103448275868E-2</v>
      </c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114"/>
    </row>
    <row r="91" spans="2:64" x14ac:dyDescent="0.2">
      <c r="B91" s="236" t="str">
        <f t="shared" si="36"/>
        <v>Magnets</v>
      </c>
      <c r="C91" s="65" t="s">
        <v>96</v>
      </c>
      <c r="D91" s="70">
        <f t="shared" si="32"/>
        <v>6.655172413793102E-2</v>
      </c>
      <c r="E91" s="70">
        <f t="shared" si="32"/>
        <v>6.655172413793102E-2</v>
      </c>
      <c r="F91" s="70">
        <f t="shared" si="32"/>
        <v>6.655172413793102E-2</v>
      </c>
      <c r="G91" s="70">
        <f t="shared" si="32"/>
        <v>6.655172413793102E-2</v>
      </c>
      <c r="H91" s="70">
        <f t="shared" si="32"/>
        <v>6.655172413793102E-2</v>
      </c>
      <c r="I91" s="70">
        <f t="shared" si="32"/>
        <v>6.655172413793102E-2</v>
      </c>
      <c r="J91" s="70">
        <f t="shared" si="32"/>
        <v>6.655172413793102E-2</v>
      </c>
      <c r="K91" s="70">
        <f t="shared" si="32"/>
        <v>6.655172413793102E-2</v>
      </c>
      <c r="L91" s="70">
        <f t="shared" si="32"/>
        <v>6.655172413793102E-2</v>
      </c>
      <c r="M91" s="70">
        <f t="shared" si="32"/>
        <v>6.655172413793102E-2</v>
      </c>
      <c r="N91" s="70">
        <f t="shared" si="32"/>
        <v>6.655172413793102E-2</v>
      </c>
      <c r="O91" s="70">
        <f t="shared" si="32"/>
        <v>6.655172413793102E-2</v>
      </c>
      <c r="P91" s="70">
        <f t="shared" si="32"/>
        <v>6.655172413793102E-2</v>
      </c>
      <c r="Q91" s="70">
        <f t="shared" si="32"/>
        <v>6.655172413793102E-2</v>
      </c>
      <c r="R91" s="70">
        <f t="shared" si="32"/>
        <v>6.655172413793102E-2</v>
      </c>
      <c r="S91" s="70">
        <f t="shared" si="32"/>
        <v>6.655172413793102E-2</v>
      </c>
      <c r="T91" s="70">
        <f t="shared" si="37"/>
        <v>6.655172413793102E-2</v>
      </c>
      <c r="U91" s="70">
        <f t="shared" si="37"/>
        <v>6.5517241379310337E-2</v>
      </c>
      <c r="V91" s="70">
        <f t="shared" si="37"/>
        <v>6.0344827586206892E-2</v>
      </c>
      <c r="W91" s="70">
        <f t="shared" si="37"/>
        <v>6.2413793103448266E-2</v>
      </c>
      <c r="X91" s="70">
        <f t="shared" si="37"/>
        <v>6.2413793103448266E-2</v>
      </c>
      <c r="Y91" s="70">
        <f t="shared" si="37"/>
        <v>5.8275862068965512E-2</v>
      </c>
      <c r="Z91" s="70">
        <f t="shared" si="37"/>
        <v>6.3448275862068956E-2</v>
      </c>
      <c r="AA91" s="70">
        <f t="shared" si="37"/>
        <v>5.6206896551724138E-2</v>
      </c>
      <c r="AB91" s="70">
        <f t="shared" si="37"/>
        <v>5.4137931034482757E-2</v>
      </c>
      <c r="AC91" s="240">
        <v>0.05</v>
      </c>
      <c r="AD91" s="70">
        <f t="shared" si="35"/>
        <v>4.5862068965517248E-2</v>
      </c>
      <c r="AE91" s="70">
        <f t="shared" si="35"/>
        <v>3.8620689655172423E-2</v>
      </c>
      <c r="AF91" s="70">
        <f t="shared" si="35"/>
        <v>2.8793103448275868E-2</v>
      </c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114"/>
    </row>
    <row r="92" spans="2:64" x14ac:dyDescent="0.2">
      <c r="B92" s="236" t="str">
        <f t="shared" si="36"/>
        <v>Tyre adhesives and paint dryers</v>
      </c>
      <c r="C92" s="65" t="s">
        <v>96</v>
      </c>
      <c r="D92" s="70">
        <f t="shared" si="32"/>
        <v>5.3241379310344839E-2</v>
      </c>
      <c r="E92" s="70">
        <f t="shared" si="32"/>
        <v>5.3241379310344839E-2</v>
      </c>
      <c r="F92" s="70">
        <f t="shared" si="32"/>
        <v>5.3241379310344839E-2</v>
      </c>
      <c r="G92" s="70">
        <f t="shared" si="32"/>
        <v>5.3241379310344839E-2</v>
      </c>
      <c r="H92" s="70">
        <f t="shared" si="32"/>
        <v>5.3241379310344839E-2</v>
      </c>
      <c r="I92" s="70">
        <f t="shared" si="32"/>
        <v>5.3241379310344839E-2</v>
      </c>
      <c r="J92" s="70">
        <f t="shared" si="32"/>
        <v>5.3241379310344839E-2</v>
      </c>
      <c r="K92" s="70">
        <f t="shared" si="32"/>
        <v>5.3241379310344839E-2</v>
      </c>
      <c r="L92" s="70">
        <f t="shared" si="32"/>
        <v>5.3241379310344839E-2</v>
      </c>
      <c r="M92" s="70">
        <f t="shared" si="32"/>
        <v>5.3241379310344839E-2</v>
      </c>
      <c r="N92" s="70">
        <f t="shared" si="32"/>
        <v>5.3241379310344839E-2</v>
      </c>
      <c r="O92" s="70">
        <f t="shared" si="32"/>
        <v>5.3241379310344839E-2</v>
      </c>
      <c r="P92" s="70">
        <f t="shared" si="32"/>
        <v>5.3241379310344839E-2</v>
      </c>
      <c r="Q92" s="70">
        <f t="shared" si="32"/>
        <v>5.3241379310344839E-2</v>
      </c>
      <c r="R92" s="70">
        <f t="shared" si="32"/>
        <v>5.3241379310344839E-2</v>
      </c>
      <c r="S92" s="70">
        <f t="shared" si="32"/>
        <v>5.3241379310344839E-2</v>
      </c>
      <c r="T92" s="70">
        <f t="shared" si="37"/>
        <v>5.3241379310344839E-2</v>
      </c>
      <c r="U92" s="70">
        <f t="shared" si="37"/>
        <v>5.2413793103448285E-2</v>
      </c>
      <c r="V92" s="70">
        <f t="shared" si="37"/>
        <v>4.8275862068965524E-2</v>
      </c>
      <c r="W92" s="70">
        <f t="shared" si="37"/>
        <v>4.9931034482758624E-2</v>
      </c>
      <c r="X92" s="70">
        <f t="shared" si="37"/>
        <v>4.9931034482758624E-2</v>
      </c>
      <c r="Y92" s="70">
        <f t="shared" si="37"/>
        <v>4.6620689655172416E-2</v>
      </c>
      <c r="Z92" s="70">
        <f t="shared" si="37"/>
        <v>5.0758620689655178E-2</v>
      </c>
      <c r="AA92" s="70">
        <f t="shared" si="37"/>
        <v>4.4965517241379316E-2</v>
      </c>
      <c r="AB92" s="70">
        <f t="shared" si="37"/>
        <v>4.3310344827586209E-2</v>
      </c>
      <c r="AC92" s="240">
        <v>0.04</v>
      </c>
      <c r="AD92" s="70">
        <f t="shared" si="35"/>
        <v>3.6689655172413793E-2</v>
      </c>
      <c r="AE92" s="70">
        <f t="shared" si="35"/>
        <v>3.0896551724137935E-2</v>
      </c>
      <c r="AF92" s="70">
        <f t="shared" si="35"/>
        <v>2.3034482758620693E-2</v>
      </c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114"/>
    </row>
    <row r="93" spans="2:64" x14ac:dyDescent="0.2">
      <c r="B93" s="236" t="str">
        <f t="shared" si="36"/>
        <v>Others</v>
      </c>
      <c r="C93" s="65" t="s">
        <v>96</v>
      </c>
      <c r="D93" s="70">
        <f t="shared" si="32"/>
        <v>5.3241379310344839E-2</v>
      </c>
      <c r="E93" s="70">
        <f t="shared" si="32"/>
        <v>5.3241379310344839E-2</v>
      </c>
      <c r="F93" s="70">
        <f t="shared" si="32"/>
        <v>5.3241379310344839E-2</v>
      </c>
      <c r="G93" s="70">
        <f t="shared" si="32"/>
        <v>5.3241379310344839E-2</v>
      </c>
      <c r="H93" s="70">
        <f t="shared" si="32"/>
        <v>5.3241379310344839E-2</v>
      </c>
      <c r="I93" s="70">
        <f t="shared" si="32"/>
        <v>5.3241379310344839E-2</v>
      </c>
      <c r="J93" s="70">
        <f t="shared" si="32"/>
        <v>5.3241379310344839E-2</v>
      </c>
      <c r="K93" s="70">
        <f t="shared" si="32"/>
        <v>5.3241379310344839E-2</v>
      </c>
      <c r="L93" s="70">
        <f t="shared" si="32"/>
        <v>5.3241379310344839E-2</v>
      </c>
      <c r="M93" s="70">
        <f t="shared" si="32"/>
        <v>5.3241379310344839E-2</v>
      </c>
      <c r="N93" s="70">
        <f t="shared" si="32"/>
        <v>5.3241379310344839E-2</v>
      </c>
      <c r="O93" s="70">
        <f t="shared" si="32"/>
        <v>5.3241379310344839E-2</v>
      </c>
      <c r="P93" s="70">
        <f t="shared" si="32"/>
        <v>5.3241379310344839E-2</v>
      </c>
      <c r="Q93" s="70">
        <f t="shared" si="32"/>
        <v>5.3241379310344839E-2</v>
      </c>
      <c r="R93" s="70">
        <f t="shared" si="32"/>
        <v>5.3241379310344839E-2</v>
      </c>
      <c r="S93" s="70">
        <f t="shared" si="32"/>
        <v>5.3241379310344839E-2</v>
      </c>
      <c r="T93" s="70">
        <f t="shared" si="37"/>
        <v>5.3241379310344839E-2</v>
      </c>
      <c r="U93" s="70">
        <f t="shared" si="37"/>
        <v>5.2413793103448285E-2</v>
      </c>
      <c r="V93" s="70">
        <f t="shared" si="37"/>
        <v>4.8275862068965524E-2</v>
      </c>
      <c r="W93" s="70">
        <f t="shared" si="37"/>
        <v>4.9931034482758624E-2</v>
      </c>
      <c r="X93" s="70">
        <f t="shared" si="37"/>
        <v>4.9931034482758624E-2</v>
      </c>
      <c r="Y93" s="70">
        <f t="shared" si="37"/>
        <v>4.6620689655172416E-2</v>
      </c>
      <c r="Z93" s="70">
        <f t="shared" si="37"/>
        <v>5.0758620689655178E-2</v>
      </c>
      <c r="AA93" s="70">
        <f t="shared" si="37"/>
        <v>4.4965517241379316E-2</v>
      </c>
      <c r="AB93" s="70">
        <f t="shared" si="37"/>
        <v>4.3310344827586209E-2</v>
      </c>
      <c r="AC93" s="240">
        <v>0.04</v>
      </c>
      <c r="AD93" s="70">
        <f t="shared" si="35"/>
        <v>3.6689655172413793E-2</v>
      </c>
      <c r="AE93" s="70">
        <f t="shared" si="35"/>
        <v>3.0896551724137935E-2</v>
      </c>
      <c r="AF93" s="70">
        <f t="shared" si="35"/>
        <v>2.3034482758620693E-2</v>
      </c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114"/>
    </row>
    <row r="94" spans="2:64" x14ac:dyDescent="0.2">
      <c r="B94" s="64" t="s">
        <v>99</v>
      </c>
      <c r="C94" s="65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114"/>
    </row>
    <row r="95" spans="2:64" x14ac:dyDescent="0.2">
      <c r="B95" s="64" t="s">
        <v>108</v>
      </c>
      <c r="C95" s="65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114"/>
    </row>
    <row r="96" spans="2:64" x14ac:dyDescent="0.2">
      <c r="B96" s="236" t="str">
        <f>B84</f>
        <v>Batteries</v>
      </c>
      <c r="C96" s="65" t="s">
        <v>96</v>
      </c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240">
        <v>0.05</v>
      </c>
      <c r="AE96" s="70">
        <f>AD96</f>
        <v>0.05</v>
      </c>
      <c r="AF96" s="70">
        <f t="shared" ref="AF96:AR96" si="38">AE96</f>
        <v>0.05</v>
      </c>
      <c r="AG96" s="70">
        <f t="shared" si="38"/>
        <v>0.05</v>
      </c>
      <c r="AH96" s="70">
        <f t="shared" si="38"/>
        <v>0.05</v>
      </c>
      <c r="AI96" s="70">
        <f t="shared" si="38"/>
        <v>0.05</v>
      </c>
      <c r="AJ96" s="70">
        <f t="shared" si="38"/>
        <v>0.05</v>
      </c>
      <c r="AK96" s="70">
        <f t="shared" si="38"/>
        <v>0.05</v>
      </c>
      <c r="AL96" s="70">
        <f t="shared" si="38"/>
        <v>0.05</v>
      </c>
      <c r="AM96" s="70">
        <f t="shared" si="38"/>
        <v>0.05</v>
      </c>
      <c r="AN96" s="70">
        <f t="shared" si="38"/>
        <v>0.05</v>
      </c>
      <c r="AO96" s="70">
        <f t="shared" si="38"/>
        <v>0.05</v>
      </c>
      <c r="AP96" s="70">
        <f t="shared" si="38"/>
        <v>0.05</v>
      </c>
      <c r="AQ96" s="70">
        <f t="shared" si="38"/>
        <v>0.05</v>
      </c>
      <c r="AR96" s="70">
        <f t="shared" si="38"/>
        <v>0.05</v>
      </c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114"/>
    </row>
    <row r="97" spans="2:64" x14ac:dyDescent="0.2">
      <c r="B97" s="236" t="str">
        <f>B87</f>
        <v>Superalloys, hardfacing/HSS and other alloy</v>
      </c>
      <c r="C97" s="65" t="s">
        <v>96</v>
      </c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240">
        <v>3.4000000000000002E-2</v>
      </c>
      <c r="AE97" s="70">
        <f t="shared" ref="AE97:AR103" si="39">AD97</f>
        <v>3.4000000000000002E-2</v>
      </c>
      <c r="AF97" s="70">
        <f t="shared" si="39"/>
        <v>3.4000000000000002E-2</v>
      </c>
      <c r="AG97" s="70">
        <f t="shared" si="39"/>
        <v>3.4000000000000002E-2</v>
      </c>
      <c r="AH97" s="70">
        <f t="shared" si="39"/>
        <v>3.4000000000000002E-2</v>
      </c>
      <c r="AI97" s="70">
        <f t="shared" si="39"/>
        <v>3.4000000000000002E-2</v>
      </c>
      <c r="AJ97" s="70">
        <f t="shared" si="39"/>
        <v>3.4000000000000002E-2</v>
      </c>
      <c r="AK97" s="70">
        <f t="shared" si="39"/>
        <v>3.4000000000000002E-2</v>
      </c>
      <c r="AL97" s="70">
        <f t="shared" si="39"/>
        <v>3.4000000000000002E-2</v>
      </c>
      <c r="AM97" s="70">
        <f t="shared" si="39"/>
        <v>3.4000000000000002E-2</v>
      </c>
      <c r="AN97" s="70">
        <f t="shared" si="39"/>
        <v>3.4000000000000002E-2</v>
      </c>
      <c r="AO97" s="70">
        <f t="shared" si="39"/>
        <v>3.4000000000000002E-2</v>
      </c>
      <c r="AP97" s="70">
        <f t="shared" si="39"/>
        <v>3.4000000000000002E-2</v>
      </c>
      <c r="AQ97" s="70">
        <f t="shared" si="39"/>
        <v>3.4000000000000002E-2</v>
      </c>
      <c r="AR97" s="70">
        <f t="shared" si="39"/>
        <v>3.4000000000000002E-2</v>
      </c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114"/>
    </row>
    <row r="98" spans="2:64" x14ac:dyDescent="0.2">
      <c r="B98" s="236" t="str">
        <f t="shared" ref="B98:B103" si="40">B88</f>
        <v>Hard materials (carbides and diamond tools)</v>
      </c>
      <c r="C98" s="65" t="s">
        <v>96</v>
      </c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240">
        <v>2.64E-2</v>
      </c>
      <c r="AE98" s="70">
        <f t="shared" si="39"/>
        <v>2.64E-2</v>
      </c>
      <c r="AF98" s="70">
        <f t="shared" si="39"/>
        <v>2.64E-2</v>
      </c>
      <c r="AG98" s="70">
        <f t="shared" si="39"/>
        <v>2.64E-2</v>
      </c>
      <c r="AH98" s="70">
        <f t="shared" si="39"/>
        <v>2.64E-2</v>
      </c>
      <c r="AI98" s="70">
        <f t="shared" si="39"/>
        <v>2.64E-2</v>
      </c>
      <c r="AJ98" s="70">
        <f t="shared" si="39"/>
        <v>2.64E-2</v>
      </c>
      <c r="AK98" s="70">
        <f t="shared" si="39"/>
        <v>2.64E-2</v>
      </c>
      <c r="AL98" s="70">
        <f t="shared" si="39"/>
        <v>2.64E-2</v>
      </c>
      <c r="AM98" s="70">
        <f t="shared" si="39"/>
        <v>2.64E-2</v>
      </c>
      <c r="AN98" s="70">
        <f t="shared" si="39"/>
        <v>2.64E-2</v>
      </c>
      <c r="AO98" s="70">
        <f t="shared" si="39"/>
        <v>2.64E-2</v>
      </c>
      <c r="AP98" s="70">
        <f t="shared" si="39"/>
        <v>2.64E-2</v>
      </c>
      <c r="AQ98" s="70">
        <f t="shared" si="39"/>
        <v>2.64E-2</v>
      </c>
      <c r="AR98" s="70">
        <f t="shared" si="39"/>
        <v>2.64E-2</v>
      </c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114"/>
    </row>
    <row r="99" spans="2:64" x14ac:dyDescent="0.2">
      <c r="B99" s="236" t="str">
        <f t="shared" si="40"/>
        <v>Catalysts</v>
      </c>
      <c r="C99" s="65" t="s">
        <v>96</v>
      </c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240">
        <v>-2E-3</v>
      </c>
      <c r="AE99" s="70">
        <f t="shared" si="39"/>
        <v>-2E-3</v>
      </c>
      <c r="AF99" s="70">
        <f t="shared" si="39"/>
        <v>-2E-3</v>
      </c>
      <c r="AG99" s="70">
        <f t="shared" si="39"/>
        <v>-2E-3</v>
      </c>
      <c r="AH99" s="70">
        <f t="shared" si="39"/>
        <v>-2E-3</v>
      </c>
      <c r="AI99" s="70">
        <f t="shared" si="39"/>
        <v>-2E-3</v>
      </c>
      <c r="AJ99" s="70">
        <f t="shared" si="39"/>
        <v>-2E-3</v>
      </c>
      <c r="AK99" s="70">
        <f t="shared" si="39"/>
        <v>-2E-3</v>
      </c>
      <c r="AL99" s="70">
        <f t="shared" si="39"/>
        <v>-2E-3</v>
      </c>
      <c r="AM99" s="70">
        <f t="shared" si="39"/>
        <v>-2E-3</v>
      </c>
      <c r="AN99" s="70">
        <f t="shared" si="39"/>
        <v>-2E-3</v>
      </c>
      <c r="AO99" s="70">
        <f t="shared" si="39"/>
        <v>-2E-3</v>
      </c>
      <c r="AP99" s="70">
        <f t="shared" si="39"/>
        <v>-2E-3</v>
      </c>
      <c r="AQ99" s="70">
        <f t="shared" si="39"/>
        <v>-2E-3</v>
      </c>
      <c r="AR99" s="70">
        <f t="shared" si="39"/>
        <v>-2E-3</v>
      </c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114"/>
    </row>
    <row r="100" spans="2:64" x14ac:dyDescent="0.2">
      <c r="B100" s="236" t="str">
        <f t="shared" si="40"/>
        <v>Ceramics and Pigments</v>
      </c>
      <c r="C100" s="65" t="s">
        <v>96</v>
      </c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240">
        <v>-7.9000000000000008E-3</v>
      </c>
      <c r="AE100" s="70">
        <f t="shared" si="39"/>
        <v>-7.9000000000000008E-3</v>
      </c>
      <c r="AF100" s="70">
        <f t="shared" si="39"/>
        <v>-7.9000000000000008E-3</v>
      </c>
      <c r="AG100" s="70">
        <f t="shared" si="39"/>
        <v>-7.9000000000000008E-3</v>
      </c>
      <c r="AH100" s="70">
        <f t="shared" si="39"/>
        <v>-7.9000000000000008E-3</v>
      </c>
      <c r="AI100" s="70">
        <f t="shared" si="39"/>
        <v>-7.9000000000000008E-3</v>
      </c>
      <c r="AJ100" s="70">
        <f t="shared" si="39"/>
        <v>-7.9000000000000008E-3</v>
      </c>
      <c r="AK100" s="70">
        <f t="shared" si="39"/>
        <v>-7.9000000000000008E-3</v>
      </c>
      <c r="AL100" s="70">
        <f t="shared" si="39"/>
        <v>-7.9000000000000008E-3</v>
      </c>
      <c r="AM100" s="70">
        <f t="shared" si="39"/>
        <v>-7.9000000000000008E-3</v>
      </c>
      <c r="AN100" s="70">
        <f t="shared" si="39"/>
        <v>-7.9000000000000008E-3</v>
      </c>
      <c r="AO100" s="70">
        <f t="shared" si="39"/>
        <v>-7.9000000000000008E-3</v>
      </c>
      <c r="AP100" s="70">
        <f t="shared" si="39"/>
        <v>-7.9000000000000008E-3</v>
      </c>
      <c r="AQ100" s="70">
        <f t="shared" si="39"/>
        <v>-7.9000000000000008E-3</v>
      </c>
      <c r="AR100" s="70">
        <f t="shared" si="39"/>
        <v>-7.9000000000000008E-3</v>
      </c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114"/>
    </row>
    <row r="101" spans="2:64" x14ac:dyDescent="0.2">
      <c r="B101" s="236" t="str">
        <f t="shared" si="40"/>
        <v>Magnets</v>
      </c>
      <c r="C101" s="65" t="s">
        <v>96</v>
      </c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240">
        <v>-2.2700000000000001E-2</v>
      </c>
      <c r="AE101" s="70">
        <f t="shared" si="39"/>
        <v>-2.2700000000000001E-2</v>
      </c>
      <c r="AF101" s="70">
        <f t="shared" si="39"/>
        <v>-2.2700000000000001E-2</v>
      </c>
      <c r="AG101" s="70">
        <f t="shared" si="39"/>
        <v>-2.2700000000000001E-2</v>
      </c>
      <c r="AH101" s="70">
        <f t="shared" si="39"/>
        <v>-2.2700000000000001E-2</v>
      </c>
      <c r="AI101" s="70">
        <f t="shared" si="39"/>
        <v>-2.2700000000000001E-2</v>
      </c>
      <c r="AJ101" s="70">
        <f t="shared" si="39"/>
        <v>-2.2700000000000001E-2</v>
      </c>
      <c r="AK101" s="70">
        <f t="shared" si="39"/>
        <v>-2.2700000000000001E-2</v>
      </c>
      <c r="AL101" s="70">
        <f t="shared" si="39"/>
        <v>-2.2700000000000001E-2</v>
      </c>
      <c r="AM101" s="70">
        <f t="shared" si="39"/>
        <v>-2.2700000000000001E-2</v>
      </c>
      <c r="AN101" s="70">
        <f t="shared" si="39"/>
        <v>-2.2700000000000001E-2</v>
      </c>
      <c r="AO101" s="70">
        <f t="shared" si="39"/>
        <v>-2.2700000000000001E-2</v>
      </c>
      <c r="AP101" s="70">
        <f t="shared" si="39"/>
        <v>-2.2700000000000001E-2</v>
      </c>
      <c r="AQ101" s="70">
        <f t="shared" si="39"/>
        <v>-2.2700000000000001E-2</v>
      </c>
      <c r="AR101" s="70">
        <f t="shared" si="39"/>
        <v>-2.2700000000000001E-2</v>
      </c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114"/>
    </row>
    <row r="102" spans="2:64" x14ac:dyDescent="0.2">
      <c r="B102" s="236" t="str">
        <f t="shared" si="40"/>
        <v>Tyre adhesives and paint dryers</v>
      </c>
      <c r="C102" s="65" t="s">
        <v>96</v>
      </c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240">
        <v>-1.44E-2</v>
      </c>
      <c r="AE102" s="70">
        <f t="shared" si="39"/>
        <v>-1.44E-2</v>
      </c>
      <c r="AF102" s="70">
        <f t="shared" si="39"/>
        <v>-1.44E-2</v>
      </c>
      <c r="AG102" s="70">
        <f t="shared" si="39"/>
        <v>-1.44E-2</v>
      </c>
      <c r="AH102" s="70">
        <f t="shared" si="39"/>
        <v>-1.44E-2</v>
      </c>
      <c r="AI102" s="70">
        <f t="shared" si="39"/>
        <v>-1.44E-2</v>
      </c>
      <c r="AJ102" s="70">
        <f t="shared" si="39"/>
        <v>-1.44E-2</v>
      </c>
      <c r="AK102" s="70">
        <f t="shared" si="39"/>
        <v>-1.44E-2</v>
      </c>
      <c r="AL102" s="70">
        <f t="shared" si="39"/>
        <v>-1.44E-2</v>
      </c>
      <c r="AM102" s="70">
        <f t="shared" si="39"/>
        <v>-1.44E-2</v>
      </c>
      <c r="AN102" s="70">
        <f t="shared" si="39"/>
        <v>-1.44E-2</v>
      </c>
      <c r="AO102" s="70">
        <f t="shared" si="39"/>
        <v>-1.44E-2</v>
      </c>
      <c r="AP102" s="70">
        <f t="shared" si="39"/>
        <v>-1.44E-2</v>
      </c>
      <c r="AQ102" s="70">
        <f t="shared" si="39"/>
        <v>-1.44E-2</v>
      </c>
      <c r="AR102" s="70">
        <f t="shared" si="39"/>
        <v>-1.44E-2</v>
      </c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114"/>
    </row>
    <row r="103" spans="2:64" x14ac:dyDescent="0.2">
      <c r="B103" s="236" t="str">
        <f t="shared" si="40"/>
        <v>Others</v>
      </c>
      <c r="C103" s="65" t="s">
        <v>96</v>
      </c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240">
        <v>-1.44E-2</v>
      </c>
      <c r="AE103" s="70">
        <f t="shared" si="39"/>
        <v>-1.44E-2</v>
      </c>
      <c r="AF103" s="70">
        <f t="shared" si="39"/>
        <v>-1.44E-2</v>
      </c>
      <c r="AG103" s="70">
        <f t="shared" si="39"/>
        <v>-1.44E-2</v>
      </c>
      <c r="AH103" s="70">
        <f t="shared" si="39"/>
        <v>-1.44E-2</v>
      </c>
      <c r="AI103" s="70">
        <f t="shared" si="39"/>
        <v>-1.44E-2</v>
      </c>
      <c r="AJ103" s="70">
        <f t="shared" si="39"/>
        <v>-1.44E-2</v>
      </c>
      <c r="AK103" s="70">
        <f t="shared" si="39"/>
        <v>-1.44E-2</v>
      </c>
      <c r="AL103" s="70">
        <f t="shared" si="39"/>
        <v>-1.44E-2</v>
      </c>
      <c r="AM103" s="70">
        <f t="shared" si="39"/>
        <v>-1.44E-2</v>
      </c>
      <c r="AN103" s="70">
        <f t="shared" si="39"/>
        <v>-1.44E-2</v>
      </c>
      <c r="AO103" s="70">
        <f t="shared" si="39"/>
        <v>-1.44E-2</v>
      </c>
      <c r="AP103" s="70">
        <f t="shared" si="39"/>
        <v>-1.44E-2</v>
      </c>
      <c r="AQ103" s="70">
        <f t="shared" si="39"/>
        <v>-1.44E-2</v>
      </c>
      <c r="AR103" s="70">
        <f t="shared" si="39"/>
        <v>-1.44E-2</v>
      </c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114"/>
    </row>
    <row r="104" spans="2:64" x14ac:dyDescent="0.2">
      <c r="B104" s="64" t="s">
        <v>57</v>
      </c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114"/>
    </row>
    <row r="105" spans="2:64" x14ac:dyDescent="0.2">
      <c r="B105" s="236" t="str">
        <f>B84</f>
        <v>Batteries</v>
      </c>
      <c r="C105" s="65" t="s">
        <v>2</v>
      </c>
      <c r="D105" s="74">
        <f t="shared" ref="D105:AC105" si="41">D$80*D86*D84</f>
        <v>3896.6349223695402</v>
      </c>
      <c r="E105" s="74">
        <f t="shared" si="41"/>
        <v>4009.7584699108788</v>
      </c>
      <c r="F105" s="74">
        <f t="shared" si="41"/>
        <v>4066.6562253624888</v>
      </c>
      <c r="G105" s="74">
        <f t="shared" si="41"/>
        <v>4138.5513309967937</v>
      </c>
      <c r="H105" s="74">
        <f t="shared" si="41"/>
        <v>4218</v>
      </c>
      <c r="I105" s="74">
        <f t="shared" si="41"/>
        <v>5135.4676258992795</v>
      </c>
      <c r="J105" s="74">
        <f t="shared" si="41"/>
        <v>6396.8215158924195</v>
      </c>
      <c r="K105" s="74">
        <f t="shared" si="41"/>
        <v>6524.4389027431416</v>
      </c>
      <c r="L105" s="74">
        <f t="shared" si="41"/>
        <v>6484.6564885496182</v>
      </c>
      <c r="M105" s="74">
        <f t="shared" si="41"/>
        <v>7525.4805194805185</v>
      </c>
      <c r="N105" s="74">
        <f t="shared" si="41"/>
        <v>8559.0716180371346</v>
      </c>
      <c r="O105" s="74">
        <f t="shared" si="41"/>
        <v>9637.4796747967484</v>
      </c>
      <c r="P105" s="74">
        <f t="shared" si="41"/>
        <v>12776.842105263157</v>
      </c>
      <c r="Q105" s="74">
        <f t="shared" si="41"/>
        <v>13286.005665722379</v>
      </c>
      <c r="R105" s="74">
        <f t="shared" si="41"/>
        <v>14717.565217391304</v>
      </c>
      <c r="S105" s="74">
        <f t="shared" si="41"/>
        <v>16648.397626112757</v>
      </c>
      <c r="T105" s="74">
        <f t="shared" si="41"/>
        <v>19880.699088145895</v>
      </c>
      <c r="U105" s="74">
        <f t="shared" si="41"/>
        <v>20813.084112149532</v>
      </c>
      <c r="V105" s="74">
        <f t="shared" si="41"/>
        <v>30917.731629392969</v>
      </c>
      <c r="W105" s="74">
        <f t="shared" si="41"/>
        <v>27805.868852459018</v>
      </c>
      <c r="X105" s="74">
        <f t="shared" si="41"/>
        <v>35347.979797979795</v>
      </c>
      <c r="Y105" s="74">
        <f t="shared" si="41"/>
        <v>48321.985157699441</v>
      </c>
      <c r="Z105" s="74">
        <f t="shared" si="41"/>
        <v>36900.371057513919</v>
      </c>
      <c r="AA105" s="74">
        <f t="shared" si="41"/>
        <v>51489.795918367352</v>
      </c>
      <c r="AB105" s="74">
        <f t="shared" si="41"/>
        <v>60963.729128014849</v>
      </c>
      <c r="AC105" s="74">
        <f t="shared" si="41"/>
        <v>69300</v>
      </c>
      <c r="AD105" s="74">
        <f t="shared" ref="AD105:AR112" si="42">AC105*(1+AD96)</f>
        <v>72765</v>
      </c>
      <c r="AE105" s="74">
        <f t="shared" si="42"/>
        <v>76403.25</v>
      </c>
      <c r="AF105" s="74">
        <f t="shared" si="42"/>
        <v>80223.412500000006</v>
      </c>
      <c r="AG105" s="74">
        <f t="shared" si="42"/>
        <v>84234.583125000005</v>
      </c>
      <c r="AH105" s="74">
        <f t="shared" si="42"/>
        <v>88446.312281250008</v>
      </c>
      <c r="AI105" s="74">
        <f t="shared" si="42"/>
        <v>92868.627895312515</v>
      </c>
      <c r="AJ105" s="74">
        <f t="shared" si="42"/>
        <v>97512.059290078148</v>
      </c>
      <c r="AK105" s="74">
        <f t="shared" si="42"/>
        <v>102387.66225458206</v>
      </c>
      <c r="AL105" s="74">
        <f t="shared" si="42"/>
        <v>107507.04536731116</v>
      </c>
      <c r="AM105" s="74">
        <f t="shared" si="42"/>
        <v>112882.39763567672</v>
      </c>
      <c r="AN105" s="74">
        <f t="shared" si="42"/>
        <v>118526.51751746057</v>
      </c>
      <c r="AO105" s="74">
        <f t="shared" si="42"/>
        <v>124452.84339333361</v>
      </c>
      <c r="AP105" s="74">
        <f t="shared" si="42"/>
        <v>130675.48556300029</v>
      </c>
      <c r="AQ105" s="74">
        <f t="shared" si="42"/>
        <v>137209.25984115031</v>
      </c>
      <c r="AR105" s="74">
        <f t="shared" si="42"/>
        <v>144069.72283320784</v>
      </c>
      <c r="AS105" s="74">
        <f t="shared" ref="AS105:BL112" si="43">AR105*(1+AS$82)</f>
        <v>148674.84628650441</v>
      </c>
      <c r="AT105" s="74">
        <f t="shared" si="43"/>
        <v>153427.17042571231</v>
      </c>
      <c r="AU105" s="74">
        <f t="shared" si="43"/>
        <v>158331.40045410185</v>
      </c>
      <c r="AV105" s="74">
        <f t="shared" si="43"/>
        <v>163392.39197463536</v>
      </c>
      <c r="AW105" s="74">
        <f t="shared" si="43"/>
        <v>168615.15579742508</v>
      </c>
      <c r="AX105" s="74">
        <f t="shared" si="43"/>
        <v>174004.86290085956</v>
      </c>
      <c r="AY105" s="74">
        <f t="shared" si="43"/>
        <v>179566.84955131004</v>
      </c>
      <c r="AZ105" s="74">
        <f t="shared" si="43"/>
        <v>185306.62258648596</v>
      </c>
      <c r="BA105" s="74">
        <f t="shared" si="43"/>
        <v>191229.86486767055</v>
      </c>
      <c r="BB105" s="74">
        <f t="shared" si="43"/>
        <v>197342.4409062347</v>
      </c>
      <c r="BC105" s="74">
        <f t="shared" si="43"/>
        <v>203650.40266999969</v>
      </c>
      <c r="BD105" s="74">
        <f t="shared" si="43"/>
        <v>210159.9955751978</v>
      </c>
      <c r="BE105" s="74">
        <f t="shared" si="43"/>
        <v>216877.66466996312</v>
      </c>
      <c r="BF105" s="74">
        <f t="shared" si="43"/>
        <v>223810.06101547499</v>
      </c>
      <c r="BG105" s="74">
        <f t="shared" si="43"/>
        <v>230964.04827107157</v>
      </c>
      <c r="BH105" s="74">
        <f t="shared" si="43"/>
        <v>238346.70948985385</v>
      </c>
      <c r="BI105" s="74">
        <f t="shared" si="43"/>
        <v>245965.3541315078</v>
      </c>
      <c r="BJ105" s="74">
        <f t="shared" si="43"/>
        <v>253827.52529928851</v>
      </c>
      <c r="BK105" s="74">
        <f t="shared" si="43"/>
        <v>261941.00720833091</v>
      </c>
      <c r="BL105" s="116">
        <f t="shared" si="43"/>
        <v>270313.83289268188</v>
      </c>
    </row>
    <row r="106" spans="2:64" x14ac:dyDescent="0.2">
      <c r="B106" s="236" t="str">
        <f>B87</f>
        <v>Superalloys, hardfacing/HSS and other alloy</v>
      </c>
      <c r="C106" s="65" t="s">
        <v>2</v>
      </c>
      <c r="D106" s="74">
        <f t="shared" ref="D106:AC112" si="44">D$80*D87</f>
        <v>5232.0515488198398</v>
      </c>
      <c r="E106" s="74">
        <f t="shared" si="44"/>
        <v>5383.9436926601311</v>
      </c>
      <c r="F106" s="74">
        <f t="shared" si="44"/>
        <v>5460.3408906182976</v>
      </c>
      <c r="G106" s="74">
        <f t="shared" si="44"/>
        <v>5556.8751839972083</v>
      </c>
      <c r="H106" s="74">
        <f t="shared" si="44"/>
        <v>5663.5517241379312</v>
      </c>
      <c r="I106" s="74">
        <f t="shared" si="44"/>
        <v>6895.4448854709335</v>
      </c>
      <c r="J106" s="74">
        <f t="shared" si="44"/>
        <v>8589.0776494393394</v>
      </c>
      <c r="K106" s="74">
        <f t="shared" si="44"/>
        <v>8760.430819502968</v>
      </c>
      <c r="L106" s="74">
        <f t="shared" si="44"/>
        <v>8707.0145652364663</v>
      </c>
      <c r="M106" s="74">
        <f t="shared" si="44"/>
        <v>10104.539632781012</v>
      </c>
      <c r="N106" s="74">
        <f t="shared" si="44"/>
        <v>11492.352968078294</v>
      </c>
      <c r="O106" s="74">
        <f t="shared" si="44"/>
        <v>12940.34249135595</v>
      </c>
      <c r="P106" s="74">
        <f t="shared" si="44"/>
        <v>17155.596523068107</v>
      </c>
      <c r="Q106" s="74">
        <f t="shared" si="44"/>
        <v>17839.255641301163</v>
      </c>
      <c r="R106" s="74">
        <f t="shared" si="44"/>
        <v>19761.425287356324</v>
      </c>
      <c r="S106" s="74">
        <f t="shared" si="44"/>
        <v>22353.973703059452</v>
      </c>
      <c r="T106" s="74">
        <f t="shared" si="44"/>
        <v>26694.017922649622</v>
      </c>
      <c r="U106" s="74">
        <f t="shared" si="44"/>
        <v>26135.970566118813</v>
      </c>
      <c r="V106" s="74">
        <f t="shared" si="44"/>
        <v>28607.786162829132</v>
      </c>
      <c r="W106" s="74">
        <f t="shared" si="44"/>
        <v>28924.495760316564</v>
      </c>
      <c r="X106" s="74">
        <f t="shared" si="44"/>
        <v>36770.02496226634</v>
      </c>
      <c r="Y106" s="74">
        <f t="shared" si="44"/>
        <v>42969.878296146053</v>
      </c>
      <c r="Z106" s="74">
        <f t="shared" si="44"/>
        <v>45548.171368861033</v>
      </c>
      <c r="AA106" s="74">
        <f t="shared" si="44"/>
        <v>44438.577586206906</v>
      </c>
      <c r="AB106" s="74">
        <f t="shared" si="44"/>
        <v>49405.228031145722</v>
      </c>
      <c r="AC106" s="74">
        <f t="shared" si="44"/>
        <v>48300</v>
      </c>
      <c r="AD106" s="74">
        <f t="shared" si="42"/>
        <v>49942.200000000004</v>
      </c>
      <c r="AE106" s="74">
        <f t="shared" si="42"/>
        <v>51640.234800000006</v>
      </c>
      <c r="AF106" s="74">
        <f t="shared" si="42"/>
        <v>53396.002783200005</v>
      </c>
      <c r="AG106" s="74">
        <f t="shared" si="42"/>
        <v>55211.466877828803</v>
      </c>
      <c r="AH106" s="74">
        <f t="shared" si="42"/>
        <v>57088.656751674986</v>
      </c>
      <c r="AI106" s="74">
        <f t="shared" si="42"/>
        <v>59029.671081231936</v>
      </c>
      <c r="AJ106" s="74">
        <f t="shared" si="42"/>
        <v>61036.679897993825</v>
      </c>
      <c r="AK106" s="74">
        <f t="shared" si="42"/>
        <v>63111.927014525616</v>
      </c>
      <c r="AL106" s="74">
        <f t="shared" si="42"/>
        <v>65257.732533019487</v>
      </c>
      <c r="AM106" s="74">
        <f t="shared" si="42"/>
        <v>67476.495439142149</v>
      </c>
      <c r="AN106" s="74">
        <f t="shared" si="42"/>
        <v>69770.696284072983</v>
      </c>
      <c r="AO106" s="74">
        <f t="shared" si="42"/>
        <v>72142.899957731468</v>
      </c>
      <c r="AP106" s="74">
        <f t="shared" si="42"/>
        <v>74595.758556294342</v>
      </c>
      <c r="AQ106" s="74">
        <f t="shared" si="42"/>
        <v>77132.014347208358</v>
      </c>
      <c r="AR106" s="74">
        <f t="shared" si="42"/>
        <v>79754.502835013438</v>
      </c>
      <c r="AS106" s="74">
        <f t="shared" si="43"/>
        <v>82303.8194040245</v>
      </c>
      <c r="AT106" s="74">
        <f t="shared" si="43"/>
        <v>84934.623722792821</v>
      </c>
      <c r="AU106" s="74">
        <f t="shared" si="43"/>
        <v>87649.520510340444</v>
      </c>
      <c r="AV106" s="74">
        <f t="shared" si="43"/>
        <v>90451.197744353485</v>
      </c>
      <c r="AW106" s="74">
        <f t="shared" si="43"/>
        <v>93342.429322507654</v>
      </c>
      <c r="AX106" s="74">
        <f t="shared" si="43"/>
        <v>96326.077808861766</v>
      </c>
      <c r="AY106" s="74">
        <f t="shared" si="43"/>
        <v>99405.097268038604</v>
      </c>
      <c r="AZ106" s="74">
        <f t="shared" si="43"/>
        <v>102582.53618999894</v>
      </c>
      <c r="BA106" s="74">
        <f t="shared" si="43"/>
        <v>105861.54050830474</v>
      </c>
      <c r="BB106" s="74">
        <f t="shared" si="43"/>
        <v>109245.35671485976</v>
      </c>
      <c r="BC106" s="74">
        <f t="shared" si="43"/>
        <v>112737.33507421141</v>
      </c>
      <c r="BD106" s="74">
        <f t="shared" si="43"/>
        <v>116340.93294059626</v>
      </c>
      <c r="BE106" s="74">
        <f t="shared" si="43"/>
        <v>120059.71818101355</v>
      </c>
      <c r="BF106" s="74">
        <f t="shared" si="43"/>
        <v>123897.37270771555</v>
      </c>
      <c r="BG106" s="74">
        <f t="shared" si="43"/>
        <v>127857.69612361243</v>
      </c>
      <c r="BH106" s="74">
        <f t="shared" si="43"/>
        <v>131944.60948420089</v>
      </c>
      <c r="BI106" s="74">
        <f t="shared" si="43"/>
        <v>136162.15917974105</v>
      </c>
      <c r="BJ106" s="74">
        <f t="shared" si="43"/>
        <v>140514.52094152544</v>
      </c>
      <c r="BK106" s="74">
        <f t="shared" si="43"/>
        <v>145006.00397620647</v>
      </c>
      <c r="BL106" s="116">
        <f t="shared" si="43"/>
        <v>149641.05523227598</v>
      </c>
    </row>
    <row r="107" spans="2:64" x14ac:dyDescent="0.2">
      <c r="B107" s="236" t="str">
        <f t="shared" ref="B107:B112" si="45">B88</f>
        <v>Hard materials (carbides and diamond tools)</v>
      </c>
      <c r="C107" s="65" t="s">
        <v>2</v>
      </c>
      <c r="D107" s="74">
        <f t="shared" si="44"/>
        <v>2274.8050212260168</v>
      </c>
      <c r="E107" s="74">
        <f t="shared" si="44"/>
        <v>2340.845083765274</v>
      </c>
      <c r="F107" s="74">
        <f t="shared" si="44"/>
        <v>2374.0612567905632</v>
      </c>
      <c r="G107" s="74">
        <f t="shared" si="44"/>
        <v>2416.0326886944376</v>
      </c>
      <c r="H107" s="74">
        <f t="shared" si="44"/>
        <v>2462.4137931034479</v>
      </c>
      <c r="I107" s="74">
        <f t="shared" si="44"/>
        <v>2998.0195154221442</v>
      </c>
      <c r="J107" s="74">
        <f t="shared" si="44"/>
        <v>3734.3815867127551</v>
      </c>
      <c r="K107" s="74">
        <f t="shared" si="44"/>
        <v>3808.882965001289</v>
      </c>
      <c r="L107" s="74">
        <f t="shared" si="44"/>
        <v>3785.6585066245498</v>
      </c>
      <c r="M107" s="74">
        <f t="shared" si="44"/>
        <v>4393.2781012091345</v>
      </c>
      <c r="N107" s="74">
        <f t="shared" si="44"/>
        <v>4996.6752035123009</v>
      </c>
      <c r="O107" s="74">
        <f t="shared" si="44"/>
        <v>5626.2358658069334</v>
      </c>
      <c r="P107" s="74">
        <f t="shared" si="44"/>
        <v>7458.9550100296101</v>
      </c>
      <c r="Q107" s="74">
        <f t="shared" si="44"/>
        <v>7756.1981049135475</v>
      </c>
      <c r="R107" s="74">
        <f t="shared" si="44"/>
        <v>8591.9240379810071</v>
      </c>
      <c r="S107" s="74">
        <f t="shared" si="44"/>
        <v>9719.119001330193</v>
      </c>
      <c r="T107" s="74">
        <f t="shared" si="44"/>
        <v>11606.094748978094</v>
      </c>
      <c r="U107" s="74">
        <f t="shared" si="44"/>
        <v>11363.465463529916</v>
      </c>
      <c r="V107" s="74">
        <f t="shared" si="44"/>
        <v>12438.167896882229</v>
      </c>
      <c r="W107" s="74">
        <f t="shared" si="44"/>
        <v>12575.867721876764</v>
      </c>
      <c r="X107" s="74">
        <f t="shared" si="44"/>
        <v>15986.967374898406</v>
      </c>
      <c r="Y107" s="74">
        <f t="shared" si="44"/>
        <v>18682.55578093306</v>
      </c>
      <c r="Z107" s="74">
        <f t="shared" si="44"/>
        <v>19803.552769070011</v>
      </c>
      <c r="AA107" s="74">
        <f t="shared" si="44"/>
        <v>19321.120689655174</v>
      </c>
      <c r="AB107" s="74">
        <f t="shared" si="44"/>
        <v>21480.533926585096</v>
      </c>
      <c r="AC107" s="74">
        <f t="shared" si="44"/>
        <v>21000</v>
      </c>
      <c r="AD107" s="74">
        <f t="shared" si="42"/>
        <v>21554.399999999998</v>
      </c>
      <c r="AE107" s="74">
        <f t="shared" si="42"/>
        <v>22123.436159999997</v>
      </c>
      <c r="AF107" s="74">
        <f t="shared" si="42"/>
        <v>22707.494874623997</v>
      </c>
      <c r="AG107" s="74">
        <f t="shared" si="42"/>
        <v>23306.972739314071</v>
      </c>
      <c r="AH107" s="74">
        <f t="shared" si="42"/>
        <v>23922.276819631963</v>
      </c>
      <c r="AI107" s="74">
        <f t="shared" si="42"/>
        <v>24553.824927670248</v>
      </c>
      <c r="AJ107" s="74">
        <f t="shared" si="42"/>
        <v>25202.04590576074</v>
      </c>
      <c r="AK107" s="74">
        <f t="shared" si="42"/>
        <v>25867.379917672824</v>
      </c>
      <c r="AL107" s="74">
        <f t="shared" si="42"/>
        <v>26550.278747499386</v>
      </c>
      <c r="AM107" s="74">
        <f t="shared" si="42"/>
        <v>27251.206106433368</v>
      </c>
      <c r="AN107" s="74">
        <f t="shared" si="42"/>
        <v>27970.637947643208</v>
      </c>
      <c r="AO107" s="74">
        <f t="shared" si="42"/>
        <v>28709.06278946099</v>
      </c>
      <c r="AP107" s="74">
        <f t="shared" si="42"/>
        <v>29466.98204710276</v>
      </c>
      <c r="AQ107" s="74">
        <f t="shared" si="42"/>
        <v>30244.910373146271</v>
      </c>
      <c r="AR107" s="74">
        <f t="shared" si="42"/>
        <v>31043.376006997332</v>
      </c>
      <c r="AS107" s="74">
        <f t="shared" si="43"/>
        <v>32035.663464125526</v>
      </c>
      <c r="AT107" s="74">
        <f t="shared" si="43"/>
        <v>33059.668940497242</v>
      </c>
      <c r="AU107" s="74">
        <f t="shared" si="43"/>
        <v>34116.406288235179</v>
      </c>
      <c r="AV107" s="74">
        <f t="shared" si="43"/>
        <v>35206.92176678605</v>
      </c>
      <c r="AW107" s="74">
        <f t="shared" si="43"/>
        <v>36332.295078806004</v>
      </c>
      <c r="AX107" s="74">
        <f t="shared" si="43"/>
        <v>37493.640439157702</v>
      </c>
      <c r="AY107" s="74">
        <f t="shared" si="43"/>
        <v>38692.107678077351</v>
      </c>
      <c r="AZ107" s="74">
        <f t="shared" si="43"/>
        <v>39928.883379603998</v>
      </c>
      <c r="BA107" s="74">
        <f t="shared" si="43"/>
        <v>41205.192056398191</v>
      </c>
      <c r="BB107" s="74">
        <f t="shared" si="43"/>
        <v>42522.297362113204</v>
      </c>
      <c r="BC107" s="74">
        <f t="shared" si="43"/>
        <v>43881.503342519121</v>
      </c>
      <c r="BD107" s="74">
        <f t="shared" si="43"/>
        <v>45284.155726618577</v>
      </c>
      <c r="BE107" s="74">
        <f t="shared" si="43"/>
        <v>46731.643259032418</v>
      </c>
      <c r="BF107" s="74">
        <f t="shared" si="43"/>
        <v>48225.399074974441</v>
      </c>
      <c r="BG107" s="74">
        <f t="shared" si="43"/>
        <v>49766.902119176601</v>
      </c>
      <c r="BH107" s="74">
        <f t="shared" si="43"/>
        <v>51357.678610169532</v>
      </c>
      <c r="BI107" s="74">
        <f t="shared" si="43"/>
        <v>52999.303551368102</v>
      </c>
      <c r="BJ107" s="74">
        <f t="shared" si="43"/>
        <v>54693.402290458151</v>
      </c>
      <c r="BK107" s="74">
        <f t="shared" si="43"/>
        <v>56441.652128628295</v>
      </c>
      <c r="BL107" s="116">
        <f t="shared" si="43"/>
        <v>58245.783981240158</v>
      </c>
    </row>
    <row r="108" spans="2:64" x14ac:dyDescent="0.2">
      <c r="B108" s="236" t="str">
        <f t="shared" si="45"/>
        <v>Catalysts</v>
      </c>
      <c r="C108" s="65" t="s">
        <v>2</v>
      </c>
      <c r="D108" s="74">
        <f t="shared" si="44"/>
        <v>1592.3635148582118</v>
      </c>
      <c r="E108" s="74">
        <f t="shared" si="44"/>
        <v>1638.5915586356919</v>
      </c>
      <c r="F108" s="74">
        <f t="shared" si="44"/>
        <v>1661.8428797533945</v>
      </c>
      <c r="G108" s="74">
        <f t="shared" si="44"/>
        <v>1691.2228820861064</v>
      </c>
      <c r="H108" s="74">
        <f t="shared" si="44"/>
        <v>1723.6896551724137</v>
      </c>
      <c r="I108" s="74">
        <f t="shared" si="44"/>
        <v>2098.6136607955013</v>
      </c>
      <c r="J108" s="74">
        <f t="shared" si="44"/>
        <v>2614.0671106989289</v>
      </c>
      <c r="K108" s="74">
        <f t="shared" si="44"/>
        <v>2666.2180755009026</v>
      </c>
      <c r="L108" s="74">
        <f t="shared" si="44"/>
        <v>2649.9609546371853</v>
      </c>
      <c r="M108" s="74">
        <f t="shared" si="44"/>
        <v>3075.2946708463946</v>
      </c>
      <c r="N108" s="74">
        <f t="shared" si="44"/>
        <v>3497.6726424586109</v>
      </c>
      <c r="O108" s="74">
        <f t="shared" si="44"/>
        <v>3938.3651060648535</v>
      </c>
      <c r="P108" s="74">
        <f t="shared" si="44"/>
        <v>5221.2685070207272</v>
      </c>
      <c r="Q108" s="74">
        <f t="shared" si="44"/>
        <v>5429.3386734394835</v>
      </c>
      <c r="R108" s="74">
        <f t="shared" si="44"/>
        <v>6014.3468265867059</v>
      </c>
      <c r="S108" s="74">
        <f t="shared" si="44"/>
        <v>6803.3833009311365</v>
      </c>
      <c r="T108" s="74">
        <f t="shared" si="44"/>
        <v>8124.2663242846656</v>
      </c>
      <c r="U108" s="74">
        <f t="shared" si="44"/>
        <v>7954.4258244709408</v>
      </c>
      <c r="V108" s="74">
        <f t="shared" si="44"/>
        <v>8706.71752781756</v>
      </c>
      <c r="W108" s="74">
        <f t="shared" si="44"/>
        <v>8803.1074053137345</v>
      </c>
      <c r="X108" s="74">
        <f t="shared" si="44"/>
        <v>11190.877162428884</v>
      </c>
      <c r="Y108" s="74">
        <f t="shared" si="44"/>
        <v>13077.789046653143</v>
      </c>
      <c r="Z108" s="74">
        <f t="shared" si="44"/>
        <v>13862.486938349008</v>
      </c>
      <c r="AA108" s="74">
        <f t="shared" si="44"/>
        <v>13524.784482758621</v>
      </c>
      <c r="AB108" s="74">
        <f t="shared" si="44"/>
        <v>15036.373748609569</v>
      </c>
      <c r="AC108" s="74">
        <f t="shared" si="44"/>
        <v>14700.000000000002</v>
      </c>
      <c r="AD108" s="74">
        <f t="shared" si="42"/>
        <v>14670.600000000002</v>
      </c>
      <c r="AE108" s="74">
        <f t="shared" si="42"/>
        <v>14641.258800000001</v>
      </c>
      <c r="AF108" s="74">
        <f t="shared" si="42"/>
        <v>14611.976282400001</v>
      </c>
      <c r="AG108" s="74">
        <f t="shared" si="42"/>
        <v>14582.752329835201</v>
      </c>
      <c r="AH108" s="74">
        <f t="shared" si="42"/>
        <v>14553.586825175531</v>
      </c>
      <c r="AI108" s="74">
        <f t="shared" si="42"/>
        <v>14524.47965152518</v>
      </c>
      <c r="AJ108" s="74">
        <f t="shared" si="42"/>
        <v>14495.430692222129</v>
      </c>
      <c r="AK108" s="74">
        <f t="shared" si="42"/>
        <v>14466.439830837686</v>
      </c>
      <c r="AL108" s="74">
        <f t="shared" si="42"/>
        <v>14437.50695117601</v>
      </c>
      <c r="AM108" s="74">
        <f t="shared" si="42"/>
        <v>14408.631937273658</v>
      </c>
      <c r="AN108" s="74">
        <f t="shared" si="42"/>
        <v>14379.814673399111</v>
      </c>
      <c r="AO108" s="74">
        <f t="shared" si="42"/>
        <v>14351.055044052313</v>
      </c>
      <c r="AP108" s="74">
        <f t="shared" si="42"/>
        <v>14322.352933964208</v>
      </c>
      <c r="AQ108" s="74">
        <f t="shared" si="42"/>
        <v>14293.70822809628</v>
      </c>
      <c r="AR108" s="74">
        <f t="shared" si="42"/>
        <v>14265.120811640089</v>
      </c>
      <c r="AS108" s="74">
        <f t="shared" si="43"/>
        <v>14721.09893891008</v>
      </c>
      <c r="AT108" s="74">
        <f t="shared" si="43"/>
        <v>15191.652200544093</v>
      </c>
      <c r="AU108" s="74">
        <f t="shared" si="43"/>
        <v>15677.24648411222</v>
      </c>
      <c r="AV108" s="74">
        <f t="shared" si="43"/>
        <v>16178.36256906977</v>
      </c>
      <c r="AW108" s="74">
        <f t="shared" si="43"/>
        <v>16695.496602769636</v>
      </c>
      <c r="AX108" s="74">
        <f t="shared" si="43"/>
        <v>17229.160591690186</v>
      </c>
      <c r="AY108" s="74">
        <f t="shared" si="43"/>
        <v>17779.88290836502</v>
      </c>
      <c r="AZ108" s="74">
        <f t="shared" si="43"/>
        <v>18348.208814516522</v>
      </c>
      <c r="BA108" s="74">
        <f t="shared" si="43"/>
        <v>18934.701000911129</v>
      </c>
      <c r="BB108" s="74">
        <f t="shared" si="43"/>
        <v>19539.940144470827</v>
      </c>
      <c r="BC108" s="74">
        <f t="shared" si="43"/>
        <v>20164.525483192479</v>
      </c>
      <c r="BD108" s="74">
        <f t="shared" si="43"/>
        <v>20809.075409444173</v>
      </c>
      <c r="BE108" s="74">
        <f t="shared" si="43"/>
        <v>21474.228082226022</v>
      </c>
      <c r="BF108" s="74">
        <f t="shared" si="43"/>
        <v>22160.64205900161</v>
      </c>
      <c r="BG108" s="74">
        <f t="shared" si="43"/>
        <v>22868.996947725638</v>
      </c>
      <c r="BH108" s="74">
        <f t="shared" si="43"/>
        <v>23599.994079713346</v>
      </c>
      <c r="BI108" s="74">
        <f t="shared" si="43"/>
        <v>24354.357204017888</v>
      </c>
      <c r="BJ108" s="74">
        <f t="shared" si="43"/>
        <v>25132.833204003178</v>
      </c>
      <c r="BK108" s="74">
        <f t="shared" si="43"/>
        <v>25936.192836821658</v>
      </c>
      <c r="BL108" s="116">
        <f t="shared" si="43"/>
        <v>26765.231496529133</v>
      </c>
    </row>
    <row r="109" spans="2:64" x14ac:dyDescent="0.2">
      <c r="B109" s="236" t="str">
        <f t="shared" si="45"/>
        <v>Ceramics and Pigments</v>
      </c>
      <c r="C109" s="65" t="s">
        <v>2</v>
      </c>
      <c r="D109" s="74">
        <f t="shared" si="44"/>
        <v>1137.4025106130084</v>
      </c>
      <c r="E109" s="74">
        <f t="shared" si="44"/>
        <v>1170.422541882637</v>
      </c>
      <c r="F109" s="74">
        <f t="shared" si="44"/>
        <v>1187.0306283952816</v>
      </c>
      <c r="G109" s="74">
        <f t="shared" si="44"/>
        <v>1208.0163443472188</v>
      </c>
      <c r="H109" s="74">
        <f t="shared" si="44"/>
        <v>1231.206896551724</v>
      </c>
      <c r="I109" s="74">
        <f t="shared" si="44"/>
        <v>1499.0097577110721</v>
      </c>
      <c r="J109" s="74">
        <f t="shared" si="44"/>
        <v>1867.1907933563775</v>
      </c>
      <c r="K109" s="74">
        <f t="shared" si="44"/>
        <v>1904.4414825006445</v>
      </c>
      <c r="L109" s="74">
        <f t="shared" si="44"/>
        <v>1892.8292533122749</v>
      </c>
      <c r="M109" s="74">
        <f t="shared" si="44"/>
        <v>2196.6390506045673</v>
      </c>
      <c r="N109" s="74">
        <f t="shared" si="44"/>
        <v>2498.3376017561504</v>
      </c>
      <c r="O109" s="74">
        <f t="shared" si="44"/>
        <v>2813.1179329034667</v>
      </c>
      <c r="P109" s="74">
        <f t="shared" si="44"/>
        <v>3729.477505014805</v>
      </c>
      <c r="Q109" s="74">
        <f t="shared" si="44"/>
        <v>3878.0990524567737</v>
      </c>
      <c r="R109" s="74">
        <f t="shared" si="44"/>
        <v>4295.9620189905036</v>
      </c>
      <c r="S109" s="74">
        <f t="shared" si="44"/>
        <v>4859.5595006650965</v>
      </c>
      <c r="T109" s="74">
        <f t="shared" si="44"/>
        <v>5803.0473744890469</v>
      </c>
      <c r="U109" s="74">
        <f t="shared" si="44"/>
        <v>5681.7327317649579</v>
      </c>
      <c r="V109" s="74">
        <f t="shared" si="44"/>
        <v>6219.0839484411144</v>
      </c>
      <c r="W109" s="74">
        <f t="shared" si="44"/>
        <v>6287.9338609383822</v>
      </c>
      <c r="X109" s="74">
        <f t="shared" si="44"/>
        <v>7993.483687449203</v>
      </c>
      <c r="Y109" s="74">
        <f t="shared" si="44"/>
        <v>9341.2778904665302</v>
      </c>
      <c r="Z109" s="74">
        <f t="shared" si="44"/>
        <v>9901.7763845350055</v>
      </c>
      <c r="AA109" s="74">
        <f t="shared" si="44"/>
        <v>9660.560344827587</v>
      </c>
      <c r="AB109" s="74">
        <f t="shared" si="44"/>
        <v>10740.266963292548</v>
      </c>
      <c r="AC109" s="74">
        <f t="shared" si="44"/>
        <v>10500</v>
      </c>
      <c r="AD109" s="74">
        <f t="shared" si="42"/>
        <v>10417.049999999999</v>
      </c>
      <c r="AE109" s="74">
        <f t="shared" si="42"/>
        <v>10334.755304999999</v>
      </c>
      <c r="AF109" s="74">
        <f t="shared" si="42"/>
        <v>10253.110738090498</v>
      </c>
      <c r="AG109" s="74">
        <f t="shared" si="42"/>
        <v>10172.111163259582</v>
      </c>
      <c r="AH109" s="74">
        <f t="shared" si="42"/>
        <v>10091.751485069832</v>
      </c>
      <c r="AI109" s="74">
        <f t="shared" si="42"/>
        <v>10012.02664833778</v>
      </c>
      <c r="AJ109" s="74">
        <f t="shared" si="42"/>
        <v>9932.931637815911</v>
      </c>
      <c r="AK109" s="74">
        <f t="shared" si="42"/>
        <v>9854.4614778771647</v>
      </c>
      <c r="AL109" s="74">
        <f t="shared" si="42"/>
        <v>9776.6112322019344</v>
      </c>
      <c r="AM109" s="74">
        <f t="shared" si="42"/>
        <v>9699.3760034675397</v>
      </c>
      <c r="AN109" s="74">
        <f t="shared" si="42"/>
        <v>9622.7509330401463</v>
      </c>
      <c r="AO109" s="74">
        <f t="shared" si="42"/>
        <v>9546.7312006691282</v>
      </c>
      <c r="AP109" s="74">
        <f t="shared" si="42"/>
        <v>9471.3120241838424</v>
      </c>
      <c r="AQ109" s="74">
        <f t="shared" si="42"/>
        <v>9396.4886591927898</v>
      </c>
      <c r="AR109" s="74">
        <f t="shared" si="42"/>
        <v>9322.2563987851663</v>
      </c>
      <c r="AS109" s="74">
        <f t="shared" si="43"/>
        <v>9620.2381033060428</v>
      </c>
      <c r="AT109" s="74">
        <f t="shared" si="43"/>
        <v>9927.7446580810647</v>
      </c>
      <c r="AU109" s="74">
        <f t="shared" si="43"/>
        <v>10245.0805206356</v>
      </c>
      <c r="AV109" s="74">
        <f t="shared" si="43"/>
        <v>10572.559880341954</v>
      </c>
      <c r="AW109" s="74">
        <f t="shared" si="43"/>
        <v>10910.506969493448</v>
      </c>
      <c r="AX109" s="74">
        <f t="shared" si="43"/>
        <v>11259.256384321841</v>
      </c>
      <c r="AY109" s="74">
        <f t="shared" si="43"/>
        <v>11619.153416275931</v>
      </c>
      <c r="AZ109" s="74">
        <f t="shared" si="43"/>
        <v>11990.554393889319</v>
      </c>
      <c r="BA109" s="74">
        <f t="shared" si="43"/>
        <v>12373.827035575836</v>
      </c>
      <c r="BB109" s="74">
        <f t="shared" si="43"/>
        <v>12769.350813701902</v>
      </c>
      <c r="BC109" s="74">
        <f t="shared" si="43"/>
        <v>13177.517330296296</v>
      </c>
      <c r="BD109" s="74">
        <f t="shared" si="43"/>
        <v>13598.730704769325</v>
      </c>
      <c r="BE109" s="74">
        <f t="shared" si="43"/>
        <v>14033.407974025255</v>
      </c>
      <c r="BF109" s="74">
        <f t="shared" si="43"/>
        <v>14481.979505364154</v>
      </c>
      <c r="BG109" s="74">
        <f t="shared" si="43"/>
        <v>14944.889422581962</v>
      </c>
      <c r="BH109" s="74">
        <f t="shared" si="43"/>
        <v>15422.596045690649</v>
      </c>
      <c r="BI109" s="74">
        <f t="shared" si="43"/>
        <v>15915.57234469383</v>
      </c>
      <c r="BJ109" s="74">
        <f t="shared" si="43"/>
        <v>16424.306407867123</v>
      </c>
      <c r="BK109" s="74">
        <f t="shared" si="43"/>
        <v>16949.301925006857</v>
      </c>
      <c r="BL109" s="116">
        <f t="shared" si="43"/>
        <v>17491.078686125624</v>
      </c>
    </row>
    <row r="110" spans="2:64" x14ac:dyDescent="0.2">
      <c r="B110" s="236" t="str">
        <f t="shared" si="45"/>
        <v>Magnets</v>
      </c>
      <c r="C110" s="65" t="s">
        <v>2</v>
      </c>
      <c r="D110" s="74">
        <f t="shared" si="44"/>
        <v>1137.4025106130084</v>
      </c>
      <c r="E110" s="74">
        <f t="shared" si="44"/>
        <v>1170.422541882637</v>
      </c>
      <c r="F110" s="74">
        <f t="shared" si="44"/>
        <v>1187.0306283952816</v>
      </c>
      <c r="G110" s="74">
        <f t="shared" si="44"/>
        <v>1208.0163443472188</v>
      </c>
      <c r="H110" s="74">
        <f t="shared" si="44"/>
        <v>1231.206896551724</v>
      </c>
      <c r="I110" s="74">
        <f t="shared" si="44"/>
        <v>1499.0097577110721</v>
      </c>
      <c r="J110" s="74">
        <f t="shared" si="44"/>
        <v>1867.1907933563775</v>
      </c>
      <c r="K110" s="74">
        <f t="shared" si="44"/>
        <v>1904.4414825006445</v>
      </c>
      <c r="L110" s="74">
        <f t="shared" si="44"/>
        <v>1892.8292533122749</v>
      </c>
      <c r="M110" s="74">
        <f t="shared" si="44"/>
        <v>2196.6390506045673</v>
      </c>
      <c r="N110" s="74">
        <f t="shared" si="44"/>
        <v>2498.3376017561504</v>
      </c>
      <c r="O110" s="74">
        <f t="shared" si="44"/>
        <v>2813.1179329034667</v>
      </c>
      <c r="P110" s="74">
        <f t="shared" si="44"/>
        <v>3729.477505014805</v>
      </c>
      <c r="Q110" s="74">
        <f t="shared" si="44"/>
        <v>3878.0990524567737</v>
      </c>
      <c r="R110" s="74">
        <f t="shared" si="44"/>
        <v>4295.9620189905036</v>
      </c>
      <c r="S110" s="74">
        <f t="shared" si="44"/>
        <v>4859.5595006650965</v>
      </c>
      <c r="T110" s="74">
        <f t="shared" si="44"/>
        <v>5803.0473744890469</v>
      </c>
      <c r="U110" s="74">
        <f t="shared" si="44"/>
        <v>5681.7327317649579</v>
      </c>
      <c r="V110" s="74">
        <f t="shared" si="44"/>
        <v>6219.0839484411144</v>
      </c>
      <c r="W110" s="74">
        <f t="shared" si="44"/>
        <v>6287.9338609383822</v>
      </c>
      <c r="X110" s="74">
        <f t="shared" si="44"/>
        <v>7993.483687449203</v>
      </c>
      <c r="Y110" s="74">
        <f t="shared" si="44"/>
        <v>9341.2778904665302</v>
      </c>
      <c r="Z110" s="74">
        <f t="shared" si="44"/>
        <v>9901.7763845350055</v>
      </c>
      <c r="AA110" s="74">
        <f t="shared" si="44"/>
        <v>9660.560344827587</v>
      </c>
      <c r="AB110" s="74">
        <f t="shared" si="44"/>
        <v>10740.266963292548</v>
      </c>
      <c r="AC110" s="74">
        <f t="shared" si="44"/>
        <v>10500</v>
      </c>
      <c r="AD110" s="74">
        <f t="shared" si="42"/>
        <v>10261.65</v>
      </c>
      <c r="AE110" s="74">
        <f t="shared" si="42"/>
        <v>10028.710545</v>
      </c>
      <c r="AF110" s="74">
        <f t="shared" si="42"/>
        <v>9801.0588156284994</v>
      </c>
      <c r="AG110" s="74">
        <f t="shared" si="42"/>
        <v>9578.5747805137325</v>
      </c>
      <c r="AH110" s="74">
        <f t="shared" si="42"/>
        <v>9361.1411329960702</v>
      </c>
      <c r="AI110" s="74">
        <f t="shared" si="42"/>
        <v>9148.6432292770587</v>
      </c>
      <c r="AJ110" s="74">
        <f t="shared" si="42"/>
        <v>8940.9690279724691</v>
      </c>
      <c r="AK110" s="74">
        <f t="shared" si="42"/>
        <v>8738.0090310374944</v>
      </c>
      <c r="AL110" s="74">
        <f t="shared" si="42"/>
        <v>8539.6562260329429</v>
      </c>
      <c r="AM110" s="74">
        <f t="shared" si="42"/>
        <v>8345.8060297019947</v>
      </c>
      <c r="AN110" s="74">
        <f t="shared" si="42"/>
        <v>8156.3562328277594</v>
      </c>
      <c r="AO110" s="74">
        <f t="shared" si="42"/>
        <v>7971.2069463425687</v>
      </c>
      <c r="AP110" s="74">
        <f t="shared" si="42"/>
        <v>7790.2605486605917</v>
      </c>
      <c r="AQ110" s="74">
        <f t="shared" si="42"/>
        <v>7613.4216342059963</v>
      </c>
      <c r="AR110" s="74">
        <f t="shared" si="42"/>
        <v>7440.5969631095195</v>
      </c>
      <c r="AS110" s="74">
        <f t="shared" si="43"/>
        <v>7678.4322758144099</v>
      </c>
      <c r="AT110" s="74">
        <f t="shared" si="43"/>
        <v>7923.8698865942915</v>
      </c>
      <c r="AU110" s="74">
        <f t="shared" si="43"/>
        <v>8177.1527994646904</v>
      </c>
      <c r="AV110" s="74">
        <f t="shared" si="43"/>
        <v>8438.5317859544502</v>
      </c>
      <c r="AW110" s="74">
        <f t="shared" si="43"/>
        <v>8708.2656333907853</v>
      </c>
      <c r="AX110" s="74">
        <f t="shared" si="43"/>
        <v>8986.6214011206357</v>
      </c>
      <c r="AY110" s="74">
        <f t="shared" si="43"/>
        <v>9273.8746849220424</v>
      </c>
      <c r="AZ110" s="74">
        <f t="shared" si="43"/>
        <v>9570.3098898672961</v>
      </c>
      <c r="BA110" s="74">
        <f t="shared" si="43"/>
        <v>9876.220511908039</v>
      </c>
      <c r="BB110" s="74">
        <f t="shared" si="43"/>
        <v>10191.909428461109</v>
      </c>
      <c r="BC110" s="74">
        <f t="shared" si="43"/>
        <v>10517.689198282824</v>
      </c>
      <c r="BD110" s="74">
        <f t="shared" si="43"/>
        <v>10853.882370928617</v>
      </c>
      <c r="BE110" s="74">
        <f t="shared" si="43"/>
        <v>11200.821806104406</v>
      </c>
      <c r="BF110" s="74">
        <f t="shared" si="43"/>
        <v>11558.851003225884</v>
      </c>
      <c r="BG110" s="74">
        <f t="shared" si="43"/>
        <v>11928.324441512021</v>
      </c>
      <c r="BH110" s="74">
        <f t="shared" si="43"/>
        <v>12309.607930949513</v>
      </c>
      <c r="BI110" s="74">
        <f t="shared" si="43"/>
        <v>12703.078974475633</v>
      </c>
      <c r="BJ110" s="74">
        <f t="shared" si="43"/>
        <v>13109.127141738105</v>
      </c>
      <c r="BK110" s="74">
        <f t="shared" si="43"/>
        <v>13528.154454802039</v>
      </c>
      <c r="BL110" s="116">
        <f t="shared" si="43"/>
        <v>13960.575786185816</v>
      </c>
    </row>
    <row r="111" spans="2:64" x14ac:dyDescent="0.2">
      <c r="B111" s="236" t="str">
        <f t="shared" si="45"/>
        <v>Tyre adhesives and paint dryers</v>
      </c>
      <c r="C111" s="65" t="s">
        <v>2</v>
      </c>
      <c r="D111" s="74">
        <f t="shared" si="44"/>
        <v>909.92200849040705</v>
      </c>
      <c r="E111" s="74">
        <f t="shared" si="44"/>
        <v>936.33803350610992</v>
      </c>
      <c r="F111" s="74">
        <f t="shared" si="44"/>
        <v>949.62450271622572</v>
      </c>
      <c r="G111" s="74">
        <f t="shared" si="44"/>
        <v>966.41307547777546</v>
      </c>
      <c r="H111" s="74">
        <f t="shared" si="44"/>
        <v>984.96551724137953</v>
      </c>
      <c r="I111" s="74">
        <f t="shared" si="44"/>
        <v>1199.2078061688583</v>
      </c>
      <c r="J111" s="74">
        <f t="shared" si="44"/>
        <v>1493.7526346851025</v>
      </c>
      <c r="K111" s="74">
        <f t="shared" si="44"/>
        <v>1523.5531860005162</v>
      </c>
      <c r="L111" s="74">
        <f t="shared" si="44"/>
        <v>1514.2634026498206</v>
      </c>
      <c r="M111" s="74">
        <f t="shared" si="44"/>
        <v>1757.3112404836545</v>
      </c>
      <c r="N111" s="74">
        <f t="shared" si="44"/>
        <v>1998.6700814049211</v>
      </c>
      <c r="O111" s="74">
        <f t="shared" si="44"/>
        <v>2250.4943463227742</v>
      </c>
      <c r="P111" s="74">
        <f t="shared" si="44"/>
        <v>2983.5820040118451</v>
      </c>
      <c r="Q111" s="74">
        <f t="shared" si="44"/>
        <v>3102.4792419654204</v>
      </c>
      <c r="R111" s="74">
        <f t="shared" si="44"/>
        <v>3436.7696151924047</v>
      </c>
      <c r="S111" s="74">
        <f t="shared" si="44"/>
        <v>3887.6476005320792</v>
      </c>
      <c r="T111" s="74">
        <f t="shared" si="44"/>
        <v>4642.4378995912393</v>
      </c>
      <c r="U111" s="74">
        <f t="shared" si="44"/>
        <v>4545.3861854119677</v>
      </c>
      <c r="V111" s="74">
        <f t="shared" si="44"/>
        <v>4975.2671587528921</v>
      </c>
      <c r="W111" s="74">
        <f t="shared" si="44"/>
        <v>5030.3470887507065</v>
      </c>
      <c r="X111" s="74">
        <f t="shared" si="44"/>
        <v>6394.7869499593635</v>
      </c>
      <c r="Y111" s="74">
        <f t="shared" si="44"/>
        <v>7473.0223123732258</v>
      </c>
      <c r="Z111" s="74">
        <f t="shared" si="44"/>
        <v>7921.4211076280062</v>
      </c>
      <c r="AA111" s="74">
        <f t="shared" si="44"/>
        <v>7728.4482758620716</v>
      </c>
      <c r="AB111" s="74">
        <f t="shared" si="44"/>
        <v>8592.2135706340396</v>
      </c>
      <c r="AC111" s="74">
        <f t="shared" si="44"/>
        <v>8400</v>
      </c>
      <c r="AD111" s="74">
        <f t="shared" si="42"/>
        <v>8279.0400000000009</v>
      </c>
      <c r="AE111" s="74">
        <f t="shared" si="42"/>
        <v>8159.8218240000015</v>
      </c>
      <c r="AF111" s="74">
        <f t="shared" si="42"/>
        <v>8042.3203897344019</v>
      </c>
      <c r="AG111" s="74">
        <f t="shared" si="42"/>
        <v>7926.5109761222266</v>
      </c>
      <c r="AH111" s="74">
        <f t="shared" si="42"/>
        <v>7812.3692180660664</v>
      </c>
      <c r="AI111" s="74">
        <f t="shared" si="42"/>
        <v>7699.8711013259153</v>
      </c>
      <c r="AJ111" s="74">
        <f t="shared" si="42"/>
        <v>7588.9929574668222</v>
      </c>
      <c r="AK111" s="74">
        <f t="shared" si="42"/>
        <v>7479.7114588793002</v>
      </c>
      <c r="AL111" s="74">
        <f t="shared" si="42"/>
        <v>7372.0036138714386</v>
      </c>
      <c r="AM111" s="74">
        <f t="shared" si="42"/>
        <v>7265.8467618316899</v>
      </c>
      <c r="AN111" s="74">
        <f t="shared" si="42"/>
        <v>7161.2185684613141</v>
      </c>
      <c r="AO111" s="74">
        <f t="shared" si="42"/>
        <v>7058.0970210754713</v>
      </c>
      <c r="AP111" s="74">
        <f t="shared" si="42"/>
        <v>6956.4604239719847</v>
      </c>
      <c r="AQ111" s="74">
        <f t="shared" si="42"/>
        <v>6856.2873938667881</v>
      </c>
      <c r="AR111" s="74">
        <f t="shared" si="42"/>
        <v>6757.5568553951061</v>
      </c>
      <c r="AS111" s="74">
        <f t="shared" si="43"/>
        <v>6973.5591003483541</v>
      </c>
      <c r="AT111" s="74">
        <f t="shared" si="43"/>
        <v>7196.4657592522726</v>
      </c>
      <c r="AU111" s="74">
        <f t="shared" si="43"/>
        <v>7426.4975285723667</v>
      </c>
      <c r="AV111" s="74">
        <f t="shared" si="43"/>
        <v>7663.8821592367258</v>
      </c>
      <c r="AW111" s="74">
        <f t="shared" si="43"/>
        <v>7908.8546821287264</v>
      </c>
      <c r="AX111" s="74">
        <f t="shared" si="43"/>
        <v>8161.6576407875073</v>
      </c>
      <c r="AY111" s="74">
        <f t="shared" si="43"/>
        <v>8422.5413315466067</v>
      </c>
      <c r="AZ111" s="74">
        <f t="shared" si="43"/>
        <v>8691.7640513485276</v>
      </c>
      <c r="BA111" s="74">
        <f t="shared" si="43"/>
        <v>8969.592353480577</v>
      </c>
      <c r="BB111" s="74">
        <f t="shared" si="43"/>
        <v>9256.3013114851947</v>
      </c>
      <c r="BC111" s="74">
        <f t="shared" si="43"/>
        <v>9552.1747915060441</v>
      </c>
      <c r="BD111" s="74">
        <f t="shared" si="43"/>
        <v>9857.5057333395307</v>
      </c>
      <c r="BE111" s="74">
        <f t="shared" si="43"/>
        <v>10172.596440470008</v>
      </c>
      <c r="BF111" s="74">
        <f t="shared" si="43"/>
        <v>10497.758879375817</v>
      </c>
      <c r="BG111" s="74">
        <f t="shared" si="43"/>
        <v>10833.314988402513</v>
      </c>
      <c r="BH111" s="74">
        <f t="shared" si="43"/>
        <v>11179.596996509094</v>
      </c>
      <c r="BI111" s="74">
        <f t="shared" si="43"/>
        <v>11536.947752202788</v>
      </c>
      <c r="BJ111" s="74">
        <f t="shared" si="43"/>
        <v>11905.721062988114</v>
      </c>
      <c r="BK111" s="74">
        <f t="shared" si="43"/>
        <v>12286.282045666259</v>
      </c>
      <c r="BL111" s="116">
        <f t="shared" si="43"/>
        <v>12679.007487831632</v>
      </c>
    </row>
    <row r="112" spans="2:64" x14ac:dyDescent="0.2">
      <c r="B112" s="236" t="str">
        <f t="shared" si="45"/>
        <v>Others</v>
      </c>
      <c r="C112" s="65" t="s">
        <v>2</v>
      </c>
      <c r="D112" s="74">
        <f t="shared" si="44"/>
        <v>909.92200849040705</v>
      </c>
      <c r="E112" s="74">
        <f t="shared" si="44"/>
        <v>936.33803350610992</v>
      </c>
      <c r="F112" s="74">
        <f t="shared" si="44"/>
        <v>949.62450271622572</v>
      </c>
      <c r="G112" s="74">
        <f t="shared" si="44"/>
        <v>966.41307547777546</v>
      </c>
      <c r="H112" s="74">
        <f t="shared" si="44"/>
        <v>984.96551724137953</v>
      </c>
      <c r="I112" s="74">
        <f t="shared" si="44"/>
        <v>1199.2078061688583</v>
      </c>
      <c r="J112" s="74">
        <f t="shared" si="44"/>
        <v>1493.7526346851025</v>
      </c>
      <c r="K112" s="74">
        <f t="shared" si="44"/>
        <v>1523.5531860005162</v>
      </c>
      <c r="L112" s="74">
        <f t="shared" si="44"/>
        <v>1514.2634026498206</v>
      </c>
      <c r="M112" s="74">
        <f t="shared" si="44"/>
        <v>1757.3112404836545</v>
      </c>
      <c r="N112" s="74">
        <f t="shared" si="44"/>
        <v>1998.6700814049211</v>
      </c>
      <c r="O112" s="74">
        <f t="shared" si="44"/>
        <v>2250.4943463227742</v>
      </c>
      <c r="P112" s="74">
        <f t="shared" si="44"/>
        <v>2983.5820040118451</v>
      </c>
      <c r="Q112" s="74">
        <f t="shared" si="44"/>
        <v>3102.4792419654204</v>
      </c>
      <c r="R112" s="74">
        <f t="shared" si="44"/>
        <v>3436.7696151924047</v>
      </c>
      <c r="S112" s="74">
        <f t="shared" si="44"/>
        <v>3887.6476005320792</v>
      </c>
      <c r="T112" s="74">
        <f t="shared" si="44"/>
        <v>4642.4378995912393</v>
      </c>
      <c r="U112" s="74">
        <f t="shared" si="44"/>
        <v>4545.3861854119677</v>
      </c>
      <c r="V112" s="74">
        <f t="shared" si="44"/>
        <v>4975.2671587528921</v>
      </c>
      <c r="W112" s="74">
        <f t="shared" si="44"/>
        <v>5030.3470887507065</v>
      </c>
      <c r="X112" s="74">
        <f t="shared" si="44"/>
        <v>6394.7869499593635</v>
      </c>
      <c r="Y112" s="74">
        <f t="shared" si="44"/>
        <v>7473.0223123732258</v>
      </c>
      <c r="Z112" s="74">
        <f t="shared" si="44"/>
        <v>7921.4211076280062</v>
      </c>
      <c r="AA112" s="74">
        <f t="shared" si="44"/>
        <v>7728.4482758620716</v>
      </c>
      <c r="AB112" s="74">
        <f t="shared" si="44"/>
        <v>8592.2135706340396</v>
      </c>
      <c r="AC112" s="74">
        <f t="shared" si="44"/>
        <v>8400</v>
      </c>
      <c r="AD112" s="74">
        <f t="shared" si="42"/>
        <v>8279.0400000000009</v>
      </c>
      <c r="AE112" s="74">
        <f t="shared" si="42"/>
        <v>8159.8218240000015</v>
      </c>
      <c r="AF112" s="74">
        <f t="shared" si="42"/>
        <v>8042.3203897344019</v>
      </c>
      <c r="AG112" s="74">
        <f t="shared" si="42"/>
        <v>7926.5109761222266</v>
      </c>
      <c r="AH112" s="74">
        <f t="shared" si="42"/>
        <v>7812.3692180660664</v>
      </c>
      <c r="AI112" s="74">
        <f t="shared" si="42"/>
        <v>7699.8711013259153</v>
      </c>
      <c r="AJ112" s="74">
        <f t="shared" si="42"/>
        <v>7588.9929574668222</v>
      </c>
      <c r="AK112" s="74">
        <f t="shared" si="42"/>
        <v>7479.7114588793002</v>
      </c>
      <c r="AL112" s="74">
        <f t="shared" si="42"/>
        <v>7372.0036138714386</v>
      </c>
      <c r="AM112" s="74">
        <f t="shared" si="42"/>
        <v>7265.8467618316899</v>
      </c>
      <c r="AN112" s="74">
        <f t="shared" si="42"/>
        <v>7161.2185684613141</v>
      </c>
      <c r="AO112" s="74">
        <f t="shared" si="42"/>
        <v>7058.0970210754713</v>
      </c>
      <c r="AP112" s="74">
        <f t="shared" si="42"/>
        <v>6956.4604239719847</v>
      </c>
      <c r="AQ112" s="74">
        <f t="shared" si="42"/>
        <v>6856.2873938667881</v>
      </c>
      <c r="AR112" s="74">
        <f t="shared" si="42"/>
        <v>6757.5568553951061</v>
      </c>
      <c r="AS112" s="74">
        <f t="shared" si="43"/>
        <v>6973.5591003483541</v>
      </c>
      <c r="AT112" s="74">
        <f t="shared" si="43"/>
        <v>7196.4657592522726</v>
      </c>
      <c r="AU112" s="74">
        <f t="shared" si="43"/>
        <v>7426.4975285723667</v>
      </c>
      <c r="AV112" s="74">
        <f t="shared" si="43"/>
        <v>7663.8821592367258</v>
      </c>
      <c r="AW112" s="74">
        <f t="shared" si="43"/>
        <v>7908.8546821287264</v>
      </c>
      <c r="AX112" s="74">
        <f t="shared" si="43"/>
        <v>8161.6576407875073</v>
      </c>
      <c r="AY112" s="74">
        <f t="shared" si="43"/>
        <v>8422.5413315466067</v>
      </c>
      <c r="AZ112" s="74">
        <f t="shared" si="43"/>
        <v>8691.7640513485276</v>
      </c>
      <c r="BA112" s="74">
        <f t="shared" si="43"/>
        <v>8969.592353480577</v>
      </c>
      <c r="BB112" s="74">
        <f t="shared" si="43"/>
        <v>9256.3013114851947</v>
      </c>
      <c r="BC112" s="74">
        <f t="shared" si="43"/>
        <v>9552.1747915060441</v>
      </c>
      <c r="BD112" s="74">
        <f t="shared" si="43"/>
        <v>9857.5057333395307</v>
      </c>
      <c r="BE112" s="74">
        <f t="shared" si="43"/>
        <v>10172.596440470008</v>
      </c>
      <c r="BF112" s="74">
        <f t="shared" si="43"/>
        <v>10497.758879375817</v>
      </c>
      <c r="BG112" s="74">
        <f t="shared" si="43"/>
        <v>10833.314988402513</v>
      </c>
      <c r="BH112" s="74">
        <f t="shared" si="43"/>
        <v>11179.596996509094</v>
      </c>
      <c r="BI112" s="74">
        <f t="shared" si="43"/>
        <v>11536.947752202788</v>
      </c>
      <c r="BJ112" s="74">
        <f t="shared" si="43"/>
        <v>11905.721062988114</v>
      </c>
      <c r="BK112" s="74">
        <f t="shared" si="43"/>
        <v>12286.282045666259</v>
      </c>
      <c r="BL112" s="116">
        <f t="shared" si="43"/>
        <v>12679.007487831632</v>
      </c>
    </row>
    <row r="113" spans="2:64" x14ac:dyDescent="0.2">
      <c r="B113" s="64" t="s">
        <v>58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114"/>
    </row>
    <row r="114" spans="2:64" x14ac:dyDescent="0.2">
      <c r="B114" s="236" t="str">
        <f>B84</f>
        <v>Batteries</v>
      </c>
      <c r="C114" s="65" t="s">
        <v>2</v>
      </c>
      <c r="D114" s="74">
        <f t="shared" ref="D114:AC114" si="46">D$80*D86*D84</f>
        <v>3896.6349223695402</v>
      </c>
      <c r="E114" s="74">
        <f t="shared" si="46"/>
        <v>4009.7584699108788</v>
      </c>
      <c r="F114" s="74">
        <f t="shared" si="46"/>
        <v>4066.6562253624888</v>
      </c>
      <c r="G114" s="74">
        <f t="shared" si="46"/>
        <v>4138.5513309967937</v>
      </c>
      <c r="H114" s="74">
        <f t="shared" si="46"/>
        <v>4218</v>
      </c>
      <c r="I114" s="74">
        <f t="shared" si="46"/>
        <v>5135.4676258992795</v>
      </c>
      <c r="J114" s="74">
        <f t="shared" si="46"/>
        <v>6396.8215158924195</v>
      </c>
      <c r="K114" s="74">
        <f t="shared" si="46"/>
        <v>6524.4389027431416</v>
      </c>
      <c r="L114" s="74">
        <f t="shared" si="46"/>
        <v>6484.6564885496182</v>
      </c>
      <c r="M114" s="74">
        <f t="shared" si="46"/>
        <v>7525.4805194805185</v>
      </c>
      <c r="N114" s="74">
        <f t="shared" si="46"/>
        <v>8559.0716180371346</v>
      </c>
      <c r="O114" s="74">
        <f t="shared" si="46"/>
        <v>9637.4796747967484</v>
      </c>
      <c r="P114" s="74">
        <f t="shared" si="46"/>
        <v>12776.842105263157</v>
      </c>
      <c r="Q114" s="74">
        <f t="shared" si="46"/>
        <v>13286.005665722379</v>
      </c>
      <c r="R114" s="74">
        <f t="shared" si="46"/>
        <v>14717.565217391304</v>
      </c>
      <c r="S114" s="74">
        <f t="shared" si="46"/>
        <v>16648.397626112757</v>
      </c>
      <c r="T114" s="74">
        <f t="shared" si="46"/>
        <v>19880.699088145895</v>
      </c>
      <c r="U114" s="74">
        <f t="shared" si="46"/>
        <v>20813.084112149532</v>
      </c>
      <c r="V114" s="74">
        <f t="shared" si="46"/>
        <v>30917.731629392969</v>
      </c>
      <c r="W114" s="74">
        <f t="shared" si="46"/>
        <v>27805.868852459018</v>
      </c>
      <c r="X114" s="74">
        <f t="shared" si="46"/>
        <v>35347.979797979795</v>
      </c>
      <c r="Y114" s="74">
        <f t="shared" si="46"/>
        <v>48321.985157699441</v>
      </c>
      <c r="Z114" s="74">
        <f t="shared" si="46"/>
        <v>36900.371057513919</v>
      </c>
      <c r="AA114" s="74">
        <f t="shared" si="46"/>
        <v>51489.795918367352</v>
      </c>
      <c r="AB114" s="74">
        <f t="shared" si="46"/>
        <v>60963.729128014849</v>
      </c>
      <c r="AC114" s="74">
        <f t="shared" si="46"/>
        <v>69300</v>
      </c>
      <c r="AD114" s="74">
        <f t="shared" ref="AD114:BL121" si="47">AC114*(1+AD$82)</f>
        <v>71036.594838385878</v>
      </c>
      <c r="AE114" s="74">
        <f t="shared" si="47"/>
        <v>73276.043612360198</v>
      </c>
      <c r="AF114" s="74">
        <f t="shared" si="47"/>
        <v>75618.279165868749</v>
      </c>
      <c r="AG114" s="74">
        <f t="shared" si="47"/>
        <v>78035.383218243616</v>
      </c>
      <c r="AH114" s="74">
        <f>AG114*(1+AH$82)</f>
        <v>80529.748907149406</v>
      </c>
      <c r="AI114" s="74">
        <f t="shared" si="47"/>
        <v>83103.845865812516</v>
      </c>
      <c r="AJ114" s="74">
        <f t="shared" si="47"/>
        <v>85760.22266816716</v>
      </c>
      <c r="AK114" s="74">
        <f t="shared" si="47"/>
        <v>88501.509352159308</v>
      </c>
      <c r="AL114" s="74">
        <f t="shared" si="47"/>
        <v>91330.42002370696</v>
      </c>
      <c r="AM114" s="74">
        <f t="shared" si="47"/>
        <v>94249.755543894789</v>
      </c>
      <c r="AN114" s="74">
        <f t="shared" si="47"/>
        <v>97262.40630206377</v>
      </c>
      <c r="AO114" s="74">
        <f t="shared" si="47"/>
        <v>100371.35507754135</v>
      </c>
      <c r="AP114" s="74">
        <f t="shared" si="47"/>
        <v>103579.6799928455</v>
      </c>
      <c r="AQ114" s="74">
        <f t="shared" si="47"/>
        <v>106890.55756128668</v>
      </c>
      <c r="AR114" s="74">
        <f t="shared" si="47"/>
        <v>110307.26583198496</v>
      </c>
      <c r="AS114" s="74">
        <f t="shared" si="47"/>
        <v>113833.18763541614</v>
      </c>
      <c r="AT114" s="74">
        <f t="shared" si="47"/>
        <v>117471.81393270039</v>
      </c>
      <c r="AU114" s="74">
        <f t="shared" si="47"/>
        <v>121226.74727194935</v>
      </c>
      <c r="AV114" s="74">
        <f t="shared" si="47"/>
        <v>125101.70535509374</v>
      </c>
      <c r="AW114" s="74">
        <f t="shared" si="47"/>
        <v>129100.52471872306</v>
      </c>
      <c r="AX114" s="74">
        <f t="shared" si="47"/>
        <v>133227.16453258164</v>
      </c>
      <c r="AY114" s="74">
        <f t="shared" si="47"/>
        <v>137485.71051948192</v>
      </c>
      <c r="AZ114" s="74">
        <f t="shared" si="47"/>
        <v>141880.37900051597</v>
      </c>
      <c r="BA114" s="74">
        <f t="shared" si="47"/>
        <v>146415.52106957033</v>
      </c>
      <c r="BB114" s="74">
        <f t="shared" si="47"/>
        <v>151095.6269012774</v>
      </c>
      <c r="BC114" s="74">
        <f t="shared" si="47"/>
        <v>155925.33019666845</v>
      </c>
      <c r="BD114" s="74">
        <f t="shared" si="47"/>
        <v>160909.41277093007</v>
      </c>
      <c r="BE114" s="74">
        <f t="shared" si="47"/>
        <v>166052.8092878059</v>
      </c>
      <c r="BF114" s="74">
        <f t="shared" si="47"/>
        <v>171360.61214533175</v>
      </c>
      <c r="BG114" s="74">
        <f t="shared" si="47"/>
        <v>176838.07651774067</v>
      </c>
      <c r="BH114" s="74">
        <f t="shared" si="47"/>
        <v>182490.62555853048</v>
      </c>
      <c r="BI114" s="74">
        <f t="shared" si="47"/>
        <v>188323.85576984481</v>
      </c>
      <c r="BJ114" s="74">
        <f t="shared" si="47"/>
        <v>194343.54254348419</v>
      </c>
      <c r="BK114" s="74">
        <f t="shared" si="47"/>
        <v>200555.64587903285</v>
      </c>
      <c r="BL114" s="116">
        <f t="shared" si="47"/>
        <v>206966.3162847629</v>
      </c>
    </row>
    <row r="115" spans="2:64" x14ac:dyDescent="0.2">
      <c r="B115" s="236" t="str">
        <f>B87</f>
        <v>Superalloys, hardfacing/HSS and other alloy</v>
      </c>
      <c r="C115" s="65" t="s">
        <v>2</v>
      </c>
      <c r="D115" s="74">
        <f t="shared" ref="D115:AC121" si="48">D$80*D87</f>
        <v>5232.0515488198398</v>
      </c>
      <c r="E115" s="74">
        <f t="shared" si="48"/>
        <v>5383.9436926601311</v>
      </c>
      <c r="F115" s="74">
        <f t="shared" si="48"/>
        <v>5460.3408906182976</v>
      </c>
      <c r="G115" s="74">
        <f t="shared" si="48"/>
        <v>5556.8751839972083</v>
      </c>
      <c r="H115" s="74">
        <f t="shared" si="48"/>
        <v>5663.5517241379312</v>
      </c>
      <c r="I115" s="74">
        <f t="shared" si="48"/>
        <v>6895.4448854709335</v>
      </c>
      <c r="J115" s="74">
        <f t="shared" si="48"/>
        <v>8589.0776494393394</v>
      </c>
      <c r="K115" s="74">
        <f t="shared" si="48"/>
        <v>8760.430819502968</v>
      </c>
      <c r="L115" s="74">
        <f t="shared" si="48"/>
        <v>8707.0145652364663</v>
      </c>
      <c r="M115" s="74">
        <f t="shared" si="48"/>
        <v>10104.539632781012</v>
      </c>
      <c r="N115" s="74">
        <f t="shared" si="48"/>
        <v>11492.352968078294</v>
      </c>
      <c r="O115" s="74">
        <f t="shared" si="48"/>
        <v>12940.34249135595</v>
      </c>
      <c r="P115" s="74">
        <f t="shared" si="48"/>
        <v>17155.596523068107</v>
      </c>
      <c r="Q115" s="74">
        <f t="shared" si="48"/>
        <v>17839.255641301163</v>
      </c>
      <c r="R115" s="74">
        <f t="shared" si="48"/>
        <v>19761.425287356324</v>
      </c>
      <c r="S115" s="74">
        <f t="shared" si="48"/>
        <v>22353.973703059452</v>
      </c>
      <c r="T115" s="74">
        <f t="shared" si="48"/>
        <v>26694.017922649622</v>
      </c>
      <c r="U115" s="74">
        <f t="shared" si="48"/>
        <v>26135.970566118813</v>
      </c>
      <c r="V115" s="74">
        <f t="shared" si="48"/>
        <v>28607.786162829132</v>
      </c>
      <c r="W115" s="74">
        <f t="shared" si="48"/>
        <v>28924.495760316564</v>
      </c>
      <c r="X115" s="74">
        <f t="shared" si="48"/>
        <v>36770.02496226634</v>
      </c>
      <c r="Y115" s="74">
        <f t="shared" si="48"/>
        <v>42969.878296146053</v>
      </c>
      <c r="Z115" s="74">
        <f t="shared" si="48"/>
        <v>45548.171368861033</v>
      </c>
      <c r="AA115" s="74">
        <f t="shared" si="48"/>
        <v>44438.577586206906</v>
      </c>
      <c r="AB115" s="74">
        <f t="shared" si="48"/>
        <v>49405.228031145722</v>
      </c>
      <c r="AC115" s="74">
        <f t="shared" si="48"/>
        <v>48300</v>
      </c>
      <c r="AD115" s="74">
        <f t="shared" si="47"/>
        <v>49510.353978268948</v>
      </c>
      <c r="AE115" s="74">
        <f t="shared" si="47"/>
        <v>51071.181911644991</v>
      </c>
      <c r="AF115" s="74">
        <f t="shared" si="47"/>
        <v>52703.649115605498</v>
      </c>
      <c r="AG115" s="74">
        <f t="shared" si="47"/>
        <v>54388.297394533431</v>
      </c>
      <c r="AH115" s="74">
        <f t="shared" si="47"/>
        <v>56126.794692861702</v>
      </c>
      <c r="AI115" s="74">
        <f t="shared" si="47"/>
        <v>57920.862270111749</v>
      </c>
      <c r="AJ115" s="74">
        <f t="shared" si="47"/>
        <v>59772.276405086202</v>
      </c>
      <c r="AK115" s="74">
        <f t="shared" si="47"/>
        <v>61682.870154535281</v>
      </c>
      <c r="AL115" s="74">
        <f t="shared" si="47"/>
        <v>63654.535168038194</v>
      </c>
      <c r="AM115" s="74">
        <f t="shared" si="47"/>
        <v>65689.223560896382</v>
      </c>
      <c r="AN115" s="74">
        <f t="shared" si="47"/>
        <v>67788.949846892952</v>
      </c>
      <c r="AO115" s="74">
        <f t="shared" si="47"/>
        <v>69955.792932831871</v>
      </c>
      <c r="AP115" s="74">
        <f t="shared" si="47"/>
        <v>72191.898176831732</v>
      </c>
      <c r="AQ115" s="74">
        <f t="shared" si="47"/>
        <v>74499.479512411956</v>
      </c>
      <c r="AR115" s="74">
        <f t="shared" si="47"/>
        <v>76880.821640474387</v>
      </c>
      <c r="AS115" s="74">
        <f t="shared" si="47"/>
        <v>79338.282291350668</v>
      </c>
      <c r="AT115" s="74">
        <f t="shared" si="47"/>
        <v>81874.294559154849</v>
      </c>
      <c r="AU115" s="74">
        <f t="shared" si="47"/>
        <v>84491.36931075262</v>
      </c>
      <c r="AV115" s="74">
        <f t="shared" si="47"/>
        <v>87192.097671732045</v>
      </c>
      <c r="AW115" s="74">
        <f t="shared" si="47"/>
        <v>89979.153591837327</v>
      </c>
      <c r="AX115" s="74">
        <f t="shared" si="47"/>
        <v>92855.296492405425</v>
      </c>
      <c r="AY115" s="74">
        <f t="shared" si="47"/>
        <v>95823.373998426832</v>
      </c>
      <c r="AZ115" s="74">
        <f t="shared" si="47"/>
        <v>98886.324757935407</v>
      </c>
      <c r="BA115" s="74">
        <f t="shared" si="47"/>
        <v>102047.18135151875</v>
      </c>
      <c r="BB115" s="74">
        <f t="shared" si="47"/>
        <v>105309.07329482974</v>
      </c>
      <c r="BC115" s="74">
        <f t="shared" si="47"/>
        <v>108675.23013707199</v>
      </c>
      <c r="BD115" s="74">
        <f t="shared" si="47"/>
        <v>112148.98465852706</v>
      </c>
      <c r="BE115" s="74">
        <f t="shared" si="47"/>
        <v>115733.77617028901</v>
      </c>
      <c r="BF115" s="74">
        <f t="shared" si="47"/>
        <v>119433.1539194737</v>
      </c>
      <c r="BG115" s="74">
        <f t="shared" si="47"/>
        <v>123250.78060327386</v>
      </c>
      <c r="BH115" s="74">
        <f t="shared" si="47"/>
        <v>127190.43599533947</v>
      </c>
      <c r="BI115" s="74">
        <f t="shared" si="47"/>
        <v>131256.02068807371</v>
      </c>
      <c r="BJ115" s="74">
        <f t="shared" si="47"/>
        <v>135451.55995454965</v>
      </c>
      <c r="BK115" s="74">
        <f t="shared" si="47"/>
        <v>139781.20773387144</v>
      </c>
      <c r="BL115" s="116">
        <f t="shared" si="47"/>
        <v>144249.25074392572</v>
      </c>
    </row>
    <row r="116" spans="2:64" x14ac:dyDescent="0.2">
      <c r="B116" s="236" t="str">
        <f t="shared" ref="B116:B121" si="49">B88</f>
        <v>Hard materials (carbides and diamond tools)</v>
      </c>
      <c r="C116" s="65" t="s">
        <v>2</v>
      </c>
      <c r="D116" s="74">
        <f t="shared" si="48"/>
        <v>2274.8050212260168</v>
      </c>
      <c r="E116" s="74">
        <f t="shared" si="48"/>
        <v>2340.845083765274</v>
      </c>
      <c r="F116" s="74">
        <f t="shared" si="48"/>
        <v>2374.0612567905632</v>
      </c>
      <c r="G116" s="74">
        <f t="shared" si="48"/>
        <v>2416.0326886944376</v>
      </c>
      <c r="H116" s="74">
        <f t="shared" si="48"/>
        <v>2462.4137931034479</v>
      </c>
      <c r="I116" s="74">
        <f t="shared" si="48"/>
        <v>2998.0195154221442</v>
      </c>
      <c r="J116" s="74">
        <f t="shared" si="48"/>
        <v>3734.3815867127551</v>
      </c>
      <c r="K116" s="74">
        <f t="shared" si="48"/>
        <v>3808.882965001289</v>
      </c>
      <c r="L116" s="74">
        <f t="shared" si="48"/>
        <v>3785.6585066245498</v>
      </c>
      <c r="M116" s="74">
        <f t="shared" si="48"/>
        <v>4393.2781012091345</v>
      </c>
      <c r="N116" s="74">
        <f t="shared" si="48"/>
        <v>4996.6752035123009</v>
      </c>
      <c r="O116" s="74">
        <f t="shared" si="48"/>
        <v>5626.2358658069334</v>
      </c>
      <c r="P116" s="74">
        <f t="shared" si="48"/>
        <v>7458.9550100296101</v>
      </c>
      <c r="Q116" s="74">
        <f t="shared" si="48"/>
        <v>7756.1981049135475</v>
      </c>
      <c r="R116" s="74">
        <f t="shared" si="48"/>
        <v>8591.9240379810071</v>
      </c>
      <c r="S116" s="74">
        <f t="shared" si="48"/>
        <v>9719.119001330193</v>
      </c>
      <c r="T116" s="74">
        <f t="shared" si="48"/>
        <v>11606.094748978094</v>
      </c>
      <c r="U116" s="74">
        <f t="shared" si="48"/>
        <v>11363.465463529916</v>
      </c>
      <c r="V116" s="74">
        <f t="shared" si="48"/>
        <v>12438.167896882229</v>
      </c>
      <c r="W116" s="74">
        <f t="shared" si="48"/>
        <v>12575.867721876764</v>
      </c>
      <c r="X116" s="74">
        <f t="shared" si="48"/>
        <v>15986.967374898406</v>
      </c>
      <c r="Y116" s="74">
        <f t="shared" si="48"/>
        <v>18682.55578093306</v>
      </c>
      <c r="Z116" s="74">
        <f t="shared" si="48"/>
        <v>19803.552769070011</v>
      </c>
      <c r="AA116" s="74">
        <f t="shared" si="48"/>
        <v>19321.120689655174</v>
      </c>
      <c r="AB116" s="74">
        <f t="shared" si="48"/>
        <v>21480.533926585096</v>
      </c>
      <c r="AC116" s="74">
        <f t="shared" si="48"/>
        <v>21000</v>
      </c>
      <c r="AD116" s="74">
        <f t="shared" si="47"/>
        <v>21526.240860116934</v>
      </c>
      <c r="AE116" s="74">
        <f t="shared" si="47"/>
        <v>22204.861700715213</v>
      </c>
      <c r="AF116" s="74">
        <f t="shared" si="47"/>
        <v>22914.630050263258</v>
      </c>
      <c r="AG116" s="74">
        <f t="shared" si="47"/>
        <v>23647.085823710186</v>
      </c>
      <c r="AH116" s="74">
        <f t="shared" si="47"/>
        <v>24402.954214287696</v>
      </c>
      <c r="AI116" s="74">
        <f t="shared" si="47"/>
        <v>25182.98359570076</v>
      </c>
      <c r="AJ116" s="74">
        <f t="shared" si="47"/>
        <v>25987.946263080954</v>
      </c>
      <c r="AK116" s="74">
        <f t="shared" si="47"/>
        <v>26818.63919762403</v>
      </c>
      <c r="AL116" s="74">
        <f t="shared" si="47"/>
        <v>27675.884855668774</v>
      </c>
      <c r="AM116" s="74">
        <f t="shared" si="47"/>
        <v>28560.531982998422</v>
      </c>
      <c r="AN116" s="74">
        <f t="shared" si="47"/>
        <v>29473.456455170839</v>
      </c>
      <c r="AO116" s="74">
        <f t="shared" si="47"/>
        <v>30415.562144709496</v>
      </c>
      <c r="AP116" s="74">
        <f t="shared" si="47"/>
        <v>31387.781816013783</v>
      </c>
      <c r="AQ116" s="74">
        <f t="shared" si="47"/>
        <v>32391.078048874748</v>
      </c>
      <c r="AR116" s="74">
        <f t="shared" si="47"/>
        <v>33426.444191510585</v>
      </c>
      <c r="AS116" s="74">
        <f t="shared" si="47"/>
        <v>34494.90534406549</v>
      </c>
      <c r="AT116" s="74">
        <f t="shared" si="47"/>
        <v>35597.519373545569</v>
      </c>
      <c r="AU116" s="74">
        <f t="shared" si="47"/>
        <v>36735.377961196769</v>
      </c>
      <c r="AV116" s="74">
        <f t="shared" si="47"/>
        <v>37909.607683361734</v>
      </c>
      <c r="AW116" s="74">
        <f t="shared" si="47"/>
        <v>39121.371126885766</v>
      </c>
      <c r="AX116" s="74">
        <f t="shared" si="47"/>
        <v>40371.868040176247</v>
      </c>
      <c r="AY116" s="74">
        <f t="shared" si="47"/>
        <v>41662.33652105512</v>
      </c>
      <c r="AZ116" s="74">
        <f t="shared" si="47"/>
        <v>42994.054242580591</v>
      </c>
      <c r="BA116" s="74">
        <f t="shared" si="47"/>
        <v>44368.339718051611</v>
      </c>
      <c r="BB116" s="74">
        <f t="shared" si="47"/>
        <v>45786.553606447691</v>
      </c>
      <c r="BC116" s="74">
        <f t="shared" si="47"/>
        <v>47250.100059596502</v>
      </c>
      <c r="BD116" s="74">
        <f t="shared" si="47"/>
        <v>48760.428112403046</v>
      </c>
      <c r="BE116" s="74">
        <f t="shared" si="47"/>
        <v>50319.033117516934</v>
      </c>
      <c r="BF116" s="74">
        <f t="shared" si="47"/>
        <v>51927.458225858099</v>
      </c>
      <c r="BG116" s="74">
        <f t="shared" si="47"/>
        <v>53587.295914466864</v>
      </c>
      <c r="BH116" s="74">
        <f t="shared" si="47"/>
        <v>55300.189563191045</v>
      </c>
      <c r="BI116" s="74">
        <f t="shared" si="47"/>
        <v>57067.835081771147</v>
      </c>
      <c r="BJ116" s="74">
        <f t="shared" si="47"/>
        <v>58891.982588934596</v>
      </c>
      <c r="BK116" s="74">
        <f t="shared" si="47"/>
        <v>60774.438145161461</v>
      </c>
      <c r="BL116" s="116">
        <f t="shared" si="47"/>
        <v>62717.065540837233</v>
      </c>
    </row>
    <row r="117" spans="2:64" x14ac:dyDescent="0.2">
      <c r="B117" s="236" t="str">
        <f t="shared" si="49"/>
        <v>Catalysts</v>
      </c>
      <c r="C117" s="65" t="s">
        <v>2</v>
      </c>
      <c r="D117" s="74">
        <f t="shared" si="48"/>
        <v>1592.3635148582118</v>
      </c>
      <c r="E117" s="74">
        <f t="shared" si="48"/>
        <v>1638.5915586356919</v>
      </c>
      <c r="F117" s="74">
        <f t="shared" si="48"/>
        <v>1661.8428797533945</v>
      </c>
      <c r="G117" s="74">
        <f t="shared" si="48"/>
        <v>1691.2228820861064</v>
      </c>
      <c r="H117" s="74">
        <f t="shared" si="48"/>
        <v>1723.6896551724137</v>
      </c>
      <c r="I117" s="74">
        <f t="shared" si="48"/>
        <v>2098.6136607955013</v>
      </c>
      <c r="J117" s="74">
        <f t="shared" si="48"/>
        <v>2614.0671106989289</v>
      </c>
      <c r="K117" s="74">
        <f t="shared" si="48"/>
        <v>2666.2180755009026</v>
      </c>
      <c r="L117" s="74">
        <f t="shared" si="48"/>
        <v>2649.9609546371853</v>
      </c>
      <c r="M117" s="74">
        <f t="shared" si="48"/>
        <v>3075.2946708463946</v>
      </c>
      <c r="N117" s="74">
        <f t="shared" si="48"/>
        <v>3497.6726424586109</v>
      </c>
      <c r="O117" s="74">
        <f t="shared" si="48"/>
        <v>3938.3651060648535</v>
      </c>
      <c r="P117" s="74">
        <f t="shared" si="48"/>
        <v>5221.2685070207272</v>
      </c>
      <c r="Q117" s="74">
        <f t="shared" si="48"/>
        <v>5429.3386734394835</v>
      </c>
      <c r="R117" s="74">
        <f t="shared" si="48"/>
        <v>6014.3468265867059</v>
      </c>
      <c r="S117" s="74">
        <f t="shared" si="48"/>
        <v>6803.3833009311365</v>
      </c>
      <c r="T117" s="74">
        <f t="shared" si="48"/>
        <v>8124.2663242846656</v>
      </c>
      <c r="U117" s="74">
        <f t="shared" si="48"/>
        <v>7954.4258244709408</v>
      </c>
      <c r="V117" s="74">
        <f t="shared" si="48"/>
        <v>8706.71752781756</v>
      </c>
      <c r="W117" s="74">
        <f t="shared" si="48"/>
        <v>8803.1074053137345</v>
      </c>
      <c r="X117" s="74">
        <f t="shared" si="48"/>
        <v>11190.877162428884</v>
      </c>
      <c r="Y117" s="74">
        <f t="shared" si="48"/>
        <v>13077.789046653143</v>
      </c>
      <c r="Z117" s="74">
        <f t="shared" si="48"/>
        <v>13862.486938349008</v>
      </c>
      <c r="AA117" s="74">
        <f t="shared" si="48"/>
        <v>13524.784482758621</v>
      </c>
      <c r="AB117" s="74">
        <f t="shared" si="48"/>
        <v>15036.373748609569</v>
      </c>
      <c r="AC117" s="74">
        <f t="shared" si="48"/>
        <v>14700.000000000002</v>
      </c>
      <c r="AD117" s="74">
        <f t="shared" si="47"/>
        <v>15068.368602081855</v>
      </c>
      <c r="AE117" s="74">
        <f t="shared" si="47"/>
        <v>15543.40319050065</v>
      </c>
      <c r="AF117" s="74">
        <f t="shared" si="47"/>
        <v>16040.241035184283</v>
      </c>
      <c r="AG117" s="74">
        <f t="shared" si="47"/>
        <v>16552.960076597134</v>
      </c>
      <c r="AH117" s="74">
        <f t="shared" si="47"/>
        <v>17082.06795000139</v>
      </c>
      <c r="AI117" s="74">
        <f t="shared" si="47"/>
        <v>17628.088516990534</v>
      </c>
      <c r="AJ117" s="74">
        <f t="shared" si="47"/>
        <v>18191.56238415667</v>
      </c>
      <c r="AK117" s="74">
        <f t="shared" si="47"/>
        <v>18773.047438336824</v>
      </c>
      <c r="AL117" s="74">
        <f t="shared" si="47"/>
        <v>19373.119398968145</v>
      </c>
      <c r="AM117" s="74">
        <f t="shared" si="47"/>
        <v>19992.372388098898</v>
      </c>
      <c r="AN117" s="74">
        <f t="shared" si="47"/>
        <v>20631.41951861959</v>
      </c>
      <c r="AO117" s="74">
        <f t="shared" si="47"/>
        <v>21290.89350129665</v>
      </c>
      <c r="AP117" s="74">
        <f t="shared" si="47"/>
        <v>21971.44727120965</v>
      </c>
      <c r="AQ117" s="74">
        <f t="shared" si="47"/>
        <v>22673.754634212328</v>
      </c>
      <c r="AR117" s="74">
        <f t="shared" si="47"/>
        <v>23398.510934057416</v>
      </c>
      <c r="AS117" s="74">
        <f t="shared" si="47"/>
        <v>24146.433740845849</v>
      </c>
      <c r="AT117" s="74">
        <f t="shared" si="47"/>
        <v>24918.263561481905</v>
      </c>
      <c r="AU117" s="74">
        <f t="shared" si="47"/>
        <v>25714.764572837747</v>
      </c>
      <c r="AV117" s="74">
        <f t="shared" si="47"/>
        <v>26536.725378353221</v>
      </c>
      <c r="AW117" s="74">
        <f t="shared" si="47"/>
        <v>27384.959788820044</v>
      </c>
      <c r="AX117" s="74">
        <f t="shared" si="47"/>
        <v>28260.307628123381</v>
      </c>
      <c r="AY117" s="74">
        <f t="shared" si="47"/>
        <v>29163.635564738594</v>
      </c>
      <c r="AZ117" s="74">
        <f t="shared" si="47"/>
        <v>30095.837969806424</v>
      </c>
      <c r="BA117" s="74">
        <f t="shared" si="47"/>
        <v>31057.837802636139</v>
      </c>
      <c r="BB117" s="74">
        <f t="shared" si="47"/>
        <v>32050.587524513398</v>
      </c>
      <c r="BC117" s="74">
        <f t="shared" si="47"/>
        <v>33075.070041717561</v>
      </c>
      <c r="BD117" s="74">
        <f t="shared" si="47"/>
        <v>34132.299678682146</v>
      </c>
      <c r="BE117" s="74">
        <f t="shared" si="47"/>
        <v>35223.323182261869</v>
      </c>
      <c r="BF117" s="74">
        <f t="shared" si="47"/>
        <v>36349.220758100688</v>
      </c>
      <c r="BG117" s="74">
        <f t="shared" si="47"/>
        <v>37511.107140126827</v>
      </c>
      <c r="BH117" s="74">
        <f t="shared" si="47"/>
        <v>38710.132694233755</v>
      </c>
      <c r="BI117" s="74">
        <f t="shared" si="47"/>
        <v>39947.484557239826</v>
      </c>
      <c r="BJ117" s="74">
        <f t="shared" si="47"/>
        <v>41224.387812254245</v>
      </c>
      <c r="BK117" s="74">
        <f t="shared" si="47"/>
        <v>42542.106701613047</v>
      </c>
      <c r="BL117" s="116">
        <f t="shared" si="47"/>
        <v>43901.945878586092</v>
      </c>
    </row>
    <row r="118" spans="2:64" x14ac:dyDescent="0.2">
      <c r="B118" s="236" t="str">
        <f t="shared" si="49"/>
        <v>Ceramics and Pigments</v>
      </c>
      <c r="C118" s="65" t="s">
        <v>2</v>
      </c>
      <c r="D118" s="74">
        <f t="shared" si="48"/>
        <v>1137.4025106130084</v>
      </c>
      <c r="E118" s="74">
        <f t="shared" si="48"/>
        <v>1170.422541882637</v>
      </c>
      <c r="F118" s="74">
        <f t="shared" si="48"/>
        <v>1187.0306283952816</v>
      </c>
      <c r="G118" s="74">
        <f t="shared" si="48"/>
        <v>1208.0163443472188</v>
      </c>
      <c r="H118" s="74">
        <f t="shared" si="48"/>
        <v>1231.206896551724</v>
      </c>
      <c r="I118" s="74">
        <f t="shared" si="48"/>
        <v>1499.0097577110721</v>
      </c>
      <c r="J118" s="74">
        <f t="shared" si="48"/>
        <v>1867.1907933563775</v>
      </c>
      <c r="K118" s="74">
        <f t="shared" si="48"/>
        <v>1904.4414825006445</v>
      </c>
      <c r="L118" s="74">
        <f t="shared" si="48"/>
        <v>1892.8292533122749</v>
      </c>
      <c r="M118" s="74">
        <f t="shared" si="48"/>
        <v>2196.6390506045673</v>
      </c>
      <c r="N118" s="74">
        <f t="shared" si="48"/>
        <v>2498.3376017561504</v>
      </c>
      <c r="O118" s="74">
        <f t="shared" si="48"/>
        <v>2813.1179329034667</v>
      </c>
      <c r="P118" s="74">
        <f t="shared" si="48"/>
        <v>3729.477505014805</v>
      </c>
      <c r="Q118" s="74">
        <f t="shared" si="48"/>
        <v>3878.0990524567737</v>
      </c>
      <c r="R118" s="74">
        <f t="shared" si="48"/>
        <v>4295.9620189905036</v>
      </c>
      <c r="S118" s="74">
        <f t="shared" si="48"/>
        <v>4859.5595006650965</v>
      </c>
      <c r="T118" s="74">
        <f t="shared" si="48"/>
        <v>5803.0473744890469</v>
      </c>
      <c r="U118" s="74">
        <f t="shared" si="48"/>
        <v>5681.7327317649579</v>
      </c>
      <c r="V118" s="74">
        <f t="shared" si="48"/>
        <v>6219.0839484411144</v>
      </c>
      <c r="W118" s="74">
        <f t="shared" si="48"/>
        <v>6287.9338609383822</v>
      </c>
      <c r="X118" s="74">
        <f t="shared" si="48"/>
        <v>7993.483687449203</v>
      </c>
      <c r="Y118" s="74">
        <f t="shared" si="48"/>
        <v>9341.2778904665302</v>
      </c>
      <c r="Z118" s="74">
        <f t="shared" si="48"/>
        <v>9901.7763845350055</v>
      </c>
      <c r="AA118" s="74">
        <f t="shared" si="48"/>
        <v>9660.560344827587</v>
      </c>
      <c r="AB118" s="74">
        <f t="shared" si="48"/>
        <v>10740.266963292548</v>
      </c>
      <c r="AC118" s="74">
        <f t="shared" si="48"/>
        <v>10500</v>
      </c>
      <c r="AD118" s="74">
        <f t="shared" si="47"/>
        <v>10763.120430058467</v>
      </c>
      <c r="AE118" s="74">
        <f t="shared" si="47"/>
        <v>11102.430850357607</v>
      </c>
      <c r="AF118" s="74">
        <f t="shared" si="47"/>
        <v>11457.315025131629</v>
      </c>
      <c r="AG118" s="74">
        <f t="shared" si="47"/>
        <v>11823.542911855093</v>
      </c>
      <c r="AH118" s="74">
        <f t="shared" si="47"/>
        <v>12201.477107143848</v>
      </c>
      <c r="AI118" s="74">
        <f t="shared" si="47"/>
        <v>12591.49179785038</v>
      </c>
      <c r="AJ118" s="74">
        <f t="shared" si="47"/>
        <v>12993.973131540477</v>
      </c>
      <c r="AK118" s="74">
        <f t="shared" si="47"/>
        <v>13409.319598812015</v>
      </c>
      <c r="AL118" s="74">
        <f t="shared" si="47"/>
        <v>13837.942427834387</v>
      </c>
      <c r="AM118" s="74">
        <f t="shared" si="47"/>
        <v>14280.265991499211</v>
      </c>
      <c r="AN118" s="74">
        <f t="shared" si="47"/>
        <v>14736.72822758542</v>
      </c>
      <c r="AO118" s="74">
        <f t="shared" si="47"/>
        <v>15207.781072354748</v>
      </c>
      <c r="AP118" s="74">
        <f t="shared" si="47"/>
        <v>15693.890908006892</v>
      </c>
      <c r="AQ118" s="74">
        <f t="shared" si="47"/>
        <v>16195.539024437374</v>
      </c>
      <c r="AR118" s="74">
        <f t="shared" si="47"/>
        <v>16713.222095755293</v>
      </c>
      <c r="AS118" s="74">
        <f t="shared" si="47"/>
        <v>17247.452672032745</v>
      </c>
      <c r="AT118" s="74">
        <f t="shared" si="47"/>
        <v>17798.759686772784</v>
      </c>
      <c r="AU118" s="74">
        <f t="shared" si="47"/>
        <v>18367.688980598385</v>
      </c>
      <c r="AV118" s="74">
        <f t="shared" si="47"/>
        <v>18954.803841680867</v>
      </c>
      <c r="AW118" s="74">
        <f t="shared" si="47"/>
        <v>19560.685563442883</v>
      </c>
      <c r="AX118" s="74">
        <f t="shared" si="47"/>
        <v>20185.934020088123</v>
      </c>
      <c r="AY118" s="74">
        <f t="shared" si="47"/>
        <v>20831.16826052756</v>
      </c>
      <c r="AZ118" s="74">
        <f t="shared" si="47"/>
        <v>21497.027121290295</v>
      </c>
      <c r="BA118" s="74">
        <f t="shared" si="47"/>
        <v>22184.169859025806</v>
      </c>
      <c r="BB118" s="74">
        <f t="shared" si="47"/>
        <v>22893.276803223845</v>
      </c>
      <c r="BC118" s="74">
        <f t="shared" si="47"/>
        <v>23625.050029798251</v>
      </c>
      <c r="BD118" s="74">
        <f t="shared" si="47"/>
        <v>24380.214056201523</v>
      </c>
      <c r="BE118" s="74">
        <f t="shared" si="47"/>
        <v>25159.516558758467</v>
      </c>
      <c r="BF118" s="74">
        <f t="shared" si="47"/>
        <v>25963.72911292905</v>
      </c>
      <c r="BG118" s="74">
        <f t="shared" si="47"/>
        <v>26793.647957233432</v>
      </c>
      <c r="BH118" s="74">
        <f t="shared" si="47"/>
        <v>27650.094781595522</v>
      </c>
      <c r="BI118" s="74">
        <f t="shared" si="47"/>
        <v>28533.917540885574</v>
      </c>
      <c r="BJ118" s="74">
        <f t="shared" si="47"/>
        <v>29445.991294467298</v>
      </c>
      <c r="BK118" s="74">
        <f t="shared" si="47"/>
        <v>30387.21907258073</v>
      </c>
      <c r="BL118" s="116">
        <f t="shared" si="47"/>
        <v>31358.532770418617</v>
      </c>
    </row>
    <row r="119" spans="2:64" x14ac:dyDescent="0.2">
      <c r="B119" s="236" t="str">
        <f t="shared" si="49"/>
        <v>Magnets</v>
      </c>
      <c r="C119" s="65" t="s">
        <v>2</v>
      </c>
      <c r="D119" s="74">
        <f t="shared" si="48"/>
        <v>1137.4025106130084</v>
      </c>
      <c r="E119" s="74">
        <f t="shared" si="48"/>
        <v>1170.422541882637</v>
      </c>
      <c r="F119" s="74">
        <f t="shared" si="48"/>
        <v>1187.0306283952816</v>
      </c>
      <c r="G119" s="74">
        <f t="shared" si="48"/>
        <v>1208.0163443472188</v>
      </c>
      <c r="H119" s="74">
        <f t="shared" si="48"/>
        <v>1231.206896551724</v>
      </c>
      <c r="I119" s="74">
        <f t="shared" si="48"/>
        <v>1499.0097577110721</v>
      </c>
      <c r="J119" s="74">
        <f t="shared" si="48"/>
        <v>1867.1907933563775</v>
      </c>
      <c r="K119" s="74">
        <f t="shared" si="48"/>
        <v>1904.4414825006445</v>
      </c>
      <c r="L119" s="74">
        <f t="shared" si="48"/>
        <v>1892.8292533122749</v>
      </c>
      <c r="M119" s="74">
        <f t="shared" si="48"/>
        <v>2196.6390506045673</v>
      </c>
      <c r="N119" s="74">
        <f t="shared" si="48"/>
        <v>2498.3376017561504</v>
      </c>
      <c r="O119" s="74">
        <f t="shared" si="48"/>
        <v>2813.1179329034667</v>
      </c>
      <c r="P119" s="74">
        <f t="shared" si="48"/>
        <v>3729.477505014805</v>
      </c>
      <c r="Q119" s="74">
        <f t="shared" si="48"/>
        <v>3878.0990524567737</v>
      </c>
      <c r="R119" s="74">
        <f t="shared" si="48"/>
        <v>4295.9620189905036</v>
      </c>
      <c r="S119" s="74">
        <f t="shared" si="48"/>
        <v>4859.5595006650965</v>
      </c>
      <c r="T119" s="74">
        <f t="shared" si="48"/>
        <v>5803.0473744890469</v>
      </c>
      <c r="U119" s="74">
        <f t="shared" si="48"/>
        <v>5681.7327317649579</v>
      </c>
      <c r="V119" s="74">
        <f t="shared" si="48"/>
        <v>6219.0839484411144</v>
      </c>
      <c r="W119" s="74">
        <f t="shared" si="48"/>
        <v>6287.9338609383822</v>
      </c>
      <c r="X119" s="74">
        <f t="shared" si="48"/>
        <v>7993.483687449203</v>
      </c>
      <c r="Y119" s="74">
        <f t="shared" si="48"/>
        <v>9341.2778904665302</v>
      </c>
      <c r="Z119" s="74">
        <f t="shared" si="48"/>
        <v>9901.7763845350055</v>
      </c>
      <c r="AA119" s="74">
        <f t="shared" si="48"/>
        <v>9660.560344827587</v>
      </c>
      <c r="AB119" s="74">
        <f t="shared" si="48"/>
        <v>10740.266963292548</v>
      </c>
      <c r="AC119" s="74">
        <f t="shared" si="48"/>
        <v>10500</v>
      </c>
      <c r="AD119" s="74">
        <f t="shared" si="47"/>
        <v>10763.120430058467</v>
      </c>
      <c r="AE119" s="74">
        <f t="shared" si="47"/>
        <v>11102.430850357607</v>
      </c>
      <c r="AF119" s="74">
        <f t="shared" si="47"/>
        <v>11457.315025131629</v>
      </c>
      <c r="AG119" s="74">
        <f t="shared" si="47"/>
        <v>11823.542911855093</v>
      </c>
      <c r="AH119" s="74">
        <f t="shared" si="47"/>
        <v>12201.477107143848</v>
      </c>
      <c r="AI119" s="74">
        <f t="shared" si="47"/>
        <v>12591.49179785038</v>
      </c>
      <c r="AJ119" s="74">
        <f t="shared" si="47"/>
        <v>12993.973131540477</v>
      </c>
      <c r="AK119" s="74">
        <f t="shared" si="47"/>
        <v>13409.319598812015</v>
      </c>
      <c r="AL119" s="74">
        <f t="shared" si="47"/>
        <v>13837.942427834387</v>
      </c>
      <c r="AM119" s="74">
        <f t="shared" si="47"/>
        <v>14280.265991499211</v>
      </c>
      <c r="AN119" s="74">
        <f t="shared" si="47"/>
        <v>14736.72822758542</v>
      </c>
      <c r="AO119" s="74">
        <f t="shared" si="47"/>
        <v>15207.781072354748</v>
      </c>
      <c r="AP119" s="74">
        <f t="shared" si="47"/>
        <v>15693.890908006892</v>
      </c>
      <c r="AQ119" s="74">
        <f t="shared" si="47"/>
        <v>16195.539024437374</v>
      </c>
      <c r="AR119" s="74">
        <f t="shared" si="47"/>
        <v>16713.222095755293</v>
      </c>
      <c r="AS119" s="74">
        <f t="shared" si="47"/>
        <v>17247.452672032745</v>
      </c>
      <c r="AT119" s="74">
        <f t="shared" si="47"/>
        <v>17798.759686772784</v>
      </c>
      <c r="AU119" s="74">
        <f t="shared" si="47"/>
        <v>18367.688980598385</v>
      </c>
      <c r="AV119" s="74">
        <f t="shared" si="47"/>
        <v>18954.803841680867</v>
      </c>
      <c r="AW119" s="74">
        <f t="shared" si="47"/>
        <v>19560.685563442883</v>
      </c>
      <c r="AX119" s="74">
        <f t="shared" si="47"/>
        <v>20185.934020088123</v>
      </c>
      <c r="AY119" s="74">
        <f t="shared" si="47"/>
        <v>20831.16826052756</v>
      </c>
      <c r="AZ119" s="74">
        <f t="shared" si="47"/>
        <v>21497.027121290295</v>
      </c>
      <c r="BA119" s="74">
        <f t="shared" si="47"/>
        <v>22184.169859025806</v>
      </c>
      <c r="BB119" s="74">
        <f t="shared" si="47"/>
        <v>22893.276803223845</v>
      </c>
      <c r="BC119" s="74">
        <f t="shared" si="47"/>
        <v>23625.050029798251</v>
      </c>
      <c r="BD119" s="74">
        <f t="shared" si="47"/>
        <v>24380.214056201523</v>
      </c>
      <c r="BE119" s="74">
        <f t="shared" si="47"/>
        <v>25159.516558758467</v>
      </c>
      <c r="BF119" s="74">
        <f t="shared" si="47"/>
        <v>25963.72911292905</v>
      </c>
      <c r="BG119" s="74">
        <f t="shared" si="47"/>
        <v>26793.647957233432</v>
      </c>
      <c r="BH119" s="74">
        <f t="shared" si="47"/>
        <v>27650.094781595522</v>
      </c>
      <c r="BI119" s="74">
        <f t="shared" si="47"/>
        <v>28533.917540885574</v>
      </c>
      <c r="BJ119" s="74">
        <f t="shared" si="47"/>
        <v>29445.991294467298</v>
      </c>
      <c r="BK119" s="74">
        <f t="shared" si="47"/>
        <v>30387.21907258073</v>
      </c>
      <c r="BL119" s="116">
        <f t="shared" si="47"/>
        <v>31358.532770418617</v>
      </c>
    </row>
    <row r="120" spans="2:64" x14ac:dyDescent="0.2">
      <c r="B120" s="236" t="str">
        <f t="shared" si="49"/>
        <v>Tyre adhesives and paint dryers</v>
      </c>
      <c r="C120" s="65" t="s">
        <v>2</v>
      </c>
      <c r="D120" s="74">
        <f t="shared" si="48"/>
        <v>909.92200849040705</v>
      </c>
      <c r="E120" s="74">
        <f t="shared" si="48"/>
        <v>936.33803350610992</v>
      </c>
      <c r="F120" s="74">
        <f t="shared" si="48"/>
        <v>949.62450271622572</v>
      </c>
      <c r="G120" s="74">
        <f t="shared" si="48"/>
        <v>966.41307547777546</v>
      </c>
      <c r="H120" s="74">
        <f t="shared" si="48"/>
        <v>984.96551724137953</v>
      </c>
      <c r="I120" s="74">
        <f t="shared" si="48"/>
        <v>1199.2078061688583</v>
      </c>
      <c r="J120" s="74">
        <f t="shared" si="48"/>
        <v>1493.7526346851025</v>
      </c>
      <c r="K120" s="74">
        <f t="shared" si="48"/>
        <v>1523.5531860005162</v>
      </c>
      <c r="L120" s="74">
        <f t="shared" si="48"/>
        <v>1514.2634026498206</v>
      </c>
      <c r="M120" s="74">
        <f t="shared" si="48"/>
        <v>1757.3112404836545</v>
      </c>
      <c r="N120" s="74">
        <f t="shared" si="48"/>
        <v>1998.6700814049211</v>
      </c>
      <c r="O120" s="74">
        <f t="shared" si="48"/>
        <v>2250.4943463227742</v>
      </c>
      <c r="P120" s="74">
        <f t="shared" si="48"/>
        <v>2983.5820040118451</v>
      </c>
      <c r="Q120" s="74">
        <f t="shared" si="48"/>
        <v>3102.4792419654204</v>
      </c>
      <c r="R120" s="74">
        <f t="shared" si="48"/>
        <v>3436.7696151924047</v>
      </c>
      <c r="S120" s="74">
        <f t="shared" si="48"/>
        <v>3887.6476005320792</v>
      </c>
      <c r="T120" s="74">
        <f t="shared" si="48"/>
        <v>4642.4378995912393</v>
      </c>
      <c r="U120" s="74">
        <f t="shared" si="48"/>
        <v>4545.3861854119677</v>
      </c>
      <c r="V120" s="74">
        <f t="shared" si="48"/>
        <v>4975.2671587528921</v>
      </c>
      <c r="W120" s="74">
        <f t="shared" si="48"/>
        <v>5030.3470887507065</v>
      </c>
      <c r="X120" s="74">
        <f t="shared" si="48"/>
        <v>6394.7869499593635</v>
      </c>
      <c r="Y120" s="74">
        <f t="shared" si="48"/>
        <v>7473.0223123732258</v>
      </c>
      <c r="Z120" s="74">
        <f t="shared" si="48"/>
        <v>7921.4211076280062</v>
      </c>
      <c r="AA120" s="74">
        <f t="shared" si="48"/>
        <v>7728.4482758620716</v>
      </c>
      <c r="AB120" s="74">
        <f t="shared" si="48"/>
        <v>8592.2135706340396</v>
      </c>
      <c r="AC120" s="74">
        <f t="shared" si="48"/>
        <v>8400</v>
      </c>
      <c r="AD120" s="74">
        <f t="shared" si="47"/>
        <v>8610.4963440467727</v>
      </c>
      <c r="AE120" s="74">
        <f t="shared" si="47"/>
        <v>8881.9446802860839</v>
      </c>
      <c r="AF120" s="74">
        <f t="shared" si="47"/>
        <v>9165.8520201053034</v>
      </c>
      <c r="AG120" s="74">
        <f t="shared" si="47"/>
        <v>9458.8343294840743</v>
      </c>
      <c r="AH120" s="74">
        <f t="shared" si="47"/>
        <v>9761.1816857150789</v>
      </c>
      <c r="AI120" s="74">
        <f t="shared" si="47"/>
        <v>10073.193438280305</v>
      </c>
      <c r="AJ120" s="74">
        <f t="shared" si="47"/>
        <v>10395.178505232383</v>
      </c>
      <c r="AK120" s="74">
        <f t="shared" si="47"/>
        <v>10727.455679049614</v>
      </c>
      <c r="AL120" s="74">
        <f t="shared" si="47"/>
        <v>11070.353942267511</v>
      </c>
      <c r="AM120" s="74">
        <f t="shared" si="47"/>
        <v>11424.212793199369</v>
      </c>
      <c r="AN120" s="74">
        <f t="shared" si="47"/>
        <v>11789.382582068336</v>
      </c>
      <c r="AO120" s="74">
        <f t="shared" si="47"/>
        <v>12166.224857883799</v>
      </c>
      <c r="AP120" s="74">
        <f t="shared" si="47"/>
        <v>12555.112726405514</v>
      </c>
      <c r="AQ120" s="74">
        <f t="shared" si="47"/>
        <v>12956.431219549901</v>
      </c>
      <c r="AR120" s="74">
        <f t="shared" si="47"/>
        <v>13370.577676604236</v>
      </c>
      <c r="AS120" s="74">
        <f t="shared" si="47"/>
        <v>13797.962137626197</v>
      </c>
      <c r="AT120" s="74">
        <f t="shared" si="47"/>
        <v>14239.007749418228</v>
      </c>
      <c r="AU120" s="74">
        <f t="shared" si="47"/>
        <v>14694.151184478709</v>
      </c>
      <c r="AV120" s="74">
        <f t="shared" si="47"/>
        <v>15163.843073344695</v>
      </c>
      <c r="AW120" s="74">
        <f t="shared" si="47"/>
        <v>15648.548450754308</v>
      </c>
      <c r="AX120" s="74">
        <f t="shared" si="47"/>
        <v>16148.747216070498</v>
      </c>
      <c r="AY120" s="74">
        <f t="shared" si="47"/>
        <v>16664.934608422049</v>
      </c>
      <c r="AZ120" s="74">
        <f t="shared" si="47"/>
        <v>17197.621697032235</v>
      </c>
      <c r="BA120" s="74">
        <f t="shared" si="47"/>
        <v>17747.335887220641</v>
      </c>
      <c r="BB120" s="74">
        <f t="shared" si="47"/>
        <v>18314.621442579075</v>
      </c>
      <c r="BC120" s="74">
        <f t="shared" si="47"/>
        <v>18900.040023838599</v>
      </c>
      <c r="BD120" s="74">
        <f t="shared" si="47"/>
        <v>19504.171244961217</v>
      </c>
      <c r="BE120" s="74">
        <f t="shared" si="47"/>
        <v>20127.613247006775</v>
      </c>
      <c r="BF120" s="74">
        <f t="shared" si="47"/>
        <v>20770.983290343243</v>
      </c>
      <c r="BG120" s="74">
        <f t="shared" si="47"/>
        <v>21434.918365786751</v>
      </c>
      <c r="BH120" s="74">
        <f t="shared" si="47"/>
        <v>22120.075825276424</v>
      </c>
      <c r="BI120" s="74">
        <f t="shared" si="47"/>
        <v>22827.134032708465</v>
      </c>
      <c r="BJ120" s="74">
        <f t="shared" si="47"/>
        <v>23556.793035573846</v>
      </c>
      <c r="BK120" s="74">
        <f t="shared" si="47"/>
        <v>24309.77525806459</v>
      </c>
      <c r="BL120" s="116">
        <f t="shared" si="47"/>
        <v>25086.826216334899</v>
      </c>
    </row>
    <row r="121" spans="2:64" x14ac:dyDescent="0.2">
      <c r="B121" s="236" t="str">
        <f t="shared" si="49"/>
        <v>Others</v>
      </c>
      <c r="C121" s="65" t="s">
        <v>2</v>
      </c>
      <c r="D121" s="74">
        <f t="shared" si="48"/>
        <v>909.92200849040705</v>
      </c>
      <c r="E121" s="74">
        <f t="shared" si="48"/>
        <v>936.33803350610992</v>
      </c>
      <c r="F121" s="74">
        <f t="shared" si="48"/>
        <v>949.62450271622572</v>
      </c>
      <c r="G121" s="74">
        <f t="shared" si="48"/>
        <v>966.41307547777546</v>
      </c>
      <c r="H121" s="74">
        <f t="shared" si="48"/>
        <v>984.96551724137953</v>
      </c>
      <c r="I121" s="74">
        <f t="shared" si="48"/>
        <v>1199.2078061688583</v>
      </c>
      <c r="J121" s="74">
        <f t="shared" si="48"/>
        <v>1493.7526346851025</v>
      </c>
      <c r="K121" s="74">
        <f t="shared" si="48"/>
        <v>1523.5531860005162</v>
      </c>
      <c r="L121" s="74">
        <f t="shared" si="48"/>
        <v>1514.2634026498206</v>
      </c>
      <c r="M121" s="74">
        <f t="shared" si="48"/>
        <v>1757.3112404836545</v>
      </c>
      <c r="N121" s="74">
        <f t="shared" si="48"/>
        <v>1998.6700814049211</v>
      </c>
      <c r="O121" s="74">
        <f t="shared" si="48"/>
        <v>2250.4943463227742</v>
      </c>
      <c r="P121" s="74">
        <f t="shared" si="48"/>
        <v>2983.5820040118451</v>
      </c>
      <c r="Q121" s="74">
        <f t="shared" si="48"/>
        <v>3102.4792419654204</v>
      </c>
      <c r="R121" s="74">
        <f t="shared" si="48"/>
        <v>3436.7696151924047</v>
      </c>
      <c r="S121" s="74">
        <f t="shared" si="48"/>
        <v>3887.6476005320792</v>
      </c>
      <c r="T121" s="74">
        <f t="shared" si="48"/>
        <v>4642.4378995912393</v>
      </c>
      <c r="U121" s="74">
        <f t="shared" si="48"/>
        <v>4545.3861854119677</v>
      </c>
      <c r="V121" s="74">
        <f t="shared" si="48"/>
        <v>4975.2671587528921</v>
      </c>
      <c r="W121" s="74">
        <f t="shared" si="48"/>
        <v>5030.3470887507065</v>
      </c>
      <c r="X121" s="74">
        <f t="shared" si="48"/>
        <v>6394.7869499593635</v>
      </c>
      <c r="Y121" s="74">
        <f t="shared" si="48"/>
        <v>7473.0223123732258</v>
      </c>
      <c r="Z121" s="74">
        <f t="shared" si="48"/>
        <v>7921.4211076280062</v>
      </c>
      <c r="AA121" s="74">
        <f t="shared" si="48"/>
        <v>7728.4482758620716</v>
      </c>
      <c r="AB121" s="74">
        <f t="shared" si="48"/>
        <v>8592.2135706340396</v>
      </c>
      <c r="AC121" s="74">
        <f t="shared" si="48"/>
        <v>8400</v>
      </c>
      <c r="AD121" s="74">
        <f t="shared" si="47"/>
        <v>8610.4963440467727</v>
      </c>
      <c r="AE121" s="74">
        <f t="shared" si="47"/>
        <v>8881.9446802860839</v>
      </c>
      <c r="AF121" s="74">
        <f t="shared" si="47"/>
        <v>9165.8520201053034</v>
      </c>
      <c r="AG121" s="74">
        <f t="shared" si="47"/>
        <v>9458.8343294840743</v>
      </c>
      <c r="AH121" s="74">
        <f t="shared" si="47"/>
        <v>9761.1816857150789</v>
      </c>
      <c r="AI121" s="74">
        <f t="shared" si="47"/>
        <v>10073.193438280305</v>
      </c>
      <c r="AJ121" s="74">
        <f t="shared" si="47"/>
        <v>10395.178505232383</v>
      </c>
      <c r="AK121" s="74">
        <f t="shared" si="47"/>
        <v>10727.455679049614</v>
      </c>
      <c r="AL121" s="74">
        <f t="shared" si="47"/>
        <v>11070.353942267511</v>
      </c>
      <c r="AM121" s="74">
        <f t="shared" si="47"/>
        <v>11424.212793199369</v>
      </c>
      <c r="AN121" s="74">
        <f t="shared" ref="AN121:BL121" si="50">AM121*(1+AN$82)</f>
        <v>11789.382582068336</v>
      </c>
      <c r="AO121" s="74">
        <f t="shared" si="50"/>
        <v>12166.224857883799</v>
      </c>
      <c r="AP121" s="74">
        <f t="shared" si="50"/>
        <v>12555.112726405514</v>
      </c>
      <c r="AQ121" s="74">
        <f t="shared" si="50"/>
        <v>12956.431219549901</v>
      </c>
      <c r="AR121" s="74">
        <f t="shared" si="50"/>
        <v>13370.577676604236</v>
      </c>
      <c r="AS121" s="74">
        <f t="shared" si="50"/>
        <v>13797.962137626197</v>
      </c>
      <c r="AT121" s="74">
        <f t="shared" si="50"/>
        <v>14239.007749418228</v>
      </c>
      <c r="AU121" s="74">
        <f t="shared" si="50"/>
        <v>14694.151184478709</v>
      </c>
      <c r="AV121" s="74">
        <f t="shared" si="50"/>
        <v>15163.843073344695</v>
      </c>
      <c r="AW121" s="74">
        <f t="shared" si="50"/>
        <v>15648.548450754308</v>
      </c>
      <c r="AX121" s="74">
        <f t="shared" si="50"/>
        <v>16148.747216070498</v>
      </c>
      <c r="AY121" s="74">
        <f t="shared" si="50"/>
        <v>16664.934608422049</v>
      </c>
      <c r="AZ121" s="74">
        <f t="shared" si="50"/>
        <v>17197.621697032235</v>
      </c>
      <c r="BA121" s="74">
        <f t="shared" si="50"/>
        <v>17747.335887220641</v>
      </c>
      <c r="BB121" s="74">
        <f t="shared" si="50"/>
        <v>18314.621442579075</v>
      </c>
      <c r="BC121" s="74">
        <f t="shared" si="50"/>
        <v>18900.040023838599</v>
      </c>
      <c r="BD121" s="74">
        <f t="shared" si="50"/>
        <v>19504.171244961217</v>
      </c>
      <c r="BE121" s="74">
        <f t="shared" si="50"/>
        <v>20127.613247006775</v>
      </c>
      <c r="BF121" s="74">
        <f t="shared" si="50"/>
        <v>20770.983290343243</v>
      </c>
      <c r="BG121" s="74">
        <f t="shared" si="50"/>
        <v>21434.918365786751</v>
      </c>
      <c r="BH121" s="74">
        <f t="shared" si="50"/>
        <v>22120.075825276424</v>
      </c>
      <c r="BI121" s="74">
        <f t="shared" si="50"/>
        <v>22827.134032708465</v>
      </c>
      <c r="BJ121" s="74">
        <f t="shared" si="50"/>
        <v>23556.793035573846</v>
      </c>
      <c r="BK121" s="74">
        <f t="shared" si="50"/>
        <v>24309.77525806459</v>
      </c>
      <c r="BL121" s="116">
        <f t="shared" si="50"/>
        <v>25086.826216334899</v>
      </c>
    </row>
    <row r="122" spans="2:64" x14ac:dyDescent="0.2">
      <c r="B122" s="65"/>
      <c r="C122" s="65"/>
      <c r="D122" s="65"/>
      <c r="E122" s="65"/>
      <c r="F122" s="65"/>
      <c r="G122" s="65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5"/>
      <c r="BK122" s="65"/>
      <c r="BL122" s="114"/>
    </row>
    <row r="123" spans="2:64" x14ac:dyDescent="0.2">
      <c r="B123" s="64" t="s">
        <v>105</v>
      </c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114"/>
    </row>
    <row r="124" spans="2:64" ht="16" thickBot="1" x14ac:dyDescent="0.25">
      <c r="B124" s="65" t="s">
        <v>106</v>
      </c>
      <c r="C124" s="65" t="s">
        <v>2</v>
      </c>
      <c r="D124" s="65"/>
      <c r="E124" s="65"/>
      <c r="F124" s="65"/>
      <c r="G124" s="65"/>
      <c r="H124" s="74">
        <f>SUM(H114:H121)</f>
        <v>18500</v>
      </c>
      <c r="I124" s="74">
        <f t="shared" ref="I124:AB124" si="51">SUM(I114:I121)</f>
        <v>22523.980815347721</v>
      </c>
      <c r="J124" s="74">
        <f t="shared" si="51"/>
        <v>28056.234718826399</v>
      </c>
      <c r="K124" s="74">
        <f t="shared" si="51"/>
        <v>28615.960099750628</v>
      </c>
      <c r="L124" s="74">
        <f t="shared" si="51"/>
        <v>28441.475826972011</v>
      </c>
      <c r="M124" s="74">
        <f t="shared" si="51"/>
        <v>33006.493506493505</v>
      </c>
      <c r="N124" s="74">
        <f t="shared" si="51"/>
        <v>37539.787798408477</v>
      </c>
      <c r="O124" s="74">
        <f t="shared" si="51"/>
        <v>42269.647696476968</v>
      </c>
      <c r="P124" s="74">
        <f t="shared" si="51"/>
        <v>56038.781163434891</v>
      </c>
      <c r="Q124" s="74">
        <f t="shared" si="51"/>
        <v>58271.954674220957</v>
      </c>
      <c r="R124" s="74">
        <f t="shared" si="51"/>
        <v>64550.724637681153</v>
      </c>
      <c r="S124" s="74">
        <f t="shared" si="51"/>
        <v>73019.287833827882</v>
      </c>
      <c r="T124" s="74">
        <f t="shared" si="51"/>
        <v>87196.048632218852</v>
      </c>
      <c r="U124" s="74">
        <f t="shared" si="51"/>
        <v>86721.183800623054</v>
      </c>
      <c r="V124" s="74">
        <f t="shared" si="51"/>
        <v>103059.10543130989</v>
      </c>
      <c r="W124" s="74">
        <f t="shared" si="51"/>
        <v>100745.90163934429</v>
      </c>
      <c r="X124" s="74">
        <f t="shared" si="51"/>
        <v>128072.39057239056</v>
      </c>
      <c r="Y124" s="74">
        <f t="shared" si="51"/>
        <v>156680.80868711119</v>
      </c>
      <c r="Z124" s="74">
        <f t="shared" si="51"/>
        <v>151760.97711812</v>
      </c>
      <c r="AA124" s="74">
        <f t="shared" si="51"/>
        <v>163552.29591836737</v>
      </c>
      <c r="AB124" s="74">
        <f t="shared" si="51"/>
        <v>185550.82590220845</v>
      </c>
      <c r="AC124" s="74">
        <f>AC80*(1-AC84*AC85)</f>
        <v>191100</v>
      </c>
      <c r="AD124" s="74">
        <f>AD80*(1-AD84*AD85)</f>
        <v>162142.88</v>
      </c>
      <c r="AE124" s="74">
        <f>AE80*(1-AE84*AE85)</f>
        <v>165365.94285714289</v>
      </c>
      <c r="AF124" s="74">
        <f>AF80*(1-AF84*AF85)</f>
        <v>186962.620952381</v>
      </c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5"/>
      <c r="BK124" s="65"/>
      <c r="BL124" s="114"/>
    </row>
    <row r="125" spans="2:64" ht="16" thickBot="1" x14ac:dyDescent="0.25">
      <c r="B125" s="75" t="s">
        <v>111</v>
      </c>
      <c r="C125" s="270">
        <f>(CORREL(H124:AF124,H81:AF81))^2</f>
        <v>0.96542573111927521</v>
      </c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114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B59FB-61D1-4998-8BCA-B90E6BC97A27}">
  <dimension ref="A1:DK117"/>
  <sheetViews>
    <sheetView zoomScale="85" zoomScaleNormal="85" workbookViewId="0">
      <pane xSplit="3" ySplit="2" topLeftCell="D3" activePane="bottomRight" state="frozen"/>
      <selection activeCell="R21" sqref="R21"/>
      <selection pane="topRight" activeCell="R21" sqref="R21"/>
      <selection pane="bottomLeft" activeCell="R21" sqref="R21"/>
      <selection pane="bottomRight" activeCell="E122" sqref="E122"/>
    </sheetView>
  </sheetViews>
  <sheetFormatPr baseColWidth="10" defaultColWidth="13.33203125" defaultRowHeight="15" x14ac:dyDescent="0.2"/>
  <cols>
    <col min="1" max="1" width="5.33203125" bestFit="1" customWidth="1"/>
    <col min="2" max="2" width="54" style="2" bestFit="1" customWidth="1"/>
    <col min="3" max="3" width="14.1640625" style="21" bestFit="1" customWidth="1"/>
    <col min="4" max="33" width="8.1640625" bestFit="1" customWidth="1"/>
    <col min="34" max="99" width="6.1640625" bestFit="1" customWidth="1"/>
    <col min="100" max="114" width="6.6640625" bestFit="1" customWidth="1"/>
    <col min="115" max="115" width="44.1640625" style="390" bestFit="1" customWidth="1"/>
  </cols>
  <sheetData>
    <row r="1" spans="1:115" x14ac:dyDescent="0.2">
      <c r="A1" t="s">
        <v>62</v>
      </c>
      <c r="B1"/>
      <c r="C1"/>
    </row>
    <row r="2" spans="1:115" s="1" customFormat="1" x14ac:dyDescent="0.2">
      <c r="A2" t="s">
        <v>57</v>
      </c>
      <c r="B2" s="26" t="e">
        <f ca="1">MID(CELL("Dateiname",$B$2),FIND("]", CELL("Dateiname",$B$2))+1,31)&amp;" HI"</f>
        <v>#VALUE!</v>
      </c>
      <c r="C2" s="24" t="s">
        <v>1</v>
      </c>
      <c r="D2" s="58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t="s">
        <v>57</v>
      </c>
      <c r="B3" s="7" t="str">
        <f>'Data Non-Energy-Sector'!B24</f>
        <v>Air Conditioners</v>
      </c>
      <c r="C3" s="25" t="s">
        <v>2</v>
      </c>
      <c r="D3" s="82">
        <f t="shared" ref="D3:M3" si="51">D101</f>
        <v>23.421199887913705</v>
      </c>
      <c r="E3" s="82">
        <f t="shared" si="51"/>
        <v>24.118758708928727</v>
      </c>
      <c r="F3" s="82">
        <f t="shared" si="51"/>
        <v>24.482580834138723</v>
      </c>
      <c r="G3" s="82">
        <f t="shared" si="51"/>
        <v>24.917621268559731</v>
      </c>
      <c r="H3" s="82">
        <f t="shared" si="51"/>
        <v>25.289482500000002</v>
      </c>
      <c r="I3" s="82">
        <f t="shared" si="51"/>
        <v>31.429274446739448</v>
      </c>
      <c r="J3" s="82">
        <f t="shared" si="51"/>
        <v>33.465348490230902</v>
      </c>
      <c r="K3" s="82">
        <f t="shared" si="51"/>
        <v>31.55544796554797</v>
      </c>
      <c r="L3" s="82">
        <f t="shared" si="51"/>
        <v>30.427478367103699</v>
      </c>
      <c r="M3" s="82">
        <f t="shared" si="51"/>
        <v>32.679610762331841</v>
      </c>
      <c r="N3" s="82">
        <f t="shared" ref="N3:BL4" si="52">N101</f>
        <v>33.387202009598077</v>
      </c>
      <c r="O3" s="82">
        <f t="shared" si="52"/>
        <v>33.497722389407159</v>
      </c>
      <c r="P3" s="82">
        <f t="shared" si="52"/>
        <v>39.566017119565217</v>
      </c>
      <c r="Q3" s="82">
        <f t="shared" si="52"/>
        <v>40.020939079066949</v>
      </c>
      <c r="R3" s="82">
        <f t="shared" si="52"/>
        <v>41.329810942249232</v>
      </c>
      <c r="S3" s="82">
        <f t="shared" si="52"/>
        <v>50.00608325709058</v>
      </c>
      <c r="T3" s="82">
        <f t="shared" ref="T3:T4" si="53">T101</f>
        <v>49.36359900107265</v>
      </c>
      <c r="U3" s="82">
        <f t="shared" ref="U3:U4" si="54">U101</f>
        <v>49.401819144789783</v>
      </c>
      <c r="V3" s="82">
        <f t="shared" ref="V3:V4" si="55">V101</f>
        <v>49.844078541791333</v>
      </c>
      <c r="W3" s="82">
        <f t="shared" ref="W3:W4" si="56">W101</f>
        <v>53.72598816990574</v>
      </c>
      <c r="X3" s="82">
        <f t="shared" ref="X3:X4" si="57">X101</f>
        <v>53.823273396641156</v>
      </c>
      <c r="Y3" s="82">
        <f t="shared" ref="Y3:Y4" si="58">Y101</f>
        <v>42.876223561634816</v>
      </c>
      <c r="Z3" s="82">
        <f t="shared" ref="Z3:Z4" si="59">Z101</f>
        <v>40.564680116248226</v>
      </c>
      <c r="AA3" s="82">
        <f t="shared" ref="AA3:AA4" si="60">AA101</f>
        <v>41.510477400737592</v>
      </c>
      <c r="AB3" s="82">
        <f t="shared" ref="AB3:AB4" si="61">AB101</f>
        <v>46.192081346863318</v>
      </c>
      <c r="AC3" s="82">
        <f t="shared" ref="AC3:AC4" si="62">AC101</f>
        <v>47.583911534640301</v>
      </c>
      <c r="AD3" s="82">
        <f t="shared" ref="AD3:AD4" si="63">AD101</f>
        <v>41.88456873059198</v>
      </c>
      <c r="AE3" s="82">
        <f t="shared" si="52"/>
        <v>34.820551518871504</v>
      </c>
      <c r="AF3" s="82">
        <f t="shared" ref="AF3:AF4" si="64">AF101</f>
        <v>51.490399269379672</v>
      </c>
      <c r="AG3" s="82">
        <f t="shared" si="52"/>
        <v>53.621277859252416</v>
      </c>
      <c r="AH3" s="82">
        <f t="shared" si="52"/>
        <v>55.337158750748493</v>
      </c>
      <c r="AI3" s="82">
        <f t="shared" si="52"/>
        <v>57.107947830772446</v>
      </c>
      <c r="AJ3" s="82">
        <f t="shared" si="52"/>
        <v>58.935402161357167</v>
      </c>
      <c r="AK3" s="82">
        <f t="shared" si="52"/>
        <v>60.821335030520601</v>
      </c>
      <c r="AL3" s="82">
        <f t="shared" si="52"/>
        <v>62.767617751497262</v>
      </c>
      <c r="AM3" s="82">
        <f t="shared" si="52"/>
        <v>64.776181519545176</v>
      </c>
      <c r="AN3" s="82">
        <f t="shared" si="52"/>
        <v>66.849019328170627</v>
      </c>
      <c r="AO3" s="82">
        <f t="shared" si="52"/>
        <v>68.988187946672085</v>
      </c>
      <c r="AP3" s="82">
        <f t="shared" si="52"/>
        <v>71.19580996096559</v>
      </c>
      <c r="AQ3" s="82">
        <f t="shared" si="52"/>
        <v>73.474075879716494</v>
      </c>
      <c r="AR3" s="82">
        <f t="shared" si="52"/>
        <v>75.825246307867431</v>
      </c>
      <c r="AS3" s="82">
        <f t="shared" si="52"/>
        <v>78.25165418971919</v>
      </c>
      <c r="AT3" s="82">
        <f t="shared" si="52"/>
        <v>80.755707123790202</v>
      </c>
      <c r="AU3" s="82">
        <f t="shared" si="52"/>
        <v>83.339889751751485</v>
      </c>
      <c r="AV3" s="82">
        <f t="shared" si="52"/>
        <v>86.006766223807531</v>
      </c>
      <c r="AW3" s="82">
        <f t="shared" si="52"/>
        <v>88.75898274296938</v>
      </c>
      <c r="AX3" s="82">
        <f t="shared" si="52"/>
        <v>91.599270190744406</v>
      </c>
      <c r="AY3" s="82">
        <f t="shared" si="52"/>
        <v>94.530446836848228</v>
      </c>
      <c r="AZ3" s="82">
        <f t="shared" si="52"/>
        <v>97.55542113562737</v>
      </c>
      <c r="BA3" s="82">
        <f t="shared" si="52"/>
        <v>100.67719461196745</v>
      </c>
      <c r="BB3" s="82">
        <f t="shared" si="52"/>
        <v>103.89886483955041</v>
      </c>
      <c r="BC3" s="82">
        <f t="shared" si="52"/>
        <v>107.22362851441603</v>
      </c>
      <c r="BD3" s="82">
        <f t="shared" si="52"/>
        <v>110.65478462687734</v>
      </c>
      <c r="BE3" s="82">
        <f t="shared" si="52"/>
        <v>114.19573773493742</v>
      </c>
      <c r="BF3" s="82">
        <f t="shared" si="52"/>
        <v>117.85000134245543</v>
      </c>
      <c r="BG3" s="82">
        <f t="shared" si="52"/>
        <v>121.62120138541401</v>
      </c>
      <c r="BH3" s="82">
        <f t="shared" si="52"/>
        <v>125.51307982974727</v>
      </c>
      <c r="BI3" s="82">
        <f t="shared" si="52"/>
        <v>129.52949838429919</v>
      </c>
      <c r="BJ3" s="82">
        <f t="shared" si="52"/>
        <v>133.67444233259675</v>
      </c>
      <c r="BK3" s="82">
        <f t="shared" si="52"/>
        <v>137.95202448723987</v>
      </c>
      <c r="BL3" s="82">
        <f t="shared" si="52"/>
        <v>142.36648927083155</v>
      </c>
      <c r="BM3" s="82">
        <f t="shared" ref="BM3:DJ3" si="65">BM101</f>
        <v>146.92221692749817</v>
      </c>
      <c r="BN3" s="82">
        <f t="shared" si="65"/>
        <v>151.62372786917811</v>
      </c>
      <c r="BO3" s="82">
        <f t="shared" si="65"/>
        <v>156.47568716099181</v>
      </c>
      <c r="BP3" s="82">
        <f t="shared" si="65"/>
        <v>161.48290915014354</v>
      </c>
      <c r="BQ3" s="82">
        <f t="shared" si="65"/>
        <v>166.65036224294815</v>
      </c>
      <c r="BR3" s="82">
        <f t="shared" si="65"/>
        <v>171.98317383472249</v>
      </c>
      <c r="BS3" s="82">
        <f t="shared" si="65"/>
        <v>177.48663539743362</v>
      </c>
      <c r="BT3" s="82">
        <f t="shared" si="65"/>
        <v>183.16620773015148</v>
      </c>
      <c r="BU3" s="82">
        <f t="shared" si="65"/>
        <v>189.02752637751632</v>
      </c>
      <c r="BV3" s="82">
        <f t="shared" si="65"/>
        <v>195.07640722159684</v>
      </c>
      <c r="BW3" s="82">
        <f t="shared" si="65"/>
        <v>201.31885225268795</v>
      </c>
      <c r="BX3" s="82">
        <f t="shared" si="65"/>
        <v>207.76105552477398</v>
      </c>
      <c r="BY3" s="82">
        <f t="shared" si="65"/>
        <v>214.40940930156674</v>
      </c>
      <c r="BZ3" s="82">
        <f t="shared" si="65"/>
        <v>221.27051039921687</v>
      </c>
      <c r="CA3" s="82">
        <f t="shared" si="65"/>
        <v>228.35116673199181</v>
      </c>
      <c r="CB3" s="82">
        <f t="shared" si="65"/>
        <v>235.65840406741555</v>
      </c>
      <c r="CC3" s="82">
        <f t="shared" si="65"/>
        <v>243.19947299757285</v>
      </c>
      <c r="CD3" s="82">
        <f t="shared" si="65"/>
        <v>250.9818561334952</v>
      </c>
      <c r="CE3" s="82">
        <f t="shared" si="65"/>
        <v>259.01327552976704</v>
      </c>
      <c r="CF3" s="82">
        <f t="shared" si="65"/>
        <v>267.3017003467196</v>
      </c>
      <c r="CG3" s="82">
        <f t="shared" si="65"/>
        <v>275.85535475781461</v>
      </c>
      <c r="CH3" s="82">
        <f t="shared" si="65"/>
        <v>284.68272611006466</v>
      </c>
      <c r="CI3" s="82">
        <f t="shared" si="65"/>
        <v>293.79257334558673</v>
      </c>
      <c r="CJ3" s="82">
        <f t="shared" si="65"/>
        <v>303.19393569264554</v>
      </c>
      <c r="CK3" s="82">
        <f t="shared" si="65"/>
        <v>312.89614163481019</v>
      </c>
      <c r="CL3" s="82">
        <f t="shared" si="65"/>
        <v>322.90881816712414</v>
      </c>
      <c r="CM3" s="82">
        <f t="shared" si="65"/>
        <v>333.24190034847214</v>
      </c>
      <c r="CN3" s="82">
        <f t="shared" si="65"/>
        <v>343.90564115962326</v>
      </c>
      <c r="CO3" s="82">
        <f t="shared" si="65"/>
        <v>354.91062167673124</v>
      </c>
      <c r="CP3" s="82">
        <f t="shared" si="65"/>
        <v>366.26776157038665</v>
      </c>
      <c r="CQ3" s="82">
        <f t="shared" si="65"/>
        <v>377.98832994063906</v>
      </c>
      <c r="CR3" s="82">
        <f t="shared" si="65"/>
        <v>390.0839564987395</v>
      </c>
      <c r="CS3" s="82">
        <f t="shared" si="65"/>
        <v>402.56664310669919</v>
      </c>
      <c r="CT3" s="82">
        <f t="shared" si="65"/>
        <v>415.44877568611355</v>
      </c>
      <c r="CU3" s="82">
        <f t="shared" si="65"/>
        <v>428.7431365080692</v>
      </c>
      <c r="CV3" s="82">
        <f t="shared" si="65"/>
        <v>442.46291687632743</v>
      </c>
      <c r="CW3" s="82">
        <f t="shared" si="65"/>
        <v>456.62173021636994</v>
      </c>
      <c r="CX3" s="82">
        <f t="shared" si="65"/>
        <v>471.23362558329381</v>
      </c>
      <c r="CY3" s="82">
        <f t="shared" si="65"/>
        <v>486.3131016019592</v>
      </c>
      <c r="CZ3" s="82">
        <f t="shared" si="65"/>
        <v>501.87512085322192</v>
      </c>
      <c r="DA3" s="82">
        <f t="shared" si="65"/>
        <v>517.93512472052498</v>
      </c>
      <c r="DB3" s="82">
        <f t="shared" si="65"/>
        <v>534.50904871158184</v>
      </c>
      <c r="DC3" s="82">
        <f t="shared" si="65"/>
        <v>551.61333827035253</v>
      </c>
      <c r="DD3" s="82">
        <f t="shared" si="65"/>
        <v>569.26496509500384</v>
      </c>
      <c r="DE3" s="82">
        <f t="shared" si="65"/>
        <v>587.48144397804401</v>
      </c>
      <c r="DF3" s="82">
        <f t="shared" si="65"/>
        <v>606.28085018534148</v>
      </c>
      <c r="DG3" s="82">
        <f t="shared" si="65"/>
        <v>625.68183739127244</v>
      </c>
      <c r="DH3" s="82">
        <f t="shared" si="65"/>
        <v>645.70365618779317</v>
      </c>
      <c r="DI3" s="82">
        <f t="shared" si="65"/>
        <v>666.36617318580261</v>
      </c>
      <c r="DJ3" s="82">
        <f t="shared" si="65"/>
        <v>687.68989072774832</v>
      </c>
    </row>
    <row r="4" spans="1:115" x14ac:dyDescent="0.2">
      <c r="A4" t="s">
        <v>57</v>
      </c>
      <c r="B4" s="7" t="str">
        <f>'Data Non-Energy-Sector'!B25</f>
        <v>MRI Scanners</v>
      </c>
      <c r="C4" s="25" t="s">
        <v>2</v>
      </c>
      <c r="D4" s="82">
        <f t="shared" ref="D4:M4" si="66">D102</f>
        <v>7.8226807625631771</v>
      </c>
      <c r="E4" s="82">
        <f t="shared" si="66"/>
        <v>8.0556654087821951</v>
      </c>
      <c r="F4" s="82">
        <f t="shared" si="66"/>
        <v>8.1771819986023324</v>
      </c>
      <c r="G4" s="82">
        <f t="shared" si="66"/>
        <v>8.3224855036989496</v>
      </c>
      <c r="H4" s="82">
        <f t="shared" si="66"/>
        <v>8.4466871549999993</v>
      </c>
      <c r="I4" s="82">
        <f t="shared" si="66"/>
        <v>10.497377665210974</v>
      </c>
      <c r="J4" s="82">
        <f t="shared" si="66"/>
        <v>11.17742639573712</v>
      </c>
      <c r="K4" s="82">
        <f t="shared" si="66"/>
        <v>10.539519620493021</v>
      </c>
      <c r="L4" s="82">
        <f t="shared" si="66"/>
        <v>10.162777774612634</v>
      </c>
      <c r="M4" s="82">
        <f t="shared" si="66"/>
        <v>10.914989994618834</v>
      </c>
      <c r="N4" s="82">
        <f t="shared" si="52"/>
        <v>11.151325471205757</v>
      </c>
      <c r="O4" s="82">
        <f t="shared" si="52"/>
        <v>11.188239278061991</v>
      </c>
      <c r="P4" s="82">
        <f t="shared" si="52"/>
        <v>13.215049717934781</v>
      </c>
      <c r="Q4" s="82">
        <f t="shared" si="52"/>
        <v>13.366993652408361</v>
      </c>
      <c r="R4" s="82">
        <f t="shared" si="52"/>
        <v>13.804156854711243</v>
      </c>
      <c r="S4" s="82">
        <f t="shared" si="52"/>
        <v>16.702031807868252</v>
      </c>
      <c r="T4" s="82">
        <f t="shared" si="53"/>
        <v>16.487442066358263</v>
      </c>
      <c r="U4" s="82">
        <f t="shared" si="54"/>
        <v>16.500207594359786</v>
      </c>
      <c r="V4" s="82">
        <f t="shared" si="55"/>
        <v>16.647922232958305</v>
      </c>
      <c r="W4" s="82">
        <f t="shared" si="56"/>
        <v>17.944480048748517</v>
      </c>
      <c r="X4" s="82">
        <f t="shared" si="57"/>
        <v>17.976973314478144</v>
      </c>
      <c r="Y4" s="82">
        <f t="shared" si="58"/>
        <v>14.320658669586026</v>
      </c>
      <c r="Z4" s="82">
        <f t="shared" si="59"/>
        <v>13.548603158826907</v>
      </c>
      <c r="AA4" s="82">
        <f t="shared" si="60"/>
        <v>13.864499451846354</v>
      </c>
      <c r="AB4" s="82">
        <f t="shared" si="61"/>
        <v>15.428155169852348</v>
      </c>
      <c r="AC4" s="82">
        <f t="shared" si="62"/>
        <v>15.89302645256986</v>
      </c>
      <c r="AD4" s="82">
        <f t="shared" si="63"/>
        <v>13.98944595601772</v>
      </c>
      <c r="AE4" s="82">
        <f t="shared" si="52"/>
        <v>11.630064207303082</v>
      </c>
      <c r="AF4" s="82">
        <f t="shared" si="64"/>
        <v>17.197793355972809</v>
      </c>
      <c r="AG4" s="82">
        <f t="shared" si="52"/>
        <v>17.909506804990308</v>
      </c>
      <c r="AH4" s="82">
        <f t="shared" si="52"/>
        <v>18.48261102275</v>
      </c>
      <c r="AI4" s="82">
        <f t="shared" si="52"/>
        <v>19.074054575478002</v>
      </c>
      <c r="AJ4" s="82">
        <f t="shared" si="52"/>
        <v>19.684424321893299</v>
      </c>
      <c r="AK4" s="82">
        <f t="shared" si="52"/>
        <v>20.314325900193886</v>
      </c>
      <c r="AL4" s="82">
        <f t="shared" si="52"/>
        <v>20.96438432900009</v>
      </c>
      <c r="AM4" s="82">
        <f t="shared" si="52"/>
        <v>21.635244627528095</v>
      </c>
      <c r="AN4" s="82">
        <f t="shared" si="52"/>
        <v>22.327572455608994</v>
      </c>
      <c r="AO4" s="82">
        <f t="shared" si="52"/>
        <v>23.042054774188482</v>
      </c>
      <c r="AP4" s="82">
        <f t="shared" si="52"/>
        <v>23.779400526962515</v>
      </c>
      <c r="AQ4" s="82">
        <f t="shared" si="52"/>
        <v>24.540341343825318</v>
      </c>
      <c r="AR4" s="82">
        <f t="shared" si="52"/>
        <v>25.325632266827729</v>
      </c>
      <c r="AS4" s="82">
        <f t="shared" si="52"/>
        <v>26.136052499366215</v>
      </c>
      <c r="AT4" s="82">
        <f t="shared" si="52"/>
        <v>26.972406179345935</v>
      </c>
      <c r="AU4" s="82">
        <f t="shared" si="52"/>
        <v>27.835523177085005</v>
      </c>
      <c r="AV4" s="82">
        <f t="shared" si="52"/>
        <v>28.726259918751726</v>
      </c>
      <c r="AW4" s="82">
        <f t="shared" si="52"/>
        <v>29.645500236151783</v>
      </c>
      <c r="AX4" s="82">
        <f t="shared" si="52"/>
        <v>30.594156243708639</v>
      </c>
      <c r="AY4" s="82">
        <f t="shared" si="52"/>
        <v>31.573169243507316</v>
      </c>
      <c r="AZ4" s="82">
        <f t="shared" si="52"/>
        <v>32.583510659299549</v>
      </c>
      <c r="BA4" s="82">
        <f t="shared" si="52"/>
        <v>33.626183000397134</v>
      </c>
      <c r="BB4" s="82">
        <f t="shared" si="52"/>
        <v>34.702220856409845</v>
      </c>
      <c r="BC4" s="82">
        <f t="shared" si="52"/>
        <v>35.81269192381496</v>
      </c>
      <c r="BD4" s="82">
        <f t="shared" si="52"/>
        <v>36.958698065377042</v>
      </c>
      <c r="BE4" s="82">
        <f t="shared" si="52"/>
        <v>38.14137640346911</v>
      </c>
      <c r="BF4" s="82">
        <f t="shared" si="52"/>
        <v>39.361900448380119</v>
      </c>
      <c r="BG4" s="82">
        <f t="shared" si="52"/>
        <v>40.621481262728281</v>
      </c>
      <c r="BH4" s="82">
        <f t="shared" si="52"/>
        <v>41.921368663135588</v>
      </c>
      <c r="BI4" s="82">
        <f t="shared" si="52"/>
        <v>43.26285246035593</v>
      </c>
      <c r="BJ4" s="82">
        <f t="shared" si="52"/>
        <v>44.647263739087322</v>
      </c>
      <c r="BK4" s="82">
        <f t="shared" si="52"/>
        <v>46.075976178738117</v>
      </c>
      <c r="BL4" s="82">
        <f t="shared" si="52"/>
        <v>47.550407416457737</v>
      </c>
      <c r="BM4" s="82">
        <f t="shared" ref="BM4:DJ4" si="67">BM102</f>
        <v>49.07202045378439</v>
      </c>
      <c r="BN4" s="82">
        <f t="shared" si="67"/>
        <v>50.642325108305492</v>
      </c>
      <c r="BO4" s="82">
        <f t="shared" si="67"/>
        <v>52.262879511771267</v>
      </c>
      <c r="BP4" s="82">
        <f t="shared" si="67"/>
        <v>53.935291656147946</v>
      </c>
      <c r="BQ4" s="82">
        <f t="shared" si="67"/>
        <v>55.661220989144681</v>
      </c>
      <c r="BR4" s="82">
        <f t="shared" si="67"/>
        <v>57.442380060797312</v>
      </c>
      <c r="BS4" s="82">
        <f t="shared" si="67"/>
        <v>59.280536222742825</v>
      </c>
      <c r="BT4" s="82">
        <f t="shared" si="67"/>
        <v>61.177513381870597</v>
      </c>
      <c r="BU4" s="82">
        <f t="shared" si="67"/>
        <v>63.135193810090456</v>
      </c>
      <c r="BV4" s="82">
        <f t="shared" si="67"/>
        <v>65.155520012013355</v>
      </c>
      <c r="BW4" s="82">
        <f t="shared" si="67"/>
        <v>67.240496652397781</v>
      </c>
      <c r="BX4" s="82">
        <f t="shared" si="67"/>
        <v>69.392192545274511</v>
      </c>
      <c r="BY4" s="82">
        <f t="shared" si="67"/>
        <v>71.612742706723296</v>
      </c>
      <c r="BZ4" s="82">
        <f t="shared" si="67"/>
        <v>73.90435047333844</v>
      </c>
      <c r="CA4" s="82">
        <f t="shared" si="67"/>
        <v>76.269289688485273</v>
      </c>
      <c r="CB4" s="82">
        <f t="shared" si="67"/>
        <v>78.709906958516797</v>
      </c>
      <c r="CC4" s="82">
        <f t="shared" si="67"/>
        <v>81.22862398118933</v>
      </c>
      <c r="CD4" s="82">
        <f t="shared" si="67"/>
        <v>83.827939948587385</v>
      </c>
      <c r="CE4" s="82">
        <f t="shared" si="67"/>
        <v>86.510434026942178</v>
      </c>
      <c r="CF4" s="82">
        <f t="shared" si="67"/>
        <v>89.278767915804337</v>
      </c>
      <c r="CG4" s="82">
        <f t="shared" si="67"/>
        <v>92.13568848911008</v>
      </c>
      <c r="CH4" s="82">
        <f t="shared" si="67"/>
        <v>95.084030520761601</v>
      </c>
      <c r="CI4" s="82">
        <f t="shared" si="67"/>
        <v>98.126719497425981</v>
      </c>
      <c r="CJ4" s="82">
        <f t="shared" si="67"/>
        <v>101.26677452134362</v>
      </c>
      <c r="CK4" s="82">
        <f t="shared" si="67"/>
        <v>104.50731130602662</v>
      </c>
      <c r="CL4" s="82">
        <f t="shared" si="67"/>
        <v>107.85154526781947</v>
      </c>
      <c r="CM4" s="82">
        <f t="shared" si="67"/>
        <v>111.3027947163897</v>
      </c>
      <c r="CN4" s="82">
        <f t="shared" si="67"/>
        <v>114.86448414731417</v>
      </c>
      <c r="CO4" s="82">
        <f t="shared" si="67"/>
        <v>118.54014764002822</v>
      </c>
      <c r="CP4" s="82">
        <f t="shared" si="67"/>
        <v>122.33343236450914</v>
      </c>
      <c r="CQ4" s="82">
        <f t="shared" si="67"/>
        <v>126.24810220017343</v>
      </c>
      <c r="CR4" s="82">
        <f t="shared" si="67"/>
        <v>130.28804147057897</v>
      </c>
      <c r="CS4" s="82">
        <f t="shared" si="67"/>
        <v>134.45725879763751</v>
      </c>
      <c r="CT4" s="82">
        <f t="shared" si="67"/>
        <v>138.75989107916192</v>
      </c>
      <c r="CU4" s="82">
        <f t="shared" si="67"/>
        <v>143.2002075936951</v>
      </c>
      <c r="CV4" s="82">
        <f t="shared" si="67"/>
        <v>147.78261423669335</v>
      </c>
      <c r="CW4" s="82">
        <f t="shared" si="67"/>
        <v>152.51165789226755</v>
      </c>
      <c r="CX4" s="82">
        <f t="shared" si="67"/>
        <v>157.39203094482011</v>
      </c>
      <c r="CY4" s="82">
        <f t="shared" si="67"/>
        <v>162.42857593505437</v>
      </c>
      <c r="CZ4" s="82">
        <f t="shared" si="67"/>
        <v>167.62629036497611</v>
      </c>
      <c r="DA4" s="82">
        <f t="shared" si="67"/>
        <v>172.99033165665534</v>
      </c>
      <c r="DB4" s="82">
        <f t="shared" si="67"/>
        <v>178.52602226966832</v>
      </c>
      <c r="DC4" s="82">
        <f t="shared" si="67"/>
        <v>184.23885498229771</v>
      </c>
      <c r="DD4" s="82">
        <f t="shared" si="67"/>
        <v>190.13449834173124</v>
      </c>
      <c r="DE4" s="82">
        <f t="shared" si="67"/>
        <v>196.21880228866664</v>
      </c>
      <c r="DF4" s="82">
        <f t="shared" si="67"/>
        <v>202.49780396190397</v>
      </c>
      <c r="DG4" s="82">
        <f t="shared" si="67"/>
        <v>208.97773368868491</v>
      </c>
      <c r="DH4" s="82">
        <f t="shared" si="67"/>
        <v>215.66502116672282</v>
      </c>
      <c r="DI4" s="82">
        <f t="shared" si="67"/>
        <v>222.56630184405796</v>
      </c>
      <c r="DJ4" s="82">
        <f t="shared" si="67"/>
        <v>229.68842350306781</v>
      </c>
    </row>
    <row r="5" spans="1:115" x14ac:dyDescent="0.2">
      <c r="A5" t="s">
        <v>57</v>
      </c>
      <c r="B5" s="7" t="str">
        <f>'Data Non-Energy-Sector'!B26</f>
        <v>Magnetic Separators</v>
      </c>
      <c r="C5" s="25" t="s">
        <v>2</v>
      </c>
      <c r="D5" s="82">
        <f t="shared" ref="D5:M5" si="68">D103</f>
        <v>23.421199887913705</v>
      </c>
      <c r="E5" s="82">
        <f t="shared" si="68"/>
        <v>24.118758708928727</v>
      </c>
      <c r="F5" s="82">
        <f t="shared" si="68"/>
        <v>24.482580834138723</v>
      </c>
      <c r="G5" s="82">
        <f t="shared" si="68"/>
        <v>24.917621268559731</v>
      </c>
      <c r="H5" s="82">
        <f t="shared" si="68"/>
        <v>25.289482500000002</v>
      </c>
      <c r="I5" s="82">
        <f t="shared" si="68"/>
        <v>31.429274446739448</v>
      </c>
      <c r="J5" s="82">
        <f t="shared" si="68"/>
        <v>33.465348490230902</v>
      </c>
      <c r="K5" s="82">
        <f t="shared" si="68"/>
        <v>31.55544796554797</v>
      </c>
      <c r="L5" s="82">
        <f t="shared" si="68"/>
        <v>30.427478367103699</v>
      </c>
      <c r="M5" s="82">
        <f t="shared" si="68"/>
        <v>32.679610762331841</v>
      </c>
      <c r="N5" s="82">
        <f t="shared" ref="N5:S8" si="69">N103</f>
        <v>33.387202009598077</v>
      </c>
      <c r="O5" s="82">
        <f t="shared" si="69"/>
        <v>33.497722389407159</v>
      </c>
      <c r="P5" s="82">
        <f t="shared" si="69"/>
        <v>39.566017119565217</v>
      </c>
      <c r="Q5" s="82">
        <f t="shared" si="69"/>
        <v>40.020939079066949</v>
      </c>
      <c r="R5" s="82">
        <f t="shared" si="69"/>
        <v>41.329810942249232</v>
      </c>
      <c r="S5" s="82">
        <f t="shared" si="69"/>
        <v>50.00608325709058</v>
      </c>
      <c r="T5" s="82">
        <f t="shared" ref="T5" si="70">T103</f>
        <v>49.36359900107265</v>
      </c>
      <c r="U5" s="82">
        <f t="shared" ref="U5" si="71">U103</f>
        <v>49.401819144789783</v>
      </c>
      <c r="V5" s="82">
        <f t="shared" ref="V5" si="72">V103</f>
        <v>49.844078541791333</v>
      </c>
      <c r="W5" s="82">
        <f t="shared" ref="W5" si="73">W103</f>
        <v>53.72598816990574</v>
      </c>
      <c r="X5" s="82">
        <f t="shared" ref="X5" si="74">X103</f>
        <v>53.823273396641156</v>
      </c>
      <c r="Y5" s="82">
        <f t="shared" ref="Y5" si="75">Y103</f>
        <v>42.876223561634816</v>
      </c>
      <c r="Z5" s="82">
        <f t="shared" ref="Z5" si="76">Z103</f>
        <v>40.564680116248226</v>
      </c>
      <c r="AA5" s="82">
        <f t="shared" ref="AA5" si="77">AA103</f>
        <v>41.510477400737592</v>
      </c>
      <c r="AB5" s="82">
        <f t="shared" ref="AB5" si="78">AB103</f>
        <v>46.192081346863318</v>
      </c>
      <c r="AC5" s="82">
        <f t="shared" ref="AC5" si="79">AC103</f>
        <v>47.583911534640301</v>
      </c>
      <c r="AD5" s="82">
        <f t="shared" ref="AD5" si="80">AD103</f>
        <v>41.88456873059198</v>
      </c>
      <c r="AE5" s="82">
        <f t="shared" ref="AE5:BL5" si="81">AE103</f>
        <v>34.820551518871504</v>
      </c>
      <c r="AF5" s="82">
        <f t="shared" ref="AF5" si="82">AF103</f>
        <v>51.490399269379672</v>
      </c>
      <c r="AG5" s="82">
        <f t="shared" si="81"/>
        <v>53.621277859252416</v>
      </c>
      <c r="AH5" s="82">
        <f t="shared" si="81"/>
        <v>55.337158750748493</v>
      </c>
      <c r="AI5" s="82">
        <f t="shared" si="81"/>
        <v>57.107947830772446</v>
      </c>
      <c r="AJ5" s="82">
        <f t="shared" si="81"/>
        <v>58.935402161357167</v>
      </c>
      <c r="AK5" s="82">
        <f t="shared" si="81"/>
        <v>60.821335030520601</v>
      </c>
      <c r="AL5" s="82">
        <f t="shared" si="81"/>
        <v>62.767617751497262</v>
      </c>
      <c r="AM5" s="82">
        <f t="shared" si="81"/>
        <v>64.776181519545176</v>
      </c>
      <c r="AN5" s="82">
        <f t="shared" si="81"/>
        <v>66.849019328170627</v>
      </c>
      <c r="AO5" s="82">
        <f t="shared" si="81"/>
        <v>68.988187946672085</v>
      </c>
      <c r="AP5" s="82">
        <f t="shared" si="81"/>
        <v>71.19580996096559</v>
      </c>
      <c r="AQ5" s="82">
        <f t="shared" si="81"/>
        <v>73.474075879716494</v>
      </c>
      <c r="AR5" s="82">
        <f t="shared" si="81"/>
        <v>75.825246307867431</v>
      </c>
      <c r="AS5" s="82">
        <f t="shared" si="81"/>
        <v>78.25165418971919</v>
      </c>
      <c r="AT5" s="82">
        <f t="shared" si="81"/>
        <v>80.755707123790202</v>
      </c>
      <c r="AU5" s="82">
        <f t="shared" si="81"/>
        <v>83.339889751751485</v>
      </c>
      <c r="AV5" s="82">
        <f t="shared" si="81"/>
        <v>86.006766223807531</v>
      </c>
      <c r="AW5" s="82">
        <f t="shared" si="81"/>
        <v>88.75898274296938</v>
      </c>
      <c r="AX5" s="82">
        <f t="shared" si="81"/>
        <v>91.599270190744406</v>
      </c>
      <c r="AY5" s="82">
        <f t="shared" si="81"/>
        <v>94.530446836848228</v>
      </c>
      <c r="AZ5" s="82">
        <f t="shared" si="81"/>
        <v>97.55542113562737</v>
      </c>
      <c r="BA5" s="82">
        <f t="shared" si="81"/>
        <v>100.67719461196745</v>
      </c>
      <c r="BB5" s="82">
        <f t="shared" si="81"/>
        <v>103.89886483955041</v>
      </c>
      <c r="BC5" s="82">
        <f t="shared" si="81"/>
        <v>107.22362851441603</v>
      </c>
      <c r="BD5" s="82">
        <f t="shared" si="81"/>
        <v>110.65478462687734</v>
      </c>
      <c r="BE5" s="82">
        <f t="shared" si="81"/>
        <v>114.19573773493742</v>
      </c>
      <c r="BF5" s="82">
        <f t="shared" si="81"/>
        <v>117.85000134245543</v>
      </c>
      <c r="BG5" s="82">
        <f t="shared" si="81"/>
        <v>121.62120138541401</v>
      </c>
      <c r="BH5" s="82">
        <f t="shared" si="81"/>
        <v>125.51307982974727</v>
      </c>
      <c r="BI5" s="82">
        <f t="shared" si="81"/>
        <v>129.52949838429919</v>
      </c>
      <c r="BJ5" s="82">
        <f t="shared" si="81"/>
        <v>133.67444233259675</v>
      </c>
      <c r="BK5" s="82">
        <f t="shared" si="81"/>
        <v>137.95202448723987</v>
      </c>
      <c r="BL5" s="82">
        <f t="shared" si="81"/>
        <v>142.36648927083155</v>
      </c>
      <c r="BM5" s="82">
        <f t="shared" ref="BM5:DJ5" si="83">BM103</f>
        <v>146.92221692749817</v>
      </c>
      <c r="BN5" s="82">
        <f t="shared" si="83"/>
        <v>151.62372786917811</v>
      </c>
      <c r="BO5" s="82">
        <f t="shared" si="83"/>
        <v>156.47568716099181</v>
      </c>
      <c r="BP5" s="82">
        <f t="shared" si="83"/>
        <v>161.48290915014354</v>
      </c>
      <c r="BQ5" s="82">
        <f t="shared" si="83"/>
        <v>166.65036224294815</v>
      </c>
      <c r="BR5" s="82">
        <f t="shared" si="83"/>
        <v>171.98317383472249</v>
      </c>
      <c r="BS5" s="82">
        <f t="shared" si="83"/>
        <v>177.48663539743362</v>
      </c>
      <c r="BT5" s="82">
        <f t="shared" si="83"/>
        <v>183.16620773015148</v>
      </c>
      <c r="BU5" s="82">
        <f t="shared" si="83"/>
        <v>189.02752637751632</v>
      </c>
      <c r="BV5" s="82">
        <f t="shared" si="83"/>
        <v>195.07640722159684</v>
      </c>
      <c r="BW5" s="82">
        <f t="shared" si="83"/>
        <v>201.31885225268795</v>
      </c>
      <c r="BX5" s="82">
        <f t="shared" si="83"/>
        <v>207.76105552477398</v>
      </c>
      <c r="BY5" s="82">
        <f t="shared" si="83"/>
        <v>214.40940930156674</v>
      </c>
      <c r="BZ5" s="82">
        <f t="shared" si="83"/>
        <v>221.27051039921687</v>
      </c>
      <c r="CA5" s="82">
        <f t="shared" si="83"/>
        <v>228.35116673199181</v>
      </c>
      <c r="CB5" s="82">
        <f t="shared" si="83"/>
        <v>235.65840406741555</v>
      </c>
      <c r="CC5" s="82">
        <f t="shared" si="83"/>
        <v>243.19947299757285</v>
      </c>
      <c r="CD5" s="82">
        <f t="shared" si="83"/>
        <v>250.9818561334952</v>
      </c>
      <c r="CE5" s="82">
        <f t="shared" si="83"/>
        <v>259.01327552976704</v>
      </c>
      <c r="CF5" s="82">
        <f t="shared" si="83"/>
        <v>267.3017003467196</v>
      </c>
      <c r="CG5" s="82">
        <f t="shared" si="83"/>
        <v>275.85535475781461</v>
      </c>
      <c r="CH5" s="82">
        <f t="shared" si="83"/>
        <v>284.68272611006466</v>
      </c>
      <c r="CI5" s="82">
        <f t="shared" si="83"/>
        <v>293.79257334558673</v>
      </c>
      <c r="CJ5" s="82">
        <f t="shared" si="83"/>
        <v>303.19393569264554</v>
      </c>
      <c r="CK5" s="82">
        <f t="shared" si="83"/>
        <v>312.89614163481019</v>
      </c>
      <c r="CL5" s="82">
        <f t="shared" si="83"/>
        <v>322.90881816712414</v>
      </c>
      <c r="CM5" s="82">
        <f t="shared" si="83"/>
        <v>333.24190034847214</v>
      </c>
      <c r="CN5" s="82">
        <f t="shared" si="83"/>
        <v>343.90564115962326</v>
      </c>
      <c r="CO5" s="82">
        <f t="shared" si="83"/>
        <v>354.91062167673124</v>
      </c>
      <c r="CP5" s="82">
        <f t="shared" si="83"/>
        <v>366.26776157038665</v>
      </c>
      <c r="CQ5" s="82">
        <f t="shared" si="83"/>
        <v>377.98832994063906</v>
      </c>
      <c r="CR5" s="82">
        <f t="shared" si="83"/>
        <v>390.0839564987395</v>
      </c>
      <c r="CS5" s="82">
        <f t="shared" si="83"/>
        <v>402.56664310669919</v>
      </c>
      <c r="CT5" s="82">
        <f t="shared" si="83"/>
        <v>415.44877568611355</v>
      </c>
      <c r="CU5" s="82">
        <f t="shared" si="83"/>
        <v>428.7431365080692</v>
      </c>
      <c r="CV5" s="82">
        <f t="shared" si="83"/>
        <v>442.46291687632743</v>
      </c>
      <c r="CW5" s="82">
        <f t="shared" si="83"/>
        <v>456.62173021636994</v>
      </c>
      <c r="CX5" s="82">
        <f t="shared" si="83"/>
        <v>471.23362558329381</v>
      </c>
      <c r="CY5" s="82">
        <f t="shared" si="83"/>
        <v>486.3131016019592</v>
      </c>
      <c r="CZ5" s="82">
        <f t="shared" si="83"/>
        <v>501.87512085322192</v>
      </c>
      <c r="DA5" s="82">
        <f t="shared" si="83"/>
        <v>517.93512472052498</v>
      </c>
      <c r="DB5" s="82">
        <f t="shared" si="83"/>
        <v>534.50904871158184</v>
      </c>
      <c r="DC5" s="82">
        <f t="shared" si="83"/>
        <v>551.61333827035253</v>
      </c>
      <c r="DD5" s="82">
        <f t="shared" si="83"/>
        <v>569.26496509500384</v>
      </c>
      <c r="DE5" s="82">
        <f t="shared" si="83"/>
        <v>587.48144397804401</v>
      </c>
      <c r="DF5" s="82">
        <f t="shared" si="83"/>
        <v>606.28085018534148</v>
      </c>
      <c r="DG5" s="82">
        <f t="shared" si="83"/>
        <v>625.68183739127244</v>
      </c>
      <c r="DH5" s="82">
        <f t="shared" si="83"/>
        <v>645.70365618779317</v>
      </c>
      <c r="DI5" s="82">
        <f t="shared" si="83"/>
        <v>666.36617318580261</v>
      </c>
      <c r="DJ5" s="82">
        <f t="shared" si="83"/>
        <v>687.68989072774832</v>
      </c>
    </row>
    <row r="6" spans="1:115" x14ac:dyDescent="0.2">
      <c r="A6" t="s">
        <v>57</v>
      </c>
      <c r="B6" s="7" t="str">
        <f>'Data Non-Energy-Sector'!B27</f>
        <v>Other Generators</v>
      </c>
      <c r="C6" s="25" t="s">
        <v>2</v>
      </c>
      <c r="D6" s="82">
        <f t="shared" ref="D6:M6" si="84">D104</f>
        <v>39.019719013264229</v>
      </c>
      <c r="E6" s="82">
        <f t="shared" si="84"/>
        <v>40.181852009075257</v>
      </c>
      <c r="F6" s="82">
        <f t="shared" si="84"/>
        <v>40.78797966967511</v>
      </c>
      <c r="G6" s="82">
        <f t="shared" si="84"/>
        <v>41.512757033420513</v>
      </c>
      <c r="H6" s="82">
        <f t="shared" si="84"/>
        <v>42.132277844999997</v>
      </c>
      <c r="I6" s="82">
        <f t="shared" si="84"/>
        <v>52.361171228267921</v>
      </c>
      <c r="J6" s="82">
        <f t="shared" si="84"/>
        <v>55.753270584724682</v>
      </c>
      <c r="K6" s="82">
        <f t="shared" si="84"/>
        <v>52.571376310602915</v>
      </c>
      <c r="L6" s="82">
        <f t="shared" si="84"/>
        <v>50.692178959594756</v>
      </c>
      <c r="M6" s="82">
        <f t="shared" si="84"/>
        <v>54.444231530044846</v>
      </c>
      <c r="N6" s="82">
        <f t="shared" ref="N6" si="85">N104</f>
        <v>55.623078547990396</v>
      </c>
      <c r="O6" s="82">
        <f t="shared" ref="O6" si="86">O104</f>
        <v>55.807205500752325</v>
      </c>
      <c r="P6" s="82">
        <f t="shared" ref="P6" si="87">P104</f>
        <v>65.916984521195644</v>
      </c>
      <c r="Q6" s="82">
        <f t="shared" ref="Q6" si="88">Q104</f>
        <v>66.674884505725529</v>
      </c>
      <c r="R6" s="82">
        <f t="shared" ref="R6" si="89">R104</f>
        <v>68.855465029787212</v>
      </c>
      <c r="S6" s="82">
        <f t="shared" si="69"/>
        <v>83.310134706312908</v>
      </c>
      <c r="T6" s="82">
        <f t="shared" ref="T6:AF6" si="90">T104</f>
        <v>82.239755935787031</v>
      </c>
      <c r="U6" s="82">
        <f t="shared" si="90"/>
        <v>82.303430695219774</v>
      </c>
      <c r="V6" s="82">
        <f t="shared" si="90"/>
        <v>83.040234850624344</v>
      </c>
      <c r="W6" s="82">
        <f t="shared" si="90"/>
        <v>89.507496291062949</v>
      </c>
      <c r="X6" s="82">
        <f t="shared" si="90"/>
        <v>89.669573478804153</v>
      </c>
      <c r="Y6" s="82">
        <f t="shared" si="90"/>
        <v>71.431788453683595</v>
      </c>
      <c r="Z6" s="82">
        <f t="shared" si="90"/>
        <v>67.580757073669545</v>
      </c>
      <c r="AA6" s="82">
        <f t="shared" si="90"/>
        <v>69.156455349628828</v>
      </c>
      <c r="AB6" s="82">
        <f t="shared" si="90"/>
        <v>76.956007523874291</v>
      </c>
      <c r="AC6" s="82">
        <f t="shared" si="90"/>
        <v>79.274796616710731</v>
      </c>
      <c r="AD6" s="82">
        <f t="shared" si="90"/>
        <v>69.779691505166241</v>
      </c>
      <c r="AE6" s="82">
        <f t="shared" si="90"/>
        <v>58.011038830439922</v>
      </c>
      <c r="AF6" s="82">
        <f t="shared" si="90"/>
        <v>85.783005182786525</v>
      </c>
      <c r="AG6" s="82">
        <f t="shared" ref="AG6:BL6" si="91">AG104</f>
        <v>89.333048913514517</v>
      </c>
      <c r="AH6" s="82">
        <f t="shared" si="91"/>
        <v>92.19170647874698</v>
      </c>
      <c r="AI6" s="82">
        <f t="shared" si="91"/>
        <v>95.14184108606689</v>
      </c>
      <c r="AJ6" s="82">
        <f t="shared" si="91"/>
        <v>98.186380000821032</v>
      </c>
      <c r="AK6" s="82">
        <f t="shared" si="91"/>
        <v>101.32834416084731</v>
      </c>
      <c r="AL6" s="82">
        <f t="shared" si="91"/>
        <v>104.57085117399443</v>
      </c>
      <c r="AM6" s="82">
        <f t="shared" si="91"/>
        <v>107.91711841156226</v>
      </c>
      <c r="AN6" s="82">
        <f t="shared" si="91"/>
        <v>111.37046620073225</v>
      </c>
      <c r="AO6" s="82">
        <f t="shared" si="91"/>
        <v>114.93432111915568</v>
      </c>
      <c r="AP6" s="82">
        <f t="shared" si="91"/>
        <v>118.61221939496866</v>
      </c>
      <c r="AQ6" s="82">
        <f t="shared" si="91"/>
        <v>122.40781041560766</v>
      </c>
      <c r="AR6" s="82">
        <f t="shared" si="91"/>
        <v>126.32486034890711</v>
      </c>
      <c r="AS6" s="82">
        <f t="shared" si="91"/>
        <v>130.36725588007215</v>
      </c>
      <c r="AT6" s="82">
        <f t="shared" si="91"/>
        <v>134.53900806823447</v>
      </c>
      <c r="AU6" s="82">
        <f t="shared" si="91"/>
        <v>138.84425632641796</v>
      </c>
      <c r="AV6" s="82">
        <f t="shared" si="91"/>
        <v>143.28727252886335</v>
      </c>
      <c r="AW6" s="82">
        <f t="shared" si="91"/>
        <v>147.87246524978698</v>
      </c>
      <c r="AX6" s="82">
        <f t="shared" si="91"/>
        <v>152.60438413778016</v>
      </c>
      <c r="AY6" s="82">
        <f t="shared" si="91"/>
        <v>157.48772443018913</v>
      </c>
      <c r="AZ6" s="82">
        <f t="shared" si="91"/>
        <v>162.52733161195519</v>
      </c>
      <c r="BA6" s="82">
        <f t="shared" si="91"/>
        <v>167.72820622353777</v>
      </c>
      <c r="BB6" s="82">
        <f t="shared" si="91"/>
        <v>173.09550882269099</v>
      </c>
      <c r="BC6" s="82">
        <f t="shared" si="91"/>
        <v>178.63456510501712</v>
      </c>
      <c r="BD6" s="82">
        <f t="shared" si="91"/>
        <v>184.35087118837768</v>
      </c>
      <c r="BE6" s="82">
        <f t="shared" si="91"/>
        <v>190.25009906640577</v>
      </c>
      <c r="BF6" s="82">
        <f t="shared" si="91"/>
        <v>196.33810223653074</v>
      </c>
      <c r="BG6" s="82">
        <f t="shared" si="91"/>
        <v>202.62092150809974</v>
      </c>
      <c r="BH6" s="82">
        <f t="shared" si="91"/>
        <v>209.10479099635893</v>
      </c>
      <c r="BI6" s="82">
        <f t="shared" si="91"/>
        <v>215.79614430824242</v>
      </c>
      <c r="BJ6" s="82">
        <f t="shared" si="91"/>
        <v>222.70162092610619</v>
      </c>
      <c r="BK6" s="82">
        <f t="shared" si="91"/>
        <v>229.8280727957416</v>
      </c>
      <c r="BL6" s="82">
        <f t="shared" si="91"/>
        <v>237.18257112520536</v>
      </c>
      <c r="BM6" s="82">
        <f t="shared" ref="BM6:DJ6" si="92">BM104</f>
        <v>244.77241340121194</v>
      </c>
      <c r="BN6" s="82">
        <f t="shared" si="92"/>
        <v>252.60513063005072</v>
      </c>
      <c r="BO6" s="82">
        <f t="shared" si="92"/>
        <v>260.68849481021238</v>
      </c>
      <c r="BP6" s="82">
        <f t="shared" si="92"/>
        <v>269.03052664413917</v>
      </c>
      <c r="BQ6" s="82">
        <f t="shared" si="92"/>
        <v>277.63950349675162</v>
      </c>
      <c r="BR6" s="82">
        <f t="shared" si="92"/>
        <v>286.52396760864769</v>
      </c>
      <c r="BS6" s="82">
        <f t="shared" si="92"/>
        <v>295.69273457212444</v>
      </c>
      <c r="BT6" s="82">
        <f t="shared" si="92"/>
        <v>305.15490207843243</v>
      </c>
      <c r="BU6" s="82">
        <f t="shared" si="92"/>
        <v>314.91985894494229</v>
      </c>
      <c r="BV6" s="82">
        <f t="shared" si="92"/>
        <v>324.99729443118048</v>
      </c>
      <c r="BW6" s="82">
        <f t="shared" si="92"/>
        <v>335.39720785297828</v>
      </c>
      <c r="BX6" s="82">
        <f t="shared" si="92"/>
        <v>346.12991850427358</v>
      </c>
      <c r="BY6" s="82">
        <f t="shared" si="92"/>
        <v>357.20607589641037</v>
      </c>
      <c r="BZ6" s="82">
        <f t="shared" si="92"/>
        <v>368.63667032509551</v>
      </c>
      <c r="CA6" s="82">
        <f t="shared" si="92"/>
        <v>380.43304377549856</v>
      </c>
      <c r="CB6" s="82">
        <f t="shared" si="92"/>
        <v>392.60690117631452</v>
      </c>
      <c r="CC6" s="82">
        <f t="shared" si="92"/>
        <v>405.17032201395659</v>
      </c>
      <c r="CD6" s="82">
        <f t="shared" si="92"/>
        <v>418.13577231840321</v>
      </c>
      <c r="CE6" s="82">
        <f t="shared" si="92"/>
        <v>431.51611703259215</v>
      </c>
      <c r="CF6" s="82">
        <f t="shared" si="92"/>
        <v>445.32463277763509</v>
      </c>
      <c r="CG6" s="82">
        <f t="shared" si="92"/>
        <v>459.57502102651944</v>
      </c>
      <c r="CH6" s="82">
        <f t="shared" si="92"/>
        <v>474.28142169936808</v>
      </c>
      <c r="CI6" s="82">
        <f t="shared" si="92"/>
        <v>489.45842719374787</v>
      </c>
      <c r="CJ6" s="82">
        <f t="shared" si="92"/>
        <v>505.1210968639478</v>
      </c>
      <c r="CK6" s="82">
        <f t="shared" si="92"/>
        <v>521.2849719635941</v>
      </c>
      <c r="CL6" s="82">
        <f t="shared" si="92"/>
        <v>537.96609106642916</v>
      </c>
      <c r="CM6" s="82">
        <f t="shared" si="92"/>
        <v>555.18100598055491</v>
      </c>
      <c r="CN6" s="82">
        <f t="shared" si="92"/>
        <v>572.94679817193264</v>
      </c>
      <c r="CO6" s="82">
        <f t="shared" si="92"/>
        <v>591.28109571343452</v>
      </c>
      <c r="CP6" s="82">
        <f t="shared" si="92"/>
        <v>610.20209077626441</v>
      </c>
      <c r="CQ6" s="82">
        <f t="shared" si="92"/>
        <v>629.72855768110492</v>
      </c>
      <c r="CR6" s="82">
        <f t="shared" si="92"/>
        <v>649.87987152690027</v>
      </c>
      <c r="CS6" s="82">
        <f t="shared" si="92"/>
        <v>670.67602741576115</v>
      </c>
      <c r="CT6" s="82">
        <f t="shared" si="92"/>
        <v>692.13766029306555</v>
      </c>
      <c r="CU6" s="82">
        <f t="shared" si="92"/>
        <v>714.2860654224437</v>
      </c>
      <c r="CV6" s="82">
        <f t="shared" si="92"/>
        <v>737.14321951596196</v>
      </c>
      <c r="CW6" s="82">
        <f t="shared" si="92"/>
        <v>760.73180254047281</v>
      </c>
      <c r="CX6" s="82">
        <f t="shared" si="92"/>
        <v>785.07522022176795</v>
      </c>
      <c r="CY6" s="82">
        <f t="shared" si="92"/>
        <v>810.19762726886449</v>
      </c>
      <c r="CZ6" s="82">
        <f t="shared" si="92"/>
        <v>836.12395134146823</v>
      </c>
      <c r="DA6" s="82">
        <f t="shared" si="92"/>
        <v>862.87991778439527</v>
      </c>
      <c r="DB6" s="82">
        <f t="shared" si="92"/>
        <v>890.49207515349599</v>
      </c>
      <c r="DC6" s="82">
        <f t="shared" si="92"/>
        <v>918.98782155840786</v>
      </c>
      <c r="DD6" s="82">
        <f t="shared" si="92"/>
        <v>948.39543184827698</v>
      </c>
      <c r="DE6" s="82">
        <f t="shared" si="92"/>
        <v>978.74408566742193</v>
      </c>
      <c r="DF6" s="82">
        <f t="shared" si="92"/>
        <v>1010.0638964087794</v>
      </c>
      <c r="DG6" s="82">
        <f t="shared" si="92"/>
        <v>1042.3859410938603</v>
      </c>
      <c r="DH6" s="82">
        <f t="shared" si="92"/>
        <v>1075.7422912088639</v>
      </c>
      <c r="DI6" s="82">
        <f t="shared" si="92"/>
        <v>1110.1660445275475</v>
      </c>
      <c r="DJ6" s="82">
        <f t="shared" si="92"/>
        <v>1145.6913579524289</v>
      </c>
    </row>
    <row r="7" spans="1:115" x14ac:dyDescent="0.2">
      <c r="A7" t="s">
        <v>57</v>
      </c>
      <c r="B7" s="7" t="str">
        <f>'Data Non-Energy-Sector'!B28</f>
        <v>Other Motors</v>
      </c>
      <c r="C7" s="25" t="s">
        <v>2</v>
      </c>
      <c r="D7" s="82">
        <f t="shared" ref="D7:M7" si="93">D105</f>
        <v>273.23171789240126</v>
      </c>
      <c r="E7" s="82">
        <f t="shared" si="93"/>
        <v>281.36943909836253</v>
      </c>
      <c r="F7" s="82">
        <f t="shared" si="93"/>
        <v>285.61378801106235</v>
      </c>
      <c r="G7" s="82">
        <f t="shared" si="93"/>
        <v>290.68896971901785</v>
      </c>
      <c r="H7" s="82">
        <f t="shared" si="93"/>
        <v>295.027102845</v>
      </c>
      <c r="I7" s="82">
        <f t="shared" si="93"/>
        <v>366.65391569566242</v>
      </c>
      <c r="J7" s="82">
        <f t="shared" si="93"/>
        <v>390.40675548703371</v>
      </c>
      <c r="K7" s="82">
        <f t="shared" si="93"/>
        <v>368.12585596608261</v>
      </c>
      <c r="L7" s="82">
        <f t="shared" si="93"/>
        <v>354.96696263063177</v>
      </c>
      <c r="M7" s="82">
        <f t="shared" si="93"/>
        <v>381.24033915336327</v>
      </c>
      <c r="N7" s="82">
        <f t="shared" ref="N7" si="94">N105</f>
        <v>389.49509864397118</v>
      </c>
      <c r="O7" s="82">
        <f t="shared" ref="O7" si="95">O105</f>
        <v>390.78442939482392</v>
      </c>
      <c r="P7" s="82">
        <f t="shared" ref="P7" si="96">P105</f>
        <v>461.57715571684781</v>
      </c>
      <c r="Q7" s="82">
        <f t="shared" ref="Q7" si="97">Q105</f>
        <v>466.88427529639506</v>
      </c>
      <c r="R7" s="82">
        <f t="shared" ref="R7" si="98">R105</f>
        <v>482.15357445227954</v>
      </c>
      <c r="S7" s="82">
        <f t="shared" si="69"/>
        <v>583.37096727721871</v>
      </c>
      <c r="T7" s="82">
        <f t="shared" ref="T7:AF7" si="99">T105</f>
        <v>575.87574594651358</v>
      </c>
      <c r="U7" s="82">
        <f t="shared" si="99"/>
        <v>576.32162214311768</v>
      </c>
      <c r="V7" s="82">
        <f t="shared" si="99"/>
        <v>581.48102026853769</v>
      </c>
      <c r="W7" s="82">
        <f t="shared" si="99"/>
        <v>626.76737799012039</v>
      </c>
      <c r="X7" s="82">
        <f t="shared" si="99"/>
        <v>627.90230744521568</v>
      </c>
      <c r="Y7" s="82">
        <f t="shared" si="99"/>
        <v>500.19402407003173</v>
      </c>
      <c r="Z7" s="82">
        <f t="shared" si="99"/>
        <v>473.22755823615182</v>
      </c>
      <c r="AA7" s="82">
        <f t="shared" si="99"/>
        <v>484.26122935700477</v>
      </c>
      <c r="AB7" s="82">
        <f t="shared" si="99"/>
        <v>538.87682099250753</v>
      </c>
      <c r="AC7" s="82">
        <f t="shared" si="99"/>
        <v>555.11391196311376</v>
      </c>
      <c r="AD7" s="82">
        <f t="shared" si="99"/>
        <v>488.62537881108608</v>
      </c>
      <c r="AE7" s="82">
        <f t="shared" si="99"/>
        <v>406.21655401915496</v>
      </c>
      <c r="AF7" s="82">
        <f t="shared" si="99"/>
        <v>600.68699787658329</v>
      </c>
      <c r="AG7" s="82">
        <f t="shared" ref="AG7:BL7" si="100">AG105</f>
        <v>625.54582750603868</v>
      </c>
      <c r="AH7" s="82">
        <f t="shared" si="100"/>
        <v>645.56329398623188</v>
      </c>
      <c r="AI7" s="82">
        <f t="shared" si="100"/>
        <v>666.2213193937913</v>
      </c>
      <c r="AJ7" s="82">
        <f t="shared" si="100"/>
        <v>687.54040161439264</v>
      </c>
      <c r="AK7" s="82">
        <f t="shared" si="100"/>
        <v>709.54169446605317</v>
      </c>
      <c r="AL7" s="82">
        <f t="shared" si="100"/>
        <v>732.24702868896691</v>
      </c>
      <c r="AM7" s="82">
        <f t="shared" si="100"/>
        <v>755.67893360701385</v>
      </c>
      <c r="AN7" s="82">
        <f t="shared" si="100"/>
        <v>779.86065948243834</v>
      </c>
      <c r="AO7" s="82">
        <f t="shared" si="100"/>
        <v>804.81620058587635</v>
      </c>
      <c r="AP7" s="82">
        <f t="shared" si="100"/>
        <v>830.57031900462437</v>
      </c>
      <c r="AQ7" s="82">
        <f t="shared" si="100"/>
        <v>857.14856921277237</v>
      </c>
      <c r="AR7" s="82">
        <f t="shared" si="100"/>
        <v>884.57732342758106</v>
      </c>
      <c r="AS7" s="82">
        <f t="shared" si="100"/>
        <v>912.88379777726368</v>
      </c>
      <c r="AT7" s="82">
        <f t="shared" si="100"/>
        <v>942.09607930613618</v>
      </c>
      <c r="AU7" s="82">
        <f t="shared" si="100"/>
        <v>972.24315384393253</v>
      </c>
      <c r="AV7" s="82">
        <f t="shared" si="100"/>
        <v>1003.3549347669384</v>
      </c>
      <c r="AW7" s="82">
        <f t="shared" si="100"/>
        <v>1035.4622926794805</v>
      </c>
      <c r="AX7" s="82">
        <f t="shared" si="100"/>
        <v>1068.5970860452239</v>
      </c>
      <c r="AY7" s="82">
        <f t="shared" si="100"/>
        <v>1102.7921927986711</v>
      </c>
      <c r="AZ7" s="82">
        <f t="shared" si="100"/>
        <v>1138.0815429682286</v>
      </c>
      <c r="BA7" s="82">
        <f t="shared" si="100"/>
        <v>1174.500152343212</v>
      </c>
      <c r="BB7" s="82">
        <f t="shared" si="100"/>
        <v>1212.0841572181948</v>
      </c>
      <c r="BC7" s="82">
        <f t="shared" si="100"/>
        <v>1250.870850249177</v>
      </c>
      <c r="BD7" s="82">
        <f t="shared" si="100"/>
        <v>1290.8987174571507</v>
      </c>
      <c r="BE7" s="82">
        <f t="shared" si="100"/>
        <v>1332.2074764157796</v>
      </c>
      <c r="BF7" s="82">
        <f t="shared" si="100"/>
        <v>1374.8381156610847</v>
      </c>
      <c r="BG7" s="82">
        <f t="shared" si="100"/>
        <v>1418.8329353622394</v>
      </c>
      <c r="BH7" s="82">
        <f t="shared" si="100"/>
        <v>1464.235589293831</v>
      </c>
      <c r="BI7" s="82">
        <f t="shared" si="100"/>
        <v>1511.0911281512338</v>
      </c>
      <c r="BJ7" s="82">
        <f t="shared" si="100"/>
        <v>1559.4460442520733</v>
      </c>
      <c r="BK7" s="82">
        <f t="shared" si="100"/>
        <v>1609.3483176681398</v>
      </c>
      <c r="BL7" s="82">
        <f t="shared" si="100"/>
        <v>1660.8474638335204</v>
      </c>
      <c r="BM7" s="82">
        <f t="shared" ref="BM7:DJ7" si="101">BM105</f>
        <v>1713.994582676193</v>
      </c>
      <c r="BN7" s="82">
        <f t="shared" si="101"/>
        <v>1768.8424093218312</v>
      </c>
      <c r="BO7" s="82">
        <f t="shared" si="101"/>
        <v>1825.4453664201299</v>
      </c>
      <c r="BP7" s="82">
        <f t="shared" si="101"/>
        <v>1883.8596181455741</v>
      </c>
      <c r="BQ7" s="82">
        <f t="shared" si="101"/>
        <v>1944.1431259262326</v>
      </c>
      <c r="BR7" s="82">
        <f t="shared" si="101"/>
        <v>2006.3557059558721</v>
      </c>
      <c r="BS7" s="82">
        <f t="shared" si="101"/>
        <v>2070.5590885464599</v>
      </c>
      <c r="BT7" s="82">
        <f t="shared" si="101"/>
        <v>2136.8169793799466</v>
      </c>
      <c r="BU7" s="82">
        <f t="shared" si="101"/>
        <v>2205.1951227201048</v>
      </c>
      <c r="BV7" s="82">
        <f t="shared" si="101"/>
        <v>2275.7613666471484</v>
      </c>
      <c r="BW7" s="82">
        <f t="shared" si="101"/>
        <v>2348.5857303798571</v>
      </c>
      <c r="BX7" s="82">
        <f t="shared" si="101"/>
        <v>2423.7404737520123</v>
      </c>
      <c r="BY7" s="82">
        <f t="shared" si="101"/>
        <v>2501.300168912077</v>
      </c>
      <c r="BZ7" s="82">
        <f t="shared" si="101"/>
        <v>2581.3417743172636</v>
      </c>
      <c r="CA7" s="82">
        <f t="shared" si="101"/>
        <v>2663.9447110954161</v>
      </c>
      <c r="CB7" s="82">
        <f t="shared" si="101"/>
        <v>2749.1909418504697</v>
      </c>
      <c r="CC7" s="82">
        <f t="shared" si="101"/>
        <v>2837.1650519896848</v>
      </c>
      <c r="CD7" s="82">
        <f t="shared" si="101"/>
        <v>2927.9543336533548</v>
      </c>
      <c r="CE7" s="82">
        <f t="shared" si="101"/>
        <v>3021.6488723302623</v>
      </c>
      <c r="CF7" s="82">
        <f t="shared" si="101"/>
        <v>3118.3416362448306</v>
      </c>
      <c r="CG7" s="82">
        <f t="shared" si="101"/>
        <v>3218.1285686046654</v>
      </c>
      <c r="CH7" s="82">
        <f t="shared" si="101"/>
        <v>3321.1086828000148</v>
      </c>
      <c r="CI7" s="82">
        <f t="shared" si="101"/>
        <v>3427.3841606496153</v>
      </c>
      <c r="CJ7" s="82">
        <f t="shared" si="101"/>
        <v>3537.0604537904032</v>
      </c>
      <c r="CK7" s="82">
        <f t="shared" si="101"/>
        <v>3650.2463883116961</v>
      </c>
      <c r="CL7" s="82">
        <f t="shared" si="101"/>
        <v>3767.0542727376705</v>
      </c>
      <c r="CM7" s="82">
        <f t="shared" si="101"/>
        <v>3887.6000094652759</v>
      </c>
      <c r="CN7" s="82">
        <f t="shared" si="101"/>
        <v>4012.0032097681647</v>
      </c>
      <c r="CO7" s="82">
        <f t="shared" si="101"/>
        <v>4140.387312480746</v>
      </c>
      <c r="CP7" s="82">
        <f t="shared" si="101"/>
        <v>4272.8797064801302</v>
      </c>
      <c r="CQ7" s="82">
        <f t="shared" si="101"/>
        <v>4409.6118570874942</v>
      </c>
      <c r="CR7" s="82">
        <f t="shared" si="101"/>
        <v>4550.7194365142941</v>
      </c>
      <c r="CS7" s="82">
        <f t="shared" si="101"/>
        <v>4696.3424584827517</v>
      </c>
      <c r="CT7" s="82">
        <f t="shared" si="101"/>
        <v>4846.6254171541996</v>
      </c>
      <c r="CU7" s="82">
        <f t="shared" si="101"/>
        <v>5001.717430503134</v>
      </c>
      <c r="CV7" s="82">
        <f t="shared" si="101"/>
        <v>5161.7723882792343</v>
      </c>
      <c r="CW7" s="82">
        <f t="shared" si="101"/>
        <v>5326.9491047041702</v>
      </c>
      <c r="CX7" s="82">
        <f t="shared" si="101"/>
        <v>5497.4114760547036</v>
      </c>
      <c r="CY7" s="82">
        <f t="shared" si="101"/>
        <v>5673.3286432884543</v>
      </c>
      <c r="CZ7" s="82">
        <f t="shared" si="101"/>
        <v>5854.8751598736853</v>
      </c>
      <c r="DA7" s="82">
        <f t="shared" si="101"/>
        <v>6042.2311649896437</v>
      </c>
      <c r="DB7" s="82">
        <f t="shared" si="101"/>
        <v>6235.5825622693128</v>
      </c>
      <c r="DC7" s="82">
        <f t="shared" si="101"/>
        <v>6435.1212042619309</v>
      </c>
      <c r="DD7" s="82">
        <f t="shared" si="101"/>
        <v>6641.0450827983132</v>
      </c>
      <c r="DE7" s="82">
        <f t="shared" si="101"/>
        <v>6853.5585254478592</v>
      </c>
      <c r="DF7" s="82">
        <f t="shared" si="101"/>
        <v>7072.8723982621905</v>
      </c>
      <c r="DG7" s="82">
        <f t="shared" si="101"/>
        <v>7299.2043150065811</v>
      </c>
      <c r="DH7" s="82">
        <f t="shared" si="101"/>
        <v>7532.778853086792</v>
      </c>
      <c r="DI7" s="82">
        <f t="shared" si="101"/>
        <v>7773.8277763855695</v>
      </c>
      <c r="DJ7" s="82">
        <f t="shared" si="101"/>
        <v>8022.5902652299083</v>
      </c>
    </row>
    <row r="8" spans="1:115" x14ac:dyDescent="0.2">
      <c r="A8" t="s">
        <v>57</v>
      </c>
      <c r="B8" s="7" t="str">
        <f>'Data Non-Energy-Sector'!B29</f>
        <v>Other NdFeB applications</v>
      </c>
      <c r="C8" s="25" t="s">
        <v>2</v>
      </c>
      <c r="D8" s="82">
        <f t="shared" ref="D8:M8" si="102">D106</f>
        <v>101.507480314218</v>
      </c>
      <c r="E8" s="82">
        <f t="shared" si="102"/>
        <v>104.5307002444971</v>
      </c>
      <c r="F8" s="82">
        <f t="shared" si="102"/>
        <v>106.10750533515723</v>
      </c>
      <c r="G8" s="82">
        <f t="shared" si="102"/>
        <v>107.99297057793787</v>
      </c>
      <c r="H8" s="82">
        <f t="shared" si="102"/>
        <v>109.604617155</v>
      </c>
      <c r="I8" s="82">
        <f t="shared" si="102"/>
        <v>136.21447545216876</v>
      </c>
      <c r="J8" s="82">
        <f t="shared" si="102"/>
        <v>145.03882035666072</v>
      </c>
      <c r="K8" s="82">
        <f t="shared" si="102"/>
        <v>136.7613114826849</v>
      </c>
      <c r="L8" s="82">
        <f t="shared" si="102"/>
        <v>131.87269124302742</v>
      </c>
      <c r="M8" s="82">
        <f t="shared" si="102"/>
        <v>141.63343304394618</v>
      </c>
      <c r="N8" s="82">
        <f t="shared" ref="N8" si="103">N106</f>
        <v>144.70013350959806</v>
      </c>
      <c r="O8" s="82">
        <f t="shared" ref="O8" si="104">O106</f>
        <v>145.17912883569062</v>
      </c>
      <c r="P8" s="82">
        <f t="shared" ref="P8" si="105">P106</f>
        <v>171.47911819619563</v>
      </c>
      <c r="Q8" s="82">
        <f t="shared" ref="Q8" si="106">Q106</f>
        <v>173.45074996867615</v>
      </c>
      <c r="R8" s="82">
        <f t="shared" ref="R8" si="107">R106</f>
        <v>179.12340062370816</v>
      </c>
      <c r="S8" s="82">
        <f t="shared" si="69"/>
        <v>216.72636483623057</v>
      </c>
      <c r="T8" s="82">
        <f t="shared" ref="T8:AF8" si="108">T106</f>
        <v>213.94183807064886</v>
      </c>
      <c r="U8" s="82">
        <f t="shared" si="108"/>
        <v>214.10748417351891</v>
      </c>
      <c r="V8" s="82">
        <f t="shared" si="108"/>
        <v>216.02423640012361</v>
      </c>
      <c r="W8" s="82">
        <f t="shared" si="108"/>
        <v>232.84843272837148</v>
      </c>
      <c r="X8" s="82">
        <f t="shared" si="108"/>
        <v>233.27006690104275</v>
      </c>
      <c r="Y8" s="82">
        <f t="shared" si="108"/>
        <v>185.82555291612528</v>
      </c>
      <c r="Z8" s="82">
        <f t="shared" si="108"/>
        <v>175.8073236238198</v>
      </c>
      <c r="AA8" s="82">
        <f t="shared" si="108"/>
        <v>179.90640905479671</v>
      </c>
      <c r="AB8" s="82">
        <f t="shared" si="108"/>
        <v>200.19648055730562</v>
      </c>
      <c r="AC8" s="82">
        <f t="shared" si="108"/>
        <v>206.22867259113107</v>
      </c>
      <c r="AD8" s="82">
        <f t="shared" si="108"/>
        <v>181.52772087838565</v>
      </c>
      <c r="AE8" s="82">
        <f t="shared" si="108"/>
        <v>150.91227028278911</v>
      </c>
      <c r="AF8" s="82">
        <f t="shared" si="108"/>
        <v>223.1593904334915</v>
      </c>
      <c r="AG8" s="82">
        <f t="shared" ref="AG8:BL8" si="109">AG106</f>
        <v>232.39461824199998</v>
      </c>
      <c r="AH8" s="82">
        <f t="shared" si="109"/>
        <v>239.83124602574398</v>
      </c>
      <c r="AI8" s="82">
        <f t="shared" si="109"/>
        <v>247.5058458985678</v>
      </c>
      <c r="AJ8" s="82">
        <f t="shared" si="109"/>
        <v>255.42603296732199</v>
      </c>
      <c r="AK8" s="82">
        <f t="shared" si="109"/>
        <v>263.59966602227632</v>
      </c>
      <c r="AL8" s="82">
        <f t="shared" si="109"/>
        <v>272.03485533498917</v>
      </c>
      <c r="AM8" s="82">
        <f t="shared" si="109"/>
        <v>280.73997070570886</v>
      </c>
      <c r="AN8" s="82">
        <f t="shared" si="109"/>
        <v>289.72364976829152</v>
      </c>
      <c r="AO8" s="82">
        <f t="shared" si="109"/>
        <v>298.99480656087684</v>
      </c>
      <c r="AP8" s="82">
        <f t="shared" si="109"/>
        <v>308.56264037082491</v>
      </c>
      <c r="AQ8" s="82">
        <f t="shared" si="109"/>
        <v>318.43664486269131</v>
      </c>
      <c r="AR8" s="82">
        <f t="shared" si="109"/>
        <v>328.62661749829743</v>
      </c>
      <c r="AS8" s="82">
        <f t="shared" si="109"/>
        <v>339.14266925824296</v>
      </c>
      <c r="AT8" s="82">
        <f t="shared" si="109"/>
        <v>349.99523467450672</v>
      </c>
      <c r="AU8" s="82">
        <f t="shared" si="109"/>
        <v>361.19508218409095</v>
      </c>
      <c r="AV8" s="82">
        <f t="shared" si="109"/>
        <v>372.75332481398186</v>
      </c>
      <c r="AW8" s="82">
        <f t="shared" si="109"/>
        <v>384.68143120802927</v>
      </c>
      <c r="AX8" s="82">
        <f t="shared" si="109"/>
        <v>396.99123700668622</v>
      </c>
      <c r="AY8" s="82">
        <f t="shared" si="109"/>
        <v>409.69495659090018</v>
      </c>
      <c r="AZ8" s="82">
        <f t="shared" si="109"/>
        <v>422.805195201809</v>
      </c>
      <c r="BA8" s="82">
        <f t="shared" si="109"/>
        <v>436.33496144826688</v>
      </c>
      <c r="BB8" s="82">
        <f t="shared" si="109"/>
        <v>450.29768021461143</v>
      </c>
      <c r="BC8" s="82">
        <f t="shared" si="109"/>
        <v>464.70720598147904</v>
      </c>
      <c r="BD8" s="82">
        <f t="shared" si="109"/>
        <v>479.57783657288638</v>
      </c>
      <c r="BE8" s="82">
        <f t="shared" si="109"/>
        <v>494.92432734321875</v>
      </c>
      <c r="BF8" s="82">
        <f t="shared" si="109"/>
        <v>510.76190581820174</v>
      </c>
      <c r="BG8" s="82">
        <f t="shared" si="109"/>
        <v>527.10628680438424</v>
      </c>
      <c r="BH8" s="82">
        <f t="shared" si="109"/>
        <v>543.9736879821246</v>
      </c>
      <c r="BI8" s="82">
        <f t="shared" si="109"/>
        <v>561.38084599755257</v>
      </c>
      <c r="BJ8" s="82">
        <f t="shared" si="109"/>
        <v>579.34503306947431</v>
      </c>
      <c r="BK8" s="82">
        <f t="shared" si="109"/>
        <v>597.88407412769755</v>
      </c>
      <c r="BL8" s="82">
        <f t="shared" si="109"/>
        <v>617.01636449978389</v>
      </c>
      <c r="BM8" s="82">
        <f t="shared" ref="BM8:DJ8" si="110">BM106</f>
        <v>636.76088816377694</v>
      </c>
      <c r="BN8" s="82">
        <f t="shared" si="110"/>
        <v>657.13723658501783</v>
      </c>
      <c r="BO8" s="82">
        <f t="shared" si="110"/>
        <v>678.16562815573843</v>
      </c>
      <c r="BP8" s="82">
        <f t="shared" si="110"/>
        <v>699.86692825672208</v>
      </c>
      <c r="BQ8" s="82">
        <f t="shared" si="110"/>
        <v>722.26266996093716</v>
      </c>
      <c r="BR8" s="82">
        <f t="shared" si="110"/>
        <v>745.37507539968715</v>
      </c>
      <c r="BS8" s="82">
        <f t="shared" si="110"/>
        <v>769.22707781247721</v>
      </c>
      <c r="BT8" s="82">
        <f t="shared" si="110"/>
        <v>793.84234430247648</v>
      </c>
      <c r="BU8" s="82">
        <f t="shared" si="110"/>
        <v>819.24529932015571</v>
      </c>
      <c r="BV8" s="82">
        <f t="shared" si="110"/>
        <v>845.46114889840067</v>
      </c>
      <c r="BW8" s="82">
        <f t="shared" si="110"/>
        <v>872.51590566314951</v>
      </c>
      <c r="BX8" s="82">
        <f t="shared" si="110"/>
        <v>900.4364146443703</v>
      </c>
      <c r="BY8" s="82">
        <f t="shared" si="110"/>
        <v>929.25037991299018</v>
      </c>
      <c r="BZ8" s="82">
        <f t="shared" si="110"/>
        <v>958.98639207020585</v>
      </c>
      <c r="CA8" s="82">
        <f t="shared" si="110"/>
        <v>989.67395661645241</v>
      </c>
      <c r="CB8" s="82">
        <f t="shared" si="110"/>
        <v>1021.3435232281789</v>
      </c>
      <c r="CC8" s="82">
        <f t="shared" si="110"/>
        <v>1054.0265159714806</v>
      </c>
      <c r="CD8" s="82">
        <f t="shared" si="110"/>
        <v>1087.755364482568</v>
      </c>
      <c r="CE8" s="82">
        <f t="shared" si="110"/>
        <v>1122.5635361460102</v>
      </c>
      <c r="CF8" s="82">
        <f t="shared" si="110"/>
        <v>1158.4855693026825</v>
      </c>
      <c r="CG8" s="82">
        <f t="shared" si="110"/>
        <v>1195.5571075203684</v>
      </c>
      <c r="CH8" s="82">
        <f t="shared" si="110"/>
        <v>1233.8149349610203</v>
      </c>
      <c r="CI8" s="82">
        <f t="shared" si="110"/>
        <v>1273.2970128797731</v>
      </c>
      <c r="CJ8" s="82">
        <f t="shared" si="110"/>
        <v>1314.0425172919258</v>
      </c>
      <c r="CK8" s="82">
        <f t="shared" si="110"/>
        <v>1356.0918778452674</v>
      </c>
      <c r="CL8" s="82">
        <f t="shared" si="110"/>
        <v>1399.4868179363159</v>
      </c>
      <c r="CM8" s="82">
        <f t="shared" si="110"/>
        <v>1444.2703961102779</v>
      </c>
      <c r="CN8" s="82">
        <f t="shared" si="110"/>
        <v>1490.4870487858068</v>
      </c>
      <c r="CO8" s="82">
        <f t="shared" si="110"/>
        <v>1538.1826343469527</v>
      </c>
      <c r="CP8" s="82">
        <f t="shared" si="110"/>
        <v>1587.4044786460552</v>
      </c>
      <c r="CQ8" s="82">
        <f t="shared" si="110"/>
        <v>1638.201421962729</v>
      </c>
      <c r="CR8" s="82">
        <f t="shared" si="110"/>
        <v>1690.6238674655365</v>
      </c>
      <c r="CS8" s="82">
        <f t="shared" si="110"/>
        <v>1744.7238312244338</v>
      </c>
      <c r="CT8" s="82">
        <f t="shared" si="110"/>
        <v>1800.5549938236156</v>
      </c>
      <c r="CU8" s="82">
        <f t="shared" si="110"/>
        <v>1858.1727536259714</v>
      </c>
      <c r="CV8" s="82">
        <f t="shared" si="110"/>
        <v>1917.6342817420025</v>
      </c>
      <c r="CW8" s="82">
        <f t="shared" si="110"/>
        <v>1978.9985787577466</v>
      </c>
      <c r="CX8" s="82">
        <f t="shared" si="110"/>
        <v>2042.3265332779945</v>
      </c>
      <c r="CY8" s="82">
        <f t="shared" si="110"/>
        <v>2107.6809823428903</v>
      </c>
      <c r="CZ8" s="82">
        <f t="shared" si="110"/>
        <v>2175.126773777863</v>
      </c>
      <c r="DA8" s="82">
        <f t="shared" si="110"/>
        <v>2244.7308305387546</v>
      </c>
      <c r="DB8" s="82">
        <f t="shared" si="110"/>
        <v>2316.5622171159948</v>
      </c>
      <c r="DC8" s="82">
        <f t="shared" si="110"/>
        <v>2390.6922080637069</v>
      </c>
      <c r="DD8" s="82">
        <f t="shared" si="110"/>
        <v>2467.1943587217456</v>
      </c>
      <c r="DE8" s="82">
        <f t="shared" si="110"/>
        <v>2546.1445782008414</v>
      </c>
      <c r="DF8" s="82">
        <f t="shared" si="110"/>
        <v>2627.6212047032682</v>
      </c>
      <c r="DG8" s="82">
        <f t="shared" si="110"/>
        <v>2711.705083253773</v>
      </c>
      <c r="DH8" s="82">
        <f t="shared" si="110"/>
        <v>2798.4796459178938</v>
      </c>
      <c r="DI8" s="82">
        <f t="shared" si="110"/>
        <v>2888.0309945872664</v>
      </c>
      <c r="DJ8" s="82">
        <f t="shared" si="110"/>
        <v>2980.447986414059</v>
      </c>
    </row>
    <row r="9" spans="1:115" x14ac:dyDescent="0.2">
      <c r="A9" t="s">
        <v>57</v>
      </c>
      <c r="B9" s="2" t="s">
        <v>0</v>
      </c>
      <c r="C9" s="25" t="s">
        <v>2</v>
      </c>
    </row>
    <row r="10" spans="1:115" x14ac:dyDescent="0.2">
      <c r="A10" t="s">
        <v>57</v>
      </c>
      <c r="B10" s="2" t="s">
        <v>0</v>
      </c>
      <c r="C10" s="25" t="s">
        <v>2</v>
      </c>
    </row>
    <row r="11" spans="1:115" x14ac:dyDescent="0.2">
      <c r="A11" t="s">
        <v>57</v>
      </c>
      <c r="B11" s="2" t="s">
        <v>0</v>
      </c>
      <c r="C11" s="25" t="s">
        <v>2</v>
      </c>
    </row>
    <row r="12" spans="1:115" x14ac:dyDescent="0.2">
      <c r="A12" t="s">
        <v>57</v>
      </c>
      <c r="B12" s="2" t="s">
        <v>0</v>
      </c>
      <c r="C12" s="25" t="s">
        <v>2</v>
      </c>
    </row>
    <row r="13" spans="1:115" x14ac:dyDescent="0.2">
      <c r="A13" t="s">
        <v>57</v>
      </c>
      <c r="B13" s="2" t="s">
        <v>0</v>
      </c>
      <c r="C13" s="25" t="s">
        <v>2</v>
      </c>
    </row>
    <row r="14" spans="1:115" x14ac:dyDescent="0.2">
      <c r="A14" t="s">
        <v>57</v>
      </c>
      <c r="B14" s="2" t="s">
        <v>0</v>
      </c>
      <c r="C14" s="25" t="s">
        <v>2</v>
      </c>
    </row>
    <row r="15" spans="1:115" x14ac:dyDescent="0.2">
      <c r="A15" t="s">
        <v>57</v>
      </c>
      <c r="B15" s="2" t="s">
        <v>0</v>
      </c>
      <c r="C15" s="25" t="s">
        <v>2</v>
      </c>
    </row>
    <row r="16" spans="1:115" x14ac:dyDescent="0.2">
      <c r="A16" t="s">
        <v>57</v>
      </c>
      <c r="B16" s="2" t="s">
        <v>0</v>
      </c>
      <c r="C16" s="25" t="s">
        <v>2</v>
      </c>
    </row>
    <row r="17" spans="1:115" x14ac:dyDescent="0.2">
      <c r="A17" t="s">
        <v>57</v>
      </c>
      <c r="B17" s="2" t="s">
        <v>0</v>
      </c>
      <c r="C17" s="25" t="s">
        <v>2</v>
      </c>
    </row>
    <row r="18" spans="1:115" x14ac:dyDescent="0.2">
      <c r="A18" t="s">
        <v>57</v>
      </c>
      <c r="B18" s="2" t="s">
        <v>0</v>
      </c>
      <c r="C18" s="25" t="s">
        <v>2</v>
      </c>
    </row>
    <row r="19" spans="1:115" x14ac:dyDescent="0.2">
      <c r="A19" t="s">
        <v>57</v>
      </c>
      <c r="B19" s="2" t="s">
        <v>0</v>
      </c>
      <c r="C19" s="25" t="s">
        <v>2</v>
      </c>
    </row>
    <row r="20" spans="1:115" x14ac:dyDescent="0.2">
      <c r="A20" t="s">
        <v>57</v>
      </c>
      <c r="B20" s="2" t="s">
        <v>0</v>
      </c>
      <c r="C20" s="25" t="s">
        <v>2</v>
      </c>
    </row>
    <row r="21" spans="1:115" x14ac:dyDescent="0.2">
      <c r="A21" t="s">
        <v>57</v>
      </c>
      <c r="B21" s="2" t="s">
        <v>0</v>
      </c>
      <c r="C21" s="25" t="s">
        <v>2</v>
      </c>
    </row>
    <row r="22" spans="1:115" x14ac:dyDescent="0.2">
      <c r="A22" t="s">
        <v>57</v>
      </c>
      <c r="B22" s="2" t="s">
        <v>0</v>
      </c>
      <c r="C22" s="25" t="s">
        <v>2</v>
      </c>
      <c r="DK22" s="392"/>
    </row>
    <row r="23" spans="1:115" s="53" customFormat="1" ht="16" thickBot="1" x14ac:dyDescent="0.25">
      <c r="B23" s="51" t="s">
        <v>64</v>
      </c>
      <c r="C23" s="54" t="s">
        <v>2</v>
      </c>
      <c r="D23" s="49">
        <f t="shared" ref="D23:AI23" si="111">SUM(D3:D22)</f>
        <v>468.42399775827408</v>
      </c>
      <c r="E23" s="49">
        <f t="shared" si="111"/>
        <v>482.37517417857453</v>
      </c>
      <c r="F23" s="49">
        <f t="shared" si="111"/>
        <v>489.65161668277443</v>
      </c>
      <c r="G23" s="49">
        <f t="shared" si="111"/>
        <v>498.35242537119461</v>
      </c>
      <c r="H23" s="49">
        <f t="shared" si="111"/>
        <v>505.78965000000005</v>
      </c>
      <c r="I23" s="49">
        <f t="shared" si="111"/>
        <v>628.58548893478905</v>
      </c>
      <c r="J23" s="49">
        <f t="shared" si="111"/>
        <v>669.30696980461801</v>
      </c>
      <c r="K23" s="49">
        <f t="shared" si="111"/>
        <v>631.10895931095934</v>
      </c>
      <c r="L23" s="49">
        <f t="shared" si="111"/>
        <v>608.54956734207394</v>
      </c>
      <c r="M23" s="49">
        <f t="shared" si="111"/>
        <v>653.59221524663678</v>
      </c>
      <c r="N23" s="49">
        <f t="shared" si="111"/>
        <v>667.74404019196163</v>
      </c>
      <c r="O23" s="49">
        <f t="shared" si="111"/>
        <v>669.95444778814317</v>
      </c>
      <c r="P23" s="49">
        <f t="shared" si="111"/>
        <v>791.32034239130428</v>
      </c>
      <c r="Q23" s="49">
        <f t="shared" si="111"/>
        <v>800.41878158133898</v>
      </c>
      <c r="R23" s="49">
        <f t="shared" si="111"/>
        <v>826.59621884498461</v>
      </c>
      <c r="S23" s="49">
        <f t="shared" si="111"/>
        <v>1000.1216651418116</v>
      </c>
      <c r="T23" s="49">
        <f t="shared" si="111"/>
        <v>987.27198002145303</v>
      </c>
      <c r="U23" s="49">
        <f t="shared" si="111"/>
        <v>988.03638289579567</v>
      </c>
      <c r="V23" s="49">
        <f t="shared" si="111"/>
        <v>996.88157083582666</v>
      </c>
      <c r="W23" s="49">
        <f t="shared" si="111"/>
        <v>1074.5197633981149</v>
      </c>
      <c r="X23" s="49">
        <f t="shared" si="111"/>
        <v>1076.465467932823</v>
      </c>
      <c r="Y23" s="49">
        <f t="shared" si="111"/>
        <v>857.52447123269633</v>
      </c>
      <c r="Z23" s="49">
        <f t="shared" si="111"/>
        <v>811.29360232496458</v>
      </c>
      <c r="AA23" s="49">
        <f t="shared" si="111"/>
        <v>830.20954801475182</v>
      </c>
      <c r="AB23" s="49">
        <f t="shared" si="111"/>
        <v>923.84162693726648</v>
      </c>
      <c r="AC23" s="49">
        <f t="shared" si="111"/>
        <v>951.67823069280598</v>
      </c>
      <c r="AD23" s="49">
        <f t="shared" si="111"/>
        <v>837.69137461183959</v>
      </c>
      <c r="AE23" s="49">
        <f t="shared" si="111"/>
        <v>696.41103037743005</v>
      </c>
      <c r="AF23" s="49">
        <f t="shared" si="111"/>
        <v>1029.8079853875936</v>
      </c>
      <c r="AG23" s="49">
        <f t="shared" si="111"/>
        <v>1072.4255571850483</v>
      </c>
      <c r="AH23" s="49">
        <f t="shared" si="111"/>
        <v>1106.7431750149697</v>
      </c>
      <c r="AI23" s="49">
        <f t="shared" si="111"/>
        <v>1142.1589566154489</v>
      </c>
      <c r="AJ23" s="49">
        <f t="shared" ref="AJ23:BL23" si="112">SUM(AJ3:AJ22)</f>
        <v>1178.7080432271432</v>
      </c>
      <c r="AK23" s="49">
        <f t="shared" si="112"/>
        <v>1216.4267006104119</v>
      </c>
      <c r="AL23" s="49">
        <f t="shared" si="112"/>
        <v>1255.3523550299451</v>
      </c>
      <c r="AM23" s="49">
        <f t="shared" si="112"/>
        <v>1295.5236303909035</v>
      </c>
      <c r="AN23" s="49">
        <f t="shared" si="112"/>
        <v>1336.9803865634124</v>
      </c>
      <c r="AO23" s="49">
        <f t="shared" si="112"/>
        <v>1379.7637589334415</v>
      </c>
      <c r="AP23" s="49">
        <f t="shared" si="112"/>
        <v>1423.9161992193117</v>
      </c>
      <c r="AQ23" s="49">
        <f t="shared" si="112"/>
        <v>1469.4815175943297</v>
      </c>
      <c r="AR23" s="49">
        <f t="shared" si="112"/>
        <v>1516.5049261573483</v>
      </c>
      <c r="AS23" s="49">
        <f t="shared" si="112"/>
        <v>1565.0330837943834</v>
      </c>
      <c r="AT23" s="49">
        <f t="shared" si="112"/>
        <v>1615.1141424758036</v>
      </c>
      <c r="AU23" s="49">
        <f t="shared" si="112"/>
        <v>1666.7977950350296</v>
      </c>
      <c r="AV23" s="49">
        <f t="shared" si="112"/>
        <v>1720.1353244761503</v>
      </c>
      <c r="AW23" s="49">
        <f t="shared" si="112"/>
        <v>1775.179654859387</v>
      </c>
      <c r="AX23" s="49">
        <f t="shared" si="112"/>
        <v>1831.9854038148878</v>
      </c>
      <c r="AY23" s="49">
        <f t="shared" si="112"/>
        <v>1890.6089367369641</v>
      </c>
      <c r="AZ23" s="49">
        <f t="shared" si="112"/>
        <v>1951.1084227125471</v>
      </c>
      <c r="BA23" s="49">
        <f t="shared" si="112"/>
        <v>2013.5438922393487</v>
      </c>
      <c r="BB23" s="49">
        <f t="shared" si="112"/>
        <v>2077.977296791008</v>
      </c>
      <c r="BC23" s="49">
        <f t="shared" si="112"/>
        <v>2144.4725702883202</v>
      </c>
      <c r="BD23" s="49">
        <f t="shared" si="112"/>
        <v>2213.0956925375467</v>
      </c>
      <c r="BE23" s="49">
        <f t="shared" si="112"/>
        <v>2283.9147546987483</v>
      </c>
      <c r="BF23" s="49">
        <f t="shared" si="112"/>
        <v>2357.0000268491081</v>
      </c>
      <c r="BG23" s="49">
        <f t="shared" si="112"/>
        <v>2432.4240277082795</v>
      </c>
      <c r="BH23" s="49">
        <f t="shared" si="112"/>
        <v>2510.2615965949444</v>
      </c>
      <c r="BI23" s="49">
        <f t="shared" si="112"/>
        <v>2590.5899676859831</v>
      </c>
      <c r="BJ23" s="49">
        <f t="shared" si="112"/>
        <v>2673.4888466519342</v>
      </c>
      <c r="BK23" s="49">
        <f t="shared" si="112"/>
        <v>2759.040489744797</v>
      </c>
      <c r="BL23" s="49">
        <f t="shared" si="112"/>
        <v>2847.3297854166303</v>
      </c>
      <c r="BM23" s="49">
        <f t="shared" ref="BM23:DJ23" si="113">SUM(BM3:BM22)</f>
        <v>2938.4443385499626</v>
      </c>
      <c r="BN23" s="49">
        <f t="shared" si="113"/>
        <v>3032.4745573835617</v>
      </c>
      <c r="BO23" s="49">
        <f t="shared" si="113"/>
        <v>3129.5137432198358</v>
      </c>
      <c r="BP23" s="49">
        <f t="shared" si="113"/>
        <v>3229.6581830028704</v>
      </c>
      <c r="BQ23" s="49">
        <f t="shared" si="113"/>
        <v>3333.0072448589626</v>
      </c>
      <c r="BR23" s="49">
        <f t="shared" si="113"/>
        <v>3439.6634766944489</v>
      </c>
      <c r="BS23" s="49">
        <f t="shared" si="113"/>
        <v>3549.7327079486713</v>
      </c>
      <c r="BT23" s="49">
        <f t="shared" si="113"/>
        <v>3663.3241546030295</v>
      </c>
      <c r="BU23" s="49">
        <f t="shared" si="113"/>
        <v>3780.5505275503256</v>
      </c>
      <c r="BV23" s="49">
        <f t="shared" si="113"/>
        <v>3901.5281444319367</v>
      </c>
      <c r="BW23" s="49">
        <f t="shared" si="113"/>
        <v>4026.3770450537586</v>
      </c>
      <c r="BX23" s="49">
        <f t="shared" si="113"/>
        <v>4155.2211104954786</v>
      </c>
      <c r="BY23" s="49">
        <f t="shared" si="113"/>
        <v>4288.1881860313342</v>
      </c>
      <c r="BZ23" s="49">
        <f t="shared" si="113"/>
        <v>4425.4102079843369</v>
      </c>
      <c r="CA23" s="49">
        <f t="shared" si="113"/>
        <v>4567.0233346398363</v>
      </c>
      <c r="CB23" s="49">
        <f t="shared" si="113"/>
        <v>4713.1680813483108</v>
      </c>
      <c r="CC23" s="49">
        <f t="shared" si="113"/>
        <v>4863.9894599514573</v>
      </c>
      <c r="CD23" s="49">
        <f t="shared" si="113"/>
        <v>5019.637122669903</v>
      </c>
      <c r="CE23" s="49">
        <f t="shared" si="113"/>
        <v>5180.2655105953409</v>
      </c>
      <c r="CF23" s="49">
        <f t="shared" si="113"/>
        <v>5346.0340069343911</v>
      </c>
      <c r="CG23" s="49">
        <f t="shared" si="113"/>
        <v>5517.1070951562924</v>
      </c>
      <c r="CH23" s="49">
        <f t="shared" si="113"/>
        <v>5693.6545222012946</v>
      </c>
      <c r="CI23" s="49">
        <f t="shared" si="113"/>
        <v>5875.8514669117358</v>
      </c>
      <c r="CJ23" s="49">
        <f t="shared" si="113"/>
        <v>6063.8787138529115</v>
      </c>
      <c r="CK23" s="49">
        <f t="shared" si="113"/>
        <v>6257.9228326962038</v>
      </c>
      <c r="CL23" s="49">
        <f t="shared" si="113"/>
        <v>6458.1763633424825</v>
      </c>
      <c r="CM23" s="49">
        <f t="shared" si="113"/>
        <v>6664.8380069694431</v>
      </c>
      <c r="CN23" s="49">
        <f t="shared" si="113"/>
        <v>6878.1128231924649</v>
      </c>
      <c r="CO23" s="49">
        <f t="shared" si="113"/>
        <v>7098.2124335346243</v>
      </c>
      <c r="CP23" s="49">
        <f t="shared" si="113"/>
        <v>7325.3552314077324</v>
      </c>
      <c r="CQ23" s="49">
        <f t="shared" si="113"/>
        <v>7559.7665988127792</v>
      </c>
      <c r="CR23" s="49">
        <f t="shared" si="113"/>
        <v>7801.6791299747892</v>
      </c>
      <c r="CS23" s="49">
        <f t="shared" si="113"/>
        <v>8051.3328621339824</v>
      </c>
      <c r="CT23" s="49">
        <f t="shared" si="113"/>
        <v>8308.975513722271</v>
      </c>
      <c r="CU23" s="49">
        <f t="shared" si="113"/>
        <v>8574.8627301613815</v>
      </c>
      <c r="CV23" s="49">
        <f t="shared" si="113"/>
        <v>8849.2583375265476</v>
      </c>
      <c r="CW23" s="49">
        <f t="shared" si="113"/>
        <v>9132.4346043273963</v>
      </c>
      <c r="CX23" s="49">
        <f t="shared" si="113"/>
        <v>9424.6725116658727</v>
      </c>
      <c r="CY23" s="49">
        <f t="shared" si="113"/>
        <v>9726.2620320391816</v>
      </c>
      <c r="CZ23" s="49">
        <f t="shared" si="113"/>
        <v>10037.502417064437</v>
      </c>
      <c r="DA23" s="49">
        <f t="shared" si="113"/>
        <v>10358.7024944105</v>
      </c>
      <c r="DB23" s="49">
        <f t="shared" si="113"/>
        <v>10690.180974231636</v>
      </c>
      <c r="DC23" s="49">
        <f t="shared" si="113"/>
        <v>11032.266765407048</v>
      </c>
      <c r="DD23" s="49">
        <f t="shared" si="113"/>
        <v>11385.299301900075</v>
      </c>
      <c r="DE23" s="49">
        <f t="shared" si="113"/>
        <v>11749.628879560878</v>
      </c>
      <c r="DF23" s="49">
        <f t="shared" si="113"/>
        <v>12125.617003706824</v>
      </c>
      <c r="DG23" s="49">
        <f t="shared" si="113"/>
        <v>12513.636747825445</v>
      </c>
      <c r="DH23" s="49">
        <f t="shared" si="113"/>
        <v>12914.073123755859</v>
      </c>
      <c r="DI23" s="49">
        <f t="shared" si="113"/>
        <v>13327.323463716048</v>
      </c>
      <c r="DJ23" s="49">
        <f t="shared" si="113"/>
        <v>13753.79781455496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t="s">
        <v>58</v>
      </c>
      <c r="B25" s="12" t="e">
        <f ca="1">MID(CELL("Dateiname",$B$2),FIND("]", CELL("Dateiname",$B$2))+1,31)&amp;" LO"</f>
        <v>#VALUE!</v>
      </c>
      <c r="C25" s="19" t="str">
        <f t="shared" ref="C25:AH25" si="114">C2</f>
        <v>unit</v>
      </c>
      <c r="D25" s="23">
        <f t="shared" si="114"/>
        <v>1990</v>
      </c>
      <c r="E25" s="23">
        <f t="shared" si="114"/>
        <v>1991</v>
      </c>
      <c r="F25" s="23">
        <f t="shared" si="114"/>
        <v>1992</v>
      </c>
      <c r="G25" s="23">
        <f t="shared" si="114"/>
        <v>1993</v>
      </c>
      <c r="H25" s="23">
        <f t="shared" si="114"/>
        <v>1994</v>
      </c>
      <c r="I25" s="23">
        <f t="shared" si="114"/>
        <v>1995</v>
      </c>
      <c r="J25" s="23">
        <f t="shared" si="114"/>
        <v>1996</v>
      </c>
      <c r="K25" s="23">
        <f t="shared" si="114"/>
        <v>1997</v>
      </c>
      <c r="L25" s="23">
        <f t="shared" si="114"/>
        <v>1998</v>
      </c>
      <c r="M25" s="23">
        <f t="shared" si="114"/>
        <v>1999</v>
      </c>
      <c r="N25" s="23">
        <f t="shared" si="114"/>
        <v>2000</v>
      </c>
      <c r="O25" s="23">
        <f t="shared" si="114"/>
        <v>2001</v>
      </c>
      <c r="P25" s="23">
        <f t="shared" si="114"/>
        <v>2002</v>
      </c>
      <c r="Q25" s="23">
        <f t="shared" si="114"/>
        <v>2003</v>
      </c>
      <c r="R25" s="23">
        <f t="shared" si="114"/>
        <v>2004</v>
      </c>
      <c r="S25" s="23">
        <f t="shared" si="114"/>
        <v>2005</v>
      </c>
      <c r="T25" s="23">
        <f t="shared" si="114"/>
        <v>2006</v>
      </c>
      <c r="U25" s="23">
        <f t="shared" si="114"/>
        <v>2007</v>
      </c>
      <c r="V25" s="23">
        <f t="shared" si="114"/>
        <v>2008</v>
      </c>
      <c r="W25" s="23">
        <f t="shared" si="114"/>
        <v>2009</v>
      </c>
      <c r="X25" s="23">
        <f t="shared" si="114"/>
        <v>2010</v>
      </c>
      <c r="Y25" s="23">
        <f t="shared" si="114"/>
        <v>2011</v>
      </c>
      <c r="Z25" s="23">
        <f t="shared" si="114"/>
        <v>2012</v>
      </c>
      <c r="AA25" s="23">
        <f t="shared" si="114"/>
        <v>2013</v>
      </c>
      <c r="AB25" s="23">
        <f t="shared" si="114"/>
        <v>2014</v>
      </c>
      <c r="AC25" s="23">
        <f t="shared" si="114"/>
        <v>2015</v>
      </c>
      <c r="AD25" s="23">
        <f t="shared" si="114"/>
        <v>2016</v>
      </c>
      <c r="AE25" s="23">
        <f t="shared" si="114"/>
        <v>2017</v>
      </c>
      <c r="AF25" s="23">
        <f t="shared" si="114"/>
        <v>2018</v>
      </c>
      <c r="AG25" s="23">
        <f t="shared" si="114"/>
        <v>2019</v>
      </c>
      <c r="AH25" s="23">
        <f t="shared" si="114"/>
        <v>2020</v>
      </c>
      <c r="AI25" s="23">
        <f t="shared" ref="AI25:BL25" si="115">AI2</f>
        <v>2021</v>
      </c>
      <c r="AJ25" s="23">
        <f t="shared" si="115"/>
        <v>2022</v>
      </c>
      <c r="AK25" s="23">
        <f t="shared" si="115"/>
        <v>2023</v>
      </c>
      <c r="AL25" s="23">
        <f t="shared" si="115"/>
        <v>2024</v>
      </c>
      <c r="AM25" s="23">
        <f t="shared" si="115"/>
        <v>2025</v>
      </c>
      <c r="AN25" s="23">
        <f t="shared" si="115"/>
        <v>2026</v>
      </c>
      <c r="AO25" s="23">
        <f t="shared" si="115"/>
        <v>2027</v>
      </c>
      <c r="AP25" s="23">
        <f t="shared" si="115"/>
        <v>2028</v>
      </c>
      <c r="AQ25" s="23">
        <f t="shared" si="115"/>
        <v>2029</v>
      </c>
      <c r="AR25" s="23">
        <f t="shared" si="115"/>
        <v>2030</v>
      </c>
      <c r="AS25" s="23">
        <f t="shared" si="115"/>
        <v>2031</v>
      </c>
      <c r="AT25" s="23">
        <f t="shared" si="115"/>
        <v>2032</v>
      </c>
      <c r="AU25" s="23">
        <f t="shared" si="115"/>
        <v>2033</v>
      </c>
      <c r="AV25" s="23">
        <f t="shared" si="115"/>
        <v>2034</v>
      </c>
      <c r="AW25" s="23">
        <f t="shared" si="115"/>
        <v>2035</v>
      </c>
      <c r="AX25" s="23">
        <f t="shared" si="115"/>
        <v>2036</v>
      </c>
      <c r="AY25" s="23">
        <f t="shared" si="115"/>
        <v>2037</v>
      </c>
      <c r="AZ25" s="23">
        <f t="shared" si="115"/>
        <v>2038</v>
      </c>
      <c r="BA25" s="23">
        <f t="shared" si="115"/>
        <v>2039</v>
      </c>
      <c r="BB25" s="23">
        <f t="shared" si="115"/>
        <v>2040</v>
      </c>
      <c r="BC25" s="23">
        <f t="shared" si="115"/>
        <v>2041</v>
      </c>
      <c r="BD25" s="23">
        <f t="shared" si="115"/>
        <v>2042</v>
      </c>
      <c r="BE25" s="23">
        <f t="shared" si="115"/>
        <v>2043</v>
      </c>
      <c r="BF25" s="23">
        <f t="shared" si="115"/>
        <v>2044</v>
      </c>
      <c r="BG25" s="23">
        <f t="shared" si="115"/>
        <v>2045</v>
      </c>
      <c r="BH25" s="23">
        <f t="shared" si="115"/>
        <v>2046</v>
      </c>
      <c r="BI25" s="23">
        <f t="shared" si="115"/>
        <v>2047</v>
      </c>
      <c r="BJ25" s="23">
        <f t="shared" si="115"/>
        <v>2048</v>
      </c>
      <c r="BK25" s="23">
        <f t="shared" si="115"/>
        <v>2049</v>
      </c>
      <c r="BL25" s="23">
        <f t="shared" si="115"/>
        <v>2050</v>
      </c>
      <c r="BM25" s="23">
        <f t="shared" ref="BM25:DJ25" si="116">BM2</f>
        <v>2051</v>
      </c>
      <c r="BN25" s="23">
        <f t="shared" si="116"/>
        <v>2052</v>
      </c>
      <c r="BO25" s="23">
        <f t="shared" si="116"/>
        <v>2053</v>
      </c>
      <c r="BP25" s="23">
        <f t="shared" si="116"/>
        <v>2054</v>
      </c>
      <c r="BQ25" s="23">
        <f t="shared" si="116"/>
        <v>2055</v>
      </c>
      <c r="BR25" s="23">
        <f t="shared" si="116"/>
        <v>2056</v>
      </c>
      <c r="BS25" s="23">
        <f t="shared" si="116"/>
        <v>2057</v>
      </c>
      <c r="BT25" s="23">
        <f t="shared" si="116"/>
        <v>2058</v>
      </c>
      <c r="BU25" s="23">
        <f t="shared" si="116"/>
        <v>2059</v>
      </c>
      <c r="BV25" s="23">
        <f t="shared" si="116"/>
        <v>2060</v>
      </c>
      <c r="BW25" s="23">
        <f t="shared" si="116"/>
        <v>2061</v>
      </c>
      <c r="BX25" s="23">
        <f t="shared" si="116"/>
        <v>2062</v>
      </c>
      <c r="BY25" s="23">
        <f t="shared" si="116"/>
        <v>2063</v>
      </c>
      <c r="BZ25" s="23">
        <f t="shared" si="116"/>
        <v>2064</v>
      </c>
      <c r="CA25" s="23">
        <f t="shared" si="116"/>
        <v>2065</v>
      </c>
      <c r="CB25" s="23">
        <f t="shared" si="116"/>
        <v>2066</v>
      </c>
      <c r="CC25" s="23">
        <f t="shared" si="116"/>
        <v>2067</v>
      </c>
      <c r="CD25" s="23">
        <f t="shared" si="116"/>
        <v>2068</v>
      </c>
      <c r="CE25" s="23">
        <f t="shared" si="116"/>
        <v>2069</v>
      </c>
      <c r="CF25" s="23">
        <f t="shared" si="116"/>
        <v>2070</v>
      </c>
      <c r="CG25" s="23">
        <f t="shared" si="116"/>
        <v>2071</v>
      </c>
      <c r="CH25" s="23">
        <f t="shared" si="116"/>
        <v>2072</v>
      </c>
      <c r="CI25" s="23">
        <f t="shared" si="116"/>
        <v>2073</v>
      </c>
      <c r="CJ25" s="23">
        <f t="shared" si="116"/>
        <v>2074</v>
      </c>
      <c r="CK25" s="23">
        <f t="shared" si="116"/>
        <v>2075</v>
      </c>
      <c r="CL25" s="23">
        <f t="shared" si="116"/>
        <v>2076</v>
      </c>
      <c r="CM25" s="23">
        <f t="shared" si="116"/>
        <v>2077</v>
      </c>
      <c r="CN25" s="23">
        <f t="shared" si="116"/>
        <v>2078</v>
      </c>
      <c r="CO25" s="23">
        <f t="shared" si="116"/>
        <v>2079</v>
      </c>
      <c r="CP25" s="23">
        <f t="shared" si="116"/>
        <v>2080</v>
      </c>
      <c r="CQ25" s="23">
        <f t="shared" si="116"/>
        <v>2081</v>
      </c>
      <c r="CR25" s="23">
        <f t="shared" si="116"/>
        <v>2082</v>
      </c>
      <c r="CS25" s="23">
        <f t="shared" si="116"/>
        <v>2083</v>
      </c>
      <c r="CT25" s="23">
        <f t="shared" si="116"/>
        <v>2084</v>
      </c>
      <c r="CU25" s="23">
        <f t="shared" si="116"/>
        <v>2085</v>
      </c>
      <c r="CV25" s="23">
        <f t="shared" si="116"/>
        <v>2086</v>
      </c>
      <c r="CW25" s="23">
        <f t="shared" si="116"/>
        <v>2087</v>
      </c>
      <c r="CX25" s="23">
        <f t="shared" si="116"/>
        <v>2088</v>
      </c>
      <c r="CY25" s="23">
        <f t="shared" si="116"/>
        <v>2089</v>
      </c>
      <c r="CZ25" s="23">
        <f t="shared" si="116"/>
        <v>2090</v>
      </c>
      <c r="DA25" s="23">
        <f t="shared" si="116"/>
        <v>2091</v>
      </c>
      <c r="DB25" s="23">
        <f t="shared" si="116"/>
        <v>2092</v>
      </c>
      <c r="DC25" s="23">
        <f t="shared" si="116"/>
        <v>2093</v>
      </c>
      <c r="DD25" s="23">
        <f t="shared" si="116"/>
        <v>2094</v>
      </c>
      <c r="DE25" s="23">
        <f t="shared" si="116"/>
        <v>2095</v>
      </c>
      <c r="DF25" s="23">
        <f t="shared" si="116"/>
        <v>2096</v>
      </c>
      <c r="DG25" s="23">
        <f t="shared" si="116"/>
        <v>2097</v>
      </c>
      <c r="DH25" s="23">
        <f t="shared" si="116"/>
        <v>2098</v>
      </c>
      <c r="DI25" s="23">
        <f t="shared" si="116"/>
        <v>2099</v>
      </c>
      <c r="DJ25" s="23">
        <f t="shared" si="116"/>
        <v>2100</v>
      </c>
      <c r="DK25" s="394"/>
    </row>
    <row r="26" spans="1:115" x14ac:dyDescent="0.2">
      <c r="A26" t="s">
        <v>58</v>
      </c>
      <c r="B26" s="7" t="str">
        <f t="shared" ref="B26:AF26" si="117">B3</f>
        <v>Air Conditioners</v>
      </c>
      <c r="C26" s="20" t="str">
        <f t="shared" si="117"/>
        <v>t/a</v>
      </c>
      <c r="D26" s="83">
        <f t="shared" si="117"/>
        <v>23.421199887913705</v>
      </c>
      <c r="E26" s="83">
        <f t="shared" si="117"/>
        <v>24.118758708928727</v>
      </c>
      <c r="F26" s="83">
        <f t="shared" si="117"/>
        <v>24.482580834138723</v>
      </c>
      <c r="G26" s="83">
        <f t="shared" si="117"/>
        <v>24.917621268559731</v>
      </c>
      <c r="H26" s="83">
        <f t="shared" si="117"/>
        <v>25.289482500000002</v>
      </c>
      <c r="I26" s="83">
        <f t="shared" si="117"/>
        <v>31.429274446739448</v>
      </c>
      <c r="J26" s="83">
        <f t="shared" si="117"/>
        <v>33.465348490230902</v>
      </c>
      <c r="K26" s="83">
        <f t="shared" si="117"/>
        <v>31.55544796554797</v>
      </c>
      <c r="L26" s="83">
        <f t="shared" si="117"/>
        <v>30.427478367103699</v>
      </c>
      <c r="M26" s="83">
        <f t="shared" si="117"/>
        <v>32.679610762331841</v>
      </c>
      <c r="N26" s="83">
        <f t="shared" si="117"/>
        <v>33.387202009598077</v>
      </c>
      <c r="O26" s="83">
        <f t="shared" si="117"/>
        <v>33.497722389407159</v>
      </c>
      <c r="P26" s="83">
        <f t="shared" si="117"/>
        <v>39.566017119565217</v>
      </c>
      <c r="Q26" s="83">
        <f t="shared" si="117"/>
        <v>40.020939079066949</v>
      </c>
      <c r="R26" s="83">
        <f t="shared" si="117"/>
        <v>41.329810942249232</v>
      </c>
      <c r="S26" s="83">
        <f t="shared" si="117"/>
        <v>50.00608325709058</v>
      </c>
      <c r="T26" s="83">
        <f t="shared" si="117"/>
        <v>49.36359900107265</v>
      </c>
      <c r="U26" s="83">
        <f t="shared" si="117"/>
        <v>49.401819144789783</v>
      </c>
      <c r="V26" s="83">
        <f t="shared" si="117"/>
        <v>49.844078541791333</v>
      </c>
      <c r="W26" s="83">
        <f t="shared" si="117"/>
        <v>53.72598816990574</v>
      </c>
      <c r="X26" s="83">
        <f t="shared" si="117"/>
        <v>53.823273396641156</v>
      </c>
      <c r="Y26" s="83">
        <f t="shared" si="117"/>
        <v>42.876223561634816</v>
      </c>
      <c r="Z26" s="83">
        <f t="shared" si="117"/>
        <v>40.564680116248226</v>
      </c>
      <c r="AA26" s="83">
        <f t="shared" si="117"/>
        <v>41.510477400737592</v>
      </c>
      <c r="AB26" s="83">
        <f t="shared" si="117"/>
        <v>46.192081346863318</v>
      </c>
      <c r="AC26" s="83">
        <f t="shared" si="117"/>
        <v>47.583911534640301</v>
      </c>
      <c r="AD26" s="83">
        <f t="shared" si="117"/>
        <v>41.88456873059198</v>
      </c>
      <c r="AE26" s="83">
        <f t="shared" si="117"/>
        <v>34.820551518871504</v>
      </c>
      <c r="AF26" s="83">
        <f t="shared" si="117"/>
        <v>51.490399269379672</v>
      </c>
      <c r="AG26" s="83">
        <f t="shared" ref="AG26:BL27" si="118">AG108</f>
        <v>53.621277859252416</v>
      </c>
      <c r="AH26" s="83">
        <f t="shared" ref="AH26:BK26" si="119">AH108</f>
        <v>55.337158750748493</v>
      </c>
      <c r="AI26" s="83">
        <f t="shared" si="119"/>
        <v>57.107947830772446</v>
      </c>
      <c r="AJ26" s="83">
        <f t="shared" si="119"/>
        <v>58.935402161357167</v>
      </c>
      <c r="AK26" s="83">
        <f t="shared" si="119"/>
        <v>60.821335030520601</v>
      </c>
      <c r="AL26" s="83">
        <f t="shared" si="119"/>
        <v>62.767617751497262</v>
      </c>
      <c r="AM26" s="83">
        <f t="shared" si="119"/>
        <v>64.776181519545176</v>
      </c>
      <c r="AN26" s="83">
        <f t="shared" si="119"/>
        <v>66.849019328170627</v>
      </c>
      <c r="AO26" s="83">
        <f t="shared" si="119"/>
        <v>68.988187946672085</v>
      </c>
      <c r="AP26" s="83">
        <f t="shared" si="119"/>
        <v>71.19580996096559</v>
      </c>
      <c r="AQ26" s="83">
        <f t="shared" si="119"/>
        <v>73.474075879716494</v>
      </c>
      <c r="AR26" s="83">
        <f t="shared" si="119"/>
        <v>75.825246307867431</v>
      </c>
      <c r="AS26" s="83">
        <f t="shared" si="119"/>
        <v>78.25165418971919</v>
      </c>
      <c r="AT26" s="83">
        <f t="shared" si="119"/>
        <v>80.755707123790202</v>
      </c>
      <c r="AU26" s="83">
        <f t="shared" si="119"/>
        <v>83.339889751751485</v>
      </c>
      <c r="AV26" s="83">
        <f t="shared" si="119"/>
        <v>86.006766223807531</v>
      </c>
      <c r="AW26" s="83">
        <f t="shared" si="119"/>
        <v>88.75898274296938</v>
      </c>
      <c r="AX26" s="83">
        <f t="shared" si="119"/>
        <v>91.599270190744406</v>
      </c>
      <c r="AY26" s="83">
        <f t="shared" si="119"/>
        <v>94.530446836848228</v>
      </c>
      <c r="AZ26" s="83">
        <f t="shared" si="119"/>
        <v>97.55542113562737</v>
      </c>
      <c r="BA26" s="83">
        <f t="shared" si="119"/>
        <v>100.67719461196745</v>
      </c>
      <c r="BB26" s="83">
        <f t="shared" si="119"/>
        <v>103.89886483955041</v>
      </c>
      <c r="BC26" s="83">
        <f t="shared" si="119"/>
        <v>107.22362851441603</v>
      </c>
      <c r="BD26" s="83">
        <f t="shared" si="119"/>
        <v>110.65478462687734</v>
      </c>
      <c r="BE26" s="83">
        <f t="shared" si="119"/>
        <v>114.19573773493742</v>
      </c>
      <c r="BF26" s="83">
        <f t="shared" si="119"/>
        <v>117.85000134245543</v>
      </c>
      <c r="BG26" s="83">
        <f t="shared" si="119"/>
        <v>121.62120138541401</v>
      </c>
      <c r="BH26" s="83">
        <f t="shared" si="119"/>
        <v>125.51307982974727</v>
      </c>
      <c r="BI26" s="83">
        <f t="shared" si="119"/>
        <v>129.52949838429919</v>
      </c>
      <c r="BJ26" s="83">
        <f t="shared" si="119"/>
        <v>133.67444233259675</v>
      </c>
      <c r="BK26" s="83">
        <f t="shared" si="119"/>
        <v>137.95202448723987</v>
      </c>
      <c r="BL26" s="83">
        <f t="shared" si="118"/>
        <v>142.36648927083155</v>
      </c>
      <c r="BM26" s="83">
        <f t="shared" ref="BM26:DJ26" si="120">BM108</f>
        <v>146.92221692749817</v>
      </c>
      <c r="BN26" s="83">
        <f t="shared" si="120"/>
        <v>151.62372786917811</v>
      </c>
      <c r="BO26" s="83">
        <f t="shared" si="120"/>
        <v>156.47568716099181</v>
      </c>
      <c r="BP26" s="83">
        <f t="shared" si="120"/>
        <v>161.48290915014354</v>
      </c>
      <c r="BQ26" s="83">
        <f t="shared" si="120"/>
        <v>166.65036224294815</v>
      </c>
      <c r="BR26" s="83">
        <f t="shared" si="120"/>
        <v>171.98317383472249</v>
      </c>
      <c r="BS26" s="83">
        <f t="shared" si="120"/>
        <v>177.48663539743362</v>
      </c>
      <c r="BT26" s="83">
        <f t="shared" si="120"/>
        <v>183.16620773015148</v>
      </c>
      <c r="BU26" s="83">
        <f t="shared" si="120"/>
        <v>189.02752637751632</v>
      </c>
      <c r="BV26" s="83">
        <f t="shared" si="120"/>
        <v>195.07640722159684</v>
      </c>
      <c r="BW26" s="83">
        <f t="shared" si="120"/>
        <v>201.31885225268795</v>
      </c>
      <c r="BX26" s="83">
        <f t="shared" si="120"/>
        <v>207.76105552477398</v>
      </c>
      <c r="BY26" s="83">
        <f t="shared" si="120"/>
        <v>214.40940930156674</v>
      </c>
      <c r="BZ26" s="83">
        <f t="shared" si="120"/>
        <v>221.27051039921687</v>
      </c>
      <c r="CA26" s="83">
        <f t="shared" si="120"/>
        <v>228.35116673199181</v>
      </c>
      <c r="CB26" s="83">
        <f t="shared" si="120"/>
        <v>235.65840406741555</v>
      </c>
      <c r="CC26" s="83">
        <f t="shared" si="120"/>
        <v>243.19947299757285</v>
      </c>
      <c r="CD26" s="83">
        <f t="shared" si="120"/>
        <v>250.9818561334952</v>
      </c>
      <c r="CE26" s="83">
        <f t="shared" si="120"/>
        <v>259.01327552976704</v>
      </c>
      <c r="CF26" s="83">
        <f t="shared" si="120"/>
        <v>267.3017003467196</v>
      </c>
      <c r="CG26" s="83">
        <f t="shared" si="120"/>
        <v>275.85535475781461</v>
      </c>
      <c r="CH26" s="83">
        <f t="shared" si="120"/>
        <v>284.68272611006466</v>
      </c>
      <c r="CI26" s="83">
        <f t="shared" si="120"/>
        <v>293.79257334558673</v>
      </c>
      <c r="CJ26" s="83">
        <f t="shared" si="120"/>
        <v>303.19393569264554</v>
      </c>
      <c r="CK26" s="83">
        <f t="shared" si="120"/>
        <v>312.89614163481019</v>
      </c>
      <c r="CL26" s="83">
        <f t="shared" si="120"/>
        <v>322.90881816712414</v>
      </c>
      <c r="CM26" s="83">
        <f t="shared" si="120"/>
        <v>333.24190034847214</v>
      </c>
      <c r="CN26" s="83">
        <f t="shared" si="120"/>
        <v>343.90564115962326</v>
      </c>
      <c r="CO26" s="83">
        <f t="shared" si="120"/>
        <v>354.91062167673124</v>
      </c>
      <c r="CP26" s="83">
        <f t="shared" si="120"/>
        <v>366.26776157038665</v>
      </c>
      <c r="CQ26" s="83">
        <f t="shared" si="120"/>
        <v>377.98832994063906</v>
      </c>
      <c r="CR26" s="83">
        <f t="shared" si="120"/>
        <v>390.0839564987395</v>
      </c>
      <c r="CS26" s="83">
        <f t="shared" si="120"/>
        <v>402.56664310669919</v>
      </c>
      <c r="CT26" s="83">
        <f t="shared" si="120"/>
        <v>415.44877568611355</v>
      </c>
      <c r="CU26" s="83">
        <f t="shared" si="120"/>
        <v>428.7431365080692</v>
      </c>
      <c r="CV26" s="83">
        <f t="shared" si="120"/>
        <v>442.46291687632743</v>
      </c>
      <c r="CW26" s="83">
        <f t="shared" si="120"/>
        <v>456.62173021636994</v>
      </c>
      <c r="CX26" s="83">
        <f t="shared" si="120"/>
        <v>471.23362558329381</v>
      </c>
      <c r="CY26" s="83">
        <f t="shared" si="120"/>
        <v>486.3131016019592</v>
      </c>
      <c r="CZ26" s="83">
        <f t="shared" si="120"/>
        <v>501.87512085322192</v>
      </c>
      <c r="DA26" s="83">
        <f t="shared" si="120"/>
        <v>517.93512472052498</v>
      </c>
      <c r="DB26" s="83">
        <f t="shared" si="120"/>
        <v>534.50904871158184</v>
      </c>
      <c r="DC26" s="83">
        <f t="shared" si="120"/>
        <v>551.61333827035253</v>
      </c>
      <c r="DD26" s="83">
        <f t="shared" si="120"/>
        <v>569.26496509500384</v>
      </c>
      <c r="DE26" s="83">
        <f t="shared" si="120"/>
        <v>587.48144397804401</v>
      </c>
      <c r="DF26" s="83">
        <f t="shared" si="120"/>
        <v>606.28085018534148</v>
      </c>
      <c r="DG26" s="83">
        <f t="shared" si="120"/>
        <v>625.68183739127244</v>
      </c>
      <c r="DH26" s="83">
        <f t="shared" si="120"/>
        <v>645.70365618779317</v>
      </c>
      <c r="DI26" s="83">
        <f t="shared" si="120"/>
        <v>666.36617318580261</v>
      </c>
      <c r="DJ26" s="83">
        <f t="shared" si="120"/>
        <v>687.68989072774832</v>
      </c>
    </row>
    <row r="27" spans="1:115" x14ac:dyDescent="0.2">
      <c r="A27" t="s">
        <v>58</v>
      </c>
      <c r="B27" s="7" t="str">
        <f t="shared" ref="B27:AF27" si="121">B4</f>
        <v>MRI Scanners</v>
      </c>
      <c r="C27" s="20" t="str">
        <f t="shared" si="121"/>
        <v>t/a</v>
      </c>
      <c r="D27" s="83">
        <f t="shared" si="121"/>
        <v>7.8226807625631771</v>
      </c>
      <c r="E27" s="83">
        <f t="shared" si="121"/>
        <v>8.0556654087821951</v>
      </c>
      <c r="F27" s="83">
        <f t="shared" si="121"/>
        <v>8.1771819986023324</v>
      </c>
      <c r="G27" s="83">
        <f t="shared" si="121"/>
        <v>8.3224855036989496</v>
      </c>
      <c r="H27" s="83">
        <f t="shared" si="121"/>
        <v>8.4466871549999993</v>
      </c>
      <c r="I27" s="83">
        <f t="shared" si="121"/>
        <v>10.497377665210974</v>
      </c>
      <c r="J27" s="83">
        <f t="shared" si="121"/>
        <v>11.17742639573712</v>
      </c>
      <c r="K27" s="83">
        <f t="shared" si="121"/>
        <v>10.539519620493021</v>
      </c>
      <c r="L27" s="83">
        <f t="shared" si="121"/>
        <v>10.162777774612634</v>
      </c>
      <c r="M27" s="83">
        <f t="shared" si="121"/>
        <v>10.914989994618834</v>
      </c>
      <c r="N27" s="83">
        <f t="shared" si="121"/>
        <v>11.151325471205757</v>
      </c>
      <c r="O27" s="83">
        <f t="shared" si="121"/>
        <v>11.188239278061991</v>
      </c>
      <c r="P27" s="83">
        <f t="shared" si="121"/>
        <v>13.215049717934781</v>
      </c>
      <c r="Q27" s="83">
        <f t="shared" si="121"/>
        <v>13.366993652408361</v>
      </c>
      <c r="R27" s="83">
        <f t="shared" si="121"/>
        <v>13.804156854711243</v>
      </c>
      <c r="S27" s="83">
        <f t="shared" si="121"/>
        <v>16.702031807868252</v>
      </c>
      <c r="T27" s="83">
        <f t="shared" si="121"/>
        <v>16.487442066358263</v>
      </c>
      <c r="U27" s="83">
        <f t="shared" si="121"/>
        <v>16.500207594359786</v>
      </c>
      <c r="V27" s="83">
        <f t="shared" si="121"/>
        <v>16.647922232958305</v>
      </c>
      <c r="W27" s="83">
        <f t="shared" si="121"/>
        <v>17.944480048748517</v>
      </c>
      <c r="X27" s="83">
        <f t="shared" si="121"/>
        <v>17.976973314478144</v>
      </c>
      <c r="Y27" s="83">
        <f t="shared" si="121"/>
        <v>14.320658669586026</v>
      </c>
      <c r="Z27" s="83">
        <f t="shared" si="121"/>
        <v>13.548603158826907</v>
      </c>
      <c r="AA27" s="83">
        <f t="shared" si="121"/>
        <v>13.864499451846354</v>
      </c>
      <c r="AB27" s="83">
        <f t="shared" si="121"/>
        <v>15.428155169852348</v>
      </c>
      <c r="AC27" s="83">
        <f t="shared" si="121"/>
        <v>15.89302645256986</v>
      </c>
      <c r="AD27" s="83">
        <f t="shared" si="121"/>
        <v>13.98944595601772</v>
      </c>
      <c r="AE27" s="83">
        <f t="shared" si="121"/>
        <v>11.630064207303082</v>
      </c>
      <c r="AF27" s="83">
        <f t="shared" si="121"/>
        <v>17.197793355972809</v>
      </c>
      <c r="AG27" s="83">
        <f t="shared" si="118"/>
        <v>17.909506804990308</v>
      </c>
      <c r="AH27" s="83">
        <f t="shared" ref="AH27:BK27" si="122">AH109</f>
        <v>18.48261102275</v>
      </c>
      <c r="AI27" s="83">
        <f t="shared" si="122"/>
        <v>19.074054575478002</v>
      </c>
      <c r="AJ27" s="83">
        <f t="shared" si="122"/>
        <v>19.684424321893299</v>
      </c>
      <c r="AK27" s="83">
        <f t="shared" si="122"/>
        <v>20.314325900193886</v>
      </c>
      <c r="AL27" s="83">
        <f t="shared" si="122"/>
        <v>20.96438432900009</v>
      </c>
      <c r="AM27" s="83">
        <f t="shared" si="122"/>
        <v>21.635244627528095</v>
      </c>
      <c r="AN27" s="83">
        <f t="shared" si="122"/>
        <v>22.327572455608994</v>
      </c>
      <c r="AO27" s="83">
        <f t="shared" si="122"/>
        <v>23.042054774188482</v>
      </c>
      <c r="AP27" s="83">
        <f t="shared" si="122"/>
        <v>23.779400526962515</v>
      </c>
      <c r="AQ27" s="83">
        <f t="shared" si="122"/>
        <v>24.540341343825318</v>
      </c>
      <c r="AR27" s="83">
        <f t="shared" si="122"/>
        <v>25.325632266827729</v>
      </c>
      <c r="AS27" s="83">
        <f t="shared" si="122"/>
        <v>26.136052499366215</v>
      </c>
      <c r="AT27" s="83">
        <f t="shared" si="122"/>
        <v>26.972406179345935</v>
      </c>
      <c r="AU27" s="83">
        <f t="shared" si="122"/>
        <v>27.835523177085005</v>
      </c>
      <c r="AV27" s="83">
        <f t="shared" si="122"/>
        <v>28.726259918751726</v>
      </c>
      <c r="AW27" s="83">
        <f t="shared" si="122"/>
        <v>29.645500236151783</v>
      </c>
      <c r="AX27" s="83">
        <f t="shared" si="122"/>
        <v>30.594156243708639</v>
      </c>
      <c r="AY27" s="83">
        <f t="shared" si="122"/>
        <v>31.573169243507316</v>
      </c>
      <c r="AZ27" s="83">
        <f t="shared" si="122"/>
        <v>32.583510659299549</v>
      </c>
      <c r="BA27" s="83">
        <f t="shared" si="122"/>
        <v>33.626183000397134</v>
      </c>
      <c r="BB27" s="83">
        <f t="shared" si="122"/>
        <v>34.702220856409845</v>
      </c>
      <c r="BC27" s="83">
        <f t="shared" si="122"/>
        <v>35.81269192381496</v>
      </c>
      <c r="BD27" s="83">
        <f t="shared" si="122"/>
        <v>36.958698065377042</v>
      </c>
      <c r="BE27" s="83">
        <f t="shared" si="122"/>
        <v>38.14137640346911</v>
      </c>
      <c r="BF27" s="83">
        <f t="shared" si="122"/>
        <v>39.361900448380119</v>
      </c>
      <c r="BG27" s="83">
        <f t="shared" si="122"/>
        <v>40.621481262728281</v>
      </c>
      <c r="BH27" s="83">
        <f t="shared" si="122"/>
        <v>41.921368663135588</v>
      </c>
      <c r="BI27" s="83">
        <f t="shared" si="122"/>
        <v>43.26285246035593</v>
      </c>
      <c r="BJ27" s="83">
        <f t="shared" si="122"/>
        <v>44.647263739087322</v>
      </c>
      <c r="BK27" s="83">
        <f t="shared" si="122"/>
        <v>46.075976178738117</v>
      </c>
      <c r="BL27" s="83">
        <f t="shared" si="118"/>
        <v>47.550407416457737</v>
      </c>
      <c r="BM27" s="83">
        <f t="shared" ref="BM27:DJ27" si="123">BM109</f>
        <v>49.07202045378439</v>
      </c>
      <c r="BN27" s="83">
        <f t="shared" si="123"/>
        <v>50.642325108305492</v>
      </c>
      <c r="BO27" s="83">
        <f t="shared" si="123"/>
        <v>52.262879511771267</v>
      </c>
      <c r="BP27" s="83">
        <f t="shared" si="123"/>
        <v>53.935291656147946</v>
      </c>
      <c r="BQ27" s="83">
        <f t="shared" si="123"/>
        <v>55.661220989144681</v>
      </c>
      <c r="BR27" s="83">
        <f t="shared" si="123"/>
        <v>57.442380060797312</v>
      </c>
      <c r="BS27" s="83">
        <f t="shared" si="123"/>
        <v>59.280536222742825</v>
      </c>
      <c r="BT27" s="83">
        <f t="shared" si="123"/>
        <v>61.177513381870597</v>
      </c>
      <c r="BU27" s="83">
        <f t="shared" si="123"/>
        <v>63.135193810090456</v>
      </c>
      <c r="BV27" s="83">
        <f t="shared" si="123"/>
        <v>65.155520012013355</v>
      </c>
      <c r="BW27" s="83">
        <f t="shared" si="123"/>
        <v>67.240496652397781</v>
      </c>
      <c r="BX27" s="83">
        <f t="shared" si="123"/>
        <v>69.392192545274511</v>
      </c>
      <c r="BY27" s="83">
        <f t="shared" si="123"/>
        <v>71.612742706723296</v>
      </c>
      <c r="BZ27" s="83">
        <f t="shared" si="123"/>
        <v>73.90435047333844</v>
      </c>
      <c r="CA27" s="83">
        <f t="shared" si="123"/>
        <v>76.269289688485273</v>
      </c>
      <c r="CB27" s="83">
        <f t="shared" si="123"/>
        <v>78.709906958516797</v>
      </c>
      <c r="CC27" s="83">
        <f t="shared" si="123"/>
        <v>81.22862398118933</v>
      </c>
      <c r="CD27" s="83">
        <f t="shared" si="123"/>
        <v>83.827939948587385</v>
      </c>
      <c r="CE27" s="83">
        <f t="shared" si="123"/>
        <v>86.510434026942178</v>
      </c>
      <c r="CF27" s="83">
        <f t="shared" si="123"/>
        <v>89.278767915804337</v>
      </c>
      <c r="CG27" s="83">
        <f t="shared" si="123"/>
        <v>92.13568848911008</v>
      </c>
      <c r="CH27" s="83">
        <f t="shared" si="123"/>
        <v>95.084030520761601</v>
      </c>
      <c r="CI27" s="83">
        <f t="shared" si="123"/>
        <v>98.126719497425981</v>
      </c>
      <c r="CJ27" s="83">
        <f t="shared" si="123"/>
        <v>101.26677452134362</v>
      </c>
      <c r="CK27" s="83">
        <f t="shared" si="123"/>
        <v>104.50731130602662</v>
      </c>
      <c r="CL27" s="83">
        <f t="shared" si="123"/>
        <v>107.85154526781947</v>
      </c>
      <c r="CM27" s="83">
        <f t="shared" si="123"/>
        <v>111.3027947163897</v>
      </c>
      <c r="CN27" s="83">
        <f t="shared" si="123"/>
        <v>114.86448414731417</v>
      </c>
      <c r="CO27" s="83">
        <f t="shared" si="123"/>
        <v>118.54014764002822</v>
      </c>
      <c r="CP27" s="83">
        <f t="shared" si="123"/>
        <v>122.33343236450914</v>
      </c>
      <c r="CQ27" s="83">
        <f t="shared" si="123"/>
        <v>126.24810220017343</v>
      </c>
      <c r="CR27" s="83">
        <f t="shared" si="123"/>
        <v>130.28804147057897</v>
      </c>
      <c r="CS27" s="83">
        <f t="shared" si="123"/>
        <v>134.45725879763751</v>
      </c>
      <c r="CT27" s="83">
        <f t="shared" si="123"/>
        <v>138.75989107916192</v>
      </c>
      <c r="CU27" s="83">
        <f t="shared" si="123"/>
        <v>143.2002075936951</v>
      </c>
      <c r="CV27" s="83">
        <f t="shared" si="123"/>
        <v>147.78261423669335</v>
      </c>
      <c r="CW27" s="83">
        <f t="shared" si="123"/>
        <v>152.51165789226755</v>
      </c>
      <c r="CX27" s="83">
        <f t="shared" si="123"/>
        <v>157.39203094482011</v>
      </c>
      <c r="CY27" s="83">
        <f t="shared" si="123"/>
        <v>162.42857593505437</v>
      </c>
      <c r="CZ27" s="83">
        <f t="shared" si="123"/>
        <v>167.62629036497611</v>
      </c>
      <c r="DA27" s="83">
        <f t="shared" si="123"/>
        <v>172.99033165665534</v>
      </c>
      <c r="DB27" s="83">
        <f t="shared" si="123"/>
        <v>178.52602226966832</v>
      </c>
      <c r="DC27" s="83">
        <f t="shared" si="123"/>
        <v>184.23885498229771</v>
      </c>
      <c r="DD27" s="83">
        <f t="shared" si="123"/>
        <v>190.13449834173124</v>
      </c>
      <c r="DE27" s="83">
        <f t="shared" si="123"/>
        <v>196.21880228866664</v>
      </c>
      <c r="DF27" s="83">
        <f t="shared" si="123"/>
        <v>202.49780396190397</v>
      </c>
      <c r="DG27" s="83">
        <f t="shared" si="123"/>
        <v>208.97773368868491</v>
      </c>
      <c r="DH27" s="83">
        <f t="shared" si="123"/>
        <v>215.66502116672282</v>
      </c>
      <c r="DI27" s="83">
        <f t="shared" si="123"/>
        <v>222.56630184405796</v>
      </c>
      <c r="DJ27" s="83">
        <f t="shared" si="123"/>
        <v>229.68842350306781</v>
      </c>
    </row>
    <row r="28" spans="1:115" x14ac:dyDescent="0.2">
      <c r="A28" t="s">
        <v>58</v>
      </c>
      <c r="B28" s="7" t="str">
        <f t="shared" ref="B28:AF28" si="124">B5</f>
        <v>Magnetic Separators</v>
      </c>
      <c r="C28" s="20" t="str">
        <f t="shared" si="124"/>
        <v>t/a</v>
      </c>
      <c r="D28" s="83">
        <f t="shared" si="124"/>
        <v>23.421199887913705</v>
      </c>
      <c r="E28" s="83">
        <f t="shared" si="124"/>
        <v>24.118758708928727</v>
      </c>
      <c r="F28" s="83">
        <f t="shared" si="124"/>
        <v>24.482580834138723</v>
      </c>
      <c r="G28" s="83">
        <f t="shared" si="124"/>
        <v>24.917621268559731</v>
      </c>
      <c r="H28" s="83">
        <f t="shared" si="124"/>
        <v>25.289482500000002</v>
      </c>
      <c r="I28" s="83">
        <f t="shared" si="124"/>
        <v>31.429274446739448</v>
      </c>
      <c r="J28" s="83">
        <f t="shared" si="124"/>
        <v>33.465348490230902</v>
      </c>
      <c r="K28" s="83">
        <f t="shared" si="124"/>
        <v>31.55544796554797</v>
      </c>
      <c r="L28" s="83">
        <f t="shared" si="124"/>
        <v>30.427478367103699</v>
      </c>
      <c r="M28" s="83">
        <f t="shared" si="124"/>
        <v>32.679610762331841</v>
      </c>
      <c r="N28" s="83">
        <f t="shared" si="124"/>
        <v>33.387202009598077</v>
      </c>
      <c r="O28" s="83">
        <f t="shared" si="124"/>
        <v>33.497722389407159</v>
      </c>
      <c r="P28" s="83">
        <f t="shared" si="124"/>
        <v>39.566017119565217</v>
      </c>
      <c r="Q28" s="83">
        <f t="shared" si="124"/>
        <v>40.020939079066949</v>
      </c>
      <c r="R28" s="83">
        <f t="shared" si="124"/>
        <v>41.329810942249232</v>
      </c>
      <c r="S28" s="83">
        <f t="shared" si="124"/>
        <v>50.00608325709058</v>
      </c>
      <c r="T28" s="83">
        <f t="shared" si="124"/>
        <v>49.36359900107265</v>
      </c>
      <c r="U28" s="83">
        <f t="shared" si="124"/>
        <v>49.401819144789783</v>
      </c>
      <c r="V28" s="83">
        <f t="shared" si="124"/>
        <v>49.844078541791333</v>
      </c>
      <c r="W28" s="83">
        <f t="shared" si="124"/>
        <v>53.72598816990574</v>
      </c>
      <c r="X28" s="83">
        <f t="shared" si="124"/>
        <v>53.823273396641156</v>
      </c>
      <c r="Y28" s="83">
        <f t="shared" si="124"/>
        <v>42.876223561634816</v>
      </c>
      <c r="Z28" s="83">
        <f t="shared" si="124"/>
        <v>40.564680116248226</v>
      </c>
      <c r="AA28" s="83">
        <f t="shared" si="124"/>
        <v>41.510477400737592</v>
      </c>
      <c r="AB28" s="83">
        <f t="shared" si="124"/>
        <v>46.192081346863318</v>
      </c>
      <c r="AC28" s="83">
        <f t="shared" si="124"/>
        <v>47.583911534640301</v>
      </c>
      <c r="AD28" s="83">
        <f t="shared" si="124"/>
        <v>41.88456873059198</v>
      </c>
      <c r="AE28" s="83">
        <f t="shared" si="124"/>
        <v>34.820551518871504</v>
      </c>
      <c r="AF28" s="83">
        <f t="shared" si="124"/>
        <v>51.490399269379672</v>
      </c>
      <c r="AG28" s="83">
        <f>AG110</f>
        <v>53.621277859252416</v>
      </c>
      <c r="AH28" s="83">
        <f t="shared" ref="AH28:BK28" si="125">AH110</f>
        <v>55.337158750748493</v>
      </c>
      <c r="AI28" s="83">
        <f t="shared" si="125"/>
        <v>57.107947830772446</v>
      </c>
      <c r="AJ28" s="83">
        <f t="shared" si="125"/>
        <v>58.935402161357167</v>
      </c>
      <c r="AK28" s="83">
        <f t="shared" si="125"/>
        <v>60.821335030520601</v>
      </c>
      <c r="AL28" s="83">
        <f t="shared" si="125"/>
        <v>62.767617751497262</v>
      </c>
      <c r="AM28" s="83">
        <f t="shared" si="125"/>
        <v>64.776181519545176</v>
      </c>
      <c r="AN28" s="83">
        <f t="shared" si="125"/>
        <v>66.849019328170627</v>
      </c>
      <c r="AO28" s="83">
        <f t="shared" si="125"/>
        <v>68.988187946672085</v>
      </c>
      <c r="AP28" s="83">
        <f t="shared" si="125"/>
        <v>71.19580996096559</v>
      </c>
      <c r="AQ28" s="83">
        <f t="shared" si="125"/>
        <v>73.474075879716494</v>
      </c>
      <c r="AR28" s="83">
        <f t="shared" si="125"/>
        <v>75.825246307867431</v>
      </c>
      <c r="AS28" s="83">
        <f t="shared" si="125"/>
        <v>78.25165418971919</v>
      </c>
      <c r="AT28" s="83">
        <f t="shared" si="125"/>
        <v>80.755707123790202</v>
      </c>
      <c r="AU28" s="83">
        <f t="shared" si="125"/>
        <v>83.339889751751485</v>
      </c>
      <c r="AV28" s="83">
        <f t="shared" si="125"/>
        <v>86.006766223807531</v>
      </c>
      <c r="AW28" s="83">
        <f t="shared" si="125"/>
        <v>88.75898274296938</v>
      </c>
      <c r="AX28" s="83">
        <f t="shared" si="125"/>
        <v>91.599270190744406</v>
      </c>
      <c r="AY28" s="83">
        <f t="shared" si="125"/>
        <v>94.530446836848228</v>
      </c>
      <c r="AZ28" s="83">
        <f t="shared" si="125"/>
        <v>97.55542113562737</v>
      </c>
      <c r="BA28" s="83">
        <f t="shared" si="125"/>
        <v>100.67719461196745</v>
      </c>
      <c r="BB28" s="83">
        <f t="shared" si="125"/>
        <v>103.89886483955041</v>
      </c>
      <c r="BC28" s="83">
        <f t="shared" si="125"/>
        <v>107.22362851441603</v>
      </c>
      <c r="BD28" s="83">
        <f t="shared" si="125"/>
        <v>110.65478462687734</v>
      </c>
      <c r="BE28" s="83">
        <f t="shared" si="125"/>
        <v>114.19573773493742</v>
      </c>
      <c r="BF28" s="83">
        <f t="shared" si="125"/>
        <v>117.85000134245543</v>
      </c>
      <c r="BG28" s="83">
        <f t="shared" si="125"/>
        <v>121.62120138541401</v>
      </c>
      <c r="BH28" s="83">
        <f t="shared" si="125"/>
        <v>125.51307982974727</v>
      </c>
      <c r="BI28" s="83">
        <f t="shared" si="125"/>
        <v>129.52949838429919</v>
      </c>
      <c r="BJ28" s="83">
        <f t="shared" si="125"/>
        <v>133.67444233259675</v>
      </c>
      <c r="BK28" s="83">
        <f t="shared" si="125"/>
        <v>137.95202448723987</v>
      </c>
      <c r="BL28" s="83">
        <f>BL110</f>
        <v>142.36648927083155</v>
      </c>
      <c r="BM28" s="83">
        <f t="shared" ref="BM28:DJ28" si="126">BM110</f>
        <v>146.92221692749817</v>
      </c>
      <c r="BN28" s="83">
        <f t="shared" si="126"/>
        <v>151.62372786917811</v>
      </c>
      <c r="BO28" s="83">
        <f t="shared" si="126"/>
        <v>156.47568716099181</v>
      </c>
      <c r="BP28" s="83">
        <f t="shared" si="126"/>
        <v>161.48290915014354</v>
      </c>
      <c r="BQ28" s="83">
        <f t="shared" si="126"/>
        <v>166.65036224294815</v>
      </c>
      <c r="BR28" s="83">
        <f t="shared" si="126"/>
        <v>171.98317383472249</v>
      </c>
      <c r="BS28" s="83">
        <f t="shared" si="126"/>
        <v>177.48663539743362</v>
      </c>
      <c r="BT28" s="83">
        <f t="shared" si="126"/>
        <v>183.16620773015148</v>
      </c>
      <c r="BU28" s="83">
        <f t="shared" si="126"/>
        <v>189.02752637751632</v>
      </c>
      <c r="BV28" s="83">
        <f t="shared" si="126"/>
        <v>195.07640722159684</v>
      </c>
      <c r="BW28" s="83">
        <f t="shared" si="126"/>
        <v>201.31885225268795</v>
      </c>
      <c r="BX28" s="83">
        <f t="shared" si="126"/>
        <v>207.76105552477398</v>
      </c>
      <c r="BY28" s="83">
        <f t="shared" si="126"/>
        <v>214.40940930156674</v>
      </c>
      <c r="BZ28" s="83">
        <f t="shared" si="126"/>
        <v>221.27051039921687</v>
      </c>
      <c r="CA28" s="83">
        <f t="shared" si="126"/>
        <v>228.35116673199181</v>
      </c>
      <c r="CB28" s="83">
        <f t="shared" si="126"/>
        <v>235.65840406741555</v>
      </c>
      <c r="CC28" s="83">
        <f t="shared" si="126"/>
        <v>243.19947299757285</v>
      </c>
      <c r="CD28" s="83">
        <f t="shared" si="126"/>
        <v>250.9818561334952</v>
      </c>
      <c r="CE28" s="83">
        <f t="shared" si="126"/>
        <v>259.01327552976704</v>
      </c>
      <c r="CF28" s="83">
        <f t="shared" si="126"/>
        <v>267.3017003467196</v>
      </c>
      <c r="CG28" s="83">
        <f t="shared" si="126"/>
        <v>275.85535475781461</v>
      </c>
      <c r="CH28" s="83">
        <f t="shared" si="126"/>
        <v>284.68272611006466</v>
      </c>
      <c r="CI28" s="83">
        <f t="shared" si="126"/>
        <v>293.79257334558673</v>
      </c>
      <c r="CJ28" s="83">
        <f t="shared" si="126"/>
        <v>303.19393569264554</v>
      </c>
      <c r="CK28" s="83">
        <f t="shared" si="126"/>
        <v>312.89614163481019</v>
      </c>
      <c r="CL28" s="83">
        <f t="shared" si="126"/>
        <v>322.90881816712414</v>
      </c>
      <c r="CM28" s="83">
        <f t="shared" si="126"/>
        <v>333.24190034847214</v>
      </c>
      <c r="CN28" s="83">
        <f t="shared" si="126"/>
        <v>343.90564115962326</v>
      </c>
      <c r="CO28" s="83">
        <f t="shared" si="126"/>
        <v>354.91062167673124</v>
      </c>
      <c r="CP28" s="83">
        <f t="shared" si="126"/>
        <v>366.26776157038665</v>
      </c>
      <c r="CQ28" s="83">
        <f t="shared" si="126"/>
        <v>377.98832994063906</v>
      </c>
      <c r="CR28" s="83">
        <f t="shared" si="126"/>
        <v>390.0839564987395</v>
      </c>
      <c r="CS28" s="83">
        <f t="shared" si="126"/>
        <v>402.56664310669919</v>
      </c>
      <c r="CT28" s="83">
        <f t="shared" si="126"/>
        <v>415.44877568611355</v>
      </c>
      <c r="CU28" s="83">
        <f t="shared" si="126"/>
        <v>428.7431365080692</v>
      </c>
      <c r="CV28" s="83">
        <f t="shared" si="126"/>
        <v>442.46291687632743</v>
      </c>
      <c r="CW28" s="83">
        <f t="shared" si="126"/>
        <v>456.62173021636994</v>
      </c>
      <c r="CX28" s="83">
        <f t="shared" si="126"/>
        <v>471.23362558329381</v>
      </c>
      <c r="CY28" s="83">
        <f t="shared" si="126"/>
        <v>486.3131016019592</v>
      </c>
      <c r="CZ28" s="83">
        <f t="shared" si="126"/>
        <v>501.87512085322192</v>
      </c>
      <c r="DA28" s="83">
        <f t="shared" si="126"/>
        <v>517.93512472052498</v>
      </c>
      <c r="DB28" s="83">
        <f t="shared" si="126"/>
        <v>534.50904871158184</v>
      </c>
      <c r="DC28" s="83">
        <f t="shared" si="126"/>
        <v>551.61333827035253</v>
      </c>
      <c r="DD28" s="83">
        <f t="shared" si="126"/>
        <v>569.26496509500384</v>
      </c>
      <c r="DE28" s="83">
        <f t="shared" si="126"/>
        <v>587.48144397804401</v>
      </c>
      <c r="DF28" s="83">
        <f t="shared" si="126"/>
        <v>606.28085018534148</v>
      </c>
      <c r="DG28" s="83">
        <f t="shared" si="126"/>
        <v>625.68183739127244</v>
      </c>
      <c r="DH28" s="83">
        <f t="shared" si="126"/>
        <v>645.70365618779317</v>
      </c>
      <c r="DI28" s="83">
        <f t="shared" si="126"/>
        <v>666.36617318580261</v>
      </c>
      <c r="DJ28" s="83">
        <f t="shared" si="126"/>
        <v>687.68989072774832</v>
      </c>
    </row>
    <row r="29" spans="1:115" x14ac:dyDescent="0.2">
      <c r="A29" t="s">
        <v>58</v>
      </c>
      <c r="B29" s="7" t="str">
        <f t="shared" ref="B29:AF29" si="127">B6</f>
        <v>Other Generators</v>
      </c>
      <c r="C29" s="20" t="str">
        <f t="shared" si="127"/>
        <v>t/a</v>
      </c>
      <c r="D29" s="83">
        <f t="shared" si="127"/>
        <v>39.019719013264229</v>
      </c>
      <c r="E29" s="83">
        <f t="shared" si="127"/>
        <v>40.181852009075257</v>
      </c>
      <c r="F29" s="83">
        <f t="shared" si="127"/>
        <v>40.78797966967511</v>
      </c>
      <c r="G29" s="83">
        <f t="shared" si="127"/>
        <v>41.512757033420513</v>
      </c>
      <c r="H29" s="83">
        <f t="shared" si="127"/>
        <v>42.132277844999997</v>
      </c>
      <c r="I29" s="83">
        <f t="shared" si="127"/>
        <v>52.361171228267921</v>
      </c>
      <c r="J29" s="83">
        <f t="shared" si="127"/>
        <v>55.753270584724682</v>
      </c>
      <c r="K29" s="83">
        <f t="shared" si="127"/>
        <v>52.571376310602915</v>
      </c>
      <c r="L29" s="83">
        <f t="shared" si="127"/>
        <v>50.692178959594756</v>
      </c>
      <c r="M29" s="83">
        <f t="shared" si="127"/>
        <v>54.444231530044846</v>
      </c>
      <c r="N29" s="83">
        <f t="shared" si="127"/>
        <v>55.623078547990396</v>
      </c>
      <c r="O29" s="83">
        <f t="shared" si="127"/>
        <v>55.807205500752325</v>
      </c>
      <c r="P29" s="83">
        <f t="shared" si="127"/>
        <v>65.916984521195644</v>
      </c>
      <c r="Q29" s="83">
        <f t="shared" si="127"/>
        <v>66.674884505725529</v>
      </c>
      <c r="R29" s="83">
        <f t="shared" si="127"/>
        <v>68.855465029787212</v>
      </c>
      <c r="S29" s="83">
        <f t="shared" si="127"/>
        <v>83.310134706312908</v>
      </c>
      <c r="T29" s="83">
        <f t="shared" si="127"/>
        <v>82.239755935787031</v>
      </c>
      <c r="U29" s="83">
        <f t="shared" si="127"/>
        <v>82.303430695219774</v>
      </c>
      <c r="V29" s="83">
        <f t="shared" si="127"/>
        <v>83.040234850624344</v>
      </c>
      <c r="W29" s="83">
        <f t="shared" si="127"/>
        <v>89.507496291062949</v>
      </c>
      <c r="X29" s="83">
        <f t="shared" si="127"/>
        <v>89.669573478804153</v>
      </c>
      <c r="Y29" s="83">
        <f t="shared" si="127"/>
        <v>71.431788453683595</v>
      </c>
      <c r="Z29" s="83">
        <f t="shared" si="127"/>
        <v>67.580757073669545</v>
      </c>
      <c r="AA29" s="83">
        <f t="shared" si="127"/>
        <v>69.156455349628828</v>
      </c>
      <c r="AB29" s="83">
        <f t="shared" si="127"/>
        <v>76.956007523874291</v>
      </c>
      <c r="AC29" s="83">
        <f t="shared" si="127"/>
        <v>79.274796616710731</v>
      </c>
      <c r="AD29" s="83">
        <f t="shared" si="127"/>
        <v>69.779691505166241</v>
      </c>
      <c r="AE29" s="83">
        <f t="shared" si="127"/>
        <v>58.011038830439922</v>
      </c>
      <c r="AF29" s="83">
        <f t="shared" si="127"/>
        <v>85.783005182786525</v>
      </c>
      <c r="AG29" s="83">
        <f>AG111</f>
        <v>89.333048913514517</v>
      </c>
      <c r="AH29" s="83">
        <f t="shared" ref="AH29:BK29" si="128">AH111</f>
        <v>92.19170647874698</v>
      </c>
      <c r="AI29" s="83">
        <f t="shared" si="128"/>
        <v>95.14184108606689</v>
      </c>
      <c r="AJ29" s="83">
        <f t="shared" si="128"/>
        <v>98.186380000821032</v>
      </c>
      <c r="AK29" s="83">
        <f t="shared" si="128"/>
        <v>101.32834416084731</v>
      </c>
      <c r="AL29" s="83">
        <f t="shared" si="128"/>
        <v>104.57085117399443</v>
      </c>
      <c r="AM29" s="83">
        <f t="shared" si="128"/>
        <v>107.91711841156226</v>
      </c>
      <c r="AN29" s="83">
        <f t="shared" si="128"/>
        <v>111.37046620073225</v>
      </c>
      <c r="AO29" s="83">
        <f t="shared" si="128"/>
        <v>114.93432111915568</v>
      </c>
      <c r="AP29" s="83">
        <f t="shared" si="128"/>
        <v>118.61221939496866</v>
      </c>
      <c r="AQ29" s="83">
        <f t="shared" si="128"/>
        <v>122.40781041560766</v>
      </c>
      <c r="AR29" s="83">
        <f t="shared" si="128"/>
        <v>126.32486034890711</v>
      </c>
      <c r="AS29" s="83">
        <f t="shared" si="128"/>
        <v>130.36725588007215</v>
      </c>
      <c r="AT29" s="83">
        <f t="shared" si="128"/>
        <v>134.53900806823447</v>
      </c>
      <c r="AU29" s="83">
        <f t="shared" si="128"/>
        <v>138.84425632641796</v>
      </c>
      <c r="AV29" s="83">
        <f t="shared" si="128"/>
        <v>143.28727252886335</v>
      </c>
      <c r="AW29" s="83">
        <f t="shared" si="128"/>
        <v>147.87246524978698</v>
      </c>
      <c r="AX29" s="83">
        <f t="shared" si="128"/>
        <v>152.60438413778016</v>
      </c>
      <c r="AY29" s="83">
        <f t="shared" si="128"/>
        <v>157.48772443018913</v>
      </c>
      <c r="AZ29" s="83">
        <f t="shared" si="128"/>
        <v>162.52733161195519</v>
      </c>
      <c r="BA29" s="83">
        <f t="shared" si="128"/>
        <v>167.72820622353777</v>
      </c>
      <c r="BB29" s="83">
        <f t="shared" si="128"/>
        <v>173.09550882269099</v>
      </c>
      <c r="BC29" s="83">
        <f t="shared" si="128"/>
        <v>178.63456510501712</v>
      </c>
      <c r="BD29" s="83">
        <f t="shared" si="128"/>
        <v>184.35087118837768</v>
      </c>
      <c r="BE29" s="83">
        <f t="shared" si="128"/>
        <v>190.25009906640577</v>
      </c>
      <c r="BF29" s="83">
        <f t="shared" si="128"/>
        <v>196.33810223653074</v>
      </c>
      <c r="BG29" s="83">
        <f t="shared" si="128"/>
        <v>202.62092150809974</v>
      </c>
      <c r="BH29" s="83">
        <f t="shared" si="128"/>
        <v>209.10479099635893</v>
      </c>
      <c r="BI29" s="83">
        <f t="shared" si="128"/>
        <v>215.79614430824242</v>
      </c>
      <c r="BJ29" s="83">
        <f t="shared" si="128"/>
        <v>222.70162092610619</v>
      </c>
      <c r="BK29" s="83">
        <f t="shared" si="128"/>
        <v>229.8280727957416</v>
      </c>
      <c r="BL29" s="83">
        <f>BL111</f>
        <v>237.18257112520536</v>
      </c>
      <c r="BM29" s="83">
        <f t="shared" ref="BM29:DJ29" si="129">BM111</f>
        <v>244.77241340121194</v>
      </c>
      <c r="BN29" s="83">
        <f t="shared" si="129"/>
        <v>252.60513063005072</v>
      </c>
      <c r="BO29" s="83">
        <f t="shared" si="129"/>
        <v>260.68849481021238</v>
      </c>
      <c r="BP29" s="83">
        <f t="shared" si="129"/>
        <v>269.03052664413917</v>
      </c>
      <c r="BQ29" s="83">
        <f t="shared" si="129"/>
        <v>277.63950349675162</v>
      </c>
      <c r="BR29" s="83">
        <f t="shared" si="129"/>
        <v>286.52396760864769</v>
      </c>
      <c r="BS29" s="83">
        <f t="shared" si="129"/>
        <v>295.69273457212444</v>
      </c>
      <c r="BT29" s="83">
        <f t="shared" si="129"/>
        <v>305.15490207843243</v>
      </c>
      <c r="BU29" s="83">
        <f t="shared" si="129"/>
        <v>314.91985894494229</v>
      </c>
      <c r="BV29" s="83">
        <f t="shared" si="129"/>
        <v>324.99729443118048</v>
      </c>
      <c r="BW29" s="83">
        <f t="shared" si="129"/>
        <v>335.39720785297828</v>
      </c>
      <c r="BX29" s="83">
        <f t="shared" si="129"/>
        <v>346.12991850427358</v>
      </c>
      <c r="BY29" s="83">
        <f t="shared" si="129"/>
        <v>357.20607589641037</v>
      </c>
      <c r="BZ29" s="83">
        <f t="shared" si="129"/>
        <v>368.63667032509551</v>
      </c>
      <c r="CA29" s="83">
        <f t="shared" si="129"/>
        <v>380.43304377549856</v>
      </c>
      <c r="CB29" s="83">
        <f t="shared" si="129"/>
        <v>392.60690117631452</v>
      </c>
      <c r="CC29" s="83">
        <f t="shared" si="129"/>
        <v>405.17032201395659</v>
      </c>
      <c r="CD29" s="83">
        <f t="shared" si="129"/>
        <v>418.13577231840321</v>
      </c>
      <c r="CE29" s="83">
        <f t="shared" si="129"/>
        <v>431.51611703259215</v>
      </c>
      <c r="CF29" s="83">
        <f t="shared" si="129"/>
        <v>445.32463277763509</v>
      </c>
      <c r="CG29" s="83">
        <f t="shared" si="129"/>
        <v>459.57502102651944</v>
      </c>
      <c r="CH29" s="83">
        <f t="shared" si="129"/>
        <v>474.28142169936808</v>
      </c>
      <c r="CI29" s="83">
        <f t="shared" si="129"/>
        <v>489.45842719374787</v>
      </c>
      <c r="CJ29" s="83">
        <f t="shared" si="129"/>
        <v>505.1210968639478</v>
      </c>
      <c r="CK29" s="83">
        <f t="shared" si="129"/>
        <v>521.2849719635941</v>
      </c>
      <c r="CL29" s="83">
        <f t="shared" si="129"/>
        <v>537.96609106642916</v>
      </c>
      <c r="CM29" s="83">
        <f t="shared" si="129"/>
        <v>555.18100598055491</v>
      </c>
      <c r="CN29" s="83">
        <f t="shared" si="129"/>
        <v>572.94679817193264</v>
      </c>
      <c r="CO29" s="83">
        <f t="shared" si="129"/>
        <v>591.28109571343452</v>
      </c>
      <c r="CP29" s="83">
        <f t="shared" si="129"/>
        <v>610.20209077626441</v>
      </c>
      <c r="CQ29" s="83">
        <f t="shared" si="129"/>
        <v>629.72855768110492</v>
      </c>
      <c r="CR29" s="83">
        <f t="shared" si="129"/>
        <v>649.87987152690027</v>
      </c>
      <c r="CS29" s="83">
        <f t="shared" si="129"/>
        <v>670.67602741576115</v>
      </c>
      <c r="CT29" s="83">
        <f t="shared" si="129"/>
        <v>692.13766029306555</v>
      </c>
      <c r="CU29" s="83">
        <f t="shared" si="129"/>
        <v>714.2860654224437</v>
      </c>
      <c r="CV29" s="83">
        <f t="shared" si="129"/>
        <v>737.14321951596196</v>
      </c>
      <c r="CW29" s="83">
        <f t="shared" si="129"/>
        <v>760.73180254047281</v>
      </c>
      <c r="CX29" s="83">
        <f t="shared" si="129"/>
        <v>785.07522022176795</v>
      </c>
      <c r="CY29" s="83">
        <f t="shared" si="129"/>
        <v>810.19762726886449</v>
      </c>
      <c r="CZ29" s="83">
        <f t="shared" si="129"/>
        <v>836.12395134146823</v>
      </c>
      <c r="DA29" s="83">
        <f t="shared" si="129"/>
        <v>862.87991778439527</v>
      </c>
      <c r="DB29" s="83">
        <f t="shared" si="129"/>
        <v>890.49207515349599</v>
      </c>
      <c r="DC29" s="83">
        <f t="shared" si="129"/>
        <v>918.98782155840786</v>
      </c>
      <c r="DD29" s="83">
        <f t="shared" si="129"/>
        <v>948.39543184827698</v>
      </c>
      <c r="DE29" s="83">
        <f t="shared" si="129"/>
        <v>978.74408566742193</v>
      </c>
      <c r="DF29" s="83">
        <f t="shared" si="129"/>
        <v>1010.0638964087794</v>
      </c>
      <c r="DG29" s="83">
        <f t="shared" si="129"/>
        <v>1042.3859410938603</v>
      </c>
      <c r="DH29" s="83">
        <f t="shared" si="129"/>
        <v>1075.7422912088639</v>
      </c>
      <c r="DI29" s="83">
        <f t="shared" si="129"/>
        <v>1110.1660445275475</v>
      </c>
      <c r="DJ29" s="83">
        <f t="shared" si="129"/>
        <v>1145.6913579524289</v>
      </c>
    </row>
    <row r="30" spans="1:115" x14ac:dyDescent="0.2">
      <c r="A30" t="s">
        <v>58</v>
      </c>
      <c r="B30" s="7" t="str">
        <f t="shared" ref="B30:AF30" si="130">B7</f>
        <v>Other Motors</v>
      </c>
      <c r="C30" s="20" t="str">
        <f t="shared" si="130"/>
        <v>t/a</v>
      </c>
      <c r="D30" s="83">
        <f t="shared" si="130"/>
        <v>273.23171789240126</v>
      </c>
      <c r="E30" s="83">
        <f t="shared" si="130"/>
        <v>281.36943909836253</v>
      </c>
      <c r="F30" s="83">
        <f t="shared" si="130"/>
        <v>285.61378801106235</v>
      </c>
      <c r="G30" s="83">
        <f t="shared" si="130"/>
        <v>290.68896971901785</v>
      </c>
      <c r="H30" s="83">
        <f t="shared" si="130"/>
        <v>295.027102845</v>
      </c>
      <c r="I30" s="83">
        <f t="shared" si="130"/>
        <v>366.65391569566242</v>
      </c>
      <c r="J30" s="83">
        <f t="shared" si="130"/>
        <v>390.40675548703371</v>
      </c>
      <c r="K30" s="83">
        <f t="shared" si="130"/>
        <v>368.12585596608261</v>
      </c>
      <c r="L30" s="83">
        <f t="shared" si="130"/>
        <v>354.96696263063177</v>
      </c>
      <c r="M30" s="83">
        <f t="shared" si="130"/>
        <v>381.24033915336327</v>
      </c>
      <c r="N30" s="83">
        <f t="shared" si="130"/>
        <v>389.49509864397118</v>
      </c>
      <c r="O30" s="83">
        <f t="shared" si="130"/>
        <v>390.78442939482392</v>
      </c>
      <c r="P30" s="83">
        <f t="shared" si="130"/>
        <v>461.57715571684781</v>
      </c>
      <c r="Q30" s="83">
        <f t="shared" si="130"/>
        <v>466.88427529639506</v>
      </c>
      <c r="R30" s="83">
        <f t="shared" si="130"/>
        <v>482.15357445227954</v>
      </c>
      <c r="S30" s="83">
        <f t="shared" si="130"/>
        <v>583.37096727721871</v>
      </c>
      <c r="T30" s="83">
        <f t="shared" si="130"/>
        <v>575.87574594651358</v>
      </c>
      <c r="U30" s="83">
        <f t="shared" si="130"/>
        <v>576.32162214311768</v>
      </c>
      <c r="V30" s="83">
        <f t="shared" si="130"/>
        <v>581.48102026853769</v>
      </c>
      <c r="W30" s="83">
        <f t="shared" si="130"/>
        <v>626.76737799012039</v>
      </c>
      <c r="X30" s="83">
        <f t="shared" si="130"/>
        <v>627.90230744521568</v>
      </c>
      <c r="Y30" s="83">
        <f t="shared" si="130"/>
        <v>500.19402407003173</v>
      </c>
      <c r="Z30" s="83">
        <f t="shared" si="130"/>
        <v>473.22755823615182</v>
      </c>
      <c r="AA30" s="83">
        <f t="shared" si="130"/>
        <v>484.26122935700477</v>
      </c>
      <c r="AB30" s="83">
        <f t="shared" si="130"/>
        <v>538.87682099250753</v>
      </c>
      <c r="AC30" s="83">
        <f t="shared" si="130"/>
        <v>555.11391196311376</v>
      </c>
      <c r="AD30" s="83">
        <f t="shared" si="130"/>
        <v>488.62537881108608</v>
      </c>
      <c r="AE30" s="83">
        <f t="shared" si="130"/>
        <v>406.21655401915496</v>
      </c>
      <c r="AF30" s="83">
        <f t="shared" si="130"/>
        <v>600.68699787658329</v>
      </c>
      <c r="AG30" s="83">
        <f>AG112</f>
        <v>625.54582750603868</v>
      </c>
      <c r="AH30" s="83">
        <f t="shared" ref="AH30:BK30" si="131">AH112</f>
        <v>645.56329398623188</v>
      </c>
      <c r="AI30" s="83">
        <f t="shared" si="131"/>
        <v>666.2213193937913</v>
      </c>
      <c r="AJ30" s="83">
        <f t="shared" si="131"/>
        <v>687.54040161439264</v>
      </c>
      <c r="AK30" s="83">
        <f t="shared" si="131"/>
        <v>709.54169446605317</v>
      </c>
      <c r="AL30" s="83">
        <f t="shared" si="131"/>
        <v>732.24702868896691</v>
      </c>
      <c r="AM30" s="83">
        <f t="shared" si="131"/>
        <v>755.67893360701385</v>
      </c>
      <c r="AN30" s="83">
        <f t="shared" si="131"/>
        <v>779.86065948243834</v>
      </c>
      <c r="AO30" s="83">
        <f t="shared" si="131"/>
        <v>804.81620058587635</v>
      </c>
      <c r="AP30" s="83">
        <f t="shared" si="131"/>
        <v>830.57031900462437</v>
      </c>
      <c r="AQ30" s="83">
        <f t="shared" si="131"/>
        <v>857.14856921277237</v>
      </c>
      <c r="AR30" s="83">
        <f t="shared" si="131"/>
        <v>884.57732342758106</v>
      </c>
      <c r="AS30" s="83">
        <f t="shared" si="131"/>
        <v>912.88379777726368</v>
      </c>
      <c r="AT30" s="83">
        <f t="shared" si="131"/>
        <v>942.09607930613618</v>
      </c>
      <c r="AU30" s="83">
        <f t="shared" si="131"/>
        <v>972.24315384393253</v>
      </c>
      <c r="AV30" s="83">
        <f t="shared" si="131"/>
        <v>1003.3549347669384</v>
      </c>
      <c r="AW30" s="83">
        <f t="shared" si="131"/>
        <v>1035.4622926794805</v>
      </c>
      <c r="AX30" s="83">
        <f t="shared" si="131"/>
        <v>1068.5970860452239</v>
      </c>
      <c r="AY30" s="83">
        <f t="shared" si="131"/>
        <v>1102.7921927986711</v>
      </c>
      <c r="AZ30" s="83">
        <f t="shared" si="131"/>
        <v>1138.0815429682286</v>
      </c>
      <c r="BA30" s="83">
        <f t="shared" si="131"/>
        <v>1174.500152343212</v>
      </c>
      <c r="BB30" s="83">
        <f t="shared" si="131"/>
        <v>1212.0841572181948</v>
      </c>
      <c r="BC30" s="83">
        <f t="shared" si="131"/>
        <v>1250.870850249177</v>
      </c>
      <c r="BD30" s="83">
        <f t="shared" si="131"/>
        <v>1290.8987174571507</v>
      </c>
      <c r="BE30" s="83">
        <f t="shared" si="131"/>
        <v>1332.2074764157796</v>
      </c>
      <c r="BF30" s="83">
        <f t="shared" si="131"/>
        <v>1374.8381156610847</v>
      </c>
      <c r="BG30" s="83">
        <f t="shared" si="131"/>
        <v>1418.8329353622394</v>
      </c>
      <c r="BH30" s="83">
        <f t="shared" si="131"/>
        <v>1464.235589293831</v>
      </c>
      <c r="BI30" s="83">
        <f t="shared" si="131"/>
        <v>1511.0911281512338</v>
      </c>
      <c r="BJ30" s="83">
        <f t="shared" si="131"/>
        <v>1559.4460442520733</v>
      </c>
      <c r="BK30" s="83">
        <f t="shared" si="131"/>
        <v>1609.3483176681398</v>
      </c>
      <c r="BL30" s="83">
        <f>BL112</f>
        <v>1660.8474638335204</v>
      </c>
      <c r="BM30" s="83">
        <f t="shared" ref="BM30:DJ30" si="132">BM112</f>
        <v>1713.994582676193</v>
      </c>
      <c r="BN30" s="83">
        <f t="shared" si="132"/>
        <v>1768.8424093218312</v>
      </c>
      <c r="BO30" s="83">
        <f t="shared" si="132"/>
        <v>1825.4453664201299</v>
      </c>
      <c r="BP30" s="83">
        <f t="shared" si="132"/>
        <v>1883.8596181455741</v>
      </c>
      <c r="BQ30" s="83">
        <f t="shared" si="132"/>
        <v>1944.1431259262326</v>
      </c>
      <c r="BR30" s="83">
        <f t="shared" si="132"/>
        <v>2006.3557059558721</v>
      </c>
      <c r="BS30" s="83">
        <f t="shared" si="132"/>
        <v>2070.5590885464599</v>
      </c>
      <c r="BT30" s="83">
        <f t="shared" si="132"/>
        <v>2136.8169793799466</v>
      </c>
      <c r="BU30" s="83">
        <f t="shared" si="132"/>
        <v>2205.1951227201048</v>
      </c>
      <c r="BV30" s="83">
        <f t="shared" si="132"/>
        <v>2275.7613666471484</v>
      </c>
      <c r="BW30" s="83">
        <f t="shared" si="132"/>
        <v>2348.5857303798571</v>
      </c>
      <c r="BX30" s="83">
        <f t="shared" si="132"/>
        <v>2423.7404737520123</v>
      </c>
      <c r="BY30" s="83">
        <f t="shared" si="132"/>
        <v>2501.300168912077</v>
      </c>
      <c r="BZ30" s="83">
        <f t="shared" si="132"/>
        <v>2581.3417743172636</v>
      </c>
      <c r="CA30" s="83">
        <f t="shared" si="132"/>
        <v>2663.9447110954161</v>
      </c>
      <c r="CB30" s="83">
        <f t="shared" si="132"/>
        <v>2749.1909418504697</v>
      </c>
      <c r="CC30" s="83">
        <f t="shared" si="132"/>
        <v>2837.1650519896848</v>
      </c>
      <c r="CD30" s="83">
        <f t="shared" si="132"/>
        <v>2927.9543336533548</v>
      </c>
      <c r="CE30" s="83">
        <f t="shared" si="132"/>
        <v>3021.6488723302623</v>
      </c>
      <c r="CF30" s="83">
        <f t="shared" si="132"/>
        <v>3118.3416362448306</v>
      </c>
      <c r="CG30" s="83">
        <f t="shared" si="132"/>
        <v>3218.1285686046654</v>
      </c>
      <c r="CH30" s="83">
        <f t="shared" si="132"/>
        <v>3321.1086828000148</v>
      </c>
      <c r="CI30" s="83">
        <f t="shared" si="132"/>
        <v>3427.3841606496153</v>
      </c>
      <c r="CJ30" s="83">
        <f t="shared" si="132"/>
        <v>3537.0604537904032</v>
      </c>
      <c r="CK30" s="83">
        <f t="shared" si="132"/>
        <v>3650.2463883116961</v>
      </c>
      <c r="CL30" s="83">
        <f t="shared" si="132"/>
        <v>3767.0542727376705</v>
      </c>
      <c r="CM30" s="83">
        <f t="shared" si="132"/>
        <v>3887.6000094652759</v>
      </c>
      <c r="CN30" s="83">
        <f t="shared" si="132"/>
        <v>4012.0032097681647</v>
      </c>
      <c r="CO30" s="83">
        <f t="shared" si="132"/>
        <v>4140.387312480746</v>
      </c>
      <c r="CP30" s="83">
        <f t="shared" si="132"/>
        <v>4272.8797064801302</v>
      </c>
      <c r="CQ30" s="83">
        <f t="shared" si="132"/>
        <v>4409.6118570874942</v>
      </c>
      <c r="CR30" s="83">
        <f t="shared" si="132"/>
        <v>4550.7194365142941</v>
      </c>
      <c r="CS30" s="83">
        <f t="shared" si="132"/>
        <v>4696.3424584827517</v>
      </c>
      <c r="CT30" s="83">
        <f t="shared" si="132"/>
        <v>4846.6254171541996</v>
      </c>
      <c r="CU30" s="83">
        <f t="shared" si="132"/>
        <v>5001.717430503134</v>
      </c>
      <c r="CV30" s="83">
        <f t="shared" si="132"/>
        <v>5161.7723882792343</v>
      </c>
      <c r="CW30" s="83">
        <f t="shared" si="132"/>
        <v>5326.9491047041702</v>
      </c>
      <c r="CX30" s="83">
        <f t="shared" si="132"/>
        <v>5497.4114760547036</v>
      </c>
      <c r="CY30" s="83">
        <f t="shared" si="132"/>
        <v>5673.3286432884543</v>
      </c>
      <c r="CZ30" s="83">
        <f t="shared" si="132"/>
        <v>5854.8751598736853</v>
      </c>
      <c r="DA30" s="83">
        <f t="shared" si="132"/>
        <v>6042.2311649896437</v>
      </c>
      <c r="DB30" s="83">
        <f t="shared" si="132"/>
        <v>6235.5825622693128</v>
      </c>
      <c r="DC30" s="83">
        <f t="shared" si="132"/>
        <v>6435.1212042619309</v>
      </c>
      <c r="DD30" s="83">
        <f t="shared" si="132"/>
        <v>6641.0450827983132</v>
      </c>
      <c r="DE30" s="83">
        <f t="shared" si="132"/>
        <v>6853.5585254478592</v>
      </c>
      <c r="DF30" s="83">
        <f t="shared" si="132"/>
        <v>7072.8723982621905</v>
      </c>
      <c r="DG30" s="83">
        <f t="shared" si="132"/>
        <v>7299.2043150065811</v>
      </c>
      <c r="DH30" s="83">
        <f t="shared" si="132"/>
        <v>7532.778853086792</v>
      </c>
      <c r="DI30" s="83">
        <f t="shared" si="132"/>
        <v>7773.8277763855695</v>
      </c>
      <c r="DJ30" s="83">
        <f t="shared" si="132"/>
        <v>8022.5902652299083</v>
      </c>
    </row>
    <row r="31" spans="1:115" x14ac:dyDescent="0.2">
      <c r="A31" t="s">
        <v>58</v>
      </c>
      <c r="B31" s="7" t="str">
        <f t="shared" ref="B31:AF31" si="133">B8</f>
        <v>Other NdFeB applications</v>
      </c>
      <c r="C31" s="20" t="str">
        <f t="shared" si="133"/>
        <v>t/a</v>
      </c>
      <c r="D31" s="83">
        <f t="shared" si="133"/>
        <v>101.507480314218</v>
      </c>
      <c r="E31" s="83">
        <f t="shared" si="133"/>
        <v>104.5307002444971</v>
      </c>
      <c r="F31" s="83">
        <f t="shared" si="133"/>
        <v>106.10750533515723</v>
      </c>
      <c r="G31" s="83">
        <f t="shared" si="133"/>
        <v>107.99297057793787</v>
      </c>
      <c r="H31" s="83">
        <f t="shared" si="133"/>
        <v>109.604617155</v>
      </c>
      <c r="I31" s="83">
        <f t="shared" si="133"/>
        <v>136.21447545216876</v>
      </c>
      <c r="J31" s="83">
        <f t="shared" si="133"/>
        <v>145.03882035666072</v>
      </c>
      <c r="K31" s="83">
        <f t="shared" si="133"/>
        <v>136.7613114826849</v>
      </c>
      <c r="L31" s="83">
        <f t="shared" si="133"/>
        <v>131.87269124302742</v>
      </c>
      <c r="M31" s="83">
        <f t="shared" si="133"/>
        <v>141.63343304394618</v>
      </c>
      <c r="N31" s="83">
        <f t="shared" si="133"/>
        <v>144.70013350959806</v>
      </c>
      <c r="O31" s="83">
        <f t="shared" si="133"/>
        <v>145.17912883569062</v>
      </c>
      <c r="P31" s="83">
        <f t="shared" si="133"/>
        <v>171.47911819619563</v>
      </c>
      <c r="Q31" s="83">
        <f t="shared" si="133"/>
        <v>173.45074996867615</v>
      </c>
      <c r="R31" s="83">
        <f t="shared" si="133"/>
        <v>179.12340062370816</v>
      </c>
      <c r="S31" s="83">
        <f t="shared" si="133"/>
        <v>216.72636483623057</v>
      </c>
      <c r="T31" s="83">
        <f t="shared" si="133"/>
        <v>213.94183807064886</v>
      </c>
      <c r="U31" s="83">
        <f t="shared" si="133"/>
        <v>214.10748417351891</v>
      </c>
      <c r="V31" s="83">
        <f t="shared" si="133"/>
        <v>216.02423640012361</v>
      </c>
      <c r="W31" s="83">
        <f t="shared" si="133"/>
        <v>232.84843272837148</v>
      </c>
      <c r="X31" s="83">
        <f t="shared" si="133"/>
        <v>233.27006690104275</v>
      </c>
      <c r="Y31" s="83">
        <f t="shared" si="133"/>
        <v>185.82555291612528</v>
      </c>
      <c r="Z31" s="83">
        <f t="shared" si="133"/>
        <v>175.8073236238198</v>
      </c>
      <c r="AA31" s="83">
        <f t="shared" si="133"/>
        <v>179.90640905479671</v>
      </c>
      <c r="AB31" s="83">
        <f t="shared" si="133"/>
        <v>200.19648055730562</v>
      </c>
      <c r="AC31" s="83">
        <f t="shared" si="133"/>
        <v>206.22867259113107</v>
      </c>
      <c r="AD31" s="83">
        <f t="shared" si="133"/>
        <v>181.52772087838565</v>
      </c>
      <c r="AE31" s="83">
        <f t="shared" si="133"/>
        <v>150.91227028278911</v>
      </c>
      <c r="AF31" s="83">
        <f t="shared" si="133"/>
        <v>223.1593904334915</v>
      </c>
      <c r="AG31" s="83">
        <f>AG113</f>
        <v>232.39461824199998</v>
      </c>
      <c r="AH31" s="83">
        <f t="shared" ref="AH31:BK31" si="134">AH113</f>
        <v>239.83124602574398</v>
      </c>
      <c r="AI31" s="83">
        <f t="shared" si="134"/>
        <v>247.5058458985678</v>
      </c>
      <c r="AJ31" s="83">
        <f t="shared" si="134"/>
        <v>255.42603296732199</v>
      </c>
      <c r="AK31" s="83">
        <f t="shared" si="134"/>
        <v>263.59966602227632</v>
      </c>
      <c r="AL31" s="83">
        <f t="shared" si="134"/>
        <v>272.03485533498917</v>
      </c>
      <c r="AM31" s="83">
        <f t="shared" si="134"/>
        <v>280.73997070570886</v>
      </c>
      <c r="AN31" s="83">
        <f t="shared" si="134"/>
        <v>289.72364976829152</v>
      </c>
      <c r="AO31" s="83">
        <f t="shared" si="134"/>
        <v>298.99480656087684</v>
      </c>
      <c r="AP31" s="83">
        <f t="shared" si="134"/>
        <v>308.56264037082491</v>
      </c>
      <c r="AQ31" s="83">
        <f t="shared" si="134"/>
        <v>318.43664486269131</v>
      </c>
      <c r="AR31" s="83">
        <f t="shared" si="134"/>
        <v>328.62661749829743</v>
      </c>
      <c r="AS31" s="83">
        <f t="shared" si="134"/>
        <v>339.14266925824296</v>
      </c>
      <c r="AT31" s="83">
        <f t="shared" si="134"/>
        <v>349.99523467450672</v>
      </c>
      <c r="AU31" s="83">
        <f t="shared" si="134"/>
        <v>361.19508218409095</v>
      </c>
      <c r="AV31" s="83">
        <f t="shared" si="134"/>
        <v>372.75332481398186</v>
      </c>
      <c r="AW31" s="83">
        <f t="shared" si="134"/>
        <v>384.68143120802927</v>
      </c>
      <c r="AX31" s="83">
        <f t="shared" si="134"/>
        <v>396.99123700668622</v>
      </c>
      <c r="AY31" s="83">
        <f t="shared" si="134"/>
        <v>409.69495659090018</v>
      </c>
      <c r="AZ31" s="83">
        <f t="shared" si="134"/>
        <v>422.805195201809</v>
      </c>
      <c r="BA31" s="83">
        <f t="shared" si="134"/>
        <v>436.33496144826688</v>
      </c>
      <c r="BB31" s="83">
        <f t="shared" si="134"/>
        <v>450.29768021461143</v>
      </c>
      <c r="BC31" s="83">
        <f t="shared" si="134"/>
        <v>464.70720598147904</v>
      </c>
      <c r="BD31" s="83">
        <f t="shared" si="134"/>
        <v>479.57783657288638</v>
      </c>
      <c r="BE31" s="83">
        <f t="shared" si="134"/>
        <v>494.92432734321875</v>
      </c>
      <c r="BF31" s="83">
        <f t="shared" si="134"/>
        <v>510.76190581820174</v>
      </c>
      <c r="BG31" s="83">
        <f t="shared" si="134"/>
        <v>527.10628680438424</v>
      </c>
      <c r="BH31" s="83">
        <f t="shared" si="134"/>
        <v>543.9736879821246</v>
      </c>
      <c r="BI31" s="83">
        <f t="shared" si="134"/>
        <v>561.38084599755257</v>
      </c>
      <c r="BJ31" s="83">
        <f t="shared" si="134"/>
        <v>579.34503306947431</v>
      </c>
      <c r="BK31" s="83">
        <f t="shared" si="134"/>
        <v>597.88407412769755</v>
      </c>
      <c r="BL31" s="83">
        <f>BL113</f>
        <v>617.01636449978389</v>
      </c>
      <c r="BM31" s="83">
        <f t="shared" ref="BM31:DJ31" si="135">BM113</f>
        <v>636.76088816377694</v>
      </c>
      <c r="BN31" s="83">
        <f t="shared" si="135"/>
        <v>657.13723658501783</v>
      </c>
      <c r="BO31" s="83">
        <f t="shared" si="135"/>
        <v>678.16562815573843</v>
      </c>
      <c r="BP31" s="83">
        <f t="shared" si="135"/>
        <v>699.86692825672208</v>
      </c>
      <c r="BQ31" s="83">
        <f t="shared" si="135"/>
        <v>722.26266996093716</v>
      </c>
      <c r="BR31" s="83">
        <f t="shared" si="135"/>
        <v>745.37507539968715</v>
      </c>
      <c r="BS31" s="83">
        <f t="shared" si="135"/>
        <v>769.22707781247721</v>
      </c>
      <c r="BT31" s="83">
        <f t="shared" si="135"/>
        <v>793.84234430247648</v>
      </c>
      <c r="BU31" s="83">
        <f t="shared" si="135"/>
        <v>819.24529932015571</v>
      </c>
      <c r="BV31" s="83">
        <f t="shared" si="135"/>
        <v>845.46114889840067</v>
      </c>
      <c r="BW31" s="83">
        <f t="shared" si="135"/>
        <v>872.51590566314951</v>
      </c>
      <c r="BX31" s="83">
        <f t="shared" si="135"/>
        <v>900.4364146443703</v>
      </c>
      <c r="BY31" s="83">
        <f t="shared" si="135"/>
        <v>929.25037991299018</v>
      </c>
      <c r="BZ31" s="83">
        <f t="shared" si="135"/>
        <v>958.98639207020585</v>
      </c>
      <c r="CA31" s="83">
        <f t="shared" si="135"/>
        <v>989.67395661645241</v>
      </c>
      <c r="CB31" s="83">
        <f t="shared" si="135"/>
        <v>1021.3435232281789</v>
      </c>
      <c r="CC31" s="83">
        <f t="shared" si="135"/>
        <v>1054.0265159714806</v>
      </c>
      <c r="CD31" s="83">
        <f t="shared" si="135"/>
        <v>1087.755364482568</v>
      </c>
      <c r="CE31" s="83">
        <f t="shared" si="135"/>
        <v>1122.5635361460102</v>
      </c>
      <c r="CF31" s="83">
        <f t="shared" si="135"/>
        <v>1158.4855693026825</v>
      </c>
      <c r="CG31" s="83">
        <f t="shared" si="135"/>
        <v>1195.5571075203684</v>
      </c>
      <c r="CH31" s="83">
        <f t="shared" si="135"/>
        <v>1233.8149349610203</v>
      </c>
      <c r="CI31" s="83">
        <f t="shared" si="135"/>
        <v>1273.2970128797731</v>
      </c>
      <c r="CJ31" s="83">
        <f t="shared" si="135"/>
        <v>1314.0425172919258</v>
      </c>
      <c r="CK31" s="83">
        <f t="shared" si="135"/>
        <v>1356.0918778452674</v>
      </c>
      <c r="CL31" s="83">
        <f t="shared" si="135"/>
        <v>1399.4868179363159</v>
      </c>
      <c r="CM31" s="83">
        <f t="shared" si="135"/>
        <v>1444.2703961102779</v>
      </c>
      <c r="CN31" s="83">
        <f t="shared" si="135"/>
        <v>1490.4870487858068</v>
      </c>
      <c r="CO31" s="83">
        <f t="shared" si="135"/>
        <v>1538.1826343469527</v>
      </c>
      <c r="CP31" s="83">
        <f t="shared" si="135"/>
        <v>1587.4044786460552</v>
      </c>
      <c r="CQ31" s="83">
        <f t="shared" si="135"/>
        <v>1638.201421962729</v>
      </c>
      <c r="CR31" s="83">
        <f t="shared" si="135"/>
        <v>1690.6238674655365</v>
      </c>
      <c r="CS31" s="83">
        <f t="shared" si="135"/>
        <v>1744.7238312244338</v>
      </c>
      <c r="CT31" s="83">
        <f t="shared" si="135"/>
        <v>1800.5549938236156</v>
      </c>
      <c r="CU31" s="83">
        <f t="shared" si="135"/>
        <v>1858.1727536259714</v>
      </c>
      <c r="CV31" s="83">
        <f t="shared" si="135"/>
        <v>1917.6342817420025</v>
      </c>
      <c r="CW31" s="83">
        <f t="shared" si="135"/>
        <v>1978.9985787577466</v>
      </c>
      <c r="CX31" s="83">
        <f t="shared" si="135"/>
        <v>2042.3265332779945</v>
      </c>
      <c r="CY31" s="83">
        <f t="shared" si="135"/>
        <v>2107.6809823428903</v>
      </c>
      <c r="CZ31" s="83">
        <f t="shared" si="135"/>
        <v>2175.126773777863</v>
      </c>
      <c r="DA31" s="83">
        <f t="shared" si="135"/>
        <v>2244.7308305387546</v>
      </c>
      <c r="DB31" s="83">
        <f t="shared" si="135"/>
        <v>2316.5622171159948</v>
      </c>
      <c r="DC31" s="83">
        <f t="shared" si="135"/>
        <v>2390.6922080637069</v>
      </c>
      <c r="DD31" s="83">
        <f t="shared" si="135"/>
        <v>2467.1943587217456</v>
      </c>
      <c r="DE31" s="83">
        <f t="shared" si="135"/>
        <v>2546.1445782008414</v>
      </c>
      <c r="DF31" s="83">
        <f t="shared" si="135"/>
        <v>2627.6212047032682</v>
      </c>
      <c r="DG31" s="83">
        <f t="shared" si="135"/>
        <v>2711.705083253773</v>
      </c>
      <c r="DH31" s="83">
        <f t="shared" si="135"/>
        <v>2798.4796459178938</v>
      </c>
      <c r="DI31" s="83">
        <f t="shared" si="135"/>
        <v>2888.0309945872664</v>
      </c>
      <c r="DJ31" s="83">
        <f t="shared" si="135"/>
        <v>2980.447986414059</v>
      </c>
    </row>
    <row r="32" spans="1:115" x14ac:dyDescent="0.2">
      <c r="A32" t="s">
        <v>58</v>
      </c>
      <c r="B32" s="7" t="str">
        <f t="shared" ref="B32:C42" si="136">B9</f>
        <v>-</v>
      </c>
      <c r="C32" s="20" t="str">
        <f t="shared" si="136"/>
        <v>t/a</v>
      </c>
    </row>
    <row r="33" spans="1:115" x14ac:dyDescent="0.2">
      <c r="A33" t="s">
        <v>58</v>
      </c>
      <c r="B33" s="7" t="str">
        <f t="shared" si="136"/>
        <v>-</v>
      </c>
      <c r="C33" s="20" t="str">
        <f t="shared" si="136"/>
        <v>t/a</v>
      </c>
    </row>
    <row r="34" spans="1:115" x14ac:dyDescent="0.2">
      <c r="A34" t="s">
        <v>58</v>
      </c>
      <c r="B34" s="7" t="str">
        <f t="shared" si="136"/>
        <v>-</v>
      </c>
      <c r="C34" s="20" t="str">
        <f t="shared" si="136"/>
        <v>t/a</v>
      </c>
    </row>
    <row r="35" spans="1:115" x14ac:dyDescent="0.2">
      <c r="A35" t="s">
        <v>58</v>
      </c>
      <c r="B35" s="7" t="str">
        <f t="shared" si="136"/>
        <v>-</v>
      </c>
      <c r="C35" s="20" t="str">
        <f t="shared" si="136"/>
        <v>t/a</v>
      </c>
    </row>
    <row r="36" spans="1:115" x14ac:dyDescent="0.2">
      <c r="A36" t="s">
        <v>58</v>
      </c>
      <c r="B36" s="7" t="str">
        <f t="shared" si="136"/>
        <v>-</v>
      </c>
      <c r="C36" s="20" t="str">
        <f t="shared" si="136"/>
        <v>t/a</v>
      </c>
    </row>
    <row r="37" spans="1:115" x14ac:dyDescent="0.2">
      <c r="A37" t="s">
        <v>58</v>
      </c>
      <c r="B37" s="7" t="str">
        <f t="shared" si="136"/>
        <v>-</v>
      </c>
      <c r="C37" s="20" t="str">
        <f t="shared" si="136"/>
        <v>t/a</v>
      </c>
    </row>
    <row r="38" spans="1:115" x14ac:dyDescent="0.2">
      <c r="A38" t="s">
        <v>58</v>
      </c>
      <c r="B38" s="7" t="str">
        <f t="shared" si="136"/>
        <v>-</v>
      </c>
      <c r="C38" s="20" t="str">
        <f t="shared" si="136"/>
        <v>t/a</v>
      </c>
    </row>
    <row r="39" spans="1:115" x14ac:dyDescent="0.2">
      <c r="A39" t="s">
        <v>58</v>
      </c>
      <c r="B39" s="7" t="str">
        <f t="shared" si="136"/>
        <v>-</v>
      </c>
      <c r="C39" s="20" t="str">
        <f t="shared" si="136"/>
        <v>t/a</v>
      </c>
    </row>
    <row r="40" spans="1:115" x14ac:dyDescent="0.2">
      <c r="A40" t="s">
        <v>58</v>
      </c>
      <c r="B40" s="7" t="str">
        <f t="shared" si="136"/>
        <v>-</v>
      </c>
      <c r="C40" s="20" t="str">
        <f t="shared" si="136"/>
        <v>t/a</v>
      </c>
    </row>
    <row r="41" spans="1:115" x14ac:dyDescent="0.2">
      <c r="A41" t="s">
        <v>58</v>
      </c>
      <c r="B41" s="7" t="str">
        <f t="shared" si="136"/>
        <v>-</v>
      </c>
      <c r="C41" s="20" t="str">
        <f t="shared" si="136"/>
        <v>t/a</v>
      </c>
    </row>
    <row r="42" spans="1:115" x14ac:dyDescent="0.2">
      <c r="A42" t="s">
        <v>58</v>
      </c>
      <c r="B42" s="7" t="str">
        <f t="shared" si="136"/>
        <v>-</v>
      </c>
      <c r="C42" s="20" t="str">
        <f t="shared" si="136"/>
        <v>t/a</v>
      </c>
    </row>
    <row r="43" spans="1:115" x14ac:dyDescent="0.2">
      <c r="A43" t="s">
        <v>58</v>
      </c>
      <c r="B43" s="7" t="str">
        <f t="shared" ref="B43:C43" si="137">B20</f>
        <v>-</v>
      </c>
      <c r="C43" s="20" t="str">
        <f t="shared" si="137"/>
        <v>t/a</v>
      </c>
    </row>
    <row r="44" spans="1:115" x14ac:dyDescent="0.2">
      <c r="A44" t="s">
        <v>58</v>
      </c>
      <c r="B44" s="7" t="str">
        <f t="shared" ref="B44:C44" si="138">B21</f>
        <v>-</v>
      </c>
      <c r="C44" s="20" t="str">
        <f t="shared" si="138"/>
        <v>t/a</v>
      </c>
    </row>
    <row r="45" spans="1:115" ht="16" thickBot="1" x14ac:dyDescent="0.25">
      <c r="A45" t="s">
        <v>58</v>
      </c>
      <c r="B45" s="7" t="str">
        <f t="shared" ref="B45:C45" si="139">B22</f>
        <v>-</v>
      </c>
      <c r="C45" s="20" t="str">
        <f t="shared" si="139"/>
        <v>t/a</v>
      </c>
      <c r="DK45" s="395"/>
    </row>
    <row r="46" spans="1:115" s="59" customFormat="1" ht="17" thickTop="1" thickBot="1" x14ac:dyDescent="0.25">
      <c r="B46" s="60" t="s">
        <v>64</v>
      </c>
      <c r="C46" s="61" t="s">
        <v>2</v>
      </c>
      <c r="D46" s="62">
        <f t="shared" ref="D46:AI46" si="140">SUM(D26:D45)</f>
        <v>468.42399775827408</v>
      </c>
      <c r="E46" s="62">
        <f t="shared" si="140"/>
        <v>482.37517417857453</v>
      </c>
      <c r="F46" s="62">
        <f t="shared" si="140"/>
        <v>489.65161668277443</v>
      </c>
      <c r="G46" s="62">
        <f t="shared" si="140"/>
        <v>498.35242537119461</v>
      </c>
      <c r="H46" s="62">
        <f t="shared" si="140"/>
        <v>505.78965000000005</v>
      </c>
      <c r="I46" s="62">
        <f t="shared" si="140"/>
        <v>628.58548893478905</v>
      </c>
      <c r="J46" s="62">
        <f t="shared" si="140"/>
        <v>669.30696980461801</v>
      </c>
      <c r="K46" s="62">
        <f t="shared" si="140"/>
        <v>631.10895931095934</v>
      </c>
      <c r="L46" s="62">
        <f t="shared" si="140"/>
        <v>608.54956734207394</v>
      </c>
      <c r="M46" s="62">
        <f t="shared" si="140"/>
        <v>653.59221524663678</v>
      </c>
      <c r="N46" s="62">
        <f t="shared" si="140"/>
        <v>667.74404019196163</v>
      </c>
      <c r="O46" s="62">
        <f t="shared" si="140"/>
        <v>669.95444778814317</v>
      </c>
      <c r="P46" s="62">
        <f t="shared" si="140"/>
        <v>791.32034239130428</v>
      </c>
      <c r="Q46" s="62">
        <f t="shared" si="140"/>
        <v>800.41878158133898</v>
      </c>
      <c r="R46" s="62">
        <f t="shared" si="140"/>
        <v>826.59621884498461</v>
      </c>
      <c r="S46" s="62">
        <f t="shared" si="140"/>
        <v>1000.1216651418116</v>
      </c>
      <c r="T46" s="62">
        <f t="shared" si="140"/>
        <v>987.27198002145303</v>
      </c>
      <c r="U46" s="62">
        <f t="shared" si="140"/>
        <v>988.03638289579567</v>
      </c>
      <c r="V46" s="62">
        <f t="shared" si="140"/>
        <v>996.88157083582666</v>
      </c>
      <c r="W46" s="62">
        <f t="shared" si="140"/>
        <v>1074.5197633981149</v>
      </c>
      <c r="X46" s="62">
        <f t="shared" si="140"/>
        <v>1076.465467932823</v>
      </c>
      <c r="Y46" s="62">
        <f t="shared" si="140"/>
        <v>857.52447123269633</v>
      </c>
      <c r="Z46" s="62">
        <f t="shared" si="140"/>
        <v>811.29360232496458</v>
      </c>
      <c r="AA46" s="62">
        <f t="shared" si="140"/>
        <v>830.20954801475182</v>
      </c>
      <c r="AB46" s="62">
        <f t="shared" si="140"/>
        <v>923.84162693726648</v>
      </c>
      <c r="AC46" s="62">
        <f t="shared" si="140"/>
        <v>951.67823069280598</v>
      </c>
      <c r="AD46" s="62">
        <f t="shared" si="140"/>
        <v>837.69137461183959</v>
      </c>
      <c r="AE46" s="62">
        <f t="shared" si="140"/>
        <v>696.41103037743005</v>
      </c>
      <c r="AF46" s="62">
        <f t="shared" si="140"/>
        <v>1029.8079853875936</v>
      </c>
      <c r="AG46" s="62">
        <f t="shared" si="140"/>
        <v>1072.4255571850483</v>
      </c>
      <c r="AH46" s="62">
        <f t="shared" si="140"/>
        <v>1106.7431750149697</v>
      </c>
      <c r="AI46" s="62">
        <f t="shared" si="140"/>
        <v>1142.1589566154489</v>
      </c>
      <c r="AJ46" s="62">
        <f t="shared" ref="AJ46:BL46" si="141">SUM(AJ26:AJ45)</f>
        <v>1178.7080432271432</v>
      </c>
      <c r="AK46" s="62">
        <f t="shared" si="141"/>
        <v>1216.4267006104119</v>
      </c>
      <c r="AL46" s="62">
        <f t="shared" si="141"/>
        <v>1255.3523550299451</v>
      </c>
      <c r="AM46" s="62">
        <f t="shared" si="141"/>
        <v>1295.5236303909035</v>
      </c>
      <c r="AN46" s="62">
        <f t="shared" si="141"/>
        <v>1336.9803865634124</v>
      </c>
      <c r="AO46" s="62">
        <f t="shared" si="141"/>
        <v>1379.7637589334415</v>
      </c>
      <c r="AP46" s="62">
        <f t="shared" si="141"/>
        <v>1423.9161992193117</v>
      </c>
      <c r="AQ46" s="62">
        <f t="shared" si="141"/>
        <v>1469.4815175943297</v>
      </c>
      <c r="AR46" s="62">
        <f t="shared" si="141"/>
        <v>1516.5049261573483</v>
      </c>
      <c r="AS46" s="62">
        <f t="shared" si="141"/>
        <v>1565.0330837943834</v>
      </c>
      <c r="AT46" s="62">
        <f t="shared" si="141"/>
        <v>1615.1141424758036</v>
      </c>
      <c r="AU46" s="62">
        <f t="shared" si="141"/>
        <v>1666.7977950350296</v>
      </c>
      <c r="AV46" s="62">
        <f t="shared" si="141"/>
        <v>1720.1353244761503</v>
      </c>
      <c r="AW46" s="62">
        <f t="shared" si="141"/>
        <v>1775.179654859387</v>
      </c>
      <c r="AX46" s="62">
        <f t="shared" si="141"/>
        <v>1831.9854038148878</v>
      </c>
      <c r="AY46" s="62">
        <f t="shared" si="141"/>
        <v>1890.6089367369641</v>
      </c>
      <c r="AZ46" s="62">
        <f t="shared" si="141"/>
        <v>1951.1084227125471</v>
      </c>
      <c r="BA46" s="62">
        <f t="shared" si="141"/>
        <v>2013.5438922393487</v>
      </c>
      <c r="BB46" s="62">
        <f t="shared" si="141"/>
        <v>2077.977296791008</v>
      </c>
      <c r="BC46" s="62">
        <f t="shared" si="141"/>
        <v>2144.4725702883202</v>
      </c>
      <c r="BD46" s="62">
        <f t="shared" si="141"/>
        <v>2213.0956925375467</v>
      </c>
      <c r="BE46" s="62">
        <f t="shared" si="141"/>
        <v>2283.9147546987483</v>
      </c>
      <c r="BF46" s="62">
        <f t="shared" si="141"/>
        <v>2357.0000268491081</v>
      </c>
      <c r="BG46" s="62">
        <f t="shared" si="141"/>
        <v>2432.4240277082795</v>
      </c>
      <c r="BH46" s="62">
        <f t="shared" si="141"/>
        <v>2510.2615965949444</v>
      </c>
      <c r="BI46" s="62">
        <f t="shared" si="141"/>
        <v>2590.5899676859831</v>
      </c>
      <c r="BJ46" s="62">
        <f t="shared" si="141"/>
        <v>2673.4888466519342</v>
      </c>
      <c r="BK46" s="62">
        <f t="shared" si="141"/>
        <v>2759.040489744797</v>
      </c>
      <c r="BL46" s="62">
        <f t="shared" si="141"/>
        <v>2847.3297854166303</v>
      </c>
      <c r="BM46" s="62">
        <f t="shared" ref="BM46:DJ46" si="142">SUM(BM26:BM45)</f>
        <v>2938.4443385499626</v>
      </c>
      <c r="BN46" s="62">
        <f t="shared" si="142"/>
        <v>3032.4745573835617</v>
      </c>
      <c r="BO46" s="62">
        <f t="shared" si="142"/>
        <v>3129.5137432198358</v>
      </c>
      <c r="BP46" s="62">
        <f t="shared" si="142"/>
        <v>3229.6581830028704</v>
      </c>
      <c r="BQ46" s="62">
        <f t="shared" si="142"/>
        <v>3333.0072448589626</v>
      </c>
      <c r="BR46" s="62">
        <f t="shared" si="142"/>
        <v>3439.6634766944489</v>
      </c>
      <c r="BS46" s="62">
        <f t="shared" si="142"/>
        <v>3549.7327079486713</v>
      </c>
      <c r="BT46" s="62">
        <f t="shared" si="142"/>
        <v>3663.3241546030295</v>
      </c>
      <c r="BU46" s="62">
        <f t="shared" si="142"/>
        <v>3780.5505275503256</v>
      </c>
      <c r="BV46" s="62">
        <f t="shared" si="142"/>
        <v>3901.5281444319367</v>
      </c>
      <c r="BW46" s="62">
        <f t="shared" si="142"/>
        <v>4026.3770450537586</v>
      </c>
      <c r="BX46" s="62">
        <f t="shared" si="142"/>
        <v>4155.2211104954786</v>
      </c>
      <c r="BY46" s="62">
        <f t="shared" si="142"/>
        <v>4288.1881860313342</v>
      </c>
      <c r="BZ46" s="62">
        <f t="shared" si="142"/>
        <v>4425.4102079843369</v>
      </c>
      <c r="CA46" s="62">
        <f t="shared" si="142"/>
        <v>4567.0233346398363</v>
      </c>
      <c r="CB46" s="62">
        <f t="shared" si="142"/>
        <v>4713.1680813483108</v>
      </c>
      <c r="CC46" s="62">
        <f t="shared" si="142"/>
        <v>4863.9894599514573</v>
      </c>
      <c r="CD46" s="62">
        <f t="shared" si="142"/>
        <v>5019.637122669903</v>
      </c>
      <c r="CE46" s="62">
        <f t="shared" si="142"/>
        <v>5180.2655105953409</v>
      </c>
      <c r="CF46" s="62">
        <f t="shared" si="142"/>
        <v>5346.0340069343911</v>
      </c>
      <c r="CG46" s="62">
        <f t="shared" si="142"/>
        <v>5517.1070951562924</v>
      </c>
      <c r="CH46" s="62">
        <f t="shared" si="142"/>
        <v>5693.6545222012946</v>
      </c>
      <c r="CI46" s="62">
        <f t="shared" si="142"/>
        <v>5875.8514669117358</v>
      </c>
      <c r="CJ46" s="62">
        <f t="shared" si="142"/>
        <v>6063.8787138529115</v>
      </c>
      <c r="CK46" s="62">
        <f t="shared" si="142"/>
        <v>6257.9228326962038</v>
      </c>
      <c r="CL46" s="62">
        <f t="shared" si="142"/>
        <v>6458.1763633424825</v>
      </c>
      <c r="CM46" s="62">
        <f t="shared" si="142"/>
        <v>6664.8380069694431</v>
      </c>
      <c r="CN46" s="62">
        <f t="shared" si="142"/>
        <v>6878.1128231924649</v>
      </c>
      <c r="CO46" s="62">
        <f t="shared" si="142"/>
        <v>7098.2124335346243</v>
      </c>
      <c r="CP46" s="62">
        <f t="shared" si="142"/>
        <v>7325.3552314077324</v>
      </c>
      <c r="CQ46" s="62">
        <f t="shared" si="142"/>
        <v>7559.7665988127792</v>
      </c>
      <c r="CR46" s="62">
        <f t="shared" si="142"/>
        <v>7801.6791299747892</v>
      </c>
      <c r="CS46" s="62">
        <f t="shared" si="142"/>
        <v>8051.3328621339824</v>
      </c>
      <c r="CT46" s="62">
        <f t="shared" si="142"/>
        <v>8308.975513722271</v>
      </c>
      <c r="CU46" s="62">
        <f t="shared" si="142"/>
        <v>8574.8627301613815</v>
      </c>
      <c r="CV46" s="62">
        <f t="shared" si="142"/>
        <v>8849.2583375265476</v>
      </c>
      <c r="CW46" s="62">
        <f t="shared" si="142"/>
        <v>9132.4346043273963</v>
      </c>
      <c r="CX46" s="62">
        <f t="shared" si="142"/>
        <v>9424.6725116658727</v>
      </c>
      <c r="CY46" s="62">
        <f t="shared" si="142"/>
        <v>9726.2620320391816</v>
      </c>
      <c r="CZ46" s="62">
        <f t="shared" si="142"/>
        <v>10037.502417064437</v>
      </c>
      <c r="DA46" s="62">
        <f t="shared" si="142"/>
        <v>10358.7024944105</v>
      </c>
      <c r="DB46" s="62">
        <f t="shared" si="142"/>
        <v>10690.180974231636</v>
      </c>
      <c r="DC46" s="62">
        <f t="shared" si="142"/>
        <v>11032.266765407048</v>
      </c>
      <c r="DD46" s="62">
        <f t="shared" si="142"/>
        <v>11385.299301900075</v>
      </c>
      <c r="DE46" s="62">
        <f t="shared" si="142"/>
        <v>11749.628879560878</v>
      </c>
      <c r="DF46" s="62">
        <f t="shared" si="142"/>
        <v>12125.617003706824</v>
      </c>
      <c r="DG46" s="62">
        <f t="shared" si="142"/>
        <v>12513.636747825445</v>
      </c>
      <c r="DH46" s="62">
        <f t="shared" si="142"/>
        <v>12914.073123755859</v>
      </c>
      <c r="DI46" s="62">
        <f t="shared" si="142"/>
        <v>13327.323463716048</v>
      </c>
      <c r="DJ46" s="62">
        <f t="shared" si="142"/>
        <v>13753.79781455496</v>
      </c>
      <c r="DK46" s="393"/>
    </row>
    <row r="47" spans="1:115" ht="16" thickTop="1" x14ac:dyDescent="0.2"/>
    <row r="48" spans="1:115" s="45" customFormat="1" ht="58" x14ac:dyDescent="0.2">
      <c r="A48" s="45" t="s">
        <v>59</v>
      </c>
      <c r="B48" s="41" t="e">
        <f ca="1">MID(CELL("Dateiname",$B$2),FIND("]", CELL("Dateiname",$B$2))+1,31)</f>
        <v>#VALUE!</v>
      </c>
      <c r="C48" s="46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t="s">
        <v>59</v>
      </c>
      <c r="B49" s="33" t="s">
        <v>63</v>
      </c>
      <c r="C49" s="34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2" t="s">
        <v>51</v>
      </c>
      <c r="S49" s="491"/>
    </row>
    <row r="50" spans="1:19" ht="36" x14ac:dyDescent="0.2">
      <c r="A50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143">D50+10</f>
        <v>2000</v>
      </c>
      <c r="F50" s="15">
        <f t="shared" si="143"/>
        <v>2010</v>
      </c>
      <c r="G50" s="15">
        <f t="shared" si="143"/>
        <v>2020</v>
      </c>
      <c r="H50" s="15">
        <f t="shared" si="143"/>
        <v>2030</v>
      </c>
      <c r="I50" s="15">
        <f t="shared" si="143"/>
        <v>2040</v>
      </c>
      <c r="J50" s="25">
        <f t="shared" si="143"/>
        <v>2050</v>
      </c>
      <c r="K50" s="15">
        <v>1990</v>
      </c>
      <c r="L50" s="15">
        <f t="shared" ref="L50:Q50" si="144">K50+10</f>
        <v>2000</v>
      </c>
      <c r="M50" s="15">
        <f t="shared" si="144"/>
        <v>2010</v>
      </c>
      <c r="N50" s="15">
        <f t="shared" si="144"/>
        <v>2020</v>
      </c>
      <c r="O50" s="15">
        <f t="shared" si="144"/>
        <v>2030</v>
      </c>
      <c r="P50" s="15">
        <f t="shared" si="144"/>
        <v>2040</v>
      </c>
      <c r="Q50" s="25">
        <f t="shared" si="144"/>
        <v>2050</v>
      </c>
      <c r="R50" s="29" t="s">
        <v>60</v>
      </c>
      <c r="S50" s="30" t="s">
        <v>61</v>
      </c>
    </row>
    <row r="51" spans="1:19" x14ac:dyDescent="0.2">
      <c r="A51" t="s">
        <v>59</v>
      </c>
      <c r="B51" s="7" t="str">
        <f t="shared" ref="B51:B56" si="145">B26</f>
        <v>Air Conditioners</v>
      </c>
      <c r="C51" s="34" t="s">
        <v>63</v>
      </c>
      <c r="D51" s="120">
        <f>'Data Non-Energy-Sector'!J24</f>
        <v>0</v>
      </c>
      <c r="E51" s="122">
        <f>(G51-D51)/(G$50-D$50)*(E$50-D$50)+D51</f>
        <v>3.3333333333333331E-3</v>
      </c>
      <c r="F51" s="122">
        <f>(G51-E51)/(G$50-E$50)*(F$50-E$50)+E51</f>
        <v>6.6666666666666671E-3</v>
      </c>
      <c r="G51" s="120">
        <f>'Data Non-Energy-Sector'!I24</f>
        <v>0.01</v>
      </c>
      <c r="H51" s="122">
        <f>(J51-G51)/(J$50-G$50)*(H$50-G$50)+G51</f>
        <v>0.01</v>
      </c>
      <c r="I51" s="122">
        <f>(J51-H51)/(J$50-H$50)*(I$50-H$50)+H51</f>
        <v>0.01</v>
      </c>
      <c r="J51" s="121">
        <f>'Data Non-Energy-Sector'!K24</f>
        <v>0.01</v>
      </c>
      <c r="K51" s="120">
        <f t="shared" ref="K51:N52" si="146">D51</f>
        <v>0</v>
      </c>
      <c r="L51" s="120">
        <f t="shared" si="146"/>
        <v>3.3333333333333331E-3</v>
      </c>
      <c r="M51" s="120">
        <f t="shared" si="146"/>
        <v>6.6666666666666671E-3</v>
      </c>
      <c r="N51" s="120">
        <f t="shared" si="146"/>
        <v>0.01</v>
      </c>
      <c r="O51" s="122">
        <f>(Q51-N51)/(Q$50-N$50)*(O$50-N$50)+N51</f>
        <v>0.27333333333333332</v>
      </c>
      <c r="P51" s="122">
        <f>(Q51-O51)/(Q$50-O$50)*(P$50-O$50)+O51</f>
        <v>0.53666666666666663</v>
      </c>
      <c r="Q51" s="121">
        <f>'Data Non-Energy-Sector'!L24</f>
        <v>0.8</v>
      </c>
      <c r="R51" s="57">
        <f>'Data Non-Energy-Sector'!G24</f>
        <v>12</v>
      </c>
      <c r="S51" s="252">
        <f>(AC26/N26)^(1/(AC$25-N$25))-1</f>
        <v>2.3902667192527538E-2</v>
      </c>
    </row>
    <row r="52" spans="1:19" x14ac:dyDescent="0.2">
      <c r="A52" t="s">
        <v>59</v>
      </c>
      <c r="B52" s="7" t="str">
        <f t="shared" si="145"/>
        <v>MRI Scanners</v>
      </c>
      <c r="C52" s="34" t="s">
        <v>63</v>
      </c>
      <c r="D52" s="120">
        <f>'Data Non-Energy-Sector'!J25</f>
        <v>0</v>
      </c>
      <c r="E52" s="122">
        <f t="shared" ref="E52:E56" si="147">(G52-D52)/(G$50-D$50)*(E$50-D$50)+D52</f>
        <v>3.3333333333333331E-3</v>
      </c>
      <c r="F52" s="122">
        <f t="shared" ref="F52:F56" si="148">(G52-E52)/(G$50-E$50)*(F$50-E$50)+E52</f>
        <v>6.6666666666666671E-3</v>
      </c>
      <c r="G52" s="120">
        <f>'Data Non-Energy-Sector'!I25</f>
        <v>0.01</v>
      </c>
      <c r="H52" s="122">
        <f t="shared" ref="H52:H56" si="149">(J52-G52)/(J$50-G$50)*(H$50-G$50)+G52</f>
        <v>0.01</v>
      </c>
      <c r="I52" s="122">
        <f t="shared" ref="I52:I56" si="150">(J52-H52)/(J$50-H$50)*(I$50-H$50)+H52</f>
        <v>0.01</v>
      </c>
      <c r="J52" s="123">
        <f>'Data Non-Energy-Sector'!K25</f>
        <v>0.01</v>
      </c>
      <c r="K52" s="120">
        <f t="shared" si="146"/>
        <v>0</v>
      </c>
      <c r="L52" s="120">
        <f t="shared" si="146"/>
        <v>3.3333333333333331E-3</v>
      </c>
      <c r="M52" s="120">
        <f t="shared" si="146"/>
        <v>6.6666666666666671E-3</v>
      </c>
      <c r="N52" s="120">
        <f t="shared" si="146"/>
        <v>0.01</v>
      </c>
      <c r="O52" s="122">
        <f t="shared" ref="O52:O56" si="151">(Q52-N52)/(Q$50-N$50)*(O$50-N$50)+N52</f>
        <v>0.27333333333333332</v>
      </c>
      <c r="P52" s="122">
        <f t="shared" ref="P52:P56" si="152">(Q52-O52)/(Q$50-O$50)*(P$50-O$50)+O52</f>
        <v>0.53666666666666663</v>
      </c>
      <c r="Q52" s="123">
        <f>'Data Non-Energy-Sector'!L25</f>
        <v>0.8</v>
      </c>
      <c r="R52" s="57">
        <f>'Data Non-Energy-Sector'!G25</f>
        <v>12</v>
      </c>
      <c r="S52" s="252">
        <f>(AC27/N27)^(1/(AC$25-N$25))-1</f>
        <v>2.3902667192527538E-2</v>
      </c>
    </row>
    <row r="53" spans="1:19" x14ac:dyDescent="0.2">
      <c r="A53" t="s">
        <v>59</v>
      </c>
      <c r="B53" s="7" t="str">
        <f t="shared" si="145"/>
        <v>Magnetic Separators</v>
      </c>
      <c r="C53" s="34" t="s">
        <v>63</v>
      </c>
      <c r="D53" s="120">
        <f>'Data Non-Energy-Sector'!J26</f>
        <v>0</v>
      </c>
      <c r="E53" s="122">
        <f t="shared" si="147"/>
        <v>3.3333333333333331E-3</v>
      </c>
      <c r="F53" s="122">
        <f t="shared" si="148"/>
        <v>6.6666666666666671E-3</v>
      </c>
      <c r="G53" s="120">
        <f>'Data Non-Energy-Sector'!I26</f>
        <v>0.01</v>
      </c>
      <c r="H53" s="122">
        <f t="shared" si="149"/>
        <v>0.01</v>
      </c>
      <c r="I53" s="122">
        <f t="shared" si="150"/>
        <v>0.01</v>
      </c>
      <c r="J53" s="123">
        <f>'Data Non-Energy-Sector'!K26</f>
        <v>0.01</v>
      </c>
      <c r="K53" s="120">
        <f t="shared" ref="K53:K56" si="153">D53</f>
        <v>0</v>
      </c>
      <c r="L53" s="120">
        <f t="shared" ref="L53:L56" si="154">E53</f>
        <v>3.3333333333333331E-3</v>
      </c>
      <c r="M53" s="120">
        <f t="shared" ref="M53:M56" si="155">F53</f>
        <v>6.6666666666666671E-3</v>
      </c>
      <c r="N53" s="120">
        <f t="shared" ref="N53:N56" si="156">G53</f>
        <v>0.01</v>
      </c>
      <c r="O53" s="122">
        <f t="shared" si="151"/>
        <v>0.27333333333333332</v>
      </c>
      <c r="P53" s="122">
        <f t="shared" si="152"/>
        <v>0.53666666666666663</v>
      </c>
      <c r="Q53" s="123">
        <f>'Data Non-Energy-Sector'!L26</f>
        <v>0.8</v>
      </c>
      <c r="R53" s="57">
        <f>'Data Non-Energy-Sector'!G26</f>
        <v>20</v>
      </c>
      <c r="S53" s="252">
        <f>(AC28/N28)^(1/(AC$25-N$25))-1</f>
        <v>2.3902667192527538E-2</v>
      </c>
    </row>
    <row r="54" spans="1:19" x14ac:dyDescent="0.2">
      <c r="A54" t="s">
        <v>59</v>
      </c>
      <c r="B54" s="7" t="str">
        <f t="shared" si="145"/>
        <v>Other Generators</v>
      </c>
      <c r="C54" s="34" t="s">
        <v>63</v>
      </c>
      <c r="D54" s="120">
        <f>'Data Non-Energy-Sector'!J27</f>
        <v>0</v>
      </c>
      <c r="E54" s="122">
        <f t="shared" si="147"/>
        <v>3.3333333333333331E-3</v>
      </c>
      <c r="F54" s="122">
        <f t="shared" si="148"/>
        <v>6.6666666666666671E-3</v>
      </c>
      <c r="G54" s="120">
        <f>'Data Non-Energy-Sector'!I27</f>
        <v>0.01</v>
      </c>
      <c r="H54" s="122">
        <f t="shared" si="149"/>
        <v>0.01</v>
      </c>
      <c r="I54" s="122">
        <f t="shared" si="150"/>
        <v>0.01</v>
      </c>
      <c r="J54" s="123">
        <f>'Data Non-Energy-Sector'!K27</f>
        <v>0.01</v>
      </c>
      <c r="K54" s="120">
        <f t="shared" si="153"/>
        <v>0</v>
      </c>
      <c r="L54" s="120">
        <f t="shared" si="154"/>
        <v>3.3333333333333331E-3</v>
      </c>
      <c r="M54" s="120">
        <f t="shared" si="155"/>
        <v>6.6666666666666671E-3</v>
      </c>
      <c r="N54" s="120">
        <f t="shared" si="156"/>
        <v>0.01</v>
      </c>
      <c r="O54" s="122">
        <f t="shared" si="151"/>
        <v>0.27333333333333332</v>
      </c>
      <c r="P54" s="122">
        <f t="shared" si="152"/>
        <v>0.53666666666666663</v>
      </c>
      <c r="Q54" s="123">
        <f>'Data Non-Energy-Sector'!L27</f>
        <v>0.8</v>
      </c>
      <c r="R54" s="57">
        <f>'Data Non-Energy-Sector'!G27</f>
        <v>20</v>
      </c>
      <c r="S54" s="252">
        <f>IF(NOT(ISNUMBER((AC29/N29)^(1/(AC$25-N$25))-1)),0,(AC29/N29)^(1/(AC$25-N$25))-1)</f>
        <v>2.3902667192527538E-2</v>
      </c>
    </row>
    <row r="55" spans="1:19" x14ac:dyDescent="0.2">
      <c r="A55" t="s">
        <v>59</v>
      </c>
      <c r="B55" s="7" t="str">
        <f t="shared" si="145"/>
        <v>Other Motors</v>
      </c>
      <c r="C55" s="36" t="s">
        <v>63</v>
      </c>
      <c r="D55" s="120">
        <f>'Data Non-Energy-Sector'!J28</f>
        <v>0</v>
      </c>
      <c r="E55" s="122">
        <f t="shared" si="147"/>
        <v>3.3333333333333331E-3</v>
      </c>
      <c r="F55" s="122">
        <f t="shared" si="148"/>
        <v>6.6666666666666671E-3</v>
      </c>
      <c r="G55" s="120">
        <f>'Data Non-Energy-Sector'!I28</f>
        <v>0.01</v>
      </c>
      <c r="H55" s="122">
        <f t="shared" si="149"/>
        <v>0.01</v>
      </c>
      <c r="I55" s="122">
        <f t="shared" si="150"/>
        <v>0.01</v>
      </c>
      <c r="J55" s="123">
        <f>'Data Non-Energy-Sector'!K28</f>
        <v>0.01</v>
      </c>
      <c r="K55" s="120">
        <f t="shared" si="153"/>
        <v>0</v>
      </c>
      <c r="L55" s="120">
        <f t="shared" si="154"/>
        <v>3.3333333333333331E-3</v>
      </c>
      <c r="M55" s="120">
        <f t="shared" si="155"/>
        <v>6.6666666666666671E-3</v>
      </c>
      <c r="N55" s="120">
        <f t="shared" si="156"/>
        <v>0.01</v>
      </c>
      <c r="O55" s="122">
        <f t="shared" si="151"/>
        <v>0.27333333333333332</v>
      </c>
      <c r="P55" s="122">
        <f t="shared" si="152"/>
        <v>0.53666666666666663</v>
      </c>
      <c r="Q55" s="123">
        <f>'Data Non-Energy-Sector'!L28</f>
        <v>0.8</v>
      </c>
      <c r="R55" s="57">
        <f>'Data Non-Energy-Sector'!G28</f>
        <v>13</v>
      </c>
      <c r="S55" s="252">
        <f>(AC30/N30)^(1/(AC$25-N$25))-1</f>
        <v>2.3902667192527538E-2</v>
      </c>
    </row>
    <row r="56" spans="1:19" x14ac:dyDescent="0.2">
      <c r="A56" t="s">
        <v>59</v>
      </c>
      <c r="B56" s="7" t="str">
        <f t="shared" si="145"/>
        <v>Other NdFeB applications</v>
      </c>
      <c r="C56" s="36" t="s">
        <v>63</v>
      </c>
      <c r="D56" s="120">
        <f>'Data Non-Energy-Sector'!J29</f>
        <v>0</v>
      </c>
      <c r="E56" s="122">
        <f t="shared" si="147"/>
        <v>3.3333333333333331E-3</v>
      </c>
      <c r="F56" s="122">
        <f t="shared" si="148"/>
        <v>6.6666666666666671E-3</v>
      </c>
      <c r="G56" s="120">
        <f>'Data Non-Energy-Sector'!I29</f>
        <v>0.01</v>
      </c>
      <c r="H56" s="122">
        <f t="shared" si="149"/>
        <v>0.01</v>
      </c>
      <c r="I56" s="122">
        <f t="shared" si="150"/>
        <v>0.01</v>
      </c>
      <c r="J56" s="123">
        <f>'Data Non-Energy-Sector'!K29</f>
        <v>0.01</v>
      </c>
      <c r="K56" s="120">
        <f t="shared" si="153"/>
        <v>0</v>
      </c>
      <c r="L56" s="120">
        <f t="shared" si="154"/>
        <v>3.3333333333333331E-3</v>
      </c>
      <c r="M56" s="120">
        <f t="shared" si="155"/>
        <v>6.6666666666666671E-3</v>
      </c>
      <c r="N56" s="120">
        <f t="shared" si="156"/>
        <v>0.01</v>
      </c>
      <c r="O56" s="122">
        <f t="shared" si="151"/>
        <v>0.27333333333333332</v>
      </c>
      <c r="P56" s="122">
        <f t="shared" si="152"/>
        <v>0.53666666666666663</v>
      </c>
      <c r="Q56" s="123">
        <f>'Data Non-Energy-Sector'!L29</f>
        <v>0.8</v>
      </c>
      <c r="R56" s="57">
        <f>'Data Non-Energy-Sector'!G29</f>
        <v>10</v>
      </c>
      <c r="S56" s="252">
        <f>(AC31/N31)^(1/(AC$25-N$25))-1</f>
        <v>2.3902667192527538E-2</v>
      </c>
    </row>
    <row r="57" spans="1:19" x14ac:dyDescent="0.2">
      <c r="A57" t="s">
        <v>59</v>
      </c>
      <c r="B57" s="7" t="str">
        <f t="shared" ref="B57:B70" si="157">B32</f>
        <v>-</v>
      </c>
      <c r="C57" s="36" t="s">
        <v>63</v>
      </c>
      <c r="D57" s="96"/>
      <c r="E57" s="96"/>
      <c r="F57" s="96"/>
      <c r="G57" s="96"/>
      <c r="H57" s="96"/>
      <c r="I57" s="96"/>
      <c r="J57" s="231"/>
      <c r="K57" s="96"/>
      <c r="L57" s="96"/>
      <c r="M57" s="96"/>
      <c r="N57" s="96"/>
      <c r="O57" s="96"/>
      <c r="P57" s="96"/>
      <c r="Q57" s="231"/>
      <c r="S57" s="232"/>
    </row>
    <row r="58" spans="1:19" x14ac:dyDescent="0.2">
      <c r="A58" t="s">
        <v>59</v>
      </c>
      <c r="B58" s="7" t="str">
        <f t="shared" si="157"/>
        <v>-</v>
      </c>
      <c r="C58" s="36" t="s">
        <v>63</v>
      </c>
      <c r="D58" s="96"/>
      <c r="E58" s="96"/>
      <c r="F58" s="96"/>
      <c r="G58" s="96"/>
      <c r="H58" s="96"/>
      <c r="I58" s="96"/>
      <c r="J58" s="231"/>
      <c r="K58" s="96"/>
      <c r="L58" s="96"/>
      <c r="M58" s="96"/>
      <c r="N58" s="96"/>
      <c r="O58" s="96"/>
      <c r="P58" s="96"/>
      <c r="Q58" s="231"/>
      <c r="S58" s="232"/>
    </row>
    <row r="59" spans="1:19" x14ac:dyDescent="0.2">
      <c r="A59" t="s">
        <v>59</v>
      </c>
      <c r="B59" s="7" t="str">
        <f t="shared" si="157"/>
        <v>-</v>
      </c>
      <c r="C59" s="36" t="s">
        <v>63</v>
      </c>
      <c r="D59" s="96"/>
      <c r="E59" s="96"/>
      <c r="F59" s="96"/>
      <c r="G59" s="96"/>
      <c r="H59" s="96"/>
      <c r="I59" s="96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t="s">
        <v>59</v>
      </c>
      <c r="B60" s="7" t="str">
        <f t="shared" si="157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t="s">
        <v>59</v>
      </c>
      <c r="B61" s="7" t="str">
        <f t="shared" si="157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t="s">
        <v>59</v>
      </c>
      <c r="B62" s="7" t="str">
        <f t="shared" si="157"/>
        <v>-</v>
      </c>
      <c r="C62" s="36" t="s">
        <v>63</v>
      </c>
      <c r="D62" s="96"/>
      <c r="E62" s="96"/>
      <c r="F62" s="96"/>
      <c r="G62" s="96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t="s">
        <v>59</v>
      </c>
      <c r="B63" s="7" t="str">
        <f t="shared" si="157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t="s">
        <v>59</v>
      </c>
      <c r="B64" s="7" t="str">
        <f t="shared" si="157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t="s">
        <v>59</v>
      </c>
      <c r="B65" s="7" t="str">
        <f t="shared" si="157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t="s">
        <v>59</v>
      </c>
      <c r="B66" s="7" t="str">
        <f t="shared" si="157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t="s">
        <v>59</v>
      </c>
      <c r="B67" s="7" t="str">
        <f t="shared" si="157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t="s">
        <v>59</v>
      </c>
      <c r="B68" s="7" t="str">
        <f t="shared" si="157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t="s">
        <v>59</v>
      </c>
      <c r="B69" s="7" t="str">
        <f t="shared" si="157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ht="16" thickBot="1" x14ac:dyDescent="0.25">
      <c r="A70" t="s">
        <v>59</v>
      </c>
      <c r="B70" s="7" t="str">
        <f t="shared" si="157"/>
        <v>-</v>
      </c>
      <c r="C70" s="36" t="s">
        <v>63</v>
      </c>
      <c r="D70" s="96"/>
      <c r="E70" s="96"/>
      <c r="F70" s="96"/>
      <c r="G70" s="96"/>
      <c r="H70" s="96"/>
      <c r="I70" s="96"/>
      <c r="J70" s="231"/>
      <c r="K70" s="96"/>
      <c r="L70" s="96"/>
      <c r="M70" s="96"/>
      <c r="N70" s="96"/>
      <c r="O70" s="96"/>
      <c r="P70" s="96"/>
      <c r="Q70" s="231"/>
      <c r="S70" s="232"/>
      <c r="DK70" s="397"/>
    </row>
    <row r="71" spans="1:115" s="257" customFormat="1" ht="16" thickTop="1" x14ac:dyDescent="0.2">
      <c r="B71" s="258"/>
      <c r="C71" s="259"/>
      <c r="D71" s="260"/>
      <c r="E71" s="493" t="s">
        <v>150</v>
      </c>
      <c r="F71" s="493"/>
      <c r="G71" s="493"/>
      <c r="H71" s="493"/>
      <c r="I71" s="493"/>
      <c r="J71" s="493"/>
      <c r="K71" s="493"/>
      <c r="L71" s="260"/>
      <c r="M71" s="260"/>
      <c r="N71" s="260"/>
      <c r="O71" s="260"/>
      <c r="P71" s="260"/>
      <c r="Q71" s="260"/>
      <c r="S71" s="261"/>
      <c r="DK71" s="390"/>
    </row>
    <row r="72" spans="1:115" x14ac:dyDescent="0.2">
      <c r="C72" s="34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115" x14ac:dyDescent="0.2">
      <c r="C73" s="34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115" x14ac:dyDescent="0.2">
      <c r="C74" s="34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P74" s="96"/>
      <c r="Q74" s="97"/>
      <c r="S74" s="98"/>
    </row>
    <row r="77" spans="1:115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64">
        <v>2050</v>
      </c>
      <c r="BM77" s="64">
        <v>2051</v>
      </c>
      <c r="BN77" s="64">
        <v>2052</v>
      </c>
      <c r="BO77" s="64">
        <v>2053</v>
      </c>
      <c r="BP77" s="64">
        <v>2054</v>
      </c>
      <c r="BQ77" s="64">
        <v>2055</v>
      </c>
      <c r="BR77" s="64">
        <v>2056</v>
      </c>
      <c r="BS77" s="64">
        <v>2057</v>
      </c>
      <c r="BT77" s="64">
        <v>2058</v>
      </c>
      <c r="BU77" s="64">
        <v>2059</v>
      </c>
      <c r="BV77" s="64">
        <v>2060</v>
      </c>
      <c r="BW77" s="64">
        <v>2061</v>
      </c>
      <c r="BX77" s="64">
        <v>2062</v>
      </c>
      <c r="BY77" s="64">
        <v>2063</v>
      </c>
      <c r="BZ77" s="64">
        <v>2064</v>
      </c>
      <c r="CA77" s="64">
        <v>2065</v>
      </c>
      <c r="CB77" s="64">
        <v>2066</v>
      </c>
      <c r="CC77" s="64">
        <v>2067</v>
      </c>
      <c r="CD77" s="64">
        <v>2068</v>
      </c>
      <c r="CE77" s="64">
        <v>2069</v>
      </c>
      <c r="CF77" s="64">
        <v>2070</v>
      </c>
      <c r="CG77" s="64">
        <v>2071</v>
      </c>
      <c r="CH77" s="64">
        <v>2072</v>
      </c>
      <c r="CI77" s="64">
        <v>2073</v>
      </c>
      <c r="CJ77" s="64">
        <v>2074</v>
      </c>
      <c r="CK77" s="64">
        <v>2075</v>
      </c>
      <c r="CL77" s="64">
        <v>2076</v>
      </c>
      <c r="CM77" s="64">
        <v>2077</v>
      </c>
      <c r="CN77" s="64">
        <v>2078</v>
      </c>
      <c r="CO77" s="64">
        <v>2079</v>
      </c>
      <c r="CP77" s="64">
        <v>2080</v>
      </c>
      <c r="CQ77" s="64">
        <v>2081</v>
      </c>
      <c r="CR77" s="64">
        <v>2082</v>
      </c>
      <c r="CS77" s="64">
        <v>2083</v>
      </c>
      <c r="CT77" s="64">
        <v>2084</v>
      </c>
      <c r="CU77" s="64">
        <v>2085</v>
      </c>
      <c r="CV77" s="64">
        <v>2086</v>
      </c>
      <c r="CW77" s="64">
        <v>2087</v>
      </c>
      <c r="CX77" s="64">
        <v>2088</v>
      </c>
      <c r="CY77" s="64">
        <v>2089</v>
      </c>
      <c r="CZ77" s="64">
        <v>2090</v>
      </c>
      <c r="DA77" s="64">
        <v>2091</v>
      </c>
      <c r="DB77" s="64">
        <v>2092</v>
      </c>
      <c r="DC77" s="64">
        <v>2093</v>
      </c>
      <c r="DD77" s="64">
        <v>2094</v>
      </c>
      <c r="DE77" s="64">
        <v>2095</v>
      </c>
      <c r="DF77" s="64">
        <v>2096</v>
      </c>
      <c r="DG77" s="64">
        <v>2097</v>
      </c>
      <c r="DH77" s="64">
        <v>2098</v>
      </c>
      <c r="DI77" s="64">
        <v>2099</v>
      </c>
      <c r="DJ77" s="64">
        <v>2100</v>
      </c>
    </row>
    <row r="78" spans="1:115" x14ac:dyDescent="0.2">
      <c r="A78" s="96"/>
      <c r="B78" s="65" t="s">
        <v>189</v>
      </c>
      <c r="C78" s="65" t="s">
        <v>2</v>
      </c>
      <c r="D78" s="66">
        <f>E78/(1+D88)</f>
        <v>59735.006154057686</v>
      </c>
      <c r="E78" s="66">
        <f>F78/(1+E88)</f>
        <v>61514.107167906783</v>
      </c>
      <c r="F78" s="66">
        <f>G78/(1+F88)</f>
        <v>62442.023627883558</v>
      </c>
      <c r="G78" s="66">
        <f>H78/(1+G88)</f>
        <v>63551.580061873661</v>
      </c>
      <c r="H78" s="84">
        <f>'Framework Data'!H32</f>
        <v>64500</v>
      </c>
      <c r="I78" s="84">
        <f>'Framework Data'!I32</f>
        <v>79900</v>
      </c>
      <c r="J78" s="84">
        <f>'Framework Data'!J32</f>
        <v>84800</v>
      </c>
      <c r="K78" s="84">
        <f>'Framework Data'!K32</f>
        <v>79700</v>
      </c>
      <c r="L78" s="84">
        <f>'Framework Data'!L32</f>
        <v>76600</v>
      </c>
      <c r="M78" s="84">
        <f>'Framework Data'!M32</f>
        <v>82000</v>
      </c>
      <c r="N78" s="84">
        <f>'Framework Data'!N32</f>
        <v>83500</v>
      </c>
      <c r="O78" s="84">
        <f>'Framework Data'!O32</f>
        <v>83500</v>
      </c>
      <c r="P78" s="84">
        <f>'Framework Data'!P32</f>
        <v>98300</v>
      </c>
      <c r="Q78" s="84">
        <f>'Framework Data'!Q32</f>
        <v>99100</v>
      </c>
      <c r="R78" s="84">
        <f>'Framework Data'!R32</f>
        <v>102000</v>
      </c>
      <c r="S78" s="84">
        <f>'Framework Data'!S32</f>
        <v>123000</v>
      </c>
      <c r="T78" s="84">
        <f>'Framework Data'!T32</f>
        <v>123000</v>
      </c>
      <c r="U78" s="84">
        <f>'Framework Data'!U32</f>
        <v>124000</v>
      </c>
      <c r="V78" s="84">
        <f>'Framework Data'!V32</f>
        <v>124000</v>
      </c>
      <c r="W78" s="84">
        <f>'Framework Data'!W32</f>
        <v>133000</v>
      </c>
      <c r="X78" s="84">
        <f>'Framework Data'!X32</f>
        <v>133000</v>
      </c>
      <c r="Y78" s="84">
        <f>'Framework Data'!Y32</f>
        <v>111000</v>
      </c>
      <c r="Z78" s="84">
        <f>'Framework Data'!Z32</f>
        <v>110000</v>
      </c>
      <c r="AA78" s="84">
        <f>'Framework Data'!AA32</f>
        <v>110000</v>
      </c>
      <c r="AB78" s="84">
        <f>'Framework Data'!AB32</f>
        <v>123000</v>
      </c>
      <c r="AC78" s="84">
        <f>'Framework Data'!AC32</f>
        <v>130000</v>
      </c>
      <c r="AD78" s="84">
        <f>'Framework Data'!AD32</f>
        <v>129000</v>
      </c>
      <c r="AE78" s="84">
        <f>'Framework Data'!AE32</f>
        <v>132000</v>
      </c>
      <c r="AF78" s="84">
        <f>'Framework Data'!AF32</f>
        <v>190000</v>
      </c>
      <c r="AG78" s="84">
        <f>'Framework Data'!AG32</f>
        <v>210000</v>
      </c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/>
      <c r="DF78" s="64"/>
      <c r="DG78" s="64"/>
      <c r="DH78" s="64"/>
      <c r="DI78" s="64"/>
      <c r="DJ78" s="64"/>
    </row>
    <row r="79" spans="1:115" x14ac:dyDescent="0.2">
      <c r="B79" s="65" t="s">
        <v>190</v>
      </c>
      <c r="C79" s="65" t="s">
        <v>96</v>
      </c>
      <c r="D79" s="242">
        <f>'Framework Data'!$D101</f>
        <v>8.9999999999999993E-3</v>
      </c>
      <c r="E79" s="242">
        <f>'Framework Data'!$D101</f>
        <v>8.9999999999999993E-3</v>
      </c>
      <c r="F79" s="242">
        <f>'Framework Data'!$D101</f>
        <v>8.9999999999999993E-3</v>
      </c>
      <c r="G79" s="242">
        <f>'Framework Data'!$D101</f>
        <v>8.9999999999999993E-3</v>
      </c>
      <c r="H79" s="242">
        <f>'Framework Data'!$D101</f>
        <v>8.9999999999999993E-3</v>
      </c>
      <c r="I79" s="242">
        <f>'Framework Data'!$D101</f>
        <v>8.9999999999999993E-3</v>
      </c>
      <c r="J79" s="242">
        <f>'Framework Data'!$D101</f>
        <v>8.9999999999999993E-3</v>
      </c>
      <c r="K79" s="242">
        <f>'Framework Data'!$D101</f>
        <v>8.9999999999999993E-3</v>
      </c>
      <c r="L79" s="242">
        <f>'Framework Data'!$D101</f>
        <v>8.9999999999999993E-3</v>
      </c>
      <c r="M79" s="242">
        <f>'Framework Data'!$D101</f>
        <v>8.9999999999999993E-3</v>
      </c>
      <c r="N79" s="242">
        <f>'Framework Data'!$D101</f>
        <v>8.9999999999999993E-3</v>
      </c>
      <c r="O79" s="242">
        <f>'Framework Data'!$D101</f>
        <v>8.9999999999999993E-3</v>
      </c>
      <c r="P79" s="242">
        <f>'Framework Data'!$D101</f>
        <v>8.9999999999999993E-3</v>
      </c>
      <c r="Q79" s="242">
        <f>'Framework Data'!$D101</f>
        <v>8.9999999999999993E-3</v>
      </c>
      <c r="R79" s="242">
        <f>'Framework Data'!$D101</f>
        <v>8.9999999999999993E-3</v>
      </c>
      <c r="S79" s="242">
        <f>'Framework Data'!$D101</f>
        <v>8.9999999999999993E-3</v>
      </c>
      <c r="T79" s="242">
        <f>'Framework Data'!$D101</f>
        <v>8.9999999999999993E-3</v>
      </c>
      <c r="U79" s="242">
        <f>'Framework Data'!$D101</f>
        <v>8.9999999999999993E-3</v>
      </c>
      <c r="V79" s="242">
        <f>'Framework Data'!$D101</f>
        <v>8.9999999999999993E-3</v>
      </c>
      <c r="W79" s="242">
        <f>'Framework Data'!$D101</f>
        <v>8.9999999999999993E-3</v>
      </c>
      <c r="X79" s="242">
        <f>'Framework Data'!$D101</f>
        <v>8.9999999999999993E-3</v>
      </c>
      <c r="Y79" s="242">
        <f>'Framework Data'!$D101</f>
        <v>8.9999999999999993E-3</v>
      </c>
      <c r="Z79" s="242">
        <f>'Framework Data'!$D101</f>
        <v>8.9999999999999993E-3</v>
      </c>
      <c r="AA79" s="242">
        <f>'Framework Data'!$D101</f>
        <v>8.9999999999999993E-3</v>
      </c>
      <c r="AB79" s="242">
        <f>'Framework Data'!$D101</f>
        <v>8.9999999999999993E-3</v>
      </c>
      <c r="AC79" s="242">
        <f>'Framework Data'!$D101</f>
        <v>8.9999999999999993E-3</v>
      </c>
      <c r="AD79" s="242">
        <f>'Framework Data'!$D101</f>
        <v>8.9999999999999993E-3</v>
      </c>
      <c r="AE79" s="242">
        <f>'Framework Data'!$D101</f>
        <v>8.9999999999999993E-3</v>
      </c>
      <c r="AF79" s="242">
        <f>'Framework Data'!$D101</f>
        <v>8.9999999999999993E-3</v>
      </c>
      <c r="AG79" s="242">
        <f>'Framework Data'!$D101</f>
        <v>8.9999999999999993E-3</v>
      </c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</row>
    <row r="80" spans="1:115" x14ac:dyDescent="0.2">
      <c r="B80" s="65" t="s">
        <v>186</v>
      </c>
      <c r="C80" s="65" t="s">
        <v>2</v>
      </c>
      <c r="D80" s="74">
        <f>D78*D79</f>
        <v>537.61505538651909</v>
      </c>
      <c r="E80" s="74">
        <f t="shared" ref="E80:AF80" si="158">E78*E79</f>
        <v>553.62696451116096</v>
      </c>
      <c r="F80" s="74">
        <f t="shared" si="158"/>
        <v>561.97821265095195</v>
      </c>
      <c r="G80" s="74">
        <f t="shared" si="158"/>
        <v>571.96422055686287</v>
      </c>
      <c r="H80" s="74">
        <f t="shared" si="158"/>
        <v>580.5</v>
      </c>
      <c r="I80" s="74">
        <f t="shared" si="158"/>
        <v>719.09999999999991</v>
      </c>
      <c r="J80" s="74">
        <f t="shared" si="158"/>
        <v>763.19999999999993</v>
      </c>
      <c r="K80" s="74">
        <f t="shared" si="158"/>
        <v>717.3</v>
      </c>
      <c r="L80" s="74">
        <f t="shared" si="158"/>
        <v>689.4</v>
      </c>
      <c r="M80" s="74">
        <f t="shared" si="158"/>
        <v>738</v>
      </c>
      <c r="N80" s="74">
        <f t="shared" si="158"/>
        <v>751.5</v>
      </c>
      <c r="O80" s="74">
        <f t="shared" si="158"/>
        <v>751.5</v>
      </c>
      <c r="P80" s="74">
        <f t="shared" si="158"/>
        <v>884.69999999999993</v>
      </c>
      <c r="Q80" s="74">
        <f t="shared" si="158"/>
        <v>891.9</v>
      </c>
      <c r="R80" s="74">
        <f t="shared" si="158"/>
        <v>917.99999999999989</v>
      </c>
      <c r="S80" s="74">
        <f t="shared" si="158"/>
        <v>1107</v>
      </c>
      <c r="T80" s="74">
        <f t="shared" si="158"/>
        <v>1107</v>
      </c>
      <c r="U80" s="74">
        <f t="shared" si="158"/>
        <v>1116</v>
      </c>
      <c r="V80" s="74">
        <f t="shared" si="158"/>
        <v>1116</v>
      </c>
      <c r="W80" s="74">
        <f t="shared" si="158"/>
        <v>1197</v>
      </c>
      <c r="X80" s="74">
        <f t="shared" si="158"/>
        <v>1197</v>
      </c>
      <c r="Y80" s="74">
        <f t="shared" si="158"/>
        <v>998.99999999999989</v>
      </c>
      <c r="Z80" s="74">
        <f t="shared" si="158"/>
        <v>989.99999999999989</v>
      </c>
      <c r="AA80" s="74">
        <f t="shared" si="158"/>
        <v>989.99999999999989</v>
      </c>
      <c r="AB80" s="74">
        <f t="shared" si="158"/>
        <v>1107</v>
      </c>
      <c r="AC80" s="74">
        <f t="shared" si="158"/>
        <v>1170</v>
      </c>
      <c r="AD80" s="74">
        <f t="shared" si="158"/>
        <v>1161</v>
      </c>
      <c r="AE80" s="74">
        <f t="shared" si="158"/>
        <v>1188</v>
      </c>
      <c r="AF80" s="74">
        <f t="shared" si="158"/>
        <v>1709.9999999999998</v>
      </c>
      <c r="AG80" s="74">
        <f t="shared" ref="AG80" si="159">AG78*AG79</f>
        <v>1889.9999999999998</v>
      </c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  <c r="DB80" s="64"/>
      <c r="DC80" s="64"/>
      <c r="DD80" s="64"/>
      <c r="DE80" s="64"/>
      <c r="DF80" s="64"/>
      <c r="DG80" s="64"/>
      <c r="DH80" s="64"/>
      <c r="DI80" s="64"/>
      <c r="DJ80" s="64"/>
    </row>
    <row r="81" spans="2:114" x14ac:dyDescent="0.2">
      <c r="B81" s="65" t="s">
        <v>173</v>
      </c>
      <c r="C81" s="65" t="s">
        <v>96</v>
      </c>
      <c r="D81" s="242">
        <f>'Framework Data'!$D102</f>
        <v>0.87129999999999996</v>
      </c>
      <c r="E81" s="242">
        <f>'Framework Data'!$D102</f>
        <v>0.87129999999999996</v>
      </c>
      <c r="F81" s="242">
        <f>'Framework Data'!$D102</f>
        <v>0.87129999999999996</v>
      </c>
      <c r="G81" s="242">
        <f>'Framework Data'!$D102</f>
        <v>0.87129999999999996</v>
      </c>
      <c r="H81" s="242">
        <f>'Framework Data'!$D102</f>
        <v>0.87129999999999996</v>
      </c>
      <c r="I81" s="242">
        <f>'Framework Data'!$D102</f>
        <v>0.87129999999999996</v>
      </c>
      <c r="J81" s="242">
        <f>'Framework Data'!$D102</f>
        <v>0.87129999999999996</v>
      </c>
      <c r="K81" s="242">
        <f>'Framework Data'!$D102</f>
        <v>0.87129999999999996</v>
      </c>
      <c r="L81" s="242">
        <f>'Framework Data'!$D102</f>
        <v>0.87129999999999996</v>
      </c>
      <c r="M81" s="242">
        <f>'Framework Data'!$D102</f>
        <v>0.87129999999999996</v>
      </c>
      <c r="N81" s="242">
        <f>'Framework Data'!$D102</f>
        <v>0.87129999999999996</v>
      </c>
      <c r="O81" s="242">
        <f>'Framework Data'!$D102</f>
        <v>0.87129999999999996</v>
      </c>
      <c r="P81" s="242">
        <f>'Framework Data'!$D102</f>
        <v>0.87129999999999996</v>
      </c>
      <c r="Q81" s="242">
        <f>'Framework Data'!$D102</f>
        <v>0.87129999999999996</v>
      </c>
      <c r="R81" s="242">
        <f>'Framework Data'!$D102</f>
        <v>0.87129999999999996</v>
      </c>
      <c r="S81" s="242">
        <f>'Framework Data'!$D102</f>
        <v>0.87129999999999996</v>
      </c>
      <c r="T81" s="242">
        <f>'Framework Data'!$D102</f>
        <v>0.87129999999999996</v>
      </c>
      <c r="U81" s="242">
        <f>'Framework Data'!$D102</f>
        <v>0.87129999999999996</v>
      </c>
      <c r="V81" s="242">
        <f>'Framework Data'!$D102</f>
        <v>0.87129999999999996</v>
      </c>
      <c r="W81" s="242">
        <f>'Framework Data'!$D102</f>
        <v>0.87129999999999996</v>
      </c>
      <c r="X81" s="242">
        <f>'Framework Data'!$D102</f>
        <v>0.87129999999999996</v>
      </c>
      <c r="Y81" s="242">
        <f>'Framework Data'!$D102</f>
        <v>0.87129999999999996</v>
      </c>
      <c r="Z81" s="242">
        <f>'Framework Data'!$D102</f>
        <v>0.87129999999999996</v>
      </c>
      <c r="AA81" s="242">
        <f>'Framework Data'!$D102</f>
        <v>0.87129999999999996</v>
      </c>
      <c r="AB81" s="242">
        <f>'Framework Data'!$D102</f>
        <v>0.87129999999999996</v>
      </c>
      <c r="AC81" s="242">
        <f>'Framework Data'!$D102</f>
        <v>0.87129999999999996</v>
      </c>
      <c r="AD81" s="242">
        <f>'Framework Data'!$D102</f>
        <v>0.87129999999999996</v>
      </c>
      <c r="AE81" s="242">
        <f>'Framework Data'!$D102</f>
        <v>0.87129999999999996</v>
      </c>
      <c r="AF81" s="242">
        <f>'Framework Data'!$D102</f>
        <v>0.87129999999999996</v>
      </c>
      <c r="AG81" s="242">
        <f>'Framework Data'!$D102</f>
        <v>0.87129999999999996</v>
      </c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  <c r="CZ81" s="64"/>
      <c r="DA81" s="64"/>
      <c r="DB81" s="64"/>
      <c r="DC81" s="64"/>
      <c r="DD81" s="64"/>
      <c r="DE81" s="64"/>
      <c r="DF81" s="64"/>
      <c r="DG81" s="64"/>
      <c r="DH81" s="64"/>
      <c r="DI81" s="64"/>
      <c r="DJ81" s="64"/>
    </row>
    <row r="82" spans="2:114" x14ac:dyDescent="0.2">
      <c r="B82" s="65" t="s">
        <v>185</v>
      </c>
      <c r="C82" s="65" t="s">
        <v>2</v>
      </c>
      <c r="D82" s="74">
        <f>D80*D81</f>
        <v>468.42399775827408</v>
      </c>
      <c r="E82" s="74">
        <f t="shared" ref="E82:AF82" si="160">E80*E81</f>
        <v>482.37517417857453</v>
      </c>
      <c r="F82" s="74">
        <f t="shared" si="160"/>
        <v>489.65161668277443</v>
      </c>
      <c r="G82" s="74">
        <f t="shared" si="160"/>
        <v>498.35242537119461</v>
      </c>
      <c r="H82" s="74">
        <f t="shared" si="160"/>
        <v>505.78964999999999</v>
      </c>
      <c r="I82" s="74">
        <f t="shared" si="160"/>
        <v>626.55182999999988</v>
      </c>
      <c r="J82" s="74">
        <f t="shared" si="160"/>
        <v>664.97615999999994</v>
      </c>
      <c r="K82" s="74">
        <f t="shared" si="160"/>
        <v>624.98348999999996</v>
      </c>
      <c r="L82" s="74">
        <f t="shared" si="160"/>
        <v>600.67421999999999</v>
      </c>
      <c r="M82" s="74">
        <f t="shared" si="160"/>
        <v>643.01940000000002</v>
      </c>
      <c r="N82" s="74">
        <f t="shared" si="160"/>
        <v>654.78194999999994</v>
      </c>
      <c r="O82" s="74">
        <f t="shared" si="160"/>
        <v>654.78194999999994</v>
      </c>
      <c r="P82" s="74">
        <f t="shared" si="160"/>
        <v>770.83910999999989</v>
      </c>
      <c r="Q82" s="74">
        <f t="shared" si="160"/>
        <v>777.11246999999992</v>
      </c>
      <c r="R82" s="74">
        <f t="shared" si="160"/>
        <v>799.85339999999985</v>
      </c>
      <c r="S82" s="74">
        <f t="shared" si="160"/>
        <v>964.52909999999997</v>
      </c>
      <c r="T82" s="74">
        <f t="shared" si="160"/>
        <v>964.52909999999997</v>
      </c>
      <c r="U82" s="74">
        <f t="shared" si="160"/>
        <v>972.37079999999992</v>
      </c>
      <c r="V82" s="74">
        <f t="shared" si="160"/>
        <v>972.37079999999992</v>
      </c>
      <c r="W82" s="74">
        <f t="shared" si="160"/>
        <v>1042.9460999999999</v>
      </c>
      <c r="X82" s="74">
        <f t="shared" si="160"/>
        <v>1042.9460999999999</v>
      </c>
      <c r="Y82" s="74">
        <f t="shared" si="160"/>
        <v>870.42869999999982</v>
      </c>
      <c r="Z82" s="74">
        <f t="shared" si="160"/>
        <v>862.58699999999988</v>
      </c>
      <c r="AA82" s="74">
        <f t="shared" si="160"/>
        <v>862.58699999999988</v>
      </c>
      <c r="AB82" s="74">
        <f t="shared" si="160"/>
        <v>964.52909999999997</v>
      </c>
      <c r="AC82" s="74">
        <f t="shared" si="160"/>
        <v>1019.4209999999999</v>
      </c>
      <c r="AD82" s="74">
        <f t="shared" si="160"/>
        <v>1011.5793</v>
      </c>
      <c r="AE82" s="74">
        <f t="shared" si="160"/>
        <v>1035.1043999999999</v>
      </c>
      <c r="AF82" s="74">
        <f t="shared" si="160"/>
        <v>1489.9229999999998</v>
      </c>
      <c r="AG82" s="74">
        <f t="shared" ref="AG82" si="161">AG80*AG81</f>
        <v>1646.7569999999998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2:114" x14ac:dyDescent="0.2">
      <c r="B83" s="65" t="s">
        <v>152</v>
      </c>
      <c r="C83" s="68" t="s">
        <v>89</v>
      </c>
      <c r="D83" s="70">
        <f t="shared" ref="D83:F83" si="162">E83</f>
        <v>0</v>
      </c>
      <c r="E83" s="70">
        <f t="shared" si="162"/>
        <v>0</v>
      </c>
      <c r="F83" s="70">
        <f t="shared" si="162"/>
        <v>0</v>
      </c>
      <c r="G83" s="70">
        <f>H83</f>
        <v>0</v>
      </c>
      <c r="H83" s="240">
        <f>'Framework Data'!D72</f>
        <v>0</v>
      </c>
      <c r="I83" s="70">
        <f t="shared" ref="I83:X83" si="163">($Y$83-$H$83)/($Y$77-$H$77)+H83</f>
        <v>3.2352941176470589E-3</v>
      </c>
      <c r="J83" s="70">
        <f t="shared" si="163"/>
        <v>6.4705882352941177E-3</v>
      </c>
      <c r="K83" s="70">
        <f t="shared" si="163"/>
        <v>9.705882352941177E-3</v>
      </c>
      <c r="L83" s="70">
        <f t="shared" si="163"/>
        <v>1.2941176470588235E-2</v>
      </c>
      <c r="M83" s="70">
        <f t="shared" si="163"/>
        <v>1.6176470588235296E-2</v>
      </c>
      <c r="N83" s="70">
        <f t="shared" si="163"/>
        <v>1.9411764705882354E-2</v>
      </c>
      <c r="O83" s="70">
        <f t="shared" si="163"/>
        <v>2.2647058823529412E-2</v>
      </c>
      <c r="P83" s="70">
        <f t="shared" si="163"/>
        <v>2.5882352941176471E-2</v>
      </c>
      <c r="Q83" s="70">
        <f t="shared" si="163"/>
        <v>2.9117647058823529E-2</v>
      </c>
      <c r="R83" s="70">
        <f t="shared" si="163"/>
        <v>3.2352941176470591E-2</v>
      </c>
      <c r="S83" s="70">
        <f t="shared" si="163"/>
        <v>3.558823529411765E-2</v>
      </c>
      <c r="T83" s="70">
        <f t="shared" si="163"/>
        <v>3.8823529411764708E-2</v>
      </c>
      <c r="U83" s="70">
        <f t="shared" si="163"/>
        <v>4.2058823529411767E-2</v>
      </c>
      <c r="V83" s="70">
        <f t="shared" si="163"/>
        <v>4.5294117647058825E-2</v>
      </c>
      <c r="W83" s="70">
        <f t="shared" si="163"/>
        <v>4.8529411764705883E-2</v>
      </c>
      <c r="X83" s="70">
        <f t="shared" si="163"/>
        <v>5.1764705882352942E-2</v>
      </c>
      <c r="Y83" s="240">
        <f>'Framework Data'!E72</f>
        <v>5.5E-2</v>
      </c>
      <c r="Z83" s="70">
        <f>($AG$83-$Y$83)/($AG$77-$Y$77)+Y83</f>
        <v>5.5E-2</v>
      </c>
      <c r="AA83" s="70">
        <f t="shared" ref="AA83:AF83" si="164">($AG$83-$Y$83)/($AG$77-$Y$77)+Z83</f>
        <v>5.5E-2</v>
      </c>
      <c r="AB83" s="70">
        <f t="shared" si="164"/>
        <v>5.5E-2</v>
      </c>
      <c r="AC83" s="70">
        <f t="shared" si="164"/>
        <v>5.5E-2</v>
      </c>
      <c r="AD83" s="70">
        <f t="shared" si="164"/>
        <v>5.5E-2</v>
      </c>
      <c r="AE83" s="70">
        <f t="shared" si="164"/>
        <v>5.5E-2</v>
      </c>
      <c r="AF83" s="70">
        <f t="shared" si="164"/>
        <v>5.5E-2</v>
      </c>
      <c r="AG83" s="242">
        <f>'Framework Data'!G72</f>
        <v>5.5E-2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2:114" x14ac:dyDescent="0.2">
      <c r="B84" s="65" t="s">
        <v>90</v>
      </c>
      <c r="C84" s="65" t="s">
        <v>2</v>
      </c>
      <c r="D84" s="74">
        <f t="shared" ref="D84:AF84" si="165">D82/(1-D83)</f>
        <v>468.42399775827408</v>
      </c>
      <c r="E84" s="74">
        <f t="shared" si="165"/>
        <v>482.37517417857453</v>
      </c>
      <c r="F84" s="74">
        <f t="shared" si="165"/>
        <v>489.65161668277443</v>
      </c>
      <c r="G84" s="74">
        <f t="shared" si="165"/>
        <v>498.35242537119461</v>
      </c>
      <c r="H84" s="74">
        <f t="shared" si="165"/>
        <v>505.78964999999999</v>
      </c>
      <c r="I84" s="74">
        <f t="shared" si="165"/>
        <v>628.58548893478894</v>
      </c>
      <c r="J84" s="74">
        <f t="shared" si="165"/>
        <v>669.30696980461801</v>
      </c>
      <c r="K84" s="74">
        <f t="shared" si="165"/>
        <v>631.10895931095934</v>
      </c>
      <c r="L84" s="74">
        <f t="shared" si="165"/>
        <v>608.54956734207394</v>
      </c>
      <c r="M84" s="74">
        <f t="shared" si="165"/>
        <v>653.59221524663678</v>
      </c>
      <c r="N84" s="74">
        <f t="shared" si="165"/>
        <v>667.74404019196152</v>
      </c>
      <c r="O84" s="74">
        <f t="shared" si="165"/>
        <v>669.95444778814317</v>
      </c>
      <c r="P84" s="74">
        <f t="shared" si="165"/>
        <v>791.32034239130428</v>
      </c>
      <c r="Q84" s="74">
        <f t="shared" si="165"/>
        <v>800.41878158133898</v>
      </c>
      <c r="R84" s="74">
        <f t="shared" si="165"/>
        <v>826.59621884498461</v>
      </c>
      <c r="S84" s="74">
        <f t="shared" si="165"/>
        <v>1000.1216651418116</v>
      </c>
      <c r="T84" s="74">
        <f t="shared" si="165"/>
        <v>1003.4880477356181</v>
      </c>
      <c r="U84" s="74">
        <f t="shared" si="165"/>
        <v>1015.0631624194043</v>
      </c>
      <c r="V84" s="74">
        <f t="shared" si="165"/>
        <v>1018.5029944547134</v>
      </c>
      <c r="W84" s="74">
        <f t="shared" si="165"/>
        <v>1096.1411870170016</v>
      </c>
      <c r="X84" s="74">
        <f t="shared" si="165"/>
        <v>1099.8811228287841</v>
      </c>
      <c r="Y84" s="74">
        <f t="shared" si="165"/>
        <v>921.0885714285713</v>
      </c>
      <c r="Z84" s="74">
        <f t="shared" si="165"/>
        <v>912.79047619047606</v>
      </c>
      <c r="AA84" s="74">
        <f t="shared" si="165"/>
        <v>912.79047619047606</v>
      </c>
      <c r="AB84" s="74">
        <f t="shared" si="165"/>
        <v>1020.6657142857143</v>
      </c>
      <c r="AC84" s="74">
        <f t="shared" si="165"/>
        <v>1078.7523809523809</v>
      </c>
      <c r="AD84" s="74">
        <f t="shared" si="165"/>
        <v>1070.4542857142858</v>
      </c>
      <c r="AE84" s="74">
        <f t="shared" si="165"/>
        <v>1095.3485714285714</v>
      </c>
      <c r="AF84" s="74">
        <f t="shared" si="165"/>
        <v>1576.638095238095</v>
      </c>
      <c r="AG84" s="74">
        <f t="shared" ref="AG84" si="166">AG82/(1-AG83)</f>
        <v>1742.6</v>
      </c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</row>
    <row r="85" spans="2:114" x14ac:dyDescent="0.2">
      <c r="B85" s="65" t="s">
        <v>91</v>
      </c>
      <c r="C85" s="65" t="s">
        <v>2</v>
      </c>
      <c r="D85" s="237">
        <f>'Framework Data'!D9</f>
        <v>0</v>
      </c>
      <c r="E85" s="237">
        <f>'Framework Data'!E9</f>
        <v>0</v>
      </c>
      <c r="F85" s="237">
        <f>'Framework Data'!F9</f>
        <v>0</v>
      </c>
      <c r="G85" s="237">
        <f>'Framework Data'!G9</f>
        <v>0</v>
      </c>
      <c r="H85" s="237">
        <f>'Framework Data'!H9</f>
        <v>0</v>
      </c>
      <c r="I85" s="237">
        <f>'Framework Data'!I9</f>
        <v>0</v>
      </c>
      <c r="J85" s="237">
        <f>'Framework Data'!J9</f>
        <v>0</v>
      </c>
      <c r="K85" s="237">
        <f>'Framework Data'!K9</f>
        <v>0</v>
      </c>
      <c r="L85" s="237">
        <f>'Framework Data'!L9</f>
        <v>0</v>
      </c>
      <c r="M85" s="237">
        <f>'Framework Data'!M9</f>
        <v>0</v>
      </c>
      <c r="N85" s="237">
        <f>'Framework Data'!N9</f>
        <v>0</v>
      </c>
      <c r="O85" s="237">
        <f>'Framework Data'!O9</f>
        <v>0</v>
      </c>
      <c r="P85" s="237">
        <f>'Framework Data'!P9</f>
        <v>0</v>
      </c>
      <c r="Q85" s="237">
        <f>'Framework Data'!Q9</f>
        <v>0</v>
      </c>
      <c r="R85" s="237">
        <f>'Framework Data'!R9</f>
        <v>0</v>
      </c>
      <c r="S85" s="237">
        <f>'Framework Data'!S9</f>
        <v>0</v>
      </c>
      <c r="T85" s="237">
        <f>'Framework Data'!T9</f>
        <v>16.216067714165185</v>
      </c>
      <c r="U85" s="237">
        <f>'Framework Data'!U9</f>
        <v>27.026779523608646</v>
      </c>
      <c r="V85" s="237">
        <f>'Framework Data'!V9</f>
        <v>21.621423618886915</v>
      </c>
      <c r="W85" s="237">
        <f>'Framework Data'!W9</f>
        <v>21.621423618886915</v>
      </c>
      <c r="X85" s="237">
        <f>'Framework Data'!X9</f>
        <v>23.415654895961143</v>
      </c>
      <c r="Y85" s="237">
        <f>'Framework Data'!Y9</f>
        <v>63.564100195875135</v>
      </c>
      <c r="Z85" s="237">
        <f>'Framework Data'!Z9</f>
        <v>101.49687386551162</v>
      </c>
      <c r="AA85" s="237">
        <f>'Framework Data'!AA9</f>
        <v>82.580928175724239</v>
      </c>
      <c r="AB85" s="237">
        <f>'Framework Data'!AB9</f>
        <v>96.824087348447961</v>
      </c>
      <c r="AC85" s="237">
        <f>'Framework Data'!AC9</f>
        <v>127.07415025957499</v>
      </c>
      <c r="AD85" s="237">
        <f>'Framework Data'!AD9</f>
        <v>232.7629111024462</v>
      </c>
      <c r="AE85" s="237">
        <f>'Framework Data'!AE9</f>
        <v>398.9375410511413</v>
      </c>
      <c r="AF85" s="237">
        <f>'Framework Data'!AF9</f>
        <v>546.83010985050169</v>
      </c>
      <c r="AG85" s="237">
        <f>'Framework Data'!AG9</f>
        <v>670.17444281495159</v>
      </c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</row>
    <row r="86" spans="2:114" x14ac:dyDescent="0.2">
      <c r="B86" s="71" t="s">
        <v>92</v>
      </c>
      <c r="C86" s="65" t="s">
        <v>2</v>
      </c>
      <c r="D86" s="74">
        <f t="shared" ref="D86:AE86" si="167">D84-D85</f>
        <v>468.42399775827408</v>
      </c>
      <c r="E86" s="74">
        <f t="shared" si="167"/>
        <v>482.37517417857453</v>
      </c>
      <c r="F86" s="74">
        <f t="shared" si="167"/>
        <v>489.65161668277443</v>
      </c>
      <c r="G86" s="74">
        <f t="shared" si="167"/>
        <v>498.35242537119461</v>
      </c>
      <c r="H86" s="74">
        <f t="shared" si="167"/>
        <v>505.78964999999999</v>
      </c>
      <c r="I86" s="74">
        <f t="shared" si="167"/>
        <v>628.58548893478894</v>
      </c>
      <c r="J86" s="74">
        <f t="shared" si="167"/>
        <v>669.30696980461801</v>
      </c>
      <c r="K86" s="74">
        <f t="shared" si="167"/>
        <v>631.10895931095934</v>
      </c>
      <c r="L86" s="74">
        <f t="shared" si="167"/>
        <v>608.54956734207394</v>
      </c>
      <c r="M86" s="74">
        <f t="shared" si="167"/>
        <v>653.59221524663678</v>
      </c>
      <c r="N86" s="74">
        <f t="shared" si="167"/>
        <v>667.74404019196152</v>
      </c>
      <c r="O86" s="74">
        <f t="shared" si="167"/>
        <v>669.95444778814317</v>
      </c>
      <c r="P86" s="74">
        <f t="shared" si="167"/>
        <v>791.32034239130428</v>
      </c>
      <c r="Q86" s="74">
        <f t="shared" si="167"/>
        <v>800.41878158133898</v>
      </c>
      <c r="R86" s="74">
        <f t="shared" si="167"/>
        <v>826.59621884498461</v>
      </c>
      <c r="S86" s="74">
        <f t="shared" si="167"/>
        <v>1000.1216651418116</v>
      </c>
      <c r="T86" s="74">
        <f t="shared" si="167"/>
        <v>987.27198002145292</v>
      </c>
      <c r="U86" s="74">
        <f t="shared" si="167"/>
        <v>988.03638289579567</v>
      </c>
      <c r="V86" s="74">
        <f t="shared" si="167"/>
        <v>996.88157083582655</v>
      </c>
      <c r="W86" s="74">
        <f t="shared" si="167"/>
        <v>1074.5197633981147</v>
      </c>
      <c r="X86" s="74">
        <f t="shared" si="167"/>
        <v>1076.465467932823</v>
      </c>
      <c r="Y86" s="74">
        <f t="shared" si="167"/>
        <v>857.52447123269621</v>
      </c>
      <c r="Z86" s="74">
        <f t="shared" si="167"/>
        <v>811.29360232496447</v>
      </c>
      <c r="AA86" s="74">
        <f t="shared" si="167"/>
        <v>830.20954801475182</v>
      </c>
      <c r="AB86" s="74">
        <f t="shared" si="167"/>
        <v>923.84162693726637</v>
      </c>
      <c r="AC86" s="74">
        <f t="shared" si="167"/>
        <v>951.67823069280598</v>
      </c>
      <c r="AD86" s="74">
        <f t="shared" si="167"/>
        <v>837.69137461183959</v>
      </c>
      <c r="AE86" s="74">
        <f t="shared" si="167"/>
        <v>696.41103037743005</v>
      </c>
      <c r="AF86" s="74">
        <f>AF84-AF85</f>
        <v>1029.8079853875934</v>
      </c>
      <c r="AG86" s="74">
        <f>AG84-AG85</f>
        <v>1072.4255571850483</v>
      </c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</row>
    <row r="87" spans="2:114" x14ac:dyDescent="0.2">
      <c r="B87" s="65" t="s">
        <v>93</v>
      </c>
      <c r="C87" s="65" t="s">
        <v>94</v>
      </c>
      <c r="D87" s="238">
        <f>'Framework Data'!D$57</f>
        <v>50950509069488.367</v>
      </c>
      <c r="E87" s="238">
        <f>'Framework Data'!E$57</f>
        <v>51647194959981.109</v>
      </c>
      <c r="F87" s="238">
        <f>'Framework Data'!F$57</f>
        <v>52470667633217.25</v>
      </c>
      <c r="G87" s="238">
        <f>'Framework Data'!G$57</f>
        <v>53337588714185.781</v>
      </c>
      <c r="H87" s="238">
        <f>'Framework Data'!H$57</f>
        <v>54833948860734.422</v>
      </c>
      <c r="I87" s="238">
        <f>'Framework Data'!I$57</f>
        <v>56562297159824.047</v>
      </c>
      <c r="J87" s="238">
        <f>'Framework Data'!J$57</f>
        <v>58705719130559.383</v>
      </c>
      <c r="K87" s="238">
        <f>'Framework Data'!K$57</f>
        <v>60986320577218.547</v>
      </c>
      <c r="L87" s="238">
        <f>'Framework Data'!L$57</f>
        <v>62501121248218.641</v>
      </c>
      <c r="M87" s="238">
        <f>'Framework Data'!M$57</f>
        <v>64690042408440.953</v>
      </c>
      <c r="N87" s="238">
        <f>'Framework Data'!N$57</f>
        <v>67746249355230.945</v>
      </c>
      <c r="O87" s="238">
        <f>'Framework Data'!O$57</f>
        <v>69316442935601.664</v>
      </c>
      <c r="P87" s="238">
        <f>'Framework Data'!P$57</f>
        <v>71196116657664.938</v>
      </c>
      <c r="Q87" s="238">
        <f>'Framework Data'!Q$57</f>
        <v>73854265756934.125</v>
      </c>
      <c r="R87" s="238">
        <f>'Framework Data'!R$57</f>
        <v>77602966693876.203</v>
      </c>
      <c r="S87" s="238">
        <f>'Framework Data'!S$57</f>
        <v>81143163086806.188</v>
      </c>
      <c r="T87" s="238">
        <f>'Framework Data'!T$57</f>
        <v>85317812651766.359</v>
      </c>
      <c r="U87" s="238">
        <f>'Framework Data'!U$57</f>
        <v>89736479352572.125</v>
      </c>
      <c r="V87" s="238">
        <f>'Framework Data'!V$57</f>
        <v>92137080273009.359</v>
      </c>
      <c r="W87" s="238">
        <f>'Framework Data'!W$57</f>
        <v>91525864324734.672</v>
      </c>
      <c r="X87" s="238">
        <f>'Framework Data'!X$57</f>
        <v>96148429697269.094</v>
      </c>
      <c r="Y87" s="238">
        <f>'Framework Data'!Y$57</f>
        <v>99863601661332.016</v>
      </c>
      <c r="Z87" s="238">
        <f>'Framework Data'!Z$57</f>
        <v>103026668031011.92</v>
      </c>
      <c r="AA87" s="238">
        <f>'Framework Data'!AA$57</f>
        <v>106423356016032.61</v>
      </c>
      <c r="AB87" s="238">
        <f>'Framework Data'!AB$57</f>
        <v>110099865752272.81</v>
      </c>
      <c r="AC87" s="238">
        <f>'Framework Data'!AC$57</f>
        <v>113829052972541.62</v>
      </c>
      <c r="AD87" s="238">
        <f>'Framework Data'!AD$57</f>
        <v>117527206583639.56</v>
      </c>
      <c r="AE87" s="238">
        <f>'Framework Data'!AE$57</f>
        <v>121974483812883.59</v>
      </c>
      <c r="AF87" s="238">
        <f>'Framework Data'!AF$57</f>
        <v>126314862833648.59</v>
      </c>
      <c r="AG87" s="238">
        <f>'Framework Data'!AG$57</f>
        <v>129796846031689.72</v>
      </c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</row>
    <row r="88" spans="2:114" x14ac:dyDescent="0.2">
      <c r="B88" s="65" t="s">
        <v>95</v>
      </c>
      <c r="C88" s="65" t="s">
        <v>96</v>
      </c>
      <c r="D88" s="239">
        <f>'Framework Data'!D$60</f>
        <v>2.9783223077951389E-2</v>
      </c>
      <c r="E88" s="239">
        <f>'Framework Data'!E$60</f>
        <v>1.5084612338499283E-2</v>
      </c>
      <c r="F88" s="239">
        <f>'Framework Data'!F$60</f>
        <v>1.7769386216602782E-2</v>
      </c>
      <c r="G88" s="239">
        <f>'Framework Data'!G$60</f>
        <v>1.4923624828886374E-2</v>
      </c>
      <c r="H88" s="239">
        <f>'Framework Data'!H$60</f>
        <v>2.9467757558579138E-2</v>
      </c>
      <c r="I88" s="239">
        <f>'Framework Data'!I$60</f>
        <v>3.0206666325427279E-2</v>
      </c>
      <c r="J88" s="239">
        <f>'Framework Data'!J$60</f>
        <v>3.430991950901259E-2</v>
      </c>
      <c r="K88" s="239">
        <f>'Framework Data'!K$60</f>
        <v>3.7078027769383223E-2</v>
      </c>
      <c r="L88" s="239">
        <f>'Framework Data'!L$60</f>
        <v>2.5600548765354746E-2</v>
      </c>
      <c r="M88" s="239">
        <f>'Framework Data'!M$60</f>
        <v>3.245240311908091E-2</v>
      </c>
      <c r="N88" s="239">
        <f>'Framework Data'!N$60</f>
        <v>4.4254030559922199E-2</v>
      </c>
      <c r="O88" s="239">
        <f>'Framework Data'!O$60</f>
        <v>1.9530011103147588E-2</v>
      </c>
      <c r="P88" s="239">
        <f>'Framework Data'!P$60</f>
        <v>2.1687816746712229E-2</v>
      </c>
      <c r="Q88" s="239">
        <f>'Framework Data'!Q$60</f>
        <v>2.9502309241424173E-2</v>
      </c>
      <c r="R88" s="239">
        <f>'Framework Data'!R$60</f>
        <v>4.407677887295549E-2</v>
      </c>
      <c r="S88" s="239">
        <f>'Framework Data'!S$60</f>
        <v>3.899393075224182E-2</v>
      </c>
      <c r="T88" s="239">
        <f>'Framework Data'!T$60</f>
        <v>4.367086832887395E-2</v>
      </c>
      <c r="U88" s="239">
        <f>'Framework Data'!U$60</f>
        <v>4.3192451722335365E-2</v>
      </c>
      <c r="V88" s="239">
        <f>'Framework Data'!V$60</f>
        <v>1.8588910842709937E-2</v>
      </c>
      <c r="W88" s="239">
        <f>'Framework Data'!W$60</f>
        <v>-1.6664258267650212E-2</v>
      </c>
      <c r="X88" s="239">
        <f>'Framework Data'!X$60</f>
        <v>4.3103796996963692E-2</v>
      </c>
      <c r="Y88" s="239">
        <f>'Framework Data'!Y$60</f>
        <v>3.1267998172018995E-2</v>
      </c>
      <c r="Z88" s="239">
        <f>'Framework Data'!Z$60</f>
        <v>2.519738704496376E-2</v>
      </c>
      <c r="AA88" s="239">
        <f>'Framework Data'!AA$60</f>
        <v>2.6715070444901984E-2</v>
      </c>
      <c r="AB88" s="239">
        <f>'Framework Data'!AB$60</f>
        <v>2.8742216301226052E-2</v>
      </c>
      <c r="AC88" s="239">
        <f>'Framework Data'!AC$60</f>
        <v>2.9190340656972749E-2</v>
      </c>
      <c r="AD88" s="239">
        <f>'Framework Data'!AD$60</f>
        <v>2.6055721933096406E-2</v>
      </c>
      <c r="AE88" s="239">
        <f>'Framework Data'!AE$60</f>
        <v>3.2813286918142379E-2</v>
      </c>
      <c r="AF88" s="239">
        <f>'Framework Data'!AF$60</f>
        <v>3.0340607444099988E-2</v>
      </c>
      <c r="AG88" s="239">
        <f>'Framework Data'!AG$60</f>
        <v>2.3355581404925944E-2</v>
      </c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</row>
    <row r="89" spans="2:114" x14ac:dyDescent="0.2">
      <c r="B89" s="65" t="s">
        <v>97</v>
      </c>
      <c r="C89" s="65" t="s">
        <v>96</v>
      </c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239">
        <f>'Framework Data'!AG$61</f>
        <v>3.2000000000000001E-2</v>
      </c>
      <c r="AH89" s="239">
        <f>'Framework Data'!AH$61</f>
        <v>3.2000000000000001E-2</v>
      </c>
      <c r="AI89" s="239">
        <f>'Framework Data'!AI$61</f>
        <v>3.2000000000000001E-2</v>
      </c>
      <c r="AJ89" s="239">
        <f>'Framework Data'!AJ$61</f>
        <v>3.2000000000000001E-2</v>
      </c>
      <c r="AK89" s="239">
        <f>'Framework Data'!AK$61</f>
        <v>3.2000000000000001E-2</v>
      </c>
      <c r="AL89" s="239">
        <f>'Framework Data'!AL$61</f>
        <v>3.2000000000000001E-2</v>
      </c>
      <c r="AM89" s="239">
        <f>'Framework Data'!AM$61</f>
        <v>3.2000000000000001E-2</v>
      </c>
      <c r="AN89" s="239">
        <f>'Framework Data'!AN$61</f>
        <v>3.2000000000000001E-2</v>
      </c>
      <c r="AO89" s="239">
        <f>'Framework Data'!AO$61</f>
        <v>3.2000000000000001E-2</v>
      </c>
      <c r="AP89" s="239">
        <f>'Framework Data'!AP$61</f>
        <v>3.2000000000000001E-2</v>
      </c>
      <c r="AQ89" s="239">
        <f>'Framework Data'!AQ$61</f>
        <v>3.2000000000000001E-2</v>
      </c>
      <c r="AR89" s="239">
        <f>'Framework Data'!AR$61</f>
        <v>3.2000000000000001E-2</v>
      </c>
      <c r="AS89" s="239">
        <f>'Framework Data'!AS$61</f>
        <v>3.2000000000000001E-2</v>
      </c>
      <c r="AT89" s="239">
        <f>'Framework Data'!AT$61</f>
        <v>3.2000000000000001E-2</v>
      </c>
      <c r="AU89" s="239">
        <f>'Framework Data'!AU$61</f>
        <v>3.2000000000000001E-2</v>
      </c>
      <c r="AV89" s="239">
        <f>'Framework Data'!AV$61</f>
        <v>3.2000000000000001E-2</v>
      </c>
      <c r="AW89" s="239">
        <f>'Framework Data'!AW$61</f>
        <v>3.2000000000000001E-2</v>
      </c>
      <c r="AX89" s="239">
        <f>'Framework Data'!AX$61</f>
        <v>3.2000000000000001E-2</v>
      </c>
      <c r="AY89" s="239">
        <f>'Framework Data'!AY$61</f>
        <v>3.2000000000000001E-2</v>
      </c>
      <c r="AZ89" s="239">
        <f>'Framework Data'!AZ$61</f>
        <v>3.2000000000000001E-2</v>
      </c>
      <c r="BA89" s="239">
        <f>'Framework Data'!BA$61</f>
        <v>3.2000000000000001E-2</v>
      </c>
      <c r="BB89" s="239">
        <f>'Framework Data'!BB$61</f>
        <v>3.2000000000000001E-2</v>
      </c>
      <c r="BC89" s="239">
        <f>'Framework Data'!BC$61</f>
        <v>3.2000000000000001E-2</v>
      </c>
      <c r="BD89" s="239">
        <f>'Framework Data'!BD$61</f>
        <v>3.2000000000000001E-2</v>
      </c>
      <c r="BE89" s="239">
        <f>'Framework Data'!BE$61</f>
        <v>3.2000000000000001E-2</v>
      </c>
      <c r="BF89" s="239">
        <f>'Framework Data'!BF$61</f>
        <v>3.2000000000000001E-2</v>
      </c>
      <c r="BG89" s="239">
        <f>'Framework Data'!BG$61</f>
        <v>3.2000000000000001E-2</v>
      </c>
      <c r="BH89" s="239">
        <f>'Framework Data'!BH$61</f>
        <v>3.2000000000000001E-2</v>
      </c>
      <c r="BI89" s="239">
        <f>'Framework Data'!BI$61</f>
        <v>3.2000000000000001E-2</v>
      </c>
      <c r="BJ89" s="239">
        <f>'Framework Data'!BJ$61</f>
        <v>3.2000000000000001E-2</v>
      </c>
      <c r="BK89" s="239">
        <f>'Framework Data'!BK$61</f>
        <v>3.2000000000000001E-2</v>
      </c>
      <c r="BL89" s="239">
        <f>'Framework Data'!BL$61</f>
        <v>3.2000000000000001E-2</v>
      </c>
      <c r="BM89" s="239">
        <f>'Framework Data'!BM$61</f>
        <v>3.2000000000000001E-2</v>
      </c>
      <c r="BN89" s="239">
        <f>'Framework Data'!BN$61</f>
        <v>3.2000000000000001E-2</v>
      </c>
      <c r="BO89" s="239">
        <f>'Framework Data'!BO$61</f>
        <v>3.2000000000000001E-2</v>
      </c>
      <c r="BP89" s="239">
        <f>'Framework Data'!BP$61</f>
        <v>3.2000000000000001E-2</v>
      </c>
      <c r="BQ89" s="239">
        <f>'Framework Data'!BQ$61</f>
        <v>3.2000000000000001E-2</v>
      </c>
      <c r="BR89" s="239">
        <f>'Framework Data'!BR$61</f>
        <v>3.2000000000000001E-2</v>
      </c>
      <c r="BS89" s="239">
        <f>'Framework Data'!BS$61</f>
        <v>3.2000000000000001E-2</v>
      </c>
      <c r="BT89" s="239">
        <f>'Framework Data'!BT$61</f>
        <v>3.2000000000000001E-2</v>
      </c>
      <c r="BU89" s="239">
        <f>'Framework Data'!BU$61</f>
        <v>3.2000000000000001E-2</v>
      </c>
      <c r="BV89" s="239">
        <f>'Framework Data'!BV$61</f>
        <v>3.2000000000000001E-2</v>
      </c>
      <c r="BW89" s="239">
        <f>'Framework Data'!BW$61</f>
        <v>3.2000000000000001E-2</v>
      </c>
      <c r="BX89" s="239">
        <f>'Framework Data'!BX$61</f>
        <v>3.2000000000000001E-2</v>
      </c>
      <c r="BY89" s="239">
        <f>'Framework Data'!BY$61</f>
        <v>3.2000000000000001E-2</v>
      </c>
      <c r="BZ89" s="239">
        <f>'Framework Data'!BZ$61</f>
        <v>3.2000000000000001E-2</v>
      </c>
      <c r="CA89" s="239">
        <f>'Framework Data'!CA$61</f>
        <v>3.2000000000000001E-2</v>
      </c>
      <c r="CB89" s="239">
        <f>'Framework Data'!CB$61</f>
        <v>3.2000000000000001E-2</v>
      </c>
      <c r="CC89" s="239">
        <f>'Framework Data'!CC$61</f>
        <v>3.2000000000000001E-2</v>
      </c>
      <c r="CD89" s="239">
        <f>'Framework Data'!CD$61</f>
        <v>3.2000000000000001E-2</v>
      </c>
      <c r="CE89" s="239">
        <f>'Framework Data'!CE$61</f>
        <v>3.2000000000000001E-2</v>
      </c>
      <c r="CF89" s="239">
        <f>'Framework Data'!CF$61</f>
        <v>3.2000000000000001E-2</v>
      </c>
      <c r="CG89" s="239">
        <f>'Framework Data'!CG$61</f>
        <v>3.2000000000000001E-2</v>
      </c>
      <c r="CH89" s="239">
        <f>'Framework Data'!CH$61</f>
        <v>3.2000000000000001E-2</v>
      </c>
      <c r="CI89" s="239">
        <f>'Framework Data'!CI$61</f>
        <v>3.2000000000000001E-2</v>
      </c>
      <c r="CJ89" s="239">
        <f>'Framework Data'!CJ$61</f>
        <v>3.2000000000000001E-2</v>
      </c>
      <c r="CK89" s="239">
        <f>'Framework Data'!CK$61</f>
        <v>3.2000000000000001E-2</v>
      </c>
      <c r="CL89" s="239">
        <f>'Framework Data'!CL$61</f>
        <v>3.2000000000000001E-2</v>
      </c>
      <c r="CM89" s="239">
        <f>'Framework Data'!CM$61</f>
        <v>3.2000000000000001E-2</v>
      </c>
      <c r="CN89" s="239">
        <f>'Framework Data'!CN$61</f>
        <v>3.2000000000000001E-2</v>
      </c>
      <c r="CO89" s="239">
        <f>'Framework Data'!CO$61</f>
        <v>3.2000000000000001E-2</v>
      </c>
      <c r="CP89" s="239">
        <f>'Framework Data'!CP$61</f>
        <v>3.2000000000000001E-2</v>
      </c>
      <c r="CQ89" s="239">
        <f>'Framework Data'!CQ$61</f>
        <v>3.2000000000000001E-2</v>
      </c>
      <c r="CR89" s="239">
        <f>'Framework Data'!CR$61</f>
        <v>3.2000000000000001E-2</v>
      </c>
      <c r="CS89" s="239">
        <f>'Framework Data'!CS$61</f>
        <v>3.2000000000000001E-2</v>
      </c>
      <c r="CT89" s="239">
        <f>'Framework Data'!CT$61</f>
        <v>3.2000000000000001E-2</v>
      </c>
      <c r="CU89" s="239">
        <f>'Framework Data'!CU$61</f>
        <v>3.2000000000000001E-2</v>
      </c>
      <c r="CV89" s="239">
        <f>'Framework Data'!CV$61</f>
        <v>3.2000000000000001E-2</v>
      </c>
      <c r="CW89" s="239">
        <f>'Framework Data'!CW$61</f>
        <v>3.2000000000000001E-2</v>
      </c>
      <c r="CX89" s="239">
        <f>'Framework Data'!CX$61</f>
        <v>3.2000000000000001E-2</v>
      </c>
      <c r="CY89" s="239">
        <f>'Framework Data'!CY$61</f>
        <v>3.2000000000000001E-2</v>
      </c>
      <c r="CZ89" s="239">
        <f>'Framework Data'!CZ$61</f>
        <v>3.2000000000000001E-2</v>
      </c>
      <c r="DA89" s="239">
        <f>'Framework Data'!DA$61</f>
        <v>3.2000000000000001E-2</v>
      </c>
      <c r="DB89" s="239">
        <f>'Framework Data'!DB$61</f>
        <v>3.2000000000000001E-2</v>
      </c>
      <c r="DC89" s="239">
        <f>'Framework Data'!DC$61</f>
        <v>3.2000000000000001E-2</v>
      </c>
      <c r="DD89" s="239">
        <f>'Framework Data'!DD$61</f>
        <v>3.2000000000000001E-2</v>
      </c>
      <c r="DE89" s="239">
        <f>'Framework Data'!DE$61</f>
        <v>3.2000000000000001E-2</v>
      </c>
      <c r="DF89" s="239">
        <f>'Framework Data'!DF$61</f>
        <v>3.2000000000000001E-2</v>
      </c>
      <c r="DG89" s="239">
        <f>'Framework Data'!DG$61</f>
        <v>3.2000000000000001E-2</v>
      </c>
      <c r="DH89" s="239">
        <f>'Framework Data'!DH$61</f>
        <v>3.2000000000000001E-2</v>
      </c>
      <c r="DI89" s="239">
        <f>'Framework Data'!DI$61</f>
        <v>3.2000000000000001E-2</v>
      </c>
      <c r="DJ89" s="239">
        <f>'Framework Data'!DJ$61</f>
        <v>3.2000000000000001E-2</v>
      </c>
    </row>
    <row r="90" spans="2:114" x14ac:dyDescent="0.2">
      <c r="B90" s="65" t="s">
        <v>98</v>
      </c>
      <c r="C90" s="65" t="s">
        <v>96</v>
      </c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239">
        <f>'Framework Data'!AG$62</f>
        <v>3.2000000000000001E-2</v>
      </c>
      <c r="AH90" s="239">
        <f>'Framework Data'!AH$62</f>
        <v>3.2000000000000001E-2</v>
      </c>
      <c r="AI90" s="239">
        <f>'Framework Data'!AI$62</f>
        <v>3.2000000000000001E-2</v>
      </c>
      <c r="AJ90" s="239">
        <f>'Framework Data'!AJ$62</f>
        <v>3.2000000000000001E-2</v>
      </c>
      <c r="AK90" s="239">
        <f>'Framework Data'!AK$62</f>
        <v>3.2000000000000001E-2</v>
      </c>
      <c r="AL90" s="239">
        <f>'Framework Data'!AL$62</f>
        <v>3.2000000000000001E-2</v>
      </c>
      <c r="AM90" s="239">
        <f>'Framework Data'!AM$62</f>
        <v>3.2000000000000001E-2</v>
      </c>
      <c r="AN90" s="239">
        <f>'Framework Data'!AN$62</f>
        <v>3.2000000000000001E-2</v>
      </c>
      <c r="AO90" s="239">
        <f>'Framework Data'!AO$62</f>
        <v>3.2000000000000001E-2</v>
      </c>
      <c r="AP90" s="239">
        <f>'Framework Data'!AP$62</f>
        <v>3.2000000000000001E-2</v>
      </c>
      <c r="AQ90" s="239">
        <f>'Framework Data'!AQ$62</f>
        <v>3.2000000000000001E-2</v>
      </c>
      <c r="AR90" s="239">
        <f>'Framework Data'!AR$62</f>
        <v>3.2000000000000001E-2</v>
      </c>
      <c r="AS90" s="239">
        <f>'Framework Data'!AS$62</f>
        <v>3.2000000000000001E-2</v>
      </c>
      <c r="AT90" s="239">
        <f>'Framework Data'!AT$62</f>
        <v>3.2000000000000001E-2</v>
      </c>
      <c r="AU90" s="239">
        <f>'Framework Data'!AU$62</f>
        <v>3.2000000000000001E-2</v>
      </c>
      <c r="AV90" s="239">
        <f>'Framework Data'!AV$62</f>
        <v>3.2000000000000001E-2</v>
      </c>
      <c r="AW90" s="239">
        <f>'Framework Data'!AW$62</f>
        <v>3.2000000000000001E-2</v>
      </c>
      <c r="AX90" s="239">
        <f>'Framework Data'!AX$62</f>
        <v>3.2000000000000001E-2</v>
      </c>
      <c r="AY90" s="239">
        <f>'Framework Data'!AY$62</f>
        <v>3.2000000000000001E-2</v>
      </c>
      <c r="AZ90" s="239">
        <f>'Framework Data'!AZ$62</f>
        <v>3.2000000000000001E-2</v>
      </c>
      <c r="BA90" s="239">
        <f>'Framework Data'!BA$62</f>
        <v>3.2000000000000001E-2</v>
      </c>
      <c r="BB90" s="239">
        <f>'Framework Data'!BB$62</f>
        <v>3.2000000000000001E-2</v>
      </c>
      <c r="BC90" s="239">
        <f>'Framework Data'!BC$62</f>
        <v>3.2000000000000001E-2</v>
      </c>
      <c r="BD90" s="239">
        <f>'Framework Data'!BD$62</f>
        <v>3.2000000000000001E-2</v>
      </c>
      <c r="BE90" s="239">
        <f>'Framework Data'!BE$62</f>
        <v>3.2000000000000001E-2</v>
      </c>
      <c r="BF90" s="239">
        <f>'Framework Data'!BF$62</f>
        <v>3.2000000000000001E-2</v>
      </c>
      <c r="BG90" s="239">
        <f>'Framework Data'!BG$62</f>
        <v>3.2000000000000001E-2</v>
      </c>
      <c r="BH90" s="239">
        <f>'Framework Data'!BH$62</f>
        <v>3.2000000000000001E-2</v>
      </c>
      <c r="BI90" s="239">
        <f>'Framework Data'!BI$62</f>
        <v>3.2000000000000001E-2</v>
      </c>
      <c r="BJ90" s="239">
        <f>'Framework Data'!BJ$62</f>
        <v>3.2000000000000001E-2</v>
      </c>
      <c r="BK90" s="239">
        <f>'Framework Data'!BK$62</f>
        <v>3.2000000000000001E-2</v>
      </c>
      <c r="BL90" s="239">
        <f>'Framework Data'!BL$62</f>
        <v>3.2000000000000001E-2</v>
      </c>
      <c r="BM90" s="239">
        <f>'Framework Data'!BM$62</f>
        <v>3.2000000000000001E-2</v>
      </c>
      <c r="BN90" s="239">
        <f>'Framework Data'!BN$62</f>
        <v>3.2000000000000001E-2</v>
      </c>
      <c r="BO90" s="239">
        <f>'Framework Data'!BO$62</f>
        <v>3.2000000000000001E-2</v>
      </c>
      <c r="BP90" s="239">
        <f>'Framework Data'!BP$62</f>
        <v>3.2000000000000001E-2</v>
      </c>
      <c r="BQ90" s="239">
        <f>'Framework Data'!BQ$62</f>
        <v>3.2000000000000001E-2</v>
      </c>
      <c r="BR90" s="239">
        <f>'Framework Data'!BR$62</f>
        <v>3.2000000000000001E-2</v>
      </c>
      <c r="BS90" s="239">
        <f>'Framework Data'!BS$62</f>
        <v>3.2000000000000001E-2</v>
      </c>
      <c r="BT90" s="239">
        <f>'Framework Data'!BT$62</f>
        <v>3.2000000000000001E-2</v>
      </c>
      <c r="BU90" s="239">
        <f>'Framework Data'!BU$62</f>
        <v>3.2000000000000001E-2</v>
      </c>
      <c r="BV90" s="239">
        <f>'Framework Data'!BV$62</f>
        <v>3.2000000000000001E-2</v>
      </c>
      <c r="BW90" s="239">
        <f>'Framework Data'!BW$62</f>
        <v>3.2000000000000001E-2</v>
      </c>
      <c r="BX90" s="239">
        <f>'Framework Data'!BX$62</f>
        <v>3.2000000000000001E-2</v>
      </c>
      <c r="BY90" s="239">
        <f>'Framework Data'!BY$62</f>
        <v>3.2000000000000001E-2</v>
      </c>
      <c r="BZ90" s="239">
        <f>'Framework Data'!BZ$62</f>
        <v>3.2000000000000001E-2</v>
      </c>
      <c r="CA90" s="239">
        <f>'Framework Data'!CA$62</f>
        <v>3.2000000000000001E-2</v>
      </c>
      <c r="CB90" s="239">
        <f>'Framework Data'!CB$62</f>
        <v>3.2000000000000001E-2</v>
      </c>
      <c r="CC90" s="239">
        <f>'Framework Data'!CC$62</f>
        <v>3.2000000000000001E-2</v>
      </c>
      <c r="CD90" s="239">
        <f>'Framework Data'!CD$62</f>
        <v>3.2000000000000001E-2</v>
      </c>
      <c r="CE90" s="239">
        <f>'Framework Data'!CE$62</f>
        <v>3.2000000000000001E-2</v>
      </c>
      <c r="CF90" s="239">
        <f>'Framework Data'!CF$62</f>
        <v>3.2000000000000001E-2</v>
      </c>
      <c r="CG90" s="239">
        <f>'Framework Data'!CG$62</f>
        <v>3.2000000000000001E-2</v>
      </c>
      <c r="CH90" s="239">
        <f>'Framework Data'!CH$62</f>
        <v>3.2000000000000001E-2</v>
      </c>
      <c r="CI90" s="239">
        <f>'Framework Data'!CI$62</f>
        <v>3.2000000000000001E-2</v>
      </c>
      <c r="CJ90" s="239">
        <f>'Framework Data'!CJ$62</f>
        <v>3.2000000000000001E-2</v>
      </c>
      <c r="CK90" s="239">
        <f>'Framework Data'!CK$62</f>
        <v>3.2000000000000001E-2</v>
      </c>
      <c r="CL90" s="239">
        <f>'Framework Data'!CL$62</f>
        <v>3.2000000000000001E-2</v>
      </c>
      <c r="CM90" s="239">
        <f>'Framework Data'!CM$62</f>
        <v>3.2000000000000001E-2</v>
      </c>
      <c r="CN90" s="239">
        <f>'Framework Data'!CN$62</f>
        <v>3.2000000000000001E-2</v>
      </c>
      <c r="CO90" s="239">
        <f>'Framework Data'!CO$62</f>
        <v>3.2000000000000001E-2</v>
      </c>
      <c r="CP90" s="239">
        <f>'Framework Data'!CP$62</f>
        <v>3.2000000000000001E-2</v>
      </c>
      <c r="CQ90" s="239">
        <f>'Framework Data'!CQ$62</f>
        <v>3.2000000000000001E-2</v>
      </c>
      <c r="CR90" s="239">
        <f>'Framework Data'!CR$62</f>
        <v>3.2000000000000001E-2</v>
      </c>
      <c r="CS90" s="239">
        <f>'Framework Data'!CS$62</f>
        <v>3.2000000000000001E-2</v>
      </c>
      <c r="CT90" s="239">
        <f>'Framework Data'!CT$62</f>
        <v>3.2000000000000001E-2</v>
      </c>
      <c r="CU90" s="239">
        <f>'Framework Data'!CU$62</f>
        <v>3.2000000000000001E-2</v>
      </c>
      <c r="CV90" s="239">
        <f>'Framework Data'!CV$62</f>
        <v>3.2000000000000001E-2</v>
      </c>
      <c r="CW90" s="239">
        <f>'Framework Data'!CW$62</f>
        <v>3.2000000000000001E-2</v>
      </c>
      <c r="CX90" s="239">
        <f>'Framework Data'!CX$62</f>
        <v>3.2000000000000001E-2</v>
      </c>
      <c r="CY90" s="239">
        <f>'Framework Data'!CY$62</f>
        <v>3.2000000000000001E-2</v>
      </c>
      <c r="CZ90" s="239">
        <f>'Framework Data'!CZ$62</f>
        <v>3.2000000000000001E-2</v>
      </c>
      <c r="DA90" s="239">
        <f>'Framework Data'!DA$62</f>
        <v>3.2000000000000001E-2</v>
      </c>
      <c r="DB90" s="239">
        <f>'Framework Data'!DB$62</f>
        <v>3.2000000000000001E-2</v>
      </c>
      <c r="DC90" s="239">
        <f>'Framework Data'!DC$62</f>
        <v>3.2000000000000001E-2</v>
      </c>
      <c r="DD90" s="239">
        <f>'Framework Data'!DD$62</f>
        <v>3.2000000000000001E-2</v>
      </c>
      <c r="DE90" s="239">
        <f>'Framework Data'!DE$62</f>
        <v>3.2000000000000001E-2</v>
      </c>
      <c r="DF90" s="239">
        <f>'Framework Data'!DF$62</f>
        <v>3.2000000000000001E-2</v>
      </c>
      <c r="DG90" s="239">
        <f>'Framework Data'!DG$62</f>
        <v>3.2000000000000001E-2</v>
      </c>
      <c r="DH90" s="239">
        <f>'Framework Data'!DH$62</f>
        <v>3.2000000000000001E-2</v>
      </c>
      <c r="DI90" s="239">
        <f>'Framework Data'!DI$62</f>
        <v>3.2000000000000001E-2</v>
      </c>
      <c r="DJ90" s="239">
        <f>'Framework Data'!DJ$62</f>
        <v>3.2000000000000001E-2</v>
      </c>
    </row>
    <row r="91" spans="2:114" x14ac:dyDescent="0.2"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</row>
    <row r="92" spans="2:114" x14ac:dyDescent="0.2">
      <c r="B92" s="64" t="s">
        <v>99</v>
      </c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</row>
    <row r="93" spans="2:114" x14ac:dyDescent="0.2">
      <c r="B93" s="236" t="str">
        <f t="shared" ref="B93:B98" si="168">B3</f>
        <v>Air Conditioners</v>
      </c>
      <c r="C93" s="65" t="s">
        <v>96</v>
      </c>
      <c r="D93" s="70">
        <f t="shared" ref="D93:S95" si="169">E93</f>
        <v>0.05</v>
      </c>
      <c r="E93" s="70">
        <f t="shared" si="169"/>
        <v>0.05</v>
      </c>
      <c r="F93" s="70">
        <f t="shared" si="169"/>
        <v>0.05</v>
      </c>
      <c r="G93" s="70">
        <f t="shared" si="169"/>
        <v>0.05</v>
      </c>
      <c r="H93" s="70">
        <f t="shared" si="169"/>
        <v>0.05</v>
      </c>
      <c r="I93" s="70">
        <f t="shared" si="169"/>
        <v>0.05</v>
      </c>
      <c r="J93" s="70">
        <f t="shared" si="169"/>
        <v>0.05</v>
      </c>
      <c r="K93" s="70">
        <f t="shared" si="169"/>
        <v>0.05</v>
      </c>
      <c r="L93" s="70">
        <f t="shared" si="169"/>
        <v>0.05</v>
      </c>
      <c r="M93" s="70">
        <f t="shared" si="169"/>
        <v>0.05</v>
      </c>
      <c r="N93" s="70">
        <f t="shared" si="169"/>
        <v>0.05</v>
      </c>
      <c r="O93" s="70">
        <f t="shared" si="169"/>
        <v>0.05</v>
      </c>
      <c r="P93" s="70">
        <f t="shared" si="169"/>
        <v>0.05</v>
      </c>
      <c r="Q93" s="70">
        <f t="shared" si="169"/>
        <v>0.05</v>
      </c>
      <c r="R93" s="70">
        <f t="shared" si="169"/>
        <v>0.05</v>
      </c>
      <c r="S93" s="70">
        <f t="shared" si="169"/>
        <v>0.05</v>
      </c>
      <c r="T93" s="70">
        <f t="shared" ref="T93:AB95" si="170">U93</f>
        <v>0.05</v>
      </c>
      <c r="U93" s="70">
        <f t="shared" si="170"/>
        <v>0.05</v>
      </c>
      <c r="V93" s="70">
        <f t="shared" si="170"/>
        <v>0.05</v>
      </c>
      <c r="W93" s="70">
        <f t="shared" si="170"/>
        <v>0.05</v>
      </c>
      <c r="X93" s="70">
        <f t="shared" si="170"/>
        <v>0.05</v>
      </c>
      <c r="Y93" s="70">
        <f t="shared" si="170"/>
        <v>0.05</v>
      </c>
      <c r="Z93" s="70">
        <f t="shared" si="170"/>
        <v>0.05</v>
      </c>
      <c r="AA93" s="70">
        <f t="shared" si="170"/>
        <v>0.05</v>
      </c>
      <c r="AB93" s="70">
        <f>AC93</f>
        <v>0.05</v>
      </c>
      <c r="AC93" s="240">
        <f>'Data Non-Energy-Sector'!E24</f>
        <v>0.05</v>
      </c>
      <c r="AD93" s="70">
        <f>AC93</f>
        <v>0.05</v>
      </c>
      <c r="AE93" s="70">
        <f t="shared" ref="AE93:AG95" si="171">AD93</f>
        <v>0.05</v>
      </c>
      <c r="AF93" s="70">
        <f t="shared" si="171"/>
        <v>0.05</v>
      </c>
      <c r="AG93" s="70">
        <f t="shared" si="171"/>
        <v>0.05</v>
      </c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</row>
    <row r="94" spans="2:114" x14ac:dyDescent="0.2">
      <c r="B94" s="236" t="str">
        <f t="shared" si="168"/>
        <v>MRI Scanners</v>
      </c>
      <c r="C94" s="65" t="s">
        <v>96</v>
      </c>
      <c r="D94" s="70">
        <f t="shared" si="169"/>
        <v>1.67E-2</v>
      </c>
      <c r="E94" s="70">
        <f t="shared" si="169"/>
        <v>1.67E-2</v>
      </c>
      <c r="F94" s="70">
        <f t="shared" si="169"/>
        <v>1.67E-2</v>
      </c>
      <c r="G94" s="70">
        <f t="shared" si="169"/>
        <v>1.67E-2</v>
      </c>
      <c r="H94" s="70">
        <f t="shared" si="169"/>
        <v>1.67E-2</v>
      </c>
      <c r="I94" s="70">
        <f t="shared" si="169"/>
        <v>1.67E-2</v>
      </c>
      <c r="J94" s="70">
        <f t="shared" si="169"/>
        <v>1.67E-2</v>
      </c>
      <c r="K94" s="70">
        <f t="shared" si="169"/>
        <v>1.67E-2</v>
      </c>
      <c r="L94" s="70">
        <f t="shared" si="169"/>
        <v>1.67E-2</v>
      </c>
      <c r="M94" s="70">
        <f t="shared" si="169"/>
        <v>1.67E-2</v>
      </c>
      <c r="N94" s="70">
        <f t="shared" si="169"/>
        <v>1.67E-2</v>
      </c>
      <c r="O94" s="70">
        <f t="shared" si="169"/>
        <v>1.67E-2</v>
      </c>
      <c r="P94" s="70">
        <f t="shared" si="169"/>
        <v>1.67E-2</v>
      </c>
      <c r="Q94" s="70">
        <f t="shared" si="169"/>
        <v>1.67E-2</v>
      </c>
      <c r="R94" s="70">
        <f t="shared" si="169"/>
        <v>1.67E-2</v>
      </c>
      <c r="S94" s="70">
        <f t="shared" si="169"/>
        <v>1.67E-2</v>
      </c>
      <c r="T94" s="70">
        <f t="shared" si="170"/>
        <v>1.67E-2</v>
      </c>
      <c r="U94" s="70">
        <f t="shared" si="170"/>
        <v>1.67E-2</v>
      </c>
      <c r="V94" s="70">
        <f t="shared" si="170"/>
        <v>1.67E-2</v>
      </c>
      <c r="W94" s="70">
        <f t="shared" si="170"/>
        <v>1.67E-2</v>
      </c>
      <c r="X94" s="70">
        <f t="shared" si="170"/>
        <v>1.67E-2</v>
      </c>
      <c r="Y94" s="70">
        <f t="shared" si="170"/>
        <v>1.67E-2</v>
      </c>
      <c r="Z94" s="70">
        <f t="shared" si="170"/>
        <v>1.67E-2</v>
      </c>
      <c r="AA94" s="70">
        <f t="shared" si="170"/>
        <v>1.67E-2</v>
      </c>
      <c r="AB94" s="70">
        <f t="shared" si="170"/>
        <v>1.67E-2</v>
      </c>
      <c r="AC94" s="240">
        <f>'Data Non-Energy-Sector'!E25</f>
        <v>1.67E-2</v>
      </c>
      <c r="AD94" s="70">
        <f t="shared" ref="AD94:AD95" si="172">AC94</f>
        <v>1.67E-2</v>
      </c>
      <c r="AE94" s="70">
        <f t="shared" si="171"/>
        <v>1.67E-2</v>
      </c>
      <c r="AF94" s="70">
        <f t="shared" si="171"/>
        <v>1.67E-2</v>
      </c>
      <c r="AG94" s="70">
        <f t="shared" si="171"/>
        <v>1.67E-2</v>
      </c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  <c r="CJ94" s="73"/>
      <c r="CK94" s="73"/>
      <c r="CL94" s="73"/>
      <c r="CM94" s="73"/>
      <c r="CN94" s="73"/>
      <c r="CO94" s="73"/>
      <c r="CP94" s="73"/>
      <c r="CQ94" s="73"/>
      <c r="CR94" s="73"/>
      <c r="CS94" s="73"/>
      <c r="CT94" s="73"/>
      <c r="CU94" s="73"/>
      <c r="CV94" s="73"/>
      <c r="CW94" s="73"/>
      <c r="CX94" s="73"/>
      <c r="CY94" s="73"/>
      <c r="CZ94" s="73"/>
      <c r="DA94" s="73"/>
      <c r="DB94" s="73"/>
      <c r="DC94" s="73"/>
      <c r="DD94" s="73"/>
      <c r="DE94" s="73"/>
      <c r="DF94" s="73"/>
      <c r="DG94" s="73"/>
      <c r="DH94" s="73"/>
      <c r="DI94" s="73"/>
      <c r="DJ94" s="73"/>
    </row>
    <row r="95" spans="2:114" x14ac:dyDescent="0.2">
      <c r="B95" s="236" t="str">
        <f t="shared" si="168"/>
        <v>Magnetic Separators</v>
      </c>
      <c r="C95" s="65" t="s">
        <v>96</v>
      </c>
      <c r="D95" s="70">
        <f t="shared" si="169"/>
        <v>0.05</v>
      </c>
      <c r="E95" s="70">
        <f t="shared" si="169"/>
        <v>0.05</v>
      </c>
      <c r="F95" s="70">
        <f t="shared" si="169"/>
        <v>0.05</v>
      </c>
      <c r="G95" s="70">
        <f t="shared" si="169"/>
        <v>0.05</v>
      </c>
      <c r="H95" s="70">
        <f t="shared" si="169"/>
        <v>0.05</v>
      </c>
      <c r="I95" s="70">
        <f t="shared" si="169"/>
        <v>0.05</v>
      </c>
      <c r="J95" s="70">
        <f t="shared" si="169"/>
        <v>0.05</v>
      </c>
      <c r="K95" s="70">
        <f t="shared" si="169"/>
        <v>0.05</v>
      </c>
      <c r="L95" s="70">
        <f t="shared" si="169"/>
        <v>0.05</v>
      </c>
      <c r="M95" s="70">
        <f t="shared" si="169"/>
        <v>0.05</v>
      </c>
      <c r="N95" s="70">
        <f t="shared" si="169"/>
        <v>0.05</v>
      </c>
      <c r="O95" s="70">
        <f t="shared" si="169"/>
        <v>0.05</v>
      </c>
      <c r="P95" s="70">
        <f t="shared" si="169"/>
        <v>0.05</v>
      </c>
      <c r="Q95" s="70">
        <f t="shared" si="169"/>
        <v>0.05</v>
      </c>
      <c r="R95" s="70">
        <f t="shared" si="169"/>
        <v>0.05</v>
      </c>
      <c r="S95" s="70">
        <f t="shared" si="169"/>
        <v>0.05</v>
      </c>
      <c r="T95" s="70">
        <f t="shared" si="170"/>
        <v>0.05</v>
      </c>
      <c r="U95" s="70">
        <f t="shared" si="170"/>
        <v>0.05</v>
      </c>
      <c r="V95" s="70">
        <f t="shared" si="170"/>
        <v>0.05</v>
      </c>
      <c r="W95" s="70">
        <f t="shared" si="170"/>
        <v>0.05</v>
      </c>
      <c r="X95" s="70">
        <f t="shared" si="170"/>
        <v>0.05</v>
      </c>
      <c r="Y95" s="70">
        <f t="shared" si="170"/>
        <v>0.05</v>
      </c>
      <c r="Z95" s="70">
        <f t="shared" si="170"/>
        <v>0.05</v>
      </c>
      <c r="AA95" s="70">
        <f t="shared" si="170"/>
        <v>0.05</v>
      </c>
      <c r="AB95" s="70">
        <f t="shared" si="170"/>
        <v>0.05</v>
      </c>
      <c r="AC95" s="240">
        <f>'Data Non-Energy-Sector'!E26</f>
        <v>0.05</v>
      </c>
      <c r="AD95" s="70">
        <f t="shared" si="172"/>
        <v>0.05</v>
      </c>
      <c r="AE95" s="70">
        <f t="shared" si="171"/>
        <v>0.05</v>
      </c>
      <c r="AF95" s="70">
        <f t="shared" si="171"/>
        <v>0.05</v>
      </c>
      <c r="AG95" s="70">
        <f t="shared" si="171"/>
        <v>0.05</v>
      </c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</row>
    <row r="96" spans="2:114" x14ac:dyDescent="0.2">
      <c r="B96" s="236" t="str">
        <f t="shared" si="168"/>
        <v>Other Generators</v>
      </c>
      <c r="C96" s="65" t="s">
        <v>96</v>
      </c>
      <c r="D96" s="70">
        <f t="shared" ref="D96:D98" si="173">E96</f>
        <v>8.3299999999999999E-2</v>
      </c>
      <c r="E96" s="70">
        <f t="shared" ref="E96:E98" si="174">F96</f>
        <v>8.3299999999999999E-2</v>
      </c>
      <c r="F96" s="70">
        <f t="shared" ref="F96:F98" si="175">G96</f>
        <v>8.3299999999999999E-2</v>
      </c>
      <c r="G96" s="70">
        <f t="shared" ref="G96:G98" si="176">H96</f>
        <v>8.3299999999999999E-2</v>
      </c>
      <c r="H96" s="70">
        <f t="shared" ref="H96:H98" si="177">I96</f>
        <v>8.3299999999999999E-2</v>
      </c>
      <c r="I96" s="70">
        <f t="shared" ref="I96:I98" si="178">J96</f>
        <v>8.3299999999999999E-2</v>
      </c>
      <c r="J96" s="70">
        <f t="shared" ref="J96:J98" si="179">K96</f>
        <v>8.3299999999999999E-2</v>
      </c>
      <c r="K96" s="70">
        <f t="shared" ref="K96:K98" si="180">L96</f>
        <v>8.3299999999999999E-2</v>
      </c>
      <c r="L96" s="70">
        <f t="shared" ref="L96:L98" si="181">M96</f>
        <v>8.3299999999999999E-2</v>
      </c>
      <c r="M96" s="70">
        <f t="shared" ref="M96:M98" si="182">N96</f>
        <v>8.3299999999999999E-2</v>
      </c>
      <c r="N96" s="70">
        <f t="shared" ref="N96:N98" si="183">O96</f>
        <v>8.3299999999999999E-2</v>
      </c>
      <c r="O96" s="70">
        <f t="shared" ref="O96:O98" si="184">P96</f>
        <v>8.3299999999999999E-2</v>
      </c>
      <c r="P96" s="70">
        <f t="shared" ref="P96:P98" si="185">Q96</f>
        <v>8.3299999999999999E-2</v>
      </c>
      <c r="Q96" s="70">
        <f t="shared" ref="Q96:Q98" si="186">R96</f>
        <v>8.3299999999999999E-2</v>
      </c>
      <c r="R96" s="70">
        <f t="shared" ref="R96:R98" si="187">S96</f>
        <v>8.3299999999999999E-2</v>
      </c>
      <c r="S96" s="70">
        <f t="shared" ref="S96:S98" si="188">T96</f>
        <v>8.3299999999999999E-2</v>
      </c>
      <c r="T96" s="70">
        <f t="shared" ref="T96:T98" si="189">U96</f>
        <v>8.3299999999999999E-2</v>
      </c>
      <c r="U96" s="70">
        <f t="shared" ref="U96:U98" si="190">V96</f>
        <v>8.3299999999999999E-2</v>
      </c>
      <c r="V96" s="70">
        <f t="shared" ref="V96:V98" si="191">W96</f>
        <v>8.3299999999999999E-2</v>
      </c>
      <c r="W96" s="70">
        <f t="shared" ref="W96:W98" si="192">X96</f>
        <v>8.3299999999999999E-2</v>
      </c>
      <c r="X96" s="70">
        <f t="shared" ref="X96:X98" si="193">Y96</f>
        <v>8.3299999999999999E-2</v>
      </c>
      <c r="Y96" s="70">
        <f t="shared" ref="Y96:Y98" si="194">Z96</f>
        <v>8.3299999999999999E-2</v>
      </c>
      <c r="Z96" s="70">
        <f t="shared" ref="Z96:Z98" si="195">AA96</f>
        <v>8.3299999999999999E-2</v>
      </c>
      <c r="AA96" s="70">
        <f t="shared" ref="AA96:AA98" si="196">AB96</f>
        <v>8.3299999999999999E-2</v>
      </c>
      <c r="AB96" s="70">
        <f t="shared" ref="AB96:AB98" si="197">AC96</f>
        <v>8.3299999999999999E-2</v>
      </c>
      <c r="AC96" s="240">
        <f>'Data Non-Energy-Sector'!E27</f>
        <v>8.3299999999999999E-2</v>
      </c>
      <c r="AD96" s="70">
        <f t="shared" ref="AD96:AD98" si="198">AC96</f>
        <v>8.3299999999999999E-2</v>
      </c>
      <c r="AE96" s="70">
        <f t="shared" ref="AE96:AE98" si="199">AD96</f>
        <v>8.3299999999999999E-2</v>
      </c>
      <c r="AF96" s="70">
        <f t="shared" ref="AF96:AG98" si="200">AE96</f>
        <v>8.3299999999999999E-2</v>
      </c>
      <c r="AG96" s="70">
        <f t="shared" si="200"/>
        <v>8.3299999999999999E-2</v>
      </c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</row>
    <row r="97" spans="2:114" x14ac:dyDescent="0.2">
      <c r="B97" s="236" t="str">
        <f t="shared" si="168"/>
        <v>Other Motors</v>
      </c>
      <c r="C97" s="65" t="s">
        <v>96</v>
      </c>
      <c r="D97" s="70">
        <f t="shared" si="173"/>
        <v>0.58330000000000004</v>
      </c>
      <c r="E97" s="70">
        <f t="shared" si="174"/>
        <v>0.58330000000000004</v>
      </c>
      <c r="F97" s="70">
        <f t="shared" si="175"/>
        <v>0.58330000000000004</v>
      </c>
      <c r="G97" s="70">
        <f t="shared" si="176"/>
        <v>0.58330000000000004</v>
      </c>
      <c r="H97" s="70">
        <f t="shared" si="177"/>
        <v>0.58330000000000004</v>
      </c>
      <c r="I97" s="70">
        <f t="shared" si="178"/>
        <v>0.58330000000000004</v>
      </c>
      <c r="J97" s="70">
        <f t="shared" si="179"/>
        <v>0.58330000000000004</v>
      </c>
      <c r="K97" s="70">
        <f t="shared" si="180"/>
        <v>0.58330000000000004</v>
      </c>
      <c r="L97" s="70">
        <f t="shared" si="181"/>
        <v>0.58330000000000004</v>
      </c>
      <c r="M97" s="70">
        <f t="shared" si="182"/>
        <v>0.58330000000000004</v>
      </c>
      <c r="N97" s="70">
        <f t="shared" si="183"/>
        <v>0.58330000000000004</v>
      </c>
      <c r="O97" s="70">
        <f t="shared" si="184"/>
        <v>0.58330000000000004</v>
      </c>
      <c r="P97" s="70">
        <f t="shared" si="185"/>
        <v>0.58330000000000004</v>
      </c>
      <c r="Q97" s="70">
        <f t="shared" si="186"/>
        <v>0.58330000000000004</v>
      </c>
      <c r="R97" s="70">
        <f t="shared" si="187"/>
        <v>0.58330000000000004</v>
      </c>
      <c r="S97" s="70">
        <f t="shared" si="188"/>
        <v>0.58330000000000004</v>
      </c>
      <c r="T97" s="70">
        <f t="shared" si="189"/>
        <v>0.58330000000000004</v>
      </c>
      <c r="U97" s="70">
        <f t="shared" si="190"/>
        <v>0.58330000000000004</v>
      </c>
      <c r="V97" s="70">
        <f t="shared" si="191"/>
        <v>0.58330000000000004</v>
      </c>
      <c r="W97" s="70">
        <f t="shared" si="192"/>
        <v>0.58330000000000004</v>
      </c>
      <c r="X97" s="70">
        <f t="shared" si="193"/>
        <v>0.58330000000000004</v>
      </c>
      <c r="Y97" s="70">
        <f t="shared" si="194"/>
        <v>0.58330000000000004</v>
      </c>
      <c r="Z97" s="70">
        <f t="shared" si="195"/>
        <v>0.58330000000000004</v>
      </c>
      <c r="AA97" s="70">
        <f t="shared" si="196"/>
        <v>0.58330000000000004</v>
      </c>
      <c r="AB97" s="70">
        <f t="shared" si="197"/>
        <v>0.58330000000000004</v>
      </c>
      <c r="AC97" s="240">
        <f>'Data Non-Energy-Sector'!E28</f>
        <v>0.58330000000000004</v>
      </c>
      <c r="AD97" s="70">
        <f t="shared" si="198"/>
        <v>0.58330000000000004</v>
      </c>
      <c r="AE97" s="70">
        <f t="shared" si="199"/>
        <v>0.58330000000000004</v>
      </c>
      <c r="AF97" s="70">
        <f t="shared" si="200"/>
        <v>0.58330000000000004</v>
      </c>
      <c r="AG97" s="70">
        <f t="shared" si="200"/>
        <v>0.58330000000000004</v>
      </c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</row>
    <row r="98" spans="2:114" x14ac:dyDescent="0.2">
      <c r="B98" s="236" t="str">
        <f t="shared" si="168"/>
        <v>Other NdFeB applications</v>
      </c>
      <c r="C98" s="65" t="s">
        <v>96</v>
      </c>
      <c r="D98" s="70">
        <f t="shared" si="173"/>
        <v>0.2167</v>
      </c>
      <c r="E98" s="70">
        <f t="shared" si="174"/>
        <v>0.2167</v>
      </c>
      <c r="F98" s="70">
        <f t="shared" si="175"/>
        <v>0.2167</v>
      </c>
      <c r="G98" s="70">
        <f t="shared" si="176"/>
        <v>0.2167</v>
      </c>
      <c r="H98" s="70">
        <f t="shared" si="177"/>
        <v>0.2167</v>
      </c>
      <c r="I98" s="70">
        <f t="shared" si="178"/>
        <v>0.2167</v>
      </c>
      <c r="J98" s="70">
        <f t="shared" si="179"/>
        <v>0.2167</v>
      </c>
      <c r="K98" s="70">
        <f t="shared" si="180"/>
        <v>0.2167</v>
      </c>
      <c r="L98" s="70">
        <f t="shared" si="181"/>
        <v>0.2167</v>
      </c>
      <c r="M98" s="70">
        <f t="shared" si="182"/>
        <v>0.2167</v>
      </c>
      <c r="N98" s="70">
        <f t="shared" si="183"/>
        <v>0.2167</v>
      </c>
      <c r="O98" s="70">
        <f t="shared" si="184"/>
        <v>0.2167</v>
      </c>
      <c r="P98" s="70">
        <f t="shared" si="185"/>
        <v>0.2167</v>
      </c>
      <c r="Q98" s="70">
        <f t="shared" si="186"/>
        <v>0.2167</v>
      </c>
      <c r="R98" s="70">
        <f t="shared" si="187"/>
        <v>0.2167</v>
      </c>
      <c r="S98" s="70">
        <f t="shared" si="188"/>
        <v>0.2167</v>
      </c>
      <c r="T98" s="70">
        <f t="shared" si="189"/>
        <v>0.2167</v>
      </c>
      <c r="U98" s="70">
        <f t="shared" si="190"/>
        <v>0.2167</v>
      </c>
      <c r="V98" s="70">
        <f t="shared" si="191"/>
        <v>0.2167</v>
      </c>
      <c r="W98" s="70">
        <f t="shared" si="192"/>
        <v>0.2167</v>
      </c>
      <c r="X98" s="70">
        <f t="shared" si="193"/>
        <v>0.2167</v>
      </c>
      <c r="Y98" s="70">
        <f t="shared" si="194"/>
        <v>0.2167</v>
      </c>
      <c r="Z98" s="70">
        <f t="shared" si="195"/>
        <v>0.2167</v>
      </c>
      <c r="AA98" s="70">
        <f t="shared" si="196"/>
        <v>0.2167</v>
      </c>
      <c r="AB98" s="70">
        <f t="shared" si="197"/>
        <v>0.2167</v>
      </c>
      <c r="AC98" s="240">
        <f>'Data Non-Energy-Sector'!E29</f>
        <v>0.2167</v>
      </c>
      <c r="AD98" s="70">
        <f t="shared" si="198"/>
        <v>0.2167</v>
      </c>
      <c r="AE98" s="70">
        <f t="shared" si="199"/>
        <v>0.2167</v>
      </c>
      <c r="AF98" s="70">
        <f t="shared" si="200"/>
        <v>0.2167</v>
      </c>
      <c r="AG98" s="70">
        <f t="shared" si="200"/>
        <v>0.2167</v>
      </c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</row>
    <row r="99" spans="2:114" x14ac:dyDescent="0.2">
      <c r="B99" s="64" t="s">
        <v>99</v>
      </c>
      <c r="C99" s="65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</row>
    <row r="100" spans="2:114" x14ac:dyDescent="0.2">
      <c r="B100" s="64" t="s">
        <v>57</v>
      </c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</row>
    <row r="101" spans="2:114" x14ac:dyDescent="0.2">
      <c r="B101" s="236" t="str">
        <f>B93</f>
        <v>Air Conditioners</v>
      </c>
      <c r="C101" s="65" t="s">
        <v>2</v>
      </c>
      <c r="D101" s="74">
        <f t="shared" ref="D101:AF101" si="201">D$86*D93</f>
        <v>23.421199887913705</v>
      </c>
      <c r="E101" s="74">
        <f t="shared" si="201"/>
        <v>24.118758708928727</v>
      </c>
      <c r="F101" s="74">
        <f t="shared" si="201"/>
        <v>24.482580834138723</v>
      </c>
      <c r="G101" s="74">
        <f t="shared" si="201"/>
        <v>24.917621268559731</v>
      </c>
      <c r="H101" s="74">
        <f t="shared" si="201"/>
        <v>25.289482500000002</v>
      </c>
      <c r="I101" s="74">
        <f t="shared" si="201"/>
        <v>31.429274446739448</v>
      </c>
      <c r="J101" s="74">
        <f t="shared" si="201"/>
        <v>33.465348490230902</v>
      </c>
      <c r="K101" s="74">
        <f t="shared" si="201"/>
        <v>31.55544796554797</v>
      </c>
      <c r="L101" s="74">
        <f t="shared" si="201"/>
        <v>30.427478367103699</v>
      </c>
      <c r="M101" s="74">
        <f t="shared" si="201"/>
        <v>32.679610762331841</v>
      </c>
      <c r="N101" s="74">
        <f t="shared" si="201"/>
        <v>33.387202009598077</v>
      </c>
      <c r="O101" s="74">
        <f t="shared" si="201"/>
        <v>33.497722389407159</v>
      </c>
      <c r="P101" s="74">
        <f t="shared" si="201"/>
        <v>39.566017119565217</v>
      </c>
      <c r="Q101" s="74">
        <f t="shared" si="201"/>
        <v>40.020939079066949</v>
      </c>
      <c r="R101" s="74">
        <f t="shared" si="201"/>
        <v>41.329810942249232</v>
      </c>
      <c r="S101" s="74">
        <f t="shared" si="201"/>
        <v>50.00608325709058</v>
      </c>
      <c r="T101" s="74">
        <f>T$86*T93</f>
        <v>49.36359900107265</v>
      </c>
      <c r="U101" s="74">
        <f t="shared" si="201"/>
        <v>49.401819144789783</v>
      </c>
      <c r="V101" s="74">
        <f t="shared" si="201"/>
        <v>49.844078541791333</v>
      </c>
      <c r="W101" s="74">
        <f t="shared" si="201"/>
        <v>53.72598816990574</v>
      </c>
      <c r="X101" s="74">
        <f t="shared" si="201"/>
        <v>53.823273396641156</v>
      </c>
      <c r="Y101" s="74">
        <f t="shared" si="201"/>
        <v>42.876223561634816</v>
      </c>
      <c r="Z101" s="74">
        <f t="shared" si="201"/>
        <v>40.564680116248226</v>
      </c>
      <c r="AA101" s="74">
        <f t="shared" si="201"/>
        <v>41.510477400737592</v>
      </c>
      <c r="AB101" s="74">
        <f t="shared" si="201"/>
        <v>46.192081346863318</v>
      </c>
      <c r="AC101" s="74">
        <f t="shared" si="201"/>
        <v>47.583911534640301</v>
      </c>
      <c r="AD101" s="74">
        <f t="shared" si="201"/>
        <v>41.88456873059198</v>
      </c>
      <c r="AE101" s="74">
        <f t="shared" si="201"/>
        <v>34.820551518871504</v>
      </c>
      <c r="AF101" s="74">
        <f t="shared" si="201"/>
        <v>51.490399269379672</v>
      </c>
      <c r="AG101" s="74">
        <f t="shared" ref="AG101" si="202">AG$86*AG93</f>
        <v>53.621277859252416</v>
      </c>
      <c r="AH101" s="74">
        <f t="shared" ref="AH101:BL103" si="203">AG101*(1+AH$89)</f>
        <v>55.337158750748493</v>
      </c>
      <c r="AI101" s="74">
        <f t="shared" si="203"/>
        <v>57.107947830772446</v>
      </c>
      <c r="AJ101" s="74">
        <f t="shared" si="203"/>
        <v>58.935402161357167</v>
      </c>
      <c r="AK101" s="74">
        <f t="shared" si="203"/>
        <v>60.821335030520601</v>
      </c>
      <c r="AL101" s="74">
        <f t="shared" si="203"/>
        <v>62.767617751497262</v>
      </c>
      <c r="AM101" s="74">
        <f t="shared" si="203"/>
        <v>64.776181519545176</v>
      </c>
      <c r="AN101" s="74">
        <f t="shared" si="203"/>
        <v>66.849019328170627</v>
      </c>
      <c r="AO101" s="74">
        <f t="shared" si="203"/>
        <v>68.988187946672085</v>
      </c>
      <c r="AP101" s="74">
        <f t="shared" si="203"/>
        <v>71.19580996096559</v>
      </c>
      <c r="AQ101" s="74">
        <f t="shared" si="203"/>
        <v>73.474075879716494</v>
      </c>
      <c r="AR101" s="74">
        <f t="shared" si="203"/>
        <v>75.825246307867431</v>
      </c>
      <c r="AS101" s="74">
        <f t="shared" si="203"/>
        <v>78.25165418971919</v>
      </c>
      <c r="AT101" s="74">
        <f t="shared" si="203"/>
        <v>80.755707123790202</v>
      </c>
      <c r="AU101" s="74">
        <f t="shared" si="203"/>
        <v>83.339889751751485</v>
      </c>
      <c r="AV101" s="74">
        <f t="shared" si="203"/>
        <v>86.006766223807531</v>
      </c>
      <c r="AW101" s="74">
        <f t="shared" si="203"/>
        <v>88.75898274296938</v>
      </c>
      <c r="AX101" s="74">
        <f t="shared" si="203"/>
        <v>91.599270190744406</v>
      </c>
      <c r="AY101" s="74">
        <f t="shared" si="203"/>
        <v>94.530446836848228</v>
      </c>
      <c r="AZ101" s="74">
        <f t="shared" si="203"/>
        <v>97.55542113562737</v>
      </c>
      <c r="BA101" s="74">
        <f t="shared" si="203"/>
        <v>100.67719461196745</v>
      </c>
      <c r="BB101" s="74">
        <f t="shared" si="203"/>
        <v>103.89886483955041</v>
      </c>
      <c r="BC101" s="74">
        <f t="shared" si="203"/>
        <v>107.22362851441603</v>
      </c>
      <c r="BD101" s="74">
        <f t="shared" si="203"/>
        <v>110.65478462687734</v>
      </c>
      <c r="BE101" s="74">
        <f t="shared" si="203"/>
        <v>114.19573773493742</v>
      </c>
      <c r="BF101" s="74">
        <f t="shared" si="203"/>
        <v>117.85000134245543</v>
      </c>
      <c r="BG101" s="74">
        <f t="shared" si="203"/>
        <v>121.62120138541401</v>
      </c>
      <c r="BH101" s="74">
        <f t="shared" si="203"/>
        <v>125.51307982974727</v>
      </c>
      <c r="BI101" s="74">
        <f t="shared" si="203"/>
        <v>129.52949838429919</v>
      </c>
      <c r="BJ101" s="74">
        <f t="shared" si="203"/>
        <v>133.67444233259675</v>
      </c>
      <c r="BK101" s="74">
        <f t="shared" si="203"/>
        <v>137.95202448723987</v>
      </c>
      <c r="BL101" s="74">
        <f t="shared" si="203"/>
        <v>142.36648927083155</v>
      </c>
      <c r="BM101" s="74">
        <f t="shared" ref="BM101:BM106" si="204">BL101*(1+BM$89)</f>
        <v>146.92221692749817</v>
      </c>
      <c r="BN101" s="74">
        <f t="shared" ref="BN101:BN106" si="205">BM101*(1+BN$89)</f>
        <v>151.62372786917811</v>
      </c>
      <c r="BO101" s="74">
        <f t="shared" ref="BO101:BO106" si="206">BN101*(1+BO$89)</f>
        <v>156.47568716099181</v>
      </c>
      <c r="BP101" s="74">
        <f t="shared" ref="BP101:BP106" si="207">BO101*(1+BP$89)</f>
        <v>161.48290915014354</v>
      </c>
      <c r="BQ101" s="74">
        <f t="shared" ref="BQ101:BQ106" si="208">BP101*(1+BQ$89)</f>
        <v>166.65036224294815</v>
      </c>
      <c r="BR101" s="74">
        <f t="shared" ref="BR101:BR106" si="209">BQ101*(1+BR$89)</f>
        <v>171.98317383472249</v>
      </c>
      <c r="BS101" s="74">
        <f t="shared" ref="BS101:BS106" si="210">BR101*(1+BS$89)</f>
        <v>177.48663539743362</v>
      </c>
      <c r="BT101" s="74">
        <f t="shared" ref="BT101:BT106" si="211">BS101*(1+BT$89)</f>
        <v>183.16620773015148</v>
      </c>
      <c r="BU101" s="74">
        <f t="shared" ref="BU101:BU106" si="212">BT101*(1+BU$89)</f>
        <v>189.02752637751632</v>
      </c>
      <c r="BV101" s="74">
        <f t="shared" ref="BV101:BV106" si="213">BU101*(1+BV$89)</f>
        <v>195.07640722159684</v>
      </c>
      <c r="BW101" s="74">
        <f t="shared" ref="BW101:BW106" si="214">BV101*(1+BW$89)</f>
        <v>201.31885225268795</v>
      </c>
      <c r="BX101" s="74">
        <f t="shared" ref="BX101:BX106" si="215">BW101*(1+BX$89)</f>
        <v>207.76105552477398</v>
      </c>
      <c r="BY101" s="74">
        <f t="shared" ref="BY101:BY106" si="216">BX101*(1+BY$89)</f>
        <v>214.40940930156674</v>
      </c>
      <c r="BZ101" s="74">
        <f t="shared" ref="BZ101:BZ106" si="217">BY101*(1+BZ$89)</f>
        <v>221.27051039921687</v>
      </c>
      <c r="CA101" s="74">
        <f t="shared" ref="CA101:CA106" si="218">BZ101*(1+CA$89)</f>
        <v>228.35116673199181</v>
      </c>
      <c r="CB101" s="74">
        <f t="shared" ref="CB101:CB106" si="219">CA101*(1+CB$89)</f>
        <v>235.65840406741555</v>
      </c>
      <c r="CC101" s="74">
        <f t="shared" ref="CC101:CC106" si="220">CB101*(1+CC$89)</f>
        <v>243.19947299757285</v>
      </c>
      <c r="CD101" s="74">
        <f t="shared" ref="CD101:CD106" si="221">CC101*(1+CD$89)</f>
        <v>250.9818561334952</v>
      </c>
      <c r="CE101" s="74">
        <f t="shared" ref="CE101:CE106" si="222">CD101*(1+CE$89)</f>
        <v>259.01327552976704</v>
      </c>
      <c r="CF101" s="74">
        <f t="shared" ref="CF101:CF106" si="223">CE101*(1+CF$89)</f>
        <v>267.3017003467196</v>
      </c>
      <c r="CG101" s="74">
        <f t="shared" ref="CG101:CG106" si="224">CF101*(1+CG$89)</f>
        <v>275.85535475781461</v>
      </c>
      <c r="CH101" s="74">
        <f t="shared" ref="CH101:CH106" si="225">CG101*(1+CH$89)</f>
        <v>284.68272611006466</v>
      </c>
      <c r="CI101" s="74">
        <f t="shared" ref="CI101:CI106" si="226">CH101*(1+CI$89)</f>
        <v>293.79257334558673</v>
      </c>
      <c r="CJ101" s="74">
        <f t="shared" ref="CJ101:CJ106" si="227">CI101*(1+CJ$89)</f>
        <v>303.19393569264554</v>
      </c>
      <c r="CK101" s="74">
        <f t="shared" ref="CK101:CK106" si="228">CJ101*(1+CK$89)</f>
        <v>312.89614163481019</v>
      </c>
      <c r="CL101" s="74">
        <f t="shared" ref="CL101:CL106" si="229">CK101*(1+CL$89)</f>
        <v>322.90881816712414</v>
      </c>
      <c r="CM101" s="74">
        <f t="shared" ref="CM101:CM106" si="230">CL101*(1+CM$89)</f>
        <v>333.24190034847214</v>
      </c>
      <c r="CN101" s="74">
        <f t="shared" ref="CN101:CN106" si="231">CM101*(1+CN$89)</f>
        <v>343.90564115962326</v>
      </c>
      <c r="CO101" s="74">
        <f t="shared" ref="CO101:CO106" si="232">CN101*(1+CO$89)</f>
        <v>354.91062167673124</v>
      </c>
      <c r="CP101" s="74">
        <f t="shared" ref="CP101:CP106" si="233">CO101*(1+CP$89)</f>
        <v>366.26776157038665</v>
      </c>
      <c r="CQ101" s="74">
        <f t="shared" ref="CQ101:CQ106" si="234">CP101*(1+CQ$89)</f>
        <v>377.98832994063906</v>
      </c>
      <c r="CR101" s="74">
        <f t="shared" ref="CR101:CR106" si="235">CQ101*(1+CR$89)</f>
        <v>390.0839564987395</v>
      </c>
      <c r="CS101" s="74">
        <f t="shared" ref="CS101:CS106" si="236">CR101*(1+CS$89)</f>
        <v>402.56664310669919</v>
      </c>
      <c r="CT101" s="74">
        <f t="shared" ref="CT101:CT106" si="237">CS101*(1+CT$89)</f>
        <v>415.44877568611355</v>
      </c>
      <c r="CU101" s="74">
        <f t="shared" ref="CU101:CU106" si="238">CT101*(1+CU$89)</f>
        <v>428.7431365080692</v>
      </c>
      <c r="CV101" s="74">
        <f t="shared" ref="CV101:CV106" si="239">CU101*(1+CV$89)</f>
        <v>442.46291687632743</v>
      </c>
      <c r="CW101" s="74">
        <f t="shared" ref="CW101:CW106" si="240">CV101*(1+CW$89)</f>
        <v>456.62173021636994</v>
      </c>
      <c r="CX101" s="74">
        <f t="shared" ref="CX101:CX106" si="241">CW101*(1+CX$89)</f>
        <v>471.23362558329381</v>
      </c>
      <c r="CY101" s="74">
        <f t="shared" ref="CY101:CY106" si="242">CX101*(1+CY$89)</f>
        <v>486.3131016019592</v>
      </c>
      <c r="CZ101" s="74">
        <f t="shared" ref="CZ101:CZ106" si="243">CY101*(1+CZ$89)</f>
        <v>501.87512085322192</v>
      </c>
      <c r="DA101" s="74">
        <f t="shared" ref="DA101:DA106" si="244">CZ101*(1+DA$89)</f>
        <v>517.93512472052498</v>
      </c>
      <c r="DB101" s="74">
        <f t="shared" ref="DB101:DB106" si="245">DA101*(1+DB$89)</f>
        <v>534.50904871158184</v>
      </c>
      <c r="DC101" s="74">
        <f t="shared" ref="DC101:DC106" si="246">DB101*(1+DC$89)</f>
        <v>551.61333827035253</v>
      </c>
      <c r="DD101" s="74">
        <f t="shared" ref="DD101:DD106" si="247">DC101*(1+DD$89)</f>
        <v>569.26496509500384</v>
      </c>
      <c r="DE101" s="74">
        <f t="shared" ref="DE101:DE106" si="248">DD101*(1+DE$89)</f>
        <v>587.48144397804401</v>
      </c>
      <c r="DF101" s="74">
        <f t="shared" ref="DF101:DF106" si="249">DE101*(1+DF$89)</f>
        <v>606.28085018534148</v>
      </c>
      <c r="DG101" s="74">
        <f t="shared" ref="DG101:DG106" si="250">DF101*(1+DG$89)</f>
        <v>625.68183739127244</v>
      </c>
      <c r="DH101" s="74">
        <f t="shared" ref="DH101:DH106" si="251">DG101*(1+DH$89)</f>
        <v>645.70365618779317</v>
      </c>
      <c r="DI101" s="74">
        <f t="shared" ref="DI101:DI106" si="252">DH101*(1+DI$89)</f>
        <v>666.36617318580261</v>
      </c>
      <c r="DJ101" s="74">
        <f t="shared" ref="DJ101:DJ106" si="253">DI101*(1+DJ$89)</f>
        <v>687.68989072774832</v>
      </c>
    </row>
    <row r="102" spans="2:114" x14ac:dyDescent="0.2">
      <c r="B102" s="236" t="str">
        <f t="shared" ref="B102:B106" si="254">B94</f>
        <v>MRI Scanners</v>
      </c>
      <c r="C102" s="65" t="s">
        <v>2</v>
      </c>
      <c r="D102" s="74">
        <f t="shared" ref="D102:AF102" si="255">D$86*D94</f>
        <v>7.8226807625631771</v>
      </c>
      <c r="E102" s="74">
        <f t="shared" si="255"/>
        <v>8.0556654087821951</v>
      </c>
      <c r="F102" s="74">
        <f t="shared" si="255"/>
        <v>8.1771819986023324</v>
      </c>
      <c r="G102" s="74">
        <f t="shared" si="255"/>
        <v>8.3224855036989496</v>
      </c>
      <c r="H102" s="74">
        <f t="shared" si="255"/>
        <v>8.4466871549999993</v>
      </c>
      <c r="I102" s="74">
        <f t="shared" si="255"/>
        <v>10.497377665210974</v>
      </c>
      <c r="J102" s="74">
        <f t="shared" si="255"/>
        <v>11.17742639573712</v>
      </c>
      <c r="K102" s="74">
        <f t="shared" si="255"/>
        <v>10.539519620493021</v>
      </c>
      <c r="L102" s="74">
        <f t="shared" si="255"/>
        <v>10.162777774612634</v>
      </c>
      <c r="M102" s="74">
        <f t="shared" si="255"/>
        <v>10.914989994618834</v>
      </c>
      <c r="N102" s="74">
        <f t="shared" si="255"/>
        <v>11.151325471205757</v>
      </c>
      <c r="O102" s="74">
        <f t="shared" si="255"/>
        <v>11.188239278061991</v>
      </c>
      <c r="P102" s="74">
        <f t="shared" si="255"/>
        <v>13.215049717934781</v>
      </c>
      <c r="Q102" s="74">
        <f t="shared" si="255"/>
        <v>13.366993652408361</v>
      </c>
      <c r="R102" s="74">
        <f t="shared" si="255"/>
        <v>13.804156854711243</v>
      </c>
      <c r="S102" s="74">
        <f t="shared" si="255"/>
        <v>16.702031807868252</v>
      </c>
      <c r="T102" s="74">
        <f t="shared" si="255"/>
        <v>16.487442066358263</v>
      </c>
      <c r="U102" s="74">
        <f t="shared" si="255"/>
        <v>16.500207594359786</v>
      </c>
      <c r="V102" s="74">
        <f t="shared" si="255"/>
        <v>16.647922232958305</v>
      </c>
      <c r="W102" s="74">
        <f t="shared" si="255"/>
        <v>17.944480048748517</v>
      </c>
      <c r="X102" s="74">
        <f t="shared" si="255"/>
        <v>17.976973314478144</v>
      </c>
      <c r="Y102" s="74">
        <f t="shared" si="255"/>
        <v>14.320658669586026</v>
      </c>
      <c r="Z102" s="74">
        <f t="shared" si="255"/>
        <v>13.548603158826907</v>
      </c>
      <c r="AA102" s="74">
        <f t="shared" si="255"/>
        <v>13.864499451846354</v>
      </c>
      <c r="AB102" s="74">
        <f t="shared" si="255"/>
        <v>15.428155169852348</v>
      </c>
      <c r="AC102" s="74">
        <f t="shared" si="255"/>
        <v>15.89302645256986</v>
      </c>
      <c r="AD102" s="74">
        <f t="shared" si="255"/>
        <v>13.98944595601772</v>
      </c>
      <c r="AE102" s="74">
        <f t="shared" si="255"/>
        <v>11.630064207303082</v>
      </c>
      <c r="AF102" s="74">
        <f t="shared" si="255"/>
        <v>17.197793355972809</v>
      </c>
      <c r="AG102" s="74">
        <f t="shared" ref="AG102" si="256">AG$86*AG94</f>
        <v>17.909506804990308</v>
      </c>
      <c r="AH102" s="74">
        <f t="shared" ref="AH102:AV103" si="257">AG102*(1+AH$89)</f>
        <v>18.48261102275</v>
      </c>
      <c r="AI102" s="74">
        <f t="shared" si="257"/>
        <v>19.074054575478002</v>
      </c>
      <c r="AJ102" s="74">
        <f t="shared" si="257"/>
        <v>19.684424321893299</v>
      </c>
      <c r="AK102" s="74">
        <f t="shared" si="257"/>
        <v>20.314325900193886</v>
      </c>
      <c r="AL102" s="74">
        <f t="shared" si="257"/>
        <v>20.96438432900009</v>
      </c>
      <c r="AM102" s="74">
        <f t="shared" si="257"/>
        <v>21.635244627528095</v>
      </c>
      <c r="AN102" s="74">
        <f t="shared" si="257"/>
        <v>22.327572455608994</v>
      </c>
      <c r="AO102" s="74">
        <f t="shared" si="257"/>
        <v>23.042054774188482</v>
      </c>
      <c r="AP102" s="74">
        <f t="shared" si="257"/>
        <v>23.779400526962515</v>
      </c>
      <c r="AQ102" s="74">
        <f t="shared" si="257"/>
        <v>24.540341343825318</v>
      </c>
      <c r="AR102" s="74">
        <f t="shared" si="257"/>
        <v>25.325632266827729</v>
      </c>
      <c r="AS102" s="74">
        <f t="shared" si="257"/>
        <v>26.136052499366215</v>
      </c>
      <c r="AT102" s="74">
        <f t="shared" si="257"/>
        <v>26.972406179345935</v>
      </c>
      <c r="AU102" s="74">
        <f t="shared" si="257"/>
        <v>27.835523177085005</v>
      </c>
      <c r="AV102" s="74">
        <f t="shared" si="257"/>
        <v>28.726259918751726</v>
      </c>
      <c r="AW102" s="74">
        <f t="shared" si="203"/>
        <v>29.645500236151783</v>
      </c>
      <c r="AX102" s="74">
        <f t="shared" si="203"/>
        <v>30.594156243708639</v>
      </c>
      <c r="AY102" s="74">
        <f t="shared" si="203"/>
        <v>31.573169243507316</v>
      </c>
      <c r="AZ102" s="74">
        <f t="shared" si="203"/>
        <v>32.583510659299549</v>
      </c>
      <c r="BA102" s="74">
        <f t="shared" si="203"/>
        <v>33.626183000397134</v>
      </c>
      <c r="BB102" s="74">
        <f t="shared" si="203"/>
        <v>34.702220856409845</v>
      </c>
      <c r="BC102" s="74">
        <f t="shared" si="203"/>
        <v>35.81269192381496</v>
      </c>
      <c r="BD102" s="74">
        <f t="shared" si="203"/>
        <v>36.958698065377042</v>
      </c>
      <c r="BE102" s="74">
        <f t="shared" si="203"/>
        <v>38.14137640346911</v>
      </c>
      <c r="BF102" s="74">
        <f t="shared" si="203"/>
        <v>39.361900448380119</v>
      </c>
      <c r="BG102" s="74">
        <f t="shared" si="203"/>
        <v>40.621481262728281</v>
      </c>
      <c r="BH102" s="74">
        <f t="shared" si="203"/>
        <v>41.921368663135588</v>
      </c>
      <c r="BI102" s="74">
        <f t="shared" si="203"/>
        <v>43.26285246035593</v>
      </c>
      <c r="BJ102" s="74">
        <f t="shared" si="203"/>
        <v>44.647263739087322</v>
      </c>
      <c r="BK102" s="74">
        <f t="shared" si="203"/>
        <v>46.075976178738117</v>
      </c>
      <c r="BL102" s="74">
        <f t="shared" si="203"/>
        <v>47.550407416457737</v>
      </c>
      <c r="BM102" s="74">
        <f t="shared" si="204"/>
        <v>49.07202045378439</v>
      </c>
      <c r="BN102" s="74">
        <f t="shared" si="205"/>
        <v>50.642325108305492</v>
      </c>
      <c r="BO102" s="74">
        <f t="shared" si="206"/>
        <v>52.262879511771267</v>
      </c>
      <c r="BP102" s="74">
        <f t="shared" si="207"/>
        <v>53.935291656147946</v>
      </c>
      <c r="BQ102" s="74">
        <f t="shared" si="208"/>
        <v>55.661220989144681</v>
      </c>
      <c r="BR102" s="74">
        <f t="shared" si="209"/>
        <v>57.442380060797312</v>
      </c>
      <c r="BS102" s="74">
        <f t="shared" si="210"/>
        <v>59.280536222742825</v>
      </c>
      <c r="BT102" s="74">
        <f t="shared" si="211"/>
        <v>61.177513381870597</v>
      </c>
      <c r="BU102" s="74">
        <f t="shared" si="212"/>
        <v>63.135193810090456</v>
      </c>
      <c r="BV102" s="74">
        <f t="shared" si="213"/>
        <v>65.155520012013355</v>
      </c>
      <c r="BW102" s="74">
        <f t="shared" si="214"/>
        <v>67.240496652397781</v>
      </c>
      <c r="BX102" s="74">
        <f t="shared" si="215"/>
        <v>69.392192545274511</v>
      </c>
      <c r="BY102" s="74">
        <f t="shared" si="216"/>
        <v>71.612742706723296</v>
      </c>
      <c r="BZ102" s="74">
        <f t="shared" si="217"/>
        <v>73.90435047333844</v>
      </c>
      <c r="CA102" s="74">
        <f t="shared" si="218"/>
        <v>76.269289688485273</v>
      </c>
      <c r="CB102" s="74">
        <f t="shared" si="219"/>
        <v>78.709906958516797</v>
      </c>
      <c r="CC102" s="74">
        <f t="shared" si="220"/>
        <v>81.22862398118933</v>
      </c>
      <c r="CD102" s="74">
        <f t="shared" si="221"/>
        <v>83.827939948587385</v>
      </c>
      <c r="CE102" s="74">
        <f t="shared" si="222"/>
        <v>86.510434026942178</v>
      </c>
      <c r="CF102" s="74">
        <f t="shared" si="223"/>
        <v>89.278767915804337</v>
      </c>
      <c r="CG102" s="74">
        <f t="shared" si="224"/>
        <v>92.13568848911008</v>
      </c>
      <c r="CH102" s="74">
        <f t="shared" si="225"/>
        <v>95.084030520761601</v>
      </c>
      <c r="CI102" s="74">
        <f t="shared" si="226"/>
        <v>98.126719497425981</v>
      </c>
      <c r="CJ102" s="74">
        <f t="shared" si="227"/>
        <v>101.26677452134362</v>
      </c>
      <c r="CK102" s="74">
        <f t="shared" si="228"/>
        <v>104.50731130602662</v>
      </c>
      <c r="CL102" s="74">
        <f t="shared" si="229"/>
        <v>107.85154526781947</v>
      </c>
      <c r="CM102" s="74">
        <f t="shared" si="230"/>
        <v>111.3027947163897</v>
      </c>
      <c r="CN102" s="74">
        <f t="shared" si="231"/>
        <v>114.86448414731417</v>
      </c>
      <c r="CO102" s="74">
        <f t="shared" si="232"/>
        <v>118.54014764002822</v>
      </c>
      <c r="CP102" s="74">
        <f t="shared" si="233"/>
        <v>122.33343236450914</v>
      </c>
      <c r="CQ102" s="74">
        <f t="shared" si="234"/>
        <v>126.24810220017343</v>
      </c>
      <c r="CR102" s="74">
        <f t="shared" si="235"/>
        <v>130.28804147057897</v>
      </c>
      <c r="CS102" s="74">
        <f t="shared" si="236"/>
        <v>134.45725879763751</v>
      </c>
      <c r="CT102" s="74">
        <f t="shared" si="237"/>
        <v>138.75989107916192</v>
      </c>
      <c r="CU102" s="74">
        <f t="shared" si="238"/>
        <v>143.2002075936951</v>
      </c>
      <c r="CV102" s="74">
        <f t="shared" si="239"/>
        <v>147.78261423669335</v>
      </c>
      <c r="CW102" s="74">
        <f t="shared" si="240"/>
        <v>152.51165789226755</v>
      </c>
      <c r="CX102" s="74">
        <f t="shared" si="241"/>
        <v>157.39203094482011</v>
      </c>
      <c r="CY102" s="74">
        <f t="shared" si="242"/>
        <v>162.42857593505437</v>
      </c>
      <c r="CZ102" s="74">
        <f t="shared" si="243"/>
        <v>167.62629036497611</v>
      </c>
      <c r="DA102" s="74">
        <f t="shared" si="244"/>
        <v>172.99033165665534</v>
      </c>
      <c r="DB102" s="74">
        <f t="shared" si="245"/>
        <v>178.52602226966832</v>
      </c>
      <c r="DC102" s="74">
        <f t="shared" si="246"/>
        <v>184.23885498229771</v>
      </c>
      <c r="DD102" s="74">
        <f t="shared" si="247"/>
        <v>190.13449834173124</v>
      </c>
      <c r="DE102" s="74">
        <f t="shared" si="248"/>
        <v>196.21880228866664</v>
      </c>
      <c r="DF102" s="74">
        <f t="shared" si="249"/>
        <v>202.49780396190397</v>
      </c>
      <c r="DG102" s="74">
        <f t="shared" si="250"/>
        <v>208.97773368868491</v>
      </c>
      <c r="DH102" s="74">
        <f t="shared" si="251"/>
        <v>215.66502116672282</v>
      </c>
      <c r="DI102" s="74">
        <f t="shared" si="252"/>
        <v>222.56630184405796</v>
      </c>
      <c r="DJ102" s="74">
        <f t="shared" si="253"/>
        <v>229.68842350306781</v>
      </c>
    </row>
    <row r="103" spans="2:114" x14ac:dyDescent="0.2">
      <c r="B103" s="236" t="str">
        <f t="shared" si="254"/>
        <v>Magnetic Separators</v>
      </c>
      <c r="C103" s="65" t="s">
        <v>2</v>
      </c>
      <c r="D103" s="74">
        <f t="shared" ref="D103:AF103" si="258">D$86*D95</f>
        <v>23.421199887913705</v>
      </c>
      <c r="E103" s="74">
        <f t="shared" si="258"/>
        <v>24.118758708928727</v>
      </c>
      <c r="F103" s="74">
        <f t="shared" si="258"/>
        <v>24.482580834138723</v>
      </c>
      <c r="G103" s="74">
        <f t="shared" si="258"/>
        <v>24.917621268559731</v>
      </c>
      <c r="H103" s="74">
        <f t="shared" si="258"/>
        <v>25.289482500000002</v>
      </c>
      <c r="I103" s="74">
        <f t="shared" si="258"/>
        <v>31.429274446739448</v>
      </c>
      <c r="J103" s="74">
        <f t="shared" si="258"/>
        <v>33.465348490230902</v>
      </c>
      <c r="K103" s="74">
        <f t="shared" si="258"/>
        <v>31.55544796554797</v>
      </c>
      <c r="L103" s="74">
        <f t="shared" si="258"/>
        <v>30.427478367103699</v>
      </c>
      <c r="M103" s="74">
        <f t="shared" si="258"/>
        <v>32.679610762331841</v>
      </c>
      <c r="N103" s="74">
        <f t="shared" si="258"/>
        <v>33.387202009598077</v>
      </c>
      <c r="O103" s="74">
        <f t="shared" si="258"/>
        <v>33.497722389407159</v>
      </c>
      <c r="P103" s="74">
        <f t="shared" si="258"/>
        <v>39.566017119565217</v>
      </c>
      <c r="Q103" s="74">
        <f t="shared" si="258"/>
        <v>40.020939079066949</v>
      </c>
      <c r="R103" s="74">
        <f t="shared" si="258"/>
        <v>41.329810942249232</v>
      </c>
      <c r="S103" s="74">
        <f t="shared" si="258"/>
        <v>50.00608325709058</v>
      </c>
      <c r="T103" s="74">
        <f t="shared" si="258"/>
        <v>49.36359900107265</v>
      </c>
      <c r="U103" s="74">
        <f t="shared" si="258"/>
        <v>49.401819144789783</v>
      </c>
      <c r="V103" s="74">
        <f t="shared" si="258"/>
        <v>49.844078541791333</v>
      </c>
      <c r="W103" s="74">
        <f t="shared" si="258"/>
        <v>53.72598816990574</v>
      </c>
      <c r="X103" s="74">
        <f t="shared" si="258"/>
        <v>53.823273396641156</v>
      </c>
      <c r="Y103" s="74">
        <f t="shared" si="258"/>
        <v>42.876223561634816</v>
      </c>
      <c r="Z103" s="74">
        <f t="shared" si="258"/>
        <v>40.564680116248226</v>
      </c>
      <c r="AA103" s="74">
        <f t="shared" si="258"/>
        <v>41.510477400737592</v>
      </c>
      <c r="AB103" s="74">
        <f t="shared" si="258"/>
        <v>46.192081346863318</v>
      </c>
      <c r="AC103" s="74">
        <f t="shared" si="258"/>
        <v>47.583911534640301</v>
      </c>
      <c r="AD103" s="74">
        <f t="shared" si="258"/>
        <v>41.88456873059198</v>
      </c>
      <c r="AE103" s="74">
        <f t="shared" si="258"/>
        <v>34.820551518871504</v>
      </c>
      <c r="AF103" s="74">
        <f t="shared" si="258"/>
        <v>51.490399269379672</v>
      </c>
      <c r="AG103" s="74">
        <f t="shared" ref="AG103" si="259">AG$86*AG95</f>
        <v>53.621277859252416</v>
      </c>
      <c r="AH103" s="74">
        <f t="shared" si="257"/>
        <v>55.337158750748493</v>
      </c>
      <c r="AI103" s="74">
        <f t="shared" si="257"/>
        <v>57.107947830772446</v>
      </c>
      <c r="AJ103" s="74">
        <f t="shared" si="257"/>
        <v>58.935402161357167</v>
      </c>
      <c r="AK103" s="74">
        <f t="shared" si="257"/>
        <v>60.821335030520601</v>
      </c>
      <c r="AL103" s="74">
        <f t="shared" si="257"/>
        <v>62.767617751497262</v>
      </c>
      <c r="AM103" s="74">
        <f t="shared" si="257"/>
        <v>64.776181519545176</v>
      </c>
      <c r="AN103" s="74">
        <f t="shared" si="257"/>
        <v>66.849019328170627</v>
      </c>
      <c r="AO103" s="74">
        <f t="shared" si="257"/>
        <v>68.988187946672085</v>
      </c>
      <c r="AP103" s="74">
        <f t="shared" si="257"/>
        <v>71.19580996096559</v>
      </c>
      <c r="AQ103" s="74">
        <f t="shared" si="257"/>
        <v>73.474075879716494</v>
      </c>
      <c r="AR103" s="74">
        <f t="shared" si="257"/>
        <v>75.825246307867431</v>
      </c>
      <c r="AS103" s="74">
        <f t="shared" si="257"/>
        <v>78.25165418971919</v>
      </c>
      <c r="AT103" s="74">
        <f t="shared" si="257"/>
        <v>80.755707123790202</v>
      </c>
      <c r="AU103" s="74">
        <f t="shared" si="257"/>
        <v>83.339889751751485</v>
      </c>
      <c r="AV103" s="74">
        <f t="shared" si="257"/>
        <v>86.006766223807531</v>
      </c>
      <c r="AW103" s="74">
        <f t="shared" si="203"/>
        <v>88.75898274296938</v>
      </c>
      <c r="AX103" s="74">
        <f t="shared" si="203"/>
        <v>91.599270190744406</v>
      </c>
      <c r="AY103" s="74">
        <f t="shared" si="203"/>
        <v>94.530446836848228</v>
      </c>
      <c r="AZ103" s="74">
        <f t="shared" si="203"/>
        <v>97.55542113562737</v>
      </c>
      <c r="BA103" s="74">
        <f t="shared" si="203"/>
        <v>100.67719461196745</v>
      </c>
      <c r="BB103" s="74">
        <f t="shared" si="203"/>
        <v>103.89886483955041</v>
      </c>
      <c r="BC103" s="74">
        <f t="shared" si="203"/>
        <v>107.22362851441603</v>
      </c>
      <c r="BD103" s="74">
        <f t="shared" si="203"/>
        <v>110.65478462687734</v>
      </c>
      <c r="BE103" s="74">
        <f t="shared" si="203"/>
        <v>114.19573773493742</v>
      </c>
      <c r="BF103" s="74">
        <f t="shared" si="203"/>
        <v>117.85000134245543</v>
      </c>
      <c r="BG103" s="74">
        <f t="shared" si="203"/>
        <v>121.62120138541401</v>
      </c>
      <c r="BH103" s="74">
        <f t="shared" si="203"/>
        <v>125.51307982974727</v>
      </c>
      <c r="BI103" s="74">
        <f t="shared" si="203"/>
        <v>129.52949838429919</v>
      </c>
      <c r="BJ103" s="74">
        <f t="shared" si="203"/>
        <v>133.67444233259675</v>
      </c>
      <c r="BK103" s="74">
        <f t="shared" si="203"/>
        <v>137.95202448723987</v>
      </c>
      <c r="BL103" s="74">
        <f t="shared" si="203"/>
        <v>142.36648927083155</v>
      </c>
      <c r="BM103" s="74">
        <f t="shared" si="204"/>
        <v>146.92221692749817</v>
      </c>
      <c r="BN103" s="74">
        <f t="shared" si="205"/>
        <v>151.62372786917811</v>
      </c>
      <c r="BO103" s="74">
        <f t="shared" si="206"/>
        <v>156.47568716099181</v>
      </c>
      <c r="BP103" s="74">
        <f t="shared" si="207"/>
        <v>161.48290915014354</v>
      </c>
      <c r="BQ103" s="74">
        <f t="shared" si="208"/>
        <v>166.65036224294815</v>
      </c>
      <c r="BR103" s="74">
        <f t="shared" si="209"/>
        <v>171.98317383472249</v>
      </c>
      <c r="BS103" s="74">
        <f t="shared" si="210"/>
        <v>177.48663539743362</v>
      </c>
      <c r="BT103" s="74">
        <f t="shared" si="211"/>
        <v>183.16620773015148</v>
      </c>
      <c r="BU103" s="74">
        <f t="shared" si="212"/>
        <v>189.02752637751632</v>
      </c>
      <c r="BV103" s="74">
        <f t="shared" si="213"/>
        <v>195.07640722159684</v>
      </c>
      <c r="BW103" s="74">
        <f t="shared" si="214"/>
        <v>201.31885225268795</v>
      </c>
      <c r="BX103" s="74">
        <f t="shared" si="215"/>
        <v>207.76105552477398</v>
      </c>
      <c r="BY103" s="74">
        <f t="shared" si="216"/>
        <v>214.40940930156674</v>
      </c>
      <c r="BZ103" s="74">
        <f t="shared" si="217"/>
        <v>221.27051039921687</v>
      </c>
      <c r="CA103" s="74">
        <f t="shared" si="218"/>
        <v>228.35116673199181</v>
      </c>
      <c r="CB103" s="74">
        <f t="shared" si="219"/>
        <v>235.65840406741555</v>
      </c>
      <c r="CC103" s="74">
        <f t="shared" si="220"/>
        <v>243.19947299757285</v>
      </c>
      <c r="CD103" s="74">
        <f t="shared" si="221"/>
        <v>250.9818561334952</v>
      </c>
      <c r="CE103" s="74">
        <f t="shared" si="222"/>
        <v>259.01327552976704</v>
      </c>
      <c r="CF103" s="74">
        <f t="shared" si="223"/>
        <v>267.3017003467196</v>
      </c>
      <c r="CG103" s="74">
        <f t="shared" si="224"/>
        <v>275.85535475781461</v>
      </c>
      <c r="CH103" s="74">
        <f t="shared" si="225"/>
        <v>284.68272611006466</v>
      </c>
      <c r="CI103" s="74">
        <f t="shared" si="226"/>
        <v>293.79257334558673</v>
      </c>
      <c r="CJ103" s="74">
        <f t="shared" si="227"/>
        <v>303.19393569264554</v>
      </c>
      <c r="CK103" s="74">
        <f t="shared" si="228"/>
        <v>312.89614163481019</v>
      </c>
      <c r="CL103" s="74">
        <f t="shared" si="229"/>
        <v>322.90881816712414</v>
      </c>
      <c r="CM103" s="74">
        <f t="shared" si="230"/>
        <v>333.24190034847214</v>
      </c>
      <c r="CN103" s="74">
        <f t="shared" si="231"/>
        <v>343.90564115962326</v>
      </c>
      <c r="CO103" s="74">
        <f t="shared" si="232"/>
        <v>354.91062167673124</v>
      </c>
      <c r="CP103" s="74">
        <f t="shared" si="233"/>
        <v>366.26776157038665</v>
      </c>
      <c r="CQ103" s="74">
        <f t="shared" si="234"/>
        <v>377.98832994063906</v>
      </c>
      <c r="CR103" s="74">
        <f t="shared" si="235"/>
        <v>390.0839564987395</v>
      </c>
      <c r="CS103" s="74">
        <f t="shared" si="236"/>
        <v>402.56664310669919</v>
      </c>
      <c r="CT103" s="74">
        <f t="shared" si="237"/>
        <v>415.44877568611355</v>
      </c>
      <c r="CU103" s="74">
        <f t="shared" si="238"/>
        <v>428.7431365080692</v>
      </c>
      <c r="CV103" s="74">
        <f t="shared" si="239"/>
        <v>442.46291687632743</v>
      </c>
      <c r="CW103" s="74">
        <f t="shared" si="240"/>
        <v>456.62173021636994</v>
      </c>
      <c r="CX103" s="74">
        <f t="shared" si="241"/>
        <v>471.23362558329381</v>
      </c>
      <c r="CY103" s="74">
        <f t="shared" si="242"/>
        <v>486.3131016019592</v>
      </c>
      <c r="CZ103" s="74">
        <f t="shared" si="243"/>
        <v>501.87512085322192</v>
      </c>
      <c r="DA103" s="74">
        <f t="shared" si="244"/>
        <v>517.93512472052498</v>
      </c>
      <c r="DB103" s="74">
        <f t="shared" si="245"/>
        <v>534.50904871158184</v>
      </c>
      <c r="DC103" s="74">
        <f t="shared" si="246"/>
        <v>551.61333827035253</v>
      </c>
      <c r="DD103" s="74">
        <f t="shared" si="247"/>
        <v>569.26496509500384</v>
      </c>
      <c r="DE103" s="74">
        <f t="shared" si="248"/>
        <v>587.48144397804401</v>
      </c>
      <c r="DF103" s="74">
        <f t="shared" si="249"/>
        <v>606.28085018534148</v>
      </c>
      <c r="DG103" s="74">
        <f t="shared" si="250"/>
        <v>625.68183739127244</v>
      </c>
      <c r="DH103" s="74">
        <f t="shared" si="251"/>
        <v>645.70365618779317</v>
      </c>
      <c r="DI103" s="74">
        <f t="shared" si="252"/>
        <v>666.36617318580261</v>
      </c>
      <c r="DJ103" s="74">
        <f t="shared" si="253"/>
        <v>687.68989072774832</v>
      </c>
    </row>
    <row r="104" spans="2:114" x14ac:dyDescent="0.2">
      <c r="B104" s="236" t="str">
        <f t="shared" si="254"/>
        <v>Other Generators</v>
      </c>
      <c r="C104" s="65" t="s">
        <v>2</v>
      </c>
      <c r="D104" s="74">
        <f t="shared" ref="D104:AF104" si="260">D$86*D96</f>
        <v>39.019719013264229</v>
      </c>
      <c r="E104" s="74">
        <f t="shared" si="260"/>
        <v>40.181852009075257</v>
      </c>
      <c r="F104" s="74">
        <f t="shared" si="260"/>
        <v>40.78797966967511</v>
      </c>
      <c r="G104" s="74">
        <f t="shared" si="260"/>
        <v>41.512757033420513</v>
      </c>
      <c r="H104" s="74">
        <f t="shared" si="260"/>
        <v>42.132277844999997</v>
      </c>
      <c r="I104" s="74">
        <f t="shared" si="260"/>
        <v>52.361171228267921</v>
      </c>
      <c r="J104" s="74">
        <f t="shared" si="260"/>
        <v>55.753270584724682</v>
      </c>
      <c r="K104" s="74">
        <f t="shared" si="260"/>
        <v>52.571376310602915</v>
      </c>
      <c r="L104" s="74">
        <f t="shared" si="260"/>
        <v>50.692178959594756</v>
      </c>
      <c r="M104" s="74">
        <f t="shared" si="260"/>
        <v>54.444231530044846</v>
      </c>
      <c r="N104" s="74">
        <f t="shared" si="260"/>
        <v>55.623078547990396</v>
      </c>
      <c r="O104" s="74">
        <f t="shared" si="260"/>
        <v>55.807205500752325</v>
      </c>
      <c r="P104" s="74">
        <f t="shared" si="260"/>
        <v>65.916984521195644</v>
      </c>
      <c r="Q104" s="74">
        <f t="shared" si="260"/>
        <v>66.674884505725529</v>
      </c>
      <c r="R104" s="74">
        <f t="shared" si="260"/>
        <v>68.855465029787212</v>
      </c>
      <c r="S104" s="74">
        <f t="shared" si="260"/>
        <v>83.310134706312908</v>
      </c>
      <c r="T104" s="74">
        <f t="shared" si="260"/>
        <v>82.239755935787031</v>
      </c>
      <c r="U104" s="74">
        <f t="shared" si="260"/>
        <v>82.303430695219774</v>
      </c>
      <c r="V104" s="74">
        <f t="shared" si="260"/>
        <v>83.040234850624344</v>
      </c>
      <c r="W104" s="74">
        <f t="shared" si="260"/>
        <v>89.507496291062949</v>
      </c>
      <c r="X104" s="74">
        <f t="shared" si="260"/>
        <v>89.669573478804153</v>
      </c>
      <c r="Y104" s="74">
        <f t="shared" si="260"/>
        <v>71.431788453683595</v>
      </c>
      <c r="Z104" s="74">
        <f t="shared" si="260"/>
        <v>67.580757073669545</v>
      </c>
      <c r="AA104" s="74">
        <f t="shared" si="260"/>
        <v>69.156455349628828</v>
      </c>
      <c r="AB104" s="74">
        <f t="shared" si="260"/>
        <v>76.956007523874291</v>
      </c>
      <c r="AC104" s="74">
        <f t="shared" si="260"/>
        <v>79.274796616710731</v>
      </c>
      <c r="AD104" s="74">
        <f t="shared" si="260"/>
        <v>69.779691505166241</v>
      </c>
      <c r="AE104" s="74">
        <f t="shared" si="260"/>
        <v>58.011038830439922</v>
      </c>
      <c r="AF104" s="74">
        <f t="shared" si="260"/>
        <v>85.783005182786525</v>
      </c>
      <c r="AG104" s="74">
        <f t="shared" ref="AG104" si="261">AG$86*AG96</f>
        <v>89.333048913514517</v>
      </c>
      <c r="AH104" s="74">
        <f t="shared" ref="AH104:AH106" si="262">AG104*(1+AH$89)</f>
        <v>92.19170647874698</v>
      </c>
      <c r="AI104" s="74">
        <f t="shared" ref="AI104:AI106" si="263">AH104*(1+AI$89)</f>
        <v>95.14184108606689</v>
      </c>
      <c r="AJ104" s="74">
        <f t="shared" ref="AJ104:AJ106" si="264">AI104*(1+AJ$89)</f>
        <v>98.186380000821032</v>
      </c>
      <c r="AK104" s="74">
        <f t="shared" ref="AK104:AK106" si="265">AJ104*(1+AK$89)</f>
        <v>101.32834416084731</v>
      </c>
      <c r="AL104" s="74">
        <f t="shared" ref="AL104:AL106" si="266">AK104*(1+AL$89)</f>
        <v>104.57085117399443</v>
      </c>
      <c r="AM104" s="74">
        <f t="shared" ref="AM104:AM106" si="267">AL104*(1+AM$89)</f>
        <v>107.91711841156226</v>
      </c>
      <c r="AN104" s="74">
        <f t="shared" ref="AN104:AN106" si="268">AM104*(1+AN$89)</f>
        <v>111.37046620073225</v>
      </c>
      <c r="AO104" s="74">
        <f t="shared" ref="AO104:AO106" si="269">AN104*(1+AO$89)</f>
        <v>114.93432111915568</v>
      </c>
      <c r="AP104" s="74">
        <f t="shared" ref="AP104:AP106" si="270">AO104*(1+AP$89)</f>
        <v>118.61221939496866</v>
      </c>
      <c r="AQ104" s="74">
        <f t="shared" ref="AQ104:AQ106" si="271">AP104*(1+AQ$89)</f>
        <v>122.40781041560766</v>
      </c>
      <c r="AR104" s="74">
        <f t="shared" ref="AR104:AR106" si="272">AQ104*(1+AR$89)</f>
        <v>126.32486034890711</v>
      </c>
      <c r="AS104" s="74">
        <f t="shared" ref="AS104:AS106" si="273">AR104*(1+AS$89)</f>
        <v>130.36725588007215</v>
      </c>
      <c r="AT104" s="74">
        <f t="shared" ref="AT104:AT106" si="274">AS104*(1+AT$89)</f>
        <v>134.53900806823447</v>
      </c>
      <c r="AU104" s="74">
        <f t="shared" ref="AU104:AU106" si="275">AT104*(1+AU$89)</f>
        <v>138.84425632641796</v>
      </c>
      <c r="AV104" s="74">
        <f t="shared" ref="AV104:AV106" si="276">AU104*(1+AV$89)</f>
        <v>143.28727252886335</v>
      </c>
      <c r="AW104" s="74">
        <f t="shared" ref="AW104:AW106" si="277">AV104*(1+AW$89)</f>
        <v>147.87246524978698</v>
      </c>
      <c r="AX104" s="74">
        <f t="shared" ref="AX104:AX106" si="278">AW104*(1+AX$89)</f>
        <v>152.60438413778016</v>
      </c>
      <c r="AY104" s="74">
        <f t="shared" ref="AY104:AY106" si="279">AX104*(1+AY$89)</f>
        <v>157.48772443018913</v>
      </c>
      <c r="AZ104" s="74">
        <f t="shared" ref="AZ104:AZ106" si="280">AY104*(1+AZ$89)</f>
        <v>162.52733161195519</v>
      </c>
      <c r="BA104" s="74">
        <f t="shared" ref="BA104:BA106" si="281">AZ104*(1+BA$89)</f>
        <v>167.72820622353777</v>
      </c>
      <c r="BB104" s="74">
        <f t="shared" ref="BB104:BB106" si="282">BA104*(1+BB$89)</f>
        <v>173.09550882269099</v>
      </c>
      <c r="BC104" s="74">
        <f t="shared" ref="BC104:BC106" si="283">BB104*(1+BC$89)</f>
        <v>178.63456510501712</v>
      </c>
      <c r="BD104" s="74">
        <f t="shared" ref="BD104:BD106" si="284">BC104*(1+BD$89)</f>
        <v>184.35087118837768</v>
      </c>
      <c r="BE104" s="74">
        <f t="shared" ref="BE104:BE106" si="285">BD104*(1+BE$89)</f>
        <v>190.25009906640577</v>
      </c>
      <c r="BF104" s="74">
        <f t="shared" ref="BF104:BF106" si="286">BE104*(1+BF$89)</f>
        <v>196.33810223653074</v>
      </c>
      <c r="BG104" s="74">
        <f t="shared" ref="BG104:BG106" si="287">BF104*(1+BG$89)</f>
        <v>202.62092150809974</v>
      </c>
      <c r="BH104" s="74">
        <f t="shared" ref="BH104:BH106" si="288">BG104*(1+BH$89)</f>
        <v>209.10479099635893</v>
      </c>
      <c r="BI104" s="74">
        <f t="shared" ref="BI104:BI106" si="289">BH104*(1+BI$89)</f>
        <v>215.79614430824242</v>
      </c>
      <c r="BJ104" s="74">
        <f t="shared" ref="BJ104:BJ106" si="290">BI104*(1+BJ$89)</f>
        <v>222.70162092610619</v>
      </c>
      <c r="BK104" s="74">
        <f t="shared" ref="BK104:BK106" si="291">BJ104*(1+BK$89)</f>
        <v>229.8280727957416</v>
      </c>
      <c r="BL104" s="74">
        <f t="shared" ref="BL104:BL106" si="292">BK104*(1+BL$89)</f>
        <v>237.18257112520536</v>
      </c>
      <c r="BM104" s="74">
        <f t="shared" si="204"/>
        <v>244.77241340121194</v>
      </c>
      <c r="BN104" s="74">
        <f t="shared" si="205"/>
        <v>252.60513063005072</v>
      </c>
      <c r="BO104" s="74">
        <f t="shared" si="206"/>
        <v>260.68849481021238</v>
      </c>
      <c r="BP104" s="74">
        <f t="shared" si="207"/>
        <v>269.03052664413917</v>
      </c>
      <c r="BQ104" s="74">
        <f t="shared" si="208"/>
        <v>277.63950349675162</v>
      </c>
      <c r="BR104" s="74">
        <f t="shared" si="209"/>
        <v>286.52396760864769</v>
      </c>
      <c r="BS104" s="74">
        <f t="shared" si="210"/>
        <v>295.69273457212444</v>
      </c>
      <c r="BT104" s="74">
        <f t="shared" si="211"/>
        <v>305.15490207843243</v>
      </c>
      <c r="BU104" s="74">
        <f t="shared" si="212"/>
        <v>314.91985894494229</v>
      </c>
      <c r="BV104" s="74">
        <f t="shared" si="213"/>
        <v>324.99729443118048</v>
      </c>
      <c r="BW104" s="74">
        <f t="shared" si="214"/>
        <v>335.39720785297828</v>
      </c>
      <c r="BX104" s="74">
        <f t="shared" si="215"/>
        <v>346.12991850427358</v>
      </c>
      <c r="BY104" s="74">
        <f t="shared" si="216"/>
        <v>357.20607589641037</v>
      </c>
      <c r="BZ104" s="74">
        <f t="shared" si="217"/>
        <v>368.63667032509551</v>
      </c>
      <c r="CA104" s="74">
        <f t="shared" si="218"/>
        <v>380.43304377549856</v>
      </c>
      <c r="CB104" s="74">
        <f t="shared" si="219"/>
        <v>392.60690117631452</v>
      </c>
      <c r="CC104" s="74">
        <f t="shared" si="220"/>
        <v>405.17032201395659</v>
      </c>
      <c r="CD104" s="74">
        <f t="shared" si="221"/>
        <v>418.13577231840321</v>
      </c>
      <c r="CE104" s="74">
        <f t="shared" si="222"/>
        <v>431.51611703259215</v>
      </c>
      <c r="CF104" s="74">
        <f t="shared" si="223"/>
        <v>445.32463277763509</v>
      </c>
      <c r="CG104" s="74">
        <f t="shared" si="224"/>
        <v>459.57502102651944</v>
      </c>
      <c r="CH104" s="74">
        <f t="shared" si="225"/>
        <v>474.28142169936808</v>
      </c>
      <c r="CI104" s="74">
        <f t="shared" si="226"/>
        <v>489.45842719374787</v>
      </c>
      <c r="CJ104" s="74">
        <f t="shared" si="227"/>
        <v>505.1210968639478</v>
      </c>
      <c r="CK104" s="74">
        <f t="shared" si="228"/>
        <v>521.2849719635941</v>
      </c>
      <c r="CL104" s="74">
        <f t="shared" si="229"/>
        <v>537.96609106642916</v>
      </c>
      <c r="CM104" s="74">
        <f t="shared" si="230"/>
        <v>555.18100598055491</v>
      </c>
      <c r="CN104" s="74">
        <f t="shared" si="231"/>
        <v>572.94679817193264</v>
      </c>
      <c r="CO104" s="74">
        <f t="shared" si="232"/>
        <v>591.28109571343452</v>
      </c>
      <c r="CP104" s="74">
        <f t="shared" si="233"/>
        <v>610.20209077626441</v>
      </c>
      <c r="CQ104" s="74">
        <f t="shared" si="234"/>
        <v>629.72855768110492</v>
      </c>
      <c r="CR104" s="74">
        <f t="shared" si="235"/>
        <v>649.87987152690027</v>
      </c>
      <c r="CS104" s="74">
        <f t="shared" si="236"/>
        <v>670.67602741576115</v>
      </c>
      <c r="CT104" s="74">
        <f t="shared" si="237"/>
        <v>692.13766029306555</v>
      </c>
      <c r="CU104" s="74">
        <f t="shared" si="238"/>
        <v>714.2860654224437</v>
      </c>
      <c r="CV104" s="74">
        <f t="shared" si="239"/>
        <v>737.14321951596196</v>
      </c>
      <c r="CW104" s="74">
        <f t="shared" si="240"/>
        <v>760.73180254047281</v>
      </c>
      <c r="CX104" s="74">
        <f t="shared" si="241"/>
        <v>785.07522022176795</v>
      </c>
      <c r="CY104" s="74">
        <f t="shared" si="242"/>
        <v>810.19762726886449</v>
      </c>
      <c r="CZ104" s="74">
        <f t="shared" si="243"/>
        <v>836.12395134146823</v>
      </c>
      <c r="DA104" s="74">
        <f t="shared" si="244"/>
        <v>862.87991778439527</v>
      </c>
      <c r="DB104" s="74">
        <f t="shared" si="245"/>
        <v>890.49207515349599</v>
      </c>
      <c r="DC104" s="74">
        <f t="shared" si="246"/>
        <v>918.98782155840786</v>
      </c>
      <c r="DD104" s="74">
        <f t="shared" si="247"/>
        <v>948.39543184827698</v>
      </c>
      <c r="DE104" s="74">
        <f t="shared" si="248"/>
        <v>978.74408566742193</v>
      </c>
      <c r="DF104" s="74">
        <f t="shared" si="249"/>
        <v>1010.0638964087794</v>
      </c>
      <c r="DG104" s="74">
        <f t="shared" si="250"/>
        <v>1042.3859410938603</v>
      </c>
      <c r="DH104" s="74">
        <f t="shared" si="251"/>
        <v>1075.7422912088639</v>
      </c>
      <c r="DI104" s="74">
        <f t="shared" si="252"/>
        <v>1110.1660445275475</v>
      </c>
      <c r="DJ104" s="74">
        <f t="shared" si="253"/>
        <v>1145.6913579524289</v>
      </c>
    </row>
    <row r="105" spans="2:114" x14ac:dyDescent="0.2">
      <c r="B105" s="236" t="str">
        <f t="shared" si="254"/>
        <v>Other Motors</v>
      </c>
      <c r="C105" s="65" t="s">
        <v>2</v>
      </c>
      <c r="D105" s="74">
        <f t="shared" ref="D105:AF105" si="293">D$86*D97</f>
        <v>273.23171789240126</v>
      </c>
      <c r="E105" s="74">
        <f t="shared" si="293"/>
        <v>281.36943909836253</v>
      </c>
      <c r="F105" s="74">
        <f t="shared" si="293"/>
        <v>285.61378801106235</v>
      </c>
      <c r="G105" s="74">
        <f t="shared" si="293"/>
        <v>290.68896971901785</v>
      </c>
      <c r="H105" s="74">
        <f t="shared" si="293"/>
        <v>295.027102845</v>
      </c>
      <c r="I105" s="74">
        <f t="shared" si="293"/>
        <v>366.65391569566242</v>
      </c>
      <c r="J105" s="74">
        <f t="shared" si="293"/>
        <v>390.40675548703371</v>
      </c>
      <c r="K105" s="74">
        <f t="shared" si="293"/>
        <v>368.12585596608261</v>
      </c>
      <c r="L105" s="74">
        <f t="shared" si="293"/>
        <v>354.96696263063177</v>
      </c>
      <c r="M105" s="74">
        <f t="shared" si="293"/>
        <v>381.24033915336327</v>
      </c>
      <c r="N105" s="74">
        <f t="shared" si="293"/>
        <v>389.49509864397118</v>
      </c>
      <c r="O105" s="74">
        <f t="shared" si="293"/>
        <v>390.78442939482392</v>
      </c>
      <c r="P105" s="74">
        <f t="shared" si="293"/>
        <v>461.57715571684781</v>
      </c>
      <c r="Q105" s="74">
        <f t="shared" si="293"/>
        <v>466.88427529639506</v>
      </c>
      <c r="R105" s="74">
        <f t="shared" si="293"/>
        <v>482.15357445227954</v>
      </c>
      <c r="S105" s="74">
        <f t="shared" si="293"/>
        <v>583.37096727721871</v>
      </c>
      <c r="T105" s="74">
        <f t="shared" si="293"/>
        <v>575.87574594651358</v>
      </c>
      <c r="U105" s="74">
        <f t="shared" si="293"/>
        <v>576.32162214311768</v>
      </c>
      <c r="V105" s="74">
        <f t="shared" si="293"/>
        <v>581.48102026853769</v>
      </c>
      <c r="W105" s="74">
        <f t="shared" si="293"/>
        <v>626.76737799012039</v>
      </c>
      <c r="X105" s="74">
        <f t="shared" si="293"/>
        <v>627.90230744521568</v>
      </c>
      <c r="Y105" s="74">
        <f t="shared" si="293"/>
        <v>500.19402407003173</v>
      </c>
      <c r="Z105" s="74">
        <f t="shared" si="293"/>
        <v>473.22755823615182</v>
      </c>
      <c r="AA105" s="74">
        <f t="shared" si="293"/>
        <v>484.26122935700477</v>
      </c>
      <c r="AB105" s="74">
        <f t="shared" si="293"/>
        <v>538.87682099250753</v>
      </c>
      <c r="AC105" s="74">
        <f t="shared" si="293"/>
        <v>555.11391196311376</v>
      </c>
      <c r="AD105" s="74">
        <f t="shared" si="293"/>
        <v>488.62537881108608</v>
      </c>
      <c r="AE105" s="74">
        <f t="shared" si="293"/>
        <v>406.21655401915496</v>
      </c>
      <c r="AF105" s="74">
        <f t="shared" si="293"/>
        <v>600.68699787658329</v>
      </c>
      <c r="AG105" s="74">
        <f t="shared" ref="AG105" si="294">AG$86*AG97</f>
        <v>625.54582750603868</v>
      </c>
      <c r="AH105" s="74">
        <f t="shared" si="262"/>
        <v>645.56329398623188</v>
      </c>
      <c r="AI105" s="74">
        <f t="shared" si="263"/>
        <v>666.2213193937913</v>
      </c>
      <c r="AJ105" s="74">
        <f t="shared" si="264"/>
        <v>687.54040161439264</v>
      </c>
      <c r="AK105" s="74">
        <f t="shared" si="265"/>
        <v>709.54169446605317</v>
      </c>
      <c r="AL105" s="74">
        <f t="shared" si="266"/>
        <v>732.24702868896691</v>
      </c>
      <c r="AM105" s="74">
        <f t="shared" si="267"/>
        <v>755.67893360701385</v>
      </c>
      <c r="AN105" s="74">
        <f t="shared" si="268"/>
        <v>779.86065948243834</v>
      </c>
      <c r="AO105" s="74">
        <f t="shared" si="269"/>
        <v>804.81620058587635</v>
      </c>
      <c r="AP105" s="74">
        <f t="shared" si="270"/>
        <v>830.57031900462437</v>
      </c>
      <c r="AQ105" s="74">
        <f t="shared" si="271"/>
        <v>857.14856921277237</v>
      </c>
      <c r="AR105" s="74">
        <f t="shared" si="272"/>
        <v>884.57732342758106</v>
      </c>
      <c r="AS105" s="74">
        <f t="shared" si="273"/>
        <v>912.88379777726368</v>
      </c>
      <c r="AT105" s="74">
        <f t="shared" si="274"/>
        <v>942.09607930613618</v>
      </c>
      <c r="AU105" s="74">
        <f t="shared" si="275"/>
        <v>972.24315384393253</v>
      </c>
      <c r="AV105" s="74">
        <f t="shared" si="276"/>
        <v>1003.3549347669384</v>
      </c>
      <c r="AW105" s="74">
        <f t="shared" si="277"/>
        <v>1035.4622926794805</v>
      </c>
      <c r="AX105" s="74">
        <f t="shared" si="278"/>
        <v>1068.5970860452239</v>
      </c>
      <c r="AY105" s="74">
        <f t="shared" si="279"/>
        <v>1102.7921927986711</v>
      </c>
      <c r="AZ105" s="74">
        <f t="shared" si="280"/>
        <v>1138.0815429682286</v>
      </c>
      <c r="BA105" s="74">
        <f t="shared" si="281"/>
        <v>1174.500152343212</v>
      </c>
      <c r="BB105" s="74">
        <f t="shared" si="282"/>
        <v>1212.0841572181948</v>
      </c>
      <c r="BC105" s="74">
        <f t="shared" si="283"/>
        <v>1250.870850249177</v>
      </c>
      <c r="BD105" s="74">
        <f t="shared" si="284"/>
        <v>1290.8987174571507</v>
      </c>
      <c r="BE105" s="74">
        <f t="shared" si="285"/>
        <v>1332.2074764157796</v>
      </c>
      <c r="BF105" s="74">
        <f t="shared" si="286"/>
        <v>1374.8381156610847</v>
      </c>
      <c r="BG105" s="74">
        <f t="shared" si="287"/>
        <v>1418.8329353622394</v>
      </c>
      <c r="BH105" s="74">
        <f t="shared" si="288"/>
        <v>1464.235589293831</v>
      </c>
      <c r="BI105" s="74">
        <f t="shared" si="289"/>
        <v>1511.0911281512338</v>
      </c>
      <c r="BJ105" s="74">
        <f t="shared" si="290"/>
        <v>1559.4460442520733</v>
      </c>
      <c r="BK105" s="74">
        <f t="shared" si="291"/>
        <v>1609.3483176681398</v>
      </c>
      <c r="BL105" s="74">
        <f t="shared" si="292"/>
        <v>1660.8474638335204</v>
      </c>
      <c r="BM105" s="74">
        <f t="shared" si="204"/>
        <v>1713.994582676193</v>
      </c>
      <c r="BN105" s="74">
        <f t="shared" si="205"/>
        <v>1768.8424093218312</v>
      </c>
      <c r="BO105" s="74">
        <f t="shared" si="206"/>
        <v>1825.4453664201299</v>
      </c>
      <c r="BP105" s="74">
        <f t="shared" si="207"/>
        <v>1883.8596181455741</v>
      </c>
      <c r="BQ105" s="74">
        <f t="shared" si="208"/>
        <v>1944.1431259262326</v>
      </c>
      <c r="BR105" s="74">
        <f t="shared" si="209"/>
        <v>2006.3557059558721</v>
      </c>
      <c r="BS105" s="74">
        <f t="shared" si="210"/>
        <v>2070.5590885464599</v>
      </c>
      <c r="BT105" s="74">
        <f t="shared" si="211"/>
        <v>2136.8169793799466</v>
      </c>
      <c r="BU105" s="74">
        <f t="shared" si="212"/>
        <v>2205.1951227201048</v>
      </c>
      <c r="BV105" s="74">
        <f t="shared" si="213"/>
        <v>2275.7613666471484</v>
      </c>
      <c r="BW105" s="74">
        <f t="shared" si="214"/>
        <v>2348.5857303798571</v>
      </c>
      <c r="BX105" s="74">
        <f t="shared" si="215"/>
        <v>2423.7404737520123</v>
      </c>
      <c r="BY105" s="74">
        <f t="shared" si="216"/>
        <v>2501.300168912077</v>
      </c>
      <c r="BZ105" s="74">
        <f t="shared" si="217"/>
        <v>2581.3417743172636</v>
      </c>
      <c r="CA105" s="74">
        <f t="shared" si="218"/>
        <v>2663.9447110954161</v>
      </c>
      <c r="CB105" s="74">
        <f t="shared" si="219"/>
        <v>2749.1909418504697</v>
      </c>
      <c r="CC105" s="74">
        <f t="shared" si="220"/>
        <v>2837.1650519896848</v>
      </c>
      <c r="CD105" s="74">
        <f t="shared" si="221"/>
        <v>2927.9543336533548</v>
      </c>
      <c r="CE105" s="74">
        <f t="shared" si="222"/>
        <v>3021.6488723302623</v>
      </c>
      <c r="CF105" s="74">
        <f t="shared" si="223"/>
        <v>3118.3416362448306</v>
      </c>
      <c r="CG105" s="74">
        <f t="shared" si="224"/>
        <v>3218.1285686046654</v>
      </c>
      <c r="CH105" s="74">
        <f t="shared" si="225"/>
        <v>3321.1086828000148</v>
      </c>
      <c r="CI105" s="74">
        <f t="shared" si="226"/>
        <v>3427.3841606496153</v>
      </c>
      <c r="CJ105" s="74">
        <f t="shared" si="227"/>
        <v>3537.0604537904032</v>
      </c>
      <c r="CK105" s="74">
        <f t="shared" si="228"/>
        <v>3650.2463883116961</v>
      </c>
      <c r="CL105" s="74">
        <f t="shared" si="229"/>
        <v>3767.0542727376705</v>
      </c>
      <c r="CM105" s="74">
        <f t="shared" si="230"/>
        <v>3887.6000094652759</v>
      </c>
      <c r="CN105" s="74">
        <f t="shared" si="231"/>
        <v>4012.0032097681647</v>
      </c>
      <c r="CO105" s="74">
        <f t="shared" si="232"/>
        <v>4140.387312480746</v>
      </c>
      <c r="CP105" s="74">
        <f t="shared" si="233"/>
        <v>4272.8797064801302</v>
      </c>
      <c r="CQ105" s="74">
        <f t="shared" si="234"/>
        <v>4409.6118570874942</v>
      </c>
      <c r="CR105" s="74">
        <f t="shared" si="235"/>
        <v>4550.7194365142941</v>
      </c>
      <c r="CS105" s="74">
        <f t="shared" si="236"/>
        <v>4696.3424584827517</v>
      </c>
      <c r="CT105" s="74">
        <f t="shared" si="237"/>
        <v>4846.6254171541996</v>
      </c>
      <c r="CU105" s="74">
        <f t="shared" si="238"/>
        <v>5001.717430503134</v>
      </c>
      <c r="CV105" s="74">
        <f t="shared" si="239"/>
        <v>5161.7723882792343</v>
      </c>
      <c r="CW105" s="74">
        <f t="shared" si="240"/>
        <v>5326.9491047041702</v>
      </c>
      <c r="CX105" s="74">
        <f t="shared" si="241"/>
        <v>5497.4114760547036</v>
      </c>
      <c r="CY105" s="74">
        <f t="shared" si="242"/>
        <v>5673.3286432884543</v>
      </c>
      <c r="CZ105" s="74">
        <f t="shared" si="243"/>
        <v>5854.8751598736853</v>
      </c>
      <c r="DA105" s="74">
        <f t="shared" si="244"/>
        <v>6042.2311649896437</v>
      </c>
      <c r="DB105" s="74">
        <f t="shared" si="245"/>
        <v>6235.5825622693128</v>
      </c>
      <c r="DC105" s="74">
        <f t="shared" si="246"/>
        <v>6435.1212042619309</v>
      </c>
      <c r="DD105" s="74">
        <f t="shared" si="247"/>
        <v>6641.0450827983132</v>
      </c>
      <c r="DE105" s="74">
        <f t="shared" si="248"/>
        <v>6853.5585254478592</v>
      </c>
      <c r="DF105" s="74">
        <f t="shared" si="249"/>
        <v>7072.8723982621905</v>
      </c>
      <c r="DG105" s="74">
        <f t="shared" si="250"/>
        <v>7299.2043150065811</v>
      </c>
      <c r="DH105" s="74">
        <f t="shared" si="251"/>
        <v>7532.778853086792</v>
      </c>
      <c r="DI105" s="74">
        <f t="shared" si="252"/>
        <v>7773.8277763855695</v>
      </c>
      <c r="DJ105" s="74">
        <f t="shared" si="253"/>
        <v>8022.5902652299083</v>
      </c>
    </row>
    <row r="106" spans="2:114" x14ac:dyDescent="0.2">
      <c r="B106" s="236" t="str">
        <f t="shared" si="254"/>
        <v>Other NdFeB applications</v>
      </c>
      <c r="C106" s="65" t="s">
        <v>2</v>
      </c>
      <c r="D106" s="74">
        <f t="shared" ref="D106:AF106" si="295">D$86*D98</f>
        <v>101.507480314218</v>
      </c>
      <c r="E106" s="74">
        <f t="shared" si="295"/>
        <v>104.5307002444971</v>
      </c>
      <c r="F106" s="74">
        <f t="shared" si="295"/>
        <v>106.10750533515723</v>
      </c>
      <c r="G106" s="74">
        <f t="shared" si="295"/>
        <v>107.99297057793787</v>
      </c>
      <c r="H106" s="74">
        <f t="shared" si="295"/>
        <v>109.604617155</v>
      </c>
      <c r="I106" s="74">
        <f t="shared" si="295"/>
        <v>136.21447545216876</v>
      </c>
      <c r="J106" s="74">
        <f t="shared" si="295"/>
        <v>145.03882035666072</v>
      </c>
      <c r="K106" s="74">
        <f t="shared" si="295"/>
        <v>136.7613114826849</v>
      </c>
      <c r="L106" s="74">
        <f t="shared" si="295"/>
        <v>131.87269124302742</v>
      </c>
      <c r="M106" s="74">
        <f t="shared" si="295"/>
        <v>141.63343304394618</v>
      </c>
      <c r="N106" s="74">
        <f t="shared" si="295"/>
        <v>144.70013350959806</v>
      </c>
      <c r="O106" s="74">
        <f t="shared" si="295"/>
        <v>145.17912883569062</v>
      </c>
      <c r="P106" s="74">
        <f t="shared" si="295"/>
        <v>171.47911819619563</v>
      </c>
      <c r="Q106" s="74">
        <f t="shared" si="295"/>
        <v>173.45074996867615</v>
      </c>
      <c r="R106" s="74">
        <f t="shared" si="295"/>
        <v>179.12340062370816</v>
      </c>
      <c r="S106" s="74">
        <f t="shared" si="295"/>
        <v>216.72636483623057</v>
      </c>
      <c r="T106" s="74">
        <f t="shared" si="295"/>
        <v>213.94183807064886</v>
      </c>
      <c r="U106" s="74">
        <f t="shared" si="295"/>
        <v>214.10748417351891</v>
      </c>
      <c r="V106" s="74">
        <f t="shared" si="295"/>
        <v>216.02423640012361</v>
      </c>
      <c r="W106" s="74">
        <f t="shared" si="295"/>
        <v>232.84843272837148</v>
      </c>
      <c r="X106" s="74">
        <f t="shared" si="295"/>
        <v>233.27006690104275</v>
      </c>
      <c r="Y106" s="74">
        <f t="shared" si="295"/>
        <v>185.82555291612528</v>
      </c>
      <c r="Z106" s="74">
        <f t="shared" si="295"/>
        <v>175.8073236238198</v>
      </c>
      <c r="AA106" s="74">
        <f t="shared" si="295"/>
        <v>179.90640905479671</v>
      </c>
      <c r="AB106" s="74">
        <f t="shared" si="295"/>
        <v>200.19648055730562</v>
      </c>
      <c r="AC106" s="74">
        <f t="shared" si="295"/>
        <v>206.22867259113107</v>
      </c>
      <c r="AD106" s="74">
        <f t="shared" si="295"/>
        <v>181.52772087838565</v>
      </c>
      <c r="AE106" s="74">
        <f t="shared" si="295"/>
        <v>150.91227028278911</v>
      </c>
      <c r="AF106" s="74">
        <f t="shared" si="295"/>
        <v>223.1593904334915</v>
      </c>
      <c r="AG106" s="74">
        <f t="shared" ref="AG106" si="296">AG$86*AG98</f>
        <v>232.39461824199998</v>
      </c>
      <c r="AH106" s="74">
        <f t="shared" si="262"/>
        <v>239.83124602574398</v>
      </c>
      <c r="AI106" s="74">
        <f t="shared" si="263"/>
        <v>247.5058458985678</v>
      </c>
      <c r="AJ106" s="74">
        <f t="shared" si="264"/>
        <v>255.42603296732199</v>
      </c>
      <c r="AK106" s="74">
        <f t="shared" si="265"/>
        <v>263.59966602227632</v>
      </c>
      <c r="AL106" s="74">
        <f t="shared" si="266"/>
        <v>272.03485533498917</v>
      </c>
      <c r="AM106" s="74">
        <f t="shared" si="267"/>
        <v>280.73997070570886</v>
      </c>
      <c r="AN106" s="74">
        <f t="shared" si="268"/>
        <v>289.72364976829152</v>
      </c>
      <c r="AO106" s="74">
        <f t="shared" si="269"/>
        <v>298.99480656087684</v>
      </c>
      <c r="AP106" s="74">
        <f t="shared" si="270"/>
        <v>308.56264037082491</v>
      </c>
      <c r="AQ106" s="74">
        <f t="shared" si="271"/>
        <v>318.43664486269131</v>
      </c>
      <c r="AR106" s="74">
        <f t="shared" si="272"/>
        <v>328.62661749829743</v>
      </c>
      <c r="AS106" s="74">
        <f t="shared" si="273"/>
        <v>339.14266925824296</v>
      </c>
      <c r="AT106" s="74">
        <f t="shared" si="274"/>
        <v>349.99523467450672</v>
      </c>
      <c r="AU106" s="74">
        <f t="shared" si="275"/>
        <v>361.19508218409095</v>
      </c>
      <c r="AV106" s="74">
        <f t="shared" si="276"/>
        <v>372.75332481398186</v>
      </c>
      <c r="AW106" s="74">
        <f t="shared" si="277"/>
        <v>384.68143120802927</v>
      </c>
      <c r="AX106" s="74">
        <f t="shared" si="278"/>
        <v>396.99123700668622</v>
      </c>
      <c r="AY106" s="74">
        <f t="shared" si="279"/>
        <v>409.69495659090018</v>
      </c>
      <c r="AZ106" s="74">
        <f t="shared" si="280"/>
        <v>422.805195201809</v>
      </c>
      <c r="BA106" s="74">
        <f t="shared" si="281"/>
        <v>436.33496144826688</v>
      </c>
      <c r="BB106" s="74">
        <f t="shared" si="282"/>
        <v>450.29768021461143</v>
      </c>
      <c r="BC106" s="74">
        <f t="shared" si="283"/>
        <v>464.70720598147904</v>
      </c>
      <c r="BD106" s="74">
        <f t="shared" si="284"/>
        <v>479.57783657288638</v>
      </c>
      <c r="BE106" s="74">
        <f t="shared" si="285"/>
        <v>494.92432734321875</v>
      </c>
      <c r="BF106" s="74">
        <f t="shared" si="286"/>
        <v>510.76190581820174</v>
      </c>
      <c r="BG106" s="74">
        <f t="shared" si="287"/>
        <v>527.10628680438424</v>
      </c>
      <c r="BH106" s="74">
        <f t="shared" si="288"/>
        <v>543.9736879821246</v>
      </c>
      <c r="BI106" s="74">
        <f t="shared" si="289"/>
        <v>561.38084599755257</v>
      </c>
      <c r="BJ106" s="74">
        <f t="shared" si="290"/>
        <v>579.34503306947431</v>
      </c>
      <c r="BK106" s="74">
        <f t="shared" si="291"/>
        <v>597.88407412769755</v>
      </c>
      <c r="BL106" s="74">
        <f t="shared" si="292"/>
        <v>617.01636449978389</v>
      </c>
      <c r="BM106" s="74">
        <f t="shared" si="204"/>
        <v>636.76088816377694</v>
      </c>
      <c r="BN106" s="74">
        <f t="shared" si="205"/>
        <v>657.13723658501783</v>
      </c>
      <c r="BO106" s="74">
        <f t="shared" si="206"/>
        <v>678.16562815573843</v>
      </c>
      <c r="BP106" s="74">
        <f t="shared" si="207"/>
        <v>699.86692825672208</v>
      </c>
      <c r="BQ106" s="74">
        <f t="shared" si="208"/>
        <v>722.26266996093716</v>
      </c>
      <c r="BR106" s="74">
        <f t="shared" si="209"/>
        <v>745.37507539968715</v>
      </c>
      <c r="BS106" s="74">
        <f t="shared" si="210"/>
        <v>769.22707781247721</v>
      </c>
      <c r="BT106" s="74">
        <f t="shared" si="211"/>
        <v>793.84234430247648</v>
      </c>
      <c r="BU106" s="74">
        <f t="shared" si="212"/>
        <v>819.24529932015571</v>
      </c>
      <c r="BV106" s="74">
        <f t="shared" si="213"/>
        <v>845.46114889840067</v>
      </c>
      <c r="BW106" s="74">
        <f t="shared" si="214"/>
        <v>872.51590566314951</v>
      </c>
      <c r="BX106" s="74">
        <f t="shared" si="215"/>
        <v>900.4364146443703</v>
      </c>
      <c r="BY106" s="74">
        <f t="shared" si="216"/>
        <v>929.25037991299018</v>
      </c>
      <c r="BZ106" s="74">
        <f t="shared" si="217"/>
        <v>958.98639207020585</v>
      </c>
      <c r="CA106" s="74">
        <f t="shared" si="218"/>
        <v>989.67395661645241</v>
      </c>
      <c r="CB106" s="74">
        <f t="shared" si="219"/>
        <v>1021.3435232281789</v>
      </c>
      <c r="CC106" s="74">
        <f t="shared" si="220"/>
        <v>1054.0265159714806</v>
      </c>
      <c r="CD106" s="74">
        <f t="shared" si="221"/>
        <v>1087.755364482568</v>
      </c>
      <c r="CE106" s="74">
        <f t="shared" si="222"/>
        <v>1122.5635361460102</v>
      </c>
      <c r="CF106" s="74">
        <f t="shared" si="223"/>
        <v>1158.4855693026825</v>
      </c>
      <c r="CG106" s="74">
        <f t="shared" si="224"/>
        <v>1195.5571075203684</v>
      </c>
      <c r="CH106" s="74">
        <f t="shared" si="225"/>
        <v>1233.8149349610203</v>
      </c>
      <c r="CI106" s="74">
        <f t="shared" si="226"/>
        <v>1273.2970128797731</v>
      </c>
      <c r="CJ106" s="74">
        <f t="shared" si="227"/>
        <v>1314.0425172919258</v>
      </c>
      <c r="CK106" s="74">
        <f t="shared" si="228"/>
        <v>1356.0918778452674</v>
      </c>
      <c r="CL106" s="74">
        <f t="shared" si="229"/>
        <v>1399.4868179363159</v>
      </c>
      <c r="CM106" s="74">
        <f t="shared" si="230"/>
        <v>1444.2703961102779</v>
      </c>
      <c r="CN106" s="74">
        <f t="shared" si="231"/>
        <v>1490.4870487858068</v>
      </c>
      <c r="CO106" s="74">
        <f t="shared" si="232"/>
        <v>1538.1826343469527</v>
      </c>
      <c r="CP106" s="74">
        <f t="shared" si="233"/>
        <v>1587.4044786460552</v>
      </c>
      <c r="CQ106" s="74">
        <f t="shared" si="234"/>
        <v>1638.201421962729</v>
      </c>
      <c r="CR106" s="74">
        <f t="shared" si="235"/>
        <v>1690.6238674655365</v>
      </c>
      <c r="CS106" s="74">
        <f t="shared" si="236"/>
        <v>1744.7238312244338</v>
      </c>
      <c r="CT106" s="74">
        <f t="shared" si="237"/>
        <v>1800.5549938236156</v>
      </c>
      <c r="CU106" s="74">
        <f t="shared" si="238"/>
        <v>1858.1727536259714</v>
      </c>
      <c r="CV106" s="74">
        <f t="shared" si="239"/>
        <v>1917.6342817420025</v>
      </c>
      <c r="CW106" s="74">
        <f t="shared" si="240"/>
        <v>1978.9985787577466</v>
      </c>
      <c r="CX106" s="74">
        <f t="shared" si="241"/>
        <v>2042.3265332779945</v>
      </c>
      <c r="CY106" s="74">
        <f t="shared" si="242"/>
        <v>2107.6809823428903</v>
      </c>
      <c r="CZ106" s="74">
        <f t="shared" si="243"/>
        <v>2175.126773777863</v>
      </c>
      <c r="DA106" s="74">
        <f t="shared" si="244"/>
        <v>2244.7308305387546</v>
      </c>
      <c r="DB106" s="74">
        <f t="shared" si="245"/>
        <v>2316.5622171159948</v>
      </c>
      <c r="DC106" s="74">
        <f t="shared" si="246"/>
        <v>2390.6922080637069</v>
      </c>
      <c r="DD106" s="74">
        <f t="shared" si="247"/>
        <v>2467.1943587217456</v>
      </c>
      <c r="DE106" s="74">
        <f t="shared" si="248"/>
        <v>2546.1445782008414</v>
      </c>
      <c r="DF106" s="74">
        <f t="shared" si="249"/>
        <v>2627.6212047032682</v>
      </c>
      <c r="DG106" s="74">
        <f t="shared" si="250"/>
        <v>2711.705083253773</v>
      </c>
      <c r="DH106" s="74">
        <f t="shared" si="251"/>
        <v>2798.4796459178938</v>
      </c>
      <c r="DI106" s="74">
        <f t="shared" si="252"/>
        <v>2888.0309945872664</v>
      </c>
      <c r="DJ106" s="74">
        <f t="shared" si="253"/>
        <v>2980.447986414059</v>
      </c>
    </row>
    <row r="107" spans="2:114" x14ac:dyDescent="0.2">
      <c r="B107" s="64" t="s">
        <v>58</v>
      </c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5"/>
      <c r="DI107" s="65"/>
      <c r="DJ107" s="65"/>
    </row>
    <row r="108" spans="2:114" x14ac:dyDescent="0.2">
      <c r="B108" s="236" t="str">
        <f>B93</f>
        <v>Air Conditioners</v>
      </c>
      <c r="C108" s="65" t="s">
        <v>2</v>
      </c>
      <c r="D108" s="74">
        <f t="shared" ref="D108:AF108" si="297">D$86*D93</f>
        <v>23.421199887913705</v>
      </c>
      <c r="E108" s="74">
        <f t="shared" si="297"/>
        <v>24.118758708928727</v>
      </c>
      <c r="F108" s="74">
        <f t="shared" si="297"/>
        <v>24.482580834138723</v>
      </c>
      <c r="G108" s="74">
        <f t="shared" si="297"/>
        <v>24.917621268559731</v>
      </c>
      <c r="H108" s="74">
        <f t="shared" si="297"/>
        <v>25.289482500000002</v>
      </c>
      <c r="I108" s="74">
        <f t="shared" si="297"/>
        <v>31.429274446739448</v>
      </c>
      <c r="J108" s="74">
        <f t="shared" si="297"/>
        <v>33.465348490230902</v>
      </c>
      <c r="K108" s="74">
        <f t="shared" si="297"/>
        <v>31.55544796554797</v>
      </c>
      <c r="L108" s="74">
        <f t="shared" si="297"/>
        <v>30.427478367103699</v>
      </c>
      <c r="M108" s="74">
        <f t="shared" si="297"/>
        <v>32.679610762331841</v>
      </c>
      <c r="N108" s="74">
        <f t="shared" si="297"/>
        <v>33.387202009598077</v>
      </c>
      <c r="O108" s="74">
        <f t="shared" si="297"/>
        <v>33.497722389407159</v>
      </c>
      <c r="P108" s="74">
        <f t="shared" si="297"/>
        <v>39.566017119565217</v>
      </c>
      <c r="Q108" s="74">
        <f t="shared" si="297"/>
        <v>40.020939079066949</v>
      </c>
      <c r="R108" s="74">
        <f t="shared" si="297"/>
        <v>41.329810942249232</v>
      </c>
      <c r="S108" s="74">
        <f t="shared" si="297"/>
        <v>50.00608325709058</v>
      </c>
      <c r="T108" s="74">
        <f t="shared" si="297"/>
        <v>49.36359900107265</v>
      </c>
      <c r="U108" s="74">
        <f t="shared" si="297"/>
        <v>49.401819144789783</v>
      </c>
      <c r="V108" s="74">
        <f t="shared" si="297"/>
        <v>49.844078541791333</v>
      </c>
      <c r="W108" s="74">
        <f t="shared" si="297"/>
        <v>53.72598816990574</v>
      </c>
      <c r="X108" s="74">
        <f t="shared" si="297"/>
        <v>53.823273396641156</v>
      </c>
      <c r="Y108" s="74">
        <f t="shared" si="297"/>
        <v>42.876223561634816</v>
      </c>
      <c r="Z108" s="74">
        <f t="shared" si="297"/>
        <v>40.564680116248226</v>
      </c>
      <c r="AA108" s="74">
        <f t="shared" si="297"/>
        <v>41.510477400737592</v>
      </c>
      <c r="AB108" s="74">
        <f t="shared" si="297"/>
        <v>46.192081346863318</v>
      </c>
      <c r="AC108" s="74">
        <f t="shared" si="297"/>
        <v>47.583911534640301</v>
      </c>
      <c r="AD108" s="74">
        <f t="shared" si="297"/>
        <v>41.88456873059198</v>
      </c>
      <c r="AE108" s="74">
        <f t="shared" si="297"/>
        <v>34.820551518871504</v>
      </c>
      <c r="AF108" s="74">
        <f t="shared" si="297"/>
        <v>51.490399269379672</v>
      </c>
      <c r="AG108" s="74">
        <f t="shared" ref="AG108" si="298">AG$86*AG93</f>
        <v>53.621277859252416</v>
      </c>
      <c r="AH108" s="74">
        <f t="shared" ref="AH108:AH113" si="299">AH101</f>
        <v>55.337158750748493</v>
      </c>
      <c r="AI108" s="74">
        <f t="shared" ref="AI108:AX110" si="300">AH108*(1+AI$90)</f>
        <v>57.107947830772446</v>
      </c>
      <c r="AJ108" s="74">
        <f t="shared" si="300"/>
        <v>58.935402161357167</v>
      </c>
      <c r="AK108" s="74">
        <f t="shared" si="300"/>
        <v>60.821335030520601</v>
      </c>
      <c r="AL108" s="74">
        <f t="shared" si="300"/>
        <v>62.767617751497262</v>
      </c>
      <c r="AM108" s="74">
        <f t="shared" si="300"/>
        <v>64.776181519545176</v>
      </c>
      <c r="AN108" s="74">
        <f t="shared" si="300"/>
        <v>66.849019328170627</v>
      </c>
      <c r="AO108" s="74">
        <f t="shared" si="300"/>
        <v>68.988187946672085</v>
      </c>
      <c r="AP108" s="74">
        <f t="shared" si="300"/>
        <v>71.19580996096559</v>
      </c>
      <c r="AQ108" s="74">
        <f t="shared" si="300"/>
        <v>73.474075879716494</v>
      </c>
      <c r="AR108" s="74">
        <f t="shared" si="300"/>
        <v>75.825246307867431</v>
      </c>
      <c r="AS108" s="74">
        <f t="shared" si="300"/>
        <v>78.25165418971919</v>
      </c>
      <c r="AT108" s="74">
        <f t="shared" si="300"/>
        <v>80.755707123790202</v>
      </c>
      <c r="AU108" s="74">
        <f t="shared" si="300"/>
        <v>83.339889751751485</v>
      </c>
      <c r="AV108" s="74">
        <f t="shared" si="300"/>
        <v>86.006766223807531</v>
      </c>
      <c r="AW108" s="74">
        <f t="shared" si="300"/>
        <v>88.75898274296938</v>
      </c>
      <c r="AX108" s="74">
        <f t="shared" si="300"/>
        <v>91.599270190744406</v>
      </c>
      <c r="AY108" s="74">
        <f t="shared" ref="AY108:BL110" si="301">AX108*(1+AY$90)</f>
        <v>94.530446836848228</v>
      </c>
      <c r="AZ108" s="74">
        <f t="shared" si="301"/>
        <v>97.55542113562737</v>
      </c>
      <c r="BA108" s="74">
        <f t="shared" si="301"/>
        <v>100.67719461196745</v>
      </c>
      <c r="BB108" s="74">
        <f t="shared" si="301"/>
        <v>103.89886483955041</v>
      </c>
      <c r="BC108" s="74">
        <f t="shared" si="301"/>
        <v>107.22362851441603</v>
      </c>
      <c r="BD108" s="74">
        <f t="shared" si="301"/>
        <v>110.65478462687734</v>
      </c>
      <c r="BE108" s="74">
        <f t="shared" si="301"/>
        <v>114.19573773493742</v>
      </c>
      <c r="BF108" s="74">
        <f t="shared" si="301"/>
        <v>117.85000134245543</v>
      </c>
      <c r="BG108" s="74">
        <f t="shared" si="301"/>
        <v>121.62120138541401</v>
      </c>
      <c r="BH108" s="74">
        <f t="shared" si="301"/>
        <v>125.51307982974727</v>
      </c>
      <c r="BI108" s="74">
        <f t="shared" si="301"/>
        <v>129.52949838429919</v>
      </c>
      <c r="BJ108" s="74">
        <f t="shared" si="301"/>
        <v>133.67444233259675</v>
      </c>
      <c r="BK108" s="74">
        <f t="shared" si="301"/>
        <v>137.95202448723987</v>
      </c>
      <c r="BL108" s="74">
        <f t="shared" si="301"/>
        <v>142.36648927083155</v>
      </c>
      <c r="BM108" s="74">
        <f t="shared" ref="BM108:BM113" si="302">BL108*(1+BM$90)</f>
        <v>146.92221692749817</v>
      </c>
      <c r="BN108" s="74">
        <f t="shared" ref="BN108:BN113" si="303">BM108*(1+BN$90)</f>
        <v>151.62372786917811</v>
      </c>
      <c r="BO108" s="74">
        <f t="shared" ref="BO108:BO113" si="304">BN108*(1+BO$90)</f>
        <v>156.47568716099181</v>
      </c>
      <c r="BP108" s="74">
        <f t="shared" ref="BP108:BP113" si="305">BO108*(1+BP$90)</f>
        <v>161.48290915014354</v>
      </c>
      <c r="BQ108" s="74">
        <f t="shared" ref="BQ108:BQ113" si="306">BP108*(1+BQ$90)</f>
        <v>166.65036224294815</v>
      </c>
      <c r="BR108" s="74">
        <f t="shared" ref="BR108:BR113" si="307">BQ108*(1+BR$90)</f>
        <v>171.98317383472249</v>
      </c>
      <c r="BS108" s="74">
        <f t="shared" ref="BS108:BS113" si="308">BR108*(1+BS$90)</f>
        <v>177.48663539743362</v>
      </c>
      <c r="BT108" s="74">
        <f t="shared" ref="BT108:BT113" si="309">BS108*(1+BT$90)</f>
        <v>183.16620773015148</v>
      </c>
      <c r="BU108" s="74">
        <f t="shared" ref="BU108:BU113" si="310">BT108*(1+BU$90)</f>
        <v>189.02752637751632</v>
      </c>
      <c r="BV108" s="74">
        <f t="shared" ref="BV108:BV113" si="311">BU108*(1+BV$90)</f>
        <v>195.07640722159684</v>
      </c>
      <c r="BW108" s="74">
        <f t="shared" ref="BW108:BW113" si="312">BV108*(1+BW$90)</f>
        <v>201.31885225268795</v>
      </c>
      <c r="BX108" s="74">
        <f t="shared" ref="BX108:BX113" si="313">BW108*(1+BX$90)</f>
        <v>207.76105552477398</v>
      </c>
      <c r="BY108" s="74">
        <f t="shared" ref="BY108:BY113" si="314">BX108*(1+BY$90)</f>
        <v>214.40940930156674</v>
      </c>
      <c r="BZ108" s="74">
        <f t="shared" ref="BZ108:BZ113" si="315">BY108*(1+BZ$90)</f>
        <v>221.27051039921687</v>
      </c>
      <c r="CA108" s="74">
        <f t="shared" ref="CA108:CA113" si="316">BZ108*(1+CA$90)</f>
        <v>228.35116673199181</v>
      </c>
      <c r="CB108" s="74">
        <f t="shared" ref="CB108:CB113" si="317">CA108*(1+CB$90)</f>
        <v>235.65840406741555</v>
      </c>
      <c r="CC108" s="74">
        <f t="shared" ref="CC108:CC113" si="318">CB108*(1+CC$90)</f>
        <v>243.19947299757285</v>
      </c>
      <c r="CD108" s="74">
        <f t="shared" ref="CD108:CD113" si="319">CC108*(1+CD$90)</f>
        <v>250.9818561334952</v>
      </c>
      <c r="CE108" s="74">
        <f t="shared" ref="CE108:CE113" si="320">CD108*(1+CE$90)</f>
        <v>259.01327552976704</v>
      </c>
      <c r="CF108" s="74">
        <f t="shared" ref="CF108:CF113" si="321">CE108*(1+CF$90)</f>
        <v>267.3017003467196</v>
      </c>
      <c r="CG108" s="74">
        <f t="shared" ref="CG108:CG113" si="322">CF108*(1+CG$90)</f>
        <v>275.85535475781461</v>
      </c>
      <c r="CH108" s="74">
        <f t="shared" ref="CH108:CH113" si="323">CG108*(1+CH$90)</f>
        <v>284.68272611006466</v>
      </c>
      <c r="CI108" s="74">
        <f t="shared" ref="CI108:CI113" si="324">CH108*(1+CI$90)</f>
        <v>293.79257334558673</v>
      </c>
      <c r="CJ108" s="74">
        <f t="shared" ref="CJ108:CJ113" si="325">CI108*(1+CJ$90)</f>
        <v>303.19393569264554</v>
      </c>
      <c r="CK108" s="74">
        <f t="shared" ref="CK108:CK113" si="326">CJ108*(1+CK$90)</f>
        <v>312.89614163481019</v>
      </c>
      <c r="CL108" s="74">
        <f t="shared" ref="CL108:CL113" si="327">CK108*(1+CL$90)</f>
        <v>322.90881816712414</v>
      </c>
      <c r="CM108" s="74">
        <f t="shared" ref="CM108:CM113" si="328">CL108*(1+CM$90)</f>
        <v>333.24190034847214</v>
      </c>
      <c r="CN108" s="74">
        <f t="shared" ref="CN108:CN113" si="329">CM108*(1+CN$90)</f>
        <v>343.90564115962326</v>
      </c>
      <c r="CO108" s="74">
        <f t="shared" ref="CO108:CO113" si="330">CN108*(1+CO$90)</f>
        <v>354.91062167673124</v>
      </c>
      <c r="CP108" s="74">
        <f t="shared" ref="CP108:CP113" si="331">CO108*(1+CP$90)</f>
        <v>366.26776157038665</v>
      </c>
      <c r="CQ108" s="74">
        <f t="shared" ref="CQ108:CQ113" si="332">CP108*(1+CQ$90)</f>
        <v>377.98832994063906</v>
      </c>
      <c r="CR108" s="74">
        <f t="shared" ref="CR108:CR113" si="333">CQ108*(1+CR$90)</f>
        <v>390.0839564987395</v>
      </c>
      <c r="CS108" s="74">
        <f t="shared" ref="CS108:CS113" si="334">CR108*(1+CS$90)</f>
        <v>402.56664310669919</v>
      </c>
      <c r="CT108" s="74">
        <f t="shared" ref="CT108:CT113" si="335">CS108*(1+CT$90)</f>
        <v>415.44877568611355</v>
      </c>
      <c r="CU108" s="74">
        <f t="shared" ref="CU108:CU113" si="336">CT108*(1+CU$90)</f>
        <v>428.7431365080692</v>
      </c>
      <c r="CV108" s="74">
        <f t="shared" ref="CV108:CV113" si="337">CU108*(1+CV$90)</f>
        <v>442.46291687632743</v>
      </c>
      <c r="CW108" s="74">
        <f t="shared" ref="CW108:CW113" si="338">CV108*(1+CW$90)</f>
        <v>456.62173021636994</v>
      </c>
      <c r="CX108" s="74">
        <f t="shared" ref="CX108:CX113" si="339">CW108*(1+CX$90)</f>
        <v>471.23362558329381</v>
      </c>
      <c r="CY108" s="74">
        <f t="shared" ref="CY108:CY113" si="340">CX108*(1+CY$90)</f>
        <v>486.3131016019592</v>
      </c>
      <c r="CZ108" s="74">
        <f t="shared" ref="CZ108:CZ113" si="341">CY108*(1+CZ$90)</f>
        <v>501.87512085322192</v>
      </c>
      <c r="DA108" s="74">
        <f t="shared" ref="DA108:DA113" si="342">CZ108*(1+DA$90)</f>
        <v>517.93512472052498</v>
      </c>
      <c r="DB108" s="74">
        <f t="shared" ref="DB108:DB113" si="343">DA108*(1+DB$90)</f>
        <v>534.50904871158184</v>
      </c>
      <c r="DC108" s="74">
        <f t="shared" ref="DC108:DC113" si="344">DB108*(1+DC$90)</f>
        <v>551.61333827035253</v>
      </c>
      <c r="DD108" s="74">
        <f t="shared" ref="DD108:DD113" si="345">DC108*(1+DD$90)</f>
        <v>569.26496509500384</v>
      </c>
      <c r="DE108" s="74">
        <f t="shared" ref="DE108:DE113" si="346">DD108*(1+DE$90)</f>
        <v>587.48144397804401</v>
      </c>
      <c r="DF108" s="74">
        <f t="shared" ref="DF108:DF113" si="347">DE108*(1+DF$90)</f>
        <v>606.28085018534148</v>
      </c>
      <c r="DG108" s="74">
        <f t="shared" ref="DG108:DG113" si="348">DF108*(1+DG$90)</f>
        <v>625.68183739127244</v>
      </c>
      <c r="DH108" s="74">
        <f t="shared" ref="DH108:DH113" si="349">DG108*(1+DH$90)</f>
        <v>645.70365618779317</v>
      </c>
      <c r="DI108" s="74">
        <f t="shared" ref="DI108:DI113" si="350">DH108*(1+DI$90)</f>
        <v>666.36617318580261</v>
      </c>
      <c r="DJ108" s="74">
        <f t="shared" ref="DJ108:DJ113" si="351">DI108*(1+DJ$90)</f>
        <v>687.68989072774832</v>
      </c>
    </row>
    <row r="109" spans="2:114" x14ac:dyDescent="0.2">
      <c r="B109" s="236" t="str">
        <f t="shared" ref="B109:B113" si="352">B94</f>
        <v>MRI Scanners</v>
      </c>
      <c r="C109" s="65" t="s">
        <v>2</v>
      </c>
      <c r="D109" s="74">
        <f t="shared" ref="D109:AF109" si="353">D$86*D94</f>
        <v>7.8226807625631771</v>
      </c>
      <c r="E109" s="74">
        <f t="shared" si="353"/>
        <v>8.0556654087821951</v>
      </c>
      <c r="F109" s="74">
        <f t="shared" si="353"/>
        <v>8.1771819986023324</v>
      </c>
      <c r="G109" s="74">
        <f t="shared" si="353"/>
        <v>8.3224855036989496</v>
      </c>
      <c r="H109" s="74">
        <f t="shared" si="353"/>
        <v>8.4466871549999993</v>
      </c>
      <c r="I109" s="74">
        <f t="shared" si="353"/>
        <v>10.497377665210974</v>
      </c>
      <c r="J109" s="74">
        <f t="shared" si="353"/>
        <v>11.17742639573712</v>
      </c>
      <c r="K109" s="74">
        <f t="shared" si="353"/>
        <v>10.539519620493021</v>
      </c>
      <c r="L109" s="74">
        <f t="shared" si="353"/>
        <v>10.162777774612634</v>
      </c>
      <c r="M109" s="74">
        <f t="shared" si="353"/>
        <v>10.914989994618834</v>
      </c>
      <c r="N109" s="74">
        <f t="shared" si="353"/>
        <v>11.151325471205757</v>
      </c>
      <c r="O109" s="74">
        <f t="shared" si="353"/>
        <v>11.188239278061991</v>
      </c>
      <c r="P109" s="74">
        <f t="shared" si="353"/>
        <v>13.215049717934781</v>
      </c>
      <c r="Q109" s="74">
        <f t="shared" si="353"/>
        <v>13.366993652408361</v>
      </c>
      <c r="R109" s="74">
        <f t="shared" si="353"/>
        <v>13.804156854711243</v>
      </c>
      <c r="S109" s="74">
        <f t="shared" si="353"/>
        <v>16.702031807868252</v>
      </c>
      <c r="T109" s="74">
        <f t="shared" si="353"/>
        <v>16.487442066358263</v>
      </c>
      <c r="U109" s="74">
        <f t="shared" si="353"/>
        <v>16.500207594359786</v>
      </c>
      <c r="V109" s="74">
        <f t="shared" si="353"/>
        <v>16.647922232958305</v>
      </c>
      <c r="W109" s="74">
        <f t="shared" si="353"/>
        <v>17.944480048748517</v>
      </c>
      <c r="X109" s="74">
        <f t="shared" si="353"/>
        <v>17.976973314478144</v>
      </c>
      <c r="Y109" s="74">
        <f t="shared" si="353"/>
        <v>14.320658669586026</v>
      </c>
      <c r="Z109" s="74">
        <f t="shared" si="353"/>
        <v>13.548603158826907</v>
      </c>
      <c r="AA109" s="74">
        <f t="shared" si="353"/>
        <v>13.864499451846354</v>
      </c>
      <c r="AB109" s="74">
        <f t="shared" si="353"/>
        <v>15.428155169852348</v>
      </c>
      <c r="AC109" s="74">
        <f t="shared" si="353"/>
        <v>15.89302645256986</v>
      </c>
      <c r="AD109" s="74">
        <f t="shared" si="353"/>
        <v>13.98944595601772</v>
      </c>
      <c r="AE109" s="74">
        <f t="shared" si="353"/>
        <v>11.630064207303082</v>
      </c>
      <c r="AF109" s="74">
        <f t="shared" si="353"/>
        <v>17.197793355972809</v>
      </c>
      <c r="AG109" s="74">
        <f t="shared" ref="AG109" si="354">AG$86*AG94</f>
        <v>17.909506804990308</v>
      </c>
      <c r="AH109" s="74">
        <f t="shared" si="299"/>
        <v>18.48261102275</v>
      </c>
      <c r="AI109" s="74">
        <f t="shared" si="300"/>
        <v>19.074054575478002</v>
      </c>
      <c r="AJ109" s="74">
        <f t="shared" si="300"/>
        <v>19.684424321893299</v>
      </c>
      <c r="AK109" s="74">
        <f t="shared" si="300"/>
        <v>20.314325900193886</v>
      </c>
      <c r="AL109" s="74">
        <f t="shared" si="300"/>
        <v>20.96438432900009</v>
      </c>
      <c r="AM109" s="74">
        <f t="shared" si="300"/>
        <v>21.635244627528095</v>
      </c>
      <c r="AN109" s="74">
        <f t="shared" si="300"/>
        <v>22.327572455608994</v>
      </c>
      <c r="AO109" s="74">
        <f t="shared" si="300"/>
        <v>23.042054774188482</v>
      </c>
      <c r="AP109" s="74">
        <f t="shared" si="300"/>
        <v>23.779400526962515</v>
      </c>
      <c r="AQ109" s="74">
        <f t="shared" si="300"/>
        <v>24.540341343825318</v>
      </c>
      <c r="AR109" s="74">
        <f t="shared" si="300"/>
        <v>25.325632266827729</v>
      </c>
      <c r="AS109" s="74">
        <f t="shared" si="300"/>
        <v>26.136052499366215</v>
      </c>
      <c r="AT109" s="74">
        <f t="shared" si="300"/>
        <v>26.972406179345935</v>
      </c>
      <c r="AU109" s="74">
        <f t="shared" si="300"/>
        <v>27.835523177085005</v>
      </c>
      <c r="AV109" s="74">
        <f t="shared" si="300"/>
        <v>28.726259918751726</v>
      </c>
      <c r="AW109" s="74">
        <f t="shared" si="300"/>
        <v>29.645500236151783</v>
      </c>
      <c r="AX109" s="74">
        <f t="shared" si="300"/>
        <v>30.594156243708639</v>
      </c>
      <c r="AY109" s="74">
        <f t="shared" si="301"/>
        <v>31.573169243507316</v>
      </c>
      <c r="AZ109" s="74">
        <f t="shared" si="301"/>
        <v>32.583510659299549</v>
      </c>
      <c r="BA109" s="74">
        <f t="shared" si="301"/>
        <v>33.626183000397134</v>
      </c>
      <c r="BB109" s="74">
        <f t="shared" si="301"/>
        <v>34.702220856409845</v>
      </c>
      <c r="BC109" s="74">
        <f t="shared" si="301"/>
        <v>35.81269192381496</v>
      </c>
      <c r="BD109" s="74">
        <f t="shared" si="301"/>
        <v>36.958698065377042</v>
      </c>
      <c r="BE109" s="74">
        <f t="shared" si="301"/>
        <v>38.14137640346911</v>
      </c>
      <c r="BF109" s="74">
        <f t="shared" si="301"/>
        <v>39.361900448380119</v>
      </c>
      <c r="BG109" s="74">
        <f t="shared" si="301"/>
        <v>40.621481262728281</v>
      </c>
      <c r="BH109" s="74">
        <f t="shared" si="301"/>
        <v>41.921368663135588</v>
      </c>
      <c r="BI109" s="74">
        <f t="shared" si="301"/>
        <v>43.26285246035593</v>
      </c>
      <c r="BJ109" s="74">
        <f t="shared" si="301"/>
        <v>44.647263739087322</v>
      </c>
      <c r="BK109" s="74">
        <f t="shared" si="301"/>
        <v>46.075976178738117</v>
      </c>
      <c r="BL109" s="74">
        <f t="shared" si="301"/>
        <v>47.550407416457737</v>
      </c>
      <c r="BM109" s="74">
        <f t="shared" si="302"/>
        <v>49.07202045378439</v>
      </c>
      <c r="BN109" s="74">
        <f t="shared" si="303"/>
        <v>50.642325108305492</v>
      </c>
      <c r="BO109" s="74">
        <f t="shared" si="304"/>
        <v>52.262879511771267</v>
      </c>
      <c r="BP109" s="74">
        <f t="shared" si="305"/>
        <v>53.935291656147946</v>
      </c>
      <c r="BQ109" s="74">
        <f t="shared" si="306"/>
        <v>55.661220989144681</v>
      </c>
      <c r="BR109" s="74">
        <f t="shared" si="307"/>
        <v>57.442380060797312</v>
      </c>
      <c r="BS109" s="74">
        <f t="shared" si="308"/>
        <v>59.280536222742825</v>
      </c>
      <c r="BT109" s="74">
        <f t="shared" si="309"/>
        <v>61.177513381870597</v>
      </c>
      <c r="BU109" s="74">
        <f t="shared" si="310"/>
        <v>63.135193810090456</v>
      </c>
      <c r="BV109" s="74">
        <f t="shared" si="311"/>
        <v>65.155520012013355</v>
      </c>
      <c r="BW109" s="74">
        <f t="shared" si="312"/>
        <v>67.240496652397781</v>
      </c>
      <c r="BX109" s="74">
        <f t="shared" si="313"/>
        <v>69.392192545274511</v>
      </c>
      <c r="BY109" s="74">
        <f t="shared" si="314"/>
        <v>71.612742706723296</v>
      </c>
      <c r="BZ109" s="74">
        <f t="shared" si="315"/>
        <v>73.90435047333844</v>
      </c>
      <c r="CA109" s="74">
        <f t="shared" si="316"/>
        <v>76.269289688485273</v>
      </c>
      <c r="CB109" s="74">
        <f t="shared" si="317"/>
        <v>78.709906958516797</v>
      </c>
      <c r="CC109" s="74">
        <f t="shared" si="318"/>
        <v>81.22862398118933</v>
      </c>
      <c r="CD109" s="74">
        <f t="shared" si="319"/>
        <v>83.827939948587385</v>
      </c>
      <c r="CE109" s="74">
        <f t="shared" si="320"/>
        <v>86.510434026942178</v>
      </c>
      <c r="CF109" s="74">
        <f t="shared" si="321"/>
        <v>89.278767915804337</v>
      </c>
      <c r="CG109" s="74">
        <f t="shared" si="322"/>
        <v>92.13568848911008</v>
      </c>
      <c r="CH109" s="74">
        <f t="shared" si="323"/>
        <v>95.084030520761601</v>
      </c>
      <c r="CI109" s="74">
        <f t="shared" si="324"/>
        <v>98.126719497425981</v>
      </c>
      <c r="CJ109" s="74">
        <f t="shared" si="325"/>
        <v>101.26677452134362</v>
      </c>
      <c r="CK109" s="74">
        <f t="shared" si="326"/>
        <v>104.50731130602662</v>
      </c>
      <c r="CL109" s="74">
        <f t="shared" si="327"/>
        <v>107.85154526781947</v>
      </c>
      <c r="CM109" s="74">
        <f t="shared" si="328"/>
        <v>111.3027947163897</v>
      </c>
      <c r="CN109" s="74">
        <f t="shared" si="329"/>
        <v>114.86448414731417</v>
      </c>
      <c r="CO109" s="74">
        <f t="shared" si="330"/>
        <v>118.54014764002822</v>
      </c>
      <c r="CP109" s="74">
        <f t="shared" si="331"/>
        <v>122.33343236450914</v>
      </c>
      <c r="CQ109" s="74">
        <f t="shared" si="332"/>
        <v>126.24810220017343</v>
      </c>
      <c r="CR109" s="74">
        <f t="shared" si="333"/>
        <v>130.28804147057897</v>
      </c>
      <c r="CS109" s="74">
        <f t="shared" si="334"/>
        <v>134.45725879763751</v>
      </c>
      <c r="CT109" s="74">
        <f t="shared" si="335"/>
        <v>138.75989107916192</v>
      </c>
      <c r="CU109" s="74">
        <f t="shared" si="336"/>
        <v>143.2002075936951</v>
      </c>
      <c r="CV109" s="74">
        <f t="shared" si="337"/>
        <v>147.78261423669335</v>
      </c>
      <c r="CW109" s="74">
        <f t="shared" si="338"/>
        <v>152.51165789226755</v>
      </c>
      <c r="CX109" s="74">
        <f t="shared" si="339"/>
        <v>157.39203094482011</v>
      </c>
      <c r="CY109" s="74">
        <f t="shared" si="340"/>
        <v>162.42857593505437</v>
      </c>
      <c r="CZ109" s="74">
        <f t="shared" si="341"/>
        <v>167.62629036497611</v>
      </c>
      <c r="DA109" s="74">
        <f t="shared" si="342"/>
        <v>172.99033165665534</v>
      </c>
      <c r="DB109" s="74">
        <f t="shared" si="343"/>
        <v>178.52602226966832</v>
      </c>
      <c r="DC109" s="74">
        <f t="shared" si="344"/>
        <v>184.23885498229771</v>
      </c>
      <c r="DD109" s="74">
        <f t="shared" si="345"/>
        <v>190.13449834173124</v>
      </c>
      <c r="DE109" s="74">
        <f t="shared" si="346"/>
        <v>196.21880228866664</v>
      </c>
      <c r="DF109" s="74">
        <f t="shared" si="347"/>
        <v>202.49780396190397</v>
      </c>
      <c r="DG109" s="74">
        <f t="shared" si="348"/>
        <v>208.97773368868491</v>
      </c>
      <c r="DH109" s="74">
        <f t="shared" si="349"/>
        <v>215.66502116672282</v>
      </c>
      <c r="DI109" s="74">
        <f t="shared" si="350"/>
        <v>222.56630184405796</v>
      </c>
      <c r="DJ109" s="74">
        <f t="shared" si="351"/>
        <v>229.68842350306781</v>
      </c>
    </row>
    <row r="110" spans="2:114" x14ac:dyDescent="0.2">
      <c r="B110" s="236" t="str">
        <f t="shared" si="352"/>
        <v>Magnetic Separators</v>
      </c>
      <c r="C110" s="65" t="s">
        <v>2</v>
      </c>
      <c r="D110" s="74">
        <f t="shared" ref="D110:AF110" si="355">D$86*D95</f>
        <v>23.421199887913705</v>
      </c>
      <c r="E110" s="74">
        <f t="shared" si="355"/>
        <v>24.118758708928727</v>
      </c>
      <c r="F110" s="74">
        <f t="shared" si="355"/>
        <v>24.482580834138723</v>
      </c>
      <c r="G110" s="74">
        <f t="shared" si="355"/>
        <v>24.917621268559731</v>
      </c>
      <c r="H110" s="74">
        <f t="shared" si="355"/>
        <v>25.289482500000002</v>
      </c>
      <c r="I110" s="74">
        <f t="shared" si="355"/>
        <v>31.429274446739448</v>
      </c>
      <c r="J110" s="74">
        <f t="shared" si="355"/>
        <v>33.465348490230902</v>
      </c>
      <c r="K110" s="74">
        <f t="shared" si="355"/>
        <v>31.55544796554797</v>
      </c>
      <c r="L110" s="74">
        <f t="shared" si="355"/>
        <v>30.427478367103699</v>
      </c>
      <c r="M110" s="74">
        <f t="shared" si="355"/>
        <v>32.679610762331841</v>
      </c>
      <c r="N110" s="74">
        <f t="shared" si="355"/>
        <v>33.387202009598077</v>
      </c>
      <c r="O110" s="74">
        <f t="shared" si="355"/>
        <v>33.497722389407159</v>
      </c>
      <c r="P110" s="74">
        <f t="shared" si="355"/>
        <v>39.566017119565217</v>
      </c>
      <c r="Q110" s="74">
        <f t="shared" si="355"/>
        <v>40.020939079066949</v>
      </c>
      <c r="R110" s="74">
        <f t="shared" si="355"/>
        <v>41.329810942249232</v>
      </c>
      <c r="S110" s="74">
        <f t="shared" si="355"/>
        <v>50.00608325709058</v>
      </c>
      <c r="T110" s="74">
        <f t="shared" si="355"/>
        <v>49.36359900107265</v>
      </c>
      <c r="U110" s="74">
        <f t="shared" si="355"/>
        <v>49.401819144789783</v>
      </c>
      <c r="V110" s="74">
        <f t="shared" si="355"/>
        <v>49.844078541791333</v>
      </c>
      <c r="W110" s="74">
        <f t="shared" si="355"/>
        <v>53.72598816990574</v>
      </c>
      <c r="X110" s="74">
        <f t="shared" si="355"/>
        <v>53.823273396641156</v>
      </c>
      <c r="Y110" s="74">
        <f t="shared" si="355"/>
        <v>42.876223561634816</v>
      </c>
      <c r="Z110" s="74">
        <f t="shared" si="355"/>
        <v>40.564680116248226</v>
      </c>
      <c r="AA110" s="74">
        <f t="shared" si="355"/>
        <v>41.510477400737592</v>
      </c>
      <c r="AB110" s="74">
        <f t="shared" si="355"/>
        <v>46.192081346863318</v>
      </c>
      <c r="AC110" s="74">
        <f t="shared" si="355"/>
        <v>47.583911534640301</v>
      </c>
      <c r="AD110" s="74">
        <f t="shared" si="355"/>
        <v>41.88456873059198</v>
      </c>
      <c r="AE110" s="74">
        <f t="shared" si="355"/>
        <v>34.820551518871504</v>
      </c>
      <c r="AF110" s="74">
        <f t="shared" si="355"/>
        <v>51.490399269379672</v>
      </c>
      <c r="AG110" s="74">
        <f t="shared" ref="AG110" si="356">AG$86*AG95</f>
        <v>53.621277859252416</v>
      </c>
      <c r="AH110" s="74">
        <f t="shared" si="299"/>
        <v>55.337158750748493</v>
      </c>
      <c r="AI110" s="74">
        <f t="shared" si="300"/>
        <v>57.107947830772446</v>
      </c>
      <c r="AJ110" s="74">
        <f t="shared" si="300"/>
        <v>58.935402161357167</v>
      </c>
      <c r="AK110" s="74">
        <f t="shared" si="300"/>
        <v>60.821335030520601</v>
      </c>
      <c r="AL110" s="74">
        <f t="shared" si="300"/>
        <v>62.767617751497262</v>
      </c>
      <c r="AM110" s="74">
        <f t="shared" si="300"/>
        <v>64.776181519545176</v>
      </c>
      <c r="AN110" s="74">
        <f t="shared" si="300"/>
        <v>66.849019328170627</v>
      </c>
      <c r="AO110" s="74">
        <f t="shared" si="300"/>
        <v>68.988187946672085</v>
      </c>
      <c r="AP110" s="74">
        <f t="shared" si="300"/>
        <v>71.19580996096559</v>
      </c>
      <c r="AQ110" s="74">
        <f t="shared" si="300"/>
        <v>73.474075879716494</v>
      </c>
      <c r="AR110" s="74">
        <f t="shared" si="300"/>
        <v>75.825246307867431</v>
      </c>
      <c r="AS110" s="74">
        <f t="shared" si="300"/>
        <v>78.25165418971919</v>
      </c>
      <c r="AT110" s="74">
        <f t="shared" si="300"/>
        <v>80.755707123790202</v>
      </c>
      <c r="AU110" s="74">
        <f t="shared" si="300"/>
        <v>83.339889751751485</v>
      </c>
      <c r="AV110" s="74">
        <f t="shared" si="300"/>
        <v>86.006766223807531</v>
      </c>
      <c r="AW110" s="74">
        <f t="shared" si="300"/>
        <v>88.75898274296938</v>
      </c>
      <c r="AX110" s="74">
        <f t="shared" si="300"/>
        <v>91.599270190744406</v>
      </c>
      <c r="AY110" s="74">
        <f t="shared" si="301"/>
        <v>94.530446836848228</v>
      </c>
      <c r="AZ110" s="74">
        <f t="shared" si="301"/>
        <v>97.55542113562737</v>
      </c>
      <c r="BA110" s="74">
        <f t="shared" si="301"/>
        <v>100.67719461196745</v>
      </c>
      <c r="BB110" s="74">
        <f t="shared" si="301"/>
        <v>103.89886483955041</v>
      </c>
      <c r="BC110" s="74">
        <f t="shared" si="301"/>
        <v>107.22362851441603</v>
      </c>
      <c r="BD110" s="74">
        <f t="shared" si="301"/>
        <v>110.65478462687734</v>
      </c>
      <c r="BE110" s="74">
        <f t="shared" si="301"/>
        <v>114.19573773493742</v>
      </c>
      <c r="BF110" s="74">
        <f t="shared" si="301"/>
        <v>117.85000134245543</v>
      </c>
      <c r="BG110" s="74">
        <f t="shared" si="301"/>
        <v>121.62120138541401</v>
      </c>
      <c r="BH110" s="74">
        <f t="shared" si="301"/>
        <v>125.51307982974727</v>
      </c>
      <c r="BI110" s="74">
        <f t="shared" si="301"/>
        <v>129.52949838429919</v>
      </c>
      <c r="BJ110" s="74">
        <f t="shared" si="301"/>
        <v>133.67444233259675</v>
      </c>
      <c r="BK110" s="74">
        <f t="shared" si="301"/>
        <v>137.95202448723987</v>
      </c>
      <c r="BL110" s="74">
        <f t="shared" si="301"/>
        <v>142.36648927083155</v>
      </c>
      <c r="BM110" s="74">
        <f t="shared" si="302"/>
        <v>146.92221692749817</v>
      </c>
      <c r="BN110" s="74">
        <f t="shared" si="303"/>
        <v>151.62372786917811</v>
      </c>
      <c r="BO110" s="74">
        <f t="shared" si="304"/>
        <v>156.47568716099181</v>
      </c>
      <c r="BP110" s="74">
        <f t="shared" si="305"/>
        <v>161.48290915014354</v>
      </c>
      <c r="BQ110" s="74">
        <f t="shared" si="306"/>
        <v>166.65036224294815</v>
      </c>
      <c r="BR110" s="74">
        <f t="shared" si="307"/>
        <v>171.98317383472249</v>
      </c>
      <c r="BS110" s="74">
        <f t="shared" si="308"/>
        <v>177.48663539743362</v>
      </c>
      <c r="BT110" s="74">
        <f t="shared" si="309"/>
        <v>183.16620773015148</v>
      </c>
      <c r="BU110" s="74">
        <f t="shared" si="310"/>
        <v>189.02752637751632</v>
      </c>
      <c r="BV110" s="74">
        <f t="shared" si="311"/>
        <v>195.07640722159684</v>
      </c>
      <c r="BW110" s="74">
        <f t="shared" si="312"/>
        <v>201.31885225268795</v>
      </c>
      <c r="BX110" s="74">
        <f t="shared" si="313"/>
        <v>207.76105552477398</v>
      </c>
      <c r="BY110" s="74">
        <f t="shared" si="314"/>
        <v>214.40940930156674</v>
      </c>
      <c r="BZ110" s="74">
        <f t="shared" si="315"/>
        <v>221.27051039921687</v>
      </c>
      <c r="CA110" s="74">
        <f t="shared" si="316"/>
        <v>228.35116673199181</v>
      </c>
      <c r="CB110" s="74">
        <f t="shared" si="317"/>
        <v>235.65840406741555</v>
      </c>
      <c r="CC110" s="74">
        <f t="shared" si="318"/>
        <v>243.19947299757285</v>
      </c>
      <c r="CD110" s="74">
        <f t="shared" si="319"/>
        <v>250.9818561334952</v>
      </c>
      <c r="CE110" s="74">
        <f t="shared" si="320"/>
        <v>259.01327552976704</v>
      </c>
      <c r="CF110" s="74">
        <f t="shared" si="321"/>
        <v>267.3017003467196</v>
      </c>
      <c r="CG110" s="74">
        <f t="shared" si="322"/>
        <v>275.85535475781461</v>
      </c>
      <c r="CH110" s="74">
        <f t="shared" si="323"/>
        <v>284.68272611006466</v>
      </c>
      <c r="CI110" s="74">
        <f t="shared" si="324"/>
        <v>293.79257334558673</v>
      </c>
      <c r="CJ110" s="74">
        <f t="shared" si="325"/>
        <v>303.19393569264554</v>
      </c>
      <c r="CK110" s="74">
        <f t="shared" si="326"/>
        <v>312.89614163481019</v>
      </c>
      <c r="CL110" s="74">
        <f t="shared" si="327"/>
        <v>322.90881816712414</v>
      </c>
      <c r="CM110" s="74">
        <f t="shared" si="328"/>
        <v>333.24190034847214</v>
      </c>
      <c r="CN110" s="74">
        <f t="shared" si="329"/>
        <v>343.90564115962326</v>
      </c>
      <c r="CO110" s="74">
        <f t="shared" si="330"/>
        <v>354.91062167673124</v>
      </c>
      <c r="CP110" s="74">
        <f t="shared" si="331"/>
        <v>366.26776157038665</v>
      </c>
      <c r="CQ110" s="74">
        <f t="shared" si="332"/>
        <v>377.98832994063906</v>
      </c>
      <c r="CR110" s="74">
        <f t="shared" si="333"/>
        <v>390.0839564987395</v>
      </c>
      <c r="CS110" s="74">
        <f t="shared" si="334"/>
        <v>402.56664310669919</v>
      </c>
      <c r="CT110" s="74">
        <f t="shared" si="335"/>
        <v>415.44877568611355</v>
      </c>
      <c r="CU110" s="74">
        <f t="shared" si="336"/>
        <v>428.7431365080692</v>
      </c>
      <c r="CV110" s="74">
        <f t="shared" si="337"/>
        <v>442.46291687632743</v>
      </c>
      <c r="CW110" s="74">
        <f t="shared" si="338"/>
        <v>456.62173021636994</v>
      </c>
      <c r="CX110" s="74">
        <f t="shared" si="339"/>
        <v>471.23362558329381</v>
      </c>
      <c r="CY110" s="74">
        <f t="shared" si="340"/>
        <v>486.3131016019592</v>
      </c>
      <c r="CZ110" s="74">
        <f t="shared" si="341"/>
        <v>501.87512085322192</v>
      </c>
      <c r="DA110" s="74">
        <f t="shared" si="342"/>
        <v>517.93512472052498</v>
      </c>
      <c r="DB110" s="74">
        <f t="shared" si="343"/>
        <v>534.50904871158184</v>
      </c>
      <c r="DC110" s="74">
        <f t="shared" si="344"/>
        <v>551.61333827035253</v>
      </c>
      <c r="DD110" s="74">
        <f t="shared" si="345"/>
        <v>569.26496509500384</v>
      </c>
      <c r="DE110" s="74">
        <f t="shared" si="346"/>
        <v>587.48144397804401</v>
      </c>
      <c r="DF110" s="74">
        <f t="shared" si="347"/>
        <v>606.28085018534148</v>
      </c>
      <c r="DG110" s="74">
        <f t="shared" si="348"/>
        <v>625.68183739127244</v>
      </c>
      <c r="DH110" s="74">
        <f t="shared" si="349"/>
        <v>645.70365618779317</v>
      </c>
      <c r="DI110" s="74">
        <f t="shared" si="350"/>
        <v>666.36617318580261</v>
      </c>
      <c r="DJ110" s="74">
        <f t="shared" si="351"/>
        <v>687.68989072774832</v>
      </c>
    </row>
    <row r="111" spans="2:114" x14ac:dyDescent="0.2">
      <c r="B111" s="236" t="str">
        <f t="shared" si="352"/>
        <v>Other Generators</v>
      </c>
      <c r="C111" s="65" t="s">
        <v>2</v>
      </c>
      <c r="D111" s="74">
        <f t="shared" ref="D111:AF111" si="357">D$86*D96</f>
        <v>39.019719013264229</v>
      </c>
      <c r="E111" s="74">
        <f t="shared" si="357"/>
        <v>40.181852009075257</v>
      </c>
      <c r="F111" s="74">
        <f t="shared" si="357"/>
        <v>40.78797966967511</v>
      </c>
      <c r="G111" s="74">
        <f t="shared" si="357"/>
        <v>41.512757033420513</v>
      </c>
      <c r="H111" s="74">
        <f t="shared" si="357"/>
        <v>42.132277844999997</v>
      </c>
      <c r="I111" s="74">
        <f t="shared" si="357"/>
        <v>52.361171228267921</v>
      </c>
      <c r="J111" s="74">
        <f t="shared" si="357"/>
        <v>55.753270584724682</v>
      </c>
      <c r="K111" s="74">
        <f t="shared" si="357"/>
        <v>52.571376310602915</v>
      </c>
      <c r="L111" s="74">
        <f t="shared" si="357"/>
        <v>50.692178959594756</v>
      </c>
      <c r="M111" s="74">
        <f t="shared" si="357"/>
        <v>54.444231530044846</v>
      </c>
      <c r="N111" s="74">
        <f t="shared" si="357"/>
        <v>55.623078547990396</v>
      </c>
      <c r="O111" s="74">
        <f t="shared" si="357"/>
        <v>55.807205500752325</v>
      </c>
      <c r="P111" s="74">
        <f t="shared" si="357"/>
        <v>65.916984521195644</v>
      </c>
      <c r="Q111" s="74">
        <f t="shared" si="357"/>
        <v>66.674884505725529</v>
      </c>
      <c r="R111" s="74">
        <f t="shared" si="357"/>
        <v>68.855465029787212</v>
      </c>
      <c r="S111" s="74">
        <f t="shared" si="357"/>
        <v>83.310134706312908</v>
      </c>
      <c r="T111" s="74">
        <f t="shared" si="357"/>
        <v>82.239755935787031</v>
      </c>
      <c r="U111" s="74">
        <f t="shared" si="357"/>
        <v>82.303430695219774</v>
      </c>
      <c r="V111" s="74">
        <f t="shared" si="357"/>
        <v>83.040234850624344</v>
      </c>
      <c r="W111" s="74">
        <f t="shared" si="357"/>
        <v>89.507496291062949</v>
      </c>
      <c r="X111" s="74">
        <f t="shared" si="357"/>
        <v>89.669573478804153</v>
      </c>
      <c r="Y111" s="74">
        <f t="shared" si="357"/>
        <v>71.431788453683595</v>
      </c>
      <c r="Z111" s="74">
        <f t="shared" si="357"/>
        <v>67.580757073669545</v>
      </c>
      <c r="AA111" s="74">
        <f t="shared" si="357"/>
        <v>69.156455349628828</v>
      </c>
      <c r="AB111" s="74">
        <f t="shared" si="357"/>
        <v>76.956007523874291</v>
      </c>
      <c r="AC111" s="74">
        <f t="shared" si="357"/>
        <v>79.274796616710731</v>
      </c>
      <c r="AD111" s="74">
        <f t="shared" si="357"/>
        <v>69.779691505166241</v>
      </c>
      <c r="AE111" s="74">
        <f t="shared" si="357"/>
        <v>58.011038830439922</v>
      </c>
      <c r="AF111" s="74">
        <f t="shared" si="357"/>
        <v>85.783005182786525</v>
      </c>
      <c r="AG111" s="74">
        <f t="shared" ref="AG111" si="358">AG$86*AG96</f>
        <v>89.333048913514517</v>
      </c>
      <c r="AH111" s="74">
        <f t="shared" si="299"/>
        <v>92.19170647874698</v>
      </c>
      <c r="AI111" s="74">
        <f t="shared" ref="AI111:AI113" si="359">AH111*(1+AI$90)</f>
        <v>95.14184108606689</v>
      </c>
      <c r="AJ111" s="74">
        <f t="shared" ref="AJ111:AJ113" si="360">AI111*(1+AJ$90)</f>
        <v>98.186380000821032</v>
      </c>
      <c r="AK111" s="74">
        <f t="shared" ref="AK111:AK113" si="361">AJ111*(1+AK$90)</f>
        <v>101.32834416084731</v>
      </c>
      <c r="AL111" s="74">
        <f t="shared" ref="AL111:AL113" si="362">AK111*(1+AL$90)</f>
        <v>104.57085117399443</v>
      </c>
      <c r="AM111" s="74">
        <f t="shared" ref="AM111:AM113" si="363">AL111*(1+AM$90)</f>
        <v>107.91711841156226</v>
      </c>
      <c r="AN111" s="74">
        <f t="shared" ref="AN111:AN113" si="364">AM111*(1+AN$90)</f>
        <v>111.37046620073225</v>
      </c>
      <c r="AO111" s="74">
        <f t="shared" ref="AO111:AO113" si="365">AN111*(1+AO$90)</f>
        <v>114.93432111915568</v>
      </c>
      <c r="AP111" s="74">
        <f t="shared" ref="AP111:AP113" si="366">AO111*(1+AP$90)</f>
        <v>118.61221939496866</v>
      </c>
      <c r="AQ111" s="74">
        <f t="shared" ref="AQ111:AQ113" si="367">AP111*(1+AQ$90)</f>
        <v>122.40781041560766</v>
      </c>
      <c r="AR111" s="74">
        <f t="shared" ref="AR111:AR113" si="368">AQ111*(1+AR$90)</f>
        <v>126.32486034890711</v>
      </c>
      <c r="AS111" s="74">
        <f t="shared" ref="AS111:AS113" si="369">AR111*(1+AS$90)</f>
        <v>130.36725588007215</v>
      </c>
      <c r="AT111" s="74">
        <f t="shared" ref="AT111:AT113" si="370">AS111*(1+AT$90)</f>
        <v>134.53900806823447</v>
      </c>
      <c r="AU111" s="74">
        <f t="shared" ref="AU111:AU113" si="371">AT111*(1+AU$90)</f>
        <v>138.84425632641796</v>
      </c>
      <c r="AV111" s="74">
        <f t="shared" ref="AV111:AV113" si="372">AU111*(1+AV$90)</f>
        <v>143.28727252886335</v>
      </c>
      <c r="AW111" s="74">
        <f t="shared" ref="AW111:AW113" si="373">AV111*(1+AW$90)</f>
        <v>147.87246524978698</v>
      </c>
      <c r="AX111" s="74">
        <f t="shared" ref="AX111:AX113" si="374">AW111*(1+AX$90)</f>
        <v>152.60438413778016</v>
      </c>
      <c r="AY111" s="74">
        <f t="shared" ref="AY111:AY113" si="375">AX111*(1+AY$90)</f>
        <v>157.48772443018913</v>
      </c>
      <c r="AZ111" s="74">
        <f t="shared" ref="AZ111:AZ113" si="376">AY111*(1+AZ$90)</f>
        <v>162.52733161195519</v>
      </c>
      <c r="BA111" s="74">
        <f t="shared" ref="BA111:BA113" si="377">AZ111*(1+BA$90)</f>
        <v>167.72820622353777</v>
      </c>
      <c r="BB111" s="74">
        <f t="shared" ref="BB111:BB113" si="378">BA111*(1+BB$90)</f>
        <v>173.09550882269099</v>
      </c>
      <c r="BC111" s="74">
        <f t="shared" ref="BC111:BC113" si="379">BB111*(1+BC$90)</f>
        <v>178.63456510501712</v>
      </c>
      <c r="BD111" s="74">
        <f t="shared" ref="BD111:BD113" si="380">BC111*(1+BD$90)</f>
        <v>184.35087118837768</v>
      </c>
      <c r="BE111" s="74">
        <f t="shared" ref="BE111:BE113" si="381">BD111*(1+BE$90)</f>
        <v>190.25009906640577</v>
      </c>
      <c r="BF111" s="74">
        <f t="shared" ref="BF111:BF113" si="382">BE111*(1+BF$90)</f>
        <v>196.33810223653074</v>
      </c>
      <c r="BG111" s="74">
        <f t="shared" ref="BG111:BG113" si="383">BF111*(1+BG$90)</f>
        <v>202.62092150809974</v>
      </c>
      <c r="BH111" s="74">
        <f t="shared" ref="BH111:BH113" si="384">BG111*(1+BH$90)</f>
        <v>209.10479099635893</v>
      </c>
      <c r="BI111" s="74">
        <f t="shared" ref="BI111:BI113" si="385">BH111*(1+BI$90)</f>
        <v>215.79614430824242</v>
      </c>
      <c r="BJ111" s="74">
        <f t="shared" ref="BJ111:BJ113" si="386">BI111*(1+BJ$90)</f>
        <v>222.70162092610619</v>
      </c>
      <c r="BK111" s="74">
        <f t="shared" ref="BK111:BK113" si="387">BJ111*(1+BK$90)</f>
        <v>229.8280727957416</v>
      </c>
      <c r="BL111" s="74">
        <f t="shared" ref="BL111:BL113" si="388">BK111*(1+BL$90)</f>
        <v>237.18257112520536</v>
      </c>
      <c r="BM111" s="74">
        <f t="shared" si="302"/>
        <v>244.77241340121194</v>
      </c>
      <c r="BN111" s="74">
        <f t="shared" si="303"/>
        <v>252.60513063005072</v>
      </c>
      <c r="BO111" s="74">
        <f t="shared" si="304"/>
        <v>260.68849481021238</v>
      </c>
      <c r="BP111" s="74">
        <f t="shared" si="305"/>
        <v>269.03052664413917</v>
      </c>
      <c r="BQ111" s="74">
        <f t="shared" si="306"/>
        <v>277.63950349675162</v>
      </c>
      <c r="BR111" s="74">
        <f t="shared" si="307"/>
        <v>286.52396760864769</v>
      </c>
      <c r="BS111" s="74">
        <f t="shared" si="308"/>
        <v>295.69273457212444</v>
      </c>
      <c r="BT111" s="74">
        <f t="shared" si="309"/>
        <v>305.15490207843243</v>
      </c>
      <c r="BU111" s="74">
        <f t="shared" si="310"/>
        <v>314.91985894494229</v>
      </c>
      <c r="BV111" s="74">
        <f t="shared" si="311"/>
        <v>324.99729443118048</v>
      </c>
      <c r="BW111" s="74">
        <f t="shared" si="312"/>
        <v>335.39720785297828</v>
      </c>
      <c r="BX111" s="74">
        <f t="shared" si="313"/>
        <v>346.12991850427358</v>
      </c>
      <c r="BY111" s="74">
        <f t="shared" si="314"/>
        <v>357.20607589641037</v>
      </c>
      <c r="BZ111" s="74">
        <f t="shared" si="315"/>
        <v>368.63667032509551</v>
      </c>
      <c r="CA111" s="74">
        <f t="shared" si="316"/>
        <v>380.43304377549856</v>
      </c>
      <c r="CB111" s="74">
        <f t="shared" si="317"/>
        <v>392.60690117631452</v>
      </c>
      <c r="CC111" s="74">
        <f t="shared" si="318"/>
        <v>405.17032201395659</v>
      </c>
      <c r="CD111" s="74">
        <f t="shared" si="319"/>
        <v>418.13577231840321</v>
      </c>
      <c r="CE111" s="74">
        <f t="shared" si="320"/>
        <v>431.51611703259215</v>
      </c>
      <c r="CF111" s="74">
        <f t="shared" si="321"/>
        <v>445.32463277763509</v>
      </c>
      <c r="CG111" s="74">
        <f t="shared" si="322"/>
        <v>459.57502102651944</v>
      </c>
      <c r="CH111" s="74">
        <f t="shared" si="323"/>
        <v>474.28142169936808</v>
      </c>
      <c r="CI111" s="74">
        <f t="shared" si="324"/>
        <v>489.45842719374787</v>
      </c>
      <c r="CJ111" s="74">
        <f t="shared" si="325"/>
        <v>505.1210968639478</v>
      </c>
      <c r="CK111" s="74">
        <f t="shared" si="326"/>
        <v>521.2849719635941</v>
      </c>
      <c r="CL111" s="74">
        <f t="shared" si="327"/>
        <v>537.96609106642916</v>
      </c>
      <c r="CM111" s="74">
        <f t="shared" si="328"/>
        <v>555.18100598055491</v>
      </c>
      <c r="CN111" s="74">
        <f t="shared" si="329"/>
        <v>572.94679817193264</v>
      </c>
      <c r="CO111" s="74">
        <f t="shared" si="330"/>
        <v>591.28109571343452</v>
      </c>
      <c r="CP111" s="74">
        <f t="shared" si="331"/>
        <v>610.20209077626441</v>
      </c>
      <c r="CQ111" s="74">
        <f t="shared" si="332"/>
        <v>629.72855768110492</v>
      </c>
      <c r="CR111" s="74">
        <f t="shared" si="333"/>
        <v>649.87987152690027</v>
      </c>
      <c r="CS111" s="74">
        <f t="shared" si="334"/>
        <v>670.67602741576115</v>
      </c>
      <c r="CT111" s="74">
        <f t="shared" si="335"/>
        <v>692.13766029306555</v>
      </c>
      <c r="CU111" s="74">
        <f t="shared" si="336"/>
        <v>714.2860654224437</v>
      </c>
      <c r="CV111" s="74">
        <f t="shared" si="337"/>
        <v>737.14321951596196</v>
      </c>
      <c r="CW111" s="74">
        <f t="shared" si="338"/>
        <v>760.73180254047281</v>
      </c>
      <c r="CX111" s="74">
        <f t="shared" si="339"/>
        <v>785.07522022176795</v>
      </c>
      <c r="CY111" s="74">
        <f t="shared" si="340"/>
        <v>810.19762726886449</v>
      </c>
      <c r="CZ111" s="74">
        <f t="shared" si="341"/>
        <v>836.12395134146823</v>
      </c>
      <c r="DA111" s="74">
        <f t="shared" si="342"/>
        <v>862.87991778439527</v>
      </c>
      <c r="DB111" s="74">
        <f t="shared" si="343"/>
        <v>890.49207515349599</v>
      </c>
      <c r="DC111" s="74">
        <f t="shared" si="344"/>
        <v>918.98782155840786</v>
      </c>
      <c r="DD111" s="74">
        <f t="shared" si="345"/>
        <v>948.39543184827698</v>
      </c>
      <c r="DE111" s="74">
        <f t="shared" si="346"/>
        <v>978.74408566742193</v>
      </c>
      <c r="DF111" s="74">
        <f t="shared" si="347"/>
        <v>1010.0638964087794</v>
      </c>
      <c r="DG111" s="74">
        <f t="shared" si="348"/>
        <v>1042.3859410938603</v>
      </c>
      <c r="DH111" s="74">
        <f t="shared" si="349"/>
        <v>1075.7422912088639</v>
      </c>
      <c r="DI111" s="74">
        <f t="shared" si="350"/>
        <v>1110.1660445275475</v>
      </c>
      <c r="DJ111" s="74">
        <f t="shared" si="351"/>
        <v>1145.6913579524289</v>
      </c>
    </row>
    <row r="112" spans="2:114" x14ac:dyDescent="0.2">
      <c r="B112" s="236" t="str">
        <f t="shared" si="352"/>
        <v>Other Motors</v>
      </c>
      <c r="C112" s="65" t="s">
        <v>2</v>
      </c>
      <c r="D112" s="74">
        <f t="shared" ref="D112:AF112" si="389">D$86*D97</f>
        <v>273.23171789240126</v>
      </c>
      <c r="E112" s="74">
        <f t="shared" si="389"/>
        <v>281.36943909836253</v>
      </c>
      <c r="F112" s="74">
        <f t="shared" si="389"/>
        <v>285.61378801106235</v>
      </c>
      <c r="G112" s="74">
        <f t="shared" si="389"/>
        <v>290.68896971901785</v>
      </c>
      <c r="H112" s="74">
        <f t="shared" si="389"/>
        <v>295.027102845</v>
      </c>
      <c r="I112" s="74">
        <f t="shared" si="389"/>
        <v>366.65391569566242</v>
      </c>
      <c r="J112" s="74">
        <f t="shared" si="389"/>
        <v>390.40675548703371</v>
      </c>
      <c r="K112" s="74">
        <f t="shared" si="389"/>
        <v>368.12585596608261</v>
      </c>
      <c r="L112" s="74">
        <f t="shared" si="389"/>
        <v>354.96696263063177</v>
      </c>
      <c r="M112" s="74">
        <f t="shared" si="389"/>
        <v>381.24033915336327</v>
      </c>
      <c r="N112" s="74">
        <f t="shared" si="389"/>
        <v>389.49509864397118</v>
      </c>
      <c r="O112" s="74">
        <f t="shared" si="389"/>
        <v>390.78442939482392</v>
      </c>
      <c r="P112" s="74">
        <f t="shared" si="389"/>
        <v>461.57715571684781</v>
      </c>
      <c r="Q112" s="74">
        <f t="shared" si="389"/>
        <v>466.88427529639506</v>
      </c>
      <c r="R112" s="74">
        <f t="shared" si="389"/>
        <v>482.15357445227954</v>
      </c>
      <c r="S112" s="74">
        <f t="shared" si="389"/>
        <v>583.37096727721871</v>
      </c>
      <c r="T112" s="74">
        <f t="shared" si="389"/>
        <v>575.87574594651358</v>
      </c>
      <c r="U112" s="74">
        <f t="shared" si="389"/>
        <v>576.32162214311768</v>
      </c>
      <c r="V112" s="74">
        <f t="shared" si="389"/>
        <v>581.48102026853769</v>
      </c>
      <c r="W112" s="74">
        <f t="shared" si="389"/>
        <v>626.76737799012039</v>
      </c>
      <c r="X112" s="74">
        <f t="shared" si="389"/>
        <v>627.90230744521568</v>
      </c>
      <c r="Y112" s="74">
        <f t="shared" si="389"/>
        <v>500.19402407003173</v>
      </c>
      <c r="Z112" s="74">
        <f t="shared" si="389"/>
        <v>473.22755823615182</v>
      </c>
      <c r="AA112" s="74">
        <f t="shared" si="389"/>
        <v>484.26122935700477</v>
      </c>
      <c r="AB112" s="74">
        <f t="shared" si="389"/>
        <v>538.87682099250753</v>
      </c>
      <c r="AC112" s="74">
        <f t="shared" si="389"/>
        <v>555.11391196311376</v>
      </c>
      <c r="AD112" s="74">
        <f t="shared" si="389"/>
        <v>488.62537881108608</v>
      </c>
      <c r="AE112" s="74">
        <f t="shared" si="389"/>
        <v>406.21655401915496</v>
      </c>
      <c r="AF112" s="74">
        <f t="shared" si="389"/>
        <v>600.68699787658329</v>
      </c>
      <c r="AG112" s="74">
        <f t="shared" ref="AG112" si="390">AG$86*AG97</f>
        <v>625.54582750603868</v>
      </c>
      <c r="AH112" s="74">
        <f t="shared" si="299"/>
        <v>645.56329398623188</v>
      </c>
      <c r="AI112" s="74">
        <f t="shared" si="359"/>
        <v>666.2213193937913</v>
      </c>
      <c r="AJ112" s="74">
        <f t="shared" si="360"/>
        <v>687.54040161439264</v>
      </c>
      <c r="AK112" s="74">
        <f t="shared" si="361"/>
        <v>709.54169446605317</v>
      </c>
      <c r="AL112" s="74">
        <f t="shared" si="362"/>
        <v>732.24702868896691</v>
      </c>
      <c r="AM112" s="74">
        <f t="shared" si="363"/>
        <v>755.67893360701385</v>
      </c>
      <c r="AN112" s="74">
        <f t="shared" si="364"/>
        <v>779.86065948243834</v>
      </c>
      <c r="AO112" s="74">
        <f t="shared" si="365"/>
        <v>804.81620058587635</v>
      </c>
      <c r="AP112" s="74">
        <f t="shared" si="366"/>
        <v>830.57031900462437</v>
      </c>
      <c r="AQ112" s="74">
        <f t="shared" si="367"/>
        <v>857.14856921277237</v>
      </c>
      <c r="AR112" s="74">
        <f t="shared" si="368"/>
        <v>884.57732342758106</v>
      </c>
      <c r="AS112" s="74">
        <f t="shared" si="369"/>
        <v>912.88379777726368</v>
      </c>
      <c r="AT112" s="74">
        <f t="shared" si="370"/>
        <v>942.09607930613618</v>
      </c>
      <c r="AU112" s="74">
        <f t="shared" si="371"/>
        <v>972.24315384393253</v>
      </c>
      <c r="AV112" s="74">
        <f t="shared" si="372"/>
        <v>1003.3549347669384</v>
      </c>
      <c r="AW112" s="74">
        <f t="shared" si="373"/>
        <v>1035.4622926794805</v>
      </c>
      <c r="AX112" s="74">
        <f t="shared" si="374"/>
        <v>1068.5970860452239</v>
      </c>
      <c r="AY112" s="74">
        <f t="shared" si="375"/>
        <v>1102.7921927986711</v>
      </c>
      <c r="AZ112" s="74">
        <f t="shared" si="376"/>
        <v>1138.0815429682286</v>
      </c>
      <c r="BA112" s="74">
        <f t="shared" si="377"/>
        <v>1174.500152343212</v>
      </c>
      <c r="BB112" s="74">
        <f t="shared" si="378"/>
        <v>1212.0841572181948</v>
      </c>
      <c r="BC112" s="74">
        <f t="shared" si="379"/>
        <v>1250.870850249177</v>
      </c>
      <c r="BD112" s="74">
        <f t="shared" si="380"/>
        <v>1290.8987174571507</v>
      </c>
      <c r="BE112" s="74">
        <f t="shared" si="381"/>
        <v>1332.2074764157796</v>
      </c>
      <c r="BF112" s="74">
        <f t="shared" si="382"/>
        <v>1374.8381156610847</v>
      </c>
      <c r="BG112" s="74">
        <f t="shared" si="383"/>
        <v>1418.8329353622394</v>
      </c>
      <c r="BH112" s="74">
        <f t="shared" si="384"/>
        <v>1464.235589293831</v>
      </c>
      <c r="BI112" s="74">
        <f t="shared" si="385"/>
        <v>1511.0911281512338</v>
      </c>
      <c r="BJ112" s="74">
        <f t="shared" si="386"/>
        <v>1559.4460442520733</v>
      </c>
      <c r="BK112" s="74">
        <f t="shared" si="387"/>
        <v>1609.3483176681398</v>
      </c>
      <c r="BL112" s="74">
        <f t="shared" si="388"/>
        <v>1660.8474638335204</v>
      </c>
      <c r="BM112" s="74">
        <f t="shared" si="302"/>
        <v>1713.994582676193</v>
      </c>
      <c r="BN112" s="74">
        <f t="shared" si="303"/>
        <v>1768.8424093218312</v>
      </c>
      <c r="BO112" s="74">
        <f t="shared" si="304"/>
        <v>1825.4453664201299</v>
      </c>
      <c r="BP112" s="74">
        <f t="shared" si="305"/>
        <v>1883.8596181455741</v>
      </c>
      <c r="BQ112" s="74">
        <f t="shared" si="306"/>
        <v>1944.1431259262326</v>
      </c>
      <c r="BR112" s="74">
        <f t="shared" si="307"/>
        <v>2006.3557059558721</v>
      </c>
      <c r="BS112" s="74">
        <f t="shared" si="308"/>
        <v>2070.5590885464599</v>
      </c>
      <c r="BT112" s="74">
        <f t="shared" si="309"/>
        <v>2136.8169793799466</v>
      </c>
      <c r="BU112" s="74">
        <f t="shared" si="310"/>
        <v>2205.1951227201048</v>
      </c>
      <c r="BV112" s="74">
        <f t="shared" si="311"/>
        <v>2275.7613666471484</v>
      </c>
      <c r="BW112" s="74">
        <f t="shared" si="312"/>
        <v>2348.5857303798571</v>
      </c>
      <c r="BX112" s="74">
        <f t="shared" si="313"/>
        <v>2423.7404737520123</v>
      </c>
      <c r="BY112" s="74">
        <f t="shared" si="314"/>
        <v>2501.300168912077</v>
      </c>
      <c r="BZ112" s="74">
        <f t="shared" si="315"/>
        <v>2581.3417743172636</v>
      </c>
      <c r="CA112" s="74">
        <f t="shared" si="316"/>
        <v>2663.9447110954161</v>
      </c>
      <c r="CB112" s="74">
        <f t="shared" si="317"/>
        <v>2749.1909418504697</v>
      </c>
      <c r="CC112" s="74">
        <f t="shared" si="318"/>
        <v>2837.1650519896848</v>
      </c>
      <c r="CD112" s="74">
        <f t="shared" si="319"/>
        <v>2927.9543336533548</v>
      </c>
      <c r="CE112" s="74">
        <f t="shared" si="320"/>
        <v>3021.6488723302623</v>
      </c>
      <c r="CF112" s="74">
        <f t="shared" si="321"/>
        <v>3118.3416362448306</v>
      </c>
      <c r="CG112" s="74">
        <f t="shared" si="322"/>
        <v>3218.1285686046654</v>
      </c>
      <c r="CH112" s="74">
        <f t="shared" si="323"/>
        <v>3321.1086828000148</v>
      </c>
      <c r="CI112" s="74">
        <f t="shared" si="324"/>
        <v>3427.3841606496153</v>
      </c>
      <c r="CJ112" s="74">
        <f t="shared" si="325"/>
        <v>3537.0604537904032</v>
      </c>
      <c r="CK112" s="74">
        <f t="shared" si="326"/>
        <v>3650.2463883116961</v>
      </c>
      <c r="CL112" s="74">
        <f t="shared" si="327"/>
        <v>3767.0542727376705</v>
      </c>
      <c r="CM112" s="74">
        <f t="shared" si="328"/>
        <v>3887.6000094652759</v>
      </c>
      <c r="CN112" s="74">
        <f t="shared" si="329"/>
        <v>4012.0032097681647</v>
      </c>
      <c r="CO112" s="74">
        <f t="shared" si="330"/>
        <v>4140.387312480746</v>
      </c>
      <c r="CP112" s="74">
        <f t="shared" si="331"/>
        <v>4272.8797064801302</v>
      </c>
      <c r="CQ112" s="74">
        <f t="shared" si="332"/>
        <v>4409.6118570874942</v>
      </c>
      <c r="CR112" s="74">
        <f t="shared" si="333"/>
        <v>4550.7194365142941</v>
      </c>
      <c r="CS112" s="74">
        <f t="shared" si="334"/>
        <v>4696.3424584827517</v>
      </c>
      <c r="CT112" s="74">
        <f t="shared" si="335"/>
        <v>4846.6254171541996</v>
      </c>
      <c r="CU112" s="74">
        <f t="shared" si="336"/>
        <v>5001.717430503134</v>
      </c>
      <c r="CV112" s="74">
        <f t="shared" si="337"/>
        <v>5161.7723882792343</v>
      </c>
      <c r="CW112" s="74">
        <f t="shared" si="338"/>
        <v>5326.9491047041702</v>
      </c>
      <c r="CX112" s="74">
        <f t="shared" si="339"/>
        <v>5497.4114760547036</v>
      </c>
      <c r="CY112" s="74">
        <f t="shared" si="340"/>
        <v>5673.3286432884543</v>
      </c>
      <c r="CZ112" s="74">
        <f t="shared" si="341"/>
        <v>5854.8751598736853</v>
      </c>
      <c r="DA112" s="74">
        <f t="shared" si="342"/>
        <v>6042.2311649896437</v>
      </c>
      <c r="DB112" s="74">
        <f t="shared" si="343"/>
        <v>6235.5825622693128</v>
      </c>
      <c r="DC112" s="74">
        <f t="shared" si="344"/>
        <v>6435.1212042619309</v>
      </c>
      <c r="DD112" s="74">
        <f t="shared" si="345"/>
        <v>6641.0450827983132</v>
      </c>
      <c r="DE112" s="74">
        <f t="shared" si="346"/>
        <v>6853.5585254478592</v>
      </c>
      <c r="DF112" s="74">
        <f t="shared" si="347"/>
        <v>7072.8723982621905</v>
      </c>
      <c r="DG112" s="74">
        <f t="shared" si="348"/>
        <v>7299.2043150065811</v>
      </c>
      <c r="DH112" s="74">
        <f t="shared" si="349"/>
        <v>7532.778853086792</v>
      </c>
      <c r="DI112" s="74">
        <f t="shared" si="350"/>
        <v>7773.8277763855695</v>
      </c>
      <c r="DJ112" s="74">
        <f t="shared" si="351"/>
        <v>8022.5902652299083</v>
      </c>
    </row>
    <row r="113" spans="2:114" x14ac:dyDescent="0.2">
      <c r="B113" s="236" t="str">
        <f t="shared" si="352"/>
        <v>Other NdFeB applications</v>
      </c>
      <c r="C113" s="65" t="s">
        <v>2</v>
      </c>
      <c r="D113" s="74">
        <f t="shared" ref="D113:AF113" si="391">D$86*D98</f>
        <v>101.507480314218</v>
      </c>
      <c r="E113" s="74">
        <f t="shared" si="391"/>
        <v>104.5307002444971</v>
      </c>
      <c r="F113" s="74">
        <f t="shared" si="391"/>
        <v>106.10750533515723</v>
      </c>
      <c r="G113" s="74">
        <f t="shared" si="391"/>
        <v>107.99297057793787</v>
      </c>
      <c r="H113" s="74">
        <f t="shared" si="391"/>
        <v>109.604617155</v>
      </c>
      <c r="I113" s="74">
        <f t="shared" si="391"/>
        <v>136.21447545216876</v>
      </c>
      <c r="J113" s="74">
        <f t="shared" si="391"/>
        <v>145.03882035666072</v>
      </c>
      <c r="K113" s="74">
        <f t="shared" si="391"/>
        <v>136.7613114826849</v>
      </c>
      <c r="L113" s="74">
        <f t="shared" si="391"/>
        <v>131.87269124302742</v>
      </c>
      <c r="M113" s="74">
        <f t="shared" si="391"/>
        <v>141.63343304394618</v>
      </c>
      <c r="N113" s="74">
        <f t="shared" si="391"/>
        <v>144.70013350959806</v>
      </c>
      <c r="O113" s="74">
        <f t="shared" si="391"/>
        <v>145.17912883569062</v>
      </c>
      <c r="P113" s="74">
        <f t="shared" si="391"/>
        <v>171.47911819619563</v>
      </c>
      <c r="Q113" s="74">
        <f t="shared" si="391"/>
        <v>173.45074996867615</v>
      </c>
      <c r="R113" s="74">
        <f t="shared" si="391"/>
        <v>179.12340062370816</v>
      </c>
      <c r="S113" s="74">
        <f t="shared" si="391"/>
        <v>216.72636483623057</v>
      </c>
      <c r="T113" s="74">
        <f t="shared" si="391"/>
        <v>213.94183807064886</v>
      </c>
      <c r="U113" s="74">
        <f t="shared" si="391"/>
        <v>214.10748417351891</v>
      </c>
      <c r="V113" s="74">
        <f t="shared" si="391"/>
        <v>216.02423640012361</v>
      </c>
      <c r="W113" s="74">
        <f t="shared" si="391"/>
        <v>232.84843272837148</v>
      </c>
      <c r="X113" s="74">
        <f t="shared" si="391"/>
        <v>233.27006690104275</v>
      </c>
      <c r="Y113" s="74">
        <f t="shared" si="391"/>
        <v>185.82555291612528</v>
      </c>
      <c r="Z113" s="74">
        <f t="shared" si="391"/>
        <v>175.8073236238198</v>
      </c>
      <c r="AA113" s="74">
        <f t="shared" si="391"/>
        <v>179.90640905479671</v>
      </c>
      <c r="AB113" s="74">
        <f t="shared" si="391"/>
        <v>200.19648055730562</v>
      </c>
      <c r="AC113" s="74">
        <f t="shared" si="391"/>
        <v>206.22867259113107</v>
      </c>
      <c r="AD113" s="74">
        <f t="shared" si="391"/>
        <v>181.52772087838565</v>
      </c>
      <c r="AE113" s="74">
        <f t="shared" si="391"/>
        <v>150.91227028278911</v>
      </c>
      <c r="AF113" s="74">
        <f t="shared" si="391"/>
        <v>223.1593904334915</v>
      </c>
      <c r="AG113" s="74">
        <f t="shared" ref="AG113" si="392">AG$86*AG98</f>
        <v>232.39461824199998</v>
      </c>
      <c r="AH113" s="74">
        <f t="shared" si="299"/>
        <v>239.83124602574398</v>
      </c>
      <c r="AI113" s="74">
        <f t="shared" si="359"/>
        <v>247.5058458985678</v>
      </c>
      <c r="AJ113" s="74">
        <f t="shared" si="360"/>
        <v>255.42603296732199</v>
      </c>
      <c r="AK113" s="74">
        <f t="shared" si="361"/>
        <v>263.59966602227632</v>
      </c>
      <c r="AL113" s="74">
        <f t="shared" si="362"/>
        <v>272.03485533498917</v>
      </c>
      <c r="AM113" s="74">
        <f t="shared" si="363"/>
        <v>280.73997070570886</v>
      </c>
      <c r="AN113" s="74">
        <f t="shared" si="364"/>
        <v>289.72364976829152</v>
      </c>
      <c r="AO113" s="74">
        <f t="shared" si="365"/>
        <v>298.99480656087684</v>
      </c>
      <c r="AP113" s="74">
        <f t="shared" si="366"/>
        <v>308.56264037082491</v>
      </c>
      <c r="AQ113" s="74">
        <f t="shared" si="367"/>
        <v>318.43664486269131</v>
      </c>
      <c r="AR113" s="74">
        <f t="shared" si="368"/>
        <v>328.62661749829743</v>
      </c>
      <c r="AS113" s="74">
        <f t="shared" si="369"/>
        <v>339.14266925824296</v>
      </c>
      <c r="AT113" s="74">
        <f t="shared" si="370"/>
        <v>349.99523467450672</v>
      </c>
      <c r="AU113" s="74">
        <f t="shared" si="371"/>
        <v>361.19508218409095</v>
      </c>
      <c r="AV113" s="74">
        <f t="shared" si="372"/>
        <v>372.75332481398186</v>
      </c>
      <c r="AW113" s="74">
        <f t="shared" si="373"/>
        <v>384.68143120802927</v>
      </c>
      <c r="AX113" s="74">
        <f t="shared" si="374"/>
        <v>396.99123700668622</v>
      </c>
      <c r="AY113" s="74">
        <f t="shared" si="375"/>
        <v>409.69495659090018</v>
      </c>
      <c r="AZ113" s="74">
        <f t="shared" si="376"/>
        <v>422.805195201809</v>
      </c>
      <c r="BA113" s="74">
        <f t="shared" si="377"/>
        <v>436.33496144826688</v>
      </c>
      <c r="BB113" s="74">
        <f t="shared" si="378"/>
        <v>450.29768021461143</v>
      </c>
      <c r="BC113" s="74">
        <f t="shared" si="379"/>
        <v>464.70720598147904</v>
      </c>
      <c r="BD113" s="74">
        <f t="shared" si="380"/>
        <v>479.57783657288638</v>
      </c>
      <c r="BE113" s="74">
        <f t="shared" si="381"/>
        <v>494.92432734321875</v>
      </c>
      <c r="BF113" s="74">
        <f t="shared" si="382"/>
        <v>510.76190581820174</v>
      </c>
      <c r="BG113" s="74">
        <f t="shared" si="383"/>
        <v>527.10628680438424</v>
      </c>
      <c r="BH113" s="74">
        <f t="shared" si="384"/>
        <v>543.9736879821246</v>
      </c>
      <c r="BI113" s="74">
        <f t="shared" si="385"/>
        <v>561.38084599755257</v>
      </c>
      <c r="BJ113" s="74">
        <f t="shared" si="386"/>
        <v>579.34503306947431</v>
      </c>
      <c r="BK113" s="74">
        <f t="shared" si="387"/>
        <v>597.88407412769755</v>
      </c>
      <c r="BL113" s="74">
        <f t="shared" si="388"/>
        <v>617.01636449978389</v>
      </c>
      <c r="BM113" s="74">
        <f t="shared" si="302"/>
        <v>636.76088816377694</v>
      </c>
      <c r="BN113" s="74">
        <f t="shared" si="303"/>
        <v>657.13723658501783</v>
      </c>
      <c r="BO113" s="74">
        <f t="shared" si="304"/>
        <v>678.16562815573843</v>
      </c>
      <c r="BP113" s="74">
        <f t="shared" si="305"/>
        <v>699.86692825672208</v>
      </c>
      <c r="BQ113" s="74">
        <f t="shared" si="306"/>
        <v>722.26266996093716</v>
      </c>
      <c r="BR113" s="74">
        <f t="shared" si="307"/>
        <v>745.37507539968715</v>
      </c>
      <c r="BS113" s="74">
        <f t="shared" si="308"/>
        <v>769.22707781247721</v>
      </c>
      <c r="BT113" s="74">
        <f t="shared" si="309"/>
        <v>793.84234430247648</v>
      </c>
      <c r="BU113" s="74">
        <f t="shared" si="310"/>
        <v>819.24529932015571</v>
      </c>
      <c r="BV113" s="74">
        <f t="shared" si="311"/>
        <v>845.46114889840067</v>
      </c>
      <c r="BW113" s="74">
        <f t="shared" si="312"/>
        <v>872.51590566314951</v>
      </c>
      <c r="BX113" s="74">
        <f t="shared" si="313"/>
        <v>900.4364146443703</v>
      </c>
      <c r="BY113" s="74">
        <f t="shared" si="314"/>
        <v>929.25037991299018</v>
      </c>
      <c r="BZ113" s="74">
        <f t="shared" si="315"/>
        <v>958.98639207020585</v>
      </c>
      <c r="CA113" s="74">
        <f t="shared" si="316"/>
        <v>989.67395661645241</v>
      </c>
      <c r="CB113" s="74">
        <f t="shared" si="317"/>
        <v>1021.3435232281789</v>
      </c>
      <c r="CC113" s="74">
        <f t="shared" si="318"/>
        <v>1054.0265159714806</v>
      </c>
      <c r="CD113" s="74">
        <f t="shared" si="319"/>
        <v>1087.755364482568</v>
      </c>
      <c r="CE113" s="74">
        <f t="shared" si="320"/>
        <v>1122.5635361460102</v>
      </c>
      <c r="CF113" s="74">
        <f t="shared" si="321"/>
        <v>1158.4855693026825</v>
      </c>
      <c r="CG113" s="74">
        <f t="shared" si="322"/>
        <v>1195.5571075203684</v>
      </c>
      <c r="CH113" s="74">
        <f t="shared" si="323"/>
        <v>1233.8149349610203</v>
      </c>
      <c r="CI113" s="74">
        <f t="shared" si="324"/>
        <v>1273.2970128797731</v>
      </c>
      <c r="CJ113" s="74">
        <f t="shared" si="325"/>
        <v>1314.0425172919258</v>
      </c>
      <c r="CK113" s="74">
        <f t="shared" si="326"/>
        <v>1356.0918778452674</v>
      </c>
      <c r="CL113" s="74">
        <f t="shared" si="327"/>
        <v>1399.4868179363159</v>
      </c>
      <c r="CM113" s="74">
        <f t="shared" si="328"/>
        <v>1444.2703961102779</v>
      </c>
      <c r="CN113" s="74">
        <f t="shared" si="329"/>
        <v>1490.4870487858068</v>
      </c>
      <c r="CO113" s="74">
        <f t="shared" si="330"/>
        <v>1538.1826343469527</v>
      </c>
      <c r="CP113" s="74">
        <f t="shared" si="331"/>
        <v>1587.4044786460552</v>
      </c>
      <c r="CQ113" s="74">
        <f t="shared" si="332"/>
        <v>1638.201421962729</v>
      </c>
      <c r="CR113" s="74">
        <f t="shared" si="333"/>
        <v>1690.6238674655365</v>
      </c>
      <c r="CS113" s="74">
        <f t="shared" si="334"/>
        <v>1744.7238312244338</v>
      </c>
      <c r="CT113" s="74">
        <f t="shared" si="335"/>
        <v>1800.5549938236156</v>
      </c>
      <c r="CU113" s="74">
        <f t="shared" si="336"/>
        <v>1858.1727536259714</v>
      </c>
      <c r="CV113" s="74">
        <f t="shared" si="337"/>
        <v>1917.6342817420025</v>
      </c>
      <c r="CW113" s="74">
        <f t="shared" si="338"/>
        <v>1978.9985787577466</v>
      </c>
      <c r="CX113" s="74">
        <f t="shared" si="339"/>
        <v>2042.3265332779945</v>
      </c>
      <c r="CY113" s="74">
        <f t="shared" si="340"/>
        <v>2107.6809823428903</v>
      </c>
      <c r="CZ113" s="74">
        <f t="shared" si="341"/>
        <v>2175.126773777863</v>
      </c>
      <c r="DA113" s="74">
        <f t="shared" si="342"/>
        <v>2244.7308305387546</v>
      </c>
      <c r="DB113" s="74">
        <f t="shared" si="343"/>
        <v>2316.5622171159948</v>
      </c>
      <c r="DC113" s="74">
        <f t="shared" si="344"/>
        <v>2390.6922080637069</v>
      </c>
      <c r="DD113" s="74">
        <f t="shared" si="345"/>
        <v>2467.1943587217456</v>
      </c>
      <c r="DE113" s="74">
        <f t="shared" si="346"/>
        <v>2546.1445782008414</v>
      </c>
      <c r="DF113" s="74">
        <f t="shared" si="347"/>
        <v>2627.6212047032682</v>
      </c>
      <c r="DG113" s="74">
        <f t="shared" si="348"/>
        <v>2711.705083253773</v>
      </c>
      <c r="DH113" s="74">
        <f t="shared" si="349"/>
        <v>2798.4796459178938</v>
      </c>
      <c r="DI113" s="74">
        <f t="shared" si="350"/>
        <v>2888.0309945872664</v>
      </c>
      <c r="DJ113" s="74">
        <f t="shared" si="351"/>
        <v>2980.447986414059</v>
      </c>
    </row>
    <row r="114" spans="2:114" x14ac:dyDescent="0.2">
      <c r="B114" s="65"/>
      <c r="C114" s="65"/>
      <c r="D114" s="65"/>
      <c r="E114" s="65"/>
      <c r="F114" s="65"/>
      <c r="G114" s="65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5"/>
      <c r="DI114" s="65"/>
      <c r="DJ114" s="65"/>
    </row>
    <row r="115" spans="2:114" x14ac:dyDescent="0.2">
      <c r="B115" s="64" t="s">
        <v>454</v>
      </c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/>
      <c r="CB115" s="65"/>
      <c r="CC115" s="65"/>
      <c r="CD115" s="65"/>
      <c r="CE115" s="65"/>
      <c r="CF115" s="65"/>
      <c r="CG115" s="65"/>
      <c r="CH115" s="65"/>
      <c r="CI115" s="65"/>
      <c r="CJ115" s="65"/>
      <c r="CK115" s="65"/>
      <c r="CL115" s="65"/>
      <c r="CM115" s="65"/>
      <c r="CN115" s="65"/>
      <c r="CO115" s="65"/>
      <c r="CP115" s="65"/>
      <c r="CQ115" s="65"/>
      <c r="CR115" s="65"/>
      <c r="CS115" s="65"/>
      <c r="CT115" s="65"/>
      <c r="CU115" s="65"/>
      <c r="CV115" s="65"/>
      <c r="CW115" s="65"/>
      <c r="CX115" s="65"/>
      <c r="CY115" s="65"/>
      <c r="CZ115" s="65"/>
      <c r="DA115" s="65"/>
      <c r="DB115" s="65"/>
      <c r="DC115" s="65"/>
      <c r="DD115" s="65"/>
      <c r="DE115" s="65"/>
      <c r="DF115" s="65"/>
      <c r="DG115" s="65"/>
      <c r="DH115" s="65"/>
      <c r="DI115" s="65"/>
      <c r="DJ115" s="65"/>
    </row>
    <row r="116" spans="2:114" ht="16" thickBot="1" x14ac:dyDescent="0.25">
      <c r="B116" s="65" t="s">
        <v>455</v>
      </c>
      <c r="C116" s="65" t="s">
        <v>2</v>
      </c>
      <c r="D116" s="65"/>
      <c r="E116" s="65"/>
      <c r="F116" s="65"/>
      <c r="G116" s="65"/>
      <c r="H116" s="74">
        <f>SUM(H108:H113)</f>
        <v>505.78965000000005</v>
      </c>
      <c r="I116" s="74">
        <f t="shared" ref="I116:AG116" si="393">SUM(I108:I113)</f>
        <v>628.58548893478905</v>
      </c>
      <c r="J116" s="74">
        <f t="shared" si="393"/>
        <v>669.30696980461801</v>
      </c>
      <c r="K116" s="74">
        <f t="shared" si="393"/>
        <v>631.10895931095934</v>
      </c>
      <c r="L116" s="74">
        <f t="shared" si="393"/>
        <v>608.54956734207394</v>
      </c>
      <c r="M116" s="74">
        <f t="shared" si="393"/>
        <v>653.59221524663678</v>
      </c>
      <c r="N116" s="74">
        <f t="shared" si="393"/>
        <v>667.74404019196163</v>
      </c>
      <c r="O116" s="74">
        <f t="shared" si="393"/>
        <v>669.95444778814317</v>
      </c>
      <c r="P116" s="74">
        <f t="shared" si="393"/>
        <v>791.32034239130428</v>
      </c>
      <c r="Q116" s="74">
        <f t="shared" si="393"/>
        <v>800.41878158133898</v>
      </c>
      <c r="R116" s="74">
        <f t="shared" si="393"/>
        <v>826.59621884498461</v>
      </c>
      <c r="S116" s="74">
        <f t="shared" si="393"/>
        <v>1000.1216651418116</v>
      </c>
      <c r="T116" s="74">
        <f t="shared" si="393"/>
        <v>987.27198002145303</v>
      </c>
      <c r="U116" s="74">
        <f t="shared" si="393"/>
        <v>988.03638289579567</v>
      </c>
      <c r="V116" s="74">
        <f t="shared" si="393"/>
        <v>996.88157083582666</v>
      </c>
      <c r="W116" s="74">
        <f t="shared" si="393"/>
        <v>1074.5197633981149</v>
      </c>
      <c r="X116" s="74">
        <f t="shared" si="393"/>
        <v>1076.465467932823</v>
      </c>
      <c r="Y116" s="74">
        <f t="shared" si="393"/>
        <v>857.52447123269633</v>
      </c>
      <c r="Z116" s="74">
        <f t="shared" si="393"/>
        <v>811.29360232496458</v>
      </c>
      <c r="AA116" s="74">
        <f t="shared" si="393"/>
        <v>830.20954801475182</v>
      </c>
      <c r="AB116" s="74">
        <f t="shared" si="393"/>
        <v>923.84162693726648</v>
      </c>
      <c r="AC116" s="74">
        <f t="shared" si="393"/>
        <v>951.67823069280598</v>
      </c>
      <c r="AD116" s="74">
        <f t="shared" si="393"/>
        <v>837.69137461183959</v>
      </c>
      <c r="AE116" s="74">
        <f t="shared" si="393"/>
        <v>696.41103037743005</v>
      </c>
      <c r="AF116" s="74">
        <f t="shared" si="393"/>
        <v>1029.8079853875936</v>
      </c>
      <c r="AG116" s="74">
        <f t="shared" si="393"/>
        <v>1072.4255571850483</v>
      </c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/>
      <c r="CI116" s="65"/>
      <c r="CJ116" s="65"/>
      <c r="CK116" s="65"/>
      <c r="CL116" s="65"/>
      <c r="CM116" s="65"/>
      <c r="CN116" s="65"/>
      <c r="CO116" s="65"/>
      <c r="CP116" s="65"/>
      <c r="CQ116" s="65"/>
      <c r="CR116" s="65"/>
      <c r="CS116" s="65"/>
      <c r="CT116" s="65"/>
      <c r="CU116" s="65"/>
      <c r="CV116" s="65"/>
      <c r="CW116" s="65"/>
      <c r="CX116" s="65"/>
      <c r="CY116" s="65"/>
      <c r="CZ116" s="65"/>
      <c r="DA116" s="65"/>
      <c r="DB116" s="65"/>
      <c r="DC116" s="65"/>
      <c r="DD116" s="65"/>
      <c r="DE116" s="65"/>
      <c r="DF116" s="65"/>
      <c r="DG116" s="65"/>
      <c r="DH116" s="65"/>
      <c r="DI116" s="65"/>
      <c r="DJ116" s="65"/>
    </row>
    <row r="117" spans="2:114" ht="16" thickBot="1" x14ac:dyDescent="0.25">
      <c r="B117" s="75" t="s">
        <v>453</v>
      </c>
      <c r="C117" s="376">
        <f>(CORREL(H116:AG116,H87:AG87))^2</f>
        <v>0.44321806470363295</v>
      </c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5"/>
      <c r="DI117" s="65"/>
      <c r="DJ117" s="65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BM163"/>
  <sheetViews>
    <sheetView zoomScale="80" zoomScaleNormal="80" workbookViewId="0">
      <pane xSplit="3" ySplit="2" topLeftCell="D117" activePane="bottomRight" state="frozen"/>
      <selection activeCell="B51" sqref="B51:B70"/>
      <selection pane="topRight" activeCell="B51" sqref="B51:B70"/>
      <selection pane="bottomLeft" activeCell="B51" sqref="B51:B70"/>
      <selection pane="bottomRight" activeCell="C132" sqref="C132"/>
    </sheetView>
  </sheetViews>
  <sheetFormatPr baseColWidth="10" defaultColWidth="11.5" defaultRowHeight="15" x14ac:dyDescent="0.2"/>
  <cols>
    <col min="1" max="1" width="5.6640625" style="9" bestFit="1" customWidth="1"/>
    <col min="2" max="2" width="55.1640625" style="2" bestFit="1" customWidth="1"/>
    <col min="3" max="3" width="15" style="5" bestFit="1" customWidth="1"/>
    <col min="4" max="7" width="10.33203125" bestFit="1" customWidth="1"/>
    <col min="8" max="28" width="9.33203125" bestFit="1" customWidth="1"/>
    <col min="29" max="29" width="9.33203125" customWidth="1"/>
    <col min="30" max="63" width="9.33203125" bestFit="1" customWidth="1"/>
    <col min="64" max="64" width="9.33203125" style="104" bestFit="1" customWidth="1"/>
    <col min="65" max="65" width="44.1640625" bestFit="1" customWidth="1"/>
  </cols>
  <sheetData>
    <row r="1" spans="1:65" x14ac:dyDescent="0.2">
      <c r="A1" s="9" t="s">
        <v>62</v>
      </c>
    </row>
    <row r="2" spans="1:65" s="1" customFormat="1" x14ac:dyDescent="0.2">
      <c r="A2" s="9" t="s">
        <v>57</v>
      </c>
      <c r="B2" s="26" t="e">
        <f ca="1">MID(CELL("Dateiname",$B$2),FIND("]", CELL("Dateiname",$B$2))+1,31)&amp;" HI"</f>
        <v>#VALUE!</v>
      </c>
      <c r="C2" s="10" t="s">
        <v>1</v>
      </c>
      <c r="D2" s="11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05">
        <f t="shared" si="0"/>
        <v>2050</v>
      </c>
      <c r="BM2" s="118" t="s">
        <v>151</v>
      </c>
    </row>
    <row r="3" spans="1:65" x14ac:dyDescent="0.2">
      <c r="A3" s="9" t="s">
        <v>57</v>
      </c>
      <c r="B3" s="7" t="str">
        <f>Data_Junne!B55</f>
        <v>Air conditioners</v>
      </c>
      <c r="C3" s="8" t="s">
        <v>2</v>
      </c>
      <c r="D3" s="63">
        <f>D111</f>
        <v>23.361612654888177</v>
      </c>
      <c r="E3" s="63">
        <f t="shared" ref="E3:BL7" si="1">E111</f>
        <v>24.039825664948797</v>
      </c>
      <c r="F3" s="63">
        <f t="shared" si="1"/>
        <v>24.380946491065288</v>
      </c>
      <c r="G3" s="63">
        <f t="shared" si="1"/>
        <v>24.811981382214277</v>
      </c>
      <c r="H3" s="63">
        <f t="shared" si="1"/>
        <v>25.288302379222298</v>
      </c>
      <c r="I3" s="63">
        <f t="shared" si="1"/>
        <v>31.418537075939394</v>
      </c>
      <c r="J3" s="63">
        <f t="shared" si="1"/>
        <v>33.443985789538885</v>
      </c>
      <c r="K3" s="63">
        <f t="shared" si="1"/>
        <v>31.525885854307997</v>
      </c>
      <c r="L3" s="63">
        <f t="shared" si="1"/>
        <v>30.389836986178736</v>
      </c>
      <c r="M3" s="63">
        <f t="shared" si="1"/>
        <v>32.629312522629533</v>
      </c>
      <c r="N3" s="63">
        <f t="shared" si="1"/>
        <v>33.325669802075893</v>
      </c>
      <c r="O3" s="63">
        <f t="shared" si="1"/>
        <v>33.425746888568611</v>
      </c>
      <c r="P3" s="63">
        <f t="shared" si="1"/>
        <v>39.468835440289887</v>
      </c>
      <c r="Q3" s="63">
        <f t="shared" si="1"/>
        <v>39.910258336987567</v>
      </c>
      <c r="R3" s="63">
        <f t="shared" si="1"/>
        <v>41.202646300748377</v>
      </c>
      <c r="S3" s="63">
        <f t="shared" si="1"/>
        <v>49.836563959335386</v>
      </c>
      <c r="T3" s="63">
        <f t="shared" si="1"/>
        <v>49.988504703113847</v>
      </c>
      <c r="U3" s="63">
        <f t="shared" si="1"/>
        <v>50.549028201313895</v>
      </c>
      <c r="V3" s="63">
        <f t="shared" si="1"/>
        <v>50.704086570029581</v>
      </c>
      <c r="W3" s="63">
        <f t="shared" si="1"/>
        <v>54.551557952936555</v>
      </c>
      <c r="X3" s="63">
        <f t="shared" si="1"/>
        <v>54.719926958964137</v>
      </c>
      <c r="Y3" s="63">
        <f t="shared" si="1"/>
        <v>45.809899046816405</v>
      </c>
      <c r="Z3" s="63">
        <f t="shared" si="1"/>
        <v>46.624148530726217</v>
      </c>
      <c r="AA3" s="63">
        <f t="shared" si="1"/>
        <v>47.919263767690829</v>
      </c>
      <c r="AB3" s="63">
        <f t="shared" si="1"/>
        <v>55.113376613853255</v>
      </c>
      <c r="AC3" s="63">
        <f t="shared" si="1"/>
        <v>59.963142896468753</v>
      </c>
      <c r="AD3" s="63">
        <f t="shared" si="1"/>
        <v>65.359825757150944</v>
      </c>
      <c r="AE3" s="63">
        <f t="shared" si="1"/>
        <v>71.242210075294537</v>
      </c>
      <c r="AF3" s="63">
        <f t="shared" si="1"/>
        <v>77.654008982071048</v>
      </c>
      <c r="AG3" s="63">
        <f t="shared" si="1"/>
        <v>84.642869790457453</v>
      </c>
      <c r="AH3" s="63">
        <f t="shared" si="1"/>
        <v>92.260728071598635</v>
      </c>
      <c r="AI3" s="63">
        <f t="shared" si="1"/>
        <v>100.56419359804252</v>
      </c>
      <c r="AJ3" s="63">
        <f t="shared" si="1"/>
        <v>109.61497102186635</v>
      </c>
      <c r="AK3" s="63">
        <f t="shared" si="1"/>
        <v>119.48031841383434</v>
      </c>
      <c r="AL3" s="63">
        <f t="shared" si="1"/>
        <v>130.23354707107944</v>
      </c>
      <c r="AM3" s="63">
        <f t="shared" si="1"/>
        <v>141.9545663074766</v>
      </c>
      <c r="AN3" s="63">
        <f t="shared" si="1"/>
        <v>154.7304772751495</v>
      </c>
      <c r="AO3" s="63">
        <f t="shared" si="1"/>
        <v>168.65622022991298</v>
      </c>
      <c r="AP3" s="63">
        <f t="shared" si="1"/>
        <v>183.83528005060515</v>
      </c>
      <c r="AQ3" s="63">
        <f t="shared" si="1"/>
        <v>200.38045525515963</v>
      </c>
      <c r="AR3" s="63">
        <f t="shared" si="1"/>
        <v>218.414696228124</v>
      </c>
      <c r="AS3" s="63">
        <f t="shared" si="1"/>
        <v>225.39622309140009</v>
      </c>
      <c r="AT3" s="63">
        <f t="shared" si="1"/>
        <v>232.60091129951414</v>
      </c>
      <c r="AU3" s="63">
        <f t="shared" si="1"/>
        <v>240.03589410380289</v>
      </c>
      <c r="AV3" s="63">
        <f t="shared" si="1"/>
        <v>247.70853276675203</v>
      </c>
      <c r="AW3" s="63">
        <f t="shared" si="1"/>
        <v>255.62642385026925</v>
      </c>
      <c r="AX3" s="63">
        <f t="shared" si="1"/>
        <v>263.79740673692379</v>
      </c>
      <c r="AY3" s="63">
        <f t="shared" si="1"/>
        <v>272.22957139159894</v>
      </c>
      <c r="AZ3" s="63">
        <f t="shared" si="1"/>
        <v>280.93126637124226</v>
      </c>
      <c r="BA3" s="63">
        <f t="shared" si="1"/>
        <v>289.91110709064367</v>
      </c>
      <c r="BB3" s="63">
        <f t="shared" si="1"/>
        <v>299.17798435242571</v>
      </c>
      <c r="BC3" s="63">
        <f t="shared" si="1"/>
        <v>308.74107314969092</v>
      </c>
      <c r="BD3" s="63">
        <f t="shared" si="1"/>
        <v>318.60984175004165</v>
      </c>
      <c r="BE3" s="63">
        <f t="shared" si="1"/>
        <v>328.79406106996686</v>
      </c>
      <c r="BF3" s="63">
        <f t="shared" si="1"/>
        <v>339.30381434887664</v>
      </c>
      <c r="BG3" s="63">
        <f t="shared" si="1"/>
        <v>350.149507132363</v>
      </c>
      <c r="BH3" s="63">
        <f t="shared" si="1"/>
        <v>361.3418775745709</v>
      </c>
      <c r="BI3" s="63">
        <f t="shared" si="1"/>
        <v>372.89200706988026</v>
      </c>
      <c r="BJ3" s="63">
        <f t="shared" si="1"/>
        <v>384.81133122442441</v>
      </c>
      <c r="BK3" s="63">
        <f t="shared" si="1"/>
        <v>397.11165117830859</v>
      </c>
      <c r="BL3" s="111">
        <f t="shared" si="1"/>
        <v>409.80514528973777</v>
      </c>
    </row>
    <row r="4" spans="1:65" x14ac:dyDescent="0.2">
      <c r="A4" s="9" t="s">
        <v>57</v>
      </c>
      <c r="B4" s="7" t="str">
        <f>Data_Junne!B56</f>
        <v>MRI scanners</v>
      </c>
      <c r="C4" s="8" t="s">
        <v>2</v>
      </c>
      <c r="D4" s="63">
        <f t="shared" ref="D4:S10" si="2">D112</f>
        <v>7.7872042182960595</v>
      </c>
      <c r="E4" s="63">
        <f t="shared" si="2"/>
        <v>8.0132752216496002</v>
      </c>
      <c r="F4" s="63">
        <f t="shared" si="2"/>
        <v>8.1269821636884298</v>
      </c>
      <c r="G4" s="63">
        <f t="shared" si="2"/>
        <v>8.2706604607380925</v>
      </c>
      <c r="H4" s="63">
        <f t="shared" si="2"/>
        <v>8.4294341264074326</v>
      </c>
      <c r="I4" s="63">
        <f t="shared" si="2"/>
        <v>10.472845691979799</v>
      </c>
      <c r="J4" s="63">
        <f t="shared" si="2"/>
        <v>11.147995263179629</v>
      </c>
      <c r="K4" s="63">
        <f t="shared" si="2"/>
        <v>10.508628618102666</v>
      </c>
      <c r="L4" s="63">
        <f t="shared" si="2"/>
        <v>10.12994566205958</v>
      </c>
      <c r="M4" s="63">
        <f t="shared" si="2"/>
        <v>10.87643750754318</v>
      </c>
      <c r="N4" s="63">
        <f t="shared" si="2"/>
        <v>11.108556600691966</v>
      </c>
      <c r="O4" s="63">
        <f t="shared" si="2"/>
        <v>11.141915629522872</v>
      </c>
      <c r="P4" s="63">
        <f t="shared" si="2"/>
        <v>13.156278480096629</v>
      </c>
      <c r="Q4" s="63">
        <f t="shared" si="2"/>
        <v>13.303419445662524</v>
      </c>
      <c r="R4" s="63">
        <f t="shared" si="2"/>
        <v>13.734215433582794</v>
      </c>
      <c r="S4" s="63">
        <f t="shared" si="2"/>
        <v>16.612187986445129</v>
      </c>
      <c r="T4" s="63">
        <f t="shared" si="1"/>
        <v>16.66283490103795</v>
      </c>
      <c r="U4" s="63">
        <f t="shared" si="1"/>
        <v>16.849676067104632</v>
      </c>
      <c r="V4" s="63">
        <f t="shared" si="1"/>
        <v>16.901362190009863</v>
      </c>
      <c r="W4" s="63">
        <f t="shared" si="1"/>
        <v>18.183852650978853</v>
      </c>
      <c r="X4" s="63">
        <f t="shared" si="1"/>
        <v>18.239975652988047</v>
      </c>
      <c r="Y4" s="63">
        <f t="shared" si="1"/>
        <v>15.269966348938802</v>
      </c>
      <c r="Z4" s="63">
        <f t="shared" si="1"/>
        <v>15.541382843575406</v>
      </c>
      <c r="AA4" s="63">
        <f t="shared" si="1"/>
        <v>15.973087922563611</v>
      </c>
      <c r="AB4" s="63">
        <f t="shared" si="1"/>
        <v>18.371125537951087</v>
      </c>
      <c r="AC4" s="63">
        <f t="shared" si="1"/>
        <v>19.987714298822919</v>
      </c>
      <c r="AD4" s="63">
        <f t="shared" si="1"/>
        <v>18.388697154917086</v>
      </c>
      <c r="AE4" s="63">
        <f t="shared" si="1"/>
        <v>16.917601382523721</v>
      </c>
      <c r="AF4" s="63">
        <f t="shared" si="1"/>
        <v>15.564193271921823</v>
      </c>
      <c r="AG4" s="63">
        <f t="shared" si="1"/>
        <v>14.319057810168077</v>
      </c>
      <c r="AH4" s="63">
        <f t="shared" si="1"/>
        <v>13.173533185354632</v>
      </c>
      <c r="AI4" s="63">
        <f t="shared" si="1"/>
        <v>12.119650530526261</v>
      </c>
      <c r="AJ4" s="63">
        <f t="shared" si="1"/>
        <v>11.15007848808416</v>
      </c>
      <c r="AK4" s="63">
        <f t="shared" si="1"/>
        <v>10.258072209037428</v>
      </c>
      <c r="AL4" s="63">
        <f t="shared" si="1"/>
        <v>9.4374264323144335</v>
      </c>
      <c r="AM4" s="63">
        <f t="shared" si="1"/>
        <v>8.6824323177292797</v>
      </c>
      <c r="AN4" s="63">
        <f t="shared" si="1"/>
        <v>7.987837732310938</v>
      </c>
      <c r="AO4" s="63">
        <f t="shared" si="1"/>
        <v>7.3488107137260634</v>
      </c>
      <c r="AP4" s="63">
        <f t="shared" si="1"/>
        <v>6.7609058566279785</v>
      </c>
      <c r="AQ4" s="63">
        <f t="shared" si="1"/>
        <v>6.2200333880977405</v>
      </c>
      <c r="AR4" s="63">
        <f t="shared" si="1"/>
        <v>5.7224307170499218</v>
      </c>
      <c r="AS4" s="63">
        <f t="shared" si="1"/>
        <v>5.9053456237125808</v>
      </c>
      <c r="AT4" s="63">
        <f t="shared" si="1"/>
        <v>6.0941073225399265</v>
      </c>
      <c r="AU4" s="63">
        <f t="shared" si="1"/>
        <v>6.2889027035959817</v>
      </c>
      <c r="AV4" s="63">
        <f t="shared" si="1"/>
        <v>6.4899246308010401</v>
      </c>
      <c r="AW4" s="63">
        <f t="shared" si="1"/>
        <v>6.6973721328832756</v>
      </c>
      <c r="AX4" s="63">
        <f t="shared" si="1"/>
        <v>6.9114506004340344</v>
      </c>
      <c r="AY4" s="63">
        <f t="shared" si="1"/>
        <v>7.1323719892619106</v>
      </c>
      <c r="AZ4" s="63">
        <f t="shared" si="1"/>
        <v>7.3603550302469438</v>
      </c>
      <c r="BA4" s="63">
        <f t="shared" si="1"/>
        <v>7.5956254459027086</v>
      </c>
      <c r="BB4" s="63">
        <f t="shared" si="1"/>
        <v>7.8384161738607157</v>
      </c>
      <c r="BC4" s="63">
        <f t="shared" si="1"/>
        <v>8.0889675974983888</v>
      </c>
      <c r="BD4" s="63">
        <f t="shared" si="1"/>
        <v>8.3475277839389612</v>
      </c>
      <c r="BE4" s="63">
        <f t="shared" si="1"/>
        <v>8.6143527296589326</v>
      </c>
      <c r="BF4" s="63">
        <f t="shared" si="1"/>
        <v>8.8897066139462542</v>
      </c>
      <c r="BG4" s="63">
        <f t="shared" si="1"/>
        <v>9.173862060460193</v>
      </c>
      <c r="BH4" s="63">
        <f t="shared" si="1"/>
        <v>9.4671004071518343</v>
      </c>
      <c r="BI4" s="63">
        <f t="shared" si="1"/>
        <v>9.769711984812476</v>
      </c>
      <c r="BJ4" s="63">
        <f t="shared" si="1"/>
        <v>10.081996404525695</v>
      </c>
      <c r="BK4" s="63">
        <f t="shared" si="1"/>
        <v>10.404262854307683</v>
      </c>
      <c r="BL4" s="111">
        <f t="shared" si="1"/>
        <v>10.736830405229568</v>
      </c>
    </row>
    <row r="5" spans="1:65" x14ac:dyDescent="0.2">
      <c r="A5" s="9" t="s">
        <v>57</v>
      </c>
      <c r="B5" s="7" t="str">
        <f>Data_Junne!B57</f>
        <v>HDD (motors)</v>
      </c>
      <c r="C5" s="8" t="s">
        <v>2</v>
      </c>
      <c r="D5" s="63">
        <f t="shared" si="2"/>
        <v>1.0902085905614483E-2</v>
      </c>
      <c r="E5" s="63">
        <f t="shared" si="1"/>
        <v>1.1218585310309439E-2</v>
      </c>
      <c r="F5" s="63">
        <f t="shared" si="1"/>
        <v>1.1377775029163801E-2</v>
      </c>
      <c r="G5" s="63">
        <f t="shared" si="1"/>
        <v>1.157892464503333E-2</v>
      </c>
      <c r="H5" s="63">
        <f t="shared" si="1"/>
        <v>1.1801207776970406E-2</v>
      </c>
      <c r="I5" s="63">
        <f t="shared" si="1"/>
        <v>1.4661983968771717E-2</v>
      </c>
      <c r="J5" s="63">
        <f t="shared" si="1"/>
        <v>1.560719336845148E-2</v>
      </c>
      <c r="K5" s="63">
        <f t="shared" si="1"/>
        <v>1.4712080065343731E-2</v>
      </c>
      <c r="L5" s="63">
        <f t="shared" si="1"/>
        <v>1.4181923926883411E-2</v>
      </c>
      <c r="M5" s="63">
        <f t="shared" si="1"/>
        <v>1.522701251056045E-2</v>
      </c>
      <c r="N5" s="63">
        <f t="shared" si="1"/>
        <v>1.5551979240968752E-2</v>
      </c>
      <c r="O5" s="63">
        <f t="shared" si="1"/>
        <v>1.5598681881332019E-2</v>
      </c>
      <c r="P5" s="63">
        <f t="shared" si="1"/>
        <v>1.8418789872135279E-2</v>
      </c>
      <c r="Q5" s="63">
        <f t="shared" si="1"/>
        <v>1.8624787223927533E-2</v>
      </c>
      <c r="R5" s="63">
        <f t="shared" si="1"/>
        <v>1.9227901607015912E-2</v>
      </c>
      <c r="S5" s="63">
        <f t="shared" si="1"/>
        <v>2.3257063181023181E-2</v>
      </c>
      <c r="T5" s="63">
        <f t="shared" si="1"/>
        <v>2.3327968861453129E-2</v>
      </c>
      <c r="U5" s="63">
        <f t="shared" si="1"/>
        <v>2.3589546493946484E-2</v>
      </c>
      <c r="V5" s="63">
        <f t="shared" si="1"/>
        <v>2.3661907066013805E-2</v>
      </c>
      <c r="W5" s="63">
        <f t="shared" si="1"/>
        <v>2.5457393711370395E-2</v>
      </c>
      <c r="X5" s="63">
        <f t="shared" si="1"/>
        <v>2.5535965914183265E-2</v>
      </c>
      <c r="Y5" s="63">
        <f t="shared" si="1"/>
        <v>2.1377952888514323E-2</v>
      </c>
      <c r="Z5" s="63">
        <f t="shared" si="1"/>
        <v>2.1757935981005568E-2</v>
      </c>
      <c r="AA5" s="63">
        <f t="shared" si="1"/>
        <v>2.2362323091589052E-2</v>
      </c>
      <c r="AB5" s="63">
        <f t="shared" si="1"/>
        <v>2.5719575753131517E-2</v>
      </c>
      <c r="AC5" s="63">
        <f t="shared" si="1"/>
        <v>2.7982800018352082E-2</v>
      </c>
      <c r="AD5" s="63">
        <f t="shared" si="1"/>
        <v>2.7143316017801518E-2</v>
      </c>
      <c r="AE5" s="63">
        <f t="shared" si="1"/>
        <v>2.632901653726747E-2</v>
      </c>
      <c r="AF5" s="63">
        <f t="shared" si="1"/>
        <v>2.5539146041149447E-2</v>
      </c>
      <c r="AG5" s="63">
        <f t="shared" si="1"/>
        <v>2.4772971659914964E-2</v>
      </c>
      <c r="AH5" s="63">
        <f t="shared" si="1"/>
        <v>2.4029782510117514E-2</v>
      </c>
      <c r="AI5" s="63">
        <f t="shared" si="1"/>
        <v>2.3308889034813988E-2</v>
      </c>
      <c r="AJ5" s="63">
        <f t="shared" si="1"/>
        <v>2.2609622363769566E-2</v>
      </c>
      <c r="AK5" s="63">
        <f t="shared" si="1"/>
        <v>2.1931333692856478E-2</v>
      </c>
      <c r="AL5" s="63">
        <f t="shared" si="1"/>
        <v>2.1273393682070783E-2</v>
      </c>
      <c r="AM5" s="63">
        <f t="shared" si="1"/>
        <v>2.0635191871608661E-2</v>
      </c>
      <c r="AN5" s="63">
        <f t="shared" si="1"/>
        <v>2.0016136115460402E-2</v>
      </c>
      <c r="AO5" s="63">
        <f t="shared" si="1"/>
        <v>1.9415652031996588E-2</v>
      </c>
      <c r="AP5" s="63">
        <f t="shared" si="1"/>
        <v>1.8833182471036689E-2</v>
      </c>
      <c r="AQ5" s="63">
        <f t="shared" si="1"/>
        <v>1.8268186996905588E-2</v>
      </c>
      <c r="AR5" s="63">
        <f t="shared" si="1"/>
        <v>1.7720141386998421E-2</v>
      </c>
      <c r="AS5" s="63">
        <f t="shared" si="1"/>
        <v>1.8286557682471352E-2</v>
      </c>
      <c r="AT5" s="63">
        <f t="shared" si="1"/>
        <v>1.8871079218346749E-2</v>
      </c>
      <c r="AU5" s="63">
        <f t="shared" si="1"/>
        <v>1.9474284720435737E-2</v>
      </c>
      <c r="AV5" s="63">
        <f t="shared" si="1"/>
        <v>2.0096771413257931E-2</v>
      </c>
      <c r="AW5" s="63">
        <f t="shared" si="1"/>
        <v>2.073915561134429E-2</v>
      </c>
      <c r="AX5" s="63">
        <f t="shared" si="1"/>
        <v>2.1402073329440677E-2</v>
      </c>
      <c r="AY5" s="63">
        <f t="shared" si="1"/>
        <v>2.2086180912216303E-2</v>
      </c>
      <c r="AZ5" s="63">
        <f t="shared" si="1"/>
        <v>2.2792155684100535E-2</v>
      </c>
      <c r="BA5" s="63">
        <f t="shared" si="1"/>
        <v>2.3520696619891417E-2</v>
      </c>
      <c r="BB5" s="63">
        <f t="shared" si="1"/>
        <v>2.4272525036799907E-2</v>
      </c>
      <c r="BC5" s="63">
        <f t="shared" si="1"/>
        <v>2.5048385308614984E-2</v>
      </c>
      <c r="BD5" s="63">
        <f t="shared" si="1"/>
        <v>2.5849045602696734E-2</v>
      </c>
      <c r="BE5" s="63">
        <f t="shared" si="1"/>
        <v>2.6675298640527062E-2</v>
      </c>
      <c r="BF5" s="63">
        <f t="shared" si="1"/>
        <v>2.752796248257109E-2</v>
      </c>
      <c r="BG5" s="63">
        <f t="shared" si="1"/>
        <v>2.840788133822628E-2</v>
      </c>
      <c r="BH5" s="63">
        <f t="shared" si="1"/>
        <v>2.9315926401661203E-2</v>
      </c>
      <c r="BI5" s="63">
        <f t="shared" si="1"/>
        <v>3.0252996714371545E-2</v>
      </c>
      <c r="BJ5" s="63">
        <f t="shared" si="1"/>
        <v>3.1220020055307298E-2</v>
      </c>
      <c r="BK5" s="63">
        <f t="shared" si="1"/>
        <v>3.2217953859452482E-2</v>
      </c>
      <c r="BL5" s="111">
        <f t="shared" si="1"/>
        <v>3.3247786165766832E-2</v>
      </c>
    </row>
    <row r="6" spans="1:65" x14ac:dyDescent="0.2">
      <c r="A6" s="9" t="s">
        <v>57</v>
      </c>
      <c r="B6" s="7" t="str">
        <f>Data_Junne!B58</f>
        <v>Acoustic transducers (e.g. speakers)</v>
      </c>
      <c r="C6" s="8" t="s">
        <v>2</v>
      </c>
      <c r="D6" s="63">
        <f t="shared" si="2"/>
        <v>1.0902085905614483E-2</v>
      </c>
      <c r="E6" s="63">
        <f t="shared" si="1"/>
        <v>1.1218585310309439E-2</v>
      </c>
      <c r="F6" s="63">
        <f t="shared" si="1"/>
        <v>1.1377775029163801E-2</v>
      </c>
      <c r="G6" s="63">
        <f t="shared" si="1"/>
        <v>1.157892464503333E-2</v>
      </c>
      <c r="H6" s="63">
        <f t="shared" si="1"/>
        <v>1.1801207776970406E-2</v>
      </c>
      <c r="I6" s="63">
        <f t="shared" si="1"/>
        <v>1.4661983968771717E-2</v>
      </c>
      <c r="J6" s="63">
        <f t="shared" si="1"/>
        <v>1.560719336845148E-2</v>
      </c>
      <c r="K6" s="63">
        <f t="shared" si="1"/>
        <v>1.4712080065343731E-2</v>
      </c>
      <c r="L6" s="63">
        <f t="shared" si="1"/>
        <v>1.4181923926883411E-2</v>
      </c>
      <c r="M6" s="63">
        <f t="shared" si="1"/>
        <v>1.522701251056045E-2</v>
      </c>
      <c r="N6" s="63">
        <f t="shared" si="1"/>
        <v>1.5551979240968752E-2</v>
      </c>
      <c r="O6" s="63">
        <f t="shared" si="1"/>
        <v>1.5598681881332019E-2</v>
      </c>
      <c r="P6" s="63">
        <f t="shared" si="1"/>
        <v>1.8418789872135279E-2</v>
      </c>
      <c r="Q6" s="63">
        <f t="shared" si="1"/>
        <v>1.8624787223927533E-2</v>
      </c>
      <c r="R6" s="63">
        <f t="shared" si="1"/>
        <v>1.9227901607015912E-2</v>
      </c>
      <c r="S6" s="63">
        <f t="shared" si="1"/>
        <v>2.3257063181023181E-2</v>
      </c>
      <c r="T6" s="63">
        <f t="shared" si="1"/>
        <v>2.3327968861453129E-2</v>
      </c>
      <c r="U6" s="63">
        <f t="shared" si="1"/>
        <v>2.3589546493946484E-2</v>
      </c>
      <c r="V6" s="63">
        <f t="shared" si="1"/>
        <v>2.3661907066013805E-2</v>
      </c>
      <c r="W6" s="63">
        <f t="shared" si="1"/>
        <v>2.5457393711370395E-2</v>
      </c>
      <c r="X6" s="63">
        <f t="shared" si="1"/>
        <v>2.5535965914183265E-2</v>
      </c>
      <c r="Y6" s="63">
        <f t="shared" si="1"/>
        <v>2.1377952888514323E-2</v>
      </c>
      <c r="Z6" s="63">
        <f t="shared" si="1"/>
        <v>2.1757935981005568E-2</v>
      </c>
      <c r="AA6" s="63">
        <f t="shared" si="1"/>
        <v>2.2362323091589052E-2</v>
      </c>
      <c r="AB6" s="63">
        <f t="shared" si="1"/>
        <v>2.5719575753131517E-2</v>
      </c>
      <c r="AC6" s="63">
        <f t="shared" si="1"/>
        <v>2.7982800018352082E-2</v>
      </c>
      <c r="AD6" s="63">
        <f t="shared" si="1"/>
        <v>2.7423144017985041E-2</v>
      </c>
      <c r="AE6" s="63">
        <f t="shared" si="1"/>
        <v>2.6874681137625339E-2</v>
      </c>
      <c r="AF6" s="63">
        <f t="shared" si="1"/>
        <v>2.6337187514872833E-2</v>
      </c>
      <c r="AG6" s="63">
        <f t="shared" si="1"/>
        <v>2.5810443764575378E-2</v>
      </c>
      <c r="AH6" s="63">
        <f t="shared" si="1"/>
        <v>2.5294234889283871E-2</v>
      </c>
      <c r="AI6" s="63">
        <f t="shared" si="1"/>
        <v>2.4788350191498193E-2</v>
      </c>
      <c r="AJ6" s="63">
        <f t="shared" si="1"/>
        <v>2.4292583187668228E-2</v>
      </c>
      <c r="AK6" s="63">
        <f t="shared" si="1"/>
        <v>2.3806731523914864E-2</v>
      </c>
      <c r="AL6" s="63">
        <f t="shared" si="1"/>
        <v>2.3330596893436566E-2</v>
      </c>
      <c r="AM6" s="63">
        <f t="shared" si="1"/>
        <v>2.2863984955567834E-2</v>
      </c>
      <c r="AN6" s="63">
        <f t="shared" si="1"/>
        <v>2.2406705256456477E-2</v>
      </c>
      <c r="AO6" s="63">
        <f t="shared" si="1"/>
        <v>2.1958571151327346E-2</v>
      </c>
      <c r="AP6" s="63">
        <f t="shared" si="1"/>
        <v>2.15193997283008E-2</v>
      </c>
      <c r="AQ6" s="63">
        <f t="shared" si="1"/>
        <v>2.1089011733734783E-2</v>
      </c>
      <c r="AR6" s="63">
        <f t="shared" si="1"/>
        <v>2.0667231499060086E-2</v>
      </c>
      <c r="AS6" s="63">
        <f t="shared" si="1"/>
        <v>2.132785019547569E-2</v>
      </c>
      <c r="AT6" s="63">
        <f t="shared" si="1"/>
        <v>2.2009585269383545E-2</v>
      </c>
      <c r="AU6" s="63">
        <f t="shared" si="1"/>
        <v>2.2713111696228357E-2</v>
      </c>
      <c r="AV6" s="63">
        <f t="shared" si="1"/>
        <v>2.3439126026739282E-2</v>
      </c>
      <c r="AW6" s="63">
        <f t="shared" si="1"/>
        <v>2.4188347076574128E-2</v>
      </c>
      <c r="AX6" s="63">
        <f t="shared" si="1"/>
        <v>2.4961516638007712E-2</v>
      </c>
      <c r="AY6" s="63">
        <f t="shared" si="1"/>
        <v>2.5759400214369017E-2</v>
      </c>
      <c r="AZ6" s="63">
        <f t="shared" si="1"/>
        <v>2.6582787777954312E-2</v>
      </c>
      <c r="BA6" s="63">
        <f t="shared" si="1"/>
        <v>2.7432494552166595E-2</v>
      </c>
      <c r="BB6" s="63">
        <f t="shared" si="1"/>
        <v>2.8309361818655805E-2</v>
      </c>
      <c r="BC6" s="63">
        <f t="shared" si="1"/>
        <v>2.9214257750258866E-2</v>
      </c>
      <c r="BD6" s="63">
        <f t="shared" si="1"/>
        <v>3.0148078270564316E-2</v>
      </c>
      <c r="BE6" s="63">
        <f t="shared" si="1"/>
        <v>3.1111747940952516E-2</v>
      </c>
      <c r="BF6" s="63">
        <f t="shared" si="1"/>
        <v>3.2106220875989688E-2</v>
      </c>
      <c r="BG6" s="63">
        <f t="shared" si="1"/>
        <v>3.3132481688082124E-2</v>
      </c>
      <c r="BH6" s="63">
        <f t="shared" si="1"/>
        <v>3.4191546462325841E-2</v>
      </c>
      <c r="BI6" s="63">
        <f t="shared" si="1"/>
        <v>3.528446376251685E-2</v>
      </c>
      <c r="BJ6" s="63">
        <f t="shared" si="1"/>
        <v>3.6412315669318088E-2</v>
      </c>
      <c r="BK6" s="63">
        <f t="shared" si="1"/>
        <v>3.7576218851610908E-2</v>
      </c>
      <c r="BL6" s="111">
        <f t="shared" si="1"/>
        <v>3.8777325672091807E-2</v>
      </c>
    </row>
    <row r="7" spans="1:65" x14ac:dyDescent="0.2">
      <c r="A7" s="9" t="s">
        <v>57</v>
      </c>
      <c r="B7" s="7" t="str">
        <f>Data_Junne!B59</f>
        <v>Magnetic Separators</v>
      </c>
      <c r="C7" s="8" t="s">
        <v>2</v>
      </c>
      <c r="D7" s="63">
        <f t="shared" si="2"/>
        <v>23.361612654888177</v>
      </c>
      <c r="E7" s="63">
        <f t="shared" si="1"/>
        <v>24.039825664948797</v>
      </c>
      <c r="F7" s="63">
        <f t="shared" si="1"/>
        <v>24.380946491065288</v>
      </c>
      <c r="G7" s="63">
        <f t="shared" si="1"/>
        <v>24.811981382214277</v>
      </c>
      <c r="H7" s="63">
        <f t="shared" si="1"/>
        <v>25.288302379222298</v>
      </c>
      <c r="I7" s="63">
        <f t="shared" si="1"/>
        <v>31.418537075939394</v>
      </c>
      <c r="J7" s="63">
        <f t="shared" si="1"/>
        <v>33.443985789538885</v>
      </c>
      <c r="K7" s="63">
        <f t="shared" si="1"/>
        <v>31.525885854307997</v>
      </c>
      <c r="L7" s="63">
        <f t="shared" si="1"/>
        <v>30.389836986178736</v>
      </c>
      <c r="M7" s="63">
        <f t="shared" si="1"/>
        <v>32.629312522629533</v>
      </c>
      <c r="N7" s="63">
        <f t="shared" si="1"/>
        <v>33.325669802075893</v>
      </c>
      <c r="O7" s="63">
        <f t="shared" si="1"/>
        <v>33.425746888568611</v>
      </c>
      <c r="P7" s="63">
        <f t="shared" si="1"/>
        <v>39.468835440289887</v>
      </c>
      <c r="Q7" s="63">
        <f t="shared" si="1"/>
        <v>39.910258336987567</v>
      </c>
      <c r="R7" s="63">
        <f t="shared" si="1"/>
        <v>41.202646300748377</v>
      </c>
      <c r="S7" s="63">
        <f t="shared" si="1"/>
        <v>49.836563959335386</v>
      </c>
      <c r="T7" s="63">
        <f t="shared" si="1"/>
        <v>49.988504703113847</v>
      </c>
      <c r="U7" s="63">
        <f t="shared" si="1"/>
        <v>50.549028201313895</v>
      </c>
      <c r="V7" s="63">
        <f t="shared" si="1"/>
        <v>50.704086570029581</v>
      </c>
      <c r="W7" s="63">
        <f t="shared" si="1"/>
        <v>54.551557952936555</v>
      </c>
      <c r="X7" s="63">
        <f t="shared" si="1"/>
        <v>54.719926958964137</v>
      </c>
      <c r="Y7" s="63">
        <f t="shared" si="1"/>
        <v>45.809899046816405</v>
      </c>
      <c r="Z7" s="63">
        <f t="shared" si="1"/>
        <v>46.624148530726217</v>
      </c>
      <c r="AA7" s="63">
        <f t="shared" si="1"/>
        <v>47.919263767690829</v>
      </c>
      <c r="AB7" s="63">
        <f t="shared" si="1"/>
        <v>55.113376613853255</v>
      </c>
      <c r="AC7" s="63">
        <f t="shared" si="1"/>
        <v>59.963142896468753</v>
      </c>
      <c r="AD7" s="63">
        <f t="shared" si="1"/>
        <v>60.562774325433438</v>
      </c>
      <c r="AE7" s="63">
        <f t="shared" si="1"/>
        <v>61.168402068687776</v>
      </c>
      <c r="AF7" s="63">
        <f t="shared" si="1"/>
        <v>61.780086089374656</v>
      </c>
      <c r="AG7" s="63">
        <f t="shared" si="1"/>
        <v>62.397886950268401</v>
      </c>
      <c r="AH7" s="63">
        <f t="shared" si="1"/>
        <v>63.021865819771087</v>
      </c>
      <c r="AI7" s="63">
        <f t="shared" ref="E7:BL10" si="3">AI115</f>
        <v>63.652084477968799</v>
      </c>
      <c r="AJ7" s="63">
        <f t="shared" si="3"/>
        <v>64.288605322748481</v>
      </c>
      <c r="AK7" s="63">
        <f t="shared" si="3"/>
        <v>64.931491375975966</v>
      </c>
      <c r="AL7" s="63">
        <f t="shared" si="3"/>
        <v>65.580806289735733</v>
      </c>
      <c r="AM7" s="63">
        <f t="shared" si="3"/>
        <v>66.236614352633097</v>
      </c>
      <c r="AN7" s="63">
        <f t="shared" si="3"/>
        <v>66.898980496159425</v>
      </c>
      <c r="AO7" s="63">
        <f t="shared" si="3"/>
        <v>67.567970301121022</v>
      </c>
      <c r="AP7" s="63">
        <f t="shared" si="3"/>
        <v>68.243650004132235</v>
      </c>
      <c r="AQ7" s="63">
        <f t="shared" si="3"/>
        <v>68.926086504173554</v>
      </c>
      <c r="AR7" s="63">
        <f t="shared" si="3"/>
        <v>69.615347369215286</v>
      </c>
      <c r="AS7" s="63">
        <f t="shared" si="3"/>
        <v>71.840570424933318</v>
      </c>
      <c r="AT7" s="63">
        <f t="shared" si="3"/>
        <v>74.136921728010918</v>
      </c>
      <c r="AU7" s="63">
        <f t="shared" si="3"/>
        <v>76.506674860666919</v>
      </c>
      <c r="AV7" s="63">
        <f t="shared" si="3"/>
        <v>78.95217607914627</v>
      </c>
      <c r="AW7" s="63">
        <f t="shared" si="3"/>
        <v>81.47584663671239</v>
      </c>
      <c r="AX7" s="63">
        <f t="shared" si="3"/>
        <v>84.080185180892855</v>
      </c>
      <c r="AY7" s="63">
        <f t="shared" si="3"/>
        <v>86.767770227352045</v>
      </c>
      <c r="AZ7" s="63">
        <f t="shared" si="3"/>
        <v>89.541262712839952</v>
      </c>
      <c r="BA7" s="63">
        <f t="shared" si="3"/>
        <v>92.403408629744874</v>
      </c>
      <c r="BB7" s="63">
        <f t="shared" si="3"/>
        <v>95.357041744858364</v>
      </c>
      <c r="BC7" s="63">
        <f t="shared" si="3"/>
        <v>98.405086405044301</v>
      </c>
      <c r="BD7" s="63">
        <f t="shared" si="3"/>
        <v>101.55056043258988</v>
      </c>
      <c r="BE7" s="63">
        <f t="shared" si="3"/>
        <v>104.79657811310517</v>
      </c>
      <c r="BF7" s="63">
        <f t="shared" si="3"/>
        <v>108.1463532789296</v>
      </c>
      <c r="BG7" s="63">
        <f t="shared" si="3"/>
        <v>111.603202491098</v>
      </c>
      <c r="BH7" s="63">
        <f t="shared" si="3"/>
        <v>115.17054832301694</v>
      </c>
      <c r="BI7" s="63">
        <f t="shared" si="3"/>
        <v>118.85192274910213</v>
      </c>
      <c r="BJ7" s="63">
        <f t="shared" si="3"/>
        <v>122.6509706417321</v>
      </c>
      <c r="BK7" s="63">
        <f t="shared" si="3"/>
        <v>126.57145337998055</v>
      </c>
      <c r="BL7" s="111">
        <f t="shared" si="3"/>
        <v>130.61725257370003</v>
      </c>
    </row>
    <row r="8" spans="1:65" x14ac:dyDescent="0.2">
      <c r="A8" s="9" t="s">
        <v>57</v>
      </c>
      <c r="B8" s="7" t="str">
        <f>Data_Junne!B60</f>
        <v>Other generators</v>
      </c>
      <c r="C8" s="8" t="s">
        <v>2</v>
      </c>
      <c r="D8" s="63">
        <f t="shared" si="2"/>
        <v>38.936021091480299</v>
      </c>
      <c r="E8" s="63">
        <f t="shared" si="3"/>
        <v>40.066376108248001</v>
      </c>
      <c r="F8" s="63">
        <f t="shared" si="3"/>
        <v>40.634910818442144</v>
      </c>
      <c r="G8" s="63">
        <f t="shared" si="3"/>
        <v>41.353302303690462</v>
      </c>
      <c r="H8" s="63">
        <f t="shared" si="3"/>
        <v>42.14717063203716</v>
      </c>
      <c r="I8" s="63">
        <f t="shared" si="3"/>
        <v>52.364228459898996</v>
      </c>
      <c r="J8" s="63">
        <f t="shared" si="3"/>
        <v>55.739976315898147</v>
      </c>
      <c r="K8" s="63">
        <f t="shared" si="3"/>
        <v>52.543143090513325</v>
      </c>
      <c r="L8" s="63">
        <f t="shared" si="3"/>
        <v>50.649728310297895</v>
      </c>
      <c r="M8" s="63">
        <f t="shared" si="3"/>
        <v>54.382187537715893</v>
      </c>
      <c r="N8" s="63">
        <f t="shared" si="3"/>
        <v>55.542783003459832</v>
      </c>
      <c r="O8" s="63">
        <f t="shared" si="3"/>
        <v>55.709578147614359</v>
      </c>
      <c r="P8" s="63">
        <f t="shared" si="3"/>
        <v>65.781392400483142</v>
      </c>
      <c r="Q8" s="63">
        <f t="shared" si="3"/>
        <v>66.517097228312608</v>
      </c>
      <c r="R8" s="63">
        <f t="shared" si="3"/>
        <v>68.671077167913964</v>
      </c>
      <c r="S8" s="63">
        <f t="shared" si="3"/>
        <v>83.060939932225651</v>
      </c>
      <c r="T8" s="63">
        <f t="shared" si="3"/>
        <v>83.31417450518974</v>
      </c>
      <c r="U8" s="63">
        <f t="shared" si="3"/>
        <v>84.248380335523166</v>
      </c>
      <c r="V8" s="63">
        <f t="shared" si="3"/>
        <v>84.506810950049299</v>
      </c>
      <c r="W8" s="63">
        <f t="shared" si="3"/>
        <v>90.919263254894261</v>
      </c>
      <c r="X8" s="63">
        <f t="shared" si="3"/>
        <v>91.199878264940239</v>
      </c>
      <c r="Y8" s="63">
        <f t="shared" si="3"/>
        <v>76.349831744694001</v>
      </c>
      <c r="Z8" s="63">
        <f t="shared" si="3"/>
        <v>77.706914217877028</v>
      </c>
      <c r="AA8" s="63">
        <f t="shared" si="3"/>
        <v>79.865439612818051</v>
      </c>
      <c r="AB8" s="63">
        <f t="shared" si="3"/>
        <v>91.855627689755423</v>
      </c>
      <c r="AC8" s="63">
        <f t="shared" si="3"/>
        <v>99.938571494114584</v>
      </c>
      <c r="AD8" s="63">
        <f t="shared" si="3"/>
        <v>99.938571494114584</v>
      </c>
      <c r="AE8" s="63">
        <f t="shared" si="3"/>
        <v>99.938571494114584</v>
      </c>
      <c r="AF8" s="63">
        <f t="shared" si="3"/>
        <v>99.938571494114584</v>
      </c>
      <c r="AG8" s="63">
        <f t="shared" si="3"/>
        <v>99.938571494114584</v>
      </c>
      <c r="AH8" s="63">
        <f t="shared" si="3"/>
        <v>99.938571494114584</v>
      </c>
      <c r="AI8" s="63">
        <f t="shared" si="3"/>
        <v>99.938571494114584</v>
      </c>
      <c r="AJ8" s="63">
        <f t="shared" si="3"/>
        <v>99.938571494114584</v>
      </c>
      <c r="AK8" s="63">
        <f t="shared" si="3"/>
        <v>99.938571494114584</v>
      </c>
      <c r="AL8" s="63">
        <f t="shared" si="3"/>
        <v>99.938571494114584</v>
      </c>
      <c r="AM8" s="63">
        <f t="shared" si="3"/>
        <v>99.938571494114584</v>
      </c>
      <c r="AN8" s="63">
        <f t="shared" si="3"/>
        <v>99.938571494114584</v>
      </c>
      <c r="AO8" s="63">
        <f t="shared" si="3"/>
        <v>99.938571494114584</v>
      </c>
      <c r="AP8" s="63">
        <f t="shared" si="3"/>
        <v>99.938571494114584</v>
      </c>
      <c r="AQ8" s="63">
        <f t="shared" si="3"/>
        <v>99.938571494114584</v>
      </c>
      <c r="AR8" s="63">
        <f t="shared" si="3"/>
        <v>99.938571494114584</v>
      </c>
      <c r="AS8" s="63">
        <f t="shared" si="3"/>
        <v>103.13306267814581</v>
      </c>
      <c r="AT8" s="63">
        <f t="shared" si="3"/>
        <v>106.42966432635805</v>
      </c>
      <c r="AU8" s="63">
        <f t="shared" si="3"/>
        <v>109.83164035350163</v>
      </c>
      <c r="AV8" s="63">
        <f t="shared" si="3"/>
        <v>113.34235900388389</v>
      </c>
      <c r="AW8" s="63">
        <f t="shared" si="3"/>
        <v>116.96529618621625</v>
      </c>
      <c r="AX8" s="63">
        <f t="shared" si="3"/>
        <v>120.70403891505816</v>
      </c>
      <c r="AY8" s="63">
        <f t="shared" si="3"/>
        <v>124.56228886226521</v>
      </c>
      <c r="AZ8" s="63">
        <f t="shared" si="3"/>
        <v>128.54386602195765</v>
      </c>
      <c r="BA8" s="63">
        <f t="shared" si="3"/>
        <v>132.65271249263805</v>
      </c>
      <c r="BB8" s="63">
        <f t="shared" si="3"/>
        <v>136.89289638020256</v>
      </c>
      <c r="BC8" s="63">
        <f t="shared" si="3"/>
        <v>141.26861582571024</v>
      </c>
      <c r="BD8" s="63">
        <f t="shared" si="3"/>
        <v>145.78420316189806</v>
      </c>
      <c r="BE8" s="63">
        <f t="shared" si="3"/>
        <v>150.44412920255721</v>
      </c>
      <c r="BF8" s="63">
        <f t="shared" si="3"/>
        <v>155.25300766901722</v>
      </c>
      <c r="BG8" s="63">
        <f t="shared" si="3"/>
        <v>160.21559975812082</v>
      </c>
      <c r="BH8" s="63">
        <f t="shared" si="3"/>
        <v>165.33681885621181</v>
      </c>
      <c r="BI8" s="63">
        <f t="shared" si="3"/>
        <v>170.62173540380363</v>
      </c>
      <c r="BJ8" s="63">
        <f t="shared" si="3"/>
        <v>176.07558191574478</v>
      </c>
      <c r="BK8" s="63">
        <f t="shared" si="3"/>
        <v>181.70375816185148</v>
      </c>
      <c r="BL8" s="111">
        <f t="shared" si="3"/>
        <v>187.51183651313707</v>
      </c>
    </row>
    <row r="9" spans="1:65" x14ac:dyDescent="0.2">
      <c r="A9" s="9" t="s">
        <v>57</v>
      </c>
      <c r="B9" s="7" t="str">
        <f>Data_Junne!B61</f>
        <v>Other motors</v>
      </c>
      <c r="C9" s="8" t="s">
        <v>2</v>
      </c>
      <c r="D9" s="63">
        <f t="shared" si="2"/>
        <v>272.55214764036208</v>
      </c>
      <c r="E9" s="63">
        <f t="shared" si="3"/>
        <v>280.46463275773596</v>
      </c>
      <c r="F9" s="63">
        <f t="shared" si="3"/>
        <v>284.44437572909499</v>
      </c>
      <c r="G9" s="63">
        <f t="shared" si="3"/>
        <v>289.4731161258332</v>
      </c>
      <c r="H9" s="63">
        <f t="shared" si="3"/>
        <v>295.03019442426012</v>
      </c>
      <c r="I9" s="63">
        <f t="shared" si="3"/>
        <v>366.54959921929293</v>
      </c>
      <c r="J9" s="63">
        <f t="shared" si="3"/>
        <v>390.17983421128696</v>
      </c>
      <c r="K9" s="63">
        <f t="shared" si="3"/>
        <v>367.80200163359325</v>
      </c>
      <c r="L9" s="63">
        <f t="shared" si="3"/>
        <v>354.54809817208525</v>
      </c>
      <c r="M9" s="63">
        <f t="shared" si="3"/>
        <v>380.67531276401121</v>
      </c>
      <c r="N9" s="63">
        <f t="shared" si="3"/>
        <v>388.79948102421878</v>
      </c>
      <c r="O9" s="63">
        <f t="shared" si="3"/>
        <v>389.96704703330045</v>
      </c>
      <c r="P9" s="63">
        <f t="shared" si="3"/>
        <v>460.46974680338195</v>
      </c>
      <c r="Q9" s="63">
        <f t="shared" si="3"/>
        <v>465.61968059818827</v>
      </c>
      <c r="R9" s="63">
        <f t="shared" si="3"/>
        <v>480.69754017539771</v>
      </c>
      <c r="S9" s="63">
        <f t="shared" si="3"/>
        <v>581.42657952557943</v>
      </c>
      <c r="T9" s="63">
        <f t="shared" si="3"/>
        <v>583.1992215363282</v>
      </c>
      <c r="U9" s="63">
        <f t="shared" si="3"/>
        <v>589.73866234866205</v>
      </c>
      <c r="V9" s="63">
        <f t="shared" si="3"/>
        <v>591.54767665034501</v>
      </c>
      <c r="W9" s="63">
        <f t="shared" si="3"/>
        <v>636.43484278425979</v>
      </c>
      <c r="X9" s="63">
        <f t="shared" si="3"/>
        <v>638.39914785458154</v>
      </c>
      <c r="Y9" s="63">
        <f t="shared" si="3"/>
        <v>534.44882221285798</v>
      </c>
      <c r="Z9" s="63">
        <f t="shared" si="3"/>
        <v>543.94839952513917</v>
      </c>
      <c r="AA9" s="63">
        <f t="shared" si="3"/>
        <v>559.05807728972627</v>
      </c>
      <c r="AB9" s="63">
        <f t="shared" si="3"/>
        <v>642.98939382828792</v>
      </c>
      <c r="AC9" s="63">
        <f t="shared" si="3"/>
        <v>699.57000045880204</v>
      </c>
      <c r="AD9" s="63">
        <f t="shared" si="3"/>
        <v>769.52700050468229</v>
      </c>
      <c r="AE9" s="63">
        <f t="shared" si="3"/>
        <v>846.47970055515054</v>
      </c>
      <c r="AF9" s="63">
        <f t="shared" si="3"/>
        <v>931.12767061066563</v>
      </c>
      <c r="AG9" s="63">
        <f t="shared" si="3"/>
        <v>1024.2404376717323</v>
      </c>
      <c r="AH9" s="63">
        <f t="shared" si="3"/>
        <v>1126.6644814389056</v>
      </c>
      <c r="AI9" s="63">
        <f t="shared" si="3"/>
        <v>1239.3309295827962</v>
      </c>
      <c r="AJ9" s="63">
        <f t="shared" si="3"/>
        <v>1363.264022541076</v>
      </c>
      <c r="AK9" s="63">
        <f t="shared" si="3"/>
        <v>1499.5904247951837</v>
      </c>
      <c r="AL9" s="63">
        <f t="shared" si="3"/>
        <v>1649.5494672747022</v>
      </c>
      <c r="AM9" s="63">
        <f t="shared" si="3"/>
        <v>1814.5044140021726</v>
      </c>
      <c r="AN9" s="63">
        <f t="shared" si="3"/>
        <v>1995.95485540239</v>
      </c>
      <c r="AO9" s="63">
        <f t="shared" si="3"/>
        <v>2195.5503409426292</v>
      </c>
      <c r="AP9" s="63">
        <f t="shared" si="3"/>
        <v>2415.1053750368924</v>
      </c>
      <c r="AQ9" s="63">
        <f t="shared" si="3"/>
        <v>2656.615912540582</v>
      </c>
      <c r="AR9" s="63">
        <f t="shared" si="3"/>
        <v>2922.2775037946403</v>
      </c>
      <c r="AS9" s="63">
        <f t="shared" si="3"/>
        <v>3015.6867809496025</v>
      </c>
      <c r="AT9" s="63">
        <f t="shared" si="3"/>
        <v>3112.0818433516133</v>
      </c>
      <c r="AU9" s="63">
        <f t="shared" si="3"/>
        <v>3211.5581302740834</v>
      </c>
      <c r="AV9" s="63">
        <f t="shared" si="3"/>
        <v>3314.2141316635821</v>
      </c>
      <c r="AW9" s="63">
        <f t="shared" si="3"/>
        <v>3420.1514856532222</v>
      </c>
      <c r="AX9" s="63">
        <f t="shared" si="3"/>
        <v>3529.4750791930187</v>
      </c>
      <c r="AY9" s="63">
        <f t="shared" si="3"/>
        <v>3642.2931518968494</v>
      </c>
      <c r="AZ9" s="63">
        <f t="shared" si="3"/>
        <v>3758.7174032088365</v>
      </c>
      <c r="BA9" s="63">
        <f t="shared" si="3"/>
        <v>3878.8631029952544</v>
      </c>
      <c r="BB9" s="63">
        <f t="shared" si="3"/>
        <v>4002.8492056714572</v>
      </c>
      <c r="BC9" s="63">
        <f t="shared" si="3"/>
        <v>4130.7984679768215</v>
      </c>
      <c r="BD9" s="63">
        <f t="shared" si="3"/>
        <v>4262.8375705143108</v>
      </c>
      <c r="BE9" s="63">
        <f t="shared" si="3"/>
        <v>4399.0972431750006</v>
      </c>
      <c r="BF9" s="63">
        <f t="shared" si="3"/>
        <v>4539.7123945717376</v>
      </c>
      <c r="BG9" s="63">
        <f t="shared" si="3"/>
        <v>4684.8222456100893</v>
      </c>
      <c r="BH9" s="63">
        <f t="shared" si="3"/>
        <v>4834.5704673288292</v>
      </c>
      <c r="BI9" s="63">
        <f t="shared" si="3"/>
        <v>4989.1053231464266</v>
      </c>
      <c r="BJ9" s="63">
        <f t="shared" si="3"/>
        <v>5148.5798156543869</v>
      </c>
      <c r="BK9" s="63">
        <f t="shared" si="3"/>
        <v>5313.1518381027727</v>
      </c>
      <c r="BL9" s="111">
        <f t="shared" si="3"/>
        <v>5482.9843307278861</v>
      </c>
    </row>
    <row r="10" spans="1:65" x14ac:dyDescent="0.2">
      <c r="A10" s="9" t="s">
        <v>57</v>
      </c>
      <c r="B10" s="7" t="str">
        <f>Data_Junne!B62</f>
        <v>Other NdFeB applications</v>
      </c>
      <c r="C10" s="8" t="s">
        <v>2</v>
      </c>
      <c r="D10" s="63">
        <f t="shared" si="2"/>
        <v>101.23365483784877</v>
      </c>
      <c r="E10" s="63">
        <f t="shared" si="3"/>
        <v>104.17257788144479</v>
      </c>
      <c r="F10" s="63">
        <f t="shared" si="3"/>
        <v>105.65076812794959</v>
      </c>
      <c r="G10" s="63">
        <f t="shared" si="3"/>
        <v>107.51858598959521</v>
      </c>
      <c r="H10" s="63">
        <f t="shared" si="3"/>
        <v>109.58264364329662</v>
      </c>
      <c r="I10" s="63">
        <f t="shared" si="3"/>
        <v>136.14699399573738</v>
      </c>
      <c r="J10" s="63">
        <f t="shared" si="3"/>
        <v>144.92393842133518</v>
      </c>
      <c r="K10" s="63">
        <f t="shared" si="3"/>
        <v>136.61217203533465</v>
      </c>
      <c r="L10" s="63">
        <f t="shared" si="3"/>
        <v>131.68929360677453</v>
      </c>
      <c r="M10" s="63">
        <f t="shared" si="3"/>
        <v>141.39368759806132</v>
      </c>
      <c r="N10" s="63">
        <f t="shared" si="3"/>
        <v>144.41123580899557</v>
      </c>
      <c r="O10" s="63">
        <f t="shared" si="3"/>
        <v>144.84490318379733</v>
      </c>
      <c r="P10" s="63">
        <f t="shared" si="3"/>
        <v>171.03162024125618</v>
      </c>
      <c r="Q10" s="63">
        <f t="shared" si="3"/>
        <v>172.94445279361281</v>
      </c>
      <c r="R10" s="63">
        <f t="shared" si="3"/>
        <v>178.54480063657633</v>
      </c>
      <c r="S10" s="63">
        <f t="shared" si="3"/>
        <v>215.95844382378669</v>
      </c>
      <c r="T10" s="63">
        <f t="shared" si="3"/>
        <v>216.61685371349336</v>
      </c>
      <c r="U10" s="63">
        <f t="shared" si="3"/>
        <v>219.04578887236022</v>
      </c>
      <c r="V10" s="63">
        <f t="shared" si="3"/>
        <v>219.7177084701282</v>
      </c>
      <c r="W10" s="63">
        <f t="shared" si="3"/>
        <v>236.3900844627251</v>
      </c>
      <c r="X10" s="63">
        <f t="shared" si="3"/>
        <v>237.11968348884463</v>
      </c>
      <c r="Y10" s="63">
        <f t="shared" si="3"/>
        <v>198.50956253620441</v>
      </c>
      <c r="Z10" s="63">
        <f t="shared" si="3"/>
        <v>202.03797696648027</v>
      </c>
      <c r="AA10" s="63">
        <f t="shared" si="3"/>
        <v>207.65014299332694</v>
      </c>
      <c r="AB10" s="63">
        <f t="shared" si="3"/>
        <v>238.82463199336411</v>
      </c>
      <c r="AC10" s="63">
        <f t="shared" si="3"/>
        <v>259.84028588469795</v>
      </c>
      <c r="AD10" s="63">
        <f t="shared" si="3"/>
        <v>280.6275087554738</v>
      </c>
      <c r="AE10" s="63">
        <f t="shared" si="3"/>
        <v>303.0777094559117</v>
      </c>
      <c r="AF10" s="63">
        <f t="shared" si="3"/>
        <v>327.32392621238466</v>
      </c>
      <c r="AG10" s="63">
        <f t="shared" si="3"/>
        <v>353.50984030937548</v>
      </c>
      <c r="AH10" s="63">
        <f t="shared" si="3"/>
        <v>381.79062753412552</v>
      </c>
      <c r="AI10" s="63">
        <f t="shared" si="3"/>
        <v>412.33387773685558</v>
      </c>
      <c r="AJ10" s="63">
        <f t="shared" si="3"/>
        <v>445.32058795580406</v>
      </c>
      <c r="AK10" s="63">
        <f t="shared" si="3"/>
        <v>480.94623499226839</v>
      </c>
      <c r="AL10" s="63">
        <f t="shared" si="3"/>
        <v>519.42193379164985</v>
      </c>
      <c r="AM10" s="63">
        <f t="shared" si="3"/>
        <v>560.97568849498191</v>
      </c>
      <c r="AN10" s="63">
        <f t="shared" si="3"/>
        <v>605.85374357458045</v>
      </c>
      <c r="AO10" s="63">
        <f t="shared" si="3"/>
        <v>654.32204306054689</v>
      </c>
      <c r="AP10" s="63">
        <f t="shared" si="3"/>
        <v>706.66780650539067</v>
      </c>
      <c r="AQ10" s="63">
        <f t="shared" si="3"/>
        <v>763.20123102582193</v>
      </c>
      <c r="AR10" s="63">
        <f t="shared" si="3"/>
        <v>824.25732950788779</v>
      </c>
      <c r="AS10" s="63">
        <f t="shared" si="3"/>
        <v>850.60434180875029</v>
      </c>
      <c r="AT10" s="63">
        <f t="shared" si="3"/>
        <v>877.79352442746267</v>
      </c>
      <c r="AU10" s="63">
        <f t="shared" si="3"/>
        <v>905.85179695688691</v>
      </c>
      <c r="AV10" s="63">
        <f t="shared" si="3"/>
        <v>934.80693946248118</v>
      </c>
      <c r="AW10" s="63">
        <f t="shared" si="3"/>
        <v>964.68761998691673</v>
      </c>
      <c r="AX10" s="63">
        <f t="shared" si="3"/>
        <v>995.52342293386744</v>
      </c>
      <c r="AY10" s="63">
        <f t="shared" si="3"/>
        <v>1027.3448783590743</v>
      </c>
      <c r="AZ10" s="63">
        <f t="shared" si="3"/>
        <v>1060.1834921976856</v>
      </c>
      <c r="BA10" s="63">
        <f t="shared" si="3"/>
        <v>1094.0717774578004</v>
      </c>
      <c r="BB10" s="63">
        <f t="shared" si="3"/>
        <v>1129.0432864110992</v>
      </c>
      <c r="BC10" s="63">
        <f t="shared" si="3"/>
        <v>1165.1326438124333</v>
      </c>
      <c r="BD10" s="63">
        <f t="shared" si="3"/>
        <v>1202.3755811812648</v>
      </c>
      <c r="BE10" s="63">
        <f t="shared" si="3"/>
        <v>1240.8089721788954</v>
      </c>
      <c r="BF10" s="63">
        <f t="shared" si="3"/>
        <v>1280.4708691165131</v>
      </c>
      <c r="BG10" s="63">
        <f t="shared" si="3"/>
        <v>1321.4005406302026</v>
      </c>
      <c r="BH10" s="63">
        <f t="shared" si="3"/>
        <v>1363.6385105602196</v>
      </c>
      <c r="BI10" s="63">
        <f t="shared" si="3"/>
        <v>1407.2265980730235</v>
      </c>
      <c r="BJ10" s="63">
        <f t="shared" si="3"/>
        <v>1452.2079590657934</v>
      </c>
      <c r="BK10" s="63">
        <f t="shared" si="3"/>
        <v>1498.6271288944199</v>
      </c>
      <c r="BL10" s="111">
        <f t="shared" si="3"/>
        <v>1546.5300664672786</v>
      </c>
    </row>
    <row r="11" spans="1:65" x14ac:dyDescent="0.2">
      <c r="A11" s="9" t="s">
        <v>57</v>
      </c>
      <c r="B11" s="2" t="s">
        <v>0</v>
      </c>
      <c r="C11" s="8" t="s">
        <v>2</v>
      </c>
    </row>
    <row r="12" spans="1:65" x14ac:dyDescent="0.2">
      <c r="A12" s="9" t="s">
        <v>57</v>
      </c>
      <c r="B12" s="2" t="s">
        <v>0</v>
      </c>
      <c r="C12" s="8" t="s">
        <v>2</v>
      </c>
    </row>
    <row r="13" spans="1:65" x14ac:dyDescent="0.2">
      <c r="A13" s="9" t="s">
        <v>57</v>
      </c>
      <c r="B13" s="2" t="s">
        <v>0</v>
      </c>
      <c r="C13" s="8" t="s">
        <v>2</v>
      </c>
    </row>
    <row r="14" spans="1:65" x14ac:dyDescent="0.2">
      <c r="A14" s="9" t="s">
        <v>57</v>
      </c>
      <c r="B14" s="2" t="s">
        <v>0</v>
      </c>
      <c r="C14" s="8" t="s">
        <v>2</v>
      </c>
    </row>
    <row r="15" spans="1:65" x14ac:dyDescent="0.2">
      <c r="A15" s="9" t="s">
        <v>57</v>
      </c>
      <c r="B15" s="2" t="s">
        <v>0</v>
      </c>
      <c r="C15" s="8" t="s">
        <v>2</v>
      </c>
    </row>
    <row r="16" spans="1:65" x14ac:dyDescent="0.2">
      <c r="A16" s="9" t="s">
        <v>57</v>
      </c>
      <c r="B16" s="2" t="s">
        <v>0</v>
      </c>
      <c r="C16" s="8" t="s">
        <v>2</v>
      </c>
    </row>
    <row r="17" spans="1:64" x14ac:dyDescent="0.2">
      <c r="A17" s="9" t="s">
        <v>57</v>
      </c>
      <c r="B17" s="2" t="s">
        <v>0</v>
      </c>
      <c r="C17" s="8" t="s">
        <v>2</v>
      </c>
    </row>
    <row r="18" spans="1:64" x14ac:dyDescent="0.2">
      <c r="A18" s="9" t="s">
        <v>57</v>
      </c>
      <c r="B18" s="2" t="s">
        <v>0</v>
      </c>
      <c r="C18" s="8" t="s">
        <v>2</v>
      </c>
    </row>
    <row r="19" spans="1:64" x14ac:dyDescent="0.2">
      <c r="A19" s="9" t="s">
        <v>57</v>
      </c>
      <c r="B19" s="2" t="s">
        <v>0</v>
      </c>
      <c r="C19" s="8" t="s">
        <v>2</v>
      </c>
    </row>
    <row r="20" spans="1:64" x14ac:dyDescent="0.2">
      <c r="A20" s="9" t="s">
        <v>57</v>
      </c>
      <c r="B20" s="2" t="s">
        <v>0</v>
      </c>
      <c r="C20" s="8" t="s">
        <v>2</v>
      </c>
    </row>
    <row r="21" spans="1:64" x14ac:dyDescent="0.2">
      <c r="A21" s="9" t="s">
        <v>57</v>
      </c>
      <c r="B21" s="2" t="s">
        <v>0</v>
      </c>
      <c r="C21" s="8" t="s">
        <v>2</v>
      </c>
    </row>
    <row r="22" spans="1:64" s="27" customFormat="1" x14ac:dyDescent="0.2">
      <c r="A22" s="47" t="s">
        <v>57</v>
      </c>
      <c r="B22" s="229" t="s">
        <v>0</v>
      </c>
      <c r="C22" s="48" t="s">
        <v>2</v>
      </c>
      <c r="BL22" s="112"/>
    </row>
    <row r="23" spans="1:64" s="53" customFormat="1" ht="16" thickBot="1" x14ac:dyDescent="0.25">
      <c r="A23" s="50"/>
      <c r="B23" s="51" t="s">
        <v>64</v>
      </c>
      <c r="C23" s="52" t="s">
        <v>2</v>
      </c>
      <c r="D23" s="49">
        <f>SUM(D3:D22)</f>
        <v>467.25405726957479</v>
      </c>
      <c r="E23" s="49">
        <f t="shared" ref="E23:BL23" si="4">SUM(E3:E22)</f>
        <v>480.81895046959653</v>
      </c>
      <c r="F23" s="49">
        <f t="shared" si="4"/>
        <v>487.64168537136402</v>
      </c>
      <c r="G23" s="49">
        <f t="shared" si="4"/>
        <v>496.26278549357562</v>
      </c>
      <c r="H23" s="49">
        <f t="shared" si="4"/>
        <v>505.78964999999982</v>
      </c>
      <c r="I23" s="49">
        <f t="shared" si="4"/>
        <v>628.40006548672545</v>
      </c>
      <c r="J23" s="49">
        <f t="shared" si="4"/>
        <v>668.9109301775145</v>
      </c>
      <c r="K23" s="49">
        <f t="shared" si="4"/>
        <v>630.54714124629061</v>
      </c>
      <c r="L23" s="49">
        <f t="shared" si="4"/>
        <v>607.82510357142849</v>
      </c>
      <c r="M23" s="49">
        <f t="shared" si="4"/>
        <v>652.61670447761185</v>
      </c>
      <c r="N23" s="49">
        <f t="shared" si="4"/>
        <v>666.54449999999986</v>
      </c>
      <c r="O23" s="49">
        <f t="shared" si="4"/>
        <v>668.54613513513493</v>
      </c>
      <c r="P23" s="49">
        <f t="shared" si="4"/>
        <v>789.41354638554196</v>
      </c>
      <c r="Q23" s="49">
        <f t="shared" si="4"/>
        <v>798.24241631419909</v>
      </c>
      <c r="R23" s="49">
        <f t="shared" si="4"/>
        <v>824.09138181818162</v>
      </c>
      <c r="S23" s="49">
        <f t="shared" si="4"/>
        <v>996.77779331306965</v>
      </c>
      <c r="T23" s="49">
        <f t="shared" si="4"/>
        <v>999.81674999999984</v>
      </c>
      <c r="U23" s="49">
        <f t="shared" si="4"/>
        <v>1011.0277431192658</v>
      </c>
      <c r="V23" s="49">
        <f t="shared" si="4"/>
        <v>1014.1290552147235</v>
      </c>
      <c r="W23" s="49">
        <f t="shared" si="4"/>
        <v>1091.0820738461539</v>
      </c>
      <c r="X23" s="49">
        <f t="shared" si="4"/>
        <v>1094.4496111111112</v>
      </c>
      <c r="Y23" s="49">
        <f t="shared" si="4"/>
        <v>916.24073684210498</v>
      </c>
      <c r="Z23" s="49">
        <f t="shared" si="4"/>
        <v>932.52648648648642</v>
      </c>
      <c r="AA23" s="49">
        <f t="shared" si="4"/>
        <v>958.42999999999961</v>
      </c>
      <c r="AB23" s="49">
        <f t="shared" si="4"/>
        <v>1102.3189714285713</v>
      </c>
      <c r="AC23" s="49">
        <f t="shared" si="4"/>
        <v>1199.3188235294117</v>
      </c>
      <c r="AD23" s="49">
        <f t="shared" si="4"/>
        <v>1294.4589444518078</v>
      </c>
      <c r="AE23" s="49">
        <f t="shared" si="4"/>
        <v>1398.8773987293578</v>
      </c>
      <c r="AF23" s="49">
        <f t="shared" si="4"/>
        <v>1513.4403329940883</v>
      </c>
      <c r="AG23" s="49">
        <f t="shared" si="4"/>
        <v>1639.0992474415407</v>
      </c>
      <c r="AH23" s="49">
        <f t="shared" si="4"/>
        <v>1776.8991315612693</v>
      </c>
      <c r="AI23" s="49">
        <f t="shared" si="4"/>
        <v>1927.9874046595303</v>
      </c>
      <c r="AJ23" s="49">
        <f t="shared" si="4"/>
        <v>2093.6237390292449</v>
      </c>
      <c r="AK23" s="49">
        <f t="shared" si="4"/>
        <v>2275.190851345631</v>
      </c>
      <c r="AL23" s="49">
        <f t="shared" si="4"/>
        <v>2474.2063563441716</v>
      </c>
      <c r="AM23" s="49">
        <f t="shared" si="4"/>
        <v>2692.3357861459353</v>
      </c>
      <c r="AN23" s="49">
        <f t="shared" si="4"/>
        <v>2931.4068888160764</v>
      </c>
      <c r="AO23" s="49">
        <f t="shared" si="4"/>
        <v>3193.425330965234</v>
      </c>
      <c r="AP23" s="49">
        <f t="shared" si="4"/>
        <v>3480.5919415299622</v>
      </c>
      <c r="AQ23" s="49">
        <f t="shared" si="4"/>
        <v>3795.3216474066799</v>
      </c>
      <c r="AR23" s="49">
        <f t="shared" si="4"/>
        <v>4140.2642664839186</v>
      </c>
      <c r="AS23" s="49">
        <f t="shared" si="4"/>
        <v>4272.6059389844222</v>
      </c>
      <c r="AT23" s="49">
        <f t="shared" si="4"/>
        <v>4409.177853119987</v>
      </c>
      <c r="AU23" s="49">
        <f t="shared" si="4"/>
        <v>4550.1152266489544</v>
      </c>
      <c r="AV23" s="49">
        <f t="shared" si="4"/>
        <v>4695.5575995040863</v>
      </c>
      <c r="AW23" s="49">
        <f t="shared" si="4"/>
        <v>4845.6489719489082</v>
      </c>
      <c r="AX23" s="49">
        <f t="shared" si="4"/>
        <v>5000.5379471501619</v>
      </c>
      <c r="AY23" s="49">
        <f t="shared" si="4"/>
        <v>5160.3778783075286</v>
      </c>
      <c r="AZ23" s="49">
        <f t="shared" si="4"/>
        <v>5325.3270204862711</v>
      </c>
      <c r="BA23" s="49">
        <f t="shared" si="4"/>
        <v>5495.5486873031568</v>
      </c>
      <c r="BB23" s="49">
        <f t="shared" si="4"/>
        <v>5671.2114126207589</v>
      </c>
      <c r="BC23" s="49">
        <f t="shared" si="4"/>
        <v>5852.4891174102577</v>
      </c>
      <c r="BD23" s="49">
        <f t="shared" si="4"/>
        <v>6039.5612819479175</v>
      </c>
      <c r="BE23" s="49">
        <f t="shared" si="4"/>
        <v>6232.6131235157654</v>
      </c>
      <c r="BF23" s="49">
        <f t="shared" si="4"/>
        <v>6431.8357797823792</v>
      </c>
      <c r="BG23" s="49">
        <f t="shared" si="4"/>
        <v>6637.4264980453609</v>
      </c>
      <c r="BH23" s="49">
        <f t="shared" si="4"/>
        <v>6849.5888305228646</v>
      </c>
      <c r="BI23" s="49">
        <f t="shared" si="4"/>
        <v>7068.5328358875258</v>
      </c>
      <c r="BJ23" s="49">
        <f t="shared" si="4"/>
        <v>7294.4752872423314</v>
      </c>
      <c r="BK23" s="49">
        <f t="shared" si="4"/>
        <v>7527.6398867443522</v>
      </c>
      <c r="BL23" s="106">
        <f t="shared" si="4"/>
        <v>7768.2574870888066</v>
      </c>
    </row>
    <row r="24" spans="1:64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107"/>
    </row>
    <row r="25" spans="1:64" s="22" customFormat="1" x14ac:dyDescent="0.2">
      <c r="A25" s="9" t="s">
        <v>58</v>
      </c>
      <c r="B25" s="12" t="e">
        <f ca="1">MID(CELL("Dateiname",$B$2),FIND("]", CELL("Dateiname",$B$2))+1,31)&amp;" LO"</f>
        <v>#VALUE!</v>
      </c>
      <c r="C25" s="13" t="str">
        <f t="shared" ref="C25:AH25" si="5">C2</f>
        <v>unit</v>
      </c>
      <c r="D25" s="23">
        <f t="shared" si="5"/>
        <v>1990</v>
      </c>
      <c r="E25" s="23">
        <f t="shared" si="5"/>
        <v>1991</v>
      </c>
      <c r="F25" s="23">
        <f t="shared" si="5"/>
        <v>1992</v>
      </c>
      <c r="G25" s="23">
        <f t="shared" si="5"/>
        <v>1993</v>
      </c>
      <c r="H25" s="23">
        <f t="shared" si="5"/>
        <v>1994</v>
      </c>
      <c r="I25" s="23">
        <f t="shared" si="5"/>
        <v>1995</v>
      </c>
      <c r="J25" s="23">
        <f t="shared" si="5"/>
        <v>1996</v>
      </c>
      <c r="K25" s="23">
        <f t="shared" si="5"/>
        <v>1997</v>
      </c>
      <c r="L25" s="23">
        <f t="shared" si="5"/>
        <v>1998</v>
      </c>
      <c r="M25" s="23">
        <f t="shared" si="5"/>
        <v>1999</v>
      </c>
      <c r="N25" s="23">
        <f t="shared" si="5"/>
        <v>2000</v>
      </c>
      <c r="O25" s="23">
        <f t="shared" si="5"/>
        <v>2001</v>
      </c>
      <c r="P25" s="23">
        <f t="shared" si="5"/>
        <v>2002</v>
      </c>
      <c r="Q25" s="23">
        <f t="shared" si="5"/>
        <v>2003</v>
      </c>
      <c r="R25" s="23">
        <f t="shared" si="5"/>
        <v>2004</v>
      </c>
      <c r="S25" s="23">
        <f t="shared" si="5"/>
        <v>2005</v>
      </c>
      <c r="T25" s="23">
        <f t="shared" si="5"/>
        <v>2006</v>
      </c>
      <c r="U25" s="23">
        <f t="shared" si="5"/>
        <v>2007</v>
      </c>
      <c r="V25" s="23">
        <f t="shared" si="5"/>
        <v>2008</v>
      </c>
      <c r="W25" s="23">
        <f t="shared" si="5"/>
        <v>2009</v>
      </c>
      <c r="X25" s="23">
        <f t="shared" si="5"/>
        <v>2010</v>
      </c>
      <c r="Y25" s="23">
        <f t="shared" si="5"/>
        <v>2011</v>
      </c>
      <c r="Z25" s="23">
        <f t="shared" si="5"/>
        <v>2012</v>
      </c>
      <c r="AA25" s="23">
        <f t="shared" si="5"/>
        <v>2013</v>
      </c>
      <c r="AB25" s="23">
        <f t="shared" si="5"/>
        <v>2014</v>
      </c>
      <c r="AC25" s="23">
        <f t="shared" si="5"/>
        <v>2015</v>
      </c>
      <c r="AD25" s="23">
        <f t="shared" si="5"/>
        <v>2016</v>
      </c>
      <c r="AE25" s="23">
        <f t="shared" si="5"/>
        <v>2017</v>
      </c>
      <c r="AF25" s="23">
        <f t="shared" si="5"/>
        <v>2018</v>
      </c>
      <c r="AG25" s="23">
        <f t="shared" si="5"/>
        <v>2019</v>
      </c>
      <c r="AH25" s="23">
        <f t="shared" si="5"/>
        <v>2020</v>
      </c>
      <c r="AI25" s="23">
        <f t="shared" ref="AI25:BL25" si="6">AI2</f>
        <v>2021</v>
      </c>
      <c r="AJ25" s="23">
        <f t="shared" si="6"/>
        <v>2022</v>
      </c>
      <c r="AK25" s="23">
        <f t="shared" si="6"/>
        <v>2023</v>
      </c>
      <c r="AL25" s="23">
        <f t="shared" si="6"/>
        <v>2024</v>
      </c>
      <c r="AM25" s="23">
        <f t="shared" si="6"/>
        <v>2025</v>
      </c>
      <c r="AN25" s="23">
        <f t="shared" si="6"/>
        <v>2026</v>
      </c>
      <c r="AO25" s="23">
        <f t="shared" si="6"/>
        <v>2027</v>
      </c>
      <c r="AP25" s="23">
        <f t="shared" si="6"/>
        <v>2028</v>
      </c>
      <c r="AQ25" s="23">
        <f t="shared" si="6"/>
        <v>2029</v>
      </c>
      <c r="AR25" s="23">
        <f t="shared" si="6"/>
        <v>2030</v>
      </c>
      <c r="AS25" s="23">
        <f t="shared" si="6"/>
        <v>2031</v>
      </c>
      <c r="AT25" s="23">
        <f t="shared" si="6"/>
        <v>2032</v>
      </c>
      <c r="AU25" s="23">
        <f t="shared" si="6"/>
        <v>2033</v>
      </c>
      <c r="AV25" s="23">
        <f t="shared" si="6"/>
        <v>2034</v>
      </c>
      <c r="AW25" s="23">
        <f t="shared" si="6"/>
        <v>2035</v>
      </c>
      <c r="AX25" s="23">
        <f t="shared" si="6"/>
        <v>2036</v>
      </c>
      <c r="AY25" s="23">
        <f t="shared" si="6"/>
        <v>2037</v>
      </c>
      <c r="AZ25" s="23">
        <f t="shared" si="6"/>
        <v>2038</v>
      </c>
      <c r="BA25" s="23">
        <f t="shared" si="6"/>
        <v>2039</v>
      </c>
      <c r="BB25" s="23">
        <f t="shared" si="6"/>
        <v>2040</v>
      </c>
      <c r="BC25" s="23">
        <f t="shared" si="6"/>
        <v>2041</v>
      </c>
      <c r="BD25" s="23">
        <f t="shared" si="6"/>
        <v>2042</v>
      </c>
      <c r="BE25" s="23">
        <f t="shared" si="6"/>
        <v>2043</v>
      </c>
      <c r="BF25" s="23">
        <f t="shared" si="6"/>
        <v>2044</v>
      </c>
      <c r="BG25" s="23">
        <f t="shared" si="6"/>
        <v>2045</v>
      </c>
      <c r="BH25" s="23">
        <f t="shared" si="6"/>
        <v>2046</v>
      </c>
      <c r="BI25" s="23">
        <f t="shared" si="6"/>
        <v>2047</v>
      </c>
      <c r="BJ25" s="23">
        <f t="shared" si="6"/>
        <v>2048</v>
      </c>
      <c r="BK25" s="23">
        <f t="shared" si="6"/>
        <v>2049</v>
      </c>
      <c r="BL25" s="108">
        <f t="shared" si="6"/>
        <v>2050</v>
      </c>
    </row>
    <row r="26" spans="1:64" x14ac:dyDescent="0.2">
      <c r="A26" s="9" t="s">
        <v>58</v>
      </c>
      <c r="B26" s="7" t="str">
        <f t="shared" ref="B26:AC26" si="7">B3</f>
        <v>Air conditioners</v>
      </c>
      <c r="C26" s="14" t="str">
        <f t="shared" si="7"/>
        <v>t/a</v>
      </c>
      <c r="D26" s="63">
        <f t="shared" si="7"/>
        <v>23.361612654888177</v>
      </c>
      <c r="E26" s="63">
        <f t="shared" si="7"/>
        <v>24.039825664948797</v>
      </c>
      <c r="F26" s="63">
        <f t="shared" si="7"/>
        <v>24.380946491065288</v>
      </c>
      <c r="G26" s="63">
        <f t="shared" si="7"/>
        <v>24.811981382214277</v>
      </c>
      <c r="H26" s="63">
        <f t="shared" si="7"/>
        <v>25.288302379222298</v>
      </c>
      <c r="I26" s="63">
        <f t="shared" si="7"/>
        <v>31.418537075939394</v>
      </c>
      <c r="J26" s="63">
        <f t="shared" si="7"/>
        <v>33.443985789538885</v>
      </c>
      <c r="K26" s="63">
        <f t="shared" si="7"/>
        <v>31.525885854307997</v>
      </c>
      <c r="L26" s="63">
        <f t="shared" si="7"/>
        <v>30.389836986178736</v>
      </c>
      <c r="M26" s="63">
        <f t="shared" si="7"/>
        <v>32.629312522629533</v>
      </c>
      <c r="N26" s="63">
        <f t="shared" si="7"/>
        <v>33.325669802075893</v>
      </c>
      <c r="O26" s="63">
        <f t="shared" si="7"/>
        <v>33.425746888568611</v>
      </c>
      <c r="P26" s="63">
        <f t="shared" si="7"/>
        <v>39.468835440289887</v>
      </c>
      <c r="Q26" s="63">
        <f t="shared" si="7"/>
        <v>39.910258336987567</v>
      </c>
      <c r="R26" s="63">
        <f t="shared" si="7"/>
        <v>41.202646300748377</v>
      </c>
      <c r="S26" s="63">
        <f t="shared" si="7"/>
        <v>49.836563959335386</v>
      </c>
      <c r="T26" s="63">
        <f t="shared" si="7"/>
        <v>49.988504703113847</v>
      </c>
      <c r="U26" s="63">
        <f t="shared" si="7"/>
        <v>50.549028201313895</v>
      </c>
      <c r="V26" s="63">
        <f t="shared" si="7"/>
        <v>50.704086570029581</v>
      </c>
      <c r="W26" s="63">
        <f t="shared" si="7"/>
        <v>54.551557952936555</v>
      </c>
      <c r="X26" s="63">
        <f t="shared" si="7"/>
        <v>54.719926958964137</v>
      </c>
      <c r="Y26" s="63">
        <f t="shared" si="7"/>
        <v>45.809899046816405</v>
      </c>
      <c r="Z26" s="63">
        <f t="shared" si="7"/>
        <v>46.624148530726217</v>
      </c>
      <c r="AA26" s="63">
        <f t="shared" si="7"/>
        <v>47.919263767690829</v>
      </c>
      <c r="AB26" s="63">
        <f t="shared" si="7"/>
        <v>55.113376613853255</v>
      </c>
      <c r="AC26" s="63">
        <f t="shared" si="7"/>
        <v>59.963142896468753</v>
      </c>
      <c r="AD26" s="63">
        <f>AD121</f>
        <v>61.465764605666479</v>
      </c>
      <c r="AE26" s="63">
        <f t="shared" ref="AE26:BL33" si="8">AE121</f>
        <v>63.403490245538684</v>
      </c>
      <c r="AF26" s="63">
        <f t="shared" si="8"/>
        <v>65.43015410112632</v>
      </c>
      <c r="AG26" s="63">
        <f t="shared" si="8"/>
        <v>67.521599349152112</v>
      </c>
      <c r="AH26" s="63">
        <f t="shared" si="8"/>
        <v>69.679896697491301</v>
      </c>
      <c r="AI26" s="63">
        <f t="shared" si="8"/>
        <v>71.907183043258712</v>
      </c>
      <c r="AJ26" s="63">
        <f t="shared" si="8"/>
        <v>74.205663588517822</v>
      </c>
      <c r="AK26" s="63">
        <f t="shared" si="8"/>
        <v>76.577614023617514</v>
      </c>
      <c r="AL26" s="63">
        <f t="shared" si="8"/>
        <v>79.025382780318196</v>
      </c>
      <c r="AM26" s="63">
        <f t="shared" si="8"/>
        <v>81.551393356938107</v>
      </c>
      <c r="AN26" s="63">
        <f t="shared" si="8"/>
        <v>84.158146717821822</v>
      </c>
      <c r="AO26" s="63">
        <f t="shared" si="8"/>
        <v>86.848223769506717</v>
      </c>
      <c r="AP26" s="63">
        <f t="shared" si="8"/>
        <v>89.624287916038952</v>
      </c>
      <c r="AQ26" s="63">
        <f t="shared" si="8"/>
        <v>92.48908769596899</v>
      </c>
      <c r="AR26" s="63">
        <f t="shared" si="8"/>
        <v>95.445459503637494</v>
      </c>
      <c r="AS26" s="63">
        <f t="shared" si="8"/>
        <v>98.496330397445846</v>
      </c>
      <c r="AT26" s="63">
        <f t="shared" si="8"/>
        <v>101.64472099789181</v>
      </c>
      <c r="AU26" s="63">
        <f t="shared" si="8"/>
        <v>104.89374847823957</v>
      </c>
      <c r="AV26" s="63">
        <f t="shared" si="8"/>
        <v>108.24662965078522</v>
      </c>
      <c r="AW26" s="63">
        <f t="shared" si="8"/>
        <v>111.70668415177326</v>
      </c>
      <c r="AX26" s="63">
        <f t="shared" si="8"/>
        <v>115.27733772811754</v>
      </c>
      <c r="AY26" s="63">
        <f t="shared" si="8"/>
        <v>118.96212562918082</v>
      </c>
      <c r="AZ26" s="63">
        <f t="shared" si="8"/>
        <v>122.76469610697089</v>
      </c>
      <c r="BA26" s="63">
        <f t="shared" si="8"/>
        <v>126.688814028219</v>
      </c>
      <c r="BB26" s="63">
        <f t="shared" si="8"/>
        <v>130.73836460191666</v>
      </c>
      <c r="BC26" s="63">
        <f t="shared" si="8"/>
        <v>134.91735722600151</v>
      </c>
      <c r="BD26" s="63">
        <f t="shared" si="8"/>
        <v>139.22992945700076</v>
      </c>
      <c r="BE26" s="63">
        <f t="shared" si="8"/>
        <v>143.68035110656245</v>
      </c>
      <c r="BF26" s="63">
        <f t="shared" si="8"/>
        <v>148.27302846893053</v>
      </c>
      <c r="BG26" s="63">
        <f t="shared" si="8"/>
        <v>153.01250868354919</v>
      </c>
      <c r="BH26" s="63">
        <f t="shared" si="8"/>
        <v>157.90348423711595</v>
      </c>
      <c r="BI26" s="63">
        <f t="shared" si="8"/>
        <v>162.95079760954079</v>
      </c>
      <c r="BJ26" s="63">
        <f t="shared" si="8"/>
        <v>168.15944606841123</v>
      </c>
      <c r="BK26" s="63">
        <f t="shared" si="8"/>
        <v>173.53458661671041</v>
      </c>
      <c r="BL26" s="111">
        <f t="shared" si="8"/>
        <v>179.08154109868667</v>
      </c>
    </row>
    <row r="27" spans="1:64" x14ac:dyDescent="0.2">
      <c r="A27" s="9" t="s">
        <v>58</v>
      </c>
      <c r="B27" s="7" t="str">
        <f t="shared" ref="B27:AC27" si="9">B4</f>
        <v>MRI scanners</v>
      </c>
      <c r="C27" s="14" t="str">
        <f t="shared" si="9"/>
        <v>t/a</v>
      </c>
      <c r="D27" s="63">
        <f t="shared" si="9"/>
        <v>7.7872042182960595</v>
      </c>
      <c r="E27" s="63">
        <f t="shared" si="9"/>
        <v>8.0132752216496002</v>
      </c>
      <c r="F27" s="63">
        <f t="shared" si="9"/>
        <v>8.1269821636884298</v>
      </c>
      <c r="G27" s="63">
        <f t="shared" si="9"/>
        <v>8.2706604607380925</v>
      </c>
      <c r="H27" s="63">
        <f t="shared" si="9"/>
        <v>8.4294341264074326</v>
      </c>
      <c r="I27" s="63">
        <f t="shared" si="9"/>
        <v>10.472845691979799</v>
      </c>
      <c r="J27" s="63">
        <f t="shared" si="9"/>
        <v>11.147995263179629</v>
      </c>
      <c r="K27" s="63">
        <f t="shared" si="9"/>
        <v>10.508628618102666</v>
      </c>
      <c r="L27" s="63">
        <f t="shared" si="9"/>
        <v>10.12994566205958</v>
      </c>
      <c r="M27" s="63">
        <f t="shared" si="9"/>
        <v>10.87643750754318</v>
      </c>
      <c r="N27" s="63">
        <f t="shared" si="9"/>
        <v>11.108556600691966</v>
      </c>
      <c r="O27" s="63">
        <f t="shared" si="9"/>
        <v>11.141915629522872</v>
      </c>
      <c r="P27" s="63">
        <f t="shared" si="9"/>
        <v>13.156278480096629</v>
      </c>
      <c r="Q27" s="63">
        <f t="shared" si="9"/>
        <v>13.303419445662524</v>
      </c>
      <c r="R27" s="63">
        <f t="shared" si="9"/>
        <v>13.734215433582794</v>
      </c>
      <c r="S27" s="63">
        <f t="shared" si="9"/>
        <v>16.612187986445129</v>
      </c>
      <c r="T27" s="63">
        <f t="shared" si="9"/>
        <v>16.66283490103795</v>
      </c>
      <c r="U27" s="63">
        <f t="shared" si="9"/>
        <v>16.849676067104632</v>
      </c>
      <c r="V27" s="63">
        <f t="shared" si="9"/>
        <v>16.901362190009863</v>
      </c>
      <c r="W27" s="63">
        <f t="shared" si="9"/>
        <v>18.183852650978853</v>
      </c>
      <c r="X27" s="63">
        <f t="shared" si="9"/>
        <v>18.239975652988047</v>
      </c>
      <c r="Y27" s="63">
        <f t="shared" si="9"/>
        <v>15.269966348938802</v>
      </c>
      <c r="Z27" s="63">
        <f t="shared" si="9"/>
        <v>15.541382843575406</v>
      </c>
      <c r="AA27" s="63">
        <f t="shared" si="9"/>
        <v>15.973087922563611</v>
      </c>
      <c r="AB27" s="63">
        <f t="shared" si="9"/>
        <v>18.371125537951087</v>
      </c>
      <c r="AC27" s="63">
        <f t="shared" si="9"/>
        <v>19.987714298822919</v>
      </c>
      <c r="AD27" s="63">
        <f t="shared" ref="AD27:AS33" si="10">AD122</f>
        <v>19.987714298822919</v>
      </c>
      <c r="AE27" s="63">
        <f t="shared" si="10"/>
        <v>19.987714298822919</v>
      </c>
      <c r="AF27" s="63">
        <f t="shared" si="10"/>
        <v>19.987714298822919</v>
      </c>
      <c r="AG27" s="63">
        <f t="shared" si="10"/>
        <v>19.987714298822919</v>
      </c>
      <c r="AH27" s="63">
        <f t="shared" si="10"/>
        <v>19.987714298822919</v>
      </c>
      <c r="AI27" s="63">
        <f t="shared" si="10"/>
        <v>19.987714298822919</v>
      </c>
      <c r="AJ27" s="63">
        <f t="shared" si="10"/>
        <v>19.987714298822919</v>
      </c>
      <c r="AK27" s="63">
        <f t="shared" si="10"/>
        <v>19.987714298822919</v>
      </c>
      <c r="AL27" s="63">
        <f t="shared" si="10"/>
        <v>19.987714298822919</v>
      </c>
      <c r="AM27" s="63">
        <f t="shared" si="10"/>
        <v>19.987714298822919</v>
      </c>
      <c r="AN27" s="63">
        <f t="shared" si="10"/>
        <v>19.987714298822919</v>
      </c>
      <c r="AO27" s="63">
        <f t="shared" si="10"/>
        <v>19.987714298822919</v>
      </c>
      <c r="AP27" s="63">
        <f t="shared" si="10"/>
        <v>19.987714298822919</v>
      </c>
      <c r="AQ27" s="63">
        <f t="shared" si="10"/>
        <v>19.987714298822919</v>
      </c>
      <c r="AR27" s="63">
        <f t="shared" si="10"/>
        <v>19.987714298822919</v>
      </c>
      <c r="AS27" s="63">
        <f t="shared" si="10"/>
        <v>19.987714298822919</v>
      </c>
      <c r="AT27" s="63">
        <f t="shared" si="8"/>
        <v>19.987714298822919</v>
      </c>
      <c r="AU27" s="63">
        <f t="shared" si="8"/>
        <v>19.987714298822919</v>
      </c>
      <c r="AV27" s="63">
        <f t="shared" si="8"/>
        <v>19.987714298822919</v>
      </c>
      <c r="AW27" s="63">
        <f t="shared" si="8"/>
        <v>19.987714298822919</v>
      </c>
      <c r="AX27" s="63">
        <f t="shared" si="8"/>
        <v>19.987714298822919</v>
      </c>
      <c r="AY27" s="63">
        <f t="shared" si="8"/>
        <v>19.987714298822919</v>
      </c>
      <c r="AZ27" s="63">
        <f t="shared" si="8"/>
        <v>19.987714298822919</v>
      </c>
      <c r="BA27" s="63">
        <f t="shared" si="8"/>
        <v>19.987714298822919</v>
      </c>
      <c r="BB27" s="63">
        <f t="shared" si="8"/>
        <v>19.987714298822919</v>
      </c>
      <c r="BC27" s="63">
        <f t="shared" si="8"/>
        <v>19.987714298822919</v>
      </c>
      <c r="BD27" s="63">
        <f t="shared" si="8"/>
        <v>19.987714298822919</v>
      </c>
      <c r="BE27" s="63">
        <f t="shared" si="8"/>
        <v>19.987714298822919</v>
      </c>
      <c r="BF27" s="63">
        <f t="shared" si="8"/>
        <v>19.987714298822919</v>
      </c>
      <c r="BG27" s="63">
        <f t="shared" si="8"/>
        <v>19.987714298822919</v>
      </c>
      <c r="BH27" s="63">
        <f t="shared" si="8"/>
        <v>19.987714298822919</v>
      </c>
      <c r="BI27" s="63">
        <f t="shared" si="8"/>
        <v>19.987714298822919</v>
      </c>
      <c r="BJ27" s="63">
        <f t="shared" si="8"/>
        <v>19.987714298822919</v>
      </c>
      <c r="BK27" s="63">
        <f t="shared" si="8"/>
        <v>19.987714298822919</v>
      </c>
      <c r="BL27" s="111">
        <f t="shared" si="8"/>
        <v>19.987714298822919</v>
      </c>
    </row>
    <row r="28" spans="1:64" x14ac:dyDescent="0.2">
      <c r="A28" s="9" t="s">
        <v>58</v>
      </c>
      <c r="B28" s="7" t="str">
        <f t="shared" ref="B28:AC28" si="11">B5</f>
        <v>HDD (motors)</v>
      </c>
      <c r="C28" s="14" t="str">
        <f t="shared" si="11"/>
        <v>t/a</v>
      </c>
      <c r="D28" s="63">
        <f t="shared" si="11"/>
        <v>1.0902085905614483E-2</v>
      </c>
      <c r="E28" s="63">
        <f t="shared" si="11"/>
        <v>1.1218585310309439E-2</v>
      </c>
      <c r="F28" s="63">
        <f t="shared" si="11"/>
        <v>1.1377775029163801E-2</v>
      </c>
      <c r="G28" s="63">
        <f t="shared" si="11"/>
        <v>1.157892464503333E-2</v>
      </c>
      <c r="H28" s="63">
        <f t="shared" si="11"/>
        <v>1.1801207776970406E-2</v>
      </c>
      <c r="I28" s="63">
        <f t="shared" si="11"/>
        <v>1.4661983968771717E-2</v>
      </c>
      <c r="J28" s="63">
        <f t="shared" si="11"/>
        <v>1.560719336845148E-2</v>
      </c>
      <c r="K28" s="63">
        <f t="shared" si="11"/>
        <v>1.4712080065343731E-2</v>
      </c>
      <c r="L28" s="63">
        <f t="shared" si="11"/>
        <v>1.4181923926883411E-2</v>
      </c>
      <c r="M28" s="63">
        <f t="shared" si="11"/>
        <v>1.522701251056045E-2</v>
      </c>
      <c r="N28" s="63">
        <f t="shared" si="11"/>
        <v>1.5551979240968752E-2</v>
      </c>
      <c r="O28" s="63">
        <f t="shared" si="11"/>
        <v>1.5598681881332019E-2</v>
      </c>
      <c r="P28" s="63">
        <f t="shared" si="11"/>
        <v>1.8418789872135279E-2</v>
      </c>
      <c r="Q28" s="63">
        <f t="shared" si="11"/>
        <v>1.8624787223927533E-2</v>
      </c>
      <c r="R28" s="63">
        <f t="shared" si="11"/>
        <v>1.9227901607015912E-2</v>
      </c>
      <c r="S28" s="63">
        <f t="shared" si="11"/>
        <v>2.3257063181023181E-2</v>
      </c>
      <c r="T28" s="63">
        <f t="shared" si="11"/>
        <v>2.3327968861453129E-2</v>
      </c>
      <c r="U28" s="63">
        <f t="shared" si="11"/>
        <v>2.3589546493946484E-2</v>
      </c>
      <c r="V28" s="63">
        <f t="shared" si="11"/>
        <v>2.3661907066013805E-2</v>
      </c>
      <c r="W28" s="63">
        <f t="shared" si="11"/>
        <v>2.5457393711370395E-2</v>
      </c>
      <c r="X28" s="63">
        <f t="shared" si="11"/>
        <v>2.5535965914183265E-2</v>
      </c>
      <c r="Y28" s="63">
        <f t="shared" si="11"/>
        <v>2.1377952888514323E-2</v>
      </c>
      <c r="Z28" s="63">
        <f t="shared" si="11"/>
        <v>2.1757935981005568E-2</v>
      </c>
      <c r="AA28" s="63">
        <f t="shared" si="11"/>
        <v>2.2362323091589052E-2</v>
      </c>
      <c r="AB28" s="63">
        <f t="shared" si="11"/>
        <v>2.5719575753131517E-2</v>
      </c>
      <c r="AC28" s="63">
        <f t="shared" si="11"/>
        <v>2.7982800018352082E-2</v>
      </c>
      <c r="AD28" s="63">
        <f t="shared" si="10"/>
        <v>2.8684023482644355E-2</v>
      </c>
      <c r="AE28" s="63">
        <f t="shared" si="8"/>
        <v>2.958829544791805E-2</v>
      </c>
      <c r="AF28" s="63">
        <f t="shared" si="8"/>
        <v>3.0534071913858946E-2</v>
      </c>
      <c r="AG28" s="63">
        <f t="shared" si="8"/>
        <v>3.1510079696270982E-2</v>
      </c>
      <c r="AH28" s="63">
        <f t="shared" si="8"/>
        <v>3.251728512549594E-2</v>
      </c>
      <c r="AI28" s="63">
        <f t="shared" si="8"/>
        <v>3.3556685420187402E-2</v>
      </c>
      <c r="AJ28" s="63">
        <f t="shared" si="8"/>
        <v>3.4629309674641652E-2</v>
      </c>
      <c r="AK28" s="63">
        <f t="shared" si="8"/>
        <v>3.5736219877688172E-2</v>
      </c>
      <c r="AL28" s="63">
        <f t="shared" si="8"/>
        <v>3.6878511964148493E-2</v>
      </c>
      <c r="AM28" s="63">
        <f t="shared" si="8"/>
        <v>3.805731689990445E-2</v>
      </c>
      <c r="AN28" s="63">
        <f t="shared" si="8"/>
        <v>3.9273801801650188E-2</v>
      </c>
      <c r="AO28" s="63">
        <f t="shared" si="8"/>
        <v>4.0529171092436471E-2</v>
      </c>
      <c r="AP28" s="63">
        <f t="shared" si="8"/>
        <v>4.182466769415151E-2</v>
      </c>
      <c r="AQ28" s="63">
        <f t="shared" si="8"/>
        <v>4.3161574258118861E-2</v>
      </c>
      <c r="AR28" s="63">
        <f t="shared" si="8"/>
        <v>4.4541214435030826E-2</v>
      </c>
      <c r="AS28" s="63">
        <f t="shared" si="8"/>
        <v>4.5964954185474721E-2</v>
      </c>
      <c r="AT28" s="63">
        <f t="shared" si="8"/>
        <v>4.7434203132349501E-2</v>
      </c>
      <c r="AU28" s="63">
        <f t="shared" si="8"/>
        <v>4.8950415956511791E-2</v>
      </c>
      <c r="AV28" s="63">
        <f t="shared" si="8"/>
        <v>5.0515093837033093E-2</v>
      </c>
      <c r="AW28" s="63">
        <f t="shared" si="8"/>
        <v>5.2129785937494177E-2</v>
      </c>
      <c r="AX28" s="63">
        <f t="shared" si="8"/>
        <v>5.3796090939788176E-2</v>
      </c>
      <c r="AY28" s="63">
        <f t="shared" si="8"/>
        <v>5.5515658626951035E-2</v>
      </c>
      <c r="AZ28" s="63">
        <f t="shared" si="8"/>
        <v>5.7290191516586403E-2</v>
      </c>
      <c r="BA28" s="63">
        <f t="shared" si="8"/>
        <v>5.9121446546502185E-2</v>
      </c>
      <c r="BB28" s="63">
        <f t="shared" si="8"/>
        <v>6.1011236814227758E-2</v>
      </c>
      <c r="BC28" s="63">
        <f t="shared" si="8"/>
        <v>6.2961433372134029E-2</v>
      </c>
      <c r="BD28" s="63">
        <f t="shared" si="8"/>
        <v>6.4973967079933678E-2</v>
      </c>
      <c r="BE28" s="63">
        <f t="shared" si="8"/>
        <v>6.7050830516395807E-2</v>
      </c>
      <c r="BF28" s="63">
        <f t="shared" si="8"/>
        <v>6.9194079952167573E-2</v>
      </c>
      <c r="BG28" s="63">
        <f t="shared" si="8"/>
        <v>7.1405837385656284E-2</v>
      </c>
      <c r="BH28" s="63">
        <f t="shared" si="8"/>
        <v>7.3688292643987435E-2</v>
      </c>
      <c r="BI28" s="63">
        <f t="shared" si="8"/>
        <v>7.6043705551119029E-2</v>
      </c>
      <c r="BJ28" s="63">
        <f t="shared" si="8"/>
        <v>7.8474408165258566E-2</v>
      </c>
      <c r="BK28" s="63">
        <f t="shared" si="8"/>
        <v>8.0982807087798189E-2</v>
      </c>
      <c r="BL28" s="111">
        <f t="shared" si="8"/>
        <v>8.3571385846053781E-2</v>
      </c>
    </row>
    <row r="29" spans="1:64" x14ac:dyDescent="0.2">
      <c r="A29" s="9" t="s">
        <v>58</v>
      </c>
      <c r="B29" s="7" t="str">
        <f t="shared" ref="B29:AC29" si="12">B6</f>
        <v>Acoustic transducers (e.g. speakers)</v>
      </c>
      <c r="C29" s="14" t="str">
        <f t="shared" si="12"/>
        <v>t/a</v>
      </c>
      <c r="D29" s="63">
        <f t="shared" si="12"/>
        <v>1.0902085905614483E-2</v>
      </c>
      <c r="E29" s="63">
        <f t="shared" si="12"/>
        <v>1.1218585310309439E-2</v>
      </c>
      <c r="F29" s="63">
        <f t="shared" si="12"/>
        <v>1.1377775029163801E-2</v>
      </c>
      <c r="G29" s="63">
        <f t="shared" si="12"/>
        <v>1.157892464503333E-2</v>
      </c>
      <c r="H29" s="63">
        <f t="shared" si="12"/>
        <v>1.1801207776970406E-2</v>
      </c>
      <c r="I29" s="63">
        <f t="shared" si="12"/>
        <v>1.4661983968771717E-2</v>
      </c>
      <c r="J29" s="63">
        <f t="shared" si="12"/>
        <v>1.560719336845148E-2</v>
      </c>
      <c r="K29" s="63">
        <f t="shared" si="12"/>
        <v>1.4712080065343731E-2</v>
      </c>
      <c r="L29" s="63">
        <f t="shared" si="12"/>
        <v>1.4181923926883411E-2</v>
      </c>
      <c r="M29" s="63">
        <f t="shared" si="12"/>
        <v>1.522701251056045E-2</v>
      </c>
      <c r="N29" s="63">
        <f t="shared" si="12"/>
        <v>1.5551979240968752E-2</v>
      </c>
      <c r="O29" s="63">
        <f t="shared" si="12"/>
        <v>1.5598681881332019E-2</v>
      </c>
      <c r="P29" s="63">
        <f t="shared" si="12"/>
        <v>1.8418789872135279E-2</v>
      </c>
      <c r="Q29" s="63">
        <f t="shared" si="12"/>
        <v>1.8624787223927533E-2</v>
      </c>
      <c r="R29" s="63">
        <f t="shared" si="12"/>
        <v>1.9227901607015912E-2</v>
      </c>
      <c r="S29" s="63">
        <f t="shared" si="12"/>
        <v>2.3257063181023181E-2</v>
      </c>
      <c r="T29" s="63">
        <f t="shared" si="12"/>
        <v>2.3327968861453129E-2</v>
      </c>
      <c r="U29" s="63">
        <f t="shared" si="12"/>
        <v>2.3589546493946484E-2</v>
      </c>
      <c r="V29" s="63">
        <f t="shared" si="12"/>
        <v>2.3661907066013805E-2</v>
      </c>
      <c r="W29" s="63">
        <f t="shared" si="12"/>
        <v>2.5457393711370395E-2</v>
      </c>
      <c r="X29" s="63">
        <f t="shared" si="12"/>
        <v>2.5535965914183265E-2</v>
      </c>
      <c r="Y29" s="63">
        <f t="shared" si="12"/>
        <v>2.1377952888514323E-2</v>
      </c>
      <c r="Z29" s="63">
        <f t="shared" si="12"/>
        <v>2.1757935981005568E-2</v>
      </c>
      <c r="AA29" s="63">
        <f t="shared" si="12"/>
        <v>2.2362323091589052E-2</v>
      </c>
      <c r="AB29" s="63">
        <f t="shared" si="12"/>
        <v>2.5719575753131517E-2</v>
      </c>
      <c r="AC29" s="63">
        <f t="shared" si="12"/>
        <v>2.7982800018352082E-2</v>
      </c>
      <c r="AD29" s="63">
        <f t="shared" si="10"/>
        <v>2.8684023482644355E-2</v>
      </c>
      <c r="AE29" s="63">
        <f t="shared" si="8"/>
        <v>2.958829544791805E-2</v>
      </c>
      <c r="AF29" s="63">
        <f t="shared" si="8"/>
        <v>3.0534071913858946E-2</v>
      </c>
      <c r="AG29" s="63">
        <f t="shared" si="8"/>
        <v>3.1510079696270982E-2</v>
      </c>
      <c r="AH29" s="63">
        <f t="shared" si="8"/>
        <v>3.251728512549594E-2</v>
      </c>
      <c r="AI29" s="63">
        <f t="shared" si="8"/>
        <v>3.3556685420187402E-2</v>
      </c>
      <c r="AJ29" s="63">
        <f t="shared" si="8"/>
        <v>3.4629309674641652E-2</v>
      </c>
      <c r="AK29" s="63">
        <f t="shared" si="8"/>
        <v>3.5736219877688172E-2</v>
      </c>
      <c r="AL29" s="63">
        <f t="shared" si="8"/>
        <v>3.6878511964148493E-2</v>
      </c>
      <c r="AM29" s="63">
        <f t="shared" si="8"/>
        <v>3.805731689990445E-2</v>
      </c>
      <c r="AN29" s="63">
        <f t="shared" si="8"/>
        <v>3.9273801801650188E-2</v>
      </c>
      <c r="AO29" s="63">
        <f t="shared" si="8"/>
        <v>4.0529171092436471E-2</v>
      </c>
      <c r="AP29" s="63">
        <f t="shared" si="8"/>
        <v>4.182466769415151E-2</v>
      </c>
      <c r="AQ29" s="63">
        <f t="shared" si="8"/>
        <v>4.3161574258118861E-2</v>
      </c>
      <c r="AR29" s="63">
        <f t="shared" si="8"/>
        <v>4.4541214435030826E-2</v>
      </c>
      <c r="AS29" s="63">
        <f t="shared" si="8"/>
        <v>4.5964954185474721E-2</v>
      </c>
      <c r="AT29" s="63">
        <f t="shared" si="8"/>
        <v>4.7434203132349501E-2</v>
      </c>
      <c r="AU29" s="63">
        <f t="shared" si="8"/>
        <v>4.8950415956511791E-2</v>
      </c>
      <c r="AV29" s="63">
        <f t="shared" si="8"/>
        <v>5.0515093837033093E-2</v>
      </c>
      <c r="AW29" s="63">
        <f t="shared" si="8"/>
        <v>5.2129785937494177E-2</v>
      </c>
      <c r="AX29" s="63">
        <f t="shared" si="8"/>
        <v>5.3796090939788176E-2</v>
      </c>
      <c r="AY29" s="63">
        <f t="shared" si="8"/>
        <v>5.5515658626951035E-2</v>
      </c>
      <c r="AZ29" s="63">
        <f t="shared" si="8"/>
        <v>5.7290191516586403E-2</v>
      </c>
      <c r="BA29" s="63">
        <f t="shared" si="8"/>
        <v>5.9121446546502185E-2</v>
      </c>
      <c r="BB29" s="63">
        <f t="shared" si="8"/>
        <v>6.1011236814227758E-2</v>
      </c>
      <c r="BC29" s="63">
        <f t="shared" si="8"/>
        <v>6.2961433372134029E-2</v>
      </c>
      <c r="BD29" s="63">
        <f t="shared" si="8"/>
        <v>6.4973967079933678E-2</v>
      </c>
      <c r="BE29" s="63">
        <f t="shared" si="8"/>
        <v>6.7050830516395807E-2</v>
      </c>
      <c r="BF29" s="63">
        <f t="shared" si="8"/>
        <v>6.9194079952167573E-2</v>
      </c>
      <c r="BG29" s="63">
        <f t="shared" si="8"/>
        <v>7.1405837385656284E-2</v>
      </c>
      <c r="BH29" s="63">
        <f t="shared" si="8"/>
        <v>7.3688292643987435E-2</v>
      </c>
      <c r="BI29" s="63">
        <f t="shared" si="8"/>
        <v>7.6043705551119029E-2</v>
      </c>
      <c r="BJ29" s="63">
        <f t="shared" si="8"/>
        <v>7.8474408165258566E-2</v>
      </c>
      <c r="BK29" s="63">
        <f t="shared" si="8"/>
        <v>8.0982807087798189E-2</v>
      </c>
      <c r="BL29" s="111">
        <f t="shared" si="8"/>
        <v>8.3571385846053781E-2</v>
      </c>
    </row>
    <row r="30" spans="1:64" x14ac:dyDescent="0.2">
      <c r="A30" s="9" t="s">
        <v>58</v>
      </c>
      <c r="B30" s="7" t="str">
        <f t="shared" ref="B30:AC30" si="13">B7</f>
        <v>Magnetic Separators</v>
      </c>
      <c r="C30" s="14" t="str">
        <f t="shared" si="13"/>
        <v>t/a</v>
      </c>
      <c r="D30" s="63">
        <f t="shared" si="13"/>
        <v>23.361612654888177</v>
      </c>
      <c r="E30" s="63">
        <f t="shared" si="13"/>
        <v>24.039825664948797</v>
      </c>
      <c r="F30" s="63">
        <f t="shared" si="13"/>
        <v>24.380946491065288</v>
      </c>
      <c r="G30" s="63">
        <f t="shared" si="13"/>
        <v>24.811981382214277</v>
      </c>
      <c r="H30" s="63">
        <f t="shared" si="13"/>
        <v>25.288302379222298</v>
      </c>
      <c r="I30" s="63">
        <f t="shared" si="13"/>
        <v>31.418537075939394</v>
      </c>
      <c r="J30" s="63">
        <f t="shared" si="13"/>
        <v>33.443985789538885</v>
      </c>
      <c r="K30" s="63">
        <f t="shared" si="13"/>
        <v>31.525885854307997</v>
      </c>
      <c r="L30" s="63">
        <f t="shared" si="13"/>
        <v>30.389836986178736</v>
      </c>
      <c r="M30" s="63">
        <f t="shared" si="13"/>
        <v>32.629312522629533</v>
      </c>
      <c r="N30" s="63">
        <f t="shared" si="13"/>
        <v>33.325669802075893</v>
      </c>
      <c r="O30" s="63">
        <f t="shared" si="13"/>
        <v>33.425746888568611</v>
      </c>
      <c r="P30" s="63">
        <f t="shared" si="13"/>
        <v>39.468835440289887</v>
      </c>
      <c r="Q30" s="63">
        <f t="shared" si="13"/>
        <v>39.910258336987567</v>
      </c>
      <c r="R30" s="63">
        <f t="shared" si="13"/>
        <v>41.202646300748377</v>
      </c>
      <c r="S30" s="63">
        <f t="shared" si="13"/>
        <v>49.836563959335386</v>
      </c>
      <c r="T30" s="63">
        <f t="shared" si="13"/>
        <v>49.988504703113847</v>
      </c>
      <c r="U30" s="63">
        <f t="shared" si="13"/>
        <v>50.549028201313895</v>
      </c>
      <c r="V30" s="63">
        <f t="shared" si="13"/>
        <v>50.704086570029581</v>
      </c>
      <c r="W30" s="63">
        <f t="shared" si="13"/>
        <v>54.551557952936555</v>
      </c>
      <c r="X30" s="63">
        <f t="shared" si="13"/>
        <v>54.719926958964137</v>
      </c>
      <c r="Y30" s="63">
        <f t="shared" si="13"/>
        <v>45.809899046816405</v>
      </c>
      <c r="Z30" s="63">
        <f t="shared" si="13"/>
        <v>46.624148530726217</v>
      </c>
      <c r="AA30" s="63">
        <f t="shared" si="13"/>
        <v>47.919263767690829</v>
      </c>
      <c r="AB30" s="63">
        <f t="shared" si="13"/>
        <v>55.113376613853255</v>
      </c>
      <c r="AC30" s="63">
        <f t="shared" si="13"/>
        <v>59.963142896468753</v>
      </c>
      <c r="AD30" s="63">
        <f t="shared" si="10"/>
        <v>61.465764605666479</v>
      </c>
      <c r="AE30" s="63">
        <f t="shared" si="8"/>
        <v>63.403490245538684</v>
      </c>
      <c r="AF30" s="63">
        <f t="shared" si="8"/>
        <v>65.43015410112632</v>
      </c>
      <c r="AG30" s="63">
        <f t="shared" si="8"/>
        <v>67.521599349152112</v>
      </c>
      <c r="AH30" s="63">
        <f t="shared" si="8"/>
        <v>69.679896697491301</v>
      </c>
      <c r="AI30" s="63">
        <f t="shared" si="8"/>
        <v>71.907183043258712</v>
      </c>
      <c r="AJ30" s="63">
        <f t="shared" si="8"/>
        <v>74.205663588517822</v>
      </c>
      <c r="AK30" s="63">
        <f t="shared" si="8"/>
        <v>76.577614023617514</v>
      </c>
      <c r="AL30" s="63">
        <f t="shared" si="8"/>
        <v>79.025382780318196</v>
      </c>
      <c r="AM30" s="63">
        <f t="shared" si="8"/>
        <v>81.551393356938107</v>
      </c>
      <c r="AN30" s="63">
        <f t="shared" si="8"/>
        <v>84.158146717821822</v>
      </c>
      <c r="AO30" s="63">
        <f t="shared" si="8"/>
        <v>86.848223769506717</v>
      </c>
      <c r="AP30" s="63">
        <f t="shared" si="8"/>
        <v>89.624287916038952</v>
      </c>
      <c r="AQ30" s="63">
        <f t="shared" si="8"/>
        <v>92.48908769596899</v>
      </c>
      <c r="AR30" s="63">
        <f t="shared" si="8"/>
        <v>95.445459503637494</v>
      </c>
      <c r="AS30" s="63">
        <f t="shared" si="8"/>
        <v>98.496330397445846</v>
      </c>
      <c r="AT30" s="63">
        <f t="shared" si="8"/>
        <v>101.64472099789181</v>
      </c>
      <c r="AU30" s="63">
        <f t="shared" si="8"/>
        <v>104.89374847823957</v>
      </c>
      <c r="AV30" s="63">
        <f t="shared" si="8"/>
        <v>108.24662965078522</v>
      </c>
      <c r="AW30" s="63">
        <f t="shared" si="8"/>
        <v>111.70668415177326</v>
      </c>
      <c r="AX30" s="63">
        <f t="shared" si="8"/>
        <v>115.27733772811754</v>
      </c>
      <c r="AY30" s="63">
        <f t="shared" si="8"/>
        <v>118.96212562918082</v>
      </c>
      <c r="AZ30" s="63">
        <f t="shared" si="8"/>
        <v>122.76469610697089</v>
      </c>
      <c r="BA30" s="63">
        <f t="shared" si="8"/>
        <v>126.688814028219</v>
      </c>
      <c r="BB30" s="63">
        <f t="shared" si="8"/>
        <v>130.73836460191666</v>
      </c>
      <c r="BC30" s="63">
        <f t="shared" si="8"/>
        <v>134.91735722600151</v>
      </c>
      <c r="BD30" s="63">
        <f t="shared" si="8"/>
        <v>139.22992945700076</v>
      </c>
      <c r="BE30" s="63">
        <f t="shared" si="8"/>
        <v>143.68035110656245</v>
      </c>
      <c r="BF30" s="63">
        <f t="shared" si="8"/>
        <v>148.27302846893053</v>
      </c>
      <c r="BG30" s="63">
        <f t="shared" si="8"/>
        <v>153.01250868354919</v>
      </c>
      <c r="BH30" s="63">
        <f t="shared" si="8"/>
        <v>157.90348423711595</v>
      </c>
      <c r="BI30" s="63">
        <f t="shared" si="8"/>
        <v>162.95079760954079</v>
      </c>
      <c r="BJ30" s="63">
        <f t="shared" si="8"/>
        <v>168.15944606841123</v>
      </c>
      <c r="BK30" s="63">
        <f t="shared" si="8"/>
        <v>173.53458661671041</v>
      </c>
      <c r="BL30" s="111">
        <f t="shared" si="8"/>
        <v>179.08154109868667</v>
      </c>
    </row>
    <row r="31" spans="1:64" x14ac:dyDescent="0.2">
      <c r="A31" s="9" t="s">
        <v>58</v>
      </c>
      <c r="B31" s="7" t="str">
        <f t="shared" ref="B31:AC31" si="14">B8</f>
        <v>Other generators</v>
      </c>
      <c r="C31" s="14" t="str">
        <f t="shared" si="14"/>
        <v>t/a</v>
      </c>
      <c r="D31" s="63">
        <f t="shared" si="14"/>
        <v>38.936021091480299</v>
      </c>
      <c r="E31" s="63">
        <f t="shared" si="14"/>
        <v>40.066376108248001</v>
      </c>
      <c r="F31" s="63">
        <f t="shared" si="14"/>
        <v>40.634910818442144</v>
      </c>
      <c r="G31" s="63">
        <f t="shared" si="14"/>
        <v>41.353302303690462</v>
      </c>
      <c r="H31" s="63">
        <f t="shared" si="14"/>
        <v>42.14717063203716</v>
      </c>
      <c r="I31" s="63">
        <f t="shared" si="14"/>
        <v>52.364228459898996</v>
      </c>
      <c r="J31" s="63">
        <f t="shared" si="14"/>
        <v>55.739976315898147</v>
      </c>
      <c r="K31" s="63">
        <f t="shared" si="14"/>
        <v>52.543143090513325</v>
      </c>
      <c r="L31" s="63">
        <f t="shared" si="14"/>
        <v>50.649728310297895</v>
      </c>
      <c r="M31" s="63">
        <f t="shared" si="14"/>
        <v>54.382187537715893</v>
      </c>
      <c r="N31" s="63">
        <f t="shared" si="14"/>
        <v>55.542783003459832</v>
      </c>
      <c r="O31" s="63">
        <f t="shared" si="14"/>
        <v>55.709578147614359</v>
      </c>
      <c r="P31" s="63">
        <f t="shared" si="14"/>
        <v>65.781392400483142</v>
      </c>
      <c r="Q31" s="63">
        <f t="shared" si="14"/>
        <v>66.517097228312608</v>
      </c>
      <c r="R31" s="63">
        <f t="shared" si="14"/>
        <v>68.671077167913964</v>
      </c>
      <c r="S31" s="63">
        <f t="shared" si="14"/>
        <v>83.060939932225651</v>
      </c>
      <c r="T31" s="63">
        <f t="shared" si="14"/>
        <v>83.31417450518974</v>
      </c>
      <c r="U31" s="63">
        <f t="shared" si="14"/>
        <v>84.248380335523166</v>
      </c>
      <c r="V31" s="63">
        <f t="shared" si="14"/>
        <v>84.506810950049299</v>
      </c>
      <c r="W31" s="63">
        <f t="shared" si="14"/>
        <v>90.919263254894261</v>
      </c>
      <c r="X31" s="63">
        <f t="shared" si="14"/>
        <v>91.199878264940239</v>
      </c>
      <c r="Y31" s="63">
        <f t="shared" si="14"/>
        <v>76.349831744694001</v>
      </c>
      <c r="Z31" s="63">
        <f t="shared" si="14"/>
        <v>77.706914217877028</v>
      </c>
      <c r="AA31" s="63">
        <f t="shared" si="14"/>
        <v>79.865439612818051</v>
      </c>
      <c r="AB31" s="63">
        <f t="shared" si="14"/>
        <v>91.855627689755423</v>
      </c>
      <c r="AC31" s="63">
        <f t="shared" si="14"/>
        <v>99.938571494114584</v>
      </c>
      <c r="AD31" s="63">
        <f t="shared" si="10"/>
        <v>102.44294100944413</v>
      </c>
      <c r="AE31" s="63">
        <f t="shared" si="8"/>
        <v>105.67248374256447</v>
      </c>
      <c r="AF31" s="63">
        <f t="shared" si="8"/>
        <v>109.05025683521052</v>
      </c>
      <c r="AG31" s="63">
        <f t="shared" si="8"/>
        <v>112.53599891525351</v>
      </c>
      <c r="AH31" s="63">
        <f t="shared" si="8"/>
        <v>116.13316116248551</v>
      </c>
      <c r="AI31" s="63">
        <f t="shared" si="8"/>
        <v>119.84530507209786</v>
      </c>
      <c r="AJ31" s="63">
        <f t="shared" si="8"/>
        <v>123.67610598086304</v>
      </c>
      <c r="AK31" s="63">
        <f t="shared" si="8"/>
        <v>127.62935670602918</v>
      </c>
      <c r="AL31" s="63">
        <f t="shared" si="8"/>
        <v>131.70897130053032</v>
      </c>
      <c r="AM31" s="63">
        <f t="shared" si="8"/>
        <v>135.91898892823019</v>
      </c>
      <c r="AN31" s="63">
        <f t="shared" si="8"/>
        <v>140.26357786303637</v>
      </c>
      <c r="AO31" s="63">
        <f t="shared" si="8"/>
        <v>144.74703961584453</v>
      </c>
      <c r="AP31" s="63">
        <f t="shared" si="8"/>
        <v>149.37381319339826</v>
      </c>
      <c r="AQ31" s="63">
        <f t="shared" si="8"/>
        <v>154.14847949328166</v>
      </c>
      <c r="AR31" s="63">
        <f t="shared" si="8"/>
        <v>159.07576583939581</v>
      </c>
      <c r="AS31" s="63">
        <f t="shared" si="8"/>
        <v>164.16055066240972</v>
      </c>
      <c r="AT31" s="63">
        <f t="shared" si="8"/>
        <v>169.40786832981965</v>
      </c>
      <c r="AU31" s="63">
        <f t="shared" si="8"/>
        <v>174.82291413039925</v>
      </c>
      <c r="AV31" s="63">
        <f t="shared" si="8"/>
        <v>180.41104941797533</v>
      </c>
      <c r="AW31" s="63">
        <f t="shared" si="8"/>
        <v>186.17780691962207</v>
      </c>
      <c r="AX31" s="63">
        <f t="shared" si="8"/>
        <v>192.1288962135292</v>
      </c>
      <c r="AY31" s="63">
        <f t="shared" si="8"/>
        <v>198.27020938196799</v>
      </c>
      <c r="AZ31" s="63">
        <f t="shared" si="8"/>
        <v>204.60782684495143</v>
      </c>
      <c r="BA31" s="63">
        <f t="shared" si="8"/>
        <v>211.14802338036495</v>
      </c>
      <c r="BB31" s="63">
        <f t="shared" si="8"/>
        <v>217.89727433652772</v>
      </c>
      <c r="BC31" s="63">
        <f t="shared" si="8"/>
        <v>224.86226204333582</v>
      </c>
      <c r="BD31" s="63">
        <f t="shared" si="8"/>
        <v>232.04988242833457</v>
      </c>
      <c r="BE31" s="63">
        <f t="shared" si="8"/>
        <v>239.46725184427075</v>
      </c>
      <c r="BF31" s="63">
        <f t="shared" si="8"/>
        <v>247.12171411488421</v>
      </c>
      <c r="BG31" s="63">
        <f t="shared" si="8"/>
        <v>255.02084780591531</v>
      </c>
      <c r="BH31" s="63">
        <f t="shared" si="8"/>
        <v>263.1724737285266</v>
      </c>
      <c r="BI31" s="63">
        <f t="shared" si="8"/>
        <v>271.58466268256797</v>
      </c>
      <c r="BJ31" s="63">
        <f t="shared" si="8"/>
        <v>280.26574344735201</v>
      </c>
      <c r="BK31" s="63">
        <f t="shared" si="8"/>
        <v>289.22431102785066</v>
      </c>
      <c r="BL31" s="111">
        <f t="shared" si="8"/>
        <v>298.46923516447777</v>
      </c>
    </row>
    <row r="32" spans="1:64" x14ac:dyDescent="0.2">
      <c r="A32" s="9" t="s">
        <v>58</v>
      </c>
      <c r="B32" s="7" t="str">
        <f t="shared" ref="B32:AC32" si="15">B9</f>
        <v>Other motors</v>
      </c>
      <c r="C32" s="14" t="str">
        <f t="shared" si="15"/>
        <v>t/a</v>
      </c>
      <c r="D32" s="63">
        <f t="shared" si="15"/>
        <v>272.55214764036208</v>
      </c>
      <c r="E32" s="63">
        <f t="shared" si="15"/>
        <v>280.46463275773596</v>
      </c>
      <c r="F32" s="63">
        <f t="shared" si="15"/>
        <v>284.44437572909499</v>
      </c>
      <c r="G32" s="63">
        <f t="shared" si="15"/>
        <v>289.4731161258332</v>
      </c>
      <c r="H32" s="63">
        <f t="shared" si="15"/>
        <v>295.03019442426012</v>
      </c>
      <c r="I32" s="63">
        <f t="shared" si="15"/>
        <v>366.54959921929293</v>
      </c>
      <c r="J32" s="63">
        <f t="shared" si="15"/>
        <v>390.17983421128696</v>
      </c>
      <c r="K32" s="63">
        <f t="shared" si="15"/>
        <v>367.80200163359325</v>
      </c>
      <c r="L32" s="63">
        <f t="shared" si="15"/>
        <v>354.54809817208525</v>
      </c>
      <c r="M32" s="63">
        <f t="shared" si="15"/>
        <v>380.67531276401121</v>
      </c>
      <c r="N32" s="63">
        <f t="shared" si="15"/>
        <v>388.79948102421878</v>
      </c>
      <c r="O32" s="63">
        <f t="shared" si="15"/>
        <v>389.96704703330045</v>
      </c>
      <c r="P32" s="63">
        <f t="shared" si="15"/>
        <v>460.46974680338195</v>
      </c>
      <c r="Q32" s="63">
        <f t="shared" si="15"/>
        <v>465.61968059818827</v>
      </c>
      <c r="R32" s="63">
        <f t="shared" si="15"/>
        <v>480.69754017539771</v>
      </c>
      <c r="S32" s="63">
        <f t="shared" si="15"/>
        <v>581.42657952557943</v>
      </c>
      <c r="T32" s="63">
        <f t="shared" si="15"/>
        <v>583.1992215363282</v>
      </c>
      <c r="U32" s="63">
        <f t="shared" si="15"/>
        <v>589.73866234866205</v>
      </c>
      <c r="V32" s="63">
        <f t="shared" si="15"/>
        <v>591.54767665034501</v>
      </c>
      <c r="W32" s="63">
        <f t="shared" si="15"/>
        <v>636.43484278425979</v>
      </c>
      <c r="X32" s="63">
        <f t="shared" si="15"/>
        <v>638.39914785458154</v>
      </c>
      <c r="Y32" s="63">
        <f t="shared" si="15"/>
        <v>534.44882221285798</v>
      </c>
      <c r="Z32" s="63">
        <f t="shared" si="15"/>
        <v>543.94839952513917</v>
      </c>
      <c r="AA32" s="63">
        <f t="shared" si="15"/>
        <v>559.05807728972627</v>
      </c>
      <c r="AB32" s="63">
        <f t="shared" si="15"/>
        <v>642.98939382828792</v>
      </c>
      <c r="AC32" s="63">
        <f t="shared" si="15"/>
        <v>699.57000045880204</v>
      </c>
      <c r="AD32" s="63">
        <f t="shared" si="10"/>
        <v>717.1005870661088</v>
      </c>
      <c r="AE32" s="63">
        <f t="shared" si="8"/>
        <v>739.70738619795122</v>
      </c>
      <c r="AF32" s="63">
        <f t="shared" si="8"/>
        <v>763.35179784647357</v>
      </c>
      <c r="AG32" s="63">
        <f t="shared" si="8"/>
        <v>787.75199240677455</v>
      </c>
      <c r="AH32" s="63">
        <f t="shared" si="8"/>
        <v>812.93212813739842</v>
      </c>
      <c r="AI32" s="63">
        <f t="shared" si="8"/>
        <v>838.91713550468489</v>
      </c>
      <c r="AJ32" s="63">
        <f t="shared" si="8"/>
        <v>865.73274186604112</v>
      </c>
      <c r="AK32" s="63">
        <f t="shared" si="8"/>
        <v>893.40549694220419</v>
      </c>
      <c r="AL32" s="63">
        <f t="shared" si="8"/>
        <v>921.9627991037122</v>
      </c>
      <c r="AM32" s="63">
        <f t="shared" si="8"/>
        <v>951.43292249761123</v>
      </c>
      <c r="AN32" s="63">
        <f t="shared" si="8"/>
        <v>981.84504504125459</v>
      </c>
      <c r="AO32" s="63">
        <f t="shared" si="8"/>
        <v>1013.2292773109117</v>
      </c>
      <c r="AP32" s="63">
        <f t="shared" si="8"/>
        <v>1045.6166923537878</v>
      </c>
      <c r="AQ32" s="63">
        <f t="shared" si="8"/>
        <v>1079.0393564529716</v>
      </c>
      <c r="AR32" s="63">
        <f t="shared" si="8"/>
        <v>1113.5303608757708</v>
      </c>
      <c r="AS32" s="63">
        <f t="shared" si="8"/>
        <v>1149.1238546368681</v>
      </c>
      <c r="AT32" s="63">
        <f t="shared" si="8"/>
        <v>1185.8550783087376</v>
      </c>
      <c r="AU32" s="63">
        <f t="shared" si="8"/>
        <v>1223.7603989127949</v>
      </c>
      <c r="AV32" s="63">
        <f t="shared" si="8"/>
        <v>1262.8773459258275</v>
      </c>
      <c r="AW32" s="63">
        <f t="shared" si="8"/>
        <v>1303.2446484373545</v>
      </c>
      <c r="AX32" s="63">
        <f t="shared" si="8"/>
        <v>1344.9022734947046</v>
      </c>
      <c r="AY32" s="63">
        <f t="shared" si="8"/>
        <v>1387.8914656737761</v>
      </c>
      <c r="AZ32" s="63">
        <f t="shared" si="8"/>
        <v>1432.2547879146603</v>
      </c>
      <c r="BA32" s="63">
        <f t="shared" si="8"/>
        <v>1478.0361636625548</v>
      </c>
      <c r="BB32" s="63">
        <f t="shared" si="8"/>
        <v>1525.2809203556942</v>
      </c>
      <c r="BC32" s="63">
        <f t="shared" si="8"/>
        <v>1574.0358343033508</v>
      </c>
      <c r="BD32" s="63">
        <f t="shared" si="8"/>
        <v>1624.349176998342</v>
      </c>
      <c r="BE32" s="63">
        <f t="shared" si="8"/>
        <v>1676.2707629098952</v>
      </c>
      <c r="BF32" s="63">
        <f t="shared" si="8"/>
        <v>1729.8519988041894</v>
      </c>
      <c r="BG32" s="63">
        <f t="shared" si="8"/>
        <v>1785.1459346414072</v>
      </c>
      <c r="BH32" s="63">
        <f t="shared" si="8"/>
        <v>1842.2073160996861</v>
      </c>
      <c r="BI32" s="63">
        <f t="shared" si="8"/>
        <v>1901.0926387779757</v>
      </c>
      <c r="BJ32" s="63">
        <f t="shared" si="8"/>
        <v>1961.8602041314641</v>
      </c>
      <c r="BK32" s="63">
        <f t="shared" si="8"/>
        <v>2024.5701771949546</v>
      </c>
      <c r="BL32" s="111">
        <f t="shared" si="8"/>
        <v>2089.2846461513441</v>
      </c>
    </row>
    <row r="33" spans="1:65" x14ac:dyDescent="0.2">
      <c r="A33" s="9" t="s">
        <v>58</v>
      </c>
      <c r="B33" s="7" t="str">
        <f t="shared" ref="B33:AC33" si="16">B10</f>
        <v>Other NdFeB applications</v>
      </c>
      <c r="C33" s="14" t="str">
        <f t="shared" si="16"/>
        <v>t/a</v>
      </c>
      <c r="D33" s="63">
        <f t="shared" si="16"/>
        <v>101.23365483784877</v>
      </c>
      <c r="E33" s="63">
        <f t="shared" si="16"/>
        <v>104.17257788144479</v>
      </c>
      <c r="F33" s="63">
        <f t="shared" si="16"/>
        <v>105.65076812794959</v>
      </c>
      <c r="G33" s="63">
        <f t="shared" si="16"/>
        <v>107.51858598959521</v>
      </c>
      <c r="H33" s="63">
        <f t="shared" si="16"/>
        <v>109.58264364329662</v>
      </c>
      <c r="I33" s="63">
        <f t="shared" si="16"/>
        <v>136.14699399573738</v>
      </c>
      <c r="J33" s="63">
        <f t="shared" si="16"/>
        <v>144.92393842133518</v>
      </c>
      <c r="K33" s="63">
        <f t="shared" si="16"/>
        <v>136.61217203533465</v>
      </c>
      <c r="L33" s="63">
        <f t="shared" si="16"/>
        <v>131.68929360677453</v>
      </c>
      <c r="M33" s="63">
        <f t="shared" si="16"/>
        <v>141.39368759806132</v>
      </c>
      <c r="N33" s="63">
        <f t="shared" si="16"/>
        <v>144.41123580899557</v>
      </c>
      <c r="O33" s="63">
        <f t="shared" si="16"/>
        <v>144.84490318379733</v>
      </c>
      <c r="P33" s="63">
        <f t="shared" si="16"/>
        <v>171.03162024125618</v>
      </c>
      <c r="Q33" s="63">
        <f t="shared" si="16"/>
        <v>172.94445279361281</v>
      </c>
      <c r="R33" s="63">
        <f t="shared" si="16"/>
        <v>178.54480063657633</v>
      </c>
      <c r="S33" s="63">
        <f t="shared" si="16"/>
        <v>215.95844382378669</v>
      </c>
      <c r="T33" s="63">
        <f t="shared" si="16"/>
        <v>216.61685371349336</v>
      </c>
      <c r="U33" s="63">
        <f t="shared" si="16"/>
        <v>219.04578887236022</v>
      </c>
      <c r="V33" s="63">
        <f t="shared" si="16"/>
        <v>219.7177084701282</v>
      </c>
      <c r="W33" s="63">
        <f t="shared" si="16"/>
        <v>236.3900844627251</v>
      </c>
      <c r="X33" s="63">
        <f t="shared" si="16"/>
        <v>237.11968348884463</v>
      </c>
      <c r="Y33" s="63">
        <f t="shared" si="16"/>
        <v>198.50956253620441</v>
      </c>
      <c r="Z33" s="63">
        <f t="shared" si="16"/>
        <v>202.03797696648027</v>
      </c>
      <c r="AA33" s="63">
        <f t="shared" si="16"/>
        <v>207.65014299332694</v>
      </c>
      <c r="AB33" s="63">
        <f t="shared" si="16"/>
        <v>238.82463199336411</v>
      </c>
      <c r="AC33" s="63">
        <f t="shared" si="16"/>
        <v>259.84028588469795</v>
      </c>
      <c r="AD33" s="63">
        <f t="shared" si="10"/>
        <v>266.35164662455475</v>
      </c>
      <c r="AE33" s="63">
        <f t="shared" si="8"/>
        <v>274.74845773066767</v>
      </c>
      <c r="AF33" s="63">
        <f t="shared" si="8"/>
        <v>283.53066777154743</v>
      </c>
      <c r="AG33" s="63">
        <f t="shared" si="8"/>
        <v>292.59359717965918</v>
      </c>
      <c r="AH33" s="63">
        <f t="shared" si="8"/>
        <v>301.94621902246234</v>
      </c>
      <c r="AI33" s="63">
        <f t="shared" si="8"/>
        <v>311.5977931874545</v>
      </c>
      <c r="AJ33" s="63">
        <f t="shared" si="8"/>
        <v>321.55787555024398</v>
      </c>
      <c r="AK33" s="63">
        <f t="shared" si="8"/>
        <v>331.83632743567597</v>
      </c>
      <c r="AL33" s="63">
        <f t="shared" si="8"/>
        <v>342.44332538137894</v>
      </c>
      <c r="AM33" s="63">
        <f t="shared" si="8"/>
        <v>353.38937121339859</v>
      </c>
      <c r="AN33" s="63">
        <f t="shared" si="8"/>
        <v>364.68530244389473</v>
      </c>
      <c r="AO33" s="63">
        <f t="shared" si="8"/>
        <v>376.34230300119594</v>
      </c>
      <c r="AP33" s="63">
        <f t="shared" si="8"/>
        <v>388.37191430283565</v>
      </c>
      <c r="AQ33" s="63">
        <f t="shared" si="8"/>
        <v>400.78604668253251</v>
      </c>
      <c r="AR33" s="63">
        <f t="shared" si="8"/>
        <v>413.59699118242935</v>
      </c>
      <c r="AS33" s="63">
        <f t="shared" si="8"/>
        <v>426.8174317222655</v>
      </c>
      <c r="AT33" s="63">
        <f t="shared" si="8"/>
        <v>440.46045765753132</v>
      </c>
      <c r="AU33" s="63">
        <f t="shared" si="8"/>
        <v>454.5395767390383</v>
      </c>
      <c r="AV33" s="63">
        <f t="shared" si="8"/>
        <v>469.06872848673612</v>
      </c>
      <c r="AW33" s="63">
        <f t="shared" si="8"/>
        <v>484.0622979910176</v>
      </c>
      <c r="AX33" s="63">
        <f t="shared" si="8"/>
        <v>499.5351301551762</v>
      </c>
      <c r="AY33" s="63">
        <f t="shared" si="8"/>
        <v>515.50254439311709</v>
      </c>
      <c r="AZ33" s="63">
        <f t="shared" si="8"/>
        <v>531.98034979687407</v>
      </c>
      <c r="BA33" s="63">
        <f t="shared" si="8"/>
        <v>548.98486078894916</v>
      </c>
      <c r="BB33" s="63">
        <f t="shared" si="8"/>
        <v>566.53291327497232</v>
      </c>
      <c r="BC33" s="63">
        <f t="shared" si="8"/>
        <v>584.64188131267338</v>
      </c>
      <c r="BD33" s="63">
        <f t="shared" si="8"/>
        <v>603.32969431367019</v>
      </c>
      <c r="BE33" s="63">
        <f t="shared" si="8"/>
        <v>622.61485479510418</v>
      </c>
      <c r="BF33" s="63">
        <f t="shared" si="8"/>
        <v>642.51645669869924</v>
      </c>
      <c r="BG33" s="63">
        <f t="shared" si="8"/>
        <v>663.05420429538015</v>
      </c>
      <c r="BH33" s="63">
        <f t="shared" si="8"/>
        <v>684.24843169416943</v>
      </c>
      <c r="BI33" s="63">
        <f t="shared" si="8"/>
        <v>706.12012297467697</v>
      </c>
      <c r="BJ33" s="63">
        <f t="shared" si="8"/>
        <v>728.69093296311553</v>
      </c>
      <c r="BK33" s="63">
        <f t="shared" ref="BK33:BL33" si="17">BK128</f>
        <v>751.98320867241205</v>
      </c>
      <c r="BL33" s="111">
        <f t="shared" si="17"/>
        <v>776.02001142764254</v>
      </c>
    </row>
    <row r="34" spans="1:65" x14ac:dyDescent="0.2">
      <c r="A34" s="9" t="s">
        <v>58</v>
      </c>
      <c r="B34" s="2" t="str">
        <f t="shared" ref="B34:C45" si="18">B11</f>
        <v>-</v>
      </c>
      <c r="C34" s="14" t="str">
        <f t="shared" si="18"/>
        <v>t/a</v>
      </c>
    </row>
    <row r="35" spans="1:65" x14ac:dyDescent="0.2">
      <c r="A35" s="9" t="s">
        <v>58</v>
      </c>
      <c r="B35" s="2" t="str">
        <f t="shared" si="18"/>
        <v>-</v>
      </c>
      <c r="C35" s="14" t="str">
        <f t="shared" si="18"/>
        <v>t/a</v>
      </c>
    </row>
    <row r="36" spans="1:65" x14ac:dyDescent="0.2">
      <c r="A36" s="9" t="s">
        <v>58</v>
      </c>
      <c r="B36" s="2" t="str">
        <f t="shared" si="18"/>
        <v>-</v>
      </c>
      <c r="C36" s="14" t="str">
        <f t="shared" si="18"/>
        <v>t/a</v>
      </c>
    </row>
    <row r="37" spans="1:65" x14ac:dyDescent="0.2">
      <c r="A37" s="9" t="s">
        <v>58</v>
      </c>
      <c r="B37" s="2" t="str">
        <f t="shared" si="18"/>
        <v>-</v>
      </c>
      <c r="C37" s="14" t="str">
        <f t="shared" si="18"/>
        <v>t/a</v>
      </c>
    </row>
    <row r="38" spans="1:65" x14ac:dyDescent="0.2">
      <c r="A38" s="9" t="s">
        <v>58</v>
      </c>
      <c r="B38" s="2" t="str">
        <f t="shared" si="18"/>
        <v>-</v>
      </c>
      <c r="C38" s="14" t="str">
        <f t="shared" si="18"/>
        <v>t/a</v>
      </c>
    </row>
    <row r="39" spans="1:65" x14ac:dyDescent="0.2">
      <c r="A39" s="9" t="s">
        <v>58</v>
      </c>
      <c r="B39" s="2" t="str">
        <f t="shared" si="18"/>
        <v>-</v>
      </c>
      <c r="C39" s="14" t="str">
        <f t="shared" si="18"/>
        <v>t/a</v>
      </c>
    </row>
    <row r="40" spans="1:65" x14ac:dyDescent="0.2">
      <c r="A40" s="9" t="s">
        <v>58</v>
      </c>
      <c r="B40" s="2" t="str">
        <f t="shared" si="18"/>
        <v>-</v>
      </c>
      <c r="C40" s="14" t="str">
        <f t="shared" si="18"/>
        <v>t/a</v>
      </c>
    </row>
    <row r="41" spans="1:65" x14ac:dyDescent="0.2">
      <c r="A41" s="9" t="s">
        <v>58</v>
      </c>
      <c r="B41" s="2" t="str">
        <f t="shared" si="18"/>
        <v>-</v>
      </c>
      <c r="C41" s="14" t="str">
        <f t="shared" si="18"/>
        <v>t/a</v>
      </c>
    </row>
    <row r="42" spans="1:65" x14ac:dyDescent="0.2">
      <c r="A42" s="9" t="s">
        <v>58</v>
      </c>
      <c r="B42" s="2" t="str">
        <f t="shared" si="18"/>
        <v>-</v>
      </c>
      <c r="C42" s="14" t="str">
        <f t="shared" si="18"/>
        <v>t/a</v>
      </c>
    </row>
    <row r="43" spans="1:65" x14ac:dyDescent="0.2">
      <c r="A43" s="9" t="s">
        <v>58</v>
      </c>
      <c r="B43" s="2" t="str">
        <f t="shared" si="18"/>
        <v>-</v>
      </c>
      <c r="C43" s="14" t="str">
        <f t="shared" si="18"/>
        <v>t/a</v>
      </c>
    </row>
    <row r="44" spans="1:65" x14ac:dyDescent="0.2">
      <c r="A44" s="9" t="s">
        <v>58</v>
      </c>
      <c r="B44" s="2" t="str">
        <f t="shared" si="18"/>
        <v>-</v>
      </c>
      <c r="C44" s="14" t="str">
        <f t="shared" si="18"/>
        <v>t/a</v>
      </c>
    </row>
    <row r="45" spans="1:65" s="28" customFormat="1" ht="16" thickBot="1" x14ac:dyDescent="0.25">
      <c r="A45" s="39" t="s">
        <v>58</v>
      </c>
      <c r="B45" s="306" t="str">
        <f t="shared" si="18"/>
        <v>-</v>
      </c>
      <c r="C45" s="38" t="str">
        <f t="shared" si="18"/>
        <v>t/a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112"/>
      <c r="BM45" s="27"/>
    </row>
    <row r="46" spans="1:65" s="53" customFormat="1" ht="17" thickTop="1" thickBot="1" x14ac:dyDescent="0.25">
      <c r="A46" s="50"/>
      <c r="B46" s="51" t="s">
        <v>64</v>
      </c>
      <c r="C46" s="52" t="s">
        <v>2</v>
      </c>
      <c r="D46" s="49">
        <f>SUM(D26:D45)</f>
        <v>467.25405726957479</v>
      </c>
      <c r="E46" s="49">
        <f t="shared" ref="E46" si="19">SUM(E26:E45)</f>
        <v>480.81895046959653</v>
      </c>
      <c r="F46" s="49">
        <f t="shared" ref="F46" si="20">SUM(F26:F45)</f>
        <v>487.64168537136402</v>
      </c>
      <c r="G46" s="49">
        <f t="shared" ref="G46" si="21">SUM(G26:G45)</f>
        <v>496.26278549357562</v>
      </c>
      <c r="H46" s="49">
        <f t="shared" ref="H46" si="22">SUM(H26:H45)</f>
        <v>505.78964999999982</v>
      </c>
      <c r="I46" s="49">
        <f t="shared" ref="I46" si="23">SUM(I26:I45)</f>
        <v>628.40006548672545</v>
      </c>
      <c r="J46" s="49">
        <f t="shared" ref="J46" si="24">SUM(J26:J45)</f>
        <v>668.9109301775145</v>
      </c>
      <c r="K46" s="49">
        <f t="shared" ref="K46" si="25">SUM(K26:K45)</f>
        <v>630.54714124629061</v>
      </c>
      <c r="L46" s="49">
        <f t="shared" ref="L46" si="26">SUM(L26:L45)</f>
        <v>607.82510357142849</v>
      </c>
      <c r="M46" s="49">
        <f t="shared" ref="M46" si="27">SUM(M26:M45)</f>
        <v>652.61670447761185</v>
      </c>
      <c r="N46" s="49">
        <f t="shared" ref="N46" si="28">SUM(N26:N45)</f>
        <v>666.54449999999986</v>
      </c>
      <c r="O46" s="49">
        <f t="shared" ref="O46" si="29">SUM(O26:O45)</f>
        <v>668.54613513513493</v>
      </c>
      <c r="P46" s="49">
        <f t="shared" ref="P46" si="30">SUM(P26:P45)</f>
        <v>789.41354638554196</v>
      </c>
      <c r="Q46" s="49">
        <f t="shared" ref="Q46" si="31">SUM(Q26:Q45)</f>
        <v>798.24241631419909</v>
      </c>
      <c r="R46" s="49">
        <f t="shared" ref="R46" si="32">SUM(R26:R45)</f>
        <v>824.09138181818162</v>
      </c>
      <c r="S46" s="49">
        <f t="shared" ref="S46" si="33">SUM(S26:S45)</f>
        <v>996.77779331306965</v>
      </c>
      <c r="T46" s="49">
        <f t="shared" ref="T46" si="34">SUM(T26:T45)</f>
        <v>999.81674999999984</v>
      </c>
      <c r="U46" s="49">
        <f t="shared" ref="U46" si="35">SUM(U26:U45)</f>
        <v>1011.0277431192658</v>
      </c>
      <c r="V46" s="49">
        <f t="shared" ref="V46" si="36">SUM(V26:V45)</f>
        <v>1014.1290552147235</v>
      </c>
      <c r="W46" s="49">
        <f t="shared" ref="W46" si="37">SUM(W26:W45)</f>
        <v>1091.0820738461539</v>
      </c>
      <c r="X46" s="49">
        <f t="shared" ref="X46" si="38">SUM(X26:X45)</f>
        <v>1094.4496111111112</v>
      </c>
      <c r="Y46" s="49">
        <f t="shared" ref="Y46" si="39">SUM(Y26:Y45)</f>
        <v>916.24073684210498</v>
      </c>
      <c r="Z46" s="49">
        <f t="shared" ref="Z46" si="40">SUM(Z26:Z45)</f>
        <v>932.52648648648642</v>
      </c>
      <c r="AA46" s="49">
        <f t="shared" ref="AA46" si="41">SUM(AA26:AA45)</f>
        <v>958.42999999999961</v>
      </c>
      <c r="AB46" s="49">
        <f t="shared" ref="AB46" si="42">SUM(AB26:AB45)</f>
        <v>1102.3189714285713</v>
      </c>
      <c r="AC46" s="49">
        <f t="shared" ref="AC46" si="43">SUM(AC26:AC45)</f>
        <v>1199.3188235294117</v>
      </c>
      <c r="AD46" s="49">
        <f t="shared" ref="AD46" si="44">SUM(AD26:AD45)</f>
        <v>1228.8717862572289</v>
      </c>
      <c r="AE46" s="49">
        <f t="shared" ref="AE46" si="45">SUM(AE26:AE45)</f>
        <v>1266.9821990519795</v>
      </c>
      <c r="AF46" s="49">
        <f t="shared" ref="AF46" si="46">SUM(AF26:AF45)</f>
        <v>1306.8418130981349</v>
      </c>
      <c r="AG46" s="49">
        <f t="shared" ref="AG46" si="47">SUM(AG26:AG45)</f>
        <v>1347.9755216582068</v>
      </c>
      <c r="AH46" s="49">
        <f t="shared" ref="AH46" si="48">SUM(AH26:AH45)</f>
        <v>1390.4240505864029</v>
      </c>
      <c r="AI46" s="49">
        <f t="shared" ref="AI46" si="49">SUM(AI26:AI45)</f>
        <v>1434.2294275204181</v>
      </c>
      <c r="AJ46" s="49">
        <f t="shared" ref="AJ46" si="50">SUM(AJ26:AJ45)</f>
        <v>1479.4350234923561</v>
      </c>
      <c r="AK46" s="49">
        <f t="shared" ref="AK46" si="51">SUM(AK26:AK45)</f>
        <v>1526.0855958697227</v>
      </c>
      <c r="AL46" s="49">
        <f t="shared" ref="AL46" si="52">SUM(AL26:AL45)</f>
        <v>1574.2273326690092</v>
      </c>
      <c r="AM46" s="49">
        <f t="shared" ref="AM46" si="53">SUM(AM26:AM45)</f>
        <v>1623.9078982857391</v>
      </c>
      <c r="AN46" s="49">
        <f t="shared" ref="AN46" si="54">SUM(AN26:AN45)</f>
        <v>1675.1764806862557</v>
      </c>
      <c r="AO46" s="49">
        <f t="shared" ref="AO46" si="55">SUM(AO26:AO45)</f>
        <v>1728.0838401079734</v>
      </c>
      <c r="AP46" s="49">
        <f t="shared" ref="AP46" si="56">SUM(AP26:AP45)</f>
        <v>1782.6823593163108</v>
      </c>
      <c r="AQ46" s="49">
        <f t="shared" ref="AQ46" si="57">SUM(AQ26:AQ45)</f>
        <v>1839.0260954680627</v>
      </c>
      <c r="AR46" s="49">
        <f t="shared" ref="AR46" si="58">SUM(AR26:AR45)</f>
        <v>1897.1708336325639</v>
      </c>
      <c r="AS46" s="49">
        <f t="shared" ref="AS46" si="59">SUM(AS26:AS45)</f>
        <v>1957.174142023629</v>
      </c>
      <c r="AT46" s="49">
        <f t="shared" ref="AT46" si="60">SUM(AT26:AT45)</f>
        <v>2019.0954289969598</v>
      </c>
      <c r="AU46" s="49">
        <f t="shared" ref="AU46" si="61">SUM(AU26:AU45)</f>
        <v>2082.9960018694474</v>
      </c>
      <c r="AV46" s="49">
        <f t="shared" ref="AV46" si="62">SUM(AV26:AV45)</f>
        <v>2148.9391276186066</v>
      </c>
      <c r="AW46" s="49">
        <f t="shared" ref="AW46" si="63">SUM(AW26:AW45)</f>
        <v>2216.9900955222388</v>
      </c>
      <c r="AX46" s="49">
        <f t="shared" ref="AX46" si="64">SUM(AX26:AX45)</f>
        <v>2287.2162818003476</v>
      </c>
      <c r="AY46" s="49">
        <f t="shared" ref="AY46" si="65">SUM(AY26:AY45)</f>
        <v>2359.6872163232997</v>
      </c>
      <c r="AZ46" s="49">
        <f t="shared" ref="AZ46" si="66">SUM(AZ26:AZ45)</f>
        <v>2434.4746514522835</v>
      </c>
      <c r="BA46" s="49">
        <f t="shared" ref="BA46" si="67">SUM(BA26:BA45)</f>
        <v>2511.6526330802226</v>
      </c>
      <c r="BB46" s="49">
        <f t="shared" ref="BB46" si="68">SUM(BB26:BB45)</f>
        <v>2591.2975739434787</v>
      </c>
      <c r="BC46" s="49">
        <f t="shared" ref="BC46" si="69">SUM(BC26:BC45)</f>
        <v>2673.4883292769305</v>
      </c>
      <c r="BD46" s="49">
        <f t="shared" ref="BD46" si="70">SUM(BD26:BD45)</f>
        <v>2758.3062748873308</v>
      </c>
      <c r="BE46" s="49">
        <f t="shared" ref="BE46" si="71">SUM(BE26:BE45)</f>
        <v>2845.8353877222507</v>
      </c>
      <c r="BF46" s="49">
        <f t="shared" ref="BF46" si="72">SUM(BF26:BF45)</f>
        <v>2936.1623290143611</v>
      </c>
      <c r="BG46" s="49">
        <f t="shared" ref="BG46" si="73">SUM(BG26:BG45)</f>
        <v>3029.3765300833952</v>
      </c>
      <c r="BH46" s="49">
        <f t="shared" ref="BH46" si="74">SUM(BH26:BH45)</f>
        <v>3125.570280880725</v>
      </c>
      <c r="BI46" s="49">
        <f t="shared" ref="BI46" si="75">SUM(BI26:BI45)</f>
        <v>3224.8388213642274</v>
      </c>
      <c r="BJ46" s="49">
        <f t="shared" ref="BJ46" si="76">SUM(BJ26:BJ45)</f>
        <v>3327.2804357939076</v>
      </c>
      <c r="BK46" s="49">
        <f t="shared" ref="BK46" si="77">SUM(BK26:BK45)</f>
        <v>3432.9965500416365</v>
      </c>
      <c r="BL46" s="106">
        <f t="shared" ref="BL46" si="78">SUM(BL26:BL45)</f>
        <v>3542.0918320113528</v>
      </c>
    </row>
    <row r="47" spans="1:65" ht="16" thickTop="1" x14ac:dyDescent="0.2"/>
    <row r="48" spans="1:65" s="45" customFormat="1" ht="95" x14ac:dyDescent="0.2">
      <c r="A48" s="40" t="s">
        <v>59</v>
      </c>
      <c r="B48" s="41" t="e">
        <f ca="1">MID(CELL("Dateiname",$B$2),FIND("]", CELL("Dateiname",$B$2))+1,31)</f>
        <v>#VALUE!</v>
      </c>
      <c r="C48" s="42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BL48" s="109"/>
    </row>
    <row r="49" spans="1:19" x14ac:dyDescent="0.2">
      <c r="A49" s="9" t="s">
        <v>59</v>
      </c>
      <c r="B49" s="33" t="s">
        <v>63</v>
      </c>
      <c r="C49" s="36" t="s">
        <v>63</v>
      </c>
      <c r="D49" s="492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0" t="s">
        <v>51</v>
      </c>
      <c r="S49" s="491"/>
    </row>
    <row r="50" spans="1:19" ht="42" x14ac:dyDescent="0.2">
      <c r="A50" s="9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79">D50+10</f>
        <v>2000</v>
      </c>
      <c r="F50" s="15">
        <f t="shared" si="79"/>
        <v>2010</v>
      </c>
      <c r="G50" s="15">
        <f t="shared" si="79"/>
        <v>2020</v>
      </c>
      <c r="H50" s="15">
        <f t="shared" si="79"/>
        <v>2030</v>
      </c>
      <c r="I50" s="15">
        <f t="shared" si="79"/>
        <v>2040</v>
      </c>
      <c r="J50" s="16">
        <f t="shared" si="79"/>
        <v>2050</v>
      </c>
      <c r="K50" s="37">
        <v>1990</v>
      </c>
      <c r="L50" s="15">
        <f t="shared" ref="L50:Q50" si="80">K50+10</f>
        <v>2000</v>
      </c>
      <c r="M50" s="15">
        <f t="shared" si="80"/>
        <v>2010</v>
      </c>
      <c r="N50" s="15">
        <f t="shared" si="80"/>
        <v>2020</v>
      </c>
      <c r="O50" s="15">
        <f t="shared" si="80"/>
        <v>2030</v>
      </c>
      <c r="P50" s="15">
        <f t="shared" si="80"/>
        <v>2040</v>
      </c>
      <c r="Q50" s="16">
        <f t="shared" si="80"/>
        <v>2050</v>
      </c>
      <c r="R50" s="29" t="s">
        <v>60</v>
      </c>
      <c r="S50" s="30" t="s">
        <v>61</v>
      </c>
    </row>
    <row r="51" spans="1:19" x14ac:dyDescent="0.2">
      <c r="A51" s="9" t="s">
        <v>59</v>
      </c>
      <c r="B51" s="7" t="str">
        <f>B3</f>
        <v>Air conditioners</v>
      </c>
      <c r="C51" s="36" t="s">
        <v>63</v>
      </c>
      <c r="D51" s="56">
        <f>Data_Junne!D30</f>
        <v>0</v>
      </c>
      <c r="E51" s="122">
        <f>(G51-D51)/(G$50-D$50)*(E$50-D$50)+D51</f>
        <v>0</v>
      </c>
      <c r="F51" s="122">
        <f>(G51-E51)/(G$50-E$50)*(F$50-E$50)+E51</f>
        <v>0</v>
      </c>
      <c r="G51" s="56">
        <f>Data_Junne!E30</f>
        <v>0</v>
      </c>
      <c r="H51" s="122">
        <f>(J51-G51)/(J$50-G$50)*(H$50-G$50)+G51</f>
        <v>0</v>
      </c>
      <c r="I51" s="122">
        <f>(J51-H51)/(J$50-H$50)*(I$50-H$50)+H51</f>
        <v>0</v>
      </c>
      <c r="J51" s="127">
        <f>Data_Junne!F30</f>
        <v>0</v>
      </c>
      <c r="K51" s="56">
        <f t="shared" ref="K51:N58" si="81">D51</f>
        <v>0</v>
      </c>
      <c r="L51" s="56">
        <f t="shared" si="81"/>
        <v>0</v>
      </c>
      <c r="M51" s="56">
        <f t="shared" si="81"/>
        <v>0</v>
      </c>
      <c r="N51" s="56">
        <f t="shared" si="81"/>
        <v>0</v>
      </c>
      <c r="O51" s="122">
        <f>(Q51-N51)/(Q$50-N$50)*(O$50-N$50)+N51</f>
        <v>0</v>
      </c>
      <c r="P51" s="122">
        <f>(Q51-O51)/(Q$50-O$50)*(P$50-O$50)+O51</f>
        <v>0</v>
      </c>
      <c r="Q51" s="127">
        <f>Data_Junne!G30</f>
        <v>0</v>
      </c>
      <c r="R51" s="57">
        <f>Data_Junne!D55</f>
        <v>12</v>
      </c>
      <c r="S51" s="18">
        <v>1.6E-2</v>
      </c>
    </row>
    <row r="52" spans="1:19" x14ac:dyDescent="0.2">
      <c r="A52" s="9" t="s">
        <v>59</v>
      </c>
      <c r="B52" s="7" t="str">
        <f t="shared" ref="B52:B58" si="82">B4</f>
        <v>MRI scanners</v>
      </c>
      <c r="C52" s="36" t="s">
        <v>63</v>
      </c>
      <c r="D52" s="56">
        <f>D51</f>
        <v>0</v>
      </c>
      <c r="E52" s="122">
        <f t="shared" ref="E52:E58" si="83">(G52-D52)/(G$50-D$50)*(E$50-D$50)+D52</f>
        <v>0</v>
      </c>
      <c r="F52" s="122">
        <f t="shared" ref="F52:F58" si="84">(G52-E52)/(G$50-E$50)*(F$50-E$50)+E52</f>
        <v>0</v>
      </c>
      <c r="G52" s="56">
        <f>G51</f>
        <v>0</v>
      </c>
      <c r="H52" s="122">
        <f t="shared" ref="H52:H58" si="85">(J52-G52)/(J$50-G$50)*(H$50-G$50)+G52</f>
        <v>0</v>
      </c>
      <c r="I52" s="122">
        <f t="shared" ref="I52:I58" si="86">(J52-H52)/(J$50-H$50)*(I$50-H$50)+H52</f>
        <v>0</v>
      </c>
      <c r="J52" s="128">
        <f>J51</f>
        <v>0</v>
      </c>
      <c r="K52" s="56">
        <f t="shared" si="81"/>
        <v>0</v>
      </c>
      <c r="L52" s="56">
        <f t="shared" si="81"/>
        <v>0</v>
      </c>
      <c r="M52" s="56">
        <f t="shared" si="81"/>
        <v>0</v>
      </c>
      <c r="N52" s="56">
        <f t="shared" si="81"/>
        <v>0</v>
      </c>
      <c r="O52" s="122">
        <f t="shared" ref="O52:O58" si="87">(Q52-N52)/(Q$50-N$50)*(O$50-N$50)+N52</f>
        <v>0</v>
      </c>
      <c r="P52" s="122">
        <f t="shared" ref="P52:P58" si="88">(Q52-O52)/(Q$50-O$50)*(P$50-O$50)+O52</f>
        <v>0</v>
      </c>
      <c r="Q52" s="128">
        <f>Q51</f>
        <v>0</v>
      </c>
      <c r="R52" s="57">
        <f>Data_Junne!D56</f>
        <v>12</v>
      </c>
      <c r="S52" s="18">
        <v>1.6E-2</v>
      </c>
    </row>
    <row r="53" spans="1:19" x14ac:dyDescent="0.2">
      <c r="A53" s="9" t="s">
        <v>59</v>
      </c>
      <c r="B53" s="7" t="str">
        <f t="shared" si="82"/>
        <v>HDD (motors)</v>
      </c>
      <c r="C53" s="36" t="s">
        <v>63</v>
      </c>
      <c r="D53" s="56">
        <f t="shared" ref="D53:D58" si="89">D52</f>
        <v>0</v>
      </c>
      <c r="E53" s="122">
        <f t="shared" si="83"/>
        <v>0</v>
      </c>
      <c r="F53" s="122">
        <f t="shared" si="84"/>
        <v>0</v>
      </c>
      <c r="G53" s="56">
        <f t="shared" ref="G53:G58" si="90">G52</f>
        <v>0</v>
      </c>
      <c r="H53" s="122">
        <f t="shared" si="85"/>
        <v>0</v>
      </c>
      <c r="I53" s="122">
        <f t="shared" si="86"/>
        <v>0</v>
      </c>
      <c r="J53" s="128">
        <f t="shared" ref="J53:J58" si="91">J52</f>
        <v>0</v>
      </c>
      <c r="K53" s="56">
        <f t="shared" si="81"/>
        <v>0</v>
      </c>
      <c r="L53" s="56">
        <f t="shared" si="81"/>
        <v>0</v>
      </c>
      <c r="M53" s="56">
        <f t="shared" si="81"/>
        <v>0</v>
      </c>
      <c r="N53" s="56">
        <f t="shared" si="81"/>
        <v>0</v>
      </c>
      <c r="O53" s="122">
        <f t="shared" si="87"/>
        <v>0</v>
      </c>
      <c r="P53" s="122">
        <f t="shared" si="88"/>
        <v>0</v>
      </c>
      <c r="Q53" s="128">
        <f t="shared" ref="Q53:Q58" si="92">Q52</f>
        <v>0</v>
      </c>
      <c r="R53" s="57">
        <f>Data_Junne!D57</f>
        <v>6</v>
      </c>
      <c r="S53" s="18">
        <v>1.6E-2</v>
      </c>
    </row>
    <row r="54" spans="1:19" x14ac:dyDescent="0.2">
      <c r="A54" s="9" t="s">
        <v>59</v>
      </c>
      <c r="B54" s="7" t="str">
        <f t="shared" si="82"/>
        <v>Acoustic transducers (e.g. speakers)</v>
      </c>
      <c r="C54" s="36" t="s">
        <v>63</v>
      </c>
      <c r="D54" s="56">
        <f t="shared" si="89"/>
        <v>0</v>
      </c>
      <c r="E54" s="122">
        <f t="shared" si="83"/>
        <v>0</v>
      </c>
      <c r="F54" s="122">
        <f t="shared" si="84"/>
        <v>0</v>
      </c>
      <c r="G54" s="56">
        <f t="shared" si="90"/>
        <v>0</v>
      </c>
      <c r="H54" s="122">
        <f t="shared" si="85"/>
        <v>0</v>
      </c>
      <c r="I54" s="122">
        <f t="shared" si="86"/>
        <v>0</v>
      </c>
      <c r="J54" s="128">
        <f t="shared" si="91"/>
        <v>0</v>
      </c>
      <c r="K54" s="56">
        <f t="shared" si="81"/>
        <v>0</v>
      </c>
      <c r="L54" s="56">
        <f t="shared" si="81"/>
        <v>0</v>
      </c>
      <c r="M54" s="56">
        <f t="shared" si="81"/>
        <v>0</v>
      </c>
      <c r="N54" s="56">
        <f t="shared" si="81"/>
        <v>0</v>
      </c>
      <c r="O54" s="122">
        <f t="shared" si="87"/>
        <v>0</v>
      </c>
      <c r="P54" s="122">
        <f t="shared" si="88"/>
        <v>0</v>
      </c>
      <c r="Q54" s="128">
        <f t="shared" si="92"/>
        <v>0</v>
      </c>
      <c r="R54" s="57">
        <f>Data_Junne!D58</f>
        <v>8</v>
      </c>
      <c r="S54" s="18">
        <v>1.4999999999999999E-2</v>
      </c>
    </row>
    <row r="55" spans="1:19" x14ac:dyDescent="0.2">
      <c r="A55" s="9" t="s">
        <v>59</v>
      </c>
      <c r="B55" s="7" t="str">
        <f t="shared" si="82"/>
        <v>Magnetic Separators</v>
      </c>
      <c r="C55" s="36" t="s">
        <v>63</v>
      </c>
      <c r="D55" s="56">
        <f t="shared" si="89"/>
        <v>0</v>
      </c>
      <c r="E55" s="122">
        <f t="shared" si="83"/>
        <v>0</v>
      </c>
      <c r="F55" s="122">
        <f t="shared" si="84"/>
        <v>0</v>
      </c>
      <c r="G55" s="56">
        <f t="shared" si="90"/>
        <v>0</v>
      </c>
      <c r="H55" s="122">
        <f t="shared" si="85"/>
        <v>0</v>
      </c>
      <c r="I55" s="122">
        <f t="shared" si="86"/>
        <v>0</v>
      </c>
      <c r="J55" s="128">
        <f t="shared" si="91"/>
        <v>0</v>
      </c>
      <c r="K55" s="56">
        <f t="shared" si="81"/>
        <v>0</v>
      </c>
      <c r="L55" s="56">
        <f t="shared" si="81"/>
        <v>0</v>
      </c>
      <c r="M55" s="56">
        <f t="shared" si="81"/>
        <v>0</v>
      </c>
      <c r="N55" s="56">
        <f t="shared" si="81"/>
        <v>0</v>
      </c>
      <c r="O55" s="122">
        <f t="shared" si="87"/>
        <v>0</v>
      </c>
      <c r="P55" s="122">
        <f t="shared" si="88"/>
        <v>0</v>
      </c>
      <c r="Q55" s="128">
        <f t="shared" si="92"/>
        <v>0</v>
      </c>
      <c r="R55" s="57">
        <f>Data_Junne!D59</f>
        <v>20</v>
      </c>
      <c r="S55" s="17">
        <v>1.49E-2</v>
      </c>
    </row>
    <row r="56" spans="1:19" x14ac:dyDescent="0.2">
      <c r="A56" s="9" t="s">
        <v>59</v>
      </c>
      <c r="B56" s="7" t="str">
        <f t="shared" si="82"/>
        <v>Other generators</v>
      </c>
      <c r="C56" s="36" t="s">
        <v>63</v>
      </c>
      <c r="D56" s="56">
        <f t="shared" si="89"/>
        <v>0</v>
      </c>
      <c r="E56" s="122">
        <f t="shared" si="83"/>
        <v>0</v>
      </c>
      <c r="F56" s="122">
        <f t="shared" si="84"/>
        <v>0</v>
      </c>
      <c r="G56" s="56">
        <f t="shared" si="90"/>
        <v>0</v>
      </c>
      <c r="H56" s="122">
        <f t="shared" si="85"/>
        <v>0</v>
      </c>
      <c r="I56" s="122">
        <f t="shared" si="86"/>
        <v>0</v>
      </c>
      <c r="J56" s="128">
        <f t="shared" si="91"/>
        <v>0</v>
      </c>
      <c r="K56" s="56">
        <f t="shared" si="81"/>
        <v>0</v>
      </c>
      <c r="L56" s="56">
        <f t="shared" si="81"/>
        <v>0</v>
      </c>
      <c r="M56" s="56">
        <f t="shared" si="81"/>
        <v>0</v>
      </c>
      <c r="N56" s="56">
        <f t="shared" si="81"/>
        <v>0</v>
      </c>
      <c r="O56" s="122">
        <f t="shared" si="87"/>
        <v>0</v>
      </c>
      <c r="P56" s="122">
        <f t="shared" si="88"/>
        <v>0</v>
      </c>
      <c r="Q56" s="128">
        <f t="shared" si="92"/>
        <v>0</v>
      </c>
      <c r="R56" s="57">
        <f>Data_Junne!D60</f>
        <v>20</v>
      </c>
      <c r="S56" s="17">
        <v>1.4800000000000001E-2</v>
      </c>
    </row>
    <row r="57" spans="1:19" x14ac:dyDescent="0.2">
      <c r="A57" s="9" t="s">
        <v>59</v>
      </c>
      <c r="B57" s="7" t="str">
        <f t="shared" si="82"/>
        <v>Other motors</v>
      </c>
      <c r="C57" s="36" t="s">
        <v>63</v>
      </c>
      <c r="D57" s="56">
        <f t="shared" si="89"/>
        <v>0</v>
      </c>
      <c r="E57" s="122">
        <f t="shared" si="83"/>
        <v>0</v>
      </c>
      <c r="F57" s="122">
        <f t="shared" si="84"/>
        <v>0</v>
      </c>
      <c r="G57" s="56">
        <f t="shared" si="90"/>
        <v>0</v>
      </c>
      <c r="H57" s="122">
        <f t="shared" si="85"/>
        <v>0</v>
      </c>
      <c r="I57" s="122">
        <f t="shared" si="86"/>
        <v>0</v>
      </c>
      <c r="J57" s="128">
        <f t="shared" si="91"/>
        <v>0</v>
      </c>
      <c r="K57" s="56">
        <f t="shared" si="81"/>
        <v>0</v>
      </c>
      <c r="L57" s="56">
        <f t="shared" si="81"/>
        <v>0</v>
      </c>
      <c r="M57" s="56">
        <f t="shared" si="81"/>
        <v>0</v>
      </c>
      <c r="N57" s="56">
        <f t="shared" si="81"/>
        <v>0</v>
      </c>
      <c r="O57" s="122">
        <f t="shared" si="87"/>
        <v>0</v>
      </c>
      <c r="P57" s="122">
        <f t="shared" si="88"/>
        <v>0</v>
      </c>
      <c r="Q57" s="128">
        <f t="shared" si="92"/>
        <v>0</v>
      </c>
      <c r="R57" s="57">
        <f>Data_Junne!D61</f>
        <v>13</v>
      </c>
      <c r="S57" s="17">
        <v>1.47E-2</v>
      </c>
    </row>
    <row r="58" spans="1:19" x14ac:dyDescent="0.2">
      <c r="A58" s="9" t="s">
        <v>59</v>
      </c>
      <c r="B58" s="7" t="str">
        <f t="shared" si="82"/>
        <v>Other NdFeB applications</v>
      </c>
      <c r="C58" s="36" t="s">
        <v>63</v>
      </c>
      <c r="D58" s="56">
        <f t="shared" si="89"/>
        <v>0</v>
      </c>
      <c r="E58" s="122">
        <f t="shared" si="83"/>
        <v>0</v>
      </c>
      <c r="F58" s="122">
        <f t="shared" si="84"/>
        <v>0</v>
      </c>
      <c r="G58" s="56">
        <f t="shared" si="90"/>
        <v>0</v>
      </c>
      <c r="H58" s="122">
        <f t="shared" si="85"/>
        <v>0</v>
      </c>
      <c r="I58" s="122">
        <f t="shared" si="86"/>
        <v>0</v>
      </c>
      <c r="J58" s="128">
        <f t="shared" si="91"/>
        <v>0</v>
      </c>
      <c r="K58" s="56">
        <f t="shared" si="81"/>
        <v>0</v>
      </c>
      <c r="L58" s="56">
        <f t="shared" si="81"/>
        <v>0</v>
      </c>
      <c r="M58" s="56">
        <f t="shared" si="81"/>
        <v>0</v>
      </c>
      <c r="N58" s="56">
        <f t="shared" si="81"/>
        <v>0</v>
      </c>
      <c r="O58" s="122">
        <f t="shared" si="87"/>
        <v>0</v>
      </c>
      <c r="P58" s="122">
        <f t="shared" si="88"/>
        <v>0</v>
      </c>
      <c r="Q58" s="128">
        <f t="shared" si="92"/>
        <v>0</v>
      </c>
      <c r="R58" s="57">
        <f>Data_Junne!D62</f>
        <v>10</v>
      </c>
      <c r="S58" s="17">
        <v>1.4500000000000001E-2</v>
      </c>
    </row>
    <row r="59" spans="1:19" x14ac:dyDescent="0.2">
      <c r="A59" s="9" t="s">
        <v>59</v>
      </c>
      <c r="B59" s="2" t="str">
        <f t="shared" ref="B59:B70" si="93">B34</f>
        <v>-</v>
      </c>
      <c r="C59" s="36" t="s">
        <v>63</v>
      </c>
      <c r="D59" s="96"/>
      <c r="E59" s="96"/>
      <c r="F59" s="96"/>
      <c r="G59" s="96"/>
      <c r="H59" s="96"/>
      <c r="I59" s="96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s="9" t="s">
        <v>59</v>
      </c>
      <c r="B60" s="2" t="str">
        <f t="shared" si="93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s="9" t="s">
        <v>59</v>
      </c>
      <c r="B61" s="2" t="str">
        <f t="shared" si="93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s="9" t="s">
        <v>59</v>
      </c>
      <c r="B62" s="2" t="str">
        <f t="shared" si="93"/>
        <v>-</v>
      </c>
      <c r="C62" s="36" t="s">
        <v>63</v>
      </c>
      <c r="D62" s="96"/>
      <c r="E62" s="96"/>
      <c r="F62" s="96"/>
      <c r="G62" s="96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s="9" t="s">
        <v>59</v>
      </c>
      <c r="B63" s="2" t="str">
        <f t="shared" si="93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s="9" t="s">
        <v>59</v>
      </c>
      <c r="B64" s="2" t="str">
        <f t="shared" si="93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64" x14ac:dyDescent="0.2">
      <c r="A65" s="9" t="s">
        <v>59</v>
      </c>
      <c r="B65" s="2" t="str">
        <f t="shared" si="93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64" x14ac:dyDescent="0.2">
      <c r="A66" s="9" t="s">
        <v>59</v>
      </c>
      <c r="B66" s="2" t="str">
        <f t="shared" si="93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64" x14ac:dyDescent="0.2">
      <c r="A67" s="9" t="s">
        <v>59</v>
      </c>
      <c r="B67" s="2" t="str">
        <f t="shared" si="93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64" x14ac:dyDescent="0.2">
      <c r="A68" s="9" t="s">
        <v>59</v>
      </c>
      <c r="B68" s="2" t="str">
        <f t="shared" si="93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64" x14ac:dyDescent="0.2">
      <c r="A69" s="9" t="s">
        <v>59</v>
      </c>
      <c r="B69" s="2" t="str">
        <f t="shared" si="93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64" s="102" customFormat="1" ht="16" thickBot="1" x14ac:dyDescent="0.25">
      <c r="A70" s="99" t="s">
        <v>59</v>
      </c>
      <c r="B70" s="307" t="str">
        <f t="shared" si="93"/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BL70" s="110"/>
    </row>
    <row r="71" spans="1:64" ht="16" thickTop="1" x14ac:dyDescent="0.2">
      <c r="C71" s="36"/>
      <c r="D71" s="96"/>
      <c r="E71" s="493" t="s">
        <v>150</v>
      </c>
      <c r="F71" s="493"/>
      <c r="G71" s="493"/>
      <c r="H71" s="493"/>
      <c r="I71" s="493"/>
      <c r="J71" s="493"/>
      <c r="K71" s="493"/>
      <c r="L71" s="96"/>
      <c r="M71" s="96"/>
      <c r="N71" s="96"/>
      <c r="O71" s="96"/>
      <c r="P71" s="96"/>
      <c r="Q71" s="97"/>
      <c r="S71" s="98"/>
    </row>
    <row r="72" spans="1:64" x14ac:dyDescent="0.2">
      <c r="C72" s="36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64" x14ac:dyDescent="0.2">
      <c r="C73" s="36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64" x14ac:dyDescent="0.2">
      <c r="C74" s="36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O74" s="96"/>
      <c r="P74" s="96"/>
      <c r="Q74" s="97"/>
      <c r="S74" s="98"/>
    </row>
    <row r="76" spans="1:64" x14ac:dyDescent="0.2"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</row>
    <row r="77" spans="1:64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113">
        <v>2050</v>
      </c>
    </row>
    <row r="78" spans="1:64" x14ac:dyDescent="0.2">
      <c r="B78" s="65" t="s">
        <v>147</v>
      </c>
      <c r="C78" s="65" t="s">
        <v>2</v>
      </c>
      <c r="D78" s="66">
        <f>E78/(1+D85)</f>
        <v>59585.811401810177</v>
      </c>
      <c r="E78" s="66">
        <f>F78/(1+E85)</f>
        <v>61315.652278153546</v>
      </c>
      <c r="F78" s="66">
        <f>G78/(1+F85)</f>
        <v>62185.710416282716</v>
      </c>
      <c r="G78" s="66">
        <f>H78/(1+G85)</f>
        <v>63285.102145399047</v>
      </c>
      <c r="H78" s="84">
        <f>Data_Junne!C6</f>
        <v>64500</v>
      </c>
      <c r="I78" s="84">
        <f>Data_Junne!D6</f>
        <v>79900</v>
      </c>
      <c r="J78" s="84">
        <f>Data_Junne!E6</f>
        <v>84800</v>
      </c>
      <c r="K78" s="84">
        <f>Data_Junne!F6</f>
        <v>79700</v>
      </c>
      <c r="L78" s="84">
        <f>Data_Junne!G6</f>
        <v>76600</v>
      </c>
      <c r="M78" s="84">
        <f>Data_Junne!H6</f>
        <v>82000</v>
      </c>
      <c r="N78" s="84">
        <f>Data_Junne!I6</f>
        <v>83500</v>
      </c>
      <c r="O78" s="84">
        <f>Data_Junne!J6</f>
        <v>83500</v>
      </c>
      <c r="P78" s="84">
        <f>Data_Junne!K6</f>
        <v>98300</v>
      </c>
      <c r="Q78" s="84">
        <f>Data_Junne!L6</f>
        <v>99100</v>
      </c>
      <c r="R78" s="84">
        <f>Data_Junne!M6</f>
        <v>102000</v>
      </c>
      <c r="S78" s="84">
        <f>Data_Junne!N6</f>
        <v>123000</v>
      </c>
      <c r="T78" s="84">
        <f>Data_Junne!O6</f>
        <v>123000</v>
      </c>
      <c r="U78" s="84">
        <f>Data_Junne!P6</f>
        <v>124000</v>
      </c>
      <c r="V78" s="84">
        <f>Data_Junne!Q6</f>
        <v>124000</v>
      </c>
      <c r="W78" s="84">
        <f>Data_Junne!R6</f>
        <v>133000</v>
      </c>
      <c r="X78" s="84">
        <f>Data_Junne!S6</f>
        <v>133000</v>
      </c>
      <c r="Y78" s="84">
        <f>Data_Junne!T6</f>
        <v>111000</v>
      </c>
      <c r="Z78" s="84">
        <f>Data_Junne!U6</f>
        <v>110000</v>
      </c>
      <c r="AA78" s="84">
        <f>Data_Junne!V6</f>
        <v>110000</v>
      </c>
      <c r="AB78" s="84">
        <f>Data_Junne!W6</f>
        <v>123000</v>
      </c>
      <c r="AC78" s="84">
        <f>Data_Junne!X6</f>
        <v>130000</v>
      </c>
      <c r="AD78" s="84">
        <f>Data_Junne!Y6</f>
        <v>129000</v>
      </c>
      <c r="AE78" s="84">
        <f>Data_Junne!Z6</f>
        <v>132000</v>
      </c>
      <c r="AF78" s="84">
        <f>Data_Junne!AA6</f>
        <v>190000</v>
      </c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114"/>
    </row>
    <row r="79" spans="1:64" x14ac:dyDescent="0.2">
      <c r="B79" s="65" t="s">
        <v>88</v>
      </c>
      <c r="C79" s="68" t="s">
        <v>89</v>
      </c>
      <c r="D79" s="70">
        <f t="shared" ref="D79:F79" si="94">E79</f>
        <v>0</v>
      </c>
      <c r="E79" s="70">
        <f t="shared" si="94"/>
        <v>0</v>
      </c>
      <c r="F79" s="70">
        <f t="shared" si="94"/>
        <v>0</v>
      </c>
      <c r="G79" s="70">
        <f>H79</f>
        <v>0</v>
      </c>
      <c r="H79" s="240">
        <f>Data_Junne!D20</f>
        <v>0</v>
      </c>
      <c r="I79" s="70">
        <f t="shared" ref="I79:X79" si="95">($Y$79-$H$79)/($Y$77-$H$77)+H79</f>
        <v>2.9411764705882353E-3</v>
      </c>
      <c r="J79" s="70">
        <f t="shared" si="95"/>
        <v>5.8823529411764705E-3</v>
      </c>
      <c r="K79" s="70">
        <f t="shared" si="95"/>
        <v>8.8235294117647058E-3</v>
      </c>
      <c r="L79" s="70">
        <f t="shared" si="95"/>
        <v>1.1764705882352941E-2</v>
      </c>
      <c r="M79" s="70">
        <f t="shared" si="95"/>
        <v>1.4705882352941176E-2</v>
      </c>
      <c r="N79" s="70">
        <f t="shared" si="95"/>
        <v>1.7647058823529412E-2</v>
      </c>
      <c r="O79" s="70">
        <f t="shared" si="95"/>
        <v>2.0588235294117647E-2</v>
      </c>
      <c r="P79" s="70">
        <f t="shared" si="95"/>
        <v>2.3529411764705882E-2</v>
      </c>
      <c r="Q79" s="70">
        <f t="shared" si="95"/>
        <v>2.6470588235294117E-2</v>
      </c>
      <c r="R79" s="70">
        <f t="shared" si="95"/>
        <v>2.9411764705882353E-2</v>
      </c>
      <c r="S79" s="70">
        <f t="shared" si="95"/>
        <v>3.2352941176470584E-2</v>
      </c>
      <c r="T79" s="70">
        <f t="shared" si="95"/>
        <v>3.5294117647058823E-2</v>
      </c>
      <c r="U79" s="70">
        <f t="shared" si="95"/>
        <v>3.8235294117647062E-2</v>
      </c>
      <c r="V79" s="70">
        <f t="shared" si="95"/>
        <v>4.11764705882353E-2</v>
      </c>
      <c r="W79" s="70">
        <f t="shared" si="95"/>
        <v>4.4117647058823539E-2</v>
      </c>
      <c r="X79" s="70">
        <f t="shared" si="95"/>
        <v>4.7058823529411778E-2</v>
      </c>
      <c r="Y79" s="240">
        <f>Data_Junne!E20</f>
        <v>0.05</v>
      </c>
      <c r="Z79" s="70">
        <f>($AC$79-$Y$79)/($AC$77-$Y$77)+Y79</f>
        <v>7.4999999999999997E-2</v>
      </c>
      <c r="AA79" s="70">
        <f>($AC$79-$Y$79)/($AC$77-$Y$77)+Z79</f>
        <v>9.9999999999999992E-2</v>
      </c>
      <c r="AB79" s="70">
        <f>($AC$79-$Y$79)/($AC$77-$Y$77)+AA79</f>
        <v>0.12499999999999999</v>
      </c>
      <c r="AC79" s="240">
        <f>Data_Junne!F20</f>
        <v>0.15</v>
      </c>
      <c r="AD79" s="70">
        <f>AC79</f>
        <v>0.15</v>
      </c>
      <c r="AE79" s="70">
        <f t="shared" ref="AE79:AF79" si="96">AD79</f>
        <v>0.15</v>
      </c>
      <c r="AF79" s="70">
        <f t="shared" si="96"/>
        <v>0.15</v>
      </c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114"/>
    </row>
    <row r="80" spans="1:64" x14ac:dyDescent="0.2">
      <c r="B80" s="65" t="s">
        <v>146</v>
      </c>
      <c r="C80" s="65" t="s">
        <v>2</v>
      </c>
      <c r="D80" s="74">
        <f t="shared" ref="D80:G80" si="97">D78/(1-D79)</f>
        <v>59585.811401810177</v>
      </c>
      <c r="E80" s="74">
        <f t="shared" si="97"/>
        <v>61315.652278153546</v>
      </c>
      <c r="F80" s="74">
        <f t="shared" si="97"/>
        <v>62185.710416282716</v>
      </c>
      <c r="G80" s="74">
        <f t="shared" si="97"/>
        <v>63285.102145399047</v>
      </c>
      <c r="H80" s="74">
        <f t="shared" ref="H80:AF80" si="98">H78/(1-H79)</f>
        <v>64500</v>
      </c>
      <c r="I80" s="74">
        <f t="shared" si="98"/>
        <v>80135.693215339226</v>
      </c>
      <c r="J80" s="74">
        <f t="shared" si="98"/>
        <v>85301.775147928987</v>
      </c>
      <c r="K80" s="74">
        <f t="shared" si="98"/>
        <v>80409.495548961422</v>
      </c>
      <c r="L80" s="74">
        <f t="shared" si="98"/>
        <v>77511.904761904763</v>
      </c>
      <c r="M80" s="74">
        <f t="shared" si="98"/>
        <v>83223.880597014926</v>
      </c>
      <c r="N80" s="74">
        <f t="shared" si="98"/>
        <v>85000</v>
      </c>
      <c r="O80" s="74">
        <f t="shared" si="98"/>
        <v>85255.255255255252</v>
      </c>
      <c r="P80" s="74">
        <f t="shared" si="98"/>
        <v>100668.67469879518</v>
      </c>
      <c r="Q80" s="74">
        <f t="shared" si="98"/>
        <v>101794.56193353474</v>
      </c>
      <c r="R80" s="74">
        <f t="shared" si="98"/>
        <v>105090.90909090909</v>
      </c>
      <c r="S80" s="74">
        <f t="shared" si="98"/>
        <v>127112.46200607903</v>
      </c>
      <c r="T80" s="74">
        <f t="shared" si="98"/>
        <v>127500</v>
      </c>
      <c r="U80" s="74">
        <f t="shared" si="98"/>
        <v>128929.66360856268</v>
      </c>
      <c r="V80" s="74">
        <f t="shared" si="98"/>
        <v>129325.15337423312</v>
      </c>
      <c r="W80" s="74">
        <f t="shared" si="98"/>
        <v>139138.46153846156</v>
      </c>
      <c r="X80" s="74">
        <f t="shared" si="98"/>
        <v>139567.90123456792</v>
      </c>
      <c r="Y80" s="74">
        <f t="shared" si="98"/>
        <v>116842.10526315789</v>
      </c>
      <c r="Z80" s="74">
        <f t="shared" si="98"/>
        <v>118918.91891891892</v>
      </c>
      <c r="AA80" s="74">
        <f t="shared" si="98"/>
        <v>122222.22222222222</v>
      </c>
      <c r="AB80" s="74">
        <f t="shared" si="98"/>
        <v>140571.42857142858</v>
      </c>
      <c r="AC80" s="74">
        <f t="shared" si="98"/>
        <v>152941.17647058825</v>
      </c>
      <c r="AD80" s="74">
        <f t="shared" si="98"/>
        <v>151764.70588235295</v>
      </c>
      <c r="AE80" s="74">
        <f t="shared" si="98"/>
        <v>155294.11764705883</v>
      </c>
      <c r="AF80" s="74">
        <f t="shared" si="98"/>
        <v>223529.41176470587</v>
      </c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114"/>
    </row>
    <row r="81" spans="2:64" x14ac:dyDescent="0.2">
      <c r="B81" s="65" t="s">
        <v>419</v>
      </c>
      <c r="C81" s="65" t="s">
        <v>96</v>
      </c>
      <c r="D81" s="240">
        <f>Data_Junne!$D38</f>
        <v>8.9999999999999993E-3</v>
      </c>
      <c r="E81" s="240">
        <f>Data_Junne!$D38</f>
        <v>8.9999999999999993E-3</v>
      </c>
      <c r="F81" s="240">
        <f>Data_Junne!$D38</f>
        <v>8.9999999999999993E-3</v>
      </c>
      <c r="G81" s="240">
        <f>Data_Junne!$D38</f>
        <v>8.9999999999999993E-3</v>
      </c>
      <c r="H81" s="240">
        <f>Data_Junne!$D38</f>
        <v>8.9999999999999993E-3</v>
      </c>
      <c r="I81" s="240">
        <f>Data_Junne!$D38</f>
        <v>8.9999999999999993E-3</v>
      </c>
      <c r="J81" s="240">
        <f>Data_Junne!$D38</f>
        <v>8.9999999999999993E-3</v>
      </c>
      <c r="K81" s="240">
        <f>Data_Junne!$D38</f>
        <v>8.9999999999999993E-3</v>
      </c>
      <c r="L81" s="240">
        <f>Data_Junne!$D38</f>
        <v>8.9999999999999993E-3</v>
      </c>
      <c r="M81" s="240">
        <f>Data_Junne!$D38</f>
        <v>8.9999999999999993E-3</v>
      </c>
      <c r="N81" s="240">
        <f>Data_Junne!$D38</f>
        <v>8.9999999999999993E-3</v>
      </c>
      <c r="O81" s="240">
        <f>Data_Junne!$D38</f>
        <v>8.9999999999999993E-3</v>
      </c>
      <c r="P81" s="240">
        <f>Data_Junne!$D38</f>
        <v>8.9999999999999993E-3</v>
      </c>
      <c r="Q81" s="240">
        <f>Data_Junne!$D38</f>
        <v>8.9999999999999993E-3</v>
      </c>
      <c r="R81" s="240">
        <f>Data_Junne!$D38</f>
        <v>8.9999999999999993E-3</v>
      </c>
      <c r="S81" s="240">
        <f>Data_Junne!$D38</f>
        <v>8.9999999999999993E-3</v>
      </c>
      <c r="T81" s="240">
        <f>Data_Junne!$D38</f>
        <v>8.9999999999999993E-3</v>
      </c>
      <c r="U81" s="240">
        <f>Data_Junne!$D38</f>
        <v>8.9999999999999993E-3</v>
      </c>
      <c r="V81" s="240">
        <f>Data_Junne!$D38</f>
        <v>8.9999999999999993E-3</v>
      </c>
      <c r="W81" s="240">
        <f>Data_Junne!$D38</f>
        <v>8.9999999999999993E-3</v>
      </c>
      <c r="X81" s="240">
        <f>Data_Junne!$D38</f>
        <v>8.9999999999999993E-3</v>
      </c>
      <c r="Y81" s="240">
        <f>Data_Junne!$D38</f>
        <v>8.9999999999999993E-3</v>
      </c>
      <c r="Z81" s="240">
        <f>Data_Junne!$D38</f>
        <v>8.9999999999999993E-3</v>
      </c>
      <c r="AA81" s="240">
        <f>Data_Junne!$D38</f>
        <v>8.9999999999999993E-3</v>
      </c>
      <c r="AB81" s="240">
        <f>Data_Junne!$D38</f>
        <v>8.9999999999999993E-3</v>
      </c>
      <c r="AC81" s="240">
        <f>Data_Junne!$D38</f>
        <v>8.9999999999999993E-3</v>
      </c>
      <c r="AD81" s="240">
        <f>Data_Junne!$D38</f>
        <v>8.9999999999999993E-3</v>
      </c>
      <c r="AE81" s="240">
        <f>Data_Junne!$D38</f>
        <v>8.9999999999999993E-3</v>
      </c>
      <c r="AF81" s="240">
        <f>Data_Junne!$D38</f>
        <v>8.9999999999999993E-3</v>
      </c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114"/>
    </row>
    <row r="82" spans="2:64" x14ac:dyDescent="0.2">
      <c r="B82" s="65" t="s">
        <v>420</v>
      </c>
      <c r="C82" s="65" t="s">
        <v>96</v>
      </c>
      <c r="D82" s="240">
        <f>Data_Junne!$D39</f>
        <v>0.87129999999999996</v>
      </c>
      <c r="E82" s="240">
        <f>Data_Junne!$D39</f>
        <v>0.87129999999999996</v>
      </c>
      <c r="F82" s="240">
        <f>Data_Junne!$D39</f>
        <v>0.87129999999999996</v>
      </c>
      <c r="G82" s="240">
        <f>Data_Junne!$D39</f>
        <v>0.87129999999999996</v>
      </c>
      <c r="H82" s="240">
        <f>Data_Junne!$D39</f>
        <v>0.87129999999999996</v>
      </c>
      <c r="I82" s="240">
        <f>Data_Junne!$D39</f>
        <v>0.87129999999999996</v>
      </c>
      <c r="J82" s="240">
        <f>Data_Junne!$D39</f>
        <v>0.87129999999999996</v>
      </c>
      <c r="K82" s="240">
        <f>Data_Junne!$D39</f>
        <v>0.87129999999999996</v>
      </c>
      <c r="L82" s="240">
        <f>Data_Junne!$D39</f>
        <v>0.87129999999999996</v>
      </c>
      <c r="M82" s="240">
        <f>Data_Junne!$D39</f>
        <v>0.87129999999999996</v>
      </c>
      <c r="N82" s="240">
        <f>Data_Junne!$D39</f>
        <v>0.87129999999999996</v>
      </c>
      <c r="O82" s="240">
        <f>Data_Junne!$D39</f>
        <v>0.87129999999999996</v>
      </c>
      <c r="P82" s="240">
        <f>Data_Junne!$D39</f>
        <v>0.87129999999999996</v>
      </c>
      <c r="Q82" s="240">
        <f>Data_Junne!$D39</f>
        <v>0.87129999999999996</v>
      </c>
      <c r="R82" s="240">
        <f>Data_Junne!$D39</f>
        <v>0.87129999999999996</v>
      </c>
      <c r="S82" s="240">
        <f>Data_Junne!$D39</f>
        <v>0.87129999999999996</v>
      </c>
      <c r="T82" s="240">
        <f>Data_Junne!$D39</f>
        <v>0.87129999999999996</v>
      </c>
      <c r="U82" s="240">
        <f>Data_Junne!$D39</f>
        <v>0.87129999999999996</v>
      </c>
      <c r="V82" s="240">
        <f>Data_Junne!$D39</f>
        <v>0.87129999999999996</v>
      </c>
      <c r="W82" s="240">
        <f>Data_Junne!$D39</f>
        <v>0.87129999999999996</v>
      </c>
      <c r="X82" s="240">
        <f>Data_Junne!$D39</f>
        <v>0.87129999999999996</v>
      </c>
      <c r="Y82" s="240">
        <f>Data_Junne!$D39</f>
        <v>0.87129999999999996</v>
      </c>
      <c r="Z82" s="240">
        <f>Data_Junne!$D39</f>
        <v>0.87129999999999996</v>
      </c>
      <c r="AA82" s="240">
        <f>Data_Junne!$D39</f>
        <v>0.87129999999999996</v>
      </c>
      <c r="AB82" s="240">
        <f>Data_Junne!$D39</f>
        <v>0.87129999999999996</v>
      </c>
      <c r="AC82" s="240">
        <f>Data_Junne!$D39</f>
        <v>0.87129999999999996</v>
      </c>
      <c r="AD82" s="240">
        <f>Data_Junne!$D39</f>
        <v>0.87129999999999996</v>
      </c>
      <c r="AE82" s="240">
        <f>Data_Junne!$D39</f>
        <v>0.87129999999999996</v>
      </c>
      <c r="AF82" s="240">
        <f>Data_Junne!$D39</f>
        <v>0.87129999999999996</v>
      </c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114"/>
    </row>
    <row r="83" spans="2:64" x14ac:dyDescent="0.2">
      <c r="B83" s="65" t="s">
        <v>145</v>
      </c>
      <c r="C83" s="65" t="s">
        <v>2</v>
      </c>
      <c r="D83" s="74">
        <f>D80*(D81*D82)</f>
        <v>467.25405726957479</v>
      </c>
      <c r="E83" s="74">
        <f t="shared" ref="E83:AF83" si="99">E80*(E81*E82)</f>
        <v>480.81895046959659</v>
      </c>
      <c r="F83" s="74">
        <f t="shared" si="99"/>
        <v>487.64168537136408</v>
      </c>
      <c r="G83" s="74">
        <f t="shared" si="99"/>
        <v>496.26278549357562</v>
      </c>
      <c r="H83" s="74">
        <f t="shared" si="99"/>
        <v>505.78964999999988</v>
      </c>
      <c r="I83" s="74">
        <f t="shared" si="99"/>
        <v>628.40006548672545</v>
      </c>
      <c r="J83" s="74">
        <f t="shared" si="99"/>
        <v>668.91093017751462</v>
      </c>
      <c r="K83" s="74">
        <f t="shared" si="99"/>
        <v>630.54714124629061</v>
      </c>
      <c r="L83" s="74">
        <f>L80*(L81*L82)</f>
        <v>607.82510357142849</v>
      </c>
      <c r="M83" s="74">
        <f t="shared" si="99"/>
        <v>652.61670447761185</v>
      </c>
      <c r="N83" s="74">
        <f t="shared" si="99"/>
        <v>666.54449999999986</v>
      </c>
      <c r="O83" s="74">
        <f t="shared" si="99"/>
        <v>668.54613513513493</v>
      </c>
      <c r="P83" s="74">
        <f t="shared" si="99"/>
        <v>789.41354638554196</v>
      </c>
      <c r="Q83" s="74">
        <f t="shared" si="99"/>
        <v>798.2424163141992</v>
      </c>
      <c r="R83" s="74">
        <f t="shared" si="99"/>
        <v>824.09138181818162</v>
      </c>
      <c r="S83" s="74">
        <f t="shared" si="99"/>
        <v>996.77779331306976</v>
      </c>
      <c r="T83" s="74">
        <f t="shared" si="99"/>
        <v>999.81674999999984</v>
      </c>
      <c r="U83" s="74">
        <f t="shared" si="99"/>
        <v>1011.0277431192658</v>
      </c>
      <c r="V83" s="74">
        <f t="shared" si="99"/>
        <v>1014.1290552147236</v>
      </c>
      <c r="W83" s="74">
        <f t="shared" si="99"/>
        <v>1091.0820738461539</v>
      </c>
      <c r="X83" s="74">
        <f t="shared" si="99"/>
        <v>1094.4496111111112</v>
      </c>
      <c r="Y83" s="74">
        <f t="shared" si="99"/>
        <v>916.24073684210509</v>
      </c>
      <c r="Z83" s="74">
        <f t="shared" si="99"/>
        <v>932.52648648648631</v>
      </c>
      <c r="AA83" s="74">
        <f t="shared" si="99"/>
        <v>958.42999999999972</v>
      </c>
      <c r="AB83" s="74">
        <f t="shared" si="99"/>
        <v>1102.3189714285713</v>
      </c>
      <c r="AC83" s="74">
        <f t="shared" si="99"/>
        <v>1199.3188235294117</v>
      </c>
      <c r="AD83" s="74">
        <f t="shared" si="99"/>
        <v>1190.0932941176468</v>
      </c>
      <c r="AE83" s="74">
        <f t="shared" si="99"/>
        <v>1217.7698823529408</v>
      </c>
      <c r="AF83" s="74">
        <f t="shared" si="99"/>
        <v>1752.8505882352936</v>
      </c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114"/>
    </row>
    <row r="84" spans="2:64" x14ac:dyDescent="0.2">
      <c r="B84" s="65" t="s">
        <v>113</v>
      </c>
      <c r="C84" s="65" t="s">
        <v>112</v>
      </c>
      <c r="D84" s="65"/>
      <c r="E84" s="65"/>
      <c r="F84" s="65"/>
      <c r="G84" s="65"/>
      <c r="H84" s="238">
        <f>Data_Junne!H12</f>
        <v>27775143989513.414</v>
      </c>
      <c r="I84" s="238">
        <f>Data_Junne!I12</f>
        <v>30871299176585.324</v>
      </c>
      <c r="J84" s="238">
        <f>Data_Junne!J12</f>
        <v>31554611848953.711</v>
      </c>
      <c r="K84" s="238">
        <f>Data_Junne!K12</f>
        <v>31439654102117.227</v>
      </c>
      <c r="L84" s="238">
        <f>Data_Junne!L12</f>
        <v>31378238438014.801</v>
      </c>
      <c r="M84" s="238">
        <f>Data_Junne!M12</f>
        <v>32542670419598.578</v>
      </c>
      <c r="N84" s="238">
        <f>Data_Junne!N12</f>
        <v>33587693547097.469</v>
      </c>
      <c r="O84" s="238">
        <f>Data_Junne!O12</f>
        <v>33395802459156.605</v>
      </c>
      <c r="P84" s="238">
        <f>Data_Junne!P12</f>
        <v>34673851851456.359</v>
      </c>
      <c r="Q84" s="238">
        <f>Data_Junne!Q12</f>
        <v>38902297749904.883</v>
      </c>
      <c r="R84" s="238">
        <f>Data_Junne!R12</f>
        <v>43816538823929.734</v>
      </c>
      <c r="S84" s="238">
        <f>Data_Junne!S12</f>
        <v>47457385124885.992</v>
      </c>
      <c r="T84" s="238">
        <f>Data_Junne!T12</f>
        <v>51448273094746.703</v>
      </c>
      <c r="U84" s="238">
        <f>Data_Junne!U12</f>
        <v>57968336365870.703</v>
      </c>
      <c r="V84" s="238">
        <f>Data_Junne!V12</f>
        <v>63611588400560.234</v>
      </c>
      <c r="W84" s="238">
        <f>Data_Junne!W12</f>
        <v>60334107287212.547</v>
      </c>
      <c r="X84" s="238">
        <f>Data_Junne!X12</f>
        <v>66051180948591.086</v>
      </c>
      <c r="Y84" s="238">
        <f>Data_Junne!Y12</f>
        <v>73393151742719.984</v>
      </c>
      <c r="Z84" s="238">
        <f>Data_Junne!Z12</f>
        <v>75085087909756.328</v>
      </c>
      <c r="AA84" s="238">
        <f>Data_Junne!AA12</f>
        <v>77236276160204.391</v>
      </c>
      <c r="AB84" s="238">
        <f>Data_Junne!AB12</f>
        <v>79332625229254.609</v>
      </c>
      <c r="AC84" s="238">
        <f>Data_Junne!AC12</f>
        <v>75049412247228</v>
      </c>
      <c r="AD84" s="238">
        <f>Data_Junne!AD12</f>
        <v>76163840829219.797</v>
      </c>
      <c r="AE84" s="238">
        <f>Data_Junne!AE12</f>
        <v>80950587981543.969</v>
      </c>
      <c r="AF84" s="238">
        <f>Data_Junne!AF12</f>
        <v>85909727209568.547</v>
      </c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114"/>
    </row>
    <row r="85" spans="2:64" x14ac:dyDescent="0.2">
      <c r="B85" s="65" t="s">
        <v>95</v>
      </c>
      <c r="C85" s="65" t="s">
        <v>96</v>
      </c>
      <c r="D85" s="239">
        <f>Data_Junne!D13</f>
        <v>2.9031087026379226E-2</v>
      </c>
      <c r="E85" s="239">
        <f>Data_Junne!E13</f>
        <v>1.4189821127274627E-2</v>
      </c>
      <c r="F85" s="239">
        <f>Data_Junne!F13</f>
        <v>1.7679169728170619E-2</v>
      </c>
      <c r="G85" s="239">
        <f>Data_Junne!G13</f>
        <v>1.919721725043104E-2</v>
      </c>
      <c r="H85" s="239">
        <f>Data_Junne!H13</f>
        <v>3.00934126700119E-2</v>
      </c>
      <c r="I85" s="239">
        <f>Data_Junne!I13</f>
        <v>3.0198107378750335E-2</v>
      </c>
      <c r="J85" s="239">
        <f>Data_Junne!J13</f>
        <v>3.3850487537748108E-2</v>
      </c>
      <c r="K85" s="239">
        <f>Data_Junne!K13</f>
        <v>3.7021175088052444E-2</v>
      </c>
      <c r="L85" s="239">
        <f>Data_Junne!L13</f>
        <v>2.531202957774582E-2</v>
      </c>
      <c r="M85" s="239">
        <f>Data_Junne!M13</f>
        <v>3.254335484385848E-2</v>
      </c>
      <c r="N85" s="239">
        <f>Data_Junne!N13</f>
        <v>4.3891329362688511E-2</v>
      </c>
      <c r="O85" s="239">
        <f>Data_Junne!O13</f>
        <v>1.9141730481363056E-2</v>
      </c>
      <c r="P85" s="239">
        <f>Data_Junne!P13</f>
        <v>2.1574361132315971E-2</v>
      </c>
      <c r="Q85" s="239">
        <f>Data_Junne!Q13</f>
        <v>2.9053347547782948E-2</v>
      </c>
      <c r="R85" s="239">
        <f>Data_Junne!R13</f>
        <v>4.4482888076225323E-2</v>
      </c>
      <c r="S85" s="239">
        <f>Data_Junne!S13</f>
        <v>3.8298695047111975E-2</v>
      </c>
      <c r="T85" s="239">
        <f>Data_Junne!T13</f>
        <v>4.3059442370184227E-2</v>
      </c>
      <c r="U85" s="239">
        <f>Data_Junne!U13</f>
        <v>4.2291088104619942E-2</v>
      </c>
      <c r="V85" s="239">
        <f>Data_Junne!V13</f>
        <v>1.8201777534932545E-2</v>
      </c>
      <c r="W85" s="239">
        <f>Data_Junne!W13</f>
        <v>-1.7351831624627608E-2</v>
      </c>
      <c r="X85" s="239">
        <f>Data_Junne!X13</f>
        <v>4.3121769358489388E-2</v>
      </c>
      <c r="Y85" s="239">
        <f>Data_Junne!Y13</f>
        <v>3.1815369072369891E-2</v>
      </c>
      <c r="Z85" s="239">
        <f>Data_Junne!Z13</f>
        <v>2.5069381682618398E-2</v>
      </c>
      <c r="AA85" s="239">
        <f>Data_Junne!AA13</f>
        <v>2.6158897500646105E-2</v>
      </c>
      <c r="AB85" s="239">
        <f>Data_Junne!AB13</f>
        <v>2.8558723606858932E-2</v>
      </c>
      <c r="AC85" s="239">
        <f>Data_Junne!AC13</f>
        <v>2.8556780665940095E-2</v>
      </c>
      <c r="AD85" s="239">
        <f>Data_Junne!AD13</f>
        <v>2.5059088576996801E-2</v>
      </c>
      <c r="AE85" s="239">
        <f>Data_Junne!AE13</f>
        <v>3.1525283258146714E-2</v>
      </c>
      <c r="AF85" s="239">
        <f>Data_Junne!AF13</f>
        <v>3.1964547184060402E-2</v>
      </c>
      <c r="AG85" s="239">
        <f>Data_Junne!AG13</f>
        <v>3.1964547184060388E-2</v>
      </c>
      <c r="AH85" s="239">
        <f>Data_Junne!AH13</f>
        <v>3.1964547184060388E-2</v>
      </c>
      <c r="AI85" s="239">
        <f>Data_Junne!AI13</f>
        <v>3.1964547184060388E-2</v>
      </c>
      <c r="AJ85" s="239">
        <f>Data_Junne!AJ13</f>
        <v>3.1964547184060388E-2</v>
      </c>
      <c r="AK85" s="239">
        <f>Data_Junne!AK13</f>
        <v>3.1964547184060388E-2</v>
      </c>
      <c r="AL85" s="239">
        <f>Data_Junne!AL13</f>
        <v>3.1964547184060388E-2</v>
      </c>
      <c r="AM85" s="239">
        <f>Data_Junne!AM13</f>
        <v>3.1964547184060388E-2</v>
      </c>
      <c r="AN85" s="239">
        <f>Data_Junne!AN13</f>
        <v>3.1964547184060388E-2</v>
      </c>
      <c r="AO85" s="239">
        <f>Data_Junne!AO13</f>
        <v>3.1964547184060388E-2</v>
      </c>
      <c r="AP85" s="239">
        <f>Data_Junne!AP13</f>
        <v>3.1964547184060388E-2</v>
      </c>
      <c r="AQ85" s="239">
        <f>Data_Junne!AQ13</f>
        <v>3.1964547184060388E-2</v>
      </c>
      <c r="AR85" s="239">
        <f>Data_Junne!AR13</f>
        <v>3.1964547184060388E-2</v>
      </c>
      <c r="AS85" s="239">
        <f>Data_Junne!AS13</f>
        <v>3.1964547184060388E-2</v>
      </c>
      <c r="AT85" s="239">
        <f>Data_Junne!AT13</f>
        <v>3.1964547184060388E-2</v>
      </c>
      <c r="AU85" s="239">
        <f>Data_Junne!AU13</f>
        <v>3.1964547184060388E-2</v>
      </c>
      <c r="AV85" s="239">
        <f>Data_Junne!AV13</f>
        <v>3.1964547184060388E-2</v>
      </c>
      <c r="AW85" s="239">
        <f>Data_Junne!AW13</f>
        <v>3.1964547184060388E-2</v>
      </c>
      <c r="AX85" s="239">
        <f>Data_Junne!AX13</f>
        <v>3.1964547184060388E-2</v>
      </c>
      <c r="AY85" s="239">
        <f>Data_Junne!AY13</f>
        <v>3.1964547184060388E-2</v>
      </c>
      <c r="AZ85" s="239">
        <f>Data_Junne!AZ13</f>
        <v>3.1964547184060388E-2</v>
      </c>
      <c r="BA85" s="239">
        <f>Data_Junne!BA13</f>
        <v>3.1964547184060388E-2</v>
      </c>
      <c r="BB85" s="239">
        <f>Data_Junne!BB13</f>
        <v>3.1964547184060388E-2</v>
      </c>
      <c r="BC85" s="239">
        <f>Data_Junne!BC13</f>
        <v>3.1964547184060388E-2</v>
      </c>
      <c r="BD85" s="239">
        <f>Data_Junne!BD13</f>
        <v>3.1964547184060388E-2</v>
      </c>
      <c r="BE85" s="239">
        <f>Data_Junne!BE13</f>
        <v>3.1964547184060388E-2</v>
      </c>
      <c r="BF85" s="239">
        <f>Data_Junne!BF13</f>
        <v>3.1964547184060388E-2</v>
      </c>
      <c r="BG85" s="239">
        <f>Data_Junne!BG13</f>
        <v>3.1964547184060388E-2</v>
      </c>
      <c r="BH85" s="239">
        <f>Data_Junne!BH13</f>
        <v>3.1964547184060388E-2</v>
      </c>
      <c r="BI85" s="239">
        <f>Data_Junne!BI13</f>
        <v>3.1964547184060388E-2</v>
      </c>
      <c r="BJ85" s="239">
        <f>Data_Junne!BJ13</f>
        <v>3.1964547184060388E-2</v>
      </c>
      <c r="BK85" s="239">
        <f>Data_Junne!BK13</f>
        <v>3.1964547184060388E-2</v>
      </c>
      <c r="BL85" s="239">
        <f>Data_Junne!BL13</f>
        <v>3.1964547184060388E-2</v>
      </c>
    </row>
    <row r="86" spans="2:64" x14ac:dyDescent="0.2"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114"/>
    </row>
    <row r="87" spans="2:64" x14ac:dyDescent="0.2">
      <c r="B87" s="64" t="s">
        <v>99</v>
      </c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114"/>
    </row>
    <row r="88" spans="2:64" x14ac:dyDescent="0.2"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73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114"/>
    </row>
    <row r="89" spans="2:64" x14ac:dyDescent="0.2">
      <c r="B89" s="64" t="s">
        <v>142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114"/>
    </row>
    <row r="90" spans="2:64" x14ac:dyDescent="0.2">
      <c r="B90" s="236" t="str">
        <f>B3</f>
        <v>Air conditioners</v>
      </c>
      <c r="C90" s="65" t="s">
        <v>96</v>
      </c>
      <c r="D90" s="70">
        <v>4.9997666775550474E-2</v>
      </c>
      <c r="E90" s="70">
        <v>4.9997666775550474E-2</v>
      </c>
      <c r="F90" s="70">
        <v>4.9997666775550474E-2</v>
      </c>
      <c r="G90" s="70">
        <v>4.9997666775550474E-2</v>
      </c>
      <c r="H90" s="70">
        <v>4.9997666775550474E-2</v>
      </c>
      <c r="I90" s="70">
        <v>4.9997666775550474E-2</v>
      </c>
      <c r="J90" s="70">
        <v>4.9997666775550474E-2</v>
      </c>
      <c r="K90" s="70">
        <v>4.9997666775550474E-2</v>
      </c>
      <c r="L90" s="70">
        <v>4.9997666775550474E-2</v>
      </c>
      <c r="M90" s="70">
        <v>4.9997666775550474E-2</v>
      </c>
      <c r="N90" s="70">
        <v>4.9997666775550474E-2</v>
      </c>
      <c r="O90" s="70">
        <v>4.9997666775550474E-2</v>
      </c>
      <c r="P90" s="70">
        <v>4.9997666775550474E-2</v>
      </c>
      <c r="Q90" s="70">
        <v>4.9997666775550474E-2</v>
      </c>
      <c r="R90" s="70">
        <v>4.9997666775550474E-2</v>
      </c>
      <c r="S90" s="70">
        <v>4.9997666775550474E-2</v>
      </c>
      <c r="T90" s="70">
        <v>4.9997666775550474E-2</v>
      </c>
      <c r="U90" s="70">
        <v>4.9997666775550474E-2</v>
      </c>
      <c r="V90" s="70">
        <v>4.9997666775550474E-2</v>
      </c>
      <c r="W90" s="70">
        <v>4.9997666775550474E-2</v>
      </c>
      <c r="X90" s="70">
        <v>4.9997666775550474E-2</v>
      </c>
      <c r="Y90" s="70">
        <v>4.9997666775550474E-2</v>
      </c>
      <c r="Z90" s="70">
        <v>4.9997666775550474E-2</v>
      </c>
      <c r="AA90" s="70">
        <v>4.9997666775550474E-2</v>
      </c>
      <c r="AB90" s="70">
        <v>4.9997666775550474E-2</v>
      </c>
      <c r="AC90" s="240">
        <f>Data_Junne!C55</f>
        <v>4.9997666775550474E-2</v>
      </c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114"/>
    </row>
    <row r="91" spans="2:64" x14ac:dyDescent="0.2">
      <c r="B91" s="236" t="str">
        <f t="shared" ref="B91:B97" si="100">B4</f>
        <v>MRI scanners</v>
      </c>
      <c r="C91" s="65" t="s">
        <v>96</v>
      </c>
      <c r="D91" s="70">
        <v>1.6665888925183493E-2</v>
      </c>
      <c r="E91" s="70">
        <v>1.6665888925183493E-2</v>
      </c>
      <c r="F91" s="70">
        <v>1.6665888925183493E-2</v>
      </c>
      <c r="G91" s="70">
        <v>1.6665888925183493E-2</v>
      </c>
      <c r="H91" s="70">
        <v>1.6665888925183493E-2</v>
      </c>
      <c r="I91" s="70">
        <v>1.6665888925183493E-2</v>
      </c>
      <c r="J91" s="70">
        <v>1.6665888925183493E-2</v>
      </c>
      <c r="K91" s="70">
        <v>1.6665888925183493E-2</v>
      </c>
      <c r="L91" s="70">
        <v>1.6665888925183493E-2</v>
      </c>
      <c r="M91" s="70">
        <v>1.6665888925183493E-2</v>
      </c>
      <c r="N91" s="70">
        <v>1.6665888925183493E-2</v>
      </c>
      <c r="O91" s="70">
        <v>1.6665888925183493E-2</v>
      </c>
      <c r="P91" s="70">
        <v>1.6665888925183493E-2</v>
      </c>
      <c r="Q91" s="70">
        <v>1.6665888925183493E-2</v>
      </c>
      <c r="R91" s="70">
        <v>1.6665888925183493E-2</v>
      </c>
      <c r="S91" s="70">
        <v>1.6665888925183493E-2</v>
      </c>
      <c r="T91" s="70">
        <v>1.6665888925183493E-2</v>
      </c>
      <c r="U91" s="70">
        <v>1.6665888925183493E-2</v>
      </c>
      <c r="V91" s="70">
        <v>1.6665888925183493E-2</v>
      </c>
      <c r="W91" s="70">
        <v>1.6665888925183493E-2</v>
      </c>
      <c r="X91" s="70">
        <v>1.6665888925183493E-2</v>
      </c>
      <c r="Y91" s="70">
        <v>1.6665888925183493E-2</v>
      </c>
      <c r="Z91" s="70">
        <v>1.6665888925183493E-2</v>
      </c>
      <c r="AA91" s="70">
        <v>1.6665888925183493E-2</v>
      </c>
      <c r="AB91" s="70">
        <v>1.6665888925183493E-2</v>
      </c>
      <c r="AC91" s="240">
        <f>Data_Junne!C56</f>
        <v>1.6665888925183493E-2</v>
      </c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114"/>
    </row>
    <row r="92" spans="2:64" x14ac:dyDescent="0.2">
      <c r="B92" s="236" t="str">
        <f t="shared" si="100"/>
        <v>HDD (motors)</v>
      </c>
      <c r="C92" s="65" t="s">
        <v>96</v>
      </c>
      <c r="D92" s="70">
        <v>2.3332244495256888E-5</v>
      </c>
      <c r="E92" s="70">
        <v>2.3332244495256888E-5</v>
      </c>
      <c r="F92" s="70">
        <v>2.3332244495256888E-5</v>
      </c>
      <c r="G92" s="70">
        <v>2.3332244495256888E-5</v>
      </c>
      <c r="H92" s="70">
        <v>2.3332244495256888E-5</v>
      </c>
      <c r="I92" s="70">
        <v>2.3332244495256888E-5</v>
      </c>
      <c r="J92" s="70">
        <v>2.3332244495256888E-5</v>
      </c>
      <c r="K92" s="70">
        <v>2.3332244495256888E-5</v>
      </c>
      <c r="L92" s="70">
        <v>2.3332244495256888E-5</v>
      </c>
      <c r="M92" s="70">
        <v>2.3332244495256888E-5</v>
      </c>
      <c r="N92" s="70">
        <v>2.3332244495256888E-5</v>
      </c>
      <c r="O92" s="70">
        <v>2.3332244495256888E-5</v>
      </c>
      <c r="P92" s="70">
        <v>2.3332244495256888E-5</v>
      </c>
      <c r="Q92" s="70">
        <v>2.3332244495256888E-5</v>
      </c>
      <c r="R92" s="70">
        <v>2.3332244495256888E-5</v>
      </c>
      <c r="S92" s="70">
        <v>2.3332244495256888E-5</v>
      </c>
      <c r="T92" s="70">
        <v>2.3332244495256888E-5</v>
      </c>
      <c r="U92" s="70">
        <v>2.3332244495256888E-5</v>
      </c>
      <c r="V92" s="70">
        <v>2.3332244495256888E-5</v>
      </c>
      <c r="W92" s="70">
        <v>2.3332244495256888E-5</v>
      </c>
      <c r="X92" s="70">
        <v>2.3332244495256888E-5</v>
      </c>
      <c r="Y92" s="70">
        <v>2.3332244495256888E-5</v>
      </c>
      <c r="Z92" s="70">
        <v>2.3332244495256888E-5</v>
      </c>
      <c r="AA92" s="70">
        <v>2.3332244495256888E-5</v>
      </c>
      <c r="AB92" s="70">
        <v>2.3332244495256888E-5</v>
      </c>
      <c r="AC92" s="240">
        <f>Data_Junne!C57</f>
        <v>2.3332244495256888E-5</v>
      </c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114"/>
    </row>
    <row r="93" spans="2:64" x14ac:dyDescent="0.2">
      <c r="B93" s="236" t="str">
        <f t="shared" si="100"/>
        <v>Acoustic transducers (e.g. speakers)</v>
      </c>
      <c r="C93" s="65" t="s">
        <v>96</v>
      </c>
      <c r="D93" s="70">
        <v>2.3332244495256888E-5</v>
      </c>
      <c r="E93" s="70">
        <v>2.3332244495256888E-5</v>
      </c>
      <c r="F93" s="70">
        <v>2.3332244495256888E-5</v>
      </c>
      <c r="G93" s="70">
        <v>2.3332244495256888E-5</v>
      </c>
      <c r="H93" s="70">
        <v>2.3332244495256888E-5</v>
      </c>
      <c r="I93" s="70">
        <v>2.3332244495256888E-5</v>
      </c>
      <c r="J93" s="70">
        <v>2.3332244495256888E-5</v>
      </c>
      <c r="K93" s="70">
        <v>2.3332244495256888E-5</v>
      </c>
      <c r="L93" s="70">
        <v>2.3332244495256888E-5</v>
      </c>
      <c r="M93" s="70">
        <v>2.3332244495256888E-5</v>
      </c>
      <c r="N93" s="70">
        <v>2.3332244495256888E-5</v>
      </c>
      <c r="O93" s="70">
        <v>2.3332244495256888E-5</v>
      </c>
      <c r="P93" s="70">
        <v>2.3332244495256888E-5</v>
      </c>
      <c r="Q93" s="70">
        <v>2.3332244495256888E-5</v>
      </c>
      <c r="R93" s="70">
        <v>2.3332244495256888E-5</v>
      </c>
      <c r="S93" s="70">
        <v>2.3332244495256888E-5</v>
      </c>
      <c r="T93" s="70">
        <v>2.3332244495256888E-5</v>
      </c>
      <c r="U93" s="70">
        <v>2.3332244495256888E-5</v>
      </c>
      <c r="V93" s="70">
        <v>2.3332244495256888E-5</v>
      </c>
      <c r="W93" s="70">
        <v>2.3332244495256888E-5</v>
      </c>
      <c r="X93" s="70">
        <v>2.3332244495256888E-5</v>
      </c>
      <c r="Y93" s="70">
        <v>2.3332244495256888E-5</v>
      </c>
      <c r="Z93" s="70">
        <v>2.3332244495256888E-5</v>
      </c>
      <c r="AA93" s="70">
        <v>2.3332244495256888E-5</v>
      </c>
      <c r="AB93" s="70">
        <v>2.3332244495256888E-5</v>
      </c>
      <c r="AC93" s="240">
        <f>Data_Junne!C58</f>
        <v>2.3332244495256888E-5</v>
      </c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114"/>
    </row>
    <row r="94" spans="2:64" x14ac:dyDescent="0.2">
      <c r="B94" s="236" t="str">
        <f t="shared" si="100"/>
        <v>Magnetic Separators</v>
      </c>
      <c r="C94" s="65" t="s">
        <v>96</v>
      </c>
      <c r="D94" s="70">
        <v>4.9997666775550474E-2</v>
      </c>
      <c r="E94" s="70">
        <v>4.9997666775550474E-2</v>
      </c>
      <c r="F94" s="70">
        <v>4.9997666775550474E-2</v>
      </c>
      <c r="G94" s="70">
        <v>4.9997666775550474E-2</v>
      </c>
      <c r="H94" s="70">
        <v>4.9997666775550474E-2</v>
      </c>
      <c r="I94" s="70">
        <v>4.9997666775550474E-2</v>
      </c>
      <c r="J94" s="70">
        <v>4.9997666775550474E-2</v>
      </c>
      <c r="K94" s="70">
        <v>4.9997666775550474E-2</v>
      </c>
      <c r="L94" s="70">
        <v>4.9997666775550474E-2</v>
      </c>
      <c r="M94" s="70">
        <v>4.9997666775550474E-2</v>
      </c>
      <c r="N94" s="70">
        <v>4.9997666775550474E-2</v>
      </c>
      <c r="O94" s="70">
        <v>4.9997666775550474E-2</v>
      </c>
      <c r="P94" s="70">
        <v>4.9997666775550474E-2</v>
      </c>
      <c r="Q94" s="70">
        <v>4.9997666775550474E-2</v>
      </c>
      <c r="R94" s="70">
        <v>4.9997666775550474E-2</v>
      </c>
      <c r="S94" s="70">
        <v>4.9997666775550474E-2</v>
      </c>
      <c r="T94" s="70">
        <v>4.9997666775550474E-2</v>
      </c>
      <c r="U94" s="70">
        <v>4.9997666775550474E-2</v>
      </c>
      <c r="V94" s="70">
        <v>4.9997666775550474E-2</v>
      </c>
      <c r="W94" s="70">
        <v>4.9997666775550474E-2</v>
      </c>
      <c r="X94" s="70">
        <v>4.9997666775550474E-2</v>
      </c>
      <c r="Y94" s="70">
        <v>4.9997666775550474E-2</v>
      </c>
      <c r="Z94" s="70">
        <v>4.9997666775550474E-2</v>
      </c>
      <c r="AA94" s="70">
        <v>4.9997666775550474E-2</v>
      </c>
      <c r="AB94" s="70">
        <v>4.9997666775550474E-2</v>
      </c>
      <c r="AC94" s="240">
        <f>Data_Junne!C59</f>
        <v>4.9997666775550474E-2</v>
      </c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114"/>
    </row>
    <row r="95" spans="2:64" x14ac:dyDescent="0.2">
      <c r="B95" s="236" t="str">
        <f t="shared" si="100"/>
        <v>Other generators</v>
      </c>
      <c r="C95" s="65" t="s">
        <v>96</v>
      </c>
      <c r="D95" s="70">
        <v>8.3329444625917459E-2</v>
      </c>
      <c r="E95" s="70">
        <v>8.3329444625917459E-2</v>
      </c>
      <c r="F95" s="70">
        <v>8.3329444625917459E-2</v>
      </c>
      <c r="G95" s="70">
        <v>8.3329444625917459E-2</v>
      </c>
      <c r="H95" s="70">
        <v>8.3329444625917459E-2</v>
      </c>
      <c r="I95" s="70">
        <v>8.3329444625917459E-2</v>
      </c>
      <c r="J95" s="70">
        <v>8.3329444625917459E-2</v>
      </c>
      <c r="K95" s="70">
        <v>8.3329444625917459E-2</v>
      </c>
      <c r="L95" s="70">
        <v>8.3329444625917459E-2</v>
      </c>
      <c r="M95" s="70">
        <v>8.3329444625917459E-2</v>
      </c>
      <c r="N95" s="70">
        <v>8.3329444625917459E-2</v>
      </c>
      <c r="O95" s="70">
        <v>8.3329444625917459E-2</v>
      </c>
      <c r="P95" s="70">
        <v>8.3329444625917459E-2</v>
      </c>
      <c r="Q95" s="70">
        <v>8.3329444625917459E-2</v>
      </c>
      <c r="R95" s="70">
        <v>8.3329444625917459E-2</v>
      </c>
      <c r="S95" s="70">
        <v>8.3329444625917459E-2</v>
      </c>
      <c r="T95" s="70">
        <v>8.3329444625917459E-2</v>
      </c>
      <c r="U95" s="70">
        <v>8.3329444625917459E-2</v>
      </c>
      <c r="V95" s="70">
        <v>8.3329444625917459E-2</v>
      </c>
      <c r="W95" s="70">
        <v>8.3329444625917459E-2</v>
      </c>
      <c r="X95" s="70">
        <v>8.3329444625917459E-2</v>
      </c>
      <c r="Y95" s="70">
        <v>8.3329444625917459E-2</v>
      </c>
      <c r="Z95" s="70">
        <v>8.3329444625917459E-2</v>
      </c>
      <c r="AA95" s="70">
        <v>8.3329444625917459E-2</v>
      </c>
      <c r="AB95" s="70">
        <v>8.3329444625917459E-2</v>
      </c>
      <c r="AC95" s="240">
        <f>Data_Junne!C60</f>
        <v>8.3329444625917459E-2</v>
      </c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114"/>
    </row>
    <row r="96" spans="2:64" x14ac:dyDescent="0.2">
      <c r="B96" s="236" t="str">
        <f t="shared" si="100"/>
        <v>Other motors</v>
      </c>
      <c r="C96" s="65" t="s">
        <v>96</v>
      </c>
      <c r="D96" s="70">
        <v>0.58330611238142216</v>
      </c>
      <c r="E96" s="70">
        <v>0.58330611238142216</v>
      </c>
      <c r="F96" s="70">
        <v>0.58330611238142216</v>
      </c>
      <c r="G96" s="70">
        <v>0.58330611238142216</v>
      </c>
      <c r="H96" s="70">
        <v>0.58330611238142216</v>
      </c>
      <c r="I96" s="70">
        <v>0.58330611238142216</v>
      </c>
      <c r="J96" s="70">
        <v>0.58330611238142216</v>
      </c>
      <c r="K96" s="70">
        <v>0.58330611238142216</v>
      </c>
      <c r="L96" s="70">
        <v>0.58330611238142216</v>
      </c>
      <c r="M96" s="70">
        <v>0.58330611238142216</v>
      </c>
      <c r="N96" s="70">
        <v>0.58330611238142216</v>
      </c>
      <c r="O96" s="70">
        <v>0.58330611238142216</v>
      </c>
      <c r="P96" s="70">
        <v>0.58330611238142216</v>
      </c>
      <c r="Q96" s="70">
        <v>0.58330611238142216</v>
      </c>
      <c r="R96" s="70">
        <v>0.58330611238142216</v>
      </c>
      <c r="S96" s="70">
        <v>0.58330611238142216</v>
      </c>
      <c r="T96" s="70">
        <v>0.58330611238142216</v>
      </c>
      <c r="U96" s="70">
        <v>0.58330611238142216</v>
      </c>
      <c r="V96" s="70">
        <v>0.58330611238142216</v>
      </c>
      <c r="W96" s="70">
        <v>0.58330611238142216</v>
      </c>
      <c r="X96" s="70">
        <v>0.58330611238142216</v>
      </c>
      <c r="Y96" s="70">
        <v>0.58330611238142216</v>
      </c>
      <c r="Z96" s="70">
        <v>0.58330611238142216</v>
      </c>
      <c r="AA96" s="70">
        <v>0.58330611238142216</v>
      </c>
      <c r="AB96" s="70">
        <v>0.58330611238142216</v>
      </c>
      <c r="AC96" s="240">
        <f>Data_Junne!C61</f>
        <v>0.58330611238142216</v>
      </c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114"/>
    </row>
    <row r="97" spans="2:64" x14ac:dyDescent="0.2">
      <c r="B97" s="236" t="str">
        <f t="shared" si="100"/>
        <v>Other NdFeB applications</v>
      </c>
      <c r="C97" s="65" t="s">
        <v>96</v>
      </c>
      <c r="D97" s="70">
        <v>0.2166565560273854</v>
      </c>
      <c r="E97" s="70">
        <v>0.2166565560273854</v>
      </c>
      <c r="F97" s="70">
        <v>0.2166565560273854</v>
      </c>
      <c r="G97" s="70">
        <v>0.2166565560273854</v>
      </c>
      <c r="H97" s="70">
        <v>0.2166565560273854</v>
      </c>
      <c r="I97" s="70">
        <v>0.2166565560273854</v>
      </c>
      <c r="J97" s="70">
        <v>0.2166565560273854</v>
      </c>
      <c r="K97" s="70">
        <v>0.2166565560273854</v>
      </c>
      <c r="L97" s="70">
        <v>0.2166565560273854</v>
      </c>
      <c r="M97" s="70">
        <v>0.2166565560273854</v>
      </c>
      <c r="N97" s="70">
        <v>0.2166565560273854</v>
      </c>
      <c r="O97" s="70">
        <v>0.2166565560273854</v>
      </c>
      <c r="P97" s="70">
        <v>0.2166565560273854</v>
      </c>
      <c r="Q97" s="70">
        <v>0.2166565560273854</v>
      </c>
      <c r="R97" s="70">
        <v>0.2166565560273854</v>
      </c>
      <c r="S97" s="70">
        <v>0.2166565560273854</v>
      </c>
      <c r="T97" s="70">
        <v>0.2166565560273854</v>
      </c>
      <c r="U97" s="70">
        <v>0.2166565560273854</v>
      </c>
      <c r="V97" s="70">
        <v>0.2166565560273854</v>
      </c>
      <c r="W97" s="70">
        <v>0.2166565560273854</v>
      </c>
      <c r="X97" s="70">
        <v>0.2166565560273854</v>
      </c>
      <c r="Y97" s="70">
        <v>0.2166565560273854</v>
      </c>
      <c r="Z97" s="70">
        <v>0.2166565560273854</v>
      </c>
      <c r="AA97" s="70">
        <v>0.2166565560273854</v>
      </c>
      <c r="AB97" s="70">
        <v>0.2166565560273854</v>
      </c>
      <c r="AC97" s="240">
        <f>Data_Junne!C62</f>
        <v>0.2166565560273854</v>
      </c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114"/>
    </row>
    <row r="98" spans="2:64" x14ac:dyDescent="0.2"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114"/>
    </row>
    <row r="99" spans="2:64" x14ac:dyDescent="0.2">
      <c r="B99" s="64" t="s">
        <v>99</v>
      </c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114"/>
    </row>
    <row r="100" spans="2:64" x14ac:dyDescent="0.2">
      <c r="B100" s="64" t="s">
        <v>108</v>
      </c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114"/>
    </row>
    <row r="101" spans="2:64" x14ac:dyDescent="0.2">
      <c r="B101" s="236" t="str">
        <f>B90</f>
        <v>Air conditioners</v>
      </c>
      <c r="C101" s="65" t="s">
        <v>96</v>
      </c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240">
        <f>Data_Junne!E55</f>
        <v>0.09</v>
      </c>
      <c r="AE101" s="70">
        <f>AD101</f>
        <v>0.09</v>
      </c>
      <c r="AF101" s="70">
        <f t="shared" ref="AF101:AR101" si="101">AE101</f>
        <v>0.09</v>
      </c>
      <c r="AG101" s="70">
        <f t="shared" si="101"/>
        <v>0.09</v>
      </c>
      <c r="AH101" s="70">
        <f t="shared" si="101"/>
        <v>0.09</v>
      </c>
      <c r="AI101" s="70">
        <f t="shared" si="101"/>
        <v>0.09</v>
      </c>
      <c r="AJ101" s="70">
        <f t="shared" si="101"/>
        <v>0.09</v>
      </c>
      <c r="AK101" s="70">
        <f t="shared" si="101"/>
        <v>0.09</v>
      </c>
      <c r="AL101" s="70">
        <f t="shared" si="101"/>
        <v>0.09</v>
      </c>
      <c r="AM101" s="70">
        <f t="shared" si="101"/>
        <v>0.09</v>
      </c>
      <c r="AN101" s="70">
        <f t="shared" si="101"/>
        <v>0.09</v>
      </c>
      <c r="AO101" s="70">
        <f t="shared" si="101"/>
        <v>0.09</v>
      </c>
      <c r="AP101" s="70">
        <f t="shared" si="101"/>
        <v>0.09</v>
      </c>
      <c r="AQ101" s="70">
        <f t="shared" si="101"/>
        <v>0.09</v>
      </c>
      <c r="AR101" s="70">
        <f t="shared" si="101"/>
        <v>0.09</v>
      </c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114"/>
    </row>
    <row r="102" spans="2:64" x14ac:dyDescent="0.2">
      <c r="B102" s="236" t="str">
        <f t="shared" ref="B102:B108" si="102">B91</f>
        <v>MRI scanners</v>
      </c>
      <c r="C102" s="65" t="s">
        <v>96</v>
      </c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240">
        <f>Data_Junne!E56</f>
        <v>-0.08</v>
      </c>
      <c r="AE102" s="70">
        <f t="shared" ref="AE102:AR108" si="103">AD102</f>
        <v>-0.08</v>
      </c>
      <c r="AF102" s="70">
        <f t="shared" si="103"/>
        <v>-0.08</v>
      </c>
      <c r="AG102" s="70">
        <f t="shared" si="103"/>
        <v>-0.08</v>
      </c>
      <c r="AH102" s="70">
        <f t="shared" si="103"/>
        <v>-0.08</v>
      </c>
      <c r="AI102" s="70">
        <f t="shared" si="103"/>
        <v>-0.08</v>
      </c>
      <c r="AJ102" s="70">
        <f t="shared" si="103"/>
        <v>-0.08</v>
      </c>
      <c r="AK102" s="70">
        <f t="shared" si="103"/>
        <v>-0.08</v>
      </c>
      <c r="AL102" s="70">
        <f t="shared" si="103"/>
        <v>-0.08</v>
      </c>
      <c r="AM102" s="70">
        <f t="shared" si="103"/>
        <v>-0.08</v>
      </c>
      <c r="AN102" s="70">
        <f t="shared" si="103"/>
        <v>-0.08</v>
      </c>
      <c r="AO102" s="70">
        <f t="shared" si="103"/>
        <v>-0.08</v>
      </c>
      <c r="AP102" s="70">
        <f t="shared" si="103"/>
        <v>-0.08</v>
      </c>
      <c r="AQ102" s="70">
        <f t="shared" si="103"/>
        <v>-0.08</v>
      </c>
      <c r="AR102" s="70">
        <f t="shared" si="103"/>
        <v>-0.08</v>
      </c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114"/>
    </row>
    <row r="103" spans="2:64" x14ac:dyDescent="0.2">
      <c r="B103" s="236" t="str">
        <f t="shared" si="102"/>
        <v>HDD (motors)</v>
      </c>
      <c r="C103" s="65" t="s">
        <v>96</v>
      </c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240">
        <f>Data_Junne!E57</f>
        <v>-0.03</v>
      </c>
      <c r="AE103" s="70">
        <f t="shared" si="103"/>
        <v>-0.03</v>
      </c>
      <c r="AF103" s="70">
        <f t="shared" si="103"/>
        <v>-0.03</v>
      </c>
      <c r="AG103" s="70">
        <f t="shared" si="103"/>
        <v>-0.03</v>
      </c>
      <c r="AH103" s="70">
        <f t="shared" si="103"/>
        <v>-0.03</v>
      </c>
      <c r="AI103" s="70">
        <f t="shared" si="103"/>
        <v>-0.03</v>
      </c>
      <c r="AJ103" s="70">
        <f t="shared" si="103"/>
        <v>-0.03</v>
      </c>
      <c r="AK103" s="70">
        <f t="shared" si="103"/>
        <v>-0.03</v>
      </c>
      <c r="AL103" s="70">
        <f t="shared" si="103"/>
        <v>-0.03</v>
      </c>
      <c r="AM103" s="70">
        <f t="shared" si="103"/>
        <v>-0.03</v>
      </c>
      <c r="AN103" s="70">
        <f t="shared" si="103"/>
        <v>-0.03</v>
      </c>
      <c r="AO103" s="70">
        <f t="shared" si="103"/>
        <v>-0.03</v>
      </c>
      <c r="AP103" s="70">
        <f t="shared" si="103"/>
        <v>-0.03</v>
      </c>
      <c r="AQ103" s="70">
        <f t="shared" si="103"/>
        <v>-0.03</v>
      </c>
      <c r="AR103" s="70">
        <f t="shared" si="103"/>
        <v>-0.03</v>
      </c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114"/>
    </row>
    <row r="104" spans="2:64" x14ac:dyDescent="0.2">
      <c r="B104" s="236" t="str">
        <f t="shared" si="102"/>
        <v>Acoustic transducers (e.g. speakers)</v>
      </c>
      <c r="C104" s="65" t="s">
        <v>96</v>
      </c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240">
        <f>Data_Junne!E58</f>
        <v>-0.02</v>
      </c>
      <c r="AE104" s="70">
        <f t="shared" si="103"/>
        <v>-0.02</v>
      </c>
      <c r="AF104" s="70">
        <f t="shared" si="103"/>
        <v>-0.02</v>
      </c>
      <c r="AG104" s="70">
        <f t="shared" si="103"/>
        <v>-0.02</v>
      </c>
      <c r="AH104" s="70">
        <f t="shared" si="103"/>
        <v>-0.02</v>
      </c>
      <c r="AI104" s="70">
        <f t="shared" si="103"/>
        <v>-0.02</v>
      </c>
      <c r="AJ104" s="70">
        <f t="shared" si="103"/>
        <v>-0.02</v>
      </c>
      <c r="AK104" s="70">
        <f t="shared" si="103"/>
        <v>-0.02</v>
      </c>
      <c r="AL104" s="70">
        <f t="shared" si="103"/>
        <v>-0.02</v>
      </c>
      <c r="AM104" s="70">
        <f t="shared" si="103"/>
        <v>-0.02</v>
      </c>
      <c r="AN104" s="70">
        <f t="shared" si="103"/>
        <v>-0.02</v>
      </c>
      <c r="AO104" s="70">
        <f t="shared" si="103"/>
        <v>-0.02</v>
      </c>
      <c r="AP104" s="70">
        <f t="shared" si="103"/>
        <v>-0.02</v>
      </c>
      <c r="AQ104" s="70">
        <f t="shared" si="103"/>
        <v>-0.02</v>
      </c>
      <c r="AR104" s="70">
        <f t="shared" si="103"/>
        <v>-0.02</v>
      </c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114"/>
    </row>
    <row r="105" spans="2:64" x14ac:dyDescent="0.2">
      <c r="B105" s="236" t="str">
        <f t="shared" si="102"/>
        <v>Magnetic Separators</v>
      </c>
      <c r="C105" s="65" t="s">
        <v>96</v>
      </c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240">
        <f>Data_Junne!E59</f>
        <v>0.01</v>
      </c>
      <c r="AE105" s="70">
        <f t="shared" si="103"/>
        <v>0.01</v>
      </c>
      <c r="AF105" s="70">
        <f t="shared" si="103"/>
        <v>0.01</v>
      </c>
      <c r="AG105" s="70">
        <f t="shared" si="103"/>
        <v>0.01</v>
      </c>
      <c r="AH105" s="70">
        <f t="shared" si="103"/>
        <v>0.01</v>
      </c>
      <c r="AI105" s="70">
        <f t="shared" si="103"/>
        <v>0.01</v>
      </c>
      <c r="AJ105" s="70">
        <f t="shared" si="103"/>
        <v>0.01</v>
      </c>
      <c r="AK105" s="70">
        <f t="shared" si="103"/>
        <v>0.01</v>
      </c>
      <c r="AL105" s="70">
        <f t="shared" si="103"/>
        <v>0.01</v>
      </c>
      <c r="AM105" s="70">
        <f t="shared" si="103"/>
        <v>0.01</v>
      </c>
      <c r="AN105" s="70">
        <f t="shared" si="103"/>
        <v>0.01</v>
      </c>
      <c r="AO105" s="70">
        <f t="shared" si="103"/>
        <v>0.01</v>
      </c>
      <c r="AP105" s="70">
        <f t="shared" si="103"/>
        <v>0.01</v>
      </c>
      <c r="AQ105" s="70">
        <f t="shared" si="103"/>
        <v>0.01</v>
      </c>
      <c r="AR105" s="70">
        <f t="shared" si="103"/>
        <v>0.01</v>
      </c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114"/>
    </row>
    <row r="106" spans="2:64" x14ac:dyDescent="0.2">
      <c r="B106" s="236" t="str">
        <f t="shared" si="102"/>
        <v>Other generators</v>
      </c>
      <c r="C106" s="65" t="s">
        <v>96</v>
      </c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240">
        <f>Data_Junne!E60</f>
        <v>0</v>
      </c>
      <c r="AE106" s="70">
        <f t="shared" si="103"/>
        <v>0</v>
      </c>
      <c r="AF106" s="70">
        <f t="shared" si="103"/>
        <v>0</v>
      </c>
      <c r="AG106" s="70">
        <f t="shared" si="103"/>
        <v>0</v>
      </c>
      <c r="AH106" s="70">
        <f t="shared" si="103"/>
        <v>0</v>
      </c>
      <c r="AI106" s="70">
        <f t="shared" si="103"/>
        <v>0</v>
      </c>
      <c r="AJ106" s="70">
        <f t="shared" si="103"/>
        <v>0</v>
      </c>
      <c r="AK106" s="70">
        <f t="shared" si="103"/>
        <v>0</v>
      </c>
      <c r="AL106" s="70">
        <f t="shared" si="103"/>
        <v>0</v>
      </c>
      <c r="AM106" s="70">
        <f t="shared" si="103"/>
        <v>0</v>
      </c>
      <c r="AN106" s="70">
        <f t="shared" si="103"/>
        <v>0</v>
      </c>
      <c r="AO106" s="70">
        <f t="shared" si="103"/>
        <v>0</v>
      </c>
      <c r="AP106" s="70">
        <f t="shared" si="103"/>
        <v>0</v>
      </c>
      <c r="AQ106" s="70">
        <f t="shared" si="103"/>
        <v>0</v>
      </c>
      <c r="AR106" s="70">
        <f t="shared" si="103"/>
        <v>0</v>
      </c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114"/>
    </row>
    <row r="107" spans="2:64" x14ac:dyDescent="0.2">
      <c r="B107" s="236" t="str">
        <f t="shared" si="102"/>
        <v>Other motors</v>
      </c>
      <c r="C107" s="65" t="s">
        <v>96</v>
      </c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240">
        <f>Data_Junne!E61</f>
        <v>0.1</v>
      </c>
      <c r="AE107" s="70">
        <f t="shared" si="103"/>
        <v>0.1</v>
      </c>
      <c r="AF107" s="70">
        <f t="shared" si="103"/>
        <v>0.1</v>
      </c>
      <c r="AG107" s="70">
        <f t="shared" si="103"/>
        <v>0.1</v>
      </c>
      <c r="AH107" s="70">
        <f t="shared" si="103"/>
        <v>0.1</v>
      </c>
      <c r="AI107" s="70">
        <f t="shared" si="103"/>
        <v>0.1</v>
      </c>
      <c r="AJ107" s="70">
        <f t="shared" si="103"/>
        <v>0.1</v>
      </c>
      <c r="AK107" s="70">
        <f t="shared" si="103"/>
        <v>0.1</v>
      </c>
      <c r="AL107" s="70">
        <f t="shared" si="103"/>
        <v>0.1</v>
      </c>
      <c r="AM107" s="70">
        <f t="shared" si="103"/>
        <v>0.1</v>
      </c>
      <c r="AN107" s="70">
        <f t="shared" si="103"/>
        <v>0.1</v>
      </c>
      <c r="AO107" s="70">
        <f t="shared" si="103"/>
        <v>0.1</v>
      </c>
      <c r="AP107" s="70">
        <f t="shared" si="103"/>
        <v>0.1</v>
      </c>
      <c r="AQ107" s="70">
        <f t="shared" si="103"/>
        <v>0.1</v>
      </c>
      <c r="AR107" s="70">
        <f t="shared" si="103"/>
        <v>0.1</v>
      </c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114"/>
    </row>
    <row r="108" spans="2:64" x14ac:dyDescent="0.2">
      <c r="B108" s="236" t="str">
        <f t="shared" si="102"/>
        <v>Other NdFeB applications</v>
      </c>
      <c r="C108" s="65" t="s">
        <v>96</v>
      </c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240">
        <f>Data_Junne!E62</f>
        <v>0.08</v>
      </c>
      <c r="AE108" s="70">
        <f t="shared" si="103"/>
        <v>0.08</v>
      </c>
      <c r="AF108" s="70">
        <f t="shared" si="103"/>
        <v>0.08</v>
      </c>
      <c r="AG108" s="70">
        <f t="shared" si="103"/>
        <v>0.08</v>
      </c>
      <c r="AH108" s="70">
        <f t="shared" si="103"/>
        <v>0.08</v>
      </c>
      <c r="AI108" s="70">
        <f t="shared" si="103"/>
        <v>0.08</v>
      </c>
      <c r="AJ108" s="70">
        <f t="shared" si="103"/>
        <v>0.08</v>
      </c>
      <c r="AK108" s="70">
        <f t="shared" si="103"/>
        <v>0.08</v>
      </c>
      <c r="AL108" s="70">
        <f t="shared" si="103"/>
        <v>0.08</v>
      </c>
      <c r="AM108" s="70">
        <f t="shared" si="103"/>
        <v>0.08</v>
      </c>
      <c r="AN108" s="70">
        <f t="shared" si="103"/>
        <v>0.08</v>
      </c>
      <c r="AO108" s="70">
        <f t="shared" si="103"/>
        <v>0.08</v>
      </c>
      <c r="AP108" s="70">
        <f t="shared" si="103"/>
        <v>0.08</v>
      </c>
      <c r="AQ108" s="70">
        <f t="shared" si="103"/>
        <v>0.08</v>
      </c>
      <c r="AR108" s="70">
        <f t="shared" si="103"/>
        <v>0.08</v>
      </c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114"/>
    </row>
    <row r="109" spans="2:64" x14ac:dyDescent="0.2"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114"/>
    </row>
    <row r="110" spans="2:64" x14ac:dyDescent="0.2">
      <c r="B110" s="64" t="s">
        <v>138</v>
      </c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114"/>
    </row>
    <row r="111" spans="2:64" x14ac:dyDescent="0.2">
      <c r="B111" s="236" t="str">
        <f>B101</f>
        <v>Air conditioners</v>
      </c>
      <c r="C111" s="65" t="s">
        <v>2</v>
      </c>
      <c r="D111" s="74">
        <f>D$83*D90</f>
        <v>23.361612654888177</v>
      </c>
      <c r="E111" s="74">
        <f t="shared" ref="E111:AC118" si="104">E$83*E90</f>
        <v>24.039825664948797</v>
      </c>
      <c r="F111" s="74">
        <f t="shared" si="104"/>
        <v>24.380946491065288</v>
      </c>
      <c r="G111" s="74">
        <f t="shared" si="104"/>
        <v>24.811981382214277</v>
      </c>
      <c r="H111" s="74">
        <f t="shared" si="104"/>
        <v>25.288302379222298</v>
      </c>
      <c r="I111" s="74">
        <f t="shared" si="104"/>
        <v>31.418537075939394</v>
      </c>
      <c r="J111" s="74">
        <f t="shared" si="104"/>
        <v>33.443985789538885</v>
      </c>
      <c r="K111" s="74">
        <f t="shared" si="104"/>
        <v>31.525885854307997</v>
      </c>
      <c r="L111" s="74">
        <f t="shared" si="104"/>
        <v>30.389836986178736</v>
      </c>
      <c r="M111" s="74">
        <f t="shared" si="104"/>
        <v>32.629312522629533</v>
      </c>
      <c r="N111" s="74">
        <f t="shared" si="104"/>
        <v>33.325669802075893</v>
      </c>
      <c r="O111" s="74">
        <f t="shared" si="104"/>
        <v>33.425746888568611</v>
      </c>
      <c r="P111" s="74">
        <f t="shared" si="104"/>
        <v>39.468835440289887</v>
      </c>
      <c r="Q111" s="74">
        <f t="shared" si="104"/>
        <v>39.910258336987567</v>
      </c>
      <c r="R111" s="74">
        <f t="shared" si="104"/>
        <v>41.202646300748377</v>
      </c>
      <c r="S111" s="74">
        <f t="shared" si="104"/>
        <v>49.836563959335386</v>
      </c>
      <c r="T111" s="74">
        <f t="shared" si="104"/>
        <v>49.988504703113847</v>
      </c>
      <c r="U111" s="74">
        <f t="shared" si="104"/>
        <v>50.549028201313895</v>
      </c>
      <c r="V111" s="74">
        <f t="shared" si="104"/>
        <v>50.704086570029581</v>
      </c>
      <c r="W111" s="74">
        <f t="shared" si="104"/>
        <v>54.551557952936555</v>
      </c>
      <c r="X111" s="74">
        <f t="shared" si="104"/>
        <v>54.719926958964137</v>
      </c>
      <c r="Y111" s="74">
        <f t="shared" si="104"/>
        <v>45.809899046816405</v>
      </c>
      <c r="Z111" s="74">
        <f t="shared" si="104"/>
        <v>46.624148530726217</v>
      </c>
      <c r="AA111" s="74">
        <f t="shared" si="104"/>
        <v>47.919263767690829</v>
      </c>
      <c r="AB111" s="74">
        <f t="shared" si="104"/>
        <v>55.113376613853255</v>
      </c>
      <c r="AC111" s="74">
        <f t="shared" si="104"/>
        <v>59.963142896468753</v>
      </c>
      <c r="AD111" s="74">
        <f t="shared" ref="AD111:AR111" si="105">AC111*(1+AD101)</f>
        <v>65.359825757150944</v>
      </c>
      <c r="AE111" s="74">
        <f t="shared" si="105"/>
        <v>71.242210075294537</v>
      </c>
      <c r="AF111" s="74">
        <f t="shared" si="105"/>
        <v>77.654008982071048</v>
      </c>
      <c r="AG111" s="74">
        <f t="shared" si="105"/>
        <v>84.642869790457453</v>
      </c>
      <c r="AH111" s="74">
        <f t="shared" si="105"/>
        <v>92.260728071598635</v>
      </c>
      <c r="AI111" s="74">
        <f t="shared" si="105"/>
        <v>100.56419359804252</v>
      </c>
      <c r="AJ111" s="74">
        <f t="shared" si="105"/>
        <v>109.61497102186635</v>
      </c>
      <c r="AK111" s="74">
        <f t="shared" si="105"/>
        <v>119.48031841383434</v>
      </c>
      <c r="AL111" s="74">
        <f t="shared" si="105"/>
        <v>130.23354707107944</v>
      </c>
      <c r="AM111" s="74">
        <f t="shared" si="105"/>
        <v>141.9545663074766</v>
      </c>
      <c r="AN111" s="74">
        <f t="shared" si="105"/>
        <v>154.7304772751495</v>
      </c>
      <c r="AO111" s="74">
        <f t="shared" si="105"/>
        <v>168.65622022991298</v>
      </c>
      <c r="AP111" s="74">
        <f t="shared" si="105"/>
        <v>183.83528005060515</v>
      </c>
      <c r="AQ111" s="74">
        <f t="shared" si="105"/>
        <v>200.38045525515963</v>
      </c>
      <c r="AR111" s="74">
        <f t="shared" si="105"/>
        <v>218.414696228124</v>
      </c>
      <c r="AS111" s="74">
        <f>AR111*(1+AS$85)</f>
        <v>225.39622309140009</v>
      </c>
      <c r="AT111" s="74">
        <f t="shared" ref="AT111:BL111" si="106">AS111*(1+AT$85)</f>
        <v>232.60091129951414</v>
      </c>
      <c r="AU111" s="74">
        <f t="shared" si="106"/>
        <v>240.03589410380289</v>
      </c>
      <c r="AV111" s="74">
        <f t="shared" si="106"/>
        <v>247.70853276675203</v>
      </c>
      <c r="AW111" s="74">
        <f t="shared" si="106"/>
        <v>255.62642385026925</v>
      </c>
      <c r="AX111" s="74">
        <f t="shared" si="106"/>
        <v>263.79740673692379</v>
      </c>
      <c r="AY111" s="74">
        <f t="shared" si="106"/>
        <v>272.22957139159894</v>
      </c>
      <c r="AZ111" s="74">
        <f t="shared" si="106"/>
        <v>280.93126637124226</v>
      </c>
      <c r="BA111" s="74">
        <f t="shared" si="106"/>
        <v>289.91110709064367</v>
      </c>
      <c r="BB111" s="74">
        <f t="shared" si="106"/>
        <v>299.17798435242571</v>
      </c>
      <c r="BC111" s="74">
        <f t="shared" si="106"/>
        <v>308.74107314969092</v>
      </c>
      <c r="BD111" s="74">
        <f t="shared" si="106"/>
        <v>318.60984175004165</v>
      </c>
      <c r="BE111" s="74">
        <f t="shared" si="106"/>
        <v>328.79406106996686</v>
      </c>
      <c r="BF111" s="74">
        <f t="shared" si="106"/>
        <v>339.30381434887664</v>
      </c>
      <c r="BG111" s="74">
        <f t="shared" si="106"/>
        <v>350.149507132363</v>
      </c>
      <c r="BH111" s="74">
        <f t="shared" si="106"/>
        <v>361.3418775745709</v>
      </c>
      <c r="BI111" s="74">
        <f t="shared" si="106"/>
        <v>372.89200706988026</v>
      </c>
      <c r="BJ111" s="74">
        <f t="shared" si="106"/>
        <v>384.81133122442441</v>
      </c>
      <c r="BK111" s="74">
        <f t="shared" si="106"/>
        <v>397.11165117830859</v>
      </c>
      <c r="BL111" s="116">
        <f t="shared" si="106"/>
        <v>409.80514528973777</v>
      </c>
    </row>
    <row r="112" spans="2:64" x14ac:dyDescent="0.2">
      <c r="B112" s="236" t="str">
        <f t="shared" ref="B112:B118" si="107">B102</f>
        <v>MRI scanners</v>
      </c>
      <c r="C112" s="65" t="s">
        <v>2</v>
      </c>
      <c r="D112" s="74">
        <f t="shared" ref="D112:S118" si="108">D$83*D91</f>
        <v>7.7872042182960595</v>
      </c>
      <c r="E112" s="74">
        <f t="shared" si="108"/>
        <v>8.0132752216496002</v>
      </c>
      <c r="F112" s="74">
        <f t="shared" si="108"/>
        <v>8.1269821636884298</v>
      </c>
      <c r="G112" s="74">
        <f t="shared" si="108"/>
        <v>8.2706604607380925</v>
      </c>
      <c r="H112" s="74">
        <f t="shared" si="108"/>
        <v>8.4294341264074326</v>
      </c>
      <c r="I112" s="74">
        <f t="shared" si="108"/>
        <v>10.472845691979799</v>
      </c>
      <c r="J112" s="74">
        <f t="shared" si="108"/>
        <v>11.147995263179629</v>
      </c>
      <c r="K112" s="74">
        <f t="shared" si="108"/>
        <v>10.508628618102666</v>
      </c>
      <c r="L112" s="74">
        <f t="shared" si="108"/>
        <v>10.12994566205958</v>
      </c>
      <c r="M112" s="74">
        <f t="shared" si="108"/>
        <v>10.87643750754318</v>
      </c>
      <c r="N112" s="74">
        <f t="shared" si="108"/>
        <v>11.108556600691966</v>
      </c>
      <c r="O112" s="74">
        <f t="shared" si="108"/>
        <v>11.141915629522872</v>
      </c>
      <c r="P112" s="74">
        <f t="shared" si="108"/>
        <v>13.156278480096629</v>
      </c>
      <c r="Q112" s="74">
        <f t="shared" si="108"/>
        <v>13.303419445662524</v>
      </c>
      <c r="R112" s="74">
        <f t="shared" si="108"/>
        <v>13.734215433582794</v>
      </c>
      <c r="S112" s="74">
        <f t="shared" si="108"/>
        <v>16.612187986445129</v>
      </c>
      <c r="T112" s="74">
        <f t="shared" si="104"/>
        <v>16.66283490103795</v>
      </c>
      <c r="U112" s="74">
        <f t="shared" si="104"/>
        <v>16.849676067104632</v>
      </c>
      <c r="V112" s="74">
        <f t="shared" si="104"/>
        <v>16.901362190009863</v>
      </c>
      <c r="W112" s="74">
        <f t="shared" si="104"/>
        <v>18.183852650978853</v>
      </c>
      <c r="X112" s="74">
        <f t="shared" si="104"/>
        <v>18.239975652988047</v>
      </c>
      <c r="Y112" s="74">
        <f t="shared" si="104"/>
        <v>15.269966348938802</v>
      </c>
      <c r="Z112" s="74">
        <f t="shared" si="104"/>
        <v>15.541382843575406</v>
      </c>
      <c r="AA112" s="74">
        <f t="shared" si="104"/>
        <v>15.973087922563611</v>
      </c>
      <c r="AB112" s="74">
        <f t="shared" si="104"/>
        <v>18.371125537951087</v>
      </c>
      <c r="AC112" s="74">
        <f t="shared" si="104"/>
        <v>19.987714298822919</v>
      </c>
      <c r="AD112" s="74">
        <f t="shared" ref="AD112:AR112" si="109">AC112*(1+AD102)</f>
        <v>18.388697154917086</v>
      </c>
      <c r="AE112" s="74">
        <f t="shared" si="109"/>
        <v>16.917601382523721</v>
      </c>
      <c r="AF112" s="74">
        <f t="shared" si="109"/>
        <v>15.564193271921823</v>
      </c>
      <c r="AG112" s="74">
        <f t="shared" si="109"/>
        <v>14.319057810168077</v>
      </c>
      <c r="AH112" s="74">
        <f t="shared" si="109"/>
        <v>13.173533185354632</v>
      </c>
      <c r="AI112" s="74">
        <f t="shared" si="109"/>
        <v>12.119650530526261</v>
      </c>
      <c r="AJ112" s="74">
        <f t="shared" si="109"/>
        <v>11.15007848808416</v>
      </c>
      <c r="AK112" s="74">
        <f t="shared" si="109"/>
        <v>10.258072209037428</v>
      </c>
      <c r="AL112" s="74">
        <f t="shared" si="109"/>
        <v>9.4374264323144335</v>
      </c>
      <c r="AM112" s="74">
        <f t="shared" si="109"/>
        <v>8.6824323177292797</v>
      </c>
      <c r="AN112" s="74">
        <f t="shared" si="109"/>
        <v>7.987837732310938</v>
      </c>
      <c r="AO112" s="74">
        <f t="shared" si="109"/>
        <v>7.3488107137260634</v>
      </c>
      <c r="AP112" s="74">
        <f t="shared" si="109"/>
        <v>6.7609058566279785</v>
      </c>
      <c r="AQ112" s="74">
        <f t="shared" si="109"/>
        <v>6.2200333880977405</v>
      </c>
      <c r="AR112" s="74">
        <f t="shared" si="109"/>
        <v>5.7224307170499218</v>
      </c>
      <c r="AS112" s="74">
        <f t="shared" ref="AS112:BL112" si="110">AR112*(1+AS$85)</f>
        <v>5.9053456237125808</v>
      </c>
      <c r="AT112" s="74">
        <f t="shared" si="110"/>
        <v>6.0941073225399265</v>
      </c>
      <c r="AU112" s="74">
        <f t="shared" si="110"/>
        <v>6.2889027035959817</v>
      </c>
      <c r="AV112" s="74">
        <f t="shared" si="110"/>
        <v>6.4899246308010401</v>
      </c>
      <c r="AW112" s="74">
        <f t="shared" si="110"/>
        <v>6.6973721328832756</v>
      </c>
      <c r="AX112" s="74">
        <f t="shared" si="110"/>
        <v>6.9114506004340344</v>
      </c>
      <c r="AY112" s="74">
        <f t="shared" si="110"/>
        <v>7.1323719892619106</v>
      </c>
      <c r="AZ112" s="74">
        <f t="shared" si="110"/>
        <v>7.3603550302469438</v>
      </c>
      <c r="BA112" s="74">
        <f t="shared" si="110"/>
        <v>7.5956254459027086</v>
      </c>
      <c r="BB112" s="74">
        <f t="shared" si="110"/>
        <v>7.8384161738607157</v>
      </c>
      <c r="BC112" s="74">
        <f t="shared" si="110"/>
        <v>8.0889675974983888</v>
      </c>
      <c r="BD112" s="74">
        <f t="shared" si="110"/>
        <v>8.3475277839389612</v>
      </c>
      <c r="BE112" s="74">
        <f t="shared" si="110"/>
        <v>8.6143527296589326</v>
      </c>
      <c r="BF112" s="74">
        <f t="shared" si="110"/>
        <v>8.8897066139462542</v>
      </c>
      <c r="BG112" s="74">
        <f t="shared" si="110"/>
        <v>9.173862060460193</v>
      </c>
      <c r="BH112" s="74">
        <f t="shared" si="110"/>
        <v>9.4671004071518343</v>
      </c>
      <c r="BI112" s="74">
        <f t="shared" si="110"/>
        <v>9.769711984812476</v>
      </c>
      <c r="BJ112" s="74">
        <f t="shared" si="110"/>
        <v>10.081996404525695</v>
      </c>
      <c r="BK112" s="74">
        <f t="shared" si="110"/>
        <v>10.404262854307683</v>
      </c>
      <c r="BL112" s="116">
        <f t="shared" si="110"/>
        <v>10.736830405229568</v>
      </c>
    </row>
    <row r="113" spans="2:64" x14ac:dyDescent="0.2">
      <c r="B113" s="236" t="str">
        <f t="shared" si="107"/>
        <v>HDD (motors)</v>
      </c>
      <c r="C113" s="65" t="s">
        <v>2</v>
      </c>
      <c r="D113" s="74">
        <f t="shared" si="108"/>
        <v>1.0902085905614483E-2</v>
      </c>
      <c r="E113" s="74">
        <f t="shared" si="104"/>
        <v>1.1218585310309439E-2</v>
      </c>
      <c r="F113" s="74">
        <f t="shared" si="104"/>
        <v>1.1377775029163801E-2</v>
      </c>
      <c r="G113" s="74">
        <f t="shared" si="104"/>
        <v>1.157892464503333E-2</v>
      </c>
      <c r="H113" s="74">
        <f t="shared" si="104"/>
        <v>1.1801207776970406E-2</v>
      </c>
      <c r="I113" s="74">
        <f t="shared" si="104"/>
        <v>1.4661983968771717E-2</v>
      </c>
      <c r="J113" s="74">
        <f t="shared" si="104"/>
        <v>1.560719336845148E-2</v>
      </c>
      <c r="K113" s="74">
        <f t="shared" si="104"/>
        <v>1.4712080065343731E-2</v>
      </c>
      <c r="L113" s="74">
        <f t="shared" si="104"/>
        <v>1.4181923926883411E-2</v>
      </c>
      <c r="M113" s="74">
        <f t="shared" si="104"/>
        <v>1.522701251056045E-2</v>
      </c>
      <c r="N113" s="74">
        <f t="shared" si="104"/>
        <v>1.5551979240968752E-2</v>
      </c>
      <c r="O113" s="74">
        <f t="shared" si="104"/>
        <v>1.5598681881332019E-2</v>
      </c>
      <c r="P113" s="74">
        <f t="shared" si="104"/>
        <v>1.8418789872135279E-2</v>
      </c>
      <c r="Q113" s="74">
        <f t="shared" si="104"/>
        <v>1.8624787223927533E-2</v>
      </c>
      <c r="R113" s="74">
        <f t="shared" si="104"/>
        <v>1.9227901607015912E-2</v>
      </c>
      <c r="S113" s="74">
        <f t="shared" si="104"/>
        <v>2.3257063181023181E-2</v>
      </c>
      <c r="T113" s="74">
        <f t="shared" si="104"/>
        <v>2.3327968861453129E-2</v>
      </c>
      <c r="U113" s="74">
        <f t="shared" si="104"/>
        <v>2.3589546493946484E-2</v>
      </c>
      <c r="V113" s="74">
        <f t="shared" si="104"/>
        <v>2.3661907066013805E-2</v>
      </c>
      <c r="W113" s="74">
        <f t="shared" si="104"/>
        <v>2.5457393711370395E-2</v>
      </c>
      <c r="X113" s="74">
        <f t="shared" si="104"/>
        <v>2.5535965914183265E-2</v>
      </c>
      <c r="Y113" s="74">
        <f t="shared" si="104"/>
        <v>2.1377952888514323E-2</v>
      </c>
      <c r="Z113" s="74">
        <f t="shared" si="104"/>
        <v>2.1757935981005568E-2</v>
      </c>
      <c r="AA113" s="74">
        <f t="shared" si="104"/>
        <v>2.2362323091589052E-2</v>
      </c>
      <c r="AB113" s="74">
        <f t="shared" si="104"/>
        <v>2.5719575753131517E-2</v>
      </c>
      <c r="AC113" s="74">
        <f t="shared" si="104"/>
        <v>2.7982800018352082E-2</v>
      </c>
      <c r="AD113" s="74">
        <f t="shared" ref="AD113:AR113" si="111">AC113*(1+AD103)</f>
        <v>2.7143316017801518E-2</v>
      </c>
      <c r="AE113" s="74">
        <f t="shared" si="111"/>
        <v>2.632901653726747E-2</v>
      </c>
      <c r="AF113" s="74">
        <f t="shared" si="111"/>
        <v>2.5539146041149447E-2</v>
      </c>
      <c r="AG113" s="74">
        <f t="shared" si="111"/>
        <v>2.4772971659914964E-2</v>
      </c>
      <c r="AH113" s="74">
        <f t="shared" si="111"/>
        <v>2.4029782510117514E-2</v>
      </c>
      <c r="AI113" s="74">
        <f t="shared" si="111"/>
        <v>2.3308889034813988E-2</v>
      </c>
      <c r="AJ113" s="74">
        <f t="shared" si="111"/>
        <v>2.2609622363769566E-2</v>
      </c>
      <c r="AK113" s="74">
        <f t="shared" si="111"/>
        <v>2.1931333692856478E-2</v>
      </c>
      <c r="AL113" s="74">
        <f t="shared" si="111"/>
        <v>2.1273393682070783E-2</v>
      </c>
      <c r="AM113" s="74">
        <f t="shared" si="111"/>
        <v>2.0635191871608661E-2</v>
      </c>
      <c r="AN113" s="74">
        <f t="shared" si="111"/>
        <v>2.0016136115460402E-2</v>
      </c>
      <c r="AO113" s="74">
        <f t="shared" si="111"/>
        <v>1.9415652031996588E-2</v>
      </c>
      <c r="AP113" s="74">
        <f t="shared" si="111"/>
        <v>1.8833182471036689E-2</v>
      </c>
      <c r="AQ113" s="74">
        <f t="shared" si="111"/>
        <v>1.8268186996905588E-2</v>
      </c>
      <c r="AR113" s="74">
        <f t="shared" si="111"/>
        <v>1.7720141386998421E-2</v>
      </c>
      <c r="AS113" s="74">
        <f t="shared" ref="AS113:BL113" si="112">AR113*(1+AS$85)</f>
        <v>1.8286557682471352E-2</v>
      </c>
      <c r="AT113" s="74">
        <f t="shared" si="112"/>
        <v>1.8871079218346749E-2</v>
      </c>
      <c r="AU113" s="74">
        <f t="shared" si="112"/>
        <v>1.9474284720435737E-2</v>
      </c>
      <c r="AV113" s="74">
        <f t="shared" si="112"/>
        <v>2.0096771413257931E-2</v>
      </c>
      <c r="AW113" s="74">
        <f t="shared" si="112"/>
        <v>2.073915561134429E-2</v>
      </c>
      <c r="AX113" s="74">
        <f t="shared" si="112"/>
        <v>2.1402073329440677E-2</v>
      </c>
      <c r="AY113" s="74">
        <f t="shared" si="112"/>
        <v>2.2086180912216303E-2</v>
      </c>
      <c r="AZ113" s="74">
        <f t="shared" si="112"/>
        <v>2.2792155684100535E-2</v>
      </c>
      <c r="BA113" s="74">
        <f t="shared" si="112"/>
        <v>2.3520696619891417E-2</v>
      </c>
      <c r="BB113" s="74">
        <f t="shared" si="112"/>
        <v>2.4272525036799907E-2</v>
      </c>
      <c r="BC113" s="74">
        <f t="shared" si="112"/>
        <v>2.5048385308614984E-2</v>
      </c>
      <c r="BD113" s="74">
        <f t="shared" si="112"/>
        <v>2.5849045602696734E-2</v>
      </c>
      <c r="BE113" s="74">
        <f t="shared" si="112"/>
        <v>2.6675298640527062E-2</v>
      </c>
      <c r="BF113" s="74">
        <f t="shared" si="112"/>
        <v>2.752796248257109E-2</v>
      </c>
      <c r="BG113" s="74">
        <f t="shared" si="112"/>
        <v>2.840788133822628E-2</v>
      </c>
      <c r="BH113" s="74">
        <f t="shared" si="112"/>
        <v>2.9315926401661203E-2</v>
      </c>
      <c r="BI113" s="74">
        <f t="shared" si="112"/>
        <v>3.0252996714371545E-2</v>
      </c>
      <c r="BJ113" s="74">
        <f t="shared" si="112"/>
        <v>3.1220020055307298E-2</v>
      </c>
      <c r="BK113" s="74">
        <f t="shared" si="112"/>
        <v>3.2217953859452482E-2</v>
      </c>
      <c r="BL113" s="116">
        <f t="shared" si="112"/>
        <v>3.3247786165766832E-2</v>
      </c>
    </row>
    <row r="114" spans="2:64" x14ac:dyDescent="0.2">
      <c r="B114" s="236" t="str">
        <f t="shared" si="107"/>
        <v>Acoustic transducers (e.g. speakers)</v>
      </c>
      <c r="C114" s="65" t="s">
        <v>2</v>
      </c>
      <c r="D114" s="74">
        <f t="shared" si="108"/>
        <v>1.0902085905614483E-2</v>
      </c>
      <c r="E114" s="74">
        <f t="shared" si="104"/>
        <v>1.1218585310309439E-2</v>
      </c>
      <c r="F114" s="74">
        <f t="shared" si="104"/>
        <v>1.1377775029163801E-2</v>
      </c>
      <c r="G114" s="74">
        <f t="shared" si="104"/>
        <v>1.157892464503333E-2</v>
      </c>
      <c r="H114" s="74">
        <f t="shared" si="104"/>
        <v>1.1801207776970406E-2</v>
      </c>
      <c r="I114" s="74">
        <f t="shared" si="104"/>
        <v>1.4661983968771717E-2</v>
      </c>
      <c r="J114" s="74">
        <f t="shared" si="104"/>
        <v>1.560719336845148E-2</v>
      </c>
      <c r="K114" s="74">
        <f t="shared" si="104"/>
        <v>1.4712080065343731E-2</v>
      </c>
      <c r="L114" s="74">
        <f t="shared" si="104"/>
        <v>1.4181923926883411E-2</v>
      </c>
      <c r="M114" s="74">
        <f t="shared" si="104"/>
        <v>1.522701251056045E-2</v>
      </c>
      <c r="N114" s="74">
        <f t="shared" si="104"/>
        <v>1.5551979240968752E-2</v>
      </c>
      <c r="O114" s="74">
        <f t="shared" si="104"/>
        <v>1.5598681881332019E-2</v>
      </c>
      <c r="P114" s="74">
        <f t="shared" si="104"/>
        <v>1.8418789872135279E-2</v>
      </c>
      <c r="Q114" s="74">
        <f t="shared" si="104"/>
        <v>1.8624787223927533E-2</v>
      </c>
      <c r="R114" s="74">
        <f t="shared" si="104"/>
        <v>1.9227901607015912E-2</v>
      </c>
      <c r="S114" s="74">
        <f t="shared" si="104"/>
        <v>2.3257063181023181E-2</v>
      </c>
      <c r="T114" s="74">
        <f t="shared" si="104"/>
        <v>2.3327968861453129E-2</v>
      </c>
      <c r="U114" s="74">
        <f t="shared" si="104"/>
        <v>2.3589546493946484E-2</v>
      </c>
      <c r="V114" s="74">
        <f t="shared" si="104"/>
        <v>2.3661907066013805E-2</v>
      </c>
      <c r="W114" s="74">
        <f t="shared" si="104"/>
        <v>2.5457393711370395E-2</v>
      </c>
      <c r="X114" s="74">
        <f t="shared" si="104"/>
        <v>2.5535965914183265E-2</v>
      </c>
      <c r="Y114" s="74">
        <f t="shared" si="104"/>
        <v>2.1377952888514323E-2</v>
      </c>
      <c r="Z114" s="74">
        <f t="shared" si="104"/>
        <v>2.1757935981005568E-2</v>
      </c>
      <c r="AA114" s="74">
        <f t="shared" si="104"/>
        <v>2.2362323091589052E-2</v>
      </c>
      <c r="AB114" s="74">
        <f t="shared" si="104"/>
        <v>2.5719575753131517E-2</v>
      </c>
      <c r="AC114" s="74">
        <f t="shared" si="104"/>
        <v>2.7982800018352082E-2</v>
      </c>
      <c r="AD114" s="74">
        <f t="shared" ref="AD114:AR114" si="113">AC114*(1+AD104)</f>
        <v>2.7423144017985041E-2</v>
      </c>
      <c r="AE114" s="74">
        <f t="shared" si="113"/>
        <v>2.6874681137625339E-2</v>
      </c>
      <c r="AF114" s="74">
        <f t="shared" si="113"/>
        <v>2.6337187514872833E-2</v>
      </c>
      <c r="AG114" s="74">
        <f t="shared" si="113"/>
        <v>2.5810443764575378E-2</v>
      </c>
      <c r="AH114" s="74">
        <f t="shared" si="113"/>
        <v>2.5294234889283871E-2</v>
      </c>
      <c r="AI114" s="74">
        <f t="shared" si="113"/>
        <v>2.4788350191498193E-2</v>
      </c>
      <c r="AJ114" s="74">
        <f t="shared" si="113"/>
        <v>2.4292583187668228E-2</v>
      </c>
      <c r="AK114" s="74">
        <f t="shared" si="113"/>
        <v>2.3806731523914864E-2</v>
      </c>
      <c r="AL114" s="74">
        <f t="shared" si="113"/>
        <v>2.3330596893436566E-2</v>
      </c>
      <c r="AM114" s="74">
        <f t="shared" si="113"/>
        <v>2.2863984955567834E-2</v>
      </c>
      <c r="AN114" s="74">
        <f t="shared" si="113"/>
        <v>2.2406705256456477E-2</v>
      </c>
      <c r="AO114" s="74">
        <f t="shared" si="113"/>
        <v>2.1958571151327346E-2</v>
      </c>
      <c r="AP114" s="74">
        <f t="shared" si="113"/>
        <v>2.15193997283008E-2</v>
      </c>
      <c r="AQ114" s="74">
        <f t="shared" si="113"/>
        <v>2.1089011733734783E-2</v>
      </c>
      <c r="AR114" s="74">
        <f t="shared" si="113"/>
        <v>2.0667231499060086E-2</v>
      </c>
      <c r="AS114" s="74">
        <f t="shared" ref="AS114:BL114" si="114">AR114*(1+AS$85)</f>
        <v>2.132785019547569E-2</v>
      </c>
      <c r="AT114" s="74">
        <f t="shared" si="114"/>
        <v>2.2009585269383545E-2</v>
      </c>
      <c r="AU114" s="74">
        <f t="shared" si="114"/>
        <v>2.2713111696228357E-2</v>
      </c>
      <c r="AV114" s="74">
        <f t="shared" si="114"/>
        <v>2.3439126026739282E-2</v>
      </c>
      <c r="AW114" s="74">
        <f t="shared" si="114"/>
        <v>2.4188347076574128E-2</v>
      </c>
      <c r="AX114" s="74">
        <f t="shared" si="114"/>
        <v>2.4961516638007712E-2</v>
      </c>
      <c r="AY114" s="74">
        <f t="shared" si="114"/>
        <v>2.5759400214369017E-2</v>
      </c>
      <c r="AZ114" s="74">
        <f t="shared" si="114"/>
        <v>2.6582787777954312E-2</v>
      </c>
      <c r="BA114" s="74">
        <f t="shared" si="114"/>
        <v>2.7432494552166595E-2</v>
      </c>
      <c r="BB114" s="74">
        <f t="shared" si="114"/>
        <v>2.8309361818655805E-2</v>
      </c>
      <c r="BC114" s="74">
        <f t="shared" si="114"/>
        <v>2.9214257750258866E-2</v>
      </c>
      <c r="BD114" s="74">
        <f t="shared" si="114"/>
        <v>3.0148078270564316E-2</v>
      </c>
      <c r="BE114" s="74">
        <f t="shared" si="114"/>
        <v>3.1111747940952516E-2</v>
      </c>
      <c r="BF114" s="74">
        <f t="shared" si="114"/>
        <v>3.2106220875989688E-2</v>
      </c>
      <c r="BG114" s="74">
        <f t="shared" si="114"/>
        <v>3.3132481688082124E-2</v>
      </c>
      <c r="BH114" s="74">
        <f t="shared" si="114"/>
        <v>3.4191546462325841E-2</v>
      </c>
      <c r="BI114" s="74">
        <f t="shared" si="114"/>
        <v>3.528446376251685E-2</v>
      </c>
      <c r="BJ114" s="74">
        <f t="shared" si="114"/>
        <v>3.6412315669318088E-2</v>
      </c>
      <c r="BK114" s="74">
        <f t="shared" si="114"/>
        <v>3.7576218851610908E-2</v>
      </c>
      <c r="BL114" s="116">
        <f t="shared" si="114"/>
        <v>3.8777325672091807E-2</v>
      </c>
    </row>
    <row r="115" spans="2:64" x14ac:dyDescent="0.2">
      <c r="B115" s="236" t="str">
        <f t="shared" si="107"/>
        <v>Magnetic Separators</v>
      </c>
      <c r="C115" s="65" t="s">
        <v>2</v>
      </c>
      <c r="D115" s="74">
        <f t="shared" si="108"/>
        <v>23.361612654888177</v>
      </c>
      <c r="E115" s="74">
        <f t="shared" si="104"/>
        <v>24.039825664948797</v>
      </c>
      <c r="F115" s="74">
        <f t="shared" si="104"/>
        <v>24.380946491065288</v>
      </c>
      <c r="G115" s="74">
        <f t="shared" si="104"/>
        <v>24.811981382214277</v>
      </c>
      <c r="H115" s="74">
        <f t="shared" si="104"/>
        <v>25.288302379222298</v>
      </c>
      <c r="I115" s="74">
        <f t="shared" si="104"/>
        <v>31.418537075939394</v>
      </c>
      <c r="J115" s="74">
        <f t="shared" si="104"/>
        <v>33.443985789538885</v>
      </c>
      <c r="K115" s="74">
        <f t="shared" si="104"/>
        <v>31.525885854307997</v>
      </c>
      <c r="L115" s="74">
        <f t="shared" si="104"/>
        <v>30.389836986178736</v>
      </c>
      <c r="M115" s="74">
        <f t="shared" si="104"/>
        <v>32.629312522629533</v>
      </c>
      <c r="N115" s="74">
        <f t="shared" si="104"/>
        <v>33.325669802075893</v>
      </c>
      <c r="O115" s="74">
        <f t="shared" si="104"/>
        <v>33.425746888568611</v>
      </c>
      <c r="P115" s="74">
        <f t="shared" si="104"/>
        <v>39.468835440289887</v>
      </c>
      <c r="Q115" s="74">
        <f t="shared" si="104"/>
        <v>39.910258336987567</v>
      </c>
      <c r="R115" s="74">
        <f t="shared" si="104"/>
        <v>41.202646300748377</v>
      </c>
      <c r="S115" s="74">
        <f t="shared" si="104"/>
        <v>49.836563959335386</v>
      </c>
      <c r="T115" s="74">
        <f t="shared" si="104"/>
        <v>49.988504703113847</v>
      </c>
      <c r="U115" s="74">
        <f t="shared" si="104"/>
        <v>50.549028201313895</v>
      </c>
      <c r="V115" s="74">
        <f t="shared" si="104"/>
        <v>50.704086570029581</v>
      </c>
      <c r="W115" s="74">
        <f t="shared" si="104"/>
        <v>54.551557952936555</v>
      </c>
      <c r="X115" s="74">
        <f t="shared" si="104"/>
        <v>54.719926958964137</v>
      </c>
      <c r="Y115" s="74">
        <f t="shared" si="104"/>
        <v>45.809899046816405</v>
      </c>
      <c r="Z115" s="74">
        <f t="shared" si="104"/>
        <v>46.624148530726217</v>
      </c>
      <c r="AA115" s="74">
        <f t="shared" si="104"/>
        <v>47.919263767690829</v>
      </c>
      <c r="AB115" s="74">
        <f t="shared" si="104"/>
        <v>55.113376613853255</v>
      </c>
      <c r="AC115" s="74">
        <f t="shared" si="104"/>
        <v>59.963142896468753</v>
      </c>
      <c r="AD115" s="74">
        <f t="shared" ref="AD115:AR115" si="115">AC115*(1+AD105)</f>
        <v>60.562774325433438</v>
      </c>
      <c r="AE115" s="74">
        <f t="shared" si="115"/>
        <v>61.168402068687776</v>
      </c>
      <c r="AF115" s="74">
        <f t="shared" si="115"/>
        <v>61.780086089374656</v>
      </c>
      <c r="AG115" s="74">
        <f t="shared" si="115"/>
        <v>62.397886950268401</v>
      </c>
      <c r="AH115" s="74">
        <f t="shared" si="115"/>
        <v>63.021865819771087</v>
      </c>
      <c r="AI115" s="74">
        <f t="shared" si="115"/>
        <v>63.652084477968799</v>
      </c>
      <c r="AJ115" s="74">
        <f t="shared" si="115"/>
        <v>64.288605322748481</v>
      </c>
      <c r="AK115" s="74">
        <f t="shared" si="115"/>
        <v>64.931491375975966</v>
      </c>
      <c r="AL115" s="74">
        <f t="shared" si="115"/>
        <v>65.580806289735733</v>
      </c>
      <c r="AM115" s="74">
        <f t="shared" si="115"/>
        <v>66.236614352633097</v>
      </c>
      <c r="AN115" s="74">
        <f t="shared" si="115"/>
        <v>66.898980496159425</v>
      </c>
      <c r="AO115" s="74">
        <f t="shared" si="115"/>
        <v>67.567970301121022</v>
      </c>
      <c r="AP115" s="74">
        <f t="shared" si="115"/>
        <v>68.243650004132235</v>
      </c>
      <c r="AQ115" s="74">
        <f t="shared" si="115"/>
        <v>68.926086504173554</v>
      </c>
      <c r="AR115" s="74">
        <f t="shared" si="115"/>
        <v>69.615347369215286</v>
      </c>
      <c r="AS115" s="74">
        <f t="shared" ref="AS115:BL115" si="116">AR115*(1+AS$85)</f>
        <v>71.840570424933318</v>
      </c>
      <c r="AT115" s="74">
        <f t="shared" si="116"/>
        <v>74.136921728010918</v>
      </c>
      <c r="AU115" s="74">
        <f t="shared" si="116"/>
        <v>76.506674860666919</v>
      </c>
      <c r="AV115" s="74">
        <f t="shared" si="116"/>
        <v>78.95217607914627</v>
      </c>
      <c r="AW115" s="74">
        <f t="shared" si="116"/>
        <v>81.47584663671239</v>
      </c>
      <c r="AX115" s="74">
        <f t="shared" si="116"/>
        <v>84.080185180892855</v>
      </c>
      <c r="AY115" s="74">
        <f t="shared" si="116"/>
        <v>86.767770227352045</v>
      </c>
      <c r="AZ115" s="74">
        <f t="shared" si="116"/>
        <v>89.541262712839952</v>
      </c>
      <c r="BA115" s="74">
        <f t="shared" si="116"/>
        <v>92.403408629744874</v>
      </c>
      <c r="BB115" s="74">
        <f t="shared" si="116"/>
        <v>95.357041744858364</v>
      </c>
      <c r="BC115" s="74">
        <f t="shared" si="116"/>
        <v>98.405086405044301</v>
      </c>
      <c r="BD115" s="74">
        <f t="shared" si="116"/>
        <v>101.55056043258988</v>
      </c>
      <c r="BE115" s="74">
        <f t="shared" si="116"/>
        <v>104.79657811310517</v>
      </c>
      <c r="BF115" s="74">
        <f t="shared" si="116"/>
        <v>108.1463532789296</v>
      </c>
      <c r="BG115" s="74">
        <f t="shared" si="116"/>
        <v>111.603202491098</v>
      </c>
      <c r="BH115" s="74">
        <f t="shared" si="116"/>
        <v>115.17054832301694</v>
      </c>
      <c r="BI115" s="74">
        <f t="shared" si="116"/>
        <v>118.85192274910213</v>
      </c>
      <c r="BJ115" s="74">
        <f t="shared" si="116"/>
        <v>122.6509706417321</v>
      </c>
      <c r="BK115" s="74">
        <f t="shared" si="116"/>
        <v>126.57145337998055</v>
      </c>
      <c r="BL115" s="116">
        <f t="shared" si="116"/>
        <v>130.61725257370003</v>
      </c>
    </row>
    <row r="116" spans="2:64" x14ac:dyDescent="0.2">
      <c r="B116" s="236" t="str">
        <f t="shared" si="107"/>
        <v>Other generators</v>
      </c>
      <c r="C116" s="65" t="s">
        <v>2</v>
      </c>
      <c r="D116" s="74">
        <f t="shared" si="108"/>
        <v>38.936021091480299</v>
      </c>
      <c r="E116" s="74">
        <f t="shared" si="104"/>
        <v>40.066376108248001</v>
      </c>
      <c r="F116" s="74">
        <f t="shared" si="104"/>
        <v>40.634910818442144</v>
      </c>
      <c r="G116" s="74">
        <f t="shared" si="104"/>
        <v>41.353302303690462</v>
      </c>
      <c r="H116" s="74">
        <f t="shared" si="104"/>
        <v>42.14717063203716</v>
      </c>
      <c r="I116" s="74">
        <f t="shared" si="104"/>
        <v>52.364228459898996</v>
      </c>
      <c r="J116" s="74">
        <f t="shared" si="104"/>
        <v>55.739976315898147</v>
      </c>
      <c r="K116" s="74">
        <f t="shared" si="104"/>
        <v>52.543143090513325</v>
      </c>
      <c r="L116" s="74">
        <f t="shared" si="104"/>
        <v>50.649728310297895</v>
      </c>
      <c r="M116" s="74">
        <f t="shared" si="104"/>
        <v>54.382187537715893</v>
      </c>
      <c r="N116" s="74">
        <f t="shared" si="104"/>
        <v>55.542783003459832</v>
      </c>
      <c r="O116" s="74">
        <f t="shared" si="104"/>
        <v>55.709578147614359</v>
      </c>
      <c r="P116" s="74">
        <f t="shared" si="104"/>
        <v>65.781392400483142</v>
      </c>
      <c r="Q116" s="74">
        <f t="shared" si="104"/>
        <v>66.517097228312608</v>
      </c>
      <c r="R116" s="74">
        <f t="shared" si="104"/>
        <v>68.671077167913964</v>
      </c>
      <c r="S116" s="74">
        <f t="shared" si="104"/>
        <v>83.060939932225651</v>
      </c>
      <c r="T116" s="74">
        <f t="shared" si="104"/>
        <v>83.31417450518974</v>
      </c>
      <c r="U116" s="74">
        <f t="shared" si="104"/>
        <v>84.248380335523166</v>
      </c>
      <c r="V116" s="74">
        <f t="shared" si="104"/>
        <v>84.506810950049299</v>
      </c>
      <c r="W116" s="74">
        <f t="shared" si="104"/>
        <v>90.919263254894261</v>
      </c>
      <c r="X116" s="74">
        <f t="shared" si="104"/>
        <v>91.199878264940239</v>
      </c>
      <c r="Y116" s="74">
        <f t="shared" si="104"/>
        <v>76.349831744694001</v>
      </c>
      <c r="Z116" s="74">
        <f t="shared" si="104"/>
        <v>77.706914217877028</v>
      </c>
      <c r="AA116" s="74">
        <f t="shared" si="104"/>
        <v>79.865439612818051</v>
      </c>
      <c r="AB116" s="74">
        <f t="shared" si="104"/>
        <v>91.855627689755423</v>
      </c>
      <c r="AC116" s="74">
        <f t="shared" si="104"/>
        <v>99.938571494114584</v>
      </c>
      <c r="AD116" s="74">
        <f t="shared" ref="AD116:AR116" si="117">AC116*(1+AD106)</f>
        <v>99.938571494114584</v>
      </c>
      <c r="AE116" s="74">
        <f t="shared" si="117"/>
        <v>99.938571494114584</v>
      </c>
      <c r="AF116" s="74">
        <f t="shared" si="117"/>
        <v>99.938571494114584</v>
      </c>
      <c r="AG116" s="74">
        <f t="shared" si="117"/>
        <v>99.938571494114584</v>
      </c>
      <c r="AH116" s="74">
        <f t="shared" si="117"/>
        <v>99.938571494114584</v>
      </c>
      <c r="AI116" s="74">
        <f t="shared" si="117"/>
        <v>99.938571494114584</v>
      </c>
      <c r="AJ116" s="74">
        <f t="shared" si="117"/>
        <v>99.938571494114584</v>
      </c>
      <c r="AK116" s="74">
        <f t="shared" si="117"/>
        <v>99.938571494114584</v>
      </c>
      <c r="AL116" s="74">
        <f t="shared" si="117"/>
        <v>99.938571494114584</v>
      </c>
      <c r="AM116" s="74">
        <f t="shared" si="117"/>
        <v>99.938571494114584</v>
      </c>
      <c r="AN116" s="74">
        <f t="shared" si="117"/>
        <v>99.938571494114584</v>
      </c>
      <c r="AO116" s="74">
        <f t="shared" si="117"/>
        <v>99.938571494114584</v>
      </c>
      <c r="AP116" s="74">
        <f t="shared" si="117"/>
        <v>99.938571494114584</v>
      </c>
      <c r="AQ116" s="74">
        <f t="shared" si="117"/>
        <v>99.938571494114584</v>
      </c>
      <c r="AR116" s="74">
        <f t="shared" si="117"/>
        <v>99.938571494114584</v>
      </c>
      <c r="AS116" s="74">
        <f t="shared" ref="AS116:BL116" si="118">AR116*(1+AS$85)</f>
        <v>103.13306267814581</v>
      </c>
      <c r="AT116" s="74">
        <f t="shared" si="118"/>
        <v>106.42966432635805</v>
      </c>
      <c r="AU116" s="74">
        <f t="shared" si="118"/>
        <v>109.83164035350163</v>
      </c>
      <c r="AV116" s="74">
        <f t="shared" si="118"/>
        <v>113.34235900388389</v>
      </c>
      <c r="AW116" s="74">
        <f t="shared" si="118"/>
        <v>116.96529618621625</v>
      </c>
      <c r="AX116" s="74">
        <f t="shared" si="118"/>
        <v>120.70403891505816</v>
      </c>
      <c r="AY116" s="74">
        <f t="shared" si="118"/>
        <v>124.56228886226521</v>
      </c>
      <c r="AZ116" s="74">
        <f t="shared" si="118"/>
        <v>128.54386602195765</v>
      </c>
      <c r="BA116" s="74">
        <f t="shared" si="118"/>
        <v>132.65271249263805</v>
      </c>
      <c r="BB116" s="74">
        <f t="shared" si="118"/>
        <v>136.89289638020256</v>
      </c>
      <c r="BC116" s="74">
        <f t="shared" si="118"/>
        <v>141.26861582571024</v>
      </c>
      <c r="BD116" s="74">
        <f t="shared" si="118"/>
        <v>145.78420316189806</v>
      </c>
      <c r="BE116" s="74">
        <f t="shared" si="118"/>
        <v>150.44412920255721</v>
      </c>
      <c r="BF116" s="74">
        <f t="shared" si="118"/>
        <v>155.25300766901722</v>
      </c>
      <c r="BG116" s="74">
        <f t="shared" si="118"/>
        <v>160.21559975812082</v>
      </c>
      <c r="BH116" s="74">
        <f t="shared" si="118"/>
        <v>165.33681885621181</v>
      </c>
      <c r="BI116" s="74">
        <f t="shared" si="118"/>
        <v>170.62173540380363</v>
      </c>
      <c r="BJ116" s="74">
        <f t="shared" si="118"/>
        <v>176.07558191574478</v>
      </c>
      <c r="BK116" s="74">
        <f t="shared" si="118"/>
        <v>181.70375816185148</v>
      </c>
      <c r="BL116" s="116">
        <f t="shared" si="118"/>
        <v>187.51183651313707</v>
      </c>
    </row>
    <row r="117" spans="2:64" x14ac:dyDescent="0.2">
      <c r="B117" s="236" t="str">
        <f t="shared" si="107"/>
        <v>Other motors</v>
      </c>
      <c r="C117" s="65" t="s">
        <v>2</v>
      </c>
      <c r="D117" s="74">
        <f t="shared" si="108"/>
        <v>272.55214764036208</v>
      </c>
      <c r="E117" s="74">
        <f t="shared" si="104"/>
        <v>280.46463275773596</v>
      </c>
      <c r="F117" s="74">
        <f t="shared" si="104"/>
        <v>284.44437572909499</v>
      </c>
      <c r="G117" s="74">
        <f t="shared" si="104"/>
        <v>289.4731161258332</v>
      </c>
      <c r="H117" s="74">
        <f t="shared" si="104"/>
        <v>295.03019442426012</v>
      </c>
      <c r="I117" s="74">
        <f t="shared" si="104"/>
        <v>366.54959921929293</v>
      </c>
      <c r="J117" s="74">
        <f t="shared" si="104"/>
        <v>390.17983421128696</v>
      </c>
      <c r="K117" s="74">
        <f t="shared" si="104"/>
        <v>367.80200163359325</v>
      </c>
      <c r="L117" s="74">
        <f t="shared" si="104"/>
        <v>354.54809817208525</v>
      </c>
      <c r="M117" s="74">
        <f t="shared" si="104"/>
        <v>380.67531276401121</v>
      </c>
      <c r="N117" s="74">
        <f t="shared" si="104"/>
        <v>388.79948102421878</v>
      </c>
      <c r="O117" s="74">
        <f t="shared" si="104"/>
        <v>389.96704703330045</v>
      </c>
      <c r="P117" s="74">
        <f t="shared" si="104"/>
        <v>460.46974680338195</v>
      </c>
      <c r="Q117" s="74">
        <f t="shared" si="104"/>
        <v>465.61968059818827</v>
      </c>
      <c r="R117" s="74">
        <f t="shared" si="104"/>
        <v>480.69754017539771</v>
      </c>
      <c r="S117" s="74">
        <f t="shared" si="104"/>
        <v>581.42657952557943</v>
      </c>
      <c r="T117" s="74">
        <f t="shared" si="104"/>
        <v>583.1992215363282</v>
      </c>
      <c r="U117" s="74">
        <f t="shared" si="104"/>
        <v>589.73866234866205</v>
      </c>
      <c r="V117" s="74">
        <f t="shared" si="104"/>
        <v>591.54767665034501</v>
      </c>
      <c r="W117" s="74">
        <f t="shared" si="104"/>
        <v>636.43484278425979</v>
      </c>
      <c r="X117" s="74">
        <f t="shared" si="104"/>
        <v>638.39914785458154</v>
      </c>
      <c r="Y117" s="74">
        <f t="shared" si="104"/>
        <v>534.44882221285798</v>
      </c>
      <c r="Z117" s="74">
        <f t="shared" si="104"/>
        <v>543.94839952513917</v>
      </c>
      <c r="AA117" s="74">
        <f t="shared" si="104"/>
        <v>559.05807728972627</v>
      </c>
      <c r="AB117" s="74">
        <f t="shared" si="104"/>
        <v>642.98939382828792</v>
      </c>
      <c r="AC117" s="74">
        <f t="shared" si="104"/>
        <v>699.57000045880204</v>
      </c>
      <c r="AD117" s="74">
        <f t="shared" ref="AD117:AR117" si="119">AC117*(1+AD107)</f>
        <v>769.52700050468229</v>
      </c>
      <c r="AE117" s="74">
        <f t="shared" si="119"/>
        <v>846.47970055515054</v>
      </c>
      <c r="AF117" s="74">
        <f t="shared" si="119"/>
        <v>931.12767061066563</v>
      </c>
      <c r="AG117" s="74">
        <f t="shared" si="119"/>
        <v>1024.2404376717323</v>
      </c>
      <c r="AH117" s="74">
        <f t="shared" si="119"/>
        <v>1126.6644814389056</v>
      </c>
      <c r="AI117" s="74">
        <f t="shared" si="119"/>
        <v>1239.3309295827962</v>
      </c>
      <c r="AJ117" s="74">
        <f t="shared" si="119"/>
        <v>1363.264022541076</v>
      </c>
      <c r="AK117" s="74">
        <f t="shared" si="119"/>
        <v>1499.5904247951837</v>
      </c>
      <c r="AL117" s="74">
        <f t="shared" si="119"/>
        <v>1649.5494672747022</v>
      </c>
      <c r="AM117" s="74">
        <f t="shared" si="119"/>
        <v>1814.5044140021726</v>
      </c>
      <c r="AN117" s="74">
        <f t="shared" si="119"/>
        <v>1995.95485540239</v>
      </c>
      <c r="AO117" s="74">
        <f t="shared" si="119"/>
        <v>2195.5503409426292</v>
      </c>
      <c r="AP117" s="74">
        <f t="shared" si="119"/>
        <v>2415.1053750368924</v>
      </c>
      <c r="AQ117" s="74">
        <f t="shared" si="119"/>
        <v>2656.615912540582</v>
      </c>
      <c r="AR117" s="74">
        <f t="shared" si="119"/>
        <v>2922.2775037946403</v>
      </c>
      <c r="AS117" s="74">
        <f t="shared" ref="AS117:BL117" si="120">AR117*(1+AS$85)</f>
        <v>3015.6867809496025</v>
      </c>
      <c r="AT117" s="74">
        <f t="shared" si="120"/>
        <v>3112.0818433516133</v>
      </c>
      <c r="AU117" s="74">
        <f t="shared" si="120"/>
        <v>3211.5581302740834</v>
      </c>
      <c r="AV117" s="74">
        <f t="shared" si="120"/>
        <v>3314.2141316635821</v>
      </c>
      <c r="AW117" s="74">
        <f t="shared" si="120"/>
        <v>3420.1514856532222</v>
      </c>
      <c r="AX117" s="74">
        <f t="shared" si="120"/>
        <v>3529.4750791930187</v>
      </c>
      <c r="AY117" s="74">
        <f t="shared" si="120"/>
        <v>3642.2931518968494</v>
      </c>
      <c r="AZ117" s="74">
        <f t="shared" si="120"/>
        <v>3758.7174032088365</v>
      </c>
      <c r="BA117" s="74">
        <f t="shared" si="120"/>
        <v>3878.8631029952544</v>
      </c>
      <c r="BB117" s="74">
        <f t="shared" si="120"/>
        <v>4002.8492056714572</v>
      </c>
      <c r="BC117" s="74">
        <f t="shared" si="120"/>
        <v>4130.7984679768215</v>
      </c>
      <c r="BD117" s="74">
        <f t="shared" si="120"/>
        <v>4262.8375705143108</v>
      </c>
      <c r="BE117" s="74">
        <f t="shared" si="120"/>
        <v>4399.0972431750006</v>
      </c>
      <c r="BF117" s="74">
        <f t="shared" si="120"/>
        <v>4539.7123945717376</v>
      </c>
      <c r="BG117" s="74">
        <f t="shared" si="120"/>
        <v>4684.8222456100893</v>
      </c>
      <c r="BH117" s="74">
        <f t="shared" si="120"/>
        <v>4834.5704673288292</v>
      </c>
      <c r="BI117" s="74">
        <f t="shared" si="120"/>
        <v>4989.1053231464266</v>
      </c>
      <c r="BJ117" s="74">
        <f t="shared" si="120"/>
        <v>5148.5798156543869</v>
      </c>
      <c r="BK117" s="74">
        <f t="shared" si="120"/>
        <v>5313.1518381027727</v>
      </c>
      <c r="BL117" s="116">
        <f t="shared" si="120"/>
        <v>5482.9843307278861</v>
      </c>
    </row>
    <row r="118" spans="2:64" x14ac:dyDescent="0.2">
      <c r="B118" s="236" t="str">
        <f t="shared" si="107"/>
        <v>Other NdFeB applications</v>
      </c>
      <c r="C118" s="65" t="s">
        <v>2</v>
      </c>
      <c r="D118" s="74">
        <f t="shared" si="108"/>
        <v>101.23365483784877</v>
      </c>
      <c r="E118" s="74">
        <f t="shared" si="104"/>
        <v>104.17257788144479</v>
      </c>
      <c r="F118" s="74">
        <f t="shared" si="104"/>
        <v>105.65076812794959</v>
      </c>
      <c r="G118" s="74">
        <f t="shared" si="104"/>
        <v>107.51858598959521</v>
      </c>
      <c r="H118" s="74">
        <f t="shared" si="104"/>
        <v>109.58264364329662</v>
      </c>
      <c r="I118" s="74">
        <f t="shared" si="104"/>
        <v>136.14699399573738</v>
      </c>
      <c r="J118" s="74">
        <f t="shared" si="104"/>
        <v>144.92393842133518</v>
      </c>
      <c r="K118" s="74">
        <f t="shared" si="104"/>
        <v>136.61217203533465</v>
      </c>
      <c r="L118" s="74">
        <f t="shared" si="104"/>
        <v>131.68929360677453</v>
      </c>
      <c r="M118" s="74">
        <f t="shared" si="104"/>
        <v>141.39368759806132</v>
      </c>
      <c r="N118" s="74">
        <f t="shared" si="104"/>
        <v>144.41123580899557</v>
      </c>
      <c r="O118" s="74">
        <f t="shared" si="104"/>
        <v>144.84490318379733</v>
      </c>
      <c r="P118" s="74">
        <f t="shared" si="104"/>
        <v>171.03162024125618</v>
      </c>
      <c r="Q118" s="74">
        <f t="shared" si="104"/>
        <v>172.94445279361281</v>
      </c>
      <c r="R118" s="74">
        <f t="shared" si="104"/>
        <v>178.54480063657633</v>
      </c>
      <c r="S118" s="74">
        <f t="shared" si="104"/>
        <v>215.95844382378669</v>
      </c>
      <c r="T118" s="74">
        <f t="shared" si="104"/>
        <v>216.61685371349336</v>
      </c>
      <c r="U118" s="74">
        <f t="shared" si="104"/>
        <v>219.04578887236022</v>
      </c>
      <c r="V118" s="74">
        <f t="shared" si="104"/>
        <v>219.7177084701282</v>
      </c>
      <c r="W118" s="74">
        <f t="shared" si="104"/>
        <v>236.3900844627251</v>
      </c>
      <c r="X118" s="74">
        <f t="shared" si="104"/>
        <v>237.11968348884463</v>
      </c>
      <c r="Y118" s="74">
        <f t="shared" si="104"/>
        <v>198.50956253620441</v>
      </c>
      <c r="Z118" s="74">
        <f t="shared" si="104"/>
        <v>202.03797696648027</v>
      </c>
      <c r="AA118" s="74">
        <f t="shared" si="104"/>
        <v>207.65014299332694</v>
      </c>
      <c r="AB118" s="74">
        <f t="shared" si="104"/>
        <v>238.82463199336411</v>
      </c>
      <c r="AC118" s="74">
        <f t="shared" si="104"/>
        <v>259.84028588469795</v>
      </c>
      <c r="AD118" s="74">
        <f t="shared" ref="AD118:AR118" si="121">AC118*(1+AD108)</f>
        <v>280.6275087554738</v>
      </c>
      <c r="AE118" s="74">
        <f t="shared" si="121"/>
        <v>303.0777094559117</v>
      </c>
      <c r="AF118" s="74">
        <f t="shared" si="121"/>
        <v>327.32392621238466</v>
      </c>
      <c r="AG118" s="74">
        <f t="shared" si="121"/>
        <v>353.50984030937548</v>
      </c>
      <c r="AH118" s="74">
        <f t="shared" si="121"/>
        <v>381.79062753412552</v>
      </c>
      <c r="AI118" s="74">
        <f t="shared" si="121"/>
        <v>412.33387773685558</v>
      </c>
      <c r="AJ118" s="74">
        <f t="shared" si="121"/>
        <v>445.32058795580406</v>
      </c>
      <c r="AK118" s="74">
        <f t="shared" si="121"/>
        <v>480.94623499226839</v>
      </c>
      <c r="AL118" s="74">
        <f t="shared" si="121"/>
        <v>519.42193379164985</v>
      </c>
      <c r="AM118" s="74">
        <f t="shared" si="121"/>
        <v>560.97568849498191</v>
      </c>
      <c r="AN118" s="74">
        <f t="shared" si="121"/>
        <v>605.85374357458045</v>
      </c>
      <c r="AO118" s="74">
        <f t="shared" si="121"/>
        <v>654.32204306054689</v>
      </c>
      <c r="AP118" s="74">
        <f t="shared" si="121"/>
        <v>706.66780650539067</v>
      </c>
      <c r="AQ118" s="74">
        <f t="shared" si="121"/>
        <v>763.20123102582193</v>
      </c>
      <c r="AR118" s="74">
        <f t="shared" si="121"/>
        <v>824.25732950788779</v>
      </c>
      <c r="AS118" s="74">
        <f t="shared" ref="AS118:BL118" si="122">AR118*(1+AS$85)</f>
        <v>850.60434180875029</v>
      </c>
      <c r="AT118" s="74">
        <f t="shared" si="122"/>
        <v>877.79352442746267</v>
      </c>
      <c r="AU118" s="74">
        <f t="shared" si="122"/>
        <v>905.85179695688691</v>
      </c>
      <c r="AV118" s="74">
        <f t="shared" si="122"/>
        <v>934.80693946248118</v>
      </c>
      <c r="AW118" s="74">
        <f t="shared" si="122"/>
        <v>964.68761998691673</v>
      </c>
      <c r="AX118" s="74">
        <f t="shared" si="122"/>
        <v>995.52342293386744</v>
      </c>
      <c r="AY118" s="74">
        <f t="shared" si="122"/>
        <v>1027.3448783590743</v>
      </c>
      <c r="AZ118" s="74">
        <f t="shared" si="122"/>
        <v>1060.1834921976856</v>
      </c>
      <c r="BA118" s="74">
        <f t="shared" si="122"/>
        <v>1094.0717774578004</v>
      </c>
      <c r="BB118" s="74">
        <f t="shared" si="122"/>
        <v>1129.0432864110992</v>
      </c>
      <c r="BC118" s="74">
        <f t="shared" si="122"/>
        <v>1165.1326438124333</v>
      </c>
      <c r="BD118" s="74">
        <f t="shared" si="122"/>
        <v>1202.3755811812648</v>
      </c>
      <c r="BE118" s="74">
        <f t="shared" si="122"/>
        <v>1240.8089721788954</v>
      </c>
      <c r="BF118" s="74">
        <f t="shared" si="122"/>
        <v>1280.4708691165131</v>
      </c>
      <c r="BG118" s="74">
        <f t="shared" si="122"/>
        <v>1321.4005406302026</v>
      </c>
      <c r="BH118" s="74">
        <f t="shared" si="122"/>
        <v>1363.6385105602196</v>
      </c>
      <c r="BI118" s="74">
        <f t="shared" si="122"/>
        <v>1407.2265980730235</v>
      </c>
      <c r="BJ118" s="74">
        <f t="shared" si="122"/>
        <v>1452.2079590657934</v>
      </c>
      <c r="BK118" s="74">
        <f t="shared" si="122"/>
        <v>1498.6271288944199</v>
      </c>
      <c r="BL118" s="116">
        <f t="shared" si="122"/>
        <v>1546.5300664672786</v>
      </c>
    </row>
    <row r="119" spans="2:64" x14ac:dyDescent="0.2"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114"/>
    </row>
    <row r="120" spans="2:64" x14ac:dyDescent="0.2">
      <c r="B120" s="64" t="s">
        <v>137</v>
      </c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114"/>
    </row>
    <row r="121" spans="2:64" x14ac:dyDescent="0.2">
      <c r="B121" s="236" t="str">
        <f>B111</f>
        <v>Air conditioners</v>
      </c>
      <c r="C121" s="65" t="s">
        <v>2</v>
      </c>
      <c r="D121" s="74">
        <f t="shared" ref="D121:AC121" si="123">D111</f>
        <v>23.361612654888177</v>
      </c>
      <c r="E121" s="74">
        <f t="shared" si="123"/>
        <v>24.039825664948797</v>
      </c>
      <c r="F121" s="74">
        <f t="shared" si="123"/>
        <v>24.380946491065288</v>
      </c>
      <c r="G121" s="74">
        <f t="shared" si="123"/>
        <v>24.811981382214277</v>
      </c>
      <c r="H121" s="74">
        <f t="shared" si="123"/>
        <v>25.288302379222298</v>
      </c>
      <c r="I121" s="74">
        <f t="shared" si="123"/>
        <v>31.418537075939394</v>
      </c>
      <c r="J121" s="74">
        <f t="shared" si="123"/>
        <v>33.443985789538885</v>
      </c>
      <c r="K121" s="74">
        <f t="shared" si="123"/>
        <v>31.525885854307997</v>
      </c>
      <c r="L121" s="74">
        <f t="shared" si="123"/>
        <v>30.389836986178736</v>
      </c>
      <c r="M121" s="74">
        <f t="shared" si="123"/>
        <v>32.629312522629533</v>
      </c>
      <c r="N121" s="74">
        <f t="shared" si="123"/>
        <v>33.325669802075893</v>
      </c>
      <c r="O121" s="74">
        <f t="shared" si="123"/>
        <v>33.425746888568611</v>
      </c>
      <c r="P121" s="74">
        <f t="shared" si="123"/>
        <v>39.468835440289887</v>
      </c>
      <c r="Q121" s="74">
        <f t="shared" si="123"/>
        <v>39.910258336987567</v>
      </c>
      <c r="R121" s="74">
        <f t="shared" si="123"/>
        <v>41.202646300748377</v>
      </c>
      <c r="S121" s="74">
        <f t="shared" si="123"/>
        <v>49.836563959335386</v>
      </c>
      <c r="T121" s="74">
        <f t="shared" si="123"/>
        <v>49.988504703113847</v>
      </c>
      <c r="U121" s="74">
        <f t="shared" si="123"/>
        <v>50.549028201313895</v>
      </c>
      <c r="V121" s="74">
        <f t="shared" si="123"/>
        <v>50.704086570029581</v>
      </c>
      <c r="W121" s="74">
        <f t="shared" si="123"/>
        <v>54.551557952936555</v>
      </c>
      <c r="X121" s="74">
        <f t="shared" si="123"/>
        <v>54.719926958964137</v>
      </c>
      <c r="Y121" s="74">
        <f t="shared" si="123"/>
        <v>45.809899046816405</v>
      </c>
      <c r="Z121" s="74">
        <f t="shared" si="123"/>
        <v>46.624148530726217</v>
      </c>
      <c r="AA121" s="74">
        <f t="shared" si="123"/>
        <v>47.919263767690829</v>
      </c>
      <c r="AB121" s="74">
        <f t="shared" si="123"/>
        <v>55.113376613853255</v>
      </c>
      <c r="AC121" s="74">
        <f t="shared" si="123"/>
        <v>59.963142896468753</v>
      </c>
      <c r="AD121" s="74">
        <f t="shared" ref="AD121:BL121" si="124">AC121*(1+AD85)</f>
        <v>61.465764605666479</v>
      </c>
      <c r="AE121" s="74">
        <f t="shared" si="124"/>
        <v>63.403490245538684</v>
      </c>
      <c r="AF121" s="74">
        <f t="shared" si="124"/>
        <v>65.43015410112632</v>
      </c>
      <c r="AG121" s="74">
        <f t="shared" si="124"/>
        <v>67.521599349152112</v>
      </c>
      <c r="AH121" s="74">
        <f t="shared" si="124"/>
        <v>69.679896697491301</v>
      </c>
      <c r="AI121" s="74">
        <f t="shared" si="124"/>
        <v>71.907183043258712</v>
      </c>
      <c r="AJ121" s="74">
        <f t="shared" si="124"/>
        <v>74.205663588517822</v>
      </c>
      <c r="AK121" s="74">
        <f t="shared" si="124"/>
        <v>76.577614023617514</v>
      </c>
      <c r="AL121" s="74">
        <f t="shared" si="124"/>
        <v>79.025382780318196</v>
      </c>
      <c r="AM121" s="74">
        <f t="shared" si="124"/>
        <v>81.551393356938107</v>
      </c>
      <c r="AN121" s="74">
        <f t="shared" si="124"/>
        <v>84.158146717821822</v>
      </c>
      <c r="AO121" s="74">
        <f t="shared" si="124"/>
        <v>86.848223769506717</v>
      </c>
      <c r="AP121" s="74">
        <f t="shared" si="124"/>
        <v>89.624287916038952</v>
      </c>
      <c r="AQ121" s="74">
        <f t="shared" si="124"/>
        <v>92.48908769596899</v>
      </c>
      <c r="AR121" s="74">
        <f t="shared" si="124"/>
        <v>95.445459503637494</v>
      </c>
      <c r="AS121" s="74">
        <f t="shared" si="124"/>
        <v>98.496330397445846</v>
      </c>
      <c r="AT121" s="74">
        <f t="shared" si="124"/>
        <v>101.64472099789181</v>
      </c>
      <c r="AU121" s="74">
        <f t="shared" si="124"/>
        <v>104.89374847823957</v>
      </c>
      <c r="AV121" s="74">
        <f t="shared" si="124"/>
        <v>108.24662965078522</v>
      </c>
      <c r="AW121" s="74">
        <f t="shared" si="124"/>
        <v>111.70668415177326</v>
      </c>
      <c r="AX121" s="74">
        <f t="shared" si="124"/>
        <v>115.27733772811754</v>
      </c>
      <c r="AY121" s="74">
        <f t="shared" si="124"/>
        <v>118.96212562918082</v>
      </c>
      <c r="AZ121" s="74">
        <f t="shared" si="124"/>
        <v>122.76469610697089</v>
      </c>
      <c r="BA121" s="74">
        <f t="shared" si="124"/>
        <v>126.688814028219</v>
      </c>
      <c r="BB121" s="74">
        <f t="shared" si="124"/>
        <v>130.73836460191666</v>
      </c>
      <c r="BC121" s="74">
        <f t="shared" si="124"/>
        <v>134.91735722600151</v>
      </c>
      <c r="BD121" s="74">
        <f t="shared" si="124"/>
        <v>139.22992945700076</v>
      </c>
      <c r="BE121" s="74">
        <f t="shared" si="124"/>
        <v>143.68035110656245</v>
      </c>
      <c r="BF121" s="74">
        <f t="shared" si="124"/>
        <v>148.27302846893053</v>
      </c>
      <c r="BG121" s="74">
        <f t="shared" si="124"/>
        <v>153.01250868354919</v>
      </c>
      <c r="BH121" s="74">
        <f t="shared" si="124"/>
        <v>157.90348423711595</v>
      </c>
      <c r="BI121" s="74">
        <f t="shared" si="124"/>
        <v>162.95079760954079</v>
      </c>
      <c r="BJ121" s="74">
        <f t="shared" si="124"/>
        <v>168.15944606841123</v>
      </c>
      <c r="BK121" s="74">
        <f t="shared" si="124"/>
        <v>173.53458661671041</v>
      </c>
      <c r="BL121" s="116">
        <f t="shared" si="124"/>
        <v>179.08154109868667</v>
      </c>
    </row>
    <row r="122" spans="2:64" x14ac:dyDescent="0.2">
      <c r="B122" s="236" t="str">
        <f t="shared" ref="B122:B128" si="125">B112</f>
        <v>MRI scanners</v>
      </c>
      <c r="C122" s="65" t="s">
        <v>2</v>
      </c>
      <c r="D122" s="74">
        <f t="shared" ref="D122:AC122" si="126">D112</f>
        <v>7.7872042182960595</v>
      </c>
      <c r="E122" s="74">
        <f t="shared" si="126"/>
        <v>8.0132752216496002</v>
      </c>
      <c r="F122" s="74">
        <f t="shared" si="126"/>
        <v>8.1269821636884298</v>
      </c>
      <c r="G122" s="74">
        <f t="shared" si="126"/>
        <v>8.2706604607380925</v>
      </c>
      <c r="H122" s="74">
        <f t="shared" si="126"/>
        <v>8.4294341264074326</v>
      </c>
      <c r="I122" s="74">
        <f t="shared" si="126"/>
        <v>10.472845691979799</v>
      </c>
      <c r="J122" s="74">
        <f t="shared" si="126"/>
        <v>11.147995263179629</v>
      </c>
      <c r="K122" s="74">
        <f t="shared" si="126"/>
        <v>10.508628618102666</v>
      </c>
      <c r="L122" s="74">
        <f t="shared" si="126"/>
        <v>10.12994566205958</v>
      </c>
      <c r="M122" s="74">
        <f t="shared" si="126"/>
        <v>10.87643750754318</v>
      </c>
      <c r="N122" s="74">
        <f t="shared" si="126"/>
        <v>11.108556600691966</v>
      </c>
      <c r="O122" s="74">
        <f t="shared" si="126"/>
        <v>11.141915629522872</v>
      </c>
      <c r="P122" s="74">
        <f t="shared" si="126"/>
        <v>13.156278480096629</v>
      </c>
      <c r="Q122" s="74">
        <f t="shared" si="126"/>
        <v>13.303419445662524</v>
      </c>
      <c r="R122" s="74">
        <f t="shared" si="126"/>
        <v>13.734215433582794</v>
      </c>
      <c r="S122" s="74">
        <f t="shared" si="126"/>
        <v>16.612187986445129</v>
      </c>
      <c r="T122" s="74">
        <f t="shared" si="126"/>
        <v>16.66283490103795</v>
      </c>
      <c r="U122" s="74">
        <f t="shared" si="126"/>
        <v>16.849676067104632</v>
      </c>
      <c r="V122" s="74">
        <f t="shared" si="126"/>
        <v>16.901362190009863</v>
      </c>
      <c r="W122" s="74">
        <f t="shared" si="126"/>
        <v>18.183852650978853</v>
      </c>
      <c r="X122" s="74">
        <f t="shared" si="126"/>
        <v>18.239975652988047</v>
      </c>
      <c r="Y122" s="74">
        <f t="shared" si="126"/>
        <v>15.269966348938802</v>
      </c>
      <c r="Z122" s="74">
        <f t="shared" si="126"/>
        <v>15.541382843575406</v>
      </c>
      <c r="AA122" s="74">
        <f t="shared" si="126"/>
        <v>15.973087922563611</v>
      </c>
      <c r="AB122" s="74">
        <f t="shared" si="126"/>
        <v>18.371125537951087</v>
      </c>
      <c r="AC122" s="74">
        <f t="shared" si="126"/>
        <v>19.987714298822919</v>
      </c>
      <c r="AD122" s="74">
        <f t="shared" ref="AD122:BL122" si="127">AC122*(1+AD86)</f>
        <v>19.987714298822919</v>
      </c>
      <c r="AE122" s="74">
        <f t="shared" si="127"/>
        <v>19.987714298822919</v>
      </c>
      <c r="AF122" s="74">
        <f t="shared" si="127"/>
        <v>19.987714298822919</v>
      </c>
      <c r="AG122" s="74">
        <f t="shared" si="127"/>
        <v>19.987714298822919</v>
      </c>
      <c r="AH122" s="74">
        <f t="shared" si="127"/>
        <v>19.987714298822919</v>
      </c>
      <c r="AI122" s="74">
        <f t="shared" si="127"/>
        <v>19.987714298822919</v>
      </c>
      <c r="AJ122" s="74">
        <f t="shared" si="127"/>
        <v>19.987714298822919</v>
      </c>
      <c r="AK122" s="74">
        <f t="shared" si="127"/>
        <v>19.987714298822919</v>
      </c>
      <c r="AL122" s="74">
        <f t="shared" si="127"/>
        <v>19.987714298822919</v>
      </c>
      <c r="AM122" s="74">
        <f t="shared" si="127"/>
        <v>19.987714298822919</v>
      </c>
      <c r="AN122" s="74">
        <f t="shared" si="127"/>
        <v>19.987714298822919</v>
      </c>
      <c r="AO122" s="74">
        <f t="shared" si="127"/>
        <v>19.987714298822919</v>
      </c>
      <c r="AP122" s="74">
        <f t="shared" si="127"/>
        <v>19.987714298822919</v>
      </c>
      <c r="AQ122" s="74">
        <f t="shared" si="127"/>
        <v>19.987714298822919</v>
      </c>
      <c r="AR122" s="74">
        <f t="shared" si="127"/>
        <v>19.987714298822919</v>
      </c>
      <c r="AS122" s="74">
        <f t="shared" si="127"/>
        <v>19.987714298822919</v>
      </c>
      <c r="AT122" s="74">
        <f t="shared" si="127"/>
        <v>19.987714298822919</v>
      </c>
      <c r="AU122" s="74">
        <f t="shared" si="127"/>
        <v>19.987714298822919</v>
      </c>
      <c r="AV122" s="74">
        <f t="shared" si="127"/>
        <v>19.987714298822919</v>
      </c>
      <c r="AW122" s="74">
        <f t="shared" si="127"/>
        <v>19.987714298822919</v>
      </c>
      <c r="AX122" s="74">
        <f t="shared" si="127"/>
        <v>19.987714298822919</v>
      </c>
      <c r="AY122" s="74">
        <f t="shared" si="127"/>
        <v>19.987714298822919</v>
      </c>
      <c r="AZ122" s="74">
        <f t="shared" si="127"/>
        <v>19.987714298822919</v>
      </c>
      <c r="BA122" s="74">
        <f t="shared" si="127"/>
        <v>19.987714298822919</v>
      </c>
      <c r="BB122" s="74">
        <f t="shared" si="127"/>
        <v>19.987714298822919</v>
      </c>
      <c r="BC122" s="74">
        <f t="shared" si="127"/>
        <v>19.987714298822919</v>
      </c>
      <c r="BD122" s="74">
        <f t="shared" si="127"/>
        <v>19.987714298822919</v>
      </c>
      <c r="BE122" s="74">
        <f t="shared" si="127"/>
        <v>19.987714298822919</v>
      </c>
      <c r="BF122" s="74">
        <f t="shared" si="127"/>
        <v>19.987714298822919</v>
      </c>
      <c r="BG122" s="74">
        <f t="shared" si="127"/>
        <v>19.987714298822919</v>
      </c>
      <c r="BH122" s="74">
        <f t="shared" si="127"/>
        <v>19.987714298822919</v>
      </c>
      <c r="BI122" s="74">
        <f t="shared" si="127"/>
        <v>19.987714298822919</v>
      </c>
      <c r="BJ122" s="74">
        <f t="shared" si="127"/>
        <v>19.987714298822919</v>
      </c>
      <c r="BK122" s="74">
        <f t="shared" si="127"/>
        <v>19.987714298822919</v>
      </c>
      <c r="BL122" s="116">
        <f t="shared" si="127"/>
        <v>19.987714298822919</v>
      </c>
    </row>
    <row r="123" spans="2:64" x14ac:dyDescent="0.2">
      <c r="B123" s="236" t="str">
        <f t="shared" si="125"/>
        <v>HDD (motors)</v>
      </c>
      <c r="C123" s="65" t="s">
        <v>2</v>
      </c>
      <c r="D123" s="74">
        <f t="shared" ref="D123:AC123" si="128">D113</f>
        <v>1.0902085905614483E-2</v>
      </c>
      <c r="E123" s="74">
        <f t="shared" si="128"/>
        <v>1.1218585310309439E-2</v>
      </c>
      <c r="F123" s="74">
        <f t="shared" si="128"/>
        <v>1.1377775029163801E-2</v>
      </c>
      <c r="G123" s="74">
        <f t="shared" si="128"/>
        <v>1.157892464503333E-2</v>
      </c>
      <c r="H123" s="74">
        <f t="shared" si="128"/>
        <v>1.1801207776970406E-2</v>
      </c>
      <c r="I123" s="74">
        <f t="shared" si="128"/>
        <v>1.4661983968771717E-2</v>
      </c>
      <c r="J123" s="74">
        <f t="shared" si="128"/>
        <v>1.560719336845148E-2</v>
      </c>
      <c r="K123" s="74">
        <f t="shared" si="128"/>
        <v>1.4712080065343731E-2</v>
      </c>
      <c r="L123" s="74">
        <f t="shared" si="128"/>
        <v>1.4181923926883411E-2</v>
      </c>
      <c r="M123" s="74">
        <f t="shared" si="128"/>
        <v>1.522701251056045E-2</v>
      </c>
      <c r="N123" s="74">
        <f t="shared" si="128"/>
        <v>1.5551979240968752E-2</v>
      </c>
      <c r="O123" s="74">
        <f t="shared" si="128"/>
        <v>1.5598681881332019E-2</v>
      </c>
      <c r="P123" s="74">
        <f t="shared" si="128"/>
        <v>1.8418789872135279E-2</v>
      </c>
      <c r="Q123" s="74">
        <f t="shared" si="128"/>
        <v>1.8624787223927533E-2</v>
      </c>
      <c r="R123" s="74">
        <f t="shared" si="128"/>
        <v>1.9227901607015912E-2</v>
      </c>
      <c r="S123" s="74">
        <f t="shared" si="128"/>
        <v>2.3257063181023181E-2</v>
      </c>
      <c r="T123" s="74">
        <f t="shared" si="128"/>
        <v>2.3327968861453129E-2</v>
      </c>
      <c r="U123" s="74">
        <f t="shared" si="128"/>
        <v>2.3589546493946484E-2</v>
      </c>
      <c r="V123" s="74">
        <f t="shared" si="128"/>
        <v>2.3661907066013805E-2</v>
      </c>
      <c r="W123" s="74">
        <f t="shared" si="128"/>
        <v>2.5457393711370395E-2</v>
      </c>
      <c r="X123" s="74">
        <f t="shared" si="128"/>
        <v>2.5535965914183265E-2</v>
      </c>
      <c r="Y123" s="74">
        <f t="shared" si="128"/>
        <v>2.1377952888514323E-2</v>
      </c>
      <c r="Z123" s="74">
        <f t="shared" si="128"/>
        <v>2.1757935981005568E-2</v>
      </c>
      <c r="AA123" s="74">
        <f t="shared" si="128"/>
        <v>2.2362323091589052E-2</v>
      </c>
      <c r="AB123" s="74">
        <f t="shared" si="128"/>
        <v>2.5719575753131517E-2</v>
      </c>
      <c r="AC123" s="74">
        <f t="shared" si="128"/>
        <v>2.7982800018352082E-2</v>
      </c>
      <c r="AD123" s="74">
        <f>AC123*(1+AD$85)</f>
        <v>2.8684023482644355E-2</v>
      </c>
      <c r="AE123" s="74">
        <f t="shared" ref="AE123:BL128" si="129">AD123*(1+AE$85)</f>
        <v>2.958829544791805E-2</v>
      </c>
      <c r="AF123" s="74">
        <f t="shared" si="129"/>
        <v>3.0534071913858946E-2</v>
      </c>
      <c r="AG123" s="74">
        <f t="shared" si="129"/>
        <v>3.1510079696270982E-2</v>
      </c>
      <c r="AH123" s="74">
        <f t="shared" si="129"/>
        <v>3.251728512549594E-2</v>
      </c>
      <c r="AI123" s="74">
        <f t="shared" si="129"/>
        <v>3.3556685420187402E-2</v>
      </c>
      <c r="AJ123" s="74">
        <f t="shared" si="129"/>
        <v>3.4629309674641652E-2</v>
      </c>
      <c r="AK123" s="74">
        <f t="shared" si="129"/>
        <v>3.5736219877688172E-2</v>
      </c>
      <c r="AL123" s="74">
        <f t="shared" si="129"/>
        <v>3.6878511964148493E-2</v>
      </c>
      <c r="AM123" s="74">
        <f t="shared" si="129"/>
        <v>3.805731689990445E-2</v>
      </c>
      <c r="AN123" s="74">
        <f t="shared" si="129"/>
        <v>3.9273801801650188E-2</v>
      </c>
      <c r="AO123" s="74">
        <f t="shared" si="129"/>
        <v>4.0529171092436471E-2</v>
      </c>
      <c r="AP123" s="74">
        <f t="shared" si="129"/>
        <v>4.182466769415151E-2</v>
      </c>
      <c r="AQ123" s="74">
        <f t="shared" si="129"/>
        <v>4.3161574258118861E-2</v>
      </c>
      <c r="AR123" s="74">
        <f t="shared" si="129"/>
        <v>4.4541214435030826E-2</v>
      </c>
      <c r="AS123" s="74">
        <f t="shared" si="129"/>
        <v>4.5964954185474721E-2</v>
      </c>
      <c r="AT123" s="74">
        <f t="shared" si="129"/>
        <v>4.7434203132349501E-2</v>
      </c>
      <c r="AU123" s="74">
        <f t="shared" si="129"/>
        <v>4.8950415956511791E-2</v>
      </c>
      <c r="AV123" s="74">
        <f t="shared" si="129"/>
        <v>5.0515093837033093E-2</v>
      </c>
      <c r="AW123" s="74">
        <f t="shared" si="129"/>
        <v>5.2129785937494177E-2</v>
      </c>
      <c r="AX123" s="74">
        <f t="shared" si="129"/>
        <v>5.3796090939788176E-2</v>
      </c>
      <c r="AY123" s="74">
        <f t="shared" si="129"/>
        <v>5.5515658626951035E-2</v>
      </c>
      <c r="AZ123" s="74">
        <f t="shared" si="129"/>
        <v>5.7290191516586403E-2</v>
      </c>
      <c r="BA123" s="74">
        <f t="shared" si="129"/>
        <v>5.9121446546502185E-2</v>
      </c>
      <c r="BB123" s="74">
        <f t="shared" si="129"/>
        <v>6.1011236814227758E-2</v>
      </c>
      <c r="BC123" s="74">
        <f t="shared" si="129"/>
        <v>6.2961433372134029E-2</v>
      </c>
      <c r="BD123" s="74">
        <f t="shared" si="129"/>
        <v>6.4973967079933678E-2</v>
      </c>
      <c r="BE123" s="74">
        <f t="shared" si="129"/>
        <v>6.7050830516395807E-2</v>
      </c>
      <c r="BF123" s="74">
        <f t="shared" si="129"/>
        <v>6.9194079952167573E-2</v>
      </c>
      <c r="BG123" s="74">
        <f t="shared" si="129"/>
        <v>7.1405837385656284E-2</v>
      </c>
      <c r="BH123" s="74">
        <f t="shared" si="129"/>
        <v>7.3688292643987435E-2</v>
      </c>
      <c r="BI123" s="74">
        <f t="shared" si="129"/>
        <v>7.6043705551119029E-2</v>
      </c>
      <c r="BJ123" s="74">
        <f t="shared" si="129"/>
        <v>7.8474408165258566E-2</v>
      </c>
      <c r="BK123" s="74">
        <f t="shared" si="129"/>
        <v>8.0982807087798189E-2</v>
      </c>
      <c r="BL123" s="74">
        <f t="shared" si="129"/>
        <v>8.3571385846053781E-2</v>
      </c>
    </row>
    <row r="124" spans="2:64" x14ac:dyDescent="0.2">
      <c r="B124" s="236" t="str">
        <f t="shared" si="125"/>
        <v>Acoustic transducers (e.g. speakers)</v>
      </c>
      <c r="C124" s="65" t="s">
        <v>2</v>
      </c>
      <c r="D124" s="74">
        <f t="shared" ref="D124:AC124" si="130">D114</f>
        <v>1.0902085905614483E-2</v>
      </c>
      <c r="E124" s="74">
        <f t="shared" si="130"/>
        <v>1.1218585310309439E-2</v>
      </c>
      <c r="F124" s="74">
        <f t="shared" si="130"/>
        <v>1.1377775029163801E-2</v>
      </c>
      <c r="G124" s="74">
        <f t="shared" si="130"/>
        <v>1.157892464503333E-2</v>
      </c>
      <c r="H124" s="74">
        <f t="shared" si="130"/>
        <v>1.1801207776970406E-2</v>
      </c>
      <c r="I124" s="74">
        <f t="shared" si="130"/>
        <v>1.4661983968771717E-2</v>
      </c>
      <c r="J124" s="74">
        <f t="shared" si="130"/>
        <v>1.560719336845148E-2</v>
      </c>
      <c r="K124" s="74">
        <f t="shared" si="130"/>
        <v>1.4712080065343731E-2</v>
      </c>
      <c r="L124" s="74">
        <f t="shared" si="130"/>
        <v>1.4181923926883411E-2</v>
      </c>
      <c r="M124" s="74">
        <f t="shared" si="130"/>
        <v>1.522701251056045E-2</v>
      </c>
      <c r="N124" s="74">
        <f t="shared" si="130"/>
        <v>1.5551979240968752E-2</v>
      </c>
      <c r="O124" s="74">
        <f t="shared" si="130"/>
        <v>1.5598681881332019E-2</v>
      </c>
      <c r="P124" s="74">
        <f t="shared" si="130"/>
        <v>1.8418789872135279E-2</v>
      </c>
      <c r="Q124" s="74">
        <f t="shared" si="130"/>
        <v>1.8624787223927533E-2</v>
      </c>
      <c r="R124" s="74">
        <f t="shared" si="130"/>
        <v>1.9227901607015912E-2</v>
      </c>
      <c r="S124" s="74">
        <f t="shared" si="130"/>
        <v>2.3257063181023181E-2</v>
      </c>
      <c r="T124" s="74">
        <f t="shared" si="130"/>
        <v>2.3327968861453129E-2</v>
      </c>
      <c r="U124" s="74">
        <f t="shared" si="130"/>
        <v>2.3589546493946484E-2</v>
      </c>
      <c r="V124" s="74">
        <f t="shared" si="130"/>
        <v>2.3661907066013805E-2</v>
      </c>
      <c r="W124" s="74">
        <f t="shared" si="130"/>
        <v>2.5457393711370395E-2</v>
      </c>
      <c r="X124" s="74">
        <f t="shared" si="130"/>
        <v>2.5535965914183265E-2</v>
      </c>
      <c r="Y124" s="74">
        <f t="shared" si="130"/>
        <v>2.1377952888514323E-2</v>
      </c>
      <c r="Z124" s="74">
        <f t="shared" si="130"/>
        <v>2.1757935981005568E-2</v>
      </c>
      <c r="AA124" s="74">
        <f t="shared" si="130"/>
        <v>2.2362323091589052E-2</v>
      </c>
      <c r="AB124" s="74">
        <f t="shared" si="130"/>
        <v>2.5719575753131517E-2</v>
      </c>
      <c r="AC124" s="74">
        <f t="shared" si="130"/>
        <v>2.7982800018352082E-2</v>
      </c>
      <c r="AD124" s="74">
        <f t="shared" ref="AD124:AS128" si="131">AC124*(1+AD$85)</f>
        <v>2.8684023482644355E-2</v>
      </c>
      <c r="AE124" s="74">
        <f t="shared" si="131"/>
        <v>2.958829544791805E-2</v>
      </c>
      <c r="AF124" s="74">
        <f t="shared" si="131"/>
        <v>3.0534071913858946E-2</v>
      </c>
      <c r="AG124" s="74">
        <f t="shared" si="131"/>
        <v>3.1510079696270982E-2</v>
      </c>
      <c r="AH124" s="74">
        <f t="shared" si="131"/>
        <v>3.251728512549594E-2</v>
      </c>
      <c r="AI124" s="74">
        <f t="shared" si="131"/>
        <v>3.3556685420187402E-2</v>
      </c>
      <c r="AJ124" s="74">
        <f t="shared" si="131"/>
        <v>3.4629309674641652E-2</v>
      </c>
      <c r="AK124" s="74">
        <f t="shared" si="131"/>
        <v>3.5736219877688172E-2</v>
      </c>
      <c r="AL124" s="74">
        <f t="shared" si="131"/>
        <v>3.6878511964148493E-2</v>
      </c>
      <c r="AM124" s="74">
        <f t="shared" si="131"/>
        <v>3.805731689990445E-2</v>
      </c>
      <c r="AN124" s="74">
        <f t="shared" si="131"/>
        <v>3.9273801801650188E-2</v>
      </c>
      <c r="AO124" s="74">
        <f t="shared" si="131"/>
        <v>4.0529171092436471E-2</v>
      </c>
      <c r="AP124" s="74">
        <f t="shared" si="131"/>
        <v>4.182466769415151E-2</v>
      </c>
      <c r="AQ124" s="74">
        <f t="shared" si="131"/>
        <v>4.3161574258118861E-2</v>
      </c>
      <c r="AR124" s="74">
        <f t="shared" si="131"/>
        <v>4.4541214435030826E-2</v>
      </c>
      <c r="AS124" s="74">
        <f t="shared" si="131"/>
        <v>4.5964954185474721E-2</v>
      </c>
      <c r="AT124" s="74">
        <f t="shared" si="129"/>
        <v>4.7434203132349501E-2</v>
      </c>
      <c r="AU124" s="74">
        <f t="shared" si="129"/>
        <v>4.8950415956511791E-2</v>
      </c>
      <c r="AV124" s="74">
        <f t="shared" si="129"/>
        <v>5.0515093837033093E-2</v>
      </c>
      <c r="AW124" s="74">
        <f t="shared" si="129"/>
        <v>5.2129785937494177E-2</v>
      </c>
      <c r="AX124" s="74">
        <f t="shared" si="129"/>
        <v>5.3796090939788176E-2</v>
      </c>
      <c r="AY124" s="74">
        <f t="shared" si="129"/>
        <v>5.5515658626951035E-2</v>
      </c>
      <c r="AZ124" s="74">
        <f t="shared" si="129"/>
        <v>5.7290191516586403E-2</v>
      </c>
      <c r="BA124" s="74">
        <f t="shared" si="129"/>
        <v>5.9121446546502185E-2</v>
      </c>
      <c r="BB124" s="74">
        <f t="shared" si="129"/>
        <v>6.1011236814227758E-2</v>
      </c>
      <c r="BC124" s="74">
        <f t="shared" si="129"/>
        <v>6.2961433372134029E-2</v>
      </c>
      <c r="BD124" s="74">
        <f t="shared" si="129"/>
        <v>6.4973967079933678E-2</v>
      </c>
      <c r="BE124" s="74">
        <f t="shared" si="129"/>
        <v>6.7050830516395807E-2</v>
      </c>
      <c r="BF124" s="74">
        <f t="shared" si="129"/>
        <v>6.9194079952167573E-2</v>
      </c>
      <c r="BG124" s="74">
        <f t="shared" si="129"/>
        <v>7.1405837385656284E-2</v>
      </c>
      <c r="BH124" s="74">
        <f t="shared" si="129"/>
        <v>7.3688292643987435E-2</v>
      </c>
      <c r="BI124" s="74">
        <f t="shared" si="129"/>
        <v>7.6043705551119029E-2</v>
      </c>
      <c r="BJ124" s="74">
        <f t="shared" si="129"/>
        <v>7.8474408165258566E-2</v>
      </c>
      <c r="BK124" s="74">
        <f t="shared" si="129"/>
        <v>8.0982807087798189E-2</v>
      </c>
      <c r="BL124" s="74">
        <f t="shared" si="129"/>
        <v>8.3571385846053781E-2</v>
      </c>
    </row>
    <row r="125" spans="2:64" x14ac:dyDescent="0.2">
      <c r="B125" s="236" t="str">
        <f t="shared" si="125"/>
        <v>Magnetic Separators</v>
      </c>
      <c r="C125" s="65" t="s">
        <v>2</v>
      </c>
      <c r="D125" s="74">
        <f t="shared" ref="D125:AC125" si="132">D115</f>
        <v>23.361612654888177</v>
      </c>
      <c r="E125" s="74">
        <f t="shared" si="132"/>
        <v>24.039825664948797</v>
      </c>
      <c r="F125" s="74">
        <f t="shared" si="132"/>
        <v>24.380946491065288</v>
      </c>
      <c r="G125" s="74">
        <f t="shared" si="132"/>
        <v>24.811981382214277</v>
      </c>
      <c r="H125" s="74">
        <f t="shared" si="132"/>
        <v>25.288302379222298</v>
      </c>
      <c r="I125" s="74">
        <f t="shared" si="132"/>
        <v>31.418537075939394</v>
      </c>
      <c r="J125" s="74">
        <f t="shared" si="132"/>
        <v>33.443985789538885</v>
      </c>
      <c r="K125" s="74">
        <f t="shared" si="132"/>
        <v>31.525885854307997</v>
      </c>
      <c r="L125" s="74">
        <f t="shared" si="132"/>
        <v>30.389836986178736</v>
      </c>
      <c r="M125" s="74">
        <f t="shared" si="132"/>
        <v>32.629312522629533</v>
      </c>
      <c r="N125" s="74">
        <f t="shared" si="132"/>
        <v>33.325669802075893</v>
      </c>
      <c r="O125" s="74">
        <f t="shared" si="132"/>
        <v>33.425746888568611</v>
      </c>
      <c r="P125" s="74">
        <f t="shared" si="132"/>
        <v>39.468835440289887</v>
      </c>
      <c r="Q125" s="74">
        <f t="shared" si="132"/>
        <v>39.910258336987567</v>
      </c>
      <c r="R125" s="74">
        <f t="shared" si="132"/>
        <v>41.202646300748377</v>
      </c>
      <c r="S125" s="74">
        <f t="shared" si="132"/>
        <v>49.836563959335386</v>
      </c>
      <c r="T125" s="74">
        <f t="shared" si="132"/>
        <v>49.988504703113847</v>
      </c>
      <c r="U125" s="74">
        <f t="shared" si="132"/>
        <v>50.549028201313895</v>
      </c>
      <c r="V125" s="74">
        <f t="shared" si="132"/>
        <v>50.704086570029581</v>
      </c>
      <c r="W125" s="74">
        <f t="shared" si="132"/>
        <v>54.551557952936555</v>
      </c>
      <c r="X125" s="74">
        <f t="shared" si="132"/>
        <v>54.719926958964137</v>
      </c>
      <c r="Y125" s="74">
        <f t="shared" si="132"/>
        <v>45.809899046816405</v>
      </c>
      <c r="Z125" s="74">
        <f t="shared" si="132"/>
        <v>46.624148530726217</v>
      </c>
      <c r="AA125" s="74">
        <f t="shared" si="132"/>
        <v>47.919263767690829</v>
      </c>
      <c r="AB125" s="74">
        <f t="shared" si="132"/>
        <v>55.113376613853255</v>
      </c>
      <c r="AC125" s="74">
        <f t="shared" si="132"/>
        <v>59.963142896468753</v>
      </c>
      <c r="AD125" s="74">
        <f t="shared" si="131"/>
        <v>61.465764605666479</v>
      </c>
      <c r="AE125" s="74">
        <f t="shared" si="129"/>
        <v>63.403490245538684</v>
      </c>
      <c r="AF125" s="74">
        <f t="shared" si="129"/>
        <v>65.43015410112632</v>
      </c>
      <c r="AG125" s="74">
        <f t="shared" si="129"/>
        <v>67.521599349152112</v>
      </c>
      <c r="AH125" s="74">
        <f t="shared" si="129"/>
        <v>69.679896697491301</v>
      </c>
      <c r="AI125" s="74">
        <f t="shared" si="129"/>
        <v>71.907183043258712</v>
      </c>
      <c r="AJ125" s="74">
        <f t="shared" si="129"/>
        <v>74.205663588517822</v>
      </c>
      <c r="AK125" s="74">
        <f t="shared" si="129"/>
        <v>76.577614023617514</v>
      </c>
      <c r="AL125" s="74">
        <f t="shared" si="129"/>
        <v>79.025382780318196</v>
      </c>
      <c r="AM125" s="74">
        <f t="shared" si="129"/>
        <v>81.551393356938107</v>
      </c>
      <c r="AN125" s="74">
        <f t="shared" si="129"/>
        <v>84.158146717821822</v>
      </c>
      <c r="AO125" s="74">
        <f t="shared" si="129"/>
        <v>86.848223769506717</v>
      </c>
      <c r="AP125" s="74">
        <f t="shared" si="129"/>
        <v>89.624287916038952</v>
      </c>
      <c r="AQ125" s="74">
        <f t="shared" si="129"/>
        <v>92.48908769596899</v>
      </c>
      <c r="AR125" s="74">
        <f t="shared" si="129"/>
        <v>95.445459503637494</v>
      </c>
      <c r="AS125" s="74">
        <f t="shared" si="129"/>
        <v>98.496330397445846</v>
      </c>
      <c r="AT125" s="74">
        <f t="shared" si="129"/>
        <v>101.64472099789181</v>
      </c>
      <c r="AU125" s="74">
        <f t="shared" si="129"/>
        <v>104.89374847823957</v>
      </c>
      <c r="AV125" s="74">
        <f t="shared" si="129"/>
        <v>108.24662965078522</v>
      </c>
      <c r="AW125" s="74">
        <f t="shared" si="129"/>
        <v>111.70668415177326</v>
      </c>
      <c r="AX125" s="74">
        <f t="shared" si="129"/>
        <v>115.27733772811754</v>
      </c>
      <c r="AY125" s="74">
        <f t="shared" si="129"/>
        <v>118.96212562918082</v>
      </c>
      <c r="AZ125" s="74">
        <f t="shared" si="129"/>
        <v>122.76469610697089</v>
      </c>
      <c r="BA125" s="74">
        <f t="shared" si="129"/>
        <v>126.688814028219</v>
      </c>
      <c r="BB125" s="74">
        <f t="shared" si="129"/>
        <v>130.73836460191666</v>
      </c>
      <c r="BC125" s="74">
        <f t="shared" si="129"/>
        <v>134.91735722600151</v>
      </c>
      <c r="BD125" s="74">
        <f t="shared" si="129"/>
        <v>139.22992945700076</v>
      </c>
      <c r="BE125" s="74">
        <f t="shared" si="129"/>
        <v>143.68035110656245</v>
      </c>
      <c r="BF125" s="74">
        <f t="shared" si="129"/>
        <v>148.27302846893053</v>
      </c>
      <c r="BG125" s="74">
        <f t="shared" si="129"/>
        <v>153.01250868354919</v>
      </c>
      <c r="BH125" s="74">
        <f t="shared" si="129"/>
        <v>157.90348423711595</v>
      </c>
      <c r="BI125" s="74">
        <f t="shared" si="129"/>
        <v>162.95079760954079</v>
      </c>
      <c r="BJ125" s="74">
        <f t="shared" si="129"/>
        <v>168.15944606841123</v>
      </c>
      <c r="BK125" s="74">
        <f t="shared" si="129"/>
        <v>173.53458661671041</v>
      </c>
      <c r="BL125" s="74">
        <f t="shared" si="129"/>
        <v>179.08154109868667</v>
      </c>
    </row>
    <row r="126" spans="2:64" x14ac:dyDescent="0.2">
      <c r="B126" s="236" t="str">
        <f t="shared" si="125"/>
        <v>Other generators</v>
      </c>
      <c r="C126" s="65" t="s">
        <v>2</v>
      </c>
      <c r="D126" s="74">
        <f t="shared" ref="D126:AC126" si="133">D116</f>
        <v>38.936021091480299</v>
      </c>
      <c r="E126" s="74">
        <f t="shared" si="133"/>
        <v>40.066376108248001</v>
      </c>
      <c r="F126" s="74">
        <f t="shared" si="133"/>
        <v>40.634910818442144</v>
      </c>
      <c r="G126" s="74">
        <f t="shared" si="133"/>
        <v>41.353302303690462</v>
      </c>
      <c r="H126" s="74">
        <f t="shared" si="133"/>
        <v>42.14717063203716</v>
      </c>
      <c r="I126" s="74">
        <f t="shared" si="133"/>
        <v>52.364228459898996</v>
      </c>
      <c r="J126" s="74">
        <f t="shared" si="133"/>
        <v>55.739976315898147</v>
      </c>
      <c r="K126" s="74">
        <f t="shared" si="133"/>
        <v>52.543143090513325</v>
      </c>
      <c r="L126" s="74">
        <f t="shared" si="133"/>
        <v>50.649728310297895</v>
      </c>
      <c r="M126" s="74">
        <f t="shared" si="133"/>
        <v>54.382187537715893</v>
      </c>
      <c r="N126" s="74">
        <f t="shared" si="133"/>
        <v>55.542783003459832</v>
      </c>
      <c r="O126" s="74">
        <f t="shared" si="133"/>
        <v>55.709578147614359</v>
      </c>
      <c r="P126" s="74">
        <f t="shared" si="133"/>
        <v>65.781392400483142</v>
      </c>
      <c r="Q126" s="74">
        <f t="shared" si="133"/>
        <v>66.517097228312608</v>
      </c>
      <c r="R126" s="74">
        <f t="shared" si="133"/>
        <v>68.671077167913964</v>
      </c>
      <c r="S126" s="74">
        <f t="shared" si="133"/>
        <v>83.060939932225651</v>
      </c>
      <c r="T126" s="74">
        <f t="shared" si="133"/>
        <v>83.31417450518974</v>
      </c>
      <c r="U126" s="74">
        <f t="shared" si="133"/>
        <v>84.248380335523166</v>
      </c>
      <c r="V126" s="74">
        <f t="shared" si="133"/>
        <v>84.506810950049299</v>
      </c>
      <c r="W126" s="74">
        <f t="shared" si="133"/>
        <v>90.919263254894261</v>
      </c>
      <c r="X126" s="74">
        <f t="shared" si="133"/>
        <v>91.199878264940239</v>
      </c>
      <c r="Y126" s="74">
        <f t="shared" si="133"/>
        <v>76.349831744694001</v>
      </c>
      <c r="Z126" s="74">
        <f t="shared" si="133"/>
        <v>77.706914217877028</v>
      </c>
      <c r="AA126" s="74">
        <f t="shared" si="133"/>
        <v>79.865439612818051</v>
      </c>
      <c r="AB126" s="74">
        <f t="shared" si="133"/>
        <v>91.855627689755423</v>
      </c>
      <c r="AC126" s="74">
        <f t="shared" si="133"/>
        <v>99.938571494114584</v>
      </c>
      <c r="AD126" s="74">
        <f t="shared" si="131"/>
        <v>102.44294100944413</v>
      </c>
      <c r="AE126" s="74">
        <f t="shared" si="129"/>
        <v>105.67248374256447</v>
      </c>
      <c r="AF126" s="74">
        <f t="shared" si="129"/>
        <v>109.05025683521052</v>
      </c>
      <c r="AG126" s="74">
        <f t="shared" si="129"/>
        <v>112.53599891525351</v>
      </c>
      <c r="AH126" s="74">
        <f t="shared" si="129"/>
        <v>116.13316116248551</v>
      </c>
      <c r="AI126" s="74">
        <f t="shared" si="129"/>
        <v>119.84530507209786</v>
      </c>
      <c r="AJ126" s="74">
        <f t="shared" si="129"/>
        <v>123.67610598086304</v>
      </c>
      <c r="AK126" s="74">
        <f t="shared" si="129"/>
        <v>127.62935670602918</v>
      </c>
      <c r="AL126" s="74">
        <f t="shared" si="129"/>
        <v>131.70897130053032</v>
      </c>
      <c r="AM126" s="74">
        <f t="shared" si="129"/>
        <v>135.91898892823019</v>
      </c>
      <c r="AN126" s="74">
        <f t="shared" si="129"/>
        <v>140.26357786303637</v>
      </c>
      <c r="AO126" s="74">
        <f t="shared" si="129"/>
        <v>144.74703961584453</v>
      </c>
      <c r="AP126" s="74">
        <f t="shared" si="129"/>
        <v>149.37381319339826</v>
      </c>
      <c r="AQ126" s="74">
        <f t="shared" si="129"/>
        <v>154.14847949328166</v>
      </c>
      <c r="AR126" s="74">
        <f t="shared" si="129"/>
        <v>159.07576583939581</v>
      </c>
      <c r="AS126" s="74">
        <f t="shared" si="129"/>
        <v>164.16055066240972</v>
      </c>
      <c r="AT126" s="74">
        <f t="shared" si="129"/>
        <v>169.40786832981965</v>
      </c>
      <c r="AU126" s="74">
        <f t="shared" si="129"/>
        <v>174.82291413039925</v>
      </c>
      <c r="AV126" s="74">
        <f t="shared" si="129"/>
        <v>180.41104941797533</v>
      </c>
      <c r="AW126" s="74">
        <f t="shared" si="129"/>
        <v>186.17780691962207</v>
      </c>
      <c r="AX126" s="74">
        <f t="shared" si="129"/>
        <v>192.1288962135292</v>
      </c>
      <c r="AY126" s="74">
        <f t="shared" si="129"/>
        <v>198.27020938196799</v>
      </c>
      <c r="AZ126" s="74">
        <f t="shared" si="129"/>
        <v>204.60782684495143</v>
      </c>
      <c r="BA126" s="74">
        <f t="shared" si="129"/>
        <v>211.14802338036495</v>
      </c>
      <c r="BB126" s="74">
        <f t="shared" si="129"/>
        <v>217.89727433652772</v>
      </c>
      <c r="BC126" s="74">
        <f t="shared" si="129"/>
        <v>224.86226204333582</v>
      </c>
      <c r="BD126" s="74">
        <f t="shared" si="129"/>
        <v>232.04988242833457</v>
      </c>
      <c r="BE126" s="74">
        <f t="shared" si="129"/>
        <v>239.46725184427075</v>
      </c>
      <c r="BF126" s="74">
        <f t="shared" si="129"/>
        <v>247.12171411488421</v>
      </c>
      <c r="BG126" s="74">
        <f t="shared" si="129"/>
        <v>255.02084780591531</v>
      </c>
      <c r="BH126" s="74">
        <f t="shared" si="129"/>
        <v>263.1724737285266</v>
      </c>
      <c r="BI126" s="74">
        <f t="shared" si="129"/>
        <v>271.58466268256797</v>
      </c>
      <c r="BJ126" s="74">
        <f t="shared" si="129"/>
        <v>280.26574344735201</v>
      </c>
      <c r="BK126" s="74">
        <f t="shared" si="129"/>
        <v>289.22431102785066</v>
      </c>
      <c r="BL126" s="74">
        <f t="shared" si="129"/>
        <v>298.46923516447777</v>
      </c>
    </row>
    <row r="127" spans="2:64" x14ac:dyDescent="0.2">
      <c r="B127" s="236" t="str">
        <f t="shared" si="125"/>
        <v>Other motors</v>
      </c>
      <c r="C127" s="65" t="s">
        <v>2</v>
      </c>
      <c r="D127" s="74">
        <f t="shared" ref="D127:AC127" si="134">D117</f>
        <v>272.55214764036208</v>
      </c>
      <c r="E127" s="74">
        <f t="shared" si="134"/>
        <v>280.46463275773596</v>
      </c>
      <c r="F127" s="74">
        <f t="shared" si="134"/>
        <v>284.44437572909499</v>
      </c>
      <c r="G127" s="74">
        <f t="shared" si="134"/>
        <v>289.4731161258332</v>
      </c>
      <c r="H127" s="74">
        <f t="shared" si="134"/>
        <v>295.03019442426012</v>
      </c>
      <c r="I127" s="74">
        <f t="shared" si="134"/>
        <v>366.54959921929293</v>
      </c>
      <c r="J127" s="74">
        <f t="shared" si="134"/>
        <v>390.17983421128696</v>
      </c>
      <c r="K127" s="74">
        <f t="shared" si="134"/>
        <v>367.80200163359325</v>
      </c>
      <c r="L127" s="74">
        <f t="shared" si="134"/>
        <v>354.54809817208525</v>
      </c>
      <c r="M127" s="74">
        <f t="shared" si="134"/>
        <v>380.67531276401121</v>
      </c>
      <c r="N127" s="74">
        <f t="shared" si="134"/>
        <v>388.79948102421878</v>
      </c>
      <c r="O127" s="74">
        <f t="shared" si="134"/>
        <v>389.96704703330045</v>
      </c>
      <c r="P127" s="74">
        <f t="shared" si="134"/>
        <v>460.46974680338195</v>
      </c>
      <c r="Q127" s="74">
        <f t="shared" si="134"/>
        <v>465.61968059818827</v>
      </c>
      <c r="R127" s="74">
        <f t="shared" si="134"/>
        <v>480.69754017539771</v>
      </c>
      <c r="S127" s="74">
        <f t="shared" si="134"/>
        <v>581.42657952557943</v>
      </c>
      <c r="T127" s="74">
        <f t="shared" si="134"/>
        <v>583.1992215363282</v>
      </c>
      <c r="U127" s="74">
        <f t="shared" si="134"/>
        <v>589.73866234866205</v>
      </c>
      <c r="V127" s="74">
        <f t="shared" si="134"/>
        <v>591.54767665034501</v>
      </c>
      <c r="W127" s="74">
        <f t="shared" si="134"/>
        <v>636.43484278425979</v>
      </c>
      <c r="X127" s="74">
        <f t="shared" si="134"/>
        <v>638.39914785458154</v>
      </c>
      <c r="Y127" s="74">
        <f t="shared" si="134"/>
        <v>534.44882221285798</v>
      </c>
      <c r="Z127" s="74">
        <f t="shared" si="134"/>
        <v>543.94839952513917</v>
      </c>
      <c r="AA127" s="74">
        <f t="shared" si="134"/>
        <v>559.05807728972627</v>
      </c>
      <c r="AB127" s="74">
        <f t="shared" si="134"/>
        <v>642.98939382828792</v>
      </c>
      <c r="AC127" s="74">
        <f t="shared" si="134"/>
        <v>699.57000045880204</v>
      </c>
      <c r="AD127" s="74">
        <f t="shared" si="131"/>
        <v>717.1005870661088</v>
      </c>
      <c r="AE127" s="74">
        <f t="shared" si="129"/>
        <v>739.70738619795122</v>
      </c>
      <c r="AF127" s="74">
        <f t="shared" si="129"/>
        <v>763.35179784647357</v>
      </c>
      <c r="AG127" s="74">
        <f t="shared" si="129"/>
        <v>787.75199240677455</v>
      </c>
      <c r="AH127" s="74">
        <f t="shared" si="129"/>
        <v>812.93212813739842</v>
      </c>
      <c r="AI127" s="74">
        <f t="shared" si="129"/>
        <v>838.91713550468489</v>
      </c>
      <c r="AJ127" s="74">
        <f t="shared" si="129"/>
        <v>865.73274186604112</v>
      </c>
      <c r="AK127" s="74">
        <f t="shared" si="129"/>
        <v>893.40549694220419</v>
      </c>
      <c r="AL127" s="74">
        <f t="shared" si="129"/>
        <v>921.9627991037122</v>
      </c>
      <c r="AM127" s="74">
        <f t="shared" si="129"/>
        <v>951.43292249761123</v>
      </c>
      <c r="AN127" s="74">
        <f t="shared" si="129"/>
        <v>981.84504504125459</v>
      </c>
      <c r="AO127" s="74">
        <f t="shared" si="129"/>
        <v>1013.2292773109117</v>
      </c>
      <c r="AP127" s="74">
        <f t="shared" si="129"/>
        <v>1045.6166923537878</v>
      </c>
      <c r="AQ127" s="74">
        <f t="shared" si="129"/>
        <v>1079.0393564529716</v>
      </c>
      <c r="AR127" s="74">
        <f t="shared" si="129"/>
        <v>1113.5303608757708</v>
      </c>
      <c r="AS127" s="74">
        <f t="shared" si="129"/>
        <v>1149.1238546368681</v>
      </c>
      <c r="AT127" s="74">
        <f t="shared" si="129"/>
        <v>1185.8550783087376</v>
      </c>
      <c r="AU127" s="74">
        <f t="shared" si="129"/>
        <v>1223.7603989127949</v>
      </c>
      <c r="AV127" s="74">
        <f t="shared" si="129"/>
        <v>1262.8773459258275</v>
      </c>
      <c r="AW127" s="74">
        <f t="shared" si="129"/>
        <v>1303.2446484373545</v>
      </c>
      <c r="AX127" s="74">
        <f t="shared" si="129"/>
        <v>1344.9022734947046</v>
      </c>
      <c r="AY127" s="74">
        <f t="shared" si="129"/>
        <v>1387.8914656737761</v>
      </c>
      <c r="AZ127" s="74">
        <f t="shared" si="129"/>
        <v>1432.2547879146603</v>
      </c>
      <c r="BA127" s="74">
        <f t="shared" si="129"/>
        <v>1478.0361636625548</v>
      </c>
      <c r="BB127" s="74">
        <f t="shared" si="129"/>
        <v>1525.2809203556942</v>
      </c>
      <c r="BC127" s="74">
        <f t="shared" si="129"/>
        <v>1574.0358343033508</v>
      </c>
      <c r="BD127" s="74">
        <f t="shared" si="129"/>
        <v>1624.349176998342</v>
      </c>
      <c r="BE127" s="74">
        <f t="shared" si="129"/>
        <v>1676.2707629098952</v>
      </c>
      <c r="BF127" s="74">
        <f t="shared" si="129"/>
        <v>1729.8519988041894</v>
      </c>
      <c r="BG127" s="74">
        <f t="shared" si="129"/>
        <v>1785.1459346414072</v>
      </c>
      <c r="BH127" s="74">
        <f t="shared" si="129"/>
        <v>1842.2073160996861</v>
      </c>
      <c r="BI127" s="74">
        <f t="shared" si="129"/>
        <v>1901.0926387779757</v>
      </c>
      <c r="BJ127" s="74">
        <f t="shared" si="129"/>
        <v>1961.8602041314641</v>
      </c>
      <c r="BK127" s="74">
        <f t="shared" si="129"/>
        <v>2024.5701771949546</v>
      </c>
      <c r="BL127" s="74">
        <f t="shared" si="129"/>
        <v>2089.2846461513441</v>
      </c>
    </row>
    <row r="128" spans="2:64" x14ac:dyDescent="0.2">
      <c r="B128" s="236" t="str">
        <f t="shared" si="125"/>
        <v>Other NdFeB applications</v>
      </c>
      <c r="C128" s="65" t="s">
        <v>2</v>
      </c>
      <c r="D128" s="74">
        <f t="shared" ref="D128:AC128" si="135">D118</f>
        <v>101.23365483784877</v>
      </c>
      <c r="E128" s="74">
        <f t="shared" si="135"/>
        <v>104.17257788144479</v>
      </c>
      <c r="F128" s="74">
        <f t="shared" si="135"/>
        <v>105.65076812794959</v>
      </c>
      <c r="G128" s="74">
        <f t="shared" si="135"/>
        <v>107.51858598959521</v>
      </c>
      <c r="H128" s="74">
        <f t="shared" si="135"/>
        <v>109.58264364329662</v>
      </c>
      <c r="I128" s="74">
        <f t="shared" si="135"/>
        <v>136.14699399573738</v>
      </c>
      <c r="J128" s="74">
        <f t="shared" si="135"/>
        <v>144.92393842133518</v>
      </c>
      <c r="K128" s="74">
        <f t="shared" si="135"/>
        <v>136.61217203533465</v>
      </c>
      <c r="L128" s="74">
        <f t="shared" si="135"/>
        <v>131.68929360677453</v>
      </c>
      <c r="M128" s="74">
        <f t="shared" si="135"/>
        <v>141.39368759806132</v>
      </c>
      <c r="N128" s="74">
        <f t="shared" si="135"/>
        <v>144.41123580899557</v>
      </c>
      <c r="O128" s="74">
        <f t="shared" si="135"/>
        <v>144.84490318379733</v>
      </c>
      <c r="P128" s="74">
        <f t="shared" si="135"/>
        <v>171.03162024125618</v>
      </c>
      <c r="Q128" s="74">
        <f t="shared" si="135"/>
        <v>172.94445279361281</v>
      </c>
      <c r="R128" s="74">
        <f t="shared" si="135"/>
        <v>178.54480063657633</v>
      </c>
      <c r="S128" s="74">
        <f t="shared" si="135"/>
        <v>215.95844382378669</v>
      </c>
      <c r="T128" s="74">
        <f t="shared" si="135"/>
        <v>216.61685371349336</v>
      </c>
      <c r="U128" s="74">
        <f t="shared" si="135"/>
        <v>219.04578887236022</v>
      </c>
      <c r="V128" s="74">
        <f t="shared" si="135"/>
        <v>219.7177084701282</v>
      </c>
      <c r="W128" s="74">
        <f t="shared" si="135"/>
        <v>236.3900844627251</v>
      </c>
      <c r="X128" s="74">
        <f t="shared" si="135"/>
        <v>237.11968348884463</v>
      </c>
      <c r="Y128" s="74">
        <f t="shared" si="135"/>
        <v>198.50956253620441</v>
      </c>
      <c r="Z128" s="74">
        <f t="shared" si="135"/>
        <v>202.03797696648027</v>
      </c>
      <c r="AA128" s="74">
        <f t="shared" si="135"/>
        <v>207.65014299332694</v>
      </c>
      <c r="AB128" s="74">
        <f t="shared" si="135"/>
        <v>238.82463199336411</v>
      </c>
      <c r="AC128" s="74">
        <f t="shared" si="135"/>
        <v>259.84028588469795</v>
      </c>
      <c r="AD128" s="74">
        <f t="shared" si="131"/>
        <v>266.35164662455475</v>
      </c>
      <c r="AE128" s="74">
        <f t="shared" si="129"/>
        <v>274.74845773066767</v>
      </c>
      <c r="AF128" s="74">
        <f t="shared" si="129"/>
        <v>283.53066777154743</v>
      </c>
      <c r="AG128" s="74">
        <f t="shared" si="129"/>
        <v>292.59359717965918</v>
      </c>
      <c r="AH128" s="74">
        <f t="shared" si="129"/>
        <v>301.94621902246234</v>
      </c>
      <c r="AI128" s="74">
        <f t="shared" si="129"/>
        <v>311.5977931874545</v>
      </c>
      <c r="AJ128" s="74">
        <f t="shared" si="129"/>
        <v>321.55787555024398</v>
      </c>
      <c r="AK128" s="74">
        <f t="shared" si="129"/>
        <v>331.83632743567597</v>
      </c>
      <c r="AL128" s="74">
        <f t="shared" si="129"/>
        <v>342.44332538137894</v>
      </c>
      <c r="AM128" s="74">
        <f t="shared" si="129"/>
        <v>353.38937121339859</v>
      </c>
      <c r="AN128" s="74">
        <f t="shared" si="129"/>
        <v>364.68530244389473</v>
      </c>
      <c r="AO128" s="74">
        <f t="shared" si="129"/>
        <v>376.34230300119594</v>
      </c>
      <c r="AP128" s="74">
        <f t="shared" si="129"/>
        <v>388.37191430283565</v>
      </c>
      <c r="AQ128" s="74">
        <f t="shared" si="129"/>
        <v>400.78604668253251</v>
      </c>
      <c r="AR128" s="74">
        <f t="shared" si="129"/>
        <v>413.59699118242935</v>
      </c>
      <c r="AS128" s="74">
        <f t="shared" si="129"/>
        <v>426.8174317222655</v>
      </c>
      <c r="AT128" s="74">
        <f t="shared" si="129"/>
        <v>440.46045765753132</v>
      </c>
      <c r="AU128" s="74">
        <f t="shared" si="129"/>
        <v>454.5395767390383</v>
      </c>
      <c r="AV128" s="74">
        <f t="shared" si="129"/>
        <v>469.06872848673612</v>
      </c>
      <c r="AW128" s="74">
        <f t="shared" si="129"/>
        <v>484.0622979910176</v>
      </c>
      <c r="AX128" s="74">
        <f t="shared" si="129"/>
        <v>499.5351301551762</v>
      </c>
      <c r="AY128" s="74">
        <f t="shared" si="129"/>
        <v>515.50254439311709</v>
      </c>
      <c r="AZ128" s="74">
        <f t="shared" si="129"/>
        <v>531.98034979687407</v>
      </c>
      <c r="BA128" s="74">
        <f t="shared" si="129"/>
        <v>548.98486078894916</v>
      </c>
      <c r="BB128" s="74">
        <f t="shared" si="129"/>
        <v>566.53291327497232</v>
      </c>
      <c r="BC128" s="74">
        <f t="shared" si="129"/>
        <v>584.64188131267338</v>
      </c>
      <c r="BD128" s="74">
        <f t="shared" si="129"/>
        <v>603.32969431367019</v>
      </c>
      <c r="BE128" s="74">
        <f t="shared" si="129"/>
        <v>622.61485479510418</v>
      </c>
      <c r="BF128" s="74">
        <f t="shared" si="129"/>
        <v>642.51645669869924</v>
      </c>
      <c r="BG128" s="74">
        <f t="shared" si="129"/>
        <v>663.05420429538015</v>
      </c>
      <c r="BH128" s="74">
        <f t="shared" si="129"/>
        <v>684.24843169416943</v>
      </c>
      <c r="BI128" s="74">
        <f t="shared" si="129"/>
        <v>706.12012297467697</v>
      </c>
      <c r="BJ128" s="74">
        <f t="shared" si="129"/>
        <v>728.69093296311553</v>
      </c>
      <c r="BK128" s="74">
        <f t="shared" si="129"/>
        <v>751.98320867241205</v>
      </c>
      <c r="BL128" s="74">
        <f t="shared" si="129"/>
        <v>776.02001142764254</v>
      </c>
    </row>
    <row r="129" spans="2:64" x14ac:dyDescent="0.2"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114"/>
    </row>
    <row r="130" spans="2:64" x14ac:dyDescent="0.2">
      <c r="B130" s="64" t="s">
        <v>131</v>
      </c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  <c r="BJ130" s="65"/>
      <c r="BK130" s="65"/>
      <c r="BL130" s="114"/>
    </row>
    <row r="131" spans="2:64" ht="16" thickBot="1" x14ac:dyDescent="0.25">
      <c r="B131" s="65" t="s">
        <v>130</v>
      </c>
      <c r="C131" s="65" t="s">
        <v>2</v>
      </c>
      <c r="D131" s="65"/>
      <c r="E131" s="65"/>
      <c r="F131" s="65"/>
      <c r="G131" s="65"/>
      <c r="H131" s="74">
        <f t="shared" ref="H131:U131" si="136">H80</f>
        <v>64500</v>
      </c>
      <c r="I131" s="74">
        <f t="shared" si="136"/>
        <v>80135.693215339226</v>
      </c>
      <c r="J131" s="74">
        <f t="shared" si="136"/>
        <v>85301.775147928987</v>
      </c>
      <c r="K131" s="74">
        <f t="shared" si="136"/>
        <v>80409.495548961422</v>
      </c>
      <c r="L131" s="74">
        <f t="shared" si="136"/>
        <v>77511.904761904763</v>
      </c>
      <c r="M131" s="74">
        <f t="shared" si="136"/>
        <v>83223.880597014926</v>
      </c>
      <c r="N131" s="74">
        <f t="shared" si="136"/>
        <v>85000</v>
      </c>
      <c r="O131" s="74">
        <f t="shared" si="136"/>
        <v>85255.255255255252</v>
      </c>
      <c r="P131" s="74">
        <f t="shared" si="136"/>
        <v>100668.67469879518</v>
      </c>
      <c r="Q131" s="74">
        <f t="shared" si="136"/>
        <v>101794.56193353474</v>
      </c>
      <c r="R131" s="74">
        <f t="shared" si="136"/>
        <v>105090.90909090909</v>
      </c>
      <c r="S131" s="74">
        <f t="shared" si="136"/>
        <v>127112.46200607903</v>
      </c>
      <c r="T131" s="74">
        <f t="shared" si="136"/>
        <v>127500</v>
      </c>
      <c r="U131" s="74">
        <f t="shared" si="136"/>
        <v>128929.66360856268</v>
      </c>
      <c r="V131" s="74"/>
      <c r="W131" s="74"/>
      <c r="X131" s="74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  <c r="BJ131" s="65"/>
      <c r="BK131" s="65"/>
      <c r="BL131" s="114"/>
    </row>
    <row r="132" spans="2:64" ht="16" thickBot="1" x14ac:dyDescent="0.25">
      <c r="B132" s="75" t="s">
        <v>111</v>
      </c>
      <c r="C132" s="94">
        <f>(CORREL(H131:U131,H84:U84))^2</f>
        <v>0.90679718354929417</v>
      </c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114"/>
    </row>
    <row r="134" spans="2:64" x14ac:dyDescent="0.2">
      <c r="B134" s="65" t="s">
        <v>129</v>
      </c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 t="s">
        <v>128</v>
      </c>
      <c r="O134" s="65"/>
      <c r="P134" s="65"/>
      <c r="Q134" s="65"/>
      <c r="R134" s="65"/>
      <c r="S134" s="65"/>
      <c r="T134" s="65"/>
      <c r="U134" s="65"/>
      <c r="V134" s="65"/>
      <c r="W134" s="65"/>
      <c r="X134" s="65"/>
    </row>
    <row r="135" spans="2:64" x14ac:dyDescent="0.2"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 t="s">
        <v>127</v>
      </c>
      <c r="O135" s="65"/>
      <c r="P135" s="65"/>
      <c r="Q135" s="65"/>
      <c r="R135" s="65"/>
      <c r="S135" s="65"/>
      <c r="T135" s="65"/>
      <c r="U135" s="65"/>
      <c r="V135" s="65"/>
      <c r="W135" s="65"/>
      <c r="X135" s="65"/>
    </row>
    <row r="136" spans="2:64" x14ac:dyDescent="0.2"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</row>
    <row r="137" spans="2:64" x14ac:dyDescent="0.2"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</row>
    <row r="138" spans="2:64" x14ac:dyDescent="0.2"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</row>
    <row r="139" spans="2:64" x14ac:dyDescent="0.2"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</row>
    <row r="140" spans="2:64" x14ac:dyDescent="0.2"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</row>
    <row r="141" spans="2:64" x14ac:dyDescent="0.2"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</row>
    <row r="142" spans="2:64" x14ac:dyDescent="0.2"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</row>
    <row r="143" spans="2:64" x14ac:dyDescent="0.2"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</row>
    <row r="144" spans="2:64" x14ac:dyDescent="0.2"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</row>
    <row r="145" spans="2:24" x14ac:dyDescent="0.2"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</row>
    <row r="146" spans="2:24" x14ac:dyDescent="0.2"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</row>
    <row r="147" spans="2:24" x14ac:dyDescent="0.2"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</row>
    <row r="148" spans="2:24" x14ac:dyDescent="0.2"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</row>
    <row r="149" spans="2:24" x14ac:dyDescent="0.2"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</row>
    <row r="150" spans="2:24" x14ac:dyDescent="0.2"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</row>
    <row r="151" spans="2:24" x14ac:dyDescent="0.2"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</row>
    <row r="152" spans="2:24" x14ac:dyDescent="0.2"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</row>
    <row r="153" spans="2:24" x14ac:dyDescent="0.2"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</row>
    <row r="154" spans="2:24" x14ac:dyDescent="0.2"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</row>
    <row r="155" spans="2:24" x14ac:dyDescent="0.2"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</row>
    <row r="156" spans="2:24" x14ac:dyDescent="0.2"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</row>
    <row r="157" spans="2:24" x14ac:dyDescent="0.2"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</row>
    <row r="158" spans="2:24" x14ac:dyDescent="0.2"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</row>
    <row r="159" spans="2:24" x14ac:dyDescent="0.2"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</row>
    <row r="160" spans="2:24" x14ac:dyDescent="0.2"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</row>
    <row r="161" spans="2:24" x14ac:dyDescent="0.2"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</row>
    <row r="162" spans="2:24" x14ac:dyDescent="0.2"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</row>
    <row r="163" spans="2:24" x14ac:dyDescent="0.2"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5919-65DD-4632-923A-9FE225D5659D}">
  <dimension ref="A1:DK176"/>
  <sheetViews>
    <sheetView zoomScale="80" zoomScaleNormal="80" workbookViewId="0">
      <pane xSplit="3" ySplit="2" topLeftCell="D3" activePane="bottomRight" state="frozen"/>
      <selection activeCell="R21" sqref="R21"/>
      <selection pane="topRight" activeCell="R21" sqref="R21"/>
      <selection pane="bottomLeft" activeCell="R21" sqref="R21"/>
      <selection pane="bottomRight" activeCell="B113" sqref="B113"/>
    </sheetView>
  </sheetViews>
  <sheetFormatPr baseColWidth="10" defaultColWidth="13.33203125" defaultRowHeight="15" x14ac:dyDescent="0.2"/>
  <cols>
    <col min="1" max="1" width="5.6640625" bestFit="1" customWidth="1"/>
    <col min="2" max="2" width="54.33203125" style="2" bestFit="1" customWidth="1"/>
    <col min="3" max="3" width="14.5" style="21" bestFit="1" customWidth="1"/>
    <col min="4" max="33" width="8.6640625" bestFit="1" customWidth="1"/>
    <col min="34" max="82" width="6.5" bestFit="1" customWidth="1"/>
    <col min="83" max="83" width="7.1640625" bestFit="1" customWidth="1"/>
    <col min="84" max="114" width="7.5" bestFit="1" customWidth="1"/>
    <col min="115" max="115" width="44.1640625" style="390" bestFit="1" customWidth="1"/>
  </cols>
  <sheetData>
    <row r="1" spans="1:115" x14ac:dyDescent="0.2">
      <c r="A1" t="s">
        <v>62</v>
      </c>
      <c r="B1"/>
      <c r="C1"/>
    </row>
    <row r="2" spans="1:115" s="1" customFormat="1" x14ac:dyDescent="0.2">
      <c r="A2" t="s">
        <v>57</v>
      </c>
      <c r="B2" s="26" t="e">
        <f ca="1">MID(CELL("Dateiname",$B$2),FIND("]", CELL("Dateiname",$B$2))+1,31)&amp;" HI"</f>
        <v>#VALUE!</v>
      </c>
      <c r="C2" s="24" t="s">
        <v>1</v>
      </c>
      <c r="D2" s="58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t="s">
        <v>57</v>
      </c>
      <c r="B3" s="7" t="str">
        <f>'Data Non-Energy-Sector'!B30</f>
        <v>Magnets</v>
      </c>
      <c r="C3" s="25" t="s">
        <v>2</v>
      </c>
      <c r="D3" s="82">
        <f t="shared" ref="D3:AI3" si="51">D97</f>
        <v>502.71308599082647</v>
      </c>
      <c r="E3" s="82">
        <f t="shared" si="51"/>
        <v>517.68550195421528</v>
      </c>
      <c r="F3" s="82">
        <f t="shared" si="51"/>
        <v>525.49458706477094</v>
      </c>
      <c r="G3" s="82">
        <f t="shared" si="51"/>
        <v>534.83230333743018</v>
      </c>
      <c r="H3" s="82">
        <f t="shared" si="51"/>
        <v>542.81393997911869</v>
      </c>
      <c r="I3" s="82">
        <f t="shared" si="51"/>
        <v>674.59855270853745</v>
      </c>
      <c r="J3" s="82">
        <f t="shared" si="51"/>
        <v>718.30088523666768</v>
      </c>
      <c r="K3" s="82">
        <f t="shared" si="51"/>
        <v>677.30674354906228</v>
      </c>
      <c r="L3" s="82">
        <f t="shared" si="51"/>
        <v>653.09598233907104</v>
      </c>
      <c r="M3" s="82">
        <f t="shared" si="51"/>
        <v>701.43579549481387</v>
      </c>
      <c r="N3" s="82">
        <f t="shared" si="51"/>
        <v>716.62354766958072</v>
      </c>
      <c r="O3" s="82">
        <f t="shared" si="51"/>
        <v>718.9957592328052</v>
      </c>
      <c r="P3" s="82">
        <f t="shared" si="51"/>
        <v>849.24575432694485</v>
      </c>
      <c r="Q3" s="82">
        <f t="shared" si="51"/>
        <v>859.01020803728295</v>
      </c>
      <c r="R3" s="82">
        <f t="shared" si="51"/>
        <v>887.10385894568401</v>
      </c>
      <c r="S3" s="82">
        <f t="shared" si="51"/>
        <v>1073.3315352032726</v>
      </c>
      <c r="T3" s="82">
        <f t="shared" si="51"/>
        <v>1076.9443402162181</v>
      </c>
      <c r="U3" s="82">
        <f t="shared" si="51"/>
        <v>1089.3667644475247</v>
      </c>
      <c r="V3" s="82">
        <f t="shared" si="51"/>
        <v>1093.0583955033544</v>
      </c>
      <c r="W3" s="82">
        <f t="shared" si="51"/>
        <v>1176.3797786037776</v>
      </c>
      <c r="X3" s="82">
        <f t="shared" si="51"/>
        <v>1180.3934812222869</v>
      </c>
      <c r="Y3" s="82">
        <f t="shared" si="51"/>
        <v>988.51314276318135</v>
      </c>
      <c r="Z3" s="82">
        <f t="shared" si="51"/>
        <v>979.60761891569405</v>
      </c>
      <c r="AA3" s="82">
        <f t="shared" si="51"/>
        <v>979.607618975474</v>
      </c>
      <c r="AB3" s="82">
        <f t="shared" si="51"/>
        <v>1095.3794285044685</v>
      </c>
      <c r="AC3" s="82">
        <f t="shared" si="51"/>
        <v>1157.7180951669357</v>
      </c>
      <c r="AD3" s="82">
        <f t="shared" si="51"/>
        <v>1148.8107159032804</v>
      </c>
      <c r="AE3" s="82">
        <f t="shared" si="51"/>
        <v>1175.5218143730747</v>
      </c>
      <c r="AF3" s="82">
        <f t="shared" si="51"/>
        <v>1692.0374809952027</v>
      </c>
      <c r="AG3" s="82">
        <f t="shared" si="51"/>
        <v>1870.1475372316399</v>
      </c>
      <c r="AH3" s="82">
        <f t="shared" si="51"/>
        <v>1929.9922584230524</v>
      </c>
      <c r="AI3" s="82">
        <f t="shared" si="51"/>
        <v>1991.7520106925901</v>
      </c>
      <c r="AJ3" s="82">
        <f t="shared" ref="AJ3:BL3" si="52">AJ97</f>
        <v>2055.4880750347529</v>
      </c>
      <c r="AK3" s="82">
        <f t="shared" si="52"/>
        <v>2121.2636934358652</v>
      </c>
      <c r="AL3" s="82">
        <f t="shared" si="52"/>
        <v>2189.1441316258129</v>
      </c>
      <c r="AM3" s="82">
        <f t="shared" si="52"/>
        <v>2259.1967438378388</v>
      </c>
      <c r="AN3" s="82">
        <f t="shared" si="52"/>
        <v>2331.4910396406499</v>
      </c>
      <c r="AO3" s="82">
        <f t="shared" si="52"/>
        <v>2406.0987529091508</v>
      </c>
      <c r="AP3" s="82">
        <f t="shared" si="52"/>
        <v>2483.0939130022439</v>
      </c>
      <c r="AQ3" s="82">
        <f t="shared" si="52"/>
        <v>2562.5529182183159</v>
      </c>
      <c r="AR3" s="82">
        <f t="shared" si="52"/>
        <v>2644.554611601302</v>
      </c>
      <c r="AS3" s="82">
        <f t="shared" si="52"/>
        <v>2729.1803591725438</v>
      </c>
      <c r="AT3" s="82">
        <f t="shared" si="52"/>
        <v>2816.5141306660653</v>
      </c>
      <c r="AU3" s="82">
        <f t="shared" si="52"/>
        <v>2906.6425828473793</v>
      </c>
      <c r="AV3" s="82">
        <f t="shared" si="52"/>
        <v>2999.6551454984956</v>
      </c>
      <c r="AW3" s="82">
        <f t="shared" si="52"/>
        <v>3095.6441101544474</v>
      </c>
      <c r="AX3" s="82">
        <f t="shared" si="52"/>
        <v>3194.7047216793899</v>
      </c>
      <c r="AY3" s="82">
        <f t="shared" si="52"/>
        <v>3296.9352727731302</v>
      </c>
      <c r="AZ3" s="82">
        <f t="shared" si="52"/>
        <v>3402.4372015018703</v>
      </c>
      <c r="BA3" s="82">
        <f t="shared" si="52"/>
        <v>3511.3151919499301</v>
      </c>
      <c r="BB3" s="82">
        <f t="shared" si="52"/>
        <v>3623.6772780923279</v>
      </c>
      <c r="BC3" s="82">
        <f t="shared" si="52"/>
        <v>3739.6349509912825</v>
      </c>
      <c r="BD3" s="82">
        <f t="shared" si="52"/>
        <v>3859.3032694230037</v>
      </c>
      <c r="BE3" s="82">
        <f t="shared" si="52"/>
        <v>3982.80097404454</v>
      </c>
      <c r="BF3" s="82">
        <f t="shared" si="52"/>
        <v>4110.2506052139652</v>
      </c>
      <c r="BG3" s="82">
        <f t="shared" si="52"/>
        <v>4241.778624580812</v>
      </c>
      <c r="BH3" s="82">
        <f t="shared" si="52"/>
        <v>4377.5155405673977</v>
      </c>
      <c r="BI3" s="82">
        <f t="shared" si="52"/>
        <v>4517.5960378655545</v>
      </c>
      <c r="BJ3" s="82">
        <f t="shared" si="52"/>
        <v>4662.1591110772524</v>
      </c>
      <c r="BK3" s="82">
        <f t="shared" si="52"/>
        <v>4811.3482026317242</v>
      </c>
      <c r="BL3" s="82">
        <f t="shared" si="52"/>
        <v>4965.3113451159397</v>
      </c>
      <c r="BM3" s="82">
        <f t="shared" ref="BM3:DJ3" si="53">BM97</f>
        <v>5124.2013081596497</v>
      </c>
      <c r="BN3" s="82">
        <f t="shared" si="53"/>
        <v>5288.1757500207586</v>
      </c>
      <c r="BO3" s="82">
        <f t="shared" si="53"/>
        <v>5457.3973740214233</v>
      </c>
      <c r="BP3" s="82">
        <f t="shared" si="53"/>
        <v>5632.0340899901094</v>
      </c>
      <c r="BQ3" s="82">
        <f t="shared" si="53"/>
        <v>5812.2591808697935</v>
      </c>
      <c r="BR3" s="82">
        <f t="shared" si="53"/>
        <v>5998.2514746576271</v>
      </c>
      <c r="BS3" s="82">
        <f t="shared" si="53"/>
        <v>6190.195521846671</v>
      </c>
      <c r="BT3" s="82">
        <f t="shared" si="53"/>
        <v>6388.2817785457646</v>
      </c>
      <c r="BU3" s="82">
        <f t="shared" si="53"/>
        <v>6592.7067954592294</v>
      </c>
      <c r="BV3" s="82">
        <f t="shared" si="53"/>
        <v>6803.6734129139249</v>
      </c>
      <c r="BW3" s="82">
        <f t="shared" si="53"/>
        <v>7021.3909621271705</v>
      </c>
      <c r="BX3" s="82">
        <f t="shared" si="53"/>
        <v>7246.0754729152404</v>
      </c>
      <c r="BY3" s="82">
        <f t="shared" si="53"/>
        <v>7477.949888048528</v>
      </c>
      <c r="BZ3" s="82">
        <f t="shared" si="53"/>
        <v>7717.2442844660809</v>
      </c>
      <c r="CA3" s="82">
        <f t="shared" si="53"/>
        <v>7964.1961015689958</v>
      </c>
      <c r="CB3" s="82">
        <f t="shared" si="53"/>
        <v>8219.0503768192048</v>
      </c>
      <c r="CC3" s="82">
        <f t="shared" si="53"/>
        <v>8482.0599888774195</v>
      </c>
      <c r="CD3" s="82">
        <f t="shared" si="53"/>
        <v>8753.4859085214975</v>
      </c>
      <c r="CE3" s="82">
        <f t="shared" si="53"/>
        <v>9033.5974575941855</v>
      </c>
      <c r="CF3" s="82">
        <f t="shared" si="53"/>
        <v>9322.6725762371989</v>
      </c>
      <c r="CG3" s="82">
        <f t="shared" si="53"/>
        <v>9620.9980986767896</v>
      </c>
      <c r="CH3" s="82">
        <f t="shared" si="53"/>
        <v>9928.8700378344474</v>
      </c>
      <c r="CI3" s="82">
        <f t="shared" si="53"/>
        <v>10246.593879045149</v>
      </c>
      <c r="CJ3" s="82">
        <f t="shared" si="53"/>
        <v>10574.484883174595</v>
      </c>
      <c r="CK3" s="82">
        <f t="shared" si="53"/>
        <v>10912.868399436182</v>
      </c>
      <c r="CL3" s="82">
        <f t="shared" si="53"/>
        <v>11262.08018821814</v>
      </c>
      <c r="CM3" s="82">
        <f t="shared" si="53"/>
        <v>11622.466754241121</v>
      </c>
      <c r="CN3" s="82">
        <f t="shared" si="53"/>
        <v>11994.385690376837</v>
      </c>
      <c r="CO3" s="82">
        <f t="shared" si="53"/>
        <v>12378.206032468897</v>
      </c>
      <c r="CP3" s="82">
        <f t="shared" si="53"/>
        <v>12774.308625507902</v>
      </c>
      <c r="CQ3" s="82">
        <f t="shared" si="53"/>
        <v>13183.086501524154</v>
      </c>
      <c r="CR3" s="82">
        <f t="shared" si="53"/>
        <v>13604.945269572927</v>
      </c>
      <c r="CS3" s="82">
        <f t="shared" si="53"/>
        <v>14040.303518199262</v>
      </c>
      <c r="CT3" s="82">
        <f t="shared" si="53"/>
        <v>14489.593230781638</v>
      </c>
      <c r="CU3" s="82">
        <f t="shared" si="53"/>
        <v>14953.260214166652</v>
      </c>
      <c r="CV3" s="82">
        <f t="shared" si="53"/>
        <v>15431.764541019986</v>
      </c>
      <c r="CW3" s="82">
        <f t="shared" si="53"/>
        <v>15925.581006332626</v>
      </c>
      <c r="CX3" s="82">
        <f t="shared" si="53"/>
        <v>16435.19959853527</v>
      </c>
      <c r="CY3" s="82">
        <f t="shared" si="53"/>
        <v>16961.125985688399</v>
      </c>
      <c r="CZ3" s="82">
        <f t="shared" si="53"/>
        <v>17503.882017230429</v>
      </c>
      <c r="DA3" s="82">
        <f t="shared" si="53"/>
        <v>18064.006241781804</v>
      </c>
      <c r="DB3" s="82">
        <f t="shared" si="53"/>
        <v>18642.054441518823</v>
      </c>
      <c r="DC3" s="82">
        <f t="shared" si="53"/>
        <v>19238.600183647428</v>
      </c>
      <c r="DD3" s="82">
        <f t="shared" si="53"/>
        <v>19854.235389524147</v>
      </c>
      <c r="DE3" s="82">
        <f t="shared" si="53"/>
        <v>20489.570921988921</v>
      </c>
      <c r="DF3" s="82">
        <f t="shared" si="53"/>
        <v>21145.237191492568</v>
      </c>
      <c r="DG3" s="82">
        <f t="shared" si="53"/>
        <v>21821.884781620331</v>
      </c>
      <c r="DH3" s="82">
        <f t="shared" si="53"/>
        <v>22520.185094632183</v>
      </c>
      <c r="DI3" s="82">
        <f t="shared" si="53"/>
        <v>23240.831017660414</v>
      </c>
      <c r="DJ3" s="82">
        <f t="shared" si="53"/>
        <v>23984.537610225547</v>
      </c>
    </row>
    <row r="4" spans="1:115" x14ac:dyDescent="0.2">
      <c r="A4" t="s">
        <v>57</v>
      </c>
      <c r="B4" s="7" t="str">
        <f>'Data Non-Energy-Sector'!B31</f>
        <v>Medical and optical applications</v>
      </c>
      <c r="C4" s="25" t="s">
        <v>2</v>
      </c>
      <c r="D4" s="82">
        <f t="shared" ref="D4:AI4" si="54">D98</f>
        <v>15.547827401778138</v>
      </c>
      <c r="E4" s="82">
        <f t="shared" si="54"/>
        <v>16.010891813016968</v>
      </c>
      <c r="F4" s="82">
        <f t="shared" si="54"/>
        <v>16.252409909219722</v>
      </c>
      <c r="G4" s="82">
        <f t="shared" si="54"/>
        <v>16.541205257858664</v>
      </c>
      <c r="H4" s="82">
        <f t="shared" si="54"/>
        <v>16.788059999354186</v>
      </c>
      <c r="I4" s="82">
        <f t="shared" si="54"/>
        <v>20.863872764181568</v>
      </c>
      <c r="J4" s="82">
        <f t="shared" si="54"/>
        <v>22.215491295979412</v>
      </c>
      <c r="K4" s="82">
        <f t="shared" si="54"/>
        <v>20.947631243785434</v>
      </c>
      <c r="L4" s="82">
        <f t="shared" si="54"/>
        <v>20.198844814610442</v>
      </c>
      <c r="M4" s="82">
        <f t="shared" si="54"/>
        <v>21.693890582313831</v>
      </c>
      <c r="N4" s="82">
        <f t="shared" si="54"/>
        <v>22.163614876378784</v>
      </c>
      <c r="O4" s="82">
        <f t="shared" si="54"/>
        <v>22.236982244313563</v>
      </c>
      <c r="P4" s="82">
        <f t="shared" si="54"/>
        <v>26.265332608049842</v>
      </c>
      <c r="Q4" s="82">
        <f t="shared" si="54"/>
        <v>26.567326021771638</v>
      </c>
      <c r="R4" s="82">
        <f t="shared" si="54"/>
        <v>27.436201823062394</v>
      </c>
      <c r="S4" s="82">
        <f t="shared" si="54"/>
        <v>33.195820676389872</v>
      </c>
      <c r="T4" s="82">
        <f t="shared" si="54"/>
        <v>33.307556913903653</v>
      </c>
      <c r="U4" s="82">
        <f t="shared" si="54"/>
        <v>33.691755601469836</v>
      </c>
      <c r="V4" s="82">
        <f t="shared" si="54"/>
        <v>33.805929757835699</v>
      </c>
      <c r="W4" s="82">
        <f t="shared" si="54"/>
        <v>36.382879750632299</v>
      </c>
      <c r="X4" s="82">
        <f t="shared" si="54"/>
        <v>36.507014883163514</v>
      </c>
      <c r="Y4" s="82">
        <f t="shared" si="54"/>
        <v>30.572571425665402</v>
      </c>
      <c r="Z4" s="82">
        <f t="shared" si="54"/>
        <v>30.297142853062702</v>
      </c>
      <c r="AA4" s="82">
        <f t="shared" si="54"/>
        <v>30.297142854911566</v>
      </c>
      <c r="AB4" s="82">
        <f t="shared" si="54"/>
        <v>33.877714283643357</v>
      </c>
      <c r="AC4" s="82">
        <f t="shared" si="54"/>
        <v>35.805714283513474</v>
      </c>
      <c r="AD4" s="82">
        <f t="shared" si="54"/>
        <v>35.530228326905579</v>
      </c>
      <c r="AE4" s="82">
        <f t="shared" si="54"/>
        <v>36.35634477442499</v>
      </c>
      <c r="AF4" s="82">
        <f t="shared" si="54"/>
        <v>52.331056113253688</v>
      </c>
      <c r="AG4" s="82">
        <f t="shared" si="54"/>
        <v>57.839614553555876</v>
      </c>
      <c r="AH4" s="82">
        <f t="shared" si="54"/>
        <v>59.690482219269668</v>
      </c>
      <c r="AI4" s="82">
        <f t="shared" si="54"/>
        <v>61.600577650286297</v>
      </c>
      <c r="AJ4" s="82">
        <f t="shared" ref="AJ4:BL4" si="55">AJ98</f>
        <v>63.571796135095461</v>
      </c>
      <c r="AK4" s="82">
        <f t="shared" si="55"/>
        <v>65.606093611418515</v>
      </c>
      <c r="AL4" s="82">
        <f t="shared" si="55"/>
        <v>67.705488606983906</v>
      </c>
      <c r="AM4" s="82">
        <f t="shared" si="55"/>
        <v>69.87206424240739</v>
      </c>
      <c r="AN4" s="82">
        <f t="shared" si="55"/>
        <v>72.107970298164432</v>
      </c>
      <c r="AO4" s="82">
        <f t="shared" si="55"/>
        <v>74.415425347705693</v>
      </c>
      <c r="AP4" s="82">
        <f t="shared" si="55"/>
        <v>76.796718958832273</v>
      </c>
      <c r="AQ4" s="82">
        <f t="shared" si="55"/>
        <v>79.254213965514907</v>
      </c>
      <c r="AR4" s="82">
        <f t="shared" si="55"/>
        <v>81.790348812411381</v>
      </c>
      <c r="AS4" s="82">
        <f t="shared" si="55"/>
        <v>84.407639974408553</v>
      </c>
      <c r="AT4" s="82">
        <f t="shared" si="55"/>
        <v>87.108684453589632</v>
      </c>
      <c r="AU4" s="82">
        <f t="shared" si="55"/>
        <v>89.896162356104497</v>
      </c>
      <c r="AV4" s="82">
        <f t="shared" si="55"/>
        <v>92.772839551499843</v>
      </c>
      <c r="AW4" s="82">
        <f t="shared" si="55"/>
        <v>95.741570417147841</v>
      </c>
      <c r="AX4" s="82">
        <f t="shared" si="55"/>
        <v>98.805300670496578</v>
      </c>
      <c r="AY4" s="82">
        <f t="shared" si="55"/>
        <v>101.96707029195247</v>
      </c>
      <c r="AZ4" s="82">
        <f t="shared" si="55"/>
        <v>105.23001654129494</v>
      </c>
      <c r="BA4" s="82">
        <f t="shared" si="55"/>
        <v>108.59737707061639</v>
      </c>
      <c r="BB4" s="82">
        <f t="shared" si="55"/>
        <v>112.07249313687612</v>
      </c>
      <c r="BC4" s="82">
        <f t="shared" si="55"/>
        <v>115.65881291725616</v>
      </c>
      <c r="BD4" s="82">
        <f t="shared" si="55"/>
        <v>119.35989493060836</v>
      </c>
      <c r="BE4" s="82">
        <f t="shared" si="55"/>
        <v>123.17941156838783</v>
      </c>
      <c r="BF4" s="82">
        <f t="shared" si="55"/>
        <v>127.12115273857624</v>
      </c>
      <c r="BG4" s="82">
        <f t="shared" si="55"/>
        <v>131.1890296262107</v>
      </c>
      <c r="BH4" s="82">
        <f t="shared" si="55"/>
        <v>135.38707857424944</v>
      </c>
      <c r="BI4" s="82">
        <f t="shared" si="55"/>
        <v>139.71946508862544</v>
      </c>
      <c r="BJ4" s="82">
        <f t="shared" si="55"/>
        <v>144.19048797146147</v>
      </c>
      <c r="BK4" s="82">
        <f t="shared" si="55"/>
        <v>148.80458358654823</v>
      </c>
      <c r="BL4" s="82">
        <f t="shared" si="55"/>
        <v>153.56633026131777</v>
      </c>
      <c r="BM4" s="82">
        <f t="shared" ref="BM4:DJ4" si="56">BM98</f>
        <v>158.48045282967993</v>
      </c>
      <c r="BN4" s="82">
        <f t="shared" si="56"/>
        <v>163.55182732022971</v>
      </c>
      <c r="BO4" s="82">
        <f t="shared" si="56"/>
        <v>168.78548579447707</v>
      </c>
      <c r="BP4" s="82">
        <f t="shared" si="56"/>
        <v>174.18662133990034</v>
      </c>
      <c r="BQ4" s="82">
        <f t="shared" si="56"/>
        <v>179.76059322277715</v>
      </c>
      <c r="BR4" s="82">
        <f t="shared" si="56"/>
        <v>185.51293220590603</v>
      </c>
      <c r="BS4" s="82">
        <f t="shared" si="56"/>
        <v>191.44934603649503</v>
      </c>
      <c r="BT4" s="82">
        <f t="shared" si="56"/>
        <v>197.57572510966287</v>
      </c>
      <c r="BU4" s="82">
        <f t="shared" si="56"/>
        <v>203.8981483131721</v>
      </c>
      <c r="BV4" s="82">
        <f t="shared" si="56"/>
        <v>210.42288905919361</v>
      </c>
      <c r="BW4" s="82">
        <f t="shared" si="56"/>
        <v>217.15642150908781</v>
      </c>
      <c r="BX4" s="82">
        <f t="shared" si="56"/>
        <v>224.10542699737863</v>
      </c>
      <c r="BY4" s="82">
        <f t="shared" si="56"/>
        <v>231.27680066129474</v>
      </c>
      <c r="BZ4" s="82">
        <f t="shared" si="56"/>
        <v>238.67765828245618</v>
      </c>
      <c r="CA4" s="82">
        <f t="shared" si="56"/>
        <v>246.31534334749477</v>
      </c>
      <c r="CB4" s="82">
        <f t="shared" si="56"/>
        <v>254.19743433461463</v>
      </c>
      <c r="CC4" s="82">
        <f t="shared" si="56"/>
        <v>262.33175223332228</v>
      </c>
      <c r="CD4" s="82">
        <f t="shared" si="56"/>
        <v>270.72636830478859</v>
      </c>
      <c r="CE4" s="82">
        <f t="shared" si="56"/>
        <v>279.38961209054185</v>
      </c>
      <c r="CF4" s="82">
        <f t="shared" si="56"/>
        <v>288.33007967743919</v>
      </c>
      <c r="CG4" s="82">
        <f t="shared" si="56"/>
        <v>297.55664222711727</v>
      </c>
      <c r="CH4" s="82">
        <f t="shared" si="56"/>
        <v>307.07845477838504</v>
      </c>
      <c r="CI4" s="82">
        <f t="shared" si="56"/>
        <v>316.90496533129334</v>
      </c>
      <c r="CJ4" s="82">
        <f t="shared" si="56"/>
        <v>327.04592422189472</v>
      </c>
      <c r="CK4" s="82">
        <f t="shared" si="56"/>
        <v>337.51139379699538</v>
      </c>
      <c r="CL4" s="82">
        <f t="shared" si="56"/>
        <v>348.31175839849925</v>
      </c>
      <c r="CM4" s="82">
        <f t="shared" si="56"/>
        <v>359.45773466725126</v>
      </c>
      <c r="CN4" s="82">
        <f t="shared" si="56"/>
        <v>370.96038217660333</v>
      </c>
      <c r="CO4" s="82">
        <f t="shared" si="56"/>
        <v>382.83111440625464</v>
      </c>
      <c r="CP4" s="82">
        <f t="shared" si="56"/>
        <v>395.08171006725479</v>
      </c>
      <c r="CQ4" s="82">
        <f t="shared" si="56"/>
        <v>407.72432478940698</v>
      </c>
      <c r="CR4" s="82">
        <f t="shared" si="56"/>
        <v>420.77150318266803</v>
      </c>
      <c r="CS4" s="82">
        <f t="shared" si="56"/>
        <v>434.23619128451344</v>
      </c>
      <c r="CT4" s="82">
        <f t="shared" si="56"/>
        <v>448.13174940561788</v>
      </c>
      <c r="CU4" s="82">
        <f t="shared" si="56"/>
        <v>462.47196538659767</v>
      </c>
      <c r="CV4" s="82">
        <f t="shared" si="56"/>
        <v>477.27106827896881</v>
      </c>
      <c r="CW4" s="82">
        <f t="shared" si="56"/>
        <v>492.54374246389585</v>
      </c>
      <c r="CX4" s="82">
        <f t="shared" si="56"/>
        <v>508.30514222274053</v>
      </c>
      <c r="CY4" s="82">
        <f t="shared" si="56"/>
        <v>524.57090677386827</v>
      </c>
      <c r="CZ4" s="82">
        <f t="shared" si="56"/>
        <v>541.35717579063203</v>
      </c>
      <c r="DA4" s="82">
        <f t="shared" si="56"/>
        <v>558.68060541593229</v>
      </c>
      <c r="DB4" s="82">
        <f t="shared" si="56"/>
        <v>576.55838478924215</v>
      </c>
      <c r="DC4" s="82">
        <f t="shared" si="56"/>
        <v>595.00825310249797</v>
      </c>
      <c r="DD4" s="82">
        <f t="shared" si="56"/>
        <v>614.04851720177794</v>
      </c>
      <c r="DE4" s="82">
        <f t="shared" si="56"/>
        <v>633.6980697522348</v>
      </c>
      <c r="DF4" s="82">
        <f t="shared" si="56"/>
        <v>653.97640798430632</v>
      </c>
      <c r="DG4" s="82">
        <f t="shared" si="56"/>
        <v>674.90365303980411</v>
      </c>
      <c r="DH4" s="82">
        <f t="shared" si="56"/>
        <v>696.5005699370779</v>
      </c>
      <c r="DI4" s="82">
        <f t="shared" si="56"/>
        <v>718.78858817506443</v>
      </c>
      <c r="DJ4" s="82">
        <f t="shared" si="56"/>
        <v>741.78982299666654</v>
      </c>
    </row>
    <row r="5" spans="1:115" x14ac:dyDescent="0.2">
      <c r="A5" t="s">
        <v>57</v>
      </c>
      <c r="B5" s="2" t="s">
        <v>0</v>
      </c>
      <c r="C5" s="25" t="s">
        <v>2</v>
      </c>
    </row>
    <row r="6" spans="1:115" x14ac:dyDescent="0.2">
      <c r="A6" t="s">
        <v>57</v>
      </c>
      <c r="B6" s="2" t="s">
        <v>0</v>
      </c>
      <c r="C6" s="25" t="s">
        <v>2</v>
      </c>
    </row>
    <row r="7" spans="1:115" x14ac:dyDescent="0.2">
      <c r="A7" t="s">
        <v>57</v>
      </c>
      <c r="B7" s="2" t="s">
        <v>0</v>
      </c>
      <c r="C7" s="25" t="s">
        <v>2</v>
      </c>
    </row>
    <row r="8" spans="1:115" x14ac:dyDescent="0.2">
      <c r="A8" t="s">
        <v>57</v>
      </c>
      <c r="B8" s="2" t="s">
        <v>0</v>
      </c>
      <c r="C8" s="25" t="s">
        <v>2</v>
      </c>
    </row>
    <row r="9" spans="1:115" x14ac:dyDescent="0.2">
      <c r="A9" t="s">
        <v>57</v>
      </c>
      <c r="B9" s="2" t="s">
        <v>0</v>
      </c>
      <c r="C9" s="25" t="s">
        <v>2</v>
      </c>
    </row>
    <row r="10" spans="1:115" x14ac:dyDescent="0.2">
      <c r="A10" t="s">
        <v>57</v>
      </c>
      <c r="B10" s="2" t="s">
        <v>0</v>
      </c>
      <c r="C10" s="25" t="s">
        <v>2</v>
      </c>
    </row>
    <row r="11" spans="1:115" x14ac:dyDescent="0.2">
      <c r="A11" t="s">
        <v>57</v>
      </c>
      <c r="B11" s="2" t="s">
        <v>0</v>
      </c>
      <c r="C11" s="25" t="s">
        <v>2</v>
      </c>
    </row>
    <row r="12" spans="1:115" x14ac:dyDescent="0.2">
      <c r="A12" t="s">
        <v>57</v>
      </c>
      <c r="B12" s="2" t="s">
        <v>0</v>
      </c>
      <c r="C12" s="25" t="s">
        <v>2</v>
      </c>
    </row>
    <row r="13" spans="1:115" x14ac:dyDescent="0.2">
      <c r="A13" t="s">
        <v>57</v>
      </c>
      <c r="B13" s="2" t="s">
        <v>0</v>
      </c>
      <c r="C13" s="25" t="s">
        <v>2</v>
      </c>
    </row>
    <row r="14" spans="1:115" x14ac:dyDescent="0.2">
      <c r="A14" t="s">
        <v>57</v>
      </c>
      <c r="B14" s="2" t="s">
        <v>0</v>
      </c>
      <c r="C14" s="25" t="s">
        <v>2</v>
      </c>
    </row>
    <row r="15" spans="1:115" x14ac:dyDescent="0.2">
      <c r="A15" t="s">
        <v>57</v>
      </c>
      <c r="B15" s="2" t="s">
        <v>0</v>
      </c>
      <c r="C15" s="25" t="s">
        <v>2</v>
      </c>
    </row>
    <row r="16" spans="1:115" x14ac:dyDescent="0.2">
      <c r="A16" t="s">
        <v>57</v>
      </c>
      <c r="B16" s="2" t="s">
        <v>0</v>
      </c>
      <c r="C16" s="25" t="s">
        <v>2</v>
      </c>
    </row>
    <row r="17" spans="1:115" x14ac:dyDescent="0.2">
      <c r="A17" t="s">
        <v>57</v>
      </c>
      <c r="B17" s="2" t="s">
        <v>0</v>
      </c>
      <c r="C17" s="25" t="s">
        <v>2</v>
      </c>
    </row>
    <row r="18" spans="1:115" x14ac:dyDescent="0.2">
      <c r="A18" t="s">
        <v>57</v>
      </c>
      <c r="B18" s="2" t="s">
        <v>0</v>
      </c>
      <c r="C18" s="25" t="s">
        <v>2</v>
      </c>
    </row>
    <row r="19" spans="1:115" x14ac:dyDescent="0.2">
      <c r="A19" t="s">
        <v>57</v>
      </c>
      <c r="B19" s="2" t="s">
        <v>0</v>
      </c>
      <c r="C19" s="25" t="s">
        <v>2</v>
      </c>
    </row>
    <row r="20" spans="1:115" x14ac:dyDescent="0.2">
      <c r="A20" t="s">
        <v>57</v>
      </c>
      <c r="B20" s="2" t="s">
        <v>0</v>
      </c>
      <c r="C20" s="25" t="s">
        <v>2</v>
      </c>
    </row>
    <row r="21" spans="1:115" x14ac:dyDescent="0.2">
      <c r="A21" t="s">
        <v>57</v>
      </c>
      <c r="B21" s="2" t="s">
        <v>0</v>
      </c>
      <c r="C21" s="25" t="s">
        <v>2</v>
      </c>
    </row>
    <row r="22" spans="1:115" s="27" customFormat="1" x14ac:dyDescent="0.2">
      <c r="A22" s="27" t="s">
        <v>57</v>
      </c>
      <c r="B22" s="229" t="s">
        <v>0</v>
      </c>
      <c r="C22" s="16" t="s">
        <v>2</v>
      </c>
      <c r="DK22" s="392"/>
    </row>
    <row r="23" spans="1:115" s="53" customFormat="1" ht="16" thickBot="1" x14ac:dyDescent="0.25">
      <c r="B23" s="51" t="s">
        <v>64</v>
      </c>
      <c r="C23" s="54" t="s">
        <v>2</v>
      </c>
      <c r="D23" s="49">
        <f>SUM(D3:D22)</f>
        <v>518.26091339260461</v>
      </c>
      <c r="E23" s="49">
        <f t="shared" ref="E23:BL23" si="57">SUM(E3:E22)</f>
        <v>533.69639376723228</v>
      </c>
      <c r="F23" s="49">
        <f t="shared" si="57"/>
        <v>541.74699697399069</v>
      </c>
      <c r="G23" s="49">
        <f t="shared" si="57"/>
        <v>551.37350859528885</v>
      </c>
      <c r="H23" s="49">
        <f t="shared" si="57"/>
        <v>559.60199997847292</v>
      </c>
      <c r="I23" s="49">
        <f t="shared" si="57"/>
        <v>695.46242547271902</v>
      </c>
      <c r="J23" s="49">
        <f t="shared" si="57"/>
        <v>740.51637653264709</v>
      </c>
      <c r="K23" s="49">
        <f t="shared" si="57"/>
        <v>698.25437479284767</v>
      </c>
      <c r="L23" s="49">
        <f t="shared" si="57"/>
        <v>673.29482715368147</v>
      </c>
      <c r="M23" s="49">
        <f t="shared" si="57"/>
        <v>723.12968607712776</v>
      </c>
      <c r="N23" s="49">
        <f t="shared" si="57"/>
        <v>738.78716254595952</v>
      </c>
      <c r="O23" s="49">
        <f t="shared" si="57"/>
        <v>741.23274147711879</v>
      </c>
      <c r="P23" s="49">
        <f t="shared" si="57"/>
        <v>875.51108693499464</v>
      </c>
      <c r="Q23" s="49">
        <f t="shared" si="57"/>
        <v>885.57753405905464</v>
      </c>
      <c r="R23" s="49">
        <f t="shared" si="57"/>
        <v>914.54006076874646</v>
      </c>
      <c r="S23" s="49">
        <f t="shared" si="57"/>
        <v>1106.5273558796625</v>
      </c>
      <c r="T23" s="49">
        <f t="shared" si="57"/>
        <v>1110.2518971301217</v>
      </c>
      <c r="U23" s="49">
        <f t="shared" si="57"/>
        <v>1123.0585200489945</v>
      </c>
      <c r="V23" s="49">
        <f t="shared" si="57"/>
        <v>1126.8643252611901</v>
      </c>
      <c r="W23" s="49">
        <f t="shared" si="57"/>
        <v>1212.76265835441</v>
      </c>
      <c r="X23" s="49">
        <f t="shared" si="57"/>
        <v>1216.9004961054504</v>
      </c>
      <c r="Y23" s="49">
        <f t="shared" si="57"/>
        <v>1019.0857141888467</v>
      </c>
      <c r="Z23" s="49">
        <f t="shared" si="57"/>
        <v>1009.9047617687568</v>
      </c>
      <c r="AA23" s="49">
        <f t="shared" si="57"/>
        <v>1009.9047618303856</v>
      </c>
      <c r="AB23" s="49">
        <f t="shared" si="57"/>
        <v>1129.2571427881119</v>
      </c>
      <c r="AC23" s="49">
        <f t="shared" si="57"/>
        <v>1193.5238094504491</v>
      </c>
      <c r="AD23" s="49">
        <f t="shared" si="57"/>
        <v>1184.3409442301861</v>
      </c>
      <c r="AE23" s="49">
        <f t="shared" si="57"/>
        <v>1211.8781591474997</v>
      </c>
      <c r="AF23" s="49">
        <f t="shared" si="57"/>
        <v>1744.3685371084564</v>
      </c>
      <c r="AG23" s="49">
        <f t="shared" si="57"/>
        <v>1927.9871517851959</v>
      </c>
      <c r="AH23" s="49">
        <f t="shared" si="57"/>
        <v>1989.682740642322</v>
      </c>
      <c r="AI23" s="49">
        <f t="shared" si="57"/>
        <v>2053.3525883428765</v>
      </c>
      <c r="AJ23" s="49">
        <f t="shared" si="57"/>
        <v>2119.0598711698485</v>
      </c>
      <c r="AK23" s="49">
        <f t="shared" si="57"/>
        <v>2186.8697870472838</v>
      </c>
      <c r="AL23" s="49">
        <f t="shared" si="57"/>
        <v>2256.849620232797</v>
      </c>
      <c r="AM23" s="49">
        <f t="shared" si="57"/>
        <v>2329.0688080802461</v>
      </c>
      <c r="AN23" s="49">
        <f t="shared" si="57"/>
        <v>2403.5990099388141</v>
      </c>
      <c r="AO23" s="49">
        <f t="shared" si="57"/>
        <v>2480.5141782568567</v>
      </c>
      <c r="AP23" s="49">
        <f t="shared" si="57"/>
        <v>2559.890631961076</v>
      </c>
      <c r="AQ23" s="49">
        <f t="shared" si="57"/>
        <v>2641.8071321838306</v>
      </c>
      <c r="AR23" s="49">
        <f t="shared" si="57"/>
        <v>2726.3449604137136</v>
      </c>
      <c r="AS23" s="49">
        <f t="shared" si="57"/>
        <v>2813.5879991469524</v>
      </c>
      <c r="AT23" s="49">
        <f t="shared" si="57"/>
        <v>2903.6228151196551</v>
      </c>
      <c r="AU23" s="49">
        <f t="shared" si="57"/>
        <v>2996.5387452034838</v>
      </c>
      <c r="AV23" s="49">
        <f t="shared" si="57"/>
        <v>3092.4279850499956</v>
      </c>
      <c r="AW23" s="49">
        <f t="shared" si="57"/>
        <v>3191.385680571595</v>
      </c>
      <c r="AX23" s="49">
        <f t="shared" si="57"/>
        <v>3293.5100223498866</v>
      </c>
      <c r="AY23" s="49">
        <f t="shared" si="57"/>
        <v>3398.9023430650827</v>
      </c>
      <c r="AZ23" s="49">
        <f t="shared" si="57"/>
        <v>3507.6672180431651</v>
      </c>
      <c r="BA23" s="49">
        <f t="shared" si="57"/>
        <v>3619.9125690205465</v>
      </c>
      <c r="BB23" s="49">
        <f t="shared" si="57"/>
        <v>3735.7497712292043</v>
      </c>
      <c r="BC23" s="49">
        <f t="shared" si="57"/>
        <v>3855.2937639085385</v>
      </c>
      <c r="BD23" s="49">
        <f t="shared" si="57"/>
        <v>3978.663164353612</v>
      </c>
      <c r="BE23" s="49">
        <f t="shared" si="57"/>
        <v>4105.9803856129274</v>
      </c>
      <c r="BF23" s="49">
        <f t="shared" si="57"/>
        <v>4237.371757952541</v>
      </c>
      <c r="BG23" s="49">
        <f t="shared" si="57"/>
        <v>4372.9676542070229</v>
      </c>
      <c r="BH23" s="49">
        <f t="shared" si="57"/>
        <v>4512.9026191416469</v>
      </c>
      <c r="BI23" s="49">
        <f t="shared" si="57"/>
        <v>4657.3155029541804</v>
      </c>
      <c r="BJ23" s="49">
        <f t="shared" si="57"/>
        <v>4806.3495990487136</v>
      </c>
      <c r="BK23" s="49">
        <f t="shared" si="57"/>
        <v>4960.152786218272</v>
      </c>
      <c r="BL23" s="49">
        <f t="shared" si="57"/>
        <v>5118.8776753772572</v>
      </c>
      <c r="BM23" s="49">
        <f t="shared" ref="BM23:DJ23" si="58">SUM(BM3:BM22)</f>
        <v>5282.6817609893296</v>
      </c>
      <c r="BN23" s="49">
        <f t="shared" si="58"/>
        <v>5451.7275773409883</v>
      </c>
      <c r="BO23" s="49">
        <f t="shared" si="58"/>
        <v>5626.1828598159</v>
      </c>
      <c r="BP23" s="49">
        <f t="shared" si="58"/>
        <v>5806.2207113300101</v>
      </c>
      <c r="BQ23" s="49">
        <f t="shared" si="58"/>
        <v>5992.0197740925705</v>
      </c>
      <c r="BR23" s="49">
        <f t="shared" si="58"/>
        <v>6183.7644068635327</v>
      </c>
      <c r="BS23" s="49">
        <f t="shared" si="58"/>
        <v>6381.6448678831657</v>
      </c>
      <c r="BT23" s="49">
        <f t="shared" si="58"/>
        <v>6585.8575036554275</v>
      </c>
      <c r="BU23" s="49">
        <f t="shared" si="58"/>
        <v>6796.6049437724014</v>
      </c>
      <c r="BV23" s="49">
        <f t="shared" si="58"/>
        <v>7014.0963019731189</v>
      </c>
      <c r="BW23" s="49">
        <f t="shared" si="58"/>
        <v>7238.547383636258</v>
      </c>
      <c r="BX23" s="49">
        <f t="shared" si="58"/>
        <v>7470.1808999126188</v>
      </c>
      <c r="BY23" s="49">
        <f t="shared" si="58"/>
        <v>7709.2266887098231</v>
      </c>
      <c r="BZ23" s="49">
        <f t="shared" si="58"/>
        <v>7955.9219427485368</v>
      </c>
      <c r="CA23" s="49">
        <f t="shared" si="58"/>
        <v>8210.5114449164903</v>
      </c>
      <c r="CB23" s="49">
        <f t="shared" si="58"/>
        <v>8473.2478111538185</v>
      </c>
      <c r="CC23" s="49">
        <f t="shared" si="58"/>
        <v>8744.3917411107413</v>
      </c>
      <c r="CD23" s="49">
        <f t="shared" si="58"/>
        <v>9024.2122768262852</v>
      </c>
      <c r="CE23" s="49">
        <f t="shared" si="58"/>
        <v>9312.9870696847265</v>
      </c>
      <c r="CF23" s="49">
        <f t="shared" si="58"/>
        <v>9611.0026559146372</v>
      </c>
      <c r="CG23" s="49">
        <f t="shared" si="58"/>
        <v>9918.5547409039063</v>
      </c>
      <c r="CH23" s="49">
        <f t="shared" si="58"/>
        <v>10235.948492612832</v>
      </c>
      <c r="CI23" s="49">
        <f t="shared" si="58"/>
        <v>10563.498844376443</v>
      </c>
      <c r="CJ23" s="49">
        <f t="shared" si="58"/>
        <v>10901.53080739649</v>
      </c>
      <c r="CK23" s="49">
        <f t="shared" si="58"/>
        <v>11250.379793233176</v>
      </c>
      <c r="CL23" s="49">
        <f t="shared" si="58"/>
        <v>11610.391946616639</v>
      </c>
      <c r="CM23" s="49">
        <f t="shared" si="58"/>
        <v>11981.924488908371</v>
      </c>
      <c r="CN23" s="49">
        <f t="shared" si="58"/>
        <v>12365.346072553441</v>
      </c>
      <c r="CO23" s="49">
        <f t="shared" si="58"/>
        <v>12761.037146875153</v>
      </c>
      <c r="CP23" s="49">
        <f t="shared" si="58"/>
        <v>13169.390335575157</v>
      </c>
      <c r="CQ23" s="49">
        <f t="shared" si="58"/>
        <v>13590.810826313562</v>
      </c>
      <c r="CR23" s="49">
        <f t="shared" si="58"/>
        <v>14025.716772755595</v>
      </c>
      <c r="CS23" s="49">
        <f t="shared" si="58"/>
        <v>14474.539709483775</v>
      </c>
      <c r="CT23" s="49">
        <f t="shared" si="58"/>
        <v>14937.724980187257</v>
      </c>
      <c r="CU23" s="49">
        <f t="shared" si="58"/>
        <v>15415.73217955325</v>
      </c>
      <c r="CV23" s="49">
        <f t="shared" si="58"/>
        <v>15909.035609298955</v>
      </c>
      <c r="CW23" s="49">
        <f t="shared" si="58"/>
        <v>16418.124748796523</v>
      </c>
      <c r="CX23" s="49">
        <f t="shared" si="58"/>
        <v>16943.50474075801</v>
      </c>
      <c r="CY23" s="49">
        <f t="shared" si="58"/>
        <v>17485.696892462267</v>
      </c>
      <c r="CZ23" s="49">
        <f t="shared" si="58"/>
        <v>18045.239193021062</v>
      </c>
      <c r="DA23" s="49">
        <f t="shared" si="58"/>
        <v>18622.686847197736</v>
      </c>
      <c r="DB23" s="49">
        <f t="shared" si="58"/>
        <v>19218.612826308065</v>
      </c>
      <c r="DC23" s="49">
        <f t="shared" si="58"/>
        <v>19833.608436749924</v>
      </c>
      <c r="DD23" s="49">
        <f t="shared" si="58"/>
        <v>20468.283906725926</v>
      </c>
      <c r="DE23" s="49">
        <f t="shared" si="58"/>
        <v>21123.268991741155</v>
      </c>
      <c r="DF23" s="49">
        <f t="shared" si="58"/>
        <v>21799.213599476876</v>
      </c>
      <c r="DG23" s="49">
        <f t="shared" si="58"/>
        <v>22496.788434660135</v>
      </c>
      <c r="DH23" s="49">
        <f t="shared" si="58"/>
        <v>23216.685664569261</v>
      </c>
      <c r="DI23" s="49">
        <f t="shared" si="58"/>
        <v>23959.619605835476</v>
      </c>
      <c r="DJ23" s="49">
        <f t="shared" si="58"/>
        <v>24726.327433222214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t="s">
        <v>58</v>
      </c>
      <c r="B25" s="12" t="e">
        <f ca="1">MID(CELL("Dateiname",$B$2),FIND("]", CELL("Dateiname",$B$2))+1,31)&amp;" LO"</f>
        <v>#VALUE!</v>
      </c>
      <c r="C25" s="19" t="str">
        <f t="shared" ref="C25:BL27" si="59">C2</f>
        <v>unit</v>
      </c>
      <c r="D25" s="23">
        <f t="shared" si="59"/>
        <v>1990</v>
      </c>
      <c r="E25" s="23">
        <f t="shared" si="59"/>
        <v>1991</v>
      </c>
      <c r="F25" s="23">
        <f t="shared" si="59"/>
        <v>1992</v>
      </c>
      <c r="G25" s="23">
        <f t="shared" si="59"/>
        <v>1993</v>
      </c>
      <c r="H25" s="23">
        <f t="shared" si="59"/>
        <v>1994</v>
      </c>
      <c r="I25" s="23">
        <f t="shared" si="59"/>
        <v>1995</v>
      </c>
      <c r="J25" s="23">
        <f t="shared" si="59"/>
        <v>1996</v>
      </c>
      <c r="K25" s="23">
        <f t="shared" si="59"/>
        <v>1997</v>
      </c>
      <c r="L25" s="23">
        <f t="shared" si="59"/>
        <v>1998</v>
      </c>
      <c r="M25" s="23">
        <f t="shared" si="59"/>
        <v>1999</v>
      </c>
      <c r="N25" s="23">
        <f t="shared" si="59"/>
        <v>2000</v>
      </c>
      <c r="O25" s="23">
        <f t="shared" si="59"/>
        <v>2001</v>
      </c>
      <c r="P25" s="23">
        <f t="shared" si="59"/>
        <v>2002</v>
      </c>
      <c r="Q25" s="23">
        <f t="shared" si="59"/>
        <v>2003</v>
      </c>
      <c r="R25" s="23">
        <f t="shared" si="59"/>
        <v>2004</v>
      </c>
      <c r="S25" s="23">
        <f t="shared" si="59"/>
        <v>2005</v>
      </c>
      <c r="T25" s="23">
        <f t="shared" si="59"/>
        <v>2006</v>
      </c>
      <c r="U25" s="23">
        <f t="shared" si="59"/>
        <v>2007</v>
      </c>
      <c r="V25" s="23">
        <f t="shared" si="59"/>
        <v>2008</v>
      </c>
      <c r="W25" s="23">
        <f t="shared" si="59"/>
        <v>2009</v>
      </c>
      <c r="X25" s="23">
        <f t="shared" si="59"/>
        <v>2010</v>
      </c>
      <c r="Y25" s="23">
        <f t="shared" si="59"/>
        <v>2011</v>
      </c>
      <c r="Z25" s="23">
        <f t="shared" si="59"/>
        <v>2012</v>
      </c>
      <c r="AA25" s="23">
        <f t="shared" si="59"/>
        <v>2013</v>
      </c>
      <c r="AB25" s="23">
        <f t="shared" si="59"/>
        <v>2014</v>
      </c>
      <c r="AC25" s="23">
        <f t="shared" si="59"/>
        <v>2015</v>
      </c>
      <c r="AD25" s="23">
        <f t="shared" si="59"/>
        <v>2016</v>
      </c>
      <c r="AE25" s="23">
        <f t="shared" si="59"/>
        <v>2017</v>
      </c>
      <c r="AF25" s="23">
        <f t="shared" si="59"/>
        <v>2018</v>
      </c>
      <c r="AG25" s="23">
        <f t="shared" si="59"/>
        <v>2019</v>
      </c>
      <c r="AH25" s="23">
        <f t="shared" si="59"/>
        <v>2020</v>
      </c>
      <c r="AI25" s="23">
        <f t="shared" si="59"/>
        <v>2021</v>
      </c>
      <c r="AJ25" s="23">
        <f t="shared" si="59"/>
        <v>2022</v>
      </c>
      <c r="AK25" s="23">
        <f t="shared" si="59"/>
        <v>2023</v>
      </c>
      <c r="AL25" s="23">
        <f t="shared" si="59"/>
        <v>2024</v>
      </c>
      <c r="AM25" s="23">
        <f t="shared" si="59"/>
        <v>2025</v>
      </c>
      <c r="AN25" s="23">
        <f t="shared" si="59"/>
        <v>2026</v>
      </c>
      <c r="AO25" s="23">
        <f t="shared" si="59"/>
        <v>2027</v>
      </c>
      <c r="AP25" s="23">
        <f t="shared" si="59"/>
        <v>2028</v>
      </c>
      <c r="AQ25" s="23">
        <f t="shared" si="59"/>
        <v>2029</v>
      </c>
      <c r="AR25" s="23">
        <f t="shared" si="59"/>
        <v>2030</v>
      </c>
      <c r="AS25" s="23">
        <f t="shared" si="59"/>
        <v>2031</v>
      </c>
      <c r="AT25" s="23">
        <f t="shared" si="59"/>
        <v>2032</v>
      </c>
      <c r="AU25" s="23">
        <f t="shared" si="59"/>
        <v>2033</v>
      </c>
      <c r="AV25" s="23">
        <f t="shared" si="59"/>
        <v>2034</v>
      </c>
      <c r="AW25" s="23">
        <f t="shared" si="59"/>
        <v>2035</v>
      </c>
      <c r="AX25" s="23">
        <f t="shared" si="59"/>
        <v>2036</v>
      </c>
      <c r="AY25" s="23">
        <f t="shared" si="59"/>
        <v>2037</v>
      </c>
      <c r="AZ25" s="23">
        <f t="shared" si="59"/>
        <v>2038</v>
      </c>
      <c r="BA25" s="23">
        <f t="shared" si="59"/>
        <v>2039</v>
      </c>
      <c r="BB25" s="23">
        <f t="shared" si="59"/>
        <v>2040</v>
      </c>
      <c r="BC25" s="23">
        <f t="shared" si="59"/>
        <v>2041</v>
      </c>
      <c r="BD25" s="23">
        <f t="shared" si="59"/>
        <v>2042</v>
      </c>
      <c r="BE25" s="23">
        <f t="shared" si="59"/>
        <v>2043</v>
      </c>
      <c r="BF25" s="23">
        <f t="shared" si="59"/>
        <v>2044</v>
      </c>
      <c r="BG25" s="23">
        <f t="shared" si="59"/>
        <v>2045</v>
      </c>
      <c r="BH25" s="23">
        <f t="shared" si="59"/>
        <v>2046</v>
      </c>
      <c r="BI25" s="23">
        <f t="shared" si="59"/>
        <v>2047</v>
      </c>
      <c r="BJ25" s="23">
        <f t="shared" si="59"/>
        <v>2048</v>
      </c>
      <c r="BK25" s="23">
        <f t="shared" si="59"/>
        <v>2049</v>
      </c>
      <c r="BL25" s="23">
        <f t="shared" si="59"/>
        <v>2050</v>
      </c>
      <c r="BM25" s="23">
        <f t="shared" ref="BM25:DJ25" si="60">BM2</f>
        <v>2051</v>
      </c>
      <c r="BN25" s="23">
        <f t="shared" si="60"/>
        <v>2052</v>
      </c>
      <c r="BO25" s="23">
        <f t="shared" si="60"/>
        <v>2053</v>
      </c>
      <c r="BP25" s="23">
        <f t="shared" si="60"/>
        <v>2054</v>
      </c>
      <c r="BQ25" s="23">
        <f t="shared" si="60"/>
        <v>2055</v>
      </c>
      <c r="BR25" s="23">
        <f t="shared" si="60"/>
        <v>2056</v>
      </c>
      <c r="BS25" s="23">
        <f t="shared" si="60"/>
        <v>2057</v>
      </c>
      <c r="BT25" s="23">
        <f t="shared" si="60"/>
        <v>2058</v>
      </c>
      <c r="BU25" s="23">
        <f t="shared" si="60"/>
        <v>2059</v>
      </c>
      <c r="BV25" s="23">
        <f t="shared" si="60"/>
        <v>2060</v>
      </c>
      <c r="BW25" s="23">
        <f t="shared" si="60"/>
        <v>2061</v>
      </c>
      <c r="BX25" s="23">
        <f t="shared" si="60"/>
        <v>2062</v>
      </c>
      <c r="BY25" s="23">
        <f t="shared" si="60"/>
        <v>2063</v>
      </c>
      <c r="BZ25" s="23">
        <f t="shared" si="60"/>
        <v>2064</v>
      </c>
      <c r="CA25" s="23">
        <f t="shared" si="60"/>
        <v>2065</v>
      </c>
      <c r="CB25" s="23">
        <f t="shared" si="60"/>
        <v>2066</v>
      </c>
      <c r="CC25" s="23">
        <f t="shared" si="60"/>
        <v>2067</v>
      </c>
      <c r="CD25" s="23">
        <f t="shared" si="60"/>
        <v>2068</v>
      </c>
      <c r="CE25" s="23">
        <f t="shared" si="60"/>
        <v>2069</v>
      </c>
      <c r="CF25" s="23">
        <f t="shared" si="60"/>
        <v>2070</v>
      </c>
      <c r="CG25" s="23">
        <f t="shared" si="60"/>
        <v>2071</v>
      </c>
      <c r="CH25" s="23">
        <f t="shared" si="60"/>
        <v>2072</v>
      </c>
      <c r="CI25" s="23">
        <f t="shared" si="60"/>
        <v>2073</v>
      </c>
      <c r="CJ25" s="23">
        <f t="shared" si="60"/>
        <v>2074</v>
      </c>
      <c r="CK25" s="23">
        <f t="shared" si="60"/>
        <v>2075</v>
      </c>
      <c r="CL25" s="23">
        <f t="shared" si="60"/>
        <v>2076</v>
      </c>
      <c r="CM25" s="23">
        <f t="shared" si="60"/>
        <v>2077</v>
      </c>
      <c r="CN25" s="23">
        <f t="shared" si="60"/>
        <v>2078</v>
      </c>
      <c r="CO25" s="23">
        <f t="shared" si="60"/>
        <v>2079</v>
      </c>
      <c r="CP25" s="23">
        <f t="shared" si="60"/>
        <v>2080</v>
      </c>
      <c r="CQ25" s="23">
        <f t="shared" si="60"/>
        <v>2081</v>
      </c>
      <c r="CR25" s="23">
        <f t="shared" si="60"/>
        <v>2082</v>
      </c>
      <c r="CS25" s="23">
        <f t="shared" si="60"/>
        <v>2083</v>
      </c>
      <c r="CT25" s="23">
        <f t="shared" si="60"/>
        <v>2084</v>
      </c>
      <c r="CU25" s="23">
        <f t="shared" si="60"/>
        <v>2085</v>
      </c>
      <c r="CV25" s="23">
        <f t="shared" si="60"/>
        <v>2086</v>
      </c>
      <c r="CW25" s="23">
        <f t="shared" si="60"/>
        <v>2087</v>
      </c>
      <c r="CX25" s="23">
        <f t="shared" si="60"/>
        <v>2088</v>
      </c>
      <c r="CY25" s="23">
        <f t="shared" si="60"/>
        <v>2089</v>
      </c>
      <c r="CZ25" s="23">
        <f t="shared" si="60"/>
        <v>2090</v>
      </c>
      <c r="DA25" s="23">
        <f t="shared" si="60"/>
        <v>2091</v>
      </c>
      <c r="DB25" s="23">
        <f t="shared" si="60"/>
        <v>2092</v>
      </c>
      <c r="DC25" s="23">
        <f t="shared" si="60"/>
        <v>2093</v>
      </c>
      <c r="DD25" s="23">
        <f t="shared" si="60"/>
        <v>2094</v>
      </c>
      <c r="DE25" s="23">
        <f t="shared" si="60"/>
        <v>2095</v>
      </c>
      <c r="DF25" s="23">
        <f t="shared" si="60"/>
        <v>2096</v>
      </c>
      <c r="DG25" s="23">
        <f t="shared" si="60"/>
        <v>2097</v>
      </c>
      <c r="DH25" s="23">
        <f t="shared" si="60"/>
        <v>2098</v>
      </c>
      <c r="DI25" s="23">
        <f t="shared" si="60"/>
        <v>2099</v>
      </c>
      <c r="DJ25" s="23">
        <f t="shared" si="60"/>
        <v>2100</v>
      </c>
      <c r="DK25" s="394"/>
    </row>
    <row r="26" spans="1:115" x14ac:dyDescent="0.2">
      <c r="A26" t="s">
        <v>58</v>
      </c>
      <c r="B26" s="7" t="str">
        <f t="shared" ref="B26:AC35" si="61">B3</f>
        <v>Magnets</v>
      </c>
      <c r="C26" s="20" t="str">
        <f t="shared" si="61"/>
        <v>t/a</v>
      </c>
      <c r="D26" s="83">
        <f>D3</f>
        <v>502.71308599082647</v>
      </c>
      <c r="E26" s="83">
        <f t="shared" si="61"/>
        <v>517.68550195421528</v>
      </c>
      <c r="F26" s="83">
        <f t="shared" si="61"/>
        <v>525.49458706477094</v>
      </c>
      <c r="G26" s="83">
        <f t="shared" si="61"/>
        <v>534.83230333743018</v>
      </c>
      <c r="H26" s="83">
        <f t="shared" si="61"/>
        <v>542.81393997911869</v>
      </c>
      <c r="I26" s="83">
        <f t="shared" si="61"/>
        <v>674.59855270853745</v>
      </c>
      <c r="J26" s="83">
        <f t="shared" si="61"/>
        <v>718.30088523666768</v>
      </c>
      <c r="K26" s="83">
        <f t="shared" si="61"/>
        <v>677.30674354906228</v>
      </c>
      <c r="L26" s="83">
        <f t="shared" si="61"/>
        <v>653.09598233907104</v>
      </c>
      <c r="M26" s="83">
        <f t="shared" si="61"/>
        <v>701.43579549481387</v>
      </c>
      <c r="N26" s="83">
        <f t="shared" si="61"/>
        <v>716.62354766958072</v>
      </c>
      <c r="O26" s="83">
        <f t="shared" si="61"/>
        <v>718.9957592328052</v>
      </c>
      <c r="P26" s="83">
        <f t="shared" si="61"/>
        <v>849.24575432694485</v>
      </c>
      <c r="Q26" s="83">
        <f t="shared" si="61"/>
        <v>859.01020803728295</v>
      </c>
      <c r="R26" s="83">
        <f t="shared" si="61"/>
        <v>887.10385894568401</v>
      </c>
      <c r="S26" s="83">
        <f t="shared" si="61"/>
        <v>1073.3315352032726</v>
      </c>
      <c r="T26" s="83">
        <f t="shared" si="61"/>
        <v>1076.9443402162181</v>
      </c>
      <c r="U26" s="83">
        <f t="shared" si="61"/>
        <v>1089.3667644475247</v>
      </c>
      <c r="V26" s="83">
        <f t="shared" si="61"/>
        <v>1093.0583955033544</v>
      </c>
      <c r="W26" s="83">
        <f t="shared" si="61"/>
        <v>1176.3797786037776</v>
      </c>
      <c r="X26" s="83">
        <f t="shared" si="61"/>
        <v>1180.3934812222869</v>
      </c>
      <c r="Y26" s="83">
        <f t="shared" si="61"/>
        <v>988.51314276318135</v>
      </c>
      <c r="Z26" s="83">
        <f t="shared" si="61"/>
        <v>979.60761891569405</v>
      </c>
      <c r="AA26" s="83">
        <f t="shared" si="61"/>
        <v>979.607618975474</v>
      </c>
      <c r="AB26" s="83">
        <f t="shared" si="61"/>
        <v>1095.3794285044685</v>
      </c>
      <c r="AC26" s="83">
        <f t="shared" si="61"/>
        <v>1157.7180951669357</v>
      </c>
      <c r="AD26" s="83">
        <f t="shared" si="59"/>
        <v>1148.8107159032804</v>
      </c>
      <c r="AE26" s="83">
        <f t="shared" si="59"/>
        <v>1175.5218143730747</v>
      </c>
      <c r="AF26" s="83">
        <f t="shared" si="59"/>
        <v>1692.0374809952027</v>
      </c>
      <c r="AG26" s="83">
        <f t="shared" ref="AG26:BL26" si="62">AG100</f>
        <v>1870.1475372316399</v>
      </c>
      <c r="AH26" s="83">
        <f t="shared" si="62"/>
        <v>1929.9922584230524</v>
      </c>
      <c r="AI26" s="83">
        <f t="shared" si="62"/>
        <v>1991.7520106925901</v>
      </c>
      <c r="AJ26" s="83">
        <f t="shared" si="62"/>
        <v>2055.4880750347529</v>
      </c>
      <c r="AK26" s="83">
        <f t="shared" si="62"/>
        <v>2121.2636934358652</v>
      </c>
      <c r="AL26" s="83">
        <f t="shared" si="62"/>
        <v>2189.1441316258129</v>
      </c>
      <c r="AM26" s="83">
        <f t="shared" si="62"/>
        <v>2259.1967438378388</v>
      </c>
      <c r="AN26" s="83">
        <f t="shared" si="62"/>
        <v>2331.4910396406499</v>
      </c>
      <c r="AO26" s="83">
        <f t="shared" si="62"/>
        <v>2406.0987529091508</v>
      </c>
      <c r="AP26" s="83">
        <f t="shared" si="62"/>
        <v>2483.0939130022439</v>
      </c>
      <c r="AQ26" s="83">
        <f t="shared" si="62"/>
        <v>2562.5529182183159</v>
      </c>
      <c r="AR26" s="83">
        <f t="shared" si="62"/>
        <v>2644.554611601302</v>
      </c>
      <c r="AS26" s="83">
        <f t="shared" si="62"/>
        <v>2729.1803591725438</v>
      </c>
      <c r="AT26" s="83">
        <f t="shared" si="62"/>
        <v>2816.5141306660653</v>
      </c>
      <c r="AU26" s="83">
        <f t="shared" si="62"/>
        <v>2906.6425828473793</v>
      </c>
      <c r="AV26" s="83">
        <f t="shared" si="62"/>
        <v>2999.6551454984956</v>
      </c>
      <c r="AW26" s="83">
        <f t="shared" si="62"/>
        <v>3095.6441101544474</v>
      </c>
      <c r="AX26" s="83">
        <f t="shared" si="62"/>
        <v>3194.7047216793899</v>
      </c>
      <c r="AY26" s="83">
        <f t="shared" si="62"/>
        <v>3296.9352727731302</v>
      </c>
      <c r="AZ26" s="83">
        <f t="shared" si="62"/>
        <v>3402.4372015018703</v>
      </c>
      <c r="BA26" s="83">
        <f t="shared" si="62"/>
        <v>3511.3151919499301</v>
      </c>
      <c r="BB26" s="83">
        <f t="shared" si="62"/>
        <v>3623.6772780923279</v>
      </c>
      <c r="BC26" s="83">
        <f t="shared" si="62"/>
        <v>3739.6349509912825</v>
      </c>
      <c r="BD26" s="83">
        <f t="shared" si="62"/>
        <v>3859.3032694230037</v>
      </c>
      <c r="BE26" s="83">
        <f t="shared" si="62"/>
        <v>3982.80097404454</v>
      </c>
      <c r="BF26" s="83">
        <f t="shared" si="62"/>
        <v>4110.2506052139652</v>
      </c>
      <c r="BG26" s="83">
        <f t="shared" si="62"/>
        <v>4241.778624580812</v>
      </c>
      <c r="BH26" s="83">
        <f t="shared" si="62"/>
        <v>4377.5155405673977</v>
      </c>
      <c r="BI26" s="83">
        <f t="shared" si="62"/>
        <v>4517.5960378655545</v>
      </c>
      <c r="BJ26" s="83">
        <f t="shared" si="62"/>
        <v>4662.1591110772524</v>
      </c>
      <c r="BK26" s="83">
        <f t="shared" si="62"/>
        <v>4811.3482026317242</v>
      </c>
      <c r="BL26" s="83">
        <f t="shared" si="62"/>
        <v>4965.3113451159397</v>
      </c>
      <c r="BM26" s="83">
        <f t="shared" ref="BM26:DJ26" si="63">BM100</f>
        <v>5124.2013081596497</v>
      </c>
      <c r="BN26" s="83">
        <f t="shared" si="63"/>
        <v>5288.1757500207586</v>
      </c>
      <c r="BO26" s="83">
        <f t="shared" si="63"/>
        <v>5457.3973740214233</v>
      </c>
      <c r="BP26" s="83">
        <f t="shared" si="63"/>
        <v>5632.0340899901094</v>
      </c>
      <c r="BQ26" s="83">
        <f t="shared" si="63"/>
        <v>5812.2591808697935</v>
      </c>
      <c r="BR26" s="83">
        <f t="shared" si="63"/>
        <v>5998.2514746576271</v>
      </c>
      <c r="BS26" s="83">
        <f t="shared" si="63"/>
        <v>6190.195521846671</v>
      </c>
      <c r="BT26" s="83">
        <f t="shared" si="63"/>
        <v>6388.2817785457646</v>
      </c>
      <c r="BU26" s="83">
        <f t="shared" si="63"/>
        <v>6592.7067954592294</v>
      </c>
      <c r="BV26" s="83">
        <f t="shared" si="63"/>
        <v>6803.6734129139249</v>
      </c>
      <c r="BW26" s="83">
        <f t="shared" si="63"/>
        <v>7021.3909621271705</v>
      </c>
      <c r="BX26" s="83">
        <f t="shared" si="63"/>
        <v>7246.0754729152404</v>
      </c>
      <c r="BY26" s="83">
        <f t="shared" si="63"/>
        <v>7477.949888048528</v>
      </c>
      <c r="BZ26" s="83">
        <f t="shared" si="63"/>
        <v>7717.2442844660809</v>
      </c>
      <c r="CA26" s="83">
        <f t="shared" si="63"/>
        <v>7964.1961015689958</v>
      </c>
      <c r="CB26" s="83">
        <f t="shared" si="63"/>
        <v>8219.0503768192048</v>
      </c>
      <c r="CC26" s="83">
        <f t="shared" si="63"/>
        <v>8482.0599888774195</v>
      </c>
      <c r="CD26" s="83">
        <f t="shared" si="63"/>
        <v>8753.4859085214975</v>
      </c>
      <c r="CE26" s="83">
        <f t="shared" si="63"/>
        <v>9033.5974575941855</v>
      </c>
      <c r="CF26" s="83">
        <f t="shared" si="63"/>
        <v>9322.6725762371989</v>
      </c>
      <c r="CG26" s="83">
        <f t="shared" si="63"/>
        <v>9620.9980986767896</v>
      </c>
      <c r="CH26" s="83">
        <f t="shared" si="63"/>
        <v>9928.8700378344474</v>
      </c>
      <c r="CI26" s="83">
        <f t="shared" si="63"/>
        <v>10246.593879045149</v>
      </c>
      <c r="CJ26" s="83">
        <f t="shared" si="63"/>
        <v>10574.484883174595</v>
      </c>
      <c r="CK26" s="83">
        <f t="shared" si="63"/>
        <v>10912.868399436182</v>
      </c>
      <c r="CL26" s="83">
        <f t="shared" si="63"/>
        <v>11262.08018821814</v>
      </c>
      <c r="CM26" s="83">
        <f t="shared" si="63"/>
        <v>11622.466754241121</v>
      </c>
      <c r="CN26" s="83">
        <f t="shared" si="63"/>
        <v>11994.385690376837</v>
      </c>
      <c r="CO26" s="83">
        <f t="shared" si="63"/>
        <v>12378.206032468897</v>
      </c>
      <c r="CP26" s="83">
        <f t="shared" si="63"/>
        <v>12774.308625507902</v>
      </c>
      <c r="CQ26" s="83">
        <f t="shared" si="63"/>
        <v>13183.086501524154</v>
      </c>
      <c r="CR26" s="83">
        <f t="shared" si="63"/>
        <v>13604.945269572927</v>
      </c>
      <c r="CS26" s="83">
        <f t="shared" si="63"/>
        <v>14040.303518199262</v>
      </c>
      <c r="CT26" s="83">
        <f t="shared" si="63"/>
        <v>14489.593230781638</v>
      </c>
      <c r="CU26" s="83">
        <f t="shared" si="63"/>
        <v>14953.260214166652</v>
      </c>
      <c r="CV26" s="83">
        <f t="shared" si="63"/>
        <v>15431.764541019986</v>
      </c>
      <c r="CW26" s="83">
        <f t="shared" si="63"/>
        <v>15925.581006332626</v>
      </c>
      <c r="CX26" s="83">
        <f t="shared" si="63"/>
        <v>16435.19959853527</v>
      </c>
      <c r="CY26" s="83">
        <f t="shared" si="63"/>
        <v>16961.125985688399</v>
      </c>
      <c r="CZ26" s="83">
        <f t="shared" si="63"/>
        <v>17503.882017230429</v>
      </c>
      <c r="DA26" s="83">
        <f t="shared" si="63"/>
        <v>18064.006241781804</v>
      </c>
      <c r="DB26" s="83">
        <f t="shared" si="63"/>
        <v>18642.054441518823</v>
      </c>
      <c r="DC26" s="83">
        <f t="shared" si="63"/>
        <v>19238.600183647428</v>
      </c>
      <c r="DD26" s="83">
        <f t="shared" si="63"/>
        <v>19854.235389524147</v>
      </c>
      <c r="DE26" s="83">
        <f t="shared" si="63"/>
        <v>20489.570921988921</v>
      </c>
      <c r="DF26" s="83">
        <f t="shared" si="63"/>
        <v>21145.237191492568</v>
      </c>
      <c r="DG26" s="83">
        <f t="shared" si="63"/>
        <v>21821.884781620331</v>
      </c>
      <c r="DH26" s="83">
        <f t="shared" si="63"/>
        <v>22520.185094632183</v>
      </c>
      <c r="DI26" s="83">
        <f t="shared" si="63"/>
        <v>23240.831017660414</v>
      </c>
      <c r="DJ26" s="83">
        <f t="shared" si="63"/>
        <v>23984.537610225547</v>
      </c>
    </row>
    <row r="27" spans="1:115" x14ac:dyDescent="0.2">
      <c r="A27" t="s">
        <v>58</v>
      </c>
      <c r="B27" s="7" t="str">
        <f t="shared" si="61"/>
        <v>Medical and optical applications</v>
      </c>
      <c r="C27" s="20" t="str">
        <f t="shared" si="61"/>
        <v>t/a</v>
      </c>
      <c r="D27" s="83">
        <f t="shared" si="61"/>
        <v>15.547827401778138</v>
      </c>
      <c r="E27" s="83">
        <f t="shared" si="61"/>
        <v>16.010891813016968</v>
      </c>
      <c r="F27" s="83">
        <f t="shared" si="61"/>
        <v>16.252409909219722</v>
      </c>
      <c r="G27" s="83">
        <f t="shared" si="61"/>
        <v>16.541205257858664</v>
      </c>
      <c r="H27" s="83">
        <f t="shared" si="61"/>
        <v>16.788059999354186</v>
      </c>
      <c r="I27" s="83">
        <f t="shared" si="61"/>
        <v>20.863872764181568</v>
      </c>
      <c r="J27" s="83">
        <f t="shared" si="61"/>
        <v>22.215491295979412</v>
      </c>
      <c r="K27" s="83">
        <f t="shared" si="61"/>
        <v>20.947631243785434</v>
      </c>
      <c r="L27" s="83">
        <f t="shared" si="61"/>
        <v>20.198844814610442</v>
      </c>
      <c r="M27" s="83">
        <f t="shared" si="61"/>
        <v>21.693890582313831</v>
      </c>
      <c r="N27" s="83">
        <f t="shared" si="61"/>
        <v>22.163614876378784</v>
      </c>
      <c r="O27" s="83">
        <f t="shared" si="61"/>
        <v>22.236982244313563</v>
      </c>
      <c r="P27" s="83">
        <f t="shared" si="61"/>
        <v>26.265332608049842</v>
      </c>
      <c r="Q27" s="83">
        <f t="shared" si="61"/>
        <v>26.567326021771638</v>
      </c>
      <c r="R27" s="83">
        <f t="shared" si="61"/>
        <v>27.436201823062394</v>
      </c>
      <c r="S27" s="83">
        <f t="shared" si="61"/>
        <v>33.195820676389872</v>
      </c>
      <c r="T27" s="83">
        <f t="shared" si="61"/>
        <v>33.307556913903653</v>
      </c>
      <c r="U27" s="83">
        <f t="shared" si="61"/>
        <v>33.691755601469836</v>
      </c>
      <c r="V27" s="83">
        <f t="shared" si="61"/>
        <v>33.805929757835699</v>
      </c>
      <c r="W27" s="83">
        <f t="shared" si="61"/>
        <v>36.382879750632299</v>
      </c>
      <c r="X27" s="83">
        <f t="shared" si="61"/>
        <v>36.507014883163514</v>
      </c>
      <c r="Y27" s="83">
        <f t="shared" si="61"/>
        <v>30.572571425665402</v>
      </c>
      <c r="Z27" s="83">
        <f t="shared" si="61"/>
        <v>30.297142853062702</v>
      </c>
      <c r="AA27" s="83">
        <f t="shared" si="61"/>
        <v>30.297142854911566</v>
      </c>
      <c r="AB27" s="83">
        <f t="shared" si="61"/>
        <v>33.877714283643357</v>
      </c>
      <c r="AC27" s="83">
        <f t="shared" si="61"/>
        <v>35.805714283513474</v>
      </c>
      <c r="AD27" s="83">
        <f t="shared" si="59"/>
        <v>35.530228326905579</v>
      </c>
      <c r="AE27" s="83">
        <f t="shared" si="59"/>
        <v>36.35634477442499</v>
      </c>
      <c r="AF27" s="83">
        <f t="shared" si="59"/>
        <v>52.331056113253688</v>
      </c>
      <c r="AG27" s="83">
        <f t="shared" ref="AG27:BL27" si="64">AG101</f>
        <v>57.839614553555876</v>
      </c>
      <c r="AH27" s="83">
        <f t="shared" si="64"/>
        <v>59.690482219269668</v>
      </c>
      <c r="AI27" s="83">
        <f t="shared" si="64"/>
        <v>61.600577650286297</v>
      </c>
      <c r="AJ27" s="83">
        <f t="shared" si="64"/>
        <v>63.571796135095461</v>
      </c>
      <c r="AK27" s="83">
        <f t="shared" si="64"/>
        <v>65.606093611418515</v>
      </c>
      <c r="AL27" s="83">
        <f t="shared" si="64"/>
        <v>67.705488606983906</v>
      </c>
      <c r="AM27" s="83">
        <f t="shared" si="64"/>
        <v>69.87206424240739</v>
      </c>
      <c r="AN27" s="83">
        <f t="shared" si="64"/>
        <v>72.107970298164432</v>
      </c>
      <c r="AO27" s="83">
        <f t="shared" si="64"/>
        <v>74.415425347705693</v>
      </c>
      <c r="AP27" s="83">
        <f t="shared" si="64"/>
        <v>76.796718958832273</v>
      </c>
      <c r="AQ27" s="83">
        <f t="shared" si="64"/>
        <v>79.254213965514907</v>
      </c>
      <c r="AR27" s="83">
        <f t="shared" si="64"/>
        <v>81.790348812411381</v>
      </c>
      <c r="AS27" s="83">
        <f t="shared" si="64"/>
        <v>84.407639974408553</v>
      </c>
      <c r="AT27" s="83">
        <f t="shared" si="64"/>
        <v>87.108684453589632</v>
      </c>
      <c r="AU27" s="83">
        <f t="shared" si="64"/>
        <v>89.896162356104497</v>
      </c>
      <c r="AV27" s="83">
        <f t="shared" si="64"/>
        <v>92.772839551499843</v>
      </c>
      <c r="AW27" s="83">
        <f t="shared" si="64"/>
        <v>95.741570417147841</v>
      </c>
      <c r="AX27" s="83">
        <f t="shared" si="64"/>
        <v>98.805300670496578</v>
      </c>
      <c r="AY27" s="83">
        <f t="shared" si="64"/>
        <v>101.96707029195247</v>
      </c>
      <c r="AZ27" s="83">
        <f t="shared" si="64"/>
        <v>105.23001654129494</v>
      </c>
      <c r="BA27" s="83">
        <f t="shared" si="64"/>
        <v>108.59737707061639</v>
      </c>
      <c r="BB27" s="83">
        <f t="shared" si="64"/>
        <v>112.07249313687612</v>
      </c>
      <c r="BC27" s="83">
        <f t="shared" si="64"/>
        <v>115.65881291725616</v>
      </c>
      <c r="BD27" s="83">
        <f t="shared" si="64"/>
        <v>119.35989493060836</v>
      </c>
      <c r="BE27" s="83">
        <f t="shared" si="64"/>
        <v>123.17941156838783</v>
      </c>
      <c r="BF27" s="83">
        <f t="shared" si="64"/>
        <v>127.12115273857624</v>
      </c>
      <c r="BG27" s="83">
        <f t="shared" si="64"/>
        <v>131.1890296262107</v>
      </c>
      <c r="BH27" s="83">
        <f t="shared" si="64"/>
        <v>135.38707857424944</v>
      </c>
      <c r="BI27" s="83">
        <f t="shared" si="64"/>
        <v>139.71946508862544</v>
      </c>
      <c r="BJ27" s="83">
        <f t="shared" si="64"/>
        <v>144.19048797146147</v>
      </c>
      <c r="BK27" s="83">
        <f t="shared" si="64"/>
        <v>148.80458358654823</v>
      </c>
      <c r="BL27" s="83">
        <f t="shared" si="64"/>
        <v>153.56633026131777</v>
      </c>
      <c r="BM27" s="83">
        <f t="shared" ref="BM27:DJ27" si="65">BM101</f>
        <v>158.48045282967993</v>
      </c>
      <c r="BN27" s="83">
        <f t="shared" si="65"/>
        <v>163.55182732022971</v>
      </c>
      <c r="BO27" s="83">
        <f t="shared" si="65"/>
        <v>168.78548579447707</v>
      </c>
      <c r="BP27" s="83">
        <f t="shared" si="65"/>
        <v>174.18662133990034</v>
      </c>
      <c r="BQ27" s="83">
        <f t="shared" si="65"/>
        <v>179.76059322277715</v>
      </c>
      <c r="BR27" s="83">
        <f t="shared" si="65"/>
        <v>185.51293220590603</v>
      </c>
      <c r="BS27" s="83">
        <f t="shared" si="65"/>
        <v>191.44934603649503</v>
      </c>
      <c r="BT27" s="83">
        <f t="shared" si="65"/>
        <v>197.57572510966287</v>
      </c>
      <c r="BU27" s="83">
        <f t="shared" si="65"/>
        <v>203.8981483131721</v>
      </c>
      <c r="BV27" s="83">
        <f t="shared" si="65"/>
        <v>210.42288905919361</v>
      </c>
      <c r="BW27" s="83">
        <f t="shared" si="65"/>
        <v>217.15642150908781</v>
      </c>
      <c r="BX27" s="83">
        <f t="shared" si="65"/>
        <v>224.10542699737863</v>
      </c>
      <c r="BY27" s="83">
        <f t="shared" si="65"/>
        <v>231.27680066129474</v>
      </c>
      <c r="BZ27" s="83">
        <f t="shared" si="65"/>
        <v>238.67765828245618</v>
      </c>
      <c r="CA27" s="83">
        <f t="shared" si="65"/>
        <v>246.31534334749477</v>
      </c>
      <c r="CB27" s="83">
        <f t="shared" si="65"/>
        <v>254.19743433461463</v>
      </c>
      <c r="CC27" s="83">
        <f t="shared" si="65"/>
        <v>262.33175223332228</v>
      </c>
      <c r="CD27" s="83">
        <f t="shared" si="65"/>
        <v>270.72636830478859</v>
      </c>
      <c r="CE27" s="83">
        <f t="shared" si="65"/>
        <v>279.38961209054185</v>
      </c>
      <c r="CF27" s="83">
        <f t="shared" si="65"/>
        <v>288.33007967743919</v>
      </c>
      <c r="CG27" s="83">
        <f t="shared" si="65"/>
        <v>297.55664222711727</v>
      </c>
      <c r="CH27" s="83">
        <f t="shared" si="65"/>
        <v>307.07845477838504</v>
      </c>
      <c r="CI27" s="83">
        <f t="shared" si="65"/>
        <v>316.90496533129334</v>
      </c>
      <c r="CJ27" s="83">
        <f t="shared" si="65"/>
        <v>327.04592422189472</v>
      </c>
      <c r="CK27" s="83">
        <f t="shared" si="65"/>
        <v>337.51139379699538</v>
      </c>
      <c r="CL27" s="83">
        <f t="shared" si="65"/>
        <v>348.31175839849925</v>
      </c>
      <c r="CM27" s="83">
        <f t="shared" si="65"/>
        <v>359.45773466725126</v>
      </c>
      <c r="CN27" s="83">
        <f t="shared" si="65"/>
        <v>370.96038217660333</v>
      </c>
      <c r="CO27" s="83">
        <f t="shared" si="65"/>
        <v>382.83111440625464</v>
      </c>
      <c r="CP27" s="83">
        <f t="shared" si="65"/>
        <v>395.08171006725479</v>
      </c>
      <c r="CQ27" s="83">
        <f t="shared" si="65"/>
        <v>407.72432478940698</v>
      </c>
      <c r="CR27" s="83">
        <f t="shared" si="65"/>
        <v>420.77150318266803</v>
      </c>
      <c r="CS27" s="83">
        <f t="shared" si="65"/>
        <v>434.23619128451344</v>
      </c>
      <c r="CT27" s="83">
        <f t="shared" si="65"/>
        <v>448.13174940561788</v>
      </c>
      <c r="CU27" s="83">
        <f t="shared" si="65"/>
        <v>462.47196538659767</v>
      </c>
      <c r="CV27" s="83">
        <f t="shared" si="65"/>
        <v>477.27106827896881</v>
      </c>
      <c r="CW27" s="83">
        <f t="shared" si="65"/>
        <v>492.54374246389585</v>
      </c>
      <c r="CX27" s="83">
        <f t="shared" si="65"/>
        <v>508.30514222274053</v>
      </c>
      <c r="CY27" s="83">
        <f t="shared" si="65"/>
        <v>524.57090677386827</v>
      </c>
      <c r="CZ27" s="83">
        <f t="shared" si="65"/>
        <v>541.35717579063203</v>
      </c>
      <c r="DA27" s="83">
        <f t="shared" si="65"/>
        <v>558.68060541593229</v>
      </c>
      <c r="DB27" s="83">
        <f t="shared" si="65"/>
        <v>576.55838478924215</v>
      </c>
      <c r="DC27" s="83">
        <f t="shared" si="65"/>
        <v>595.00825310249797</v>
      </c>
      <c r="DD27" s="83">
        <f t="shared" si="65"/>
        <v>614.04851720177794</v>
      </c>
      <c r="DE27" s="83">
        <f t="shared" si="65"/>
        <v>633.6980697522348</v>
      </c>
      <c r="DF27" s="83">
        <f t="shared" si="65"/>
        <v>653.97640798430632</v>
      </c>
      <c r="DG27" s="83">
        <f t="shared" si="65"/>
        <v>674.90365303980411</v>
      </c>
      <c r="DH27" s="83">
        <f t="shared" si="65"/>
        <v>696.5005699370779</v>
      </c>
      <c r="DI27" s="83">
        <f t="shared" si="65"/>
        <v>718.78858817506443</v>
      </c>
      <c r="DJ27" s="83">
        <f t="shared" si="65"/>
        <v>741.78982299666654</v>
      </c>
    </row>
    <row r="28" spans="1:115" x14ac:dyDescent="0.2">
      <c r="A28" t="s">
        <v>58</v>
      </c>
      <c r="B28" s="7" t="str">
        <f t="shared" si="61"/>
        <v>-</v>
      </c>
      <c r="C28" s="20" t="str">
        <f t="shared" si="61"/>
        <v>t/a</v>
      </c>
    </row>
    <row r="29" spans="1:115" x14ac:dyDescent="0.2">
      <c r="A29" t="s">
        <v>58</v>
      </c>
      <c r="B29" s="7" t="str">
        <f t="shared" si="61"/>
        <v>-</v>
      </c>
      <c r="C29" s="20" t="str">
        <f t="shared" si="61"/>
        <v>t/a</v>
      </c>
    </row>
    <row r="30" spans="1:115" x14ac:dyDescent="0.2">
      <c r="A30" t="s">
        <v>58</v>
      </c>
      <c r="B30" s="7" t="str">
        <f t="shared" si="61"/>
        <v>-</v>
      </c>
      <c r="C30" s="20" t="str">
        <f t="shared" si="61"/>
        <v>t/a</v>
      </c>
    </row>
    <row r="31" spans="1:115" x14ac:dyDescent="0.2">
      <c r="A31" t="s">
        <v>58</v>
      </c>
      <c r="B31" s="7" t="str">
        <f t="shared" si="61"/>
        <v>-</v>
      </c>
      <c r="C31" s="20" t="str">
        <f t="shared" si="61"/>
        <v>t/a</v>
      </c>
    </row>
    <row r="32" spans="1:115" x14ac:dyDescent="0.2">
      <c r="A32" t="s">
        <v>58</v>
      </c>
      <c r="B32" s="7" t="str">
        <f t="shared" si="61"/>
        <v>-</v>
      </c>
      <c r="C32" s="20" t="str">
        <f t="shared" si="61"/>
        <v>t/a</v>
      </c>
    </row>
    <row r="33" spans="1:115" x14ac:dyDescent="0.2">
      <c r="A33" t="s">
        <v>58</v>
      </c>
      <c r="B33" s="7" t="str">
        <f t="shared" si="61"/>
        <v>-</v>
      </c>
      <c r="C33" s="20" t="str">
        <f t="shared" si="61"/>
        <v>t/a</v>
      </c>
    </row>
    <row r="34" spans="1:115" x14ac:dyDescent="0.2">
      <c r="A34" t="s">
        <v>58</v>
      </c>
      <c r="B34" s="7" t="str">
        <f t="shared" si="61"/>
        <v>-</v>
      </c>
      <c r="C34" s="20" t="str">
        <f t="shared" si="61"/>
        <v>t/a</v>
      </c>
    </row>
    <row r="35" spans="1:115" x14ac:dyDescent="0.2">
      <c r="A35" t="s">
        <v>58</v>
      </c>
      <c r="B35" s="7" t="str">
        <f t="shared" si="61"/>
        <v>-</v>
      </c>
      <c r="C35" s="20" t="str">
        <f t="shared" si="61"/>
        <v>t/a</v>
      </c>
    </row>
    <row r="36" spans="1:115" x14ac:dyDescent="0.2">
      <c r="A36" t="s">
        <v>58</v>
      </c>
      <c r="B36" s="7" t="str">
        <f t="shared" ref="B36:C45" si="66">B13</f>
        <v>-</v>
      </c>
      <c r="C36" s="20" t="str">
        <f t="shared" si="66"/>
        <v>t/a</v>
      </c>
    </row>
    <row r="37" spans="1:115" x14ac:dyDescent="0.2">
      <c r="A37" t="s">
        <v>58</v>
      </c>
      <c r="B37" s="7" t="str">
        <f t="shared" si="66"/>
        <v>-</v>
      </c>
      <c r="C37" s="20" t="str">
        <f t="shared" si="66"/>
        <v>t/a</v>
      </c>
    </row>
    <row r="38" spans="1:115" x14ac:dyDescent="0.2">
      <c r="A38" t="s">
        <v>58</v>
      </c>
      <c r="B38" s="7" t="str">
        <f t="shared" si="66"/>
        <v>-</v>
      </c>
      <c r="C38" s="20" t="str">
        <f t="shared" si="66"/>
        <v>t/a</v>
      </c>
    </row>
    <row r="39" spans="1:115" x14ac:dyDescent="0.2">
      <c r="A39" t="s">
        <v>58</v>
      </c>
      <c r="B39" s="7" t="str">
        <f t="shared" si="66"/>
        <v>-</v>
      </c>
      <c r="C39" s="20" t="str">
        <f t="shared" si="66"/>
        <v>t/a</v>
      </c>
    </row>
    <row r="40" spans="1:115" x14ac:dyDescent="0.2">
      <c r="A40" t="s">
        <v>58</v>
      </c>
      <c r="B40" s="7" t="str">
        <f t="shared" si="66"/>
        <v>-</v>
      </c>
      <c r="C40" s="20" t="str">
        <f t="shared" si="66"/>
        <v>t/a</v>
      </c>
    </row>
    <row r="41" spans="1:115" x14ac:dyDescent="0.2">
      <c r="A41" t="s">
        <v>58</v>
      </c>
      <c r="B41" s="7" t="str">
        <f t="shared" si="66"/>
        <v>-</v>
      </c>
      <c r="C41" s="20" t="str">
        <f t="shared" si="66"/>
        <v>t/a</v>
      </c>
    </row>
    <row r="42" spans="1:115" x14ac:dyDescent="0.2">
      <c r="A42" t="s">
        <v>58</v>
      </c>
      <c r="B42" s="7" t="str">
        <f t="shared" si="66"/>
        <v>-</v>
      </c>
      <c r="C42" s="20" t="str">
        <f t="shared" si="66"/>
        <v>t/a</v>
      </c>
    </row>
    <row r="43" spans="1:115" x14ac:dyDescent="0.2">
      <c r="A43" t="s">
        <v>58</v>
      </c>
      <c r="B43" s="7" t="str">
        <f t="shared" si="66"/>
        <v>-</v>
      </c>
      <c r="C43" s="20" t="str">
        <f t="shared" si="66"/>
        <v>t/a</v>
      </c>
    </row>
    <row r="44" spans="1:115" x14ac:dyDescent="0.2">
      <c r="A44" t="s">
        <v>58</v>
      </c>
      <c r="B44" s="7" t="str">
        <f t="shared" si="66"/>
        <v>-</v>
      </c>
      <c r="C44" s="20" t="str">
        <f t="shared" si="66"/>
        <v>t/a</v>
      </c>
    </row>
    <row r="45" spans="1:115" s="27" customFormat="1" ht="16" thickBot="1" x14ac:dyDescent="0.25">
      <c r="A45" s="27" t="s">
        <v>58</v>
      </c>
      <c r="B45" s="12" t="str">
        <f t="shared" si="66"/>
        <v>-</v>
      </c>
      <c r="C45" s="19" t="str">
        <f t="shared" si="66"/>
        <v>t/a</v>
      </c>
      <c r="DK45" s="395"/>
    </row>
    <row r="46" spans="1:115" s="59" customFormat="1" ht="17" thickTop="1" thickBot="1" x14ac:dyDescent="0.25">
      <c r="B46" s="60" t="s">
        <v>64</v>
      </c>
      <c r="C46" s="61" t="s">
        <v>2</v>
      </c>
      <c r="D46" s="62">
        <f>SUM(D26:D45)</f>
        <v>518.26091339260461</v>
      </c>
      <c r="E46" s="62">
        <f t="shared" ref="E46:BL46" si="67">SUM(E26:E45)</f>
        <v>533.69639376723228</v>
      </c>
      <c r="F46" s="62">
        <f t="shared" si="67"/>
        <v>541.74699697399069</v>
      </c>
      <c r="G46" s="62">
        <f t="shared" si="67"/>
        <v>551.37350859528885</v>
      </c>
      <c r="H46" s="62">
        <f t="shared" si="67"/>
        <v>559.60199997847292</v>
      </c>
      <c r="I46" s="62">
        <f t="shared" si="67"/>
        <v>695.46242547271902</v>
      </c>
      <c r="J46" s="62">
        <f t="shared" si="67"/>
        <v>740.51637653264709</v>
      </c>
      <c r="K46" s="62">
        <f t="shared" si="67"/>
        <v>698.25437479284767</v>
      </c>
      <c r="L46" s="62">
        <f t="shared" si="67"/>
        <v>673.29482715368147</v>
      </c>
      <c r="M46" s="62">
        <f t="shared" si="67"/>
        <v>723.12968607712776</v>
      </c>
      <c r="N46" s="62">
        <f t="shared" si="67"/>
        <v>738.78716254595952</v>
      </c>
      <c r="O46" s="62">
        <f t="shared" si="67"/>
        <v>741.23274147711879</v>
      </c>
      <c r="P46" s="62">
        <f t="shared" si="67"/>
        <v>875.51108693499464</v>
      </c>
      <c r="Q46" s="62">
        <f t="shared" si="67"/>
        <v>885.57753405905464</v>
      </c>
      <c r="R46" s="62">
        <f t="shared" si="67"/>
        <v>914.54006076874646</v>
      </c>
      <c r="S46" s="62">
        <f t="shared" si="67"/>
        <v>1106.5273558796625</v>
      </c>
      <c r="T46" s="62">
        <f t="shared" si="67"/>
        <v>1110.2518971301217</v>
      </c>
      <c r="U46" s="62">
        <f t="shared" si="67"/>
        <v>1123.0585200489945</v>
      </c>
      <c r="V46" s="62">
        <f t="shared" si="67"/>
        <v>1126.8643252611901</v>
      </c>
      <c r="W46" s="62">
        <f t="shared" si="67"/>
        <v>1212.76265835441</v>
      </c>
      <c r="X46" s="62">
        <f t="shared" si="67"/>
        <v>1216.9004961054504</v>
      </c>
      <c r="Y46" s="62">
        <f t="shared" si="67"/>
        <v>1019.0857141888467</v>
      </c>
      <c r="Z46" s="62">
        <f t="shared" si="67"/>
        <v>1009.9047617687568</v>
      </c>
      <c r="AA46" s="62">
        <f t="shared" si="67"/>
        <v>1009.9047618303856</v>
      </c>
      <c r="AB46" s="62">
        <f t="shared" si="67"/>
        <v>1129.2571427881119</v>
      </c>
      <c r="AC46" s="62">
        <f t="shared" si="67"/>
        <v>1193.5238094504491</v>
      </c>
      <c r="AD46" s="62">
        <f t="shared" si="67"/>
        <v>1184.3409442301861</v>
      </c>
      <c r="AE46" s="62">
        <f t="shared" si="67"/>
        <v>1211.8781591474997</v>
      </c>
      <c r="AF46" s="62">
        <f t="shared" si="67"/>
        <v>1744.3685371084564</v>
      </c>
      <c r="AG46" s="62">
        <f t="shared" si="67"/>
        <v>1927.9871517851959</v>
      </c>
      <c r="AH46" s="62">
        <f t="shared" si="67"/>
        <v>1989.682740642322</v>
      </c>
      <c r="AI46" s="62">
        <f t="shared" si="67"/>
        <v>2053.3525883428765</v>
      </c>
      <c r="AJ46" s="62">
        <f t="shared" si="67"/>
        <v>2119.0598711698485</v>
      </c>
      <c r="AK46" s="62">
        <f t="shared" si="67"/>
        <v>2186.8697870472838</v>
      </c>
      <c r="AL46" s="62">
        <f t="shared" si="67"/>
        <v>2256.849620232797</v>
      </c>
      <c r="AM46" s="62">
        <f t="shared" si="67"/>
        <v>2329.0688080802461</v>
      </c>
      <c r="AN46" s="62">
        <f t="shared" si="67"/>
        <v>2403.5990099388141</v>
      </c>
      <c r="AO46" s="62">
        <f t="shared" si="67"/>
        <v>2480.5141782568567</v>
      </c>
      <c r="AP46" s="62">
        <f t="shared" si="67"/>
        <v>2559.890631961076</v>
      </c>
      <c r="AQ46" s="62">
        <f t="shared" si="67"/>
        <v>2641.8071321838306</v>
      </c>
      <c r="AR46" s="62">
        <f t="shared" si="67"/>
        <v>2726.3449604137136</v>
      </c>
      <c r="AS46" s="62">
        <f t="shared" si="67"/>
        <v>2813.5879991469524</v>
      </c>
      <c r="AT46" s="62">
        <f t="shared" si="67"/>
        <v>2903.6228151196551</v>
      </c>
      <c r="AU46" s="62">
        <f t="shared" si="67"/>
        <v>2996.5387452034838</v>
      </c>
      <c r="AV46" s="62">
        <f t="shared" si="67"/>
        <v>3092.4279850499956</v>
      </c>
      <c r="AW46" s="62">
        <f t="shared" si="67"/>
        <v>3191.385680571595</v>
      </c>
      <c r="AX46" s="62">
        <f t="shared" si="67"/>
        <v>3293.5100223498866</v>
      </c>
      <c r="AY46" s="62">
        <f t="shared" si="67"/>
        <v>3398.9023430650827</v>
      </c>
      <c r="AZ46" s="62">
        <f t="shared" si="67"/>
        <v>3507.6672180431651</v>
      </c>
      <c r="BA46" s="62">
        <f t="shared" si="67"/>
        <v>3619.9125690205465</v>
      </c>
      <c r="BB46" s="62">
        <f t="shared" si="67"/>
        <v>3735.7497712292043</v>
      </c>
      <c r="BC46" s="62">
        <f t="shared" si="67"/>
        <v>3855.2937639085385</v>
      </c>
      <c r="BD46" s="62">
        <f t="shared" si="67"/>
        <v>3978.663164353612</v>
      </c>
      <c r="BE46" s="62">
        <f t="shared" si="67"/>
        <v>4105.9803856129274</v>
      </c>
      <c r="BF46" s="62">
        <f t="shared" si="67"/>
        <v>4237.371757952541</v>
      </c>
      <c r="BG46" s="62">
        <f t="shared" si="67"/>
        <v>4372.9676542070229</v>
      </c>
      <c r="BH46" s="62">
        <f t="shared" si="67"/>
        <v>4512.9026191416469</v>
      </c>
      <c r="BI46" s="62">
        <f t="shared" si="67"/>
        <v>4657.3155029541804</v>
      </c>
      <c r="BJ46" s="62">
        <f t="shared" si="67"/>
        <v>4806.3495990487136</v>
      </c>
      <c r="BK46" s="62">
        <f t="shared" si="67"/>
        <v>4960.152786218272</v>
      </c>
      <c r="BL46" s="62">
        <f t="shared" si="67"/>
        <v>5118.8776753772572</v>
      </c>
      <c r="BM46" s="62">
        <f t="shared" ref="BM46:DJ46" si="68">SUM(BM26:BM45)</f>
        <v>5282.6817609893296</v>
      </c>
      <c r="BN46" s="62">
        <f t="shared" si="68"/>
        <v>5451.7275773409883</v>
      </c>
      <c r="BO46" s="62">
        <f t="shared" si="68"/>
        <v>5626.1828598159</v>
      </c>
      <c r="BP46" s="62">
        <f t="shared" si="68"/>
        <v>5806.2207113300101</v>
      </c>
      <c r="BQ46" s="62">
        <f t="shared" si="68"/>
        <v>5992.0197740925705</v>
      </c>
      <c r="BR46" s="62">
        <f t="shared" si="68"/>
        <v>6183.7644068635327</v>
      </c>
      <c r="BS46" s="62">
        <f t="shared" si="68"/>
        <v>6381.6448678831657</v>
      </c>
      <c r="BT46" s="62">
        <f t="shared" si="68"/>
        <v>6585.8575036554275</v>
      </c>
      <c r="BU46" s="62">
        <f t="shared" si="68"/>
        <v>6796.6049437724014</v>
      </c>
      <c r="BV46" s="62">
        <f t="shared" si="68"/>
        <v>7014.0963019731189</v>
      </c>
      <c r="BW46" s="62">
        <f t="shared" si="68"/>
        <v>7238.547383636258</v>
      </c>
      <c r="BX46" s="62">
        <f t="shared" si="68"/>
        <v>7470.1808999126188</v>
      </c>
      <c r="BY46" s="62">
        <f t="shared" si="68"/>
        <v>7709.2266887098231</v>
      </c>
      <c r="BZ46" s="62">
        <f t="shared" si="68"/>
        <v>7955.9219427485368</v>
      </c>
      <c r="CA46" s="62">
        <f t="shared" si="68"/>
        <v>8210.5114449164903</v>
      </c>
      <c r="CB46" s="62">
        <f t="shared" si="68"/>
        <v>8473.2478111538185</v>
      </c>
      <c r="CC46" s="62">
        <f t="shared" si="68"/>
        <v>8744.3917411107413</v>
      </c>
      <c r="CD46" s="62">
        <f t="shared" si="68"/>
        <v>9024.2122768262852</v>
      </c>
      <c r="CE46" s="62">
        <f t="shared" si="68"/>
        <v>9312.9870696847265</v>
      </c>
      <c r="CF46" s="62">
        <f t="shared" si="68"/>
        <v>9611.0026559146372</v>
      </c>
      <c r="CG46" s="62">
        <f t="shared" si="68"/>
        <v>9918.5547409039063</v>
      </c>
      <c r="CH46" s="62">
        <f t="shared" si="68"/>
        <v>10235.948492612832</v>
      </c>
      <c r="CI46" s="62">
        <f t="shared" si="68"/>
        <v>10563.498844376443</v>
      </c>
      <c r="CJ46" s="62">
        <f t="shared" si="68"/>
        <v>10901.53080739649</v>
      </c>
      <c r="CK46" s="62">
        <f t="shared" si="68"/>
        <v>11250.379793233176</v>
      </c>
      <c r="CL46" s="62">
        <f t="shared" si="68"/>
        <v>11610.391946616639</v>
      </c>
      <c r="CM46" s="62">
        <f t="shared" si="68"/>
        <v>11981.924488908371</v>
      </c>
      <c r="CN46" s="62">
        <f t="shared" si="68"/>
        <v>12365.346072553441</v>
      </c>
      <c r="CO46" s="62">
        <f t="shared" si="68"/>
        <v>12761.037146875153</v>
      </c>
      <c r="CP46" s="62">
        <f t="shared" si="68"/>
        <v>13169.390335575157</v>
      </c>
      <c r="CQ46" s="62">
        <f t="shared" si="68"/>
        <v>13590.810826313562</v>
      </c>
      <c r="CR46" s="62">
        <f t="shared" si="68"/>
        <v>14025.716772755595</v>
      </c>
      <c r="CS46" s="62">
        <f t="shared" si="68"/>
        <v>14474.539709483775</v>
      </c>
      <c r="CT46" s="62">
        <f t="shared" si="68"/>
        <v>14937.724980187257</v>
      </c>
      <c r="CU46" s="62">
        <f t="shared" si="68"/>
        <v>15415.73217955325</v>
      </c>
      <c r="CV46" s="62">
        <f t="shared" si="68"/>
        <v>15909.035609298955</v>
      </c>
      <c r="CW46" s="62">
        <f t="shared" si="68"/>
        <v>16418.124748796523</v>
      </c>
      <c r="CX46" s="62">
        <f t="shared" si="68"/>
        <v>16943.50474075801</v>
      </c>
      <c r="CY46" s="62">
        <f t="shared" si="68"/>
        <v>17485.696892462267</v>
      </c>
      <c r="CZ46" s="62">
        <f t="shared" si="68"/>
        <v>18045.239193021062</v>
      </c>
      <c r="DA46" s="62">
        <f t="shared" si="68"/>
        <v>18622.686847197736</v>
      </c>
      <c r="DB46" s="62">
        <f t="shared" si="68"/>
        <v>19218.612826308065</v>
      </c>
      <c r="DC46" s="62">
        <f t="shared" si="68"/>
        <v>19833.608436749924</v>
      </c>
      <c r="DD46" s="62">
        <f t="shared" si="68"/>
        <v>20468.283906725926</v>
      </c>
      <c r="DE46" s="62">
        <f t="shared" si="68"/>
        <v>21123.268991741155</v>
      </c>
      <c r="DF46" s="62">
        <f t="shared" si="68"/>
        <v>21799.213599476876</v>
      </c>
      <c r="DG46" s="62">
        <f t="shared" si="68"/>
        <v>22496.788434660135</v>
      </c>
      <c r="DH46" s="62">
        <f t="shared" si="68"/>
        <v>23216.685664569261</v>
      </c>
      <c r="DI46" s="62">
        <f t="shared" si="68"/>
        <v>23959.619605835476</v>
      </c>
      <c r="DJ46" s="62">
        <f t="shared" si="68"/>
        <v>24726.327433222214</v>
      </c>
      <c r="DK46" s="393"/>
    </row>
    <row r="47" spans="1:115" ht="16" thickTop="1" x14ac:dyDescent="0.2"/>
    <row r="48" spans="1:115" s="45" customFormat="1" ht="58" x14ac:dyDescent="0.2">
      <c r="A48" s="45" t="s">
        <v>59</v>
      </c>
      <c r="B48" s="41" t="e">
        <f ca="1">MID(CELL("Dateiname",$B$2),FIND("]", CELL("Dateiname",$B$2))+1,31)</f>
        <v>#VALUE!</v>
      </c>
      <c r="C48" s="46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t="s">
        <v>59</v>
      </c>
      <c r="B49" s="33" t="s">
        <v>63</v>
      </c>
      <c r="C49" s="34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2" t="s">
        <v>51</v>
      </c>
      <c r="S49" s="491"/>
    </row>
    <row r="50" spans="1:19" ht="42" x14ac:dyDescent="0.2">
      <c r="A50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69">D50+10</f>
        <v>2000</v>
      </c>
      <c r="F50" s="15">
        <f t="shared" si="69"/>
        <v>2010</v>
      </c>
      <c r="G50" s="15">
        <f t="shared" si="69"/>
        <v>2020</v>
      </c>
      <c r="H50" s="15">
        <f t="shared" si="69"/>
        <v>2030</v>
      </c>
      <c r="I50" s="15">
        <f t="shared" si="69"/>
        <v>2040</v>
      </c>
      <c r="J50" s="25">
        <f t="shared" si="69"/>
        <v>2050</v>
      </c>
      <c r="K50" s="15">
        <v>1990</v>
      </c>
      <c r="L50" s="15">
        <f t="shared" ref="L50:Q50" si="70">K50+10</f>
        <v>2000</v>
      </c>
      <c r="M50" s="15">
        <f t="shared" si="70"/>
        <v>2010</v>
      </c>
      <c r="N50" s="15">
        <f t="shared" si="70"/>
        <v>2020</v>
      </c>
      <c r="O50" s="15">
        <f t="shared" si="70"/>
        <v>2030</v>
      </c>
      <c r="P50" s="15">
        <f t="shared" si="70"/>
        <v>2040</v>
      </c>
      <c r="Q50" s="25">
        <f t="shared" si="70"/>
        <v>2050</v>
      </c>
      <c r="R50" s="29" t="s">
        <v>60</v>
      </c>
      <c r="S50" s="30" t="s">
        <v>61</v>
      </c>
    </row>
    <row r="51" spans="1:19" x14ac:dyDescent="0.2">
      <c r="A51" t="s">
        <v>59</v>
      </c>
      <c r="B51" s="7" t="str">
        <f t="shared" ref="B51:B70" si="71">B26</f>
        <v>Magnets</v>
      </c>
      <c r="C51" s="34" t="s">
        <v>63</v>
      </c>
      <c r="D51" s="120">
        <f>'Data Non-Energy-Sector'!J30</f>
        <v>0</v>
      </c>
      <c r="E51" s="122">
        <f>(G51-D51)/(G$50-D$50)*(E$50-D$50)+D51</f>
        <v>3.3333333333333331E-3</v>
      </c>
      <c r="F51" s="122">
        <f>(G51-E51)/(G$50-E$50)*(F$50-E$50)+E51</f>
        <v>6.6666666666666671E-3</v>
      </c>
      <c r="G51" s="120">
        <f>'Data Non-Energy-Sector'!I30</f>
        <v>0.01</v>
      </c>
      <c r="H51" s="122">
        <f>(J51-G51)/(J$50-G$50)*(H$50-G$50)+G51</f>
        <v>0.01</v>
      </c>
      <c r="I51" s="122">
        <f>(J51-H51)/(J$50-H$50)*(I$50-H$50)+H51</f>
        <v>0.01</v>
      </c>
      <c r="J51" s="121">
        <f>'Data Non-Energy-Sector'!K30</f>
        <v>0.01</v>
      </c>
      <c r="K51" s="120">
        <f t="shared" ref="K51:N52" si="72">D51</f>
        <v>0</v>
      </c>
      <c r="L51" s="120">
        <f t="shared" si="72"/>
        <v>3.3333333333333331E-3</v>
      </c>
      <c r="M51" s="120">
        <f t="shared" si="72"/>
        <v>6.6666666666666671E-3</v>
      </c>
      <c r="N51" s="120">
        <f t="shared" si="72"/>
        <v>0.01</v>
      </c>
      <c r="O51" s="122">
        <f>(Q51-N51)/(Q$50-N$50)*(O$50-N$50)+N51</f>
        <v>0.27333333333333332</v>
      </c>
      <c r="P51" s="122">
        <f>(Q51-O51)/(Q$50-O$50)*(P$50-O$50)+O51</f>
        <v>0.53666666666666663</v>
      </c>
      <c r="Q51" s="121">
        <f>'Data Non-Energy-Sector'!L30</f>
        <v>0.8</v>
      </c>
      <c r="R51" s="57">
        <f>'Data Non-Energy-Sector'!G30</f>
        <v>15</v>
      </c>
      <c r="S51" s="252">
        <f>(AC26/N26)^(1/(AC$25-N$25))-1</f>
        <v>3.2493793658782799E-2</v>
      </c>
    </row>
    <row r="52" spans="1:19" x14ac:dyDescent="0.2">
      <c r="A52" t="s">
        <v>59</v>
      </c>
      <c r="B52" s="7" t="str">
        <f t="shared" si="71"/>
        <v>Medical and optical applications</v>
      </c>
      <c r="C52" s="34" t="s">
        <v>63</v>
      </c>
      <c r="D52" s="120">
        <f>'Data Non-Energy-Sector'!J31</f>
        <v>0</v>
      </c>
      <c r="E52" s="122">
        <f>(G52-D52)/(G$50-D$50)*(E$50-D$50)+D52</f>
        <v>3.3333333333333331E-3</v>
      </c>
      <c r="F52" s="122">
        <f>(G52-E52)/(G$50-E$50)*(F$50-E$50)+E52</f>
        <v>6.6666666666666671E-3</v>
      </c>
      <c r="G52" s="120">
        <f>'Data Non-Energy-Sector'!I31</f>
        <v>0.01</v>
      </c>
      <c r="H52" s="122">
        <f>(J52-G52)/(J$50-G$50)*(H$50-G$50)+G52</f>
        <v>0.01</v>
      </c>
      <c r="I52" s="122">
        <f>(J52-H52)/(J$50-H$50)*(I$50-H$50)+H52</f>
        <v>0.01</v>
      </c>
      <c r="J52" s="123">
        <f>'Data Non-Energy-Sector'!K31</f>
        <v>0.01</v>
      </c>
      <c r="K52" s="120">
        <f t="shared" si="72"/>
        <v>0</v>
      </c>
      <c r="L52" s="120">
        <f t="shared" si="72"/>
        <v>3.3333333333333331E-3</v>
      </c>
      <c r="M52" s="120">
        <f t="shared" si="72"/>
        <v>6.6666666666666671E-3</v>
      </c>
      <c r="N52" s="120">
        <f t="shared" si="72"/>
        <v>0.01</v>
      </c>
      <c r="O52" s="122">
        <f>(Q52-N52)/(Q$50-N$50)*(O$50-N$50)+N52</f>
        <v>0.27333333333333332</v>
      </c>
      <c r="P52" s="122">
        <f>(Q52-O52)/(Q$50-O$50)*(P$50-O$50)+O52</f>
        <v>0.53666666666666663</v>
      </c>
      <c r="Q52" s="123">
        <f>'Data Non-Energy-Sector'!L31</f>
        <v>0.8</v>
      </c>
      <c r="R52" s="57">
        <f>'Data Non-Energy-Sector'!G31</f>
        <v>3</v>
      </c>
      <c r="S52" s="252">
        <f>(AC27/N27)^(1/(AC$25-N$25))-1</f>
        <v>3.2493793658782799E-2</v>
      </c>
    </row>
    <row r="53" spans="1:19" x14ac:dyDescent="0.2">
      <c r="A53" t="s">
        <v>59</v>
      </c>
      <c r="B53" s="7" t="str">
        <f t="shared" si="71"/>
        <v>-</v>
      </c>
      <c r="C53" s="34" t="s">
        <v>63</v>
      </c>
      <c r="D53" s="96"/>
      <c r="E53" s="96"/>
      <c r="F53" s="96"/>
      <c r="G53" s="96"/>
      <c r="H53" s="96"/>
      <c r="I53" s="96"/>
      <c r="J53" s="231"/>
      <c r="K53" s="96"/>
      <c r="L53" s="96"/>
      <c r="M53" s="96"/>
      <c r="N53" s="96"/>
      <c r="O53" s="96"/>
      <c r="P53" s="96"/>
      <c r="Q53" s="231"/>
      <c r="S53" s="232"/>
    </row>
    <row r="54" spans="1:19" x14ac:dyDescent="0.2">
      <c r="A54" t="s">
        <v>59</v>
      </c>
      <c r="B54" s="7" t="str">
        <f t="shared" si="71"/>
        <v>-</v>
      </c>
      <c r="C54" s="34" t="s">
        <v>63</v>
      </c>
      <c r="D54" s="96"/>
      <c r="E54" s="96"/>
      <c r="F54" s="96"/>
      <c r="G54" s="96"/>
      <c r="H54" s="96"/>
      <c r="I54" s="96"/>
      <c r="J54" s="231"/>
      <c r="K54" s="96"/>
      <c r="L54" s="96"/>
      <c r="M54" s="96"/>
      <c r="N54" s="96"/>
      <c r="O54" s="96"/>
      <c r="P54" s="96"/>
      <c r="Q54" s="231"/>
      <c r="S54" s="232"/>
    </row>
    <row r="55" spans="1:19" x14ac:dyDescent="0.2">
      <c r="A55" t="s">
        <v>59</v>
      </c>
      <c r="B55" s="7" t="str">
        <f t="shared" si="71"/>
        <v>-</v>
      </c>
      <c r="C55" s="34" t="s">
        <v>63</v>
      </c>
      <c r="D55" s="96"/>
      <c r="E55" s="96"/>
      <c r="F55" s="96"/>
      <c r="G55" s="96"/>
      <c r="H55" s="96"/>
      <c r="I55" s="96"/>
      <c r="J55" s="231"/>
      <c r="K55" s="96"/>
      <c r="L55" s="96"/>
      <c r="M55" s="96"/>
      <c r="N55" s="96"/>
      <c r="O55" s="96"/>
      <c r="P55" s="96"/>
      <c r="Q55" s="231"/>
      <c r="S55" s="232"/>
    </row>
    <row r="56" spans="1:19" x14ac:dyDescent="0.2">
      <c r="A56" t="s">
        <v>59</v>
      </c>
      <c r="B56" s="7" t="str">
        <f t="shared" si="71"/>
        <v>-</v>
      </c>
      <c r="C56" s="34" t="s">
        <v>63</v>
      </c>
      <c r="D56" s="96"/>
      <c r="E56" s="96"/>
      <c r="F56" s="96"/>
      <c r="G56" s="96"/>
      <c r="H56" s="96"/>
      <c r="I56" s="96"/>
      <c r="J56" s="231"/>
      <c r="K56" s="96"/>
      <c r="L56" s="96"/>
      <c r="M56" s="96"/>
      <c r="N56" s="96"/>
      <c r="O56" s="96"/>
      <c r="P56" s="96"/>
      <c r="Q56" s="231"/>
      <c r="S56" s="232"/>
    </row>
    <row r="57" spans="1:19" x14ac:dyDescent="0.2">
      <c r="A57" t="s">
        <v>59</v>
      </c>
      <c r="B57" s="7" t="str">
        <f t="shared" si="71"/>
        <v>-</v>
      </c>
      <c r="C57" s="34" t="s">
        <v>63</v>
      </c>
      <c r="D57" s="96"/>
      <c r="E57" s="96"/>
      <c r="F57" s="96"/>
      <c r="G57" s="96"/>
      <c r="H57" s="96"/>
      <c r="I57" s="96"/>
      <c r="J57" s="231"/>
      <c r="K57" s="96"/>
      <c r="L57" s="96"/>
      <c r="M57" s="96"/>
      <c r="N57" s="96"/>
      <c r="O57" s="96"/>
      <c r="P57" s="96"/>
      <c r="Q57" s="231"/>
      <c r="S57" s="232"/>
    </row>
    <row r="58" spans="1:19" x14ac:dyDescent="0.2">
      <c r="A58" t="s">
        <v>59</v>
      </c>
      <c r="B58" s="7" t="str">
        <f t="shared" si="71"/>
        <v>-</v>
      </c>
      <c r="C58" s="34" t="s">
        <v>63</v>
      </c>
      <c r="D58" s="96"/>
      <c r="E58" s="96"/>
      <c r="F58" s="96"/>
      <c r="G58" s="96"/>
      <c r="H58" s="96"/>
      <c r="I58" s="96"/>
      <c r="J58" s="231"/>
      <c r="K58" s="96"/>
      <c r="L58" s="96"/>
      <c r="M58" s="96"/>
      <c r="N58" s="96"/>
      <c r="O58" s="96"/>
      <c r="P58" s="96"/>
      <c r="Q58" s="231"/>
      <c r="S58" s="232"/>
    </row>
    <row r="59" spans="1:19" x14ac:dyDescent="0.2">
      <c r="A59" t="s">
        <v>59</v>
      </c>
      <c r="B59" s="7" t="str">
        <f t="shared" si="71"/>
        <v>-</v>
      </c>
      <c r="C59" s="36" t="s">
        <v>63</v>
      </c>
      <c r="D59" s="96"/>
      <c r="E59" s="96"/>
      <c r="F59" s="96"/>
      <c r="G59" s="96"/>
      <c r="H59" s="96"/>
      <c r="I59" s="96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t="s">
        <v>59</v>
      </c>
      <c r="B60" s="7" t="str">
        <f t="shared" si="71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t="s">
        <v>59</v>
      </c>
      <c r="B61" s="7" t="str">
        <f t="shared" si="71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t="s">
        <v>59</v>
      </c>
      <c r="B62" s="7" t="str">
        <f t="shared" si="71"/>
        <v>-</v>
      </c>
      <c r="C62" s="36" t="s">
        <v>63</v>
      </c>
      <c r="D62" s="96"/>
      <c r="E62" s="96"/>
      <c r="F62" s="96"/>
      <c r="G62" s="97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t="s">
        <v>59</v>
      </c>
      <c r="B63" s="7" t="str">
        <f t="shared" si="71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t="s">
        <v>59</v>
      </c>
      <c r="B64" s="7" t="str">
        <f t="shared" si="71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t="s">
        <v>59</v>
      </c>
      <c r="B65" s="7" t="str">
        <f t="shared" si="71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t="s">
        <v>59</v>
      </c>
      <c r="B66" s="7" t="str">
        <f t="shared" si="71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t="s">
        <v>59</v>
      </c>
      <c r="B67" s="7" t="str">
        <f t="shared" si="71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t="s">
        <v>59</v>
      </c>
      <c r="B68" s="7" t="str">
        <f t="shared" si="71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t="s">
        <v>59</v>
      </c>
      <c r="B69" s="7" t="str">
        <f t="shared" si="71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s="102" customFormat="1" ht="16" thickBot="1" x14ac:dyDescent="0.25">
      <c r="A70" s="102" t="s">
        <v>59</v>
      </c>
      <c r="B70" s="100" t="str">
        <f t="shared" si="71"/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DK70" s="397"/>
    </row>
    <row r="71" spans="1:115" ht="16" thickTop="1" x14ac:dyDescent="0.2">
      <c r="C71" s="34"/>
      <c r="D71" s="96"/>
      <c r="E71" s="493" t="s">
        <v>150</v>
      </c>
      <c r="F71" s="493"/>
      <c r="G71" s="493"/>
      <c r="H71" s="493"/>
      <c r="I71" s="493"/>
      <c r="J71" s="493"/>
      <c r="K71" s="493"/>
      <c r="L71" s="96"/>
      <c r="M71" s="96"/>
      <c r="N71" s="96"/>
      <c r="O71" s="96"/>
      <c r="P71" s="96"/>
      <c r="Q71" s="97"/>
      <c r="S71" s="98"/>
    </row>
    <row r="72" spans="1:115" x14ac:dyDescent="0.2">
      <c r="C72" s="34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115" x14ac:dyDescent="0.2">
      <c r="C73" s="34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115" x14ac:dyDescent="0.2">
      <c r="C74" s="34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O74" s="96"/>
      <c r="P74" s="96"/>
      <c r="Q74" s="97"/>
      <c r="S74" s="98"/>
    </row>
    <row r="77" spans="1:115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64">
        <v>2050</v>
      </c>
      <c r="BM77" s="64">
        <v>2051</v>
      </c>
      <c r="BN77" s="64">
        <v>2052</v>
      </c>
      <c r="BO77" s="64">
        <v>2053</v>
      </c>
      <c r="BP77" s="64">
        <v>2054</v>
      </c>
      <c r="BQ77" s="64">
        <v>2055</v>
      </c>
      <c r="BR77" s="64">
        <v>2056</v>
      </c>
      <c r="BS77" s="64">
        <v>2057</v>
      </c>
      <c r="BT77" s="64">
        <v>2058</v>
      </c>
      <c r="BU77" s="64">
        <v>2059</v>
      </c>
      <c r="BV77" s="64">
        <v>2060</v>
      </c>
      <c r="BW77" s="64">
        <v>2061</v>
      </c>
      <c r="BX77" s="64">
        <v>2062</v>
      </c>
      <c r="BY77" s="64">
        <v>2063</v>
      </c>
      <c r="BZ77" s="64">
        <v>2064</v>
      </c>
      <c r="CA77" s="64">
        <v>2065</v>
      </c>
      <c r="CB77" s="64">
        <v>2066</v>
      </c>
      <c r="CC77" s="64">
        <v>2067</v>
      </c>
      <c r="CD77" s="64">
        <v>2068</v>
      </c>
      <c r="CE77" s="64">
        <v>2069</v>
      </c>
      <c r="CF77" s="64">
        <v>2070</v>
      </c>
      <c r="CG77" s="64">
        <v>2071</v>
      </c>
      <c r="CH77" s="64">
        <v>2072</v>
      </c>
      <c r="CI77" s="64">
        <v>2073</v>
      </c>
      <c r="CJ77" s="64">
        <v>2074</v>
      </c>
      <c r="CK77" s="64">
        <v>2075</v>
      </c>
      <c r="CL77" s="64">
        <v>2076</v>
      </c>
      <c r="CM77" s="64">
        <v>2077</v>
      </c>
      <c r="CN77" s="64">
        <v>2078</v>
      </c>
      <c r="CO77" s="64">
        <v>2079</v>
      </c>
      <c r="CP77" s="64">
        <v>2080</v>
      </c>
      <c r="CQ77" s="64">
        <v>2081</v>
      </c>
      <c r="CR77" s="64">
        <v>2082</v>
      </c>
      <c r="CS77" s="64">
        <v>2083</v>
      </c>
      <c r="CT77" s="64">
        <v>2084</v>
      </c>
      <c r="CU77" s="64">
        <v>2085</v>
      </c>
      <c r="CV77" s="64">
        <v>2086</v>
      </c>
      <c r="CW77" s="64">
        <v>2087</v>
      </c>
      <c r="CX77" s="64">
        <v>2088</v>
      </c>
      <c r="CY77" s="64">
        <v>2089</v>
      </c>
      <c r="CZ77" s="64">
        <v>2090</v>
      </c>
      <c r="DA77" s="64">
        <v>2091</v>
      </c>
      <c r="DB77" s="64">
        <v>2092</v>
      </c>
      <c r="DC77" s="64">
        <v>2093</v>
      </c>
      <c r="DD77" s="64">
        <v>2094</v>
      </c>
      <c r="DE77" s="64">
        <v>2095</v>
      </c>
      <c r="DF77" s="64">
        <v>2096</v>
      </c>
      <c r="DG77" s="64">
        <v>2097</v>
      </c>
      <c r="DH77" s="64">
        <v>2098</v>
      </c>
      <c r="DI77" s="64">
        <v>2099</v>
      </c>
      <c r="DJ77" s="64">
        <v>2100</v>
      </c>
    </row>
    <row r="78" spans="1:115" x14ac:dyDescent="0.2">
      <c r="B78" s="65" t="s">
        <v>189</v>
      </c>
      <c r="C78" s="65" t="s">
        <v>2</v>
      </c>
      <c r="D78" s="66">
        <f>E78/(1+D88)</f>
        <v>59735.006154057686</v>
      </c>
      <c r="E78" s="66">
        <f>F78/(1+E88)</f>
        <v>61514.107167906783</v>
      </c>
      <c r="F78" s="66">
        <f>G78/(1+F88)</f>
        <v>62442.023627883558</v>
      </c>
      <c r="G78" s="66">
        <f>H78/(1+G88)</f>
        <v>63551.580061873661</v>
      </c>
      <c r="H78" s="84">
        <f>'Framework Data'!H32</f>
        <v>64500</v>
      </c>
      <c r="I78" s="84">
        <f>'Framework Data'!I32</f>
        <v>79900</v>
      </c>
      <c r="J78" s="84">
        <f>'Framework Data'!J32</f>
        <v>84800</v>
      </c>
      <c r="K78" s="84">
        <f>'Framework Data'!K32</f>
        <v>79700</v>
      </c>
      <c r="L78" s="84">
        <f>'Framework Data'!L32</f>
        <v>76600</v>
      </c>
      <c r="M78" s="84">
        <f>'Framework Data'!M32</f>
        <v>82000</v>
      </c>
      <c r="N78" s="84">
        <f>'Framework Data'!N32</f>
        <v>83500</v>
      </c>
      <c r="O78" s="84">
        <f>'Framework Data'!O32</f>
        <v>83500</v>
      </c>
      <c r="P78" s="84">
        <f>'Framework Data'!P32</f>
        <v>98300</v>
      </c>
      <c r="Q78" s="84">
        <f>'Framework Data'!Q32</f>
        <v>99100</v>
      </c>
      <c r="R78" s="84">
        <f>'Framework Data'!R32</f>
        <v>102000</v>
      </c>
      <c r="S78" s="84">
        <f>'Framework Data'!S32</f>
        <v>123000</v>
      </c>
      <c r="T78" s="84">
        <f>'Framework Data'!T32</f>
        <v>123000</v>
      </c>
      <c r="U78" s="84">
        <f>'Framework Data'!U32</f>
        <v>124000</v>
      </c>
      <c r="V78" s="84">
        <f>'Framework Data'!V32</f>
        <v>124000</v>
      </c>
      <c r="W78" s="84">
        <f>'Framework Data'!W32</f>
        <v>133000</v>
      </c>
      <c r="X78" s="84">
        <f>'Framework Data'!X32</f>
        <v>133000</v>
      </c>
      <c r="Y78" s="84">
        <f>'Framework Data'!Y32</f>
        <v>111000</v>
      </c>
      <c r="Z78" s="84">
        <f>'Framework Data'!Z32</f>
        <v>110000</v>
      </c>
      <c r="AA78" s="84">
        <f>'Framework Data'!AA32</f>
        <v>110000</v>
      </c>
      <c r="AB78" s="84">
        <f>'Framework Data'!AB32</f>
        <v>123000</v>
      </c>
      <c r="AC78" s="84">
        <f>'Framework Data'!AC32</f>
        <v>130000</v>
      </c>
      <c r="AD78" s="84">
        <f>'Framework Data'!AD32</f>
        <v>129000</v>
      </c>
      <c r="AE78" s="84">
        <f>'Framework Data'!AE32</f>
        <v>132000</v>
      </c>
      <c r="AF78" s="84">
        <f>'Framework Data'!AF32</f>
        <v>190000</v>
      </c>
      <c r="AG78" s="84">
        <f>'Framework Data'!AG32</f>
        <v>210000</v>
      </c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</row>
    <row r="79" spans="1:115" x14ac:dyDescent="0.2">
      <c r="B79" s="65" t="s">
        <v>197</v>
      </c>
      <c r="C79" s="65" t="s">
        <v>96</v>
      </c>
      <c r="D79" s="242">
        <f>'Framework Data'!$D103</f>
        <v>0.01</v>
      </c>
      <c r="E79" s="242">
        <f>'Framework Data'!$D103</f>
        <v>0.01</v>
      </c>
      <c r="F79" s="242">
        <f>'Framework Data'!$D103</f>
        <v>0.01</v>
      </c>
      <c r="G79" s="242">
        <f>'Framework Data'!$D103</f>
        <v>0.01</v>
      </c>
      <c r="H79" s="242">
        <f>'Framework Data'!$D103</f>
        <v>0.01</v>
      </c>
      <c r="I79" s="242">
        <f>'Framework Data'!$D103</f>
        <v>0.01</v>
      </c>
      <c r="J79" s="242">
        <f>'Framework Data'!$D103</f>
        <v>0.01</v>
      </c>
      <c r="K79" s="242">
        <f>'Framework Data'!$D103</f>
        <v>0.01</v>
      </c>
      <c r="L79" s="242">
        <f>'Framework Data'!$D103</f>
        <v>0.01</v>
      </c>
      <c r="M79" s="242">
        <f>'Framework Data'!$D103</f>
        <v>0.01</v>
      </c>
      <c r="N79" s="242">
        <f>'Framework Data'!$D103</f>
        <v>0.01</v>
      </c>
      <c r="O79" s="242">
        <f>'Framework Data'!$D103</f>
        <v>0.01</v>
      </c>
      <c r="P79" s="242">
        <f>'Framework Data'!$D103</f>
        <v>0.01</v>
      </c>
      <c r="Q79" s="242">
        <f>'Framework Data'!$D103</f>
        <v>0.01</v>
      </c>
      <c r="R79" s="242">
        <f>'Framework Data'!$D103</f>
        <v>0.01</v>
      </c>
      <c r="S79" s="242">
        <f>'Framework Data'!$D103</f>
        <v>0.01</v>
      </c>
      <c r="T79" s="242">
        <f>'Framework Data'!$D103</f>
        <v>0.01</v>
      </c>
      <c r="U79" s="242">
        <f>'Framework Data'!$D103</f>
        <v>0.01</v>
      </c>
      <c r="V79" s="242">
        <f>'Framework Data'!$D103</f>
        <v>0.01</v>
      </c>
      <c r="W79" s="242">
        <f>'Framework Data'!$D103</f>
        <v>0.01</v>
      </c>
      <c r="X79" s="242">
        <f>'Framework Data'!$D103</f>
        <v>0.01</v>
      </c>
      <c r="Y79" s="242">
        <f>'Framework Data'!$D103</f>
        <v>0.01</v>
      </c>
      <c r="Z79" s="242">
        <f>'Framework Data'!$D103</f>
        <v>0.01</v>
      </c>
      <c r="AA79" s="242">
        <f>'Framework Data'!$D103</f>
        <v>0.01</v>
      </c>
      <c r="AB79" s="242">
        <f>'Framework Data'!$D103</f>
        <v>0.01</v>
      </c>
      <c r="AC79" s="242">
        <f>'Framework Data'!$D103</f>
        <v>0.01</v>
      </c>
      <c r="AD79" s="242">
        <f>'Framework Data'!$D103</f>
        <v>0.01</v>
      </c>
      <c r="AE79" s="242">
        <f>'Framework Data'!$D103</f>
        <v>0.01</v>
      </c>
      <c r="AF79" s="242">
        <f>'Framework Data'!$D103</f>
        <v>0.01</v>
      </c>
      <c r="AG79" s="242">
        <f>'Framework Data'!$D103</f>
        <v>0.01</v>
      </c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</row>
    <row r="80" spans="1:115" x14ac:dyDescent="0.2">
      <c r="B80" s="65" t="s">
        <v>196</v>
      </c>
      <c r="C80" s="65" t="s">
        <v>2</v>
      </c>
      <c r="D80" s="74">
        <f>D78*D79</f>
        <v>597.35006154057692</v>
      </c>
      <c r="E80" s="74">
        <f t="shared" ref="E80:AF80" si="73">E78*E79</f>
        <v>615.14107167906786</v>
      </c>
      <c r="F80" s="74">
        <f t="shared" si="73"/>
        <v>624.42023627883555</v>
      </c>
      <c r="G80" s="74">
        <f t="shared" si="73"/>
        <v>635.51580061873665</v>
      </c>
      <c r="H80" s="74">
        <f t="shared" si="73"/>
        <v>645</v>
      </c>
      <c r="I80" s="74">
        <f t="shared" si="73"/>
        <v>799</v>
      </c>
      <c r="J80" s="74">
        <f t="shared" si="73"/>
        <v>848</v>
      </c>
      <c r="K80" s="74">
        <f t="shared" si="73"/>
        <v>797</v>
      </c>
      <c r="L80" s="74">
        <f t="shared" si="73"/>
        <v>766</v>
      </c>
      <c r="M80" s="74">
        <f t="shared" si="73"/>
        <v>820</v>
      </c>
      <c r="N80" s="74">
        <f t="shared" si="73"/>
        <v>835</v>
      </c>
      <c r="O80" s="74">
        <f t="shared" si="73"/>
        <v>835</v>
      </c>
      <c r="P80" s="74">
        <f>P78*P79</f>
        <v>983</v>
      </c>
      <c r="Q80" s="74">
        <f t="shared" si="73"/>
        <v>991</v>
      </c>
      <c r="R80" s="74">
        <f t="shared" si="73"/>
        <v>1020</v>
      </c>
      <c r="S80" s="74">
        <f t="shared" si="73"/>
        <v>1230</v>
      </c>
      <c r="T80" s="74">
        <f t="shared" si="73"/>
        <v>1230</v>
      </c>
      <c r="U80" s="74">
        <f t="shared" si="73"/>
        <v>1240</v>
      </c>
      <c r="V80" s="74">
        <f t="shared" si="73"/>
        <v>1240</v>
      </c>
      <c r="W80" s="74">
        <f t="shared" si="73"/>
        <v>1330</v>
      </c>
      <c r="X80" s="74">
        <f t="shared" si="73"/>
        <v>1330</v>
      </c>
      <c r="Y80" s="74">
        <f t="shared" si="73"/>
        <v>1110</v>
      </c>
      <c r="Z80" s="74">
        <f t="shared" si="73"/>
        <v>1100</v>
      </c>
      <c r="AA80" s="74">
        <f t="shared" si="73"/>
        <v>1100</v>
      </c>
      <c r="AB80" s="74">
        <f t="shared" si="73"/>
        <v>1230</v>
      </c>
      <c r="AC80" s="74">
        <f t="shared" si="73"/>
        <v>1300</v>
      </c>
      <c r="AD80" s="74">
        <f t="shared" si="73"/>
        <v>1290</v>
      </c>
      <c r="AE80" s="74">
        <f t="shared" si="73"/>
        <v>1320</v>
      </c>
      <c r="AF80" s="74">
        <f t="shared" si="73"/>
        <v>1900</v>
      </c>
      <c r="AG80" s="74">
        <f t="shared" ref="AG80" si="74">AG78*AG79</f>
        <v>2100</v>
      </c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</row>
    <row r="81" spans="1:114" x14ac:dyDescent="0.2">
      <c r="B81" s="65" t="s">
        <v>173</v>
      </c>
      <c r="C81" s="65" t="s">
        <v>96</v>
      </c>
      <c r="D81" s="242">
        <f>'Framework Data'!$D104</f>
        <v>0.86760000000000004</v>
      </c>
      <c r="E81" s="242">
        <f>'Framework Data'!$D104</f>
        <v>0.86760000000000004</v>
      </c>
      <c r="F81" s="242">
        <f>'Framework Data'!$D104</f>
        <v>0.86760000000000004</v>
      </c>
      <c r="G81" s="242">
        <f>'Framework Data'!$D104</f>
        <v>0.86760000000000004</v>
      </c>
      <c r="H81" s="242">
        <f>'Framework Data'!$D104</f>
        <v>0.86760000000000004</v>
      </c>
      <c r="I81" s="242">
        <f>'Framework Data'!$D104</f>
        <v>0.86760000000000004</v>
      </c>
      <c r="J81" s="242">
        <f>'Framework Data'!$D104</f>
        <v>0.86760000000000004</v>
      </c>
      <c r="K81" s="242">
        <f>'Framework Data'!$D104</f>
        <v>0.86760000000000004</v>
      </c>
      <c r="L81" s="242">
        <f>'Framework Data'!$D104</f>
        <v>0.86760000000000004</v>
      </c>
      <c r="M81" s="242">
        <f>'Framework Data'!$D104</f>
        <v>0.86760000000000004</v>
      </c>
      <c r="N81" s="242">
        <f>'Framework Data'!$D104</f>
        <v>0.86760000000000004</v>
      </c>
      <c r="O81" s="242">
        <f>'Framework Data'!$D104</f>
        <v>0.86760000000000004</v>
      </c>
      <c r="P81" s="242">
        <f>'Framework Data'!$D104</f>
        <v>0.86760000000000004</v>
      </c>
      <c r="Q81" s="242">
        <f>'Framework Data'!$D104</f>
        <v>0.86760000000000004</v>
      </c>
      <c r="R81" s="242">
        <f>'Framework Data'!$D104</f>
        <v>0.86760000000000004</v>
      </c>
      <c r="S81" s="242">
        <f>'Framework Data'!$D104</f>
        <v>0.86760000000000004</v>
      </c>
      <c r="T81" s="242">
        <f>'Framework Data'!$D104</f>
        <v>0.86760000000000004</v>
      </c>
      <c r="U81" s="242">
        <f>'Framework Data'!$D104</f>
        <v>0.86760000000000004</v>
      </c>
      <c r="V81" s="242">
        <f>'Framework Data'!$D104</f>
        <v>0.86760000000000004</v>
      </c>
      <c r="W81" s="242">
        <f>'Framework Data'!$D104</f>
        <v>0.86760000000000004</v>
      </c>
      <c r="X81" s="242">
        <f>'Framework Data'!$D104</f>
        <v>0.86760000000000004</v>
      </c>
      <c r="Y81" s="242">
        <f>'Framework Data'!$D104</f>
        <v>0.86760000000000004</v>
      </c>
      <c r="Z81" s="242">
        <f>'Framework Data'!$D104</f>
        <v>0.86760000000000004</v>
      </c>
      <c r="AA81" s="242">
        <f>'Framework Data'!$D104</f>
        <v>0.86760000000000004</v>
      </c>
      <c r="AB81" s="242">
        <f>'Framework Data'!$D104</f>
        <v>0.86760000000000004</v>
      </c>
      <c r="AC81" s="242">
        <f>'Framework Data'!$D104</f>
        <v>0.86760000000000004</v>
      </c>
      <c r="AD81" s="242">
        <f>'Framework Data'!$D104</f>
        <v>0.86760000000000004</v>
      </c>
      <c r="AE81" s="242">
        <f>'Framework Data'!$D104</f>
        <v>0.86760000000000004</v>
      </c>
      <c r="AF81" s="242">
        <f>'Framework Data'!$D104</f>
        <v>0.86760000000000004</v>
      </c>
      <c r="AG81" s="242">
        <f>'Framework Data'!$D104</f>
        <v>0.86760000000000004</v>
      </c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</row>
    <row r="82" spans="1:114" x14ac:dyDescent="0.2">
      <c r="B82" s="65" t="s">
        <v>198</v>
      </c>
      <c r="C82" s="65" t="s">
        <v>2</v>
      </c>
      <c r="D82" s="74">
        <f>D80*D81</f>
        <v>518.26091339260461</v>
      </c>
      <c r="E82" s="74">
        <f t="shared" ref="E82:AF82" si="75">E80*E81</f>
        <v>533.69639378875934</v>
      </c>
      <c r="F82" s="74">
        <f t="shared" si="75"/>
        <v>541.74699699551775</v>
      </c>
      <c r="G82" s="74">
        <f t="shared" si="75"/>
        <v>551.37350861681591</v>
      </c>
      <c r="H82" s="74">
        <f t="shared" si="75"/>
        <v>559.60199999999998</v>
      </c>
      <c r="I82" s="74">
        <f t="shared" si="75"/>
        <v>693.2124</v>
      </c>
      <c r="J82" s="74">
        <f t="shared" si="75"/>
        <v>735.72480000000007</v>
      </c>
      <c r="K82" s="74">
        <f t="shared" si="75"/>
        <v>691.47720000000004</v>
      </c>
      <c r="L82" s="74">
        <f t="shared" si="75"/>
        <v>664.58159999999998</v>
      </c>
      <c r="M82" s="74">
        <f t="shared" si="75"/>
        <v>711.43200000000002</v>
      </c>
      <c r="N82" s="74">
        <f t="shared" si="75"/>
        <v>724.44600000000003</v>
      </c>
      <c r="O82" s="74">
        <f t="shared" si="75"/>
        <v>724.44600000000003</v>
      </c>
      <c r="P82" s="74">
        <f t="shared" si="75"/>
        <v>852.85080000000005</v>
      </c>
      <c r="Q82" s="74">
        <f t="shared" si="75"/>
        <v>859.79160000000002</v>
      </c>
      <c r="R82" s="74">
        <f t="shared" si="75"/>
        <v>884.952</v>
      </c>
      <c r="S82" s="74">
        <f t="shared" si="75"/>
        <v>1067.1480000000001</v>
      </c>
      <c r="T82" s="74">
        <f t="shared" si="75"/>
        <v>1067.1480000000001</v>
      </c>
      <c r="U82" s="74">
        <f t="shared" si="75"/>
        <v>1075.8240000000001</v>
      </c>
      <c r="V82" s="74">
        <f t="shared" si="75"/>
        <v>1075.8240000000001</v>
      </c>
      <c r="W82" s="74">
        <f t="shared" si="75"/>
        <v>1153.9080000000001</v>
      </c>
      <c r="X82" s="74">
        <f t="shared" si="75"/>
        <v>1153.9080000000001</v>
      </c>
      <c r="Y82" s="74">
        <f t="shared" si="75"/>
        <v>963.03600000000006</v>
      </c>
      <c r="Z82" s="74">
        <f t="shared" si="75"/>
        <v>954.36</v>
      </c>
      <c r="AA82" s="74">
        <f t="shared" si="75"/>
        <v>954.36</v>
      </c>
      <c r="AB82" s="74">
        <f t="shared" si="75"/>
        <v>1067.1480000000001</v>
      </c>
      <c r="AC82" s="74">
        <f t="shared" si="75"/>
        <v>1127.8800000000001</v>
      </c>
      <c r="AD82" s="74">
        <f t="shared" si="75"/>
        <v>1119.204</v>
      </c>
      <c r="AE82" s="74">
        <f t="shared" si="75"/>
        <v>1145.232</v>
      </c>
      <c r="AF82" s="74">
        <f t="shared" si="75"/>
        <v>1648.44</v>
      </c>
      <c r="AG82" s="74">
        <f t="shared" ref="AG82" si="76">AG80*AG81</f>
        <v>1821.96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1:114" x14ac:dyDescent="0.2">
      <c r="B83" s="65" t="s">
        <v>152</v>
      </c>
      <c r="C83" s="68" t="s">
        <v>89</v>
      </c>
      <c r="D83" s="70">
        <f t="shared" ref="D83:F83" si="77">E83</f>
        <v>0</v>
      </c>
      <c r="E83" s="70">
        <f t="shared" si="77"/>
        <v>0</v>
      </c>
      <c r="F83" s="70">
        <f t="shared" si="77"/>
        <v>0</v>
      </c>
      <c r="G83" s="70">
        <f>H83</f>
        <v>0</v>
      </c>
      <c r="H83" s="240">
        <f>'Framework Data'!D73</f>
        <v>0</v>
      </c>
      <c r="I83" s="70">
        <f t="shared" ref="I83:X83" si="78">($Y$83-$H$83)/($Y$77-$H$77)+H83</f>
        <v>3.2352941176470589E-3</v>
      </c>
      <c r="J83" s="70">
        <f t="shared" si="78"/>
        <v>6.4705882352941177E-3</v>
      </c>
      <c r="K83" s="70">
        <f t="shared" si="78"/>
        <v>9.705882352941177E-3</v>
      </c>
      <c r="L83" s="70">
        <f t="shared" si="78"/>
        <v>1.2941176470588235E-2</v>
      </c>
      <c r="M83" s="70">
        <f t="shared" si="78"/>
        <v>1.6176470588235296E-2</v>
      </c>
      <c r="N83" s="70">
        <f t="shared" si="78"/>
        <v>1.9411764705882354E-2</v>
      </c>
      <c r="O83" s="70">
        <f t="shared" si="78"/>
        <v>2.2647058823529412E-2</v>
      </c>
      <c r="P83" s="70">
        <f t="shared" si="78"/>
        <v>2.5882352941176471E-2</v>
      </c>
      <c r="Q83" s="70">
        <f t="shared" si="78"/>
        <v>2.9117647058823529E-2</v>
      </c>
      <c r="R83" s="70">
        <f t="shared" si="78"/>
        <v>3.2352941176470591E-2</v>
      </c>
      <c r="S83" s="70">
        <f t="shared" si="78"/>
        <v>3.558823529411765E-2</v>
      </c>
      <c r="T83" s="70">
        <f t="shared" si="78"/>
        <v>3.8823529411764708E-2</v>
      </c>
      <c r="U83" s="70">
        <f t="shared" si="78"/>
        <v>4.2058823529411767E-2</v>
      </c>
      <c r="V83" s="70">
        <f t="shared" si="78"/>
        <v>4.5294117647058825E-2</v>
      </c>
      <c r="W83" s="70">
        <f t="shared" si="78"/>
        <v>4.8529411764705883E-2</v>
      </c>
      <c r="X83" s="70">
        <f t="shared" si="78"/>
        <v>5.1764705882352942E-2</v>
      </c>
      <c r="Y83" s="240">
        <f>'Framework Data'!E73</f>
        <v>5.5E-2</v>
      </c>
      <c r="Z83" s="70">
        <f>($AG$83-$Y$83)/($AG$77-$Y$77)+Y83</f>
        <v>5.5E-2</v>
      </c>
      <c r="AA83" s="70">
        <f t="shared" ref="AA83:AF83" si="79">($AG$83-$Y$83)/($AG$77-$Y$77)+Z83</f>
        <v>5.5E-2</v>
      </c>
      <c r="AB83" s="70">
        <f t="shared" si="79"/>
        <v>5.5E-2</v>
      </c>
      <c r="AC83" s="70">
        <f t="shared" si="79"/>
        <v>5.5E-2</v>
      </c>
      <c r="AD83" s="70">
        <f t="shared" si="79"/>
        <v>5.5E-2</v>
      </c>
      <c r="AE83" s="70">
        <f t="shared" si="79"/>
        <v>5.5E-2</v>
      </c>
      <c r="AF83" s="70">
        <f t="shared" si="79"/>
        <v>5.5E-2</v>
      </c>
      <c r="AG83" s="242">
        <f>'Framework Data'!G73</f>
        <v>5.5E-2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1:114" x14ac:dyDescent="0.2">
      <c r="B84" s="65" t="s">
        <v>90</v>
      </c>
      <c r="C84" s="65" t="s">
        <v>2</v>
      </c>
      <c r="D84" s="74">
        <f t="shared" ref="D84:AF84" si="80">D82/(1-D83)</f>
        <v>518.26091339260461</v>
      </c>
      <c r="E84" s="74">
        <f t="shared" si="80"/>
        <v>533.69639378875934</v>
      </c>
      <c r="F84" s="74">
        <f t="shared" si="80"/>
        <v>541.74699699551775</v>
      </c>
      <c r="G84" s="74">
        <f t="shared" si="80"/>
        <v>551.37350861681591</v>
      </c>
      <c r="H84" s="74">
        <f t="shared" si="80"/>
        <v>559.60199999999998</v>
      </c>
      <c r="I84" s="74">
        <f t="shared" si="80"/>
        <v>695.46242549424608</v>
      </c>
      <c r="J84" s="74">
        <f t="shared" si="80"/>
        <v>740.51637655417414</v>
      </c>
      <c r="K84" s="74">
        <f t="shared" si="80"/>
        <v>698.25437481437484</v>
      </c>
      <c r="L84" s="74">
        <f t="shared" si="80"/>
        <v>673.29482717520852</v>
      </c>
      <c r="M84" s="74">
        <f t="shared" si="80"/>
        <v>723.12968609865482</v>
      </c>
      <c r="N84" s="74">
        <f t="shared" si="80"/>
        <v>738.78716256748658</v>
      </c>
      <c r="O84" s="74">
        <f t="shared" si="80"/>
        <v>741.23274149864585</v>
      </c>
      <c r="P84" s="74">
        <f>P82/(1-P83)</f>
        <v>875.51108695652181</v>
      </c>
      <c r="Q84" s="74">
        <f t="shared" si="80"/>
        <v>885.5775340805817</v>
      </c>
      <c r="R84" s="74">
        <f t="shared" si="80"/>
        <v>914.54006079027351</v>
      </c>
      <c r="S84" s="74">
        <f t="shared" si="80"/>
        <v>1106.5273559011896</v>
      </c>
      <c r="T84" s="74">
        <f t="shared" si="80"/>
        <v>1110.2518971848226</v>
      </c>
      <c r="U84" s="74">
        <f t="shared" si="80"/>
        <v>1123.0585201105314</v>
      </c>
      <c r="V84" s="74">
        <f t="shared" si="80"/>
        <v>1126.8643253234752</v>
      </c>
      <c r="W84" s="74">
        <f t="shared" si="80"/>
        <v>1212.7626584234933</v>
      </c>
      <c r="X84" s="74">
        <f t="shared" si="80"/>
        <v>1216.9004962779159</v>
      </c>
      <c r="Y84" s="74">
        <f t="shared" si="80"/>
        <v>1019.0857142857144</v>
      </c>
      <c r="Z84" s="74">
        <f t="shared" si="80"/>
        <v>1009.9047619047619</v>
      </c>
      <c r="AA84" s="74">
        <f t="shared" si="80"/>
        <v>1009.9047619047619</v>
      </c>
      <c r="AB84" s="74">
        <f t="shared" si="80"/>
        <v>1129.257142857143</v>
      </c>
      <c r="AC84" s="74">
        <f t="shared" si="80"/>
        <v>1193.5238095238096</v>
      </c>
      <c r="AD84" s="74">
        <f t="shared" si="80"/>
        <v>1184.3428571428572</v>
      </c>
      <c r="AE84" s="74">
        <f t="shared" si="80"/>
        <v>1211.8857142857144</v>
      </c>
      <c r="AF84" s="74">
        <f t="shared" si="80"/>
        <v>1744.3809523809525</v>
      </c>
      <c r="AG84" s="74">
        <f t="shared" ref="AG84" si="81">AG82/(1-AG83)</f>
        <v>1928.0000000000002</v>
      </c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</row>
    <row r="85" spans="1:114" x14ac:dyDescent="0.2">
      <c r="B85" s="65" t="s">
        <v>91</v>
      </c>
      <c r="C85" s="65" t="s">
        <v>2</v>
      </c>
      <c r="D85" s="237">
        <f>'Framework Data'!D10</f>
        <v>0</v>
      </c>
      <c r="E85" s="237">
        <f>'Framework Data'!E10</f>
        <v>2.1527099265912759E-8</v>
      </c>
      <c r="F85" s="237">
        <f>'Framework Data'!F10</f>
        <v>2.1527099265912759E-8</v>
      </c>
      <c r="G85" s="237">
        <f>'Framework Data'!G10</f>
        <v>2.1527099265912769E-8</v>
      </c>
      <c r="H85" s="237">
        <f>'Framework Data'!H10</f>
        <v>2.1527099265912749E-8</v>
      </c>
      <c r="I85" s="237">
        <f>'Framework Data'!I10</f>
        <v>2.1527099265912749E-8</v>
      </c>
      <c r="J85" s="237">
        <f>'Framework Data'!J10</f>
        <v>2.1527099265912779E-8</v>
      </c>
      <c r="K85" s="237">
        <f>'Framework Data'!K10</f>
        <v>2.1527099265912729E-8</v>
      </c>
      <c r="L85" s="237">
        <f>'Framework Data'!L10</f>
        <v>2.1527099265912779E-8</v>
      </c>
      <c r="M85" s="237">
        <f>'Framework Data'!M10</f>
        <v>2.1527099265912749E-8</v>
      </c>
      <c r="N85" s="237">
        <f>'Framework Data'!N10</f>
        <v>2.1527099265912749E-8</v>
      </c>
      <c r="O85" s="237">
        <f>'Framework Data'!O10</f>
        <v>2.1527099265912779E-8</v>
      </c>
      <c r="P85" s="237">
        <f>'Framework Data'!P10</f>
        <v>2.1527099265912779E-8</v>
      </c>
      <c r="Q85" s="237">
        <f>'Framework Data'!Q10</f>
        <v>2.1527099265912729E-8</v>
      </c>
      <c r="R85" s="237">
        <f>'Framework Data'!R10</f>
        <v>2.1527099265912729E-8</v>
      </c>
      <c r="S85" s="237">
        <f>'Framework Data'!S10</f>
        <v>2.1527099265912842E-8</v>
      </c>
      <c r="T85" s="237">
        <f>'Framework Data'!T10</f>
        <v>5.470094277723449E-8</v>
      </c>
      <c r="U85" s="237">
        <f>'Framework Data'!U10</f>
        <v>6.1536885264553281E-8</v>
      </c>
      <c r="V85" s="237">
        <f>'Framework Data'!V10</f>
        <v>6.2285104267653635E-8</v>
      </c>
      <c r="W85" s="237">
        <f>'Framework Data'!W10</f>
        <v>6.9083337667510682E-8</v>
      </c>
      <c r="X85" s="237">
        <f>'Framework Data'!X10</f>
        <v>1.7246545322972519E-7</v>
      </c>
      <c r="Y85" s="237">
        <f>'Framework Data'!Y10</f>
        <v>9.6867628705902255E-8</v>
      </c>
      <c r="Z85" s="237">
        <f>'Framework Data'!Z10</f>
        <v>1.3600518057807169E-7</v>
      </c>
      <c r="AA85" s="237">
        <f>'Framework Data'!AA10</f>
        <v>7.4376356088449495E-8</v>
      </c>
      <c r="AB85" s="237">
        <f>'Framework Data'!AB10</f>
        <v>6.903115127058753E-8</v>
      </c>
      <c r="AC85" s="237">
        <f>'Framework Data'!AC10</f>
        <v>7.3360457116568376E-8</v>
      </c>
      <c r="AD85" s="237">
        <f>'Framework Data'!AD10</f>
        <v>1.9129126711488931E-3</v>
      </c>
      <c r="AE85" s="237">
        <f>'Framework Data'!AE10</f>
        <v>7.5551382147021704E-3</v>
      </c>
      <c r="AF85" s="237">
        <f>'Framework Data'!AF10</f>
        <v>1.2415272496153431E-2</v>
      </c>
      <c r="AG85" s="237">
        <f>'Framework Data'!AG10</f>
        <v>1.2848214804414219E-2</v>
      </c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</row>
    <row r="86" spans="1:114" x14ac:dyDescent="0.2">
      <c r="B86" s="71" t="s">
        <v>92</v>
      </c>
      <c r="C86" s="65" t="s">
        <v>2</v>
      </c>
      <c r="D86" s="74">
        <f>D84-D85</f>
        <v>518.26091339260461</v>
      </c>
      <c r="E86" s="74">
        <f t="shared" ref="E86:AF86" si="82">E84-E85</f>
        <v>533.69639376723228</v>
      </c>
      <c r="F86" s="74">
        <f t="shared" si="82"/>
        <v>541.74699697399069</v>
      </c>
      <c r="G86" s="74">
        <f t="shared" si="82"/>
        <v>551.37350859528885</v>
      </c>
      <c r="H86" s="74">
        <f t="shared" si="82"/>
        <v>559.60199997847292</v>
      </c>
      <c r="I86" s="74">
        <f t="shared" si="82"/>
        <v>695.46242547271902</v>
      </c>
      <c r="J86" s="74">
        <f t="shared" si="82"/>
        <v>740.51637653264709</v>
      </c>
      <c r="K86" s="74">
        <f t="shared" si="82"/>
        <v>698.25437479284778</v>
      </c>
      <c r="L86" s="74">
        <f t="shared" si="82"/>
        <v>673.29482715368147</v>
      </c>
      <c r="M86" s="74">
        <f t="shared" si="82"/>
        <v>723.12968607712776</v>
      </c>
      <c r="N86" s="74">
        <f t="shared" si="82"/>
        <v>738.78716254595952</v>
      </c>
      <c r="O86" s="74">
        <f t="shared" si="82"/>
        <v>741.23274147711879</v>
      </c>
      <c r="P86" s="74">
        <f t="shared" si="82"/>
        <v>875.51108693499475</v>
      </c>
      <c r="Q86" s="74">
        <f t="shared" si="82"/>
        <v>885.57753405905464</v>
      </c>
      <c r="R86" s="74">
        <f t="shared" si="82"/>
        <v>914.54006076874646</v>
      </c>
      <c r="S86" s="74">
        <f t="shared" si="82"/>
        <v>1106.5273558796625</v>
      </c>
      <c r="T86" s="74">
        <f t="shared" si="82"/>
        <v>1110.2518971301217</v>
      </c>
      <c r="U86" s="74">
        <f t="shared" si="82"/>
        <v>1123.0585200489945</v>
      </c>
      <c r="V86" s="74">
        <f t="shared" si="82"/>
        <v>1126.8643252611901</v>
      </c>
      <c r="W86" s="74">
        <f t="shared" si="82"/>
        <v>1212.76265835441</v>
      </c>
      <c r="X86" s="74">
        <f t="shared" si="82"/>
        <v>1216.9004961054504</v>
      </c>
      <c r="Y86" s="74">
        <f t="shared" si="82"/>
        <v>1019.0857141888467</v>
      </c>
      <c r="Z86" s="74">
        <f t="shared" si="82"/>
        <v>1009.9047617687568</v>
      </c>
      <c r="AA86" s="74">
        <f t="shared" si="82"/>
        <v>1009.9047618303856</v>
      </c>
      <c r="AB86" s="74">
        <f t="shared" si="82"/>
        <v>1129.2571427881119</v>
      </c>
      <c r="AC86" s="74">
        <f t="shared" si="82"/>
        <v>1193.5238094504491</v>
      </c>
      <c r="AD86" s="74">
        <f t="shared" si="82"/>
        <v>1184.3409442301861</v>
      </c>
      <c r="AE86" s="74">
        <f t="shared" si="82"/>
        <v>1211.8781591474997</v>
      </c>
      <c r="AF86" s="74">
        <f t="shared" si="82"/>
        <v>1744.3685371084564</v>
      </c>
      <c r="AG86" s="74">
        <f t="shared" ref="AG86" si="83">AG84-AG85</f>
        <v>1927.9871517851959</v>
      </c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</row>
    <row r="87" spans="1:114" x14ac:dyDescent="0.2">
      <c r="B87" s="65" t="s">
        <v>93</v>
      </c>
      <c r="C87" s="65" t="s">
        <v>94</v>
      </c>
      <c r="D87" s="238">
        <f>'Framework Data'!D$57</f>
        <v>50950509069488.367</v>
      </c>
      <c r="E87" s="238">
        <f>'Framework Data'!E$57</f>
        <v>51647194959981.109</v>
      </c>
      <c r="F87" s="238">
        <f>'Framework Data'!F$57</f>
        <v>52470667633217.25</v>
      </c>
      <c r="G87" s="238">
        <f>'Framework Data'!G$57</f>
        <v>53337588714185.781</v>
      </c>
      <c r="H87" s="238">
        <f>'Framework Data'!H$57</f>
        <v>54833948860734.422</v>
      </c>
      <c r="I87" s="238">
        <f>'Framework Data'!I$57</f>
        <v>56562297159824.047</v>
      </c>
      <c r="J87" s="238">
        <f>'Framework Data'!J$57</f>
        <v>58705719130559.383</v>
      </c>
      <c r="K87" s="238">
        <f>'Framework Data'!K$57</f>
        <v>60986320577218.547</v>
      </c>
      <c r="L87" s="238">
        <f>'Framework Data'!L$57</f>
        <v>62501121248218.641</v>
      </c>
      <c r="M87" s="238">
        <f>'Framework Data'!M$57</f>
        <v>64690042408440.953</v>
      </c>
      <c r="N87" s="238">
        <f>'Framework Data'!N$57</f>
        <v>67746249355230.945</v>
      </c>
      <c r="O87" s="238">
        <f>'Framework Data'!O$57</f>
        <v>69316442935601.664</v>
      </c>
      <c r="P87" s="238">
        <f>'Framework Data'!P$57</f>
        <v>71196116657664.938</v>
      </c>
      <c r="Q87" s="238">
        <f>'Framework Data'!Q$57</f>
        <v>73854265756934.125</v>
      </c>
      <c r="R87" s="238">
        <f>'Framework Data'!R$57</f>
        <v>77602966693876.203</v>
      </c>
      <c r="S87" s="238">
        <f>'Framework Data'!S$57</f>
        <v>81143163086806.188</v>
      </c>
      <c r="T87" s="238">
        <f>'Framework Data'!T$57</f>
        <v>85317812651766.359</v>
      </c>
      <c r="U87" s="238">
        <f>'Framework Data'!U$57</f>
        <v>89736479352572.125</v>
      </c>
      <c r="V87" s="238">
        <f>'Framework Data'!V$57</f>
        <v>92137080273009.359</v>
      </c>
      <c r="W87" s="238">
        <f>'Framework Data'!W$57</f>
        <v>91525864324734.672</v>
      </c>
      <c r="X87" s="238">
        <f>'Framework Data'!X$57</f>
        <v>96148429697269.094</v>
      </c>
      <c r="Y87" s="238">
        <f>'Framework Data'!Y$57</f>
        <v>99863601661332.016</v>
      </c>
      <c r="Z87" s="238">
        <f>'Framework Data'!Z$57</f>
        <v>103026668031011.92</v>
      </c>
      <c r="AA87" s="238">
        <f>'Framework Data'!AA$57</f>
        <v>106423356016032.61</v>
      </c>
      <c r="AB87" s="238">
        <f>'Framework Data'!AB$57</f>
        <v>110099865752272.81</v>
      </c>
      <c r="AC87" s="238">
        <f>'Framework Data'!AC$57</f>
        <v>113829052972541.62</v>
      </c>
      <c r="AD87" s="238">
        <f>'Framework Data'!AD$57</f>
        <v>117527206583639.56</v>
      </c>
      <c r="AE87" s="238">
        <f>'Framework Data'!AE$57</f>
        <v>121974483812883.59</v>
      </c>
      <c r="AF87" s="238">
        <f>'Framework Data'!AF$57</f>
        <v>126314862833648.59</v>
      </c>
      <c r="AG87" s="238">
        <f>'Framework Data'!AG$57</f>
        <v>129796846031689.72</v>
      </c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</row>
    <row r="88" spans="1:114" x14ac:dyDescent="0.2">
      <c r="B88" s="65" t="s">
        <v>95</v>
      </c>
      <c r="C88" s="65" t="s">
        <v>96</v>
      </c>
      <c r="D88" s="239">
        <f>'Framework Data'!D$60</f>
        <v>2.9783223077951389E-2</v>
      </c>
      <c r="E88" s="239">
        <f>'Framework Data'!E$60</f>
        <v>1.5084612338499283E-2</v>
      </c>
      <c r="F88" s="239">
        <f>'Framework Data'!F$60</f>
        <v>1.7769386216602782E-2</v>
      </c>
      <c r="G88" s="239">
        <f>'Framework Data'!G$60</f>
        <v>1.4923624828886374E-2</v>
      </c>
      <c r="H88" s="239">
        <f>'Framework Data'!H$60</f>
        <v>2.9467757558579138E-2</v>
      </c>
      <c r="I88" s="239">
        <f>'Framework Data'!I$60</f>
        <v>3.0206666325427279E-2</v>
      </c>
      <c r="J88" s="239">
        <f>'Framework Data'!J$60</f>
        <v>3.430991950901259E-2</v>
      </c>
      <c r="K88" s="239">
        <f>'Framework Data'!K$60</f>
        <v>3.7078027769383223E-2</v>
      </c>
      <c r="L88" s="239">
        <f>'Framework Data'!L$60</f>
        <v>2.5600548765354746E-2</v>
      </c>
      <c r="M88" s="239">
        <f>'Framework Data'!M$60</f>
        <v>3.245240311908091E-2</v>
      </c>
      <c r="N88" s="239">
        <f>'Framework Data'!N$60</f>
        <v>4.4254030559922199E-2</v>
      </c>
      <c r="O88" s="239">
        <f>'Framework Data'!O$60</f>
        <v>1.9530011103147588E-2</v>
      </c>
      <c r="P88" s="239">
        <f>'Framework Data'!P$60</f>
        <v>2.1687816746712229E-2</v>
      </c>
      <c r="Q88" s="239">
        <f>'Framework Data'!Q$60</f>
        <v>2.9502309241424173E-2</v>
      </c>
      <c r="R88" s="239">
        <f>'Framework Data'!R$60</f>
        <v>4.407677887295549E-2</v>
      </c>
      <c r="S88" s="239">
        <f>'Framework Data'!S$60</f>
        <v>3.899393075224182E-2</v>
      </c>
      <c r="T88" s="239">
        <f>'Framework Data'!T$60</f>
        <v>4.367086832887395E-2</v>
      </c>
      <c r="U88" s="239">
        <f>'Framework Data'!U$60</f>
        <v>4.3192451722335365E-2</v>
      </c>
      <c r="V88" s="239">
        <f>'Framework Data'!V$60</f>
        <v>1.8588910842709937E-2</v>
      </c>
      <c r="W88" s="239">
        <f>'Framework Data'!W$60</f>
        <v>-1.6664258267650212E-2</v>
      </c>
      <c r="X88" s="239">
        <f>'Framework Data'!X$60</f>
        <v>4.3103796996963692E-2</v>
      </c>
      <c r="Y88" s="239">
        <f>'Framework Data'!Y$60</f>
        <v>3.1267998172018995E-2</v>
      </c>
      <c r="Z88" s="239">
        <f>'Framework Data'!Z$60</f>
        <v>2.519738704496376E-2</v>
      </c>
      <c r="AA88" s="239">
        <f>'Framework Data'!AA$60</f>
        <v>2.6715070444901984E-2</v>
      </c>
      <c r="AB88" s="239">
        <f>'Framework Data'!AB$60</f>
        <v>2.8742216301226052E-2</v>
      </c>
      <c r="AC88" s="239">
        <f>'Framework Data'!AC$60</f>
        <v>2.9190340656972749E-2</v>
      </c>
      <c r="AD88" s="239">
        <f>'Framework Data'!AD$60</f>
        <v>2.6055721933096406E-2</v>
      </c>
      <c r="AE88" s="239">
        <f>'Framework Data'!AE$60</f>
        <v>3.2813286918142379E-2</v>
      </c>
      <c r="AF88" s="239">
        <f>'Framework Data'!AF$60</f>
        <v>3.0340607444099988E-2</v>
      </c>
      <c r="AG88" s="239">
        <f>'Framework Data'!AG$60</f>
        <v>2.3355581404925944E-2</v>
      </c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</row>
    <row r="89" spans="1:114" x14ac:dyDescent="0.2">
      <c r="B89" s="65" t="s">
        <v>97</v>
      </c>
      <c r="C89" s="65" t="s">
        <v>96</v>
      </c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239">
        <f>'Framework Data'!AG$61</f>
        <v>3.2000000000000001E-2</v>
      </c>
      <c r="AH89" s="239">
        <f>'Framework Data'!AH$61</f>
        <v>3.2000000000000001E-2</v>
      </c>
      <c r="AI89" s="239">
        <f>'Framework Data'!AI$61</f>
        <v>3.2000000000000001E-2</v>
      </c>
      <c r="AJ89" s="239">
        <f>'Framework Data'!AJ$61</f>
        <v>3.2000000000000001E-2</v>
      </c>
      <c r="AK89" s="239">
        <f>'Framework Data'!AK$61</f>
        <v>3.2000000000000001E-2</v>
      </c>
      <c r="AL89" s="239">
        <f>'Framework Data'!AL$61</f>
        <v>3.2000000000000001E-2</v>
      </c>
      <c r="AM89" s="239">
        <f>'Framework Data'!AM$61</f>
        <v>3.2000000000000001E-2</v>
      </c>
      <c r="AN89" s="239">
        <f>'Framework Data'!AN$61</f>
        <v>3.2000000000000001E-2</v>
      </c>
      <c r="AO89" s="239">
        <f>'Framework Data'!AO$61</f>
        <v>3.2000000000000001E-2</v>
      </c>
      <c r="AP89" s="239">
        <f>'Framework Data'!AP$61</f>
        <v>3.2000000000000001E-2</v>
      </c>
      <c r="AQ89" s="239">
        <f>'Framework Data'!AQ$61</f>
        <v>3.2000000000000001E-2</v>
      </c>
      <c r="AR89" s="239">
        <f>'Framework Data'!AR$61</f>
        <v>3.2000000000000001E-2</v>
      </c>
      <c r="AS89" s="239">
        <f>'Framework Data'!AS$61</f>
        <v>3.2000000000000001E-2</v>
      </c>
      <c r="AT89" s="239">
        <f>'Framework Data'!AT$61</f>
        <v>3.2000000000000001E-2</v>
      </c>
      <c r="AU89" s="239">
        <f>'Framework Data'!AU$61</f>
        <v>3.2000000000000001E-2</v>
      </c>
      <c r="AV89" s="239">
        <f>'Framework Data'!AV$61</f>
        <v>3.2000000000000001E-2</v>
      </c>
      <c r="AW89" s="239">
        <f>'Framework Data'!AW$61</f>
        <v>3.2000000000000001E-2</v>
      </c>
      <c r="AX89" s="239">
        <f>'Framework Data'!AX$61</f>
        <v>3.2000000000000001E-2</v>
      </c>
      <c r="AY89" s="239">
        <f>'Framework Data'!AY$61</f>
        <v>3.2000000000000001E-2</v>
      </c>
      <c r="AZ89" s="239">
        <f>'Framework Data'!AZ$61</f>
        <v>3.2000000000000001E-2</v>
      </c>
      <c r="BA89" s="239">
        <f>'Framework Data'!BA$61</f>
        <v>3.2000000000000001E-2</v>
      </c>
      <c r="BB89" s="239">
        <f>'Framework Data'!BB$61</f>
        <v>3.2000000000000001E-2</v>
      </c>
      <c r="BC89" s="239">
        <f>'Framework Data'!BC$61</f>
        <v>3.2000000000000001E-2</v>
      </c>
      <c r="BD89" s="239">
        <f>'Framework Data'!BD$61</f>
        <v>3.2000000000000001E-2</v>
      </c>
      <c r="BE89" s="239">
        <f>'Framework Data'!BE$61</f>
        <v>3.2000000000000001E-2</v>
      </c>
      <c r="BF89" s="239">
        <f>'Framework Data'!BF$61</f>
        <v>3.2000000000000001E-2</v>
      </c>
      <c r="BG89" s="239">
        <f>'Framework Data'!BG$61</f>
        <v>3.2000000000000001E-2</v>
      </c>
      <c r="BH89" s="239">
        <f>'Framework Data'!BH$61</f>
        <v>3.2000000000000001E-2</v>
      </c>
      <c r="BI89" s="239">
        <f>'Framework Data'!BI$61</f>
        <v>3.2000000000000001E-2</v>
      </c>
      <c r="BJ89" s="239">
        <f>'Framework Data'!BJ$61</f>
        <v>3.2000000000000001E-2</v>
      </c>
      <c r="BK89" s="239">
        <f>'Framework Data'!BK$61</f>
        <v>3.2000000000000001E-2</v>
      </c>
      <c r="BL89" s="239">
        <f>'Framework Data'!BL$61</f>
        <v>3.2000000000000001E-2</v>
      </c>
      <c r="BM89" s="239">
        <f>'Framework Data'!BM$61</f>
        <v>3.2000000000000001E-2</v>
      </c>
      <c r="BN89" s="239">
        <f>'Framework Data'!BN$61</f>
        <v>3.2000000000000001E-2</v>
      </c>
      <c r="BO89" s="239">
        <f>'Framework Data'!BO$61</f>
        <v>3.2000000000000001E-2</v>
      </c>
      <c r="BP89" s="239">
        <f>'Framework Data'!BP$61</f>
        <v>3.2000000000000001E-2</v>
      </c>
      <c r="BQ89" s="239">
        <f>'Framework Data'!BQ$61</f>
        <v>3.2000000000000001E-2</v>
      </c>
      <c r="BR89" s="239">
        <f>'Framework Data'!BR$61</f>
        <v>3.2000000000000001E-2</v>
      </c>
      <c r="BS89" s="239">
        <f>'Framework Data'!BS$61</f>
        <v>3.2000000000000001E-2</v>
      </c>
      <c r="BT89" s="239">
        <f>'Framework Data'!BT$61</f>
        <v>3.2000000000000001E-2</v>
      </c>
      <c r="BU89" s="239">
        <f>'Framework Data'!BU$61</f>
        <v>3.2000000000000001E-2</v>
      </c>
      <c r="BV89" s="239">
        <f>'Framework Data'!BV$61</f>
        <v>3.2000000000000001E-2</v>
      </c>
      <c r="BW89" s="239">
        <f>'Framework Data'!BW$61</f>
        <v>3.2000000000000001E-2</v>
      </c>
      <c r="BX89" s="239">
        <f>'Framework Data'!BX$61</f>
        <v>3.2000000000000001E-2</v>
      </c>
      <c r="BY89" s="239">
        <f>'Framework Data'!BY$61</f>
        <v>3.2000000000000001E-2</v>
      </c>
      <c r="BZ89" s="239">
        <f>'Framework Data'!BZ$61</f>
        <v>3.2000000000000001E-2</v>
      </c>
      <c r="CA89" s="239">
        <f>'Framework Data'!CA$61</f>
        <v>3.2000000000000001E-2</v>
      </c>
      <c r="CB89" s="239">
        <f>'Framework Data'!CB$61</f>
        <v>3.2000000000000001E-2</v>
      </c>
      <c r="CC89" s="239">
        <f>'Framework Data'!CC$61</f>
        <v>3.2000000000000001E-2</v>
      </c>
      <c r="CD89" s="239">
        <f>'Framework Data'!CD$61</f>
        <v>3.2000000000000001E-2</v>
      </c>
      <c r="CE89" s="239">
        <f>'Framework Data'!CE$61</f>
        <v>3.2000000000000001E-2</v>
      </c>
      <c r="CF89" s="239">
        <f>'Framework Data'!CF$61</f>
        <v>3.2000000000000001E-2</v>
      </c>
      <c r="CG89" s="239">
        <f>'Framework Data'!CG$61</f>
        <v>3.2000000000000001E-2</v>
      </c>
      <c r="CH89" s="239">
        <f>'Framework Data'!CH$61</f>
        <v>3.2000000000000001E-2</v>
      </c>
      <c r="CI89" s="239">
        <f>'Framework Data'!CI$61</f>
        <v>3.2000000000000001E-2</v>
      </c>
      <c r="CJ89" s="239">
        <f>'Framework Data'!CJ$61</f>
        <v>3.2000000000000001E-2</v>
      </c>
      <c r="CK89" s="239">
        <f>'Framework Data'!CK$61</f>
        <v>3.2000000000000001E-2</v>
      </c>
      <c r="CL89" s="239">
        <f>'Framework Data'!CL$61</f>
        <v>3.2000000000000001E-2</v>
      </c>
      <c r="CM89" s="239">
        <f>'Framework Data'!CM$61</f>
        <v>3.2000000000000001E-2</v>
      </c>
      <c r="CN89" s="239">
        <f>'Framework Data'!CN$61</f>
        <v>3.2000000000000001E-2</v>
      </c>
      <c r="CO89" s="239">
        <f>'Framework Data'!CO$61</f>
        <v>3.2000000000000001E-2</v>
      </c>
      <c r="CP89" s="239">
        <f>'Framework Data'!CP$61</f>
        <v>3.2000000000000001E-2</v>
      </c>
      <c r="CQ89" s="239">
        <f>'Framework Data'!CQ$61</f>
        <v>3.2000000000000001E-2</v>
      </c>
      <c r="CR89" s="239">
        <f>'Framework Data'!CR$61</f>
        <v>3.2000000000000001E-2</v>
      </c>
      <c r="CS89" s="239">
        <f>'Framework Data'!CS$61</f>
        <v>3.2000000000000001E-2</v>
      </c>
      <c r="CT89" s="239">
        <f>'Framework Data'!CT$61</f>
        <v>3.2000000000000001E-2</v>
      </c>
      <c r="CU89" s="239">
        <f>'Framework Data'!CU$61</f>
        <v>3.2000000000000001E-2</v>
      </c>
      <c r="CV89" s="239">
        <f>'Framework Data'!CV$61</f>
        <v>3.2000000000000001E-2</v>
      </c>
      <c r="CW89" s="239">
        <f>'Framework Data'!CW$61</f>
        <v>3.2000000000000001E-2</v>
      </c>
      <c r="CX89" s="239">
        <f>'Framework Data'!CX$61</f>
        <v>3.2000000000000001E-2</v>
      </c>
      <c r="CY89" s="239">
        <f>'Framework Data'!CY$61</f>
        <v>3.2000000000000001E-2</v>
      </c>
      <c r="CZ89" s="239">
        <f>'Framework Data'!CZ$61</f>
        <v>3.2000000000000001E-2</v>
      </c>
      <c r="DA89" s="239">
        <f>'Framework Data'!DA$61</f>
        <v>3.2000000000000001E-2</v>
      </c>
      <c r="DB89" s="239">
        <f>'Framework Data'!DB$61</f>
        <v>3.2000000000000001E-2</v>
      </c>
      <c r="DC89" s="239">
        <f>'Framework Data'!DC$61</f>
        <v>3.2000000000000001E-2</v>
      </c>
      <c r="DD89" s="239">
        <f>'Framework Data'!DD$61</f>
        <v>3.2000000000000001E-2</v>
      </c>
      <c r="DE89" s="239">
        <f>'Framework Data'!DE$61</f>
        <v>3.2000000000000001E-2</v>
      </c>
      <c r="DF89" s="239">
        <f>'Framework Data'!DF$61</f>
        <v>3.2000000000000001E-2</v>
      </c>
      <c r="DG89" s="239">
        <f>'Framework Data'!DG$61</f>
        <v>3.2000000000000001E-2</v>
      </c>
      <c r="DH89" s="239">
        <f>'Framework Data'!DH$61</f>
        <v>3.2000000000000001E-2</v>
      </c>
      <c r="DI89" s="239">
        <f>'Framework Data'!DI$61</f>
        <v>3.2000000000000001E-2</v>
      </c>
      <c r="DJ89" s="239">
        <f>'Framework Data'!DJ$61</f>
        <v>3.2000000000000001E-2</v>
      </c>
    </row>
    <row r="90" spans="1:114" x14ac:dyDescent="0.2">
      <c r="A90" s="65"/>
      <c r="B90" s="65" t="s">
        <v>98</v>
      </c>
      <c r="C90" s="65" t="s">
        <v>96</v>
      </c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239">
        <f>'Framework Data'!AG$62</f>
        <v>3.2000000000000001E-2</v>
      </c>
      <c r="AH90" s="239">
        <f>'Framework Data'!AH$62</f>
        <v>3.2000000000000001E-2</v>
      </c>
      <c r="AI90" s="239">
        <f>'Framework Data'!AI$62</f>
        <v>3.2000000000000001E-2</v>
      </c>
      <c r="AJ90" s="239">
        <f>'Framework Data'!AJ$62</f>
        <v>3.2000000000000001E-2</v>
      </c>
      <c r="AK90" s="239">
        <f>'Framework Data'!AK$62</f>
        <v>3.2000000000000001E-2</v>
      </c>
      <c r="AL90" s="239">
        <f>'Framework Data'!AL$62</f>
        <v>3.2000000000000001E-2</v>
      </c>
      <c r="AM90" s="239">
        <f>'Framework Data'!AM$62</f>
        <v>3.2000000000000001E-2</v>
      </c>
      <c r="AN90" s="239">
        <f>'Framework Data'!AN$62</f>
        <v>3.2000000000000001E-2</v>
      </c>
      <c r="AO90" s="239">
        <f>'Framework Data'!AO$62</f>
        <v>3.2000000000000001E-2</v>
      </c>
      <c r="AP90" s="239">
        <f>'Framework Data'!AP$62</f>
        <v>3.2000000000000001E-2</v>
      </c>
      <c r="AQ90" s="239">
        <f>'Framework Data'!AQ$62</f>
        <v>3.2000000000000001E-2</v>
      </c>
      <c r="AR90" s="239">
        <f>'Framework Data'!AR$62</f>
        <v>3.2000000000000001E-2</v>
      </c>
      <c r="AS90" s="239">
        <f>'Framework Data'!AS$62</f>
        <v>3.2000000000000001E-2</v>
      </c>
      <c r="AT90" s="239">
        <f>'Framework Data'!AT$62</f>
        <v>3.2000000000000001E-2</v>
      </c>
      <c r="AU90" s="239">
        <f>'Framework Data'!AU$62</f>
        <v>3.2000000000000001E-2</v>
      </c>
      <c r="AV90" s="239">
        <f>'Framework Data'!AV$62</f>
        <v>3.2000000000000001E-2</v>
      </c>
      <c r="AW90" s="239">
        <f>'Framework Data'!AW$62</f>
        <v>3.2000000000000001E-2</v>
      </c>
      <c r="AX90" s="239">
        <f>'Framework Data'!AX$62</f>
        <v>3.2000000000000001E-2</v>
      </c>
      <c r="AY90" s="239">
        <f>'Framework Data'!AY$62</f>
        <v>3.2000000000000001E-2</v>
      </c>
      <c r="AZ90" s="239">
        <f>'Framework Data'!AZ$62</f>
        <v>3.2000000000000001E-2</v>
      </c>
      <c r="BA90" s="239">
        <f>'Framework Data'!BA$62</f>
        <v>3.2000000000000001E-2</v>
      </c>
      <c r="BB90" s="239">
        <f>'Framework Data'!BB$62</f>
        <v>3.2000000000000001E-2</v>
      </c>
      <c r="BC90" s="239">
        <f>'Framework Data'!BC$62</f>
        <v>3.2000000000000001E-2</v>
      </c>
      <c r="BD90" s="239">
        <f>'Framework Data'!BD$62</f>
        <v>3.2000000000000001E-2</v>
      </c>
      <c r="BE90" s="239">
        <f>'Framework Data'!BE$62</f>
        <v>3.2000000000000001E-2</v>
      </c>
      <c r="BF90" s="239">
        <f>'Framework Data'!BF$62</f>
        <v>3.2000000000000001E-2</v>
      </c>
      <c r="BG90" s="239">
        <f>'Framework Data'!BG$62</f>
        <v>3.2000000000000001E-2</v>
      </c>
      <c r="BH90" s="239">
        <f>'Framework Data'!BH$62</f>
        <v>3.2000000000000001E-2</v>
      </c>
      <c r="BI90" s="239">
        <f>'Framework Data'!BI$62</f>
        <v>3.2000000000000001E-2</v>
      </c>
      <c r="BJ90" s="239">
        <f>'Framework Data'!BJ$62</f>
        <v>3.2000000000000001E-2</v>
      </c>
      <c r="BK90" s="239">
        <f>'Framework Data'!BK$62</f>
        <v>3.2000000000000001E-2</v>
      </c>
      <c r="BL90" s="239">
        <f>'Framework Data'!BL$62</f>
        <v>3.2000000000000001E-2</v>
      </c>
      <c r="BM90" s="239">
        <f>'Framework Data'!BM$62</f>
        <v>3.2000000000000001E-2</v>
      </c>
      <c r="BN90" s="239">
        <f>'Framework Data'!BN$62</f>
        <v>3.2000000000000001E-2</v>
      </c>
      <c r="BO90" s="239">
        <f>'Framework Data'!BO$62</f>
        <v>3.2000000000000001E-2</v>
      </c>
      <c r="BP90" s="239">
        <f>'Framework Data'!BP$62</f>
        <v>3.2000000000000001E-2</v>
      </c>
      <c r="BQ90" s="239">
        <f>'Framework Data'!BQ$62</f>
        <v>3.2000000000000001E-2</v>
      </c>
      <c r="BR90" s="239">
        <f>'Framework Data'!BR$62</f>
        <v>3.2000000000000001E-2</v>
      </c>
      <c r="BS90" s="239">
        <f>'Framework Data'!BS$62</f>
        <v>3.2000000000000001E-2</v>
      </c>
      <c r="BT90" s="239">
        <f>'Framework Data'!BT$62</f>
        <v>3.2000000000000001E-2</v>
      </c>
      <c r="BU90" s="239">
        <f>'Framework Data'!BU$62</f>
        <v>3.2000000000000001E-2</v>
      </c>
      <c r="BV90" s="239">
        <f>'Framework Data'!BV$62</f>
        <v>3.2000000000000001E-2</v>
      </c>
      <c r="BW90" s="239">
        <f>'Framework Data'!BW$62</f>
        <v>3.2000000000000001E-2</v>
      </c>
      <c r="BX90" s="239">
        <f>'Framework Data'!BX$62</f>
        <v>3.2000000000000001E-2</v>
      </c>
      <c r="BY90" s="239">
        <f>'Framework Data'!BY$62</f>
        <v>3.2000000000000001E-2</v>
      </c>
      <c r="BZ90" s="239">
        <f>'Framework Data'!BZ$62</f>
        <v>3.2000000000000001E-2</v>
      </c>
      <c r="CA90" s="239">
        <f>'Framework Data'!CA$62</f>
        <v>3.2000000000000001E-2</v>
      </c>
      <c r="CB90" s="239">
        <f>'Framework Data'!CB$62</f>
        <v>3.2000000000000001E-2</v>
      </c>
      <c r="CC90" s="239">
        <f>'Framework Data'!CC$62</f>
        <v>3.2000000000000001E-2</v>
      </c>
      <c r="CD90" s="239">
        <f>'Framework Data'!CD$62</f>
        <v>3.2000000000000001E-2</v>
      </c>
      <c r="CE90" s="239">
        <f>'Framework Data'!CE$62</f>
        <v>3.2000000000000001E-2</v>
      </c>
      <c r="CF90" s="239">
        <f>'Framework Data'!CF$62</f>
        <v>3.2000000000000001E-2</v>
      </c>
      <c r="CG90" s="239">
        <f>'Framework Data'!CG$62</f>
        <v>3.2000000000000001E-2</v>
      </c>
      <c r="CH90" s="239">
        <f>'Framework Data'!CH$62</f>
        <v>3.2000000000000001E-2</v>
      </c>
      <c r="CI90" s="239">
        <f>'Framework Data'!CI$62</f>
        <v>3.2000000000000001E-2</v>
      </c>
      <c r="CJ90" s="239">
        <f>'Framework Data'!CJ$62</f>
        <v>3.2000000000000001E-2</v>
      </c>
      <c r="CK90" s="239">
        <f>'Framework Data'!CK$62</f>
        <v>3.2000000000000001E-2</v>
      </c>
      <c r="CL90" s="239">
        <f>'Framework Data'!CL$62</f>
        <v>3.2000000000000001E-2</v>
      </c>
      <c r="CM90" s="239">
        <f>'Framework Data'!CM$62</f>
        <v>3.2000000000000001E-2</v>
      </c>
      <c r="CN90" s="239">
        <f>'Framework Data'!CN$62</f>
        <v>3.2000000000000001E-2</v>
      </c>
      <c r="CO90" s="239">
        <f>'Framework Data'!CO$62</f>
        <v>3.2000000000000001E-2</v>
      </c>
      <c r="CP90" s="239">
        <f>'Framework Data'!CP$62</f>
        <v>3.2000000000000001E-2</v>
      </c>
      <c r="CQ90" s="239">
        <f>'Framework Data'!CQ$62</f>
        <v>3.2000000000000001E-2</v>
      </c>
      <c r="CR90" s="239">
        <f>'Framework Data'!CR$62</f>
        <v>3.2000000000000001E-2</v>
      </c>
      <c r="CS90" s="239">
        <f>'Framework Data'!CS$62</f>
        <v>3.2000000000000001E-2</v>
      </c>
      <c r="CT90" s="239">
        <f>'Framework Data'!CT$62</f>
        <v>3.2000000000000001E-2</v>
      </c>
      <c r="CU90" s="239">
        <f>'Framework Data'!CU$62</f>
        <v>3.2000000000000001E-2</v>
      </c>
      <c r="CV90" s="239">
        <f>'Framework Data'!CV$62</f>
        <v>3.2000000000000001E-2</v>
      </c>
      <c r="CW90" s="239">
        <f>'Framework Data'!CW$62</f>
        <v>3.2000000000000001E-2</v>
      </c>
      <c r="CX90" s="239">
        <f>'Framework Data'!CX$62</f>
        <v>3.2000000000000001E-2</v>
      </c>
      <c r="CY90" s="239">
        <f>'Framework Data'!CY$62</f>
        <v>3.2000000000000001E-2</v>
      </c>
      <c r="CZ90" s="239">
        <f>'Framework Data'!CZ$62</f>
        <v>3.2000000000000001E-2</v>
      </c>
      <c r="DA90" s="239">
        <f>'Framework Data'!DA$62</f>
        <v>3.2000000000000001E-2</v>
      </c>
      <c r="DB90" s="239">
        <f>'Framework Data'!DB$62</f>
        <v>3.2000000000000001E-2</v>
      </c>
      <c r="DC90" s="239">
        <f>'Framework Data'!DC$62</f>
        <v>3.2000000000000001E-2</v>
      </c>
      <c r="DD90" s="239">
        <f>'Framework Data'!DD$62</f>
        <v>3.2000000000000001E-2</v>
      </c>
      <c r="DE90" s="239">
        <f>'Framework Data'!DE$62</f>
        <v>3.2000000000000001E-2</v>
      </c>
      <c r="DF90" s="239">
        <f>'Framework Data'!DF$62</f>
        <v>3.2000000000000001E-2</v>
      </c>
      <c r="DG90" s="239">
        <f>'Framework Data'!DG$62</f>
        <v>3.2000000000000001E-2</v>
      </c>
      <c r="DH90" s="239">
        <f>'Framework Data'!DH$62</f>
        <v>3.2000000000000001E-2</v>
      </c>
      <c r="DI90" s="239">
        <f>'Framework Data'!DI$62</f>
        <v>3.2000000000000001E-2</v>
      </c>
      <c r="DJ90" s="239">
        <f>'Framework Data'!DJ$62</f>
        <v>3.2000000000000001E-2</v>
      </c>
    </row>
    <row r="91" spans="1:114" x14ac:dyDescent="0.2"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</row>
    <row r="92" spans="1:114" x14ac:dyDescent="0.2">
      <c r="B92" s="64" t="s">
        <v>99</v>
      </c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</row>
    <row r="93" spans="1:114" x14ac:dyDescent="0.2">
      <c r="B93" s="236" t="str">
        <f>B3</f>
        <v>Magnets</v>
      </c>
      <c r="C93" s="65" t="s">
        <v>96</v>
      </c>
      <c r="D93" s="70">
        <f t="shared" ref="D93:AC93" si="84">E93</f>
        <v>0.97</v>
      </c>
      <c r="E93" s="70">
        <f t="shared" si="84"/>
        <v>0.97</v>
      </c>
      <c r="F93" s="70">
        <f t="shared" si="84"/>
        <v>0.97</v>
      </c>
      <c r="G93" s="70">
        <f t="shared" si="84"/>
        <v>0.97</v>
      </c>
      <c r="H93" s="70">
        <f t="shared" si="84"/>
        <v>0.97</v>
      </c>
      <c r="I93" s="70">
        <f t="shared" si="84"/>
        <v>0.97</v>
      </c>
      <c r="J93" s="70">
        <f t="shared" si="84"/>
        <v>0.97</v>
      </c>
      <c r="K93" s="70">
        <f t="shared" si="84"/>
        <v>0.97</v>
      </c>
      <c r="L93" s="70">
        <f t="shared" si="84"/>
        <v>0.97</v>
      </c>
      <c r="M93" s="70">
        <f t="shared" si="84"/>
        <v>0.97</v>
      </c>
      <c r="N93" s="70">
        <f t="shared" si="84"/>
        <v>0.97</v>
      </c>
      <c r="O93" s="70">
        <f t="shared" si="84"/>
        <v>0.97</v>
      </c>
      <c r="P93" s="70">
        <f t="shared" si="84"/>
        <v>0.97</v>
      </c>
      <c r="Q93" s="70">
        <f t="shared" si="84"/>
        <v>0.97</v>
      </c>
      <c r="R93" s="70">
        <f t="shared" si="84"/>
        <v>0.97</v>
      </c>
      <c r="S93" s="70">
        <f t="shared" si="84"/>
        <v>0.97</v>
      </c>
      <c r="T93" s="70">
        <f t="shared" si="84"/>
        <v>0.97</v>
      </c>
      <c r="U93" s="70">
        <f t="shared" si="84"/>
        <v>0.97</v>
      </c>
      <c r="V93" s="70">
        <f t="shared" si="84"/>
        <v>0.97</v>
      </c>
      <c r="W93" s="70">
        <f t="shared" si="84"/>
        <v>0.97</v>
      </c>
      <c r="X93" s="70">
        <f t="shared" si="84"/>
        <v>0.97</v>
      </c>
      <c r="Y93" s="70">
        <f t="shared" si="84"/>
        <v>0.97</v>
      </c>
      <c r="Z93" s="70">
        <f t="shared" si="84"/>
        <v>0.97</v>
      </c>
      <c r="AA93" s="70">
        <f t="shared" si="84"/>
        <v>0.97</v>
      </c>
      <c r="AB93" s="70">
        <f t="shared" si="84"/>
        <v>0.97</v>
      </c>
      <c r="AC93" s="70">
        <f t="shared" si="84"/>
        <v>0.97</v>
      </c>
      <c r="AD93" s="241">
        <f>'Data Non-Energy-Sector'!E30</f>
        <v>0.97</v>
      </c>
      <c r="AE93" s="70">
        <f t="shared" ref="AE93:AG94" si="85">AD93</f>
        <v>0.97</v>
      </c>
      <c r="AF93" s="70">
        <f t="shared" si="85"/>
        <v>0.97</v>
      </c>
      <c r="AG93" s="70">
        <f t="shared" si="85"/>
        <v>0.97</v>
      </c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</row>
    <row r="94" spans="1:114" x14ac:dyDescent="0.2">
      <c r="B94" s="236" t="str">
        <f>B4</f>
        <v>Medical and optical applications</v>
      </c>
      <c r="C94" s="65" t="s">
        <v>96</v>
      </c>
      <c r="D94" s="70">
        <f t="shared" ref="D94:AC94" si="86">E94</f>
        <v>0.03</v>
      </c>
      <c r="E94" s="70">
        <f t="shared" si="86"/>
        <v>0.03</v>
      </c>
      <c r="F94" s="70">
        <f t="shared" si="86"/>
        <v>0.03</v>
      </c>
      <c r="G94" s="70">
        <f t="shared" si="86"/>
        <v>0.03</v>
      </c>
      <c r="H94" s="70">
        <f t="shared" si="86"/>
        <v>0.03</v>
      </c>
      <c r="I94" s="70">
        <f t="shared" si="86"/>
        <v>0.03</v>
      </c>
      <c r="J94" s="70">
        <f t="shared" si="86"/>
        <v>0.03</v>
      </c>
      <c r="K94" s="70">
        <f t="shared" si="86"/>
        <v>0.03</v>
      </c>
      <c r="L94" s="70">
        <f t="shared" si="86"/>
        <v>0.03</v>
      </c>
      <c r="M94" s="70">
        <f t="shared" si="86"/>
        <v>0.03</v>
      </c>
      <c r="N94" s="70">
        <f t="shared" si="86"/>
        <v>0.03</v>
      </c>
      <c r="O94" s="70">
        <f t="shared" si="86"/>
        <v>0.03</v>
      </c>
      <c r="P94" s="70">
        <f t="shared" si="86"/>
        <v>0.03</v>
      </c>
      <c r="Q94" s="70">
        <f t="shared" si="86"/>
        <v>0.03</v>
      </c>
      <c r="R94" s="70">
        <f t="shared" si="86"/>
        <v>0.03</v>
      </c>
      <c r="S94" s="70">
        <f t="shared" si="86"/>
        <v>0.03</v>
      </c>
      <c r="T94" s="70">
        <f t="shared" si="86"/>
        <v>0.03</v>
      </c>
      <c r="U94" s="70">
        <f t="shared" si="86"/>
        <v>0.03</v>
      </c>
      <c r="V94" s="70">
        <f t="shared" si="86"/>
        <v>0.03</v>
      </c>
      <c r="W94" s="70">
        <f t="shared" si="86"/>
        <v>0.03</v>
      </c>
      <c r="X94" s="70">
        <f t="shared" si="86"/>
        <v>0.03</v>
      </c>
      <c r="Y94" s="70">
        <f t="shared" si="86"/>
        <v>0.03</v>
      </c>
      <c r="Z94" s="70">
        <f t="shared" si="86"/>
        <v>0.03</v>
      </c>
      <c r="AA94" s="70">
        <f t="shared" si="86"/>
        <v>0.03</v>
      </c>
      <c r="AB94" s="70">
        <f t="shared" si="86"/>
        <v>0.03</v>
      </c>
      <c r="AC94" s="70">
        <f t="shared" si="86"/>
        <v>0.03</v>
      </c>
      <c r="AD94" s="241">
        <f>'Data Non-Energy-Sector'!E31</f>
        <v>0.03</v>
      </c>
      <c r="AE94" s="70">
        <f t="shared" si="85"/>
        <v>0.03</v>
      </c>
      <c r="AF94" s="70">
        <f t="shared" si="85"/>
        <v>0.03</v>
      </c>
      <c r="AG94" s="70">
        <f t="shared" si="85"/>
        <v>0.03</v>
      </c>
      <c r="AH94" s="65"/>
      <c r="AI94" s="65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  <c r="CJ94" s="73"/>
      <c r="CK94" s="73"/>
      <c r="CL94" s="73"/>
      <c r="CM94" s="73"/>
      <c r="CN94" s="73"/>
      <c r="CO94" s="73"/>
      <c r="CP94" s="73"/>
      <c r="CQ94" s="73"/>
      <c r="CR94" s="73"/>
      <c r="CS94" s="73"/>
      <c r="CT94" s="73"/>
      <c r="CU94" s="73"/>
      <c r="CV94" s="73"/>
      <c r="CW94" s="73"/>
      <c r="CX94" s="73"/>
      <c r="CY94" s="73"/>
      <c r="CZ94" s="73"/>
      <c r="DA94" s="73"/>
      <c r="DB94" s="73"/>
      <c r="DC94" s="73"/>
      <c r="DD94" s="73"/>
      <c r="DE94" s="73"/>
      <c r="DF94" s="73"/>
      <c r="DG94" s="73"/>
      <c r="DH94" s="73"/>
      <c r="DI94" s="73"/>
      <c r="DJ94" s="73"/>
    </row>
    <row r="95" spans="1:114" x14ac:dyDescent="0.2">
      <c r="B95" s="64" t="s">
        <v>99</v>
      </c>
      <c r="C95" s="65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</row>
    <row r="96" spans="1:114" x14ac:dyDescent="0.2">
      <c r="B96" s="64" t="s">
        <v>57</v>
      </c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</row>
    <row r="97" spans="2:114" x14ac:dyDescent="0.2">
      <c r="B97" s="236" t="str">
        <f>B93</f>
        <v>Magnets</v>
      </c>
      <c r="C97" s="65" t="s">
        <v>2</v>
      </c>
      <c r="D97" s="74">
        <f t="shared" ref="D97:AF97" si="87">D$86*D93</f>
        <v>502.71308599082647</v>
      </c>
      <c r="E97" s="74">
        <f t="shared" si="87"/>
        <v>517.68550195421528</v>
      </c>
      <c r="F97" s="74">
        <f t="shared" si="87"/>
        <v>525.49458706477094</v>
      </c>
      <c r="G97" s="74">
        <f t="shared" si="87"/>
        <v>534.83230333743018</v>
      </c>
      <c r="H97" s="74">
        <f t="shared" si="87"/>
        <v>542.81393997911869</v>
      </c>
      <c r="I97" s="74">
        <f t="shared" si="87"/>
        <v>674.59855270853745</v>
      </c>
      <c r="J97" s="74">
        <f t="shared" si="87"/>
        <v>718.30088523666768</v>
      </c>
      <c r="K97" s="74">
        <f t="shared" si="87"/>
        <v>677.30674354906228</v>
      </c>
      <c r="L97" s="74">
        <f t="shared" si="87"/>
        <v>653.09598233907104</v>
      </c>
      <c r="M97" s="74">
        <f t="shared" si="87"/>
        <v>701.43579549481387</v>
      </c>
      <c r="N97" s="74">
        <f t="shared" si="87"/>
        <v>716.62354766958072</v>
      </c>
      <c r="O97" s="74">
        <f t="shared" si="87"/>
        <v>718.9957592328052</v>
      </c>
      <c r="P97" s="74">
        <f t="shared" si="87"/>
        <v>849.24575432694485</v>
      </c>
      <c r="Q97" s="74">
        <f t="shared" si="87"/>
        <v>859.01020803728295</v>
      </c>
      <c r="R97" s="74">
        <f t="shared" si="87"/>
        <v>887.10385894568401</v>
      </c>
      <c r="S97" s="74">
        <f t="shared" si="87"/>
        <v>1073.3315352032726</v>
      </c>
      <c r="T97" s="74">
        <f t="shared" si="87"/>
        <v>1076.9443402162181</v>
      </c>
      <c r="U97" s="74">
        <f t="shared" si="87"/>
        <v>1089.3667644475247</v>
      </c>
      <c r="V97" s="74">
        <f t="shared" si="87"/>
        <v>1093.0583955033544</v>
      </c>
      <c r="W97" s="74">
        <f t="shared" si="87"/>
        <v>1176.3797786037776</v>
      </c>
      <c r="X97" s="74">
        <f t="shared" si="87"/>
        <v>1180.3934812222869</v>
      </c>
      <c r="Y97" s="74">
        <f t="shared" si="87"/>
        <v>988.51314276318135</v>
      </c>
      <c r="Z97" s="74">
        <f t="shared" si="87"/>
        <v>979.60761891569405</v>
      </c>
      <c r="AA97" s="74">
        <f t="shared" si="87"/>
        <v>979.607618975474</v>
      </c>
      <c r="AB97" s="74">
        <f t="shared" si="87"/>
        <v>1095.3794285044685</v>
      </c>
      <c r="AC97" s="74">
        <f t="shared" si="87"/>
        <v>1157.7180951669357</v>
      </c>
      <c r="AD97" s="74">
        <f t="shared" si="87"/>
        <v>1148.8107159032804</v>
      </c>
      <c r="AE97" s="74">
        <f t="shared" si="87"/>
        <v>1175.5218143730747</v>
      </c>
      <c r="AF97" s="74">
        <f t="shared" si="87"/>
        <v>1692.0374809952027</v>
      </c>
      <c r="AG97" s="74">
        <f t="shared" ref="AG97" si="88">AG$86*AG93</f>
        <v>1870.1475372316399</v>
      </c>
      <c r="AH97" s="74">
        <f t="shared" ref="AH97:AW97" si="89">AG97*(1+AH$89)</f>
        <v>1929.9922584230524</v>
      </c>
      <c r="AI97" s="74">
        <f t="shared" si="89"/>
        <v>1991.7520106925901</v>
      </c>
      <c r="AJ97" s="74">
        <f t="shared" si="89"/>
        <v>2055.4880750347529</v>
      </c>
      <c r="AK97" s="74">
        <f t="shared" si="89"/>
        <v>2121.2636934358652</v>
      </c>
      <c r="AL97" s="74">
        <f t="shared" si="89"/>
        <v>2189.1441316258129</v>
      </c>
      <c r="AM97" s="74">
        <f t="shared" si="89"/>
        <v>2259.1967438378388</v>
      </c>
      <c r="AN97" s="74">
        <f t="shared" si="89"/>
        <v>2331.4910396406499</v>
      </c>
      <c r="AO97" s="74">
        <f t="shared" si="89"/>
        <v>2406.0987529091508</v>
      </c>
      <c r="AP97" s="74">
        <f t="shared" si="89"/>
        <v>2483.0939130022439</v>
      </c>
      <c r="AQ97" s="74">
        <f t="shared" si="89"/>
        <v>2562.5529182183159</v>
      </c>
      <c r="AR97" s="74">
        <f t="shared" si="89"/>
        <v>2644.554611601302</v>
      </c>
      <c r="AS97" s="74">
        <f t="shared" si="89"/>
        <v>2729.1803591725438</v>
      </c>
      <c r="AT97" s="74">
        <f t="shared" si="89"/>
        <v>2816.5141306660653</v>
      </c>
      <c r="AU97" s="74">
        <f t="shared" si="89"/>
        <v>2906.6425828473793</v>
      </c>
      <c r="AV97" s="74">
        <f t="shared" si="89"/>
        <v>2999.6551454984956</v>
      </c>
      <c r="AW97" s="74">
        <f t="shared" si="89"/>
        <v>3095.6441101544474</v>
      </c>
      <c r="AX97" s="74">
        <f t="shared" ref="AW97:BL98" si="90">AW97*(1+AX$89)</f>
        <v>3194.7047216793899</v>
      </c>
      <c r="AY97" s="74">
        <f t="shared" si="90"/>
        <v>3296.9352727731302</v>
      </c>
      <c r="AZ97" s="74">
        <f t="shared" si="90"/>
        <v>3402.4372015018703</v>
      </c>
      <c r="BA97" s="74">
        <f t="shared" si="90"/>
        <v>3511.3151919499301</v>
      </c>
      <c r="BB97" s="74">
        <f t="shared" si="90"/>
        <v>3623.6772780923279</v>
      </c>
      <c r="BC97" s="74">
        <f t="shared" si="90"/>
        <v>3739.6349509912825</v>
      </c>
      <c r="BD97" s="74">
        <f t="shared" si="90"/>
        <v>3859.3032694230037</v>
      </c>
      <c r="BE97" s="74">
        <f t="shared" si="90"/>
        <v>3982.80097404454</v>
      </c>
      <c r="BF97" s="74">
        <f t="shared" si="90"/>
        <v>4110.2506052139652</v>
      </c>
      <c r="BG97" s="74">
        <f t="shared" si="90"/>
        <v>4241.778624580812</v>
      </c>
      <c r="BH97" s="74">
        <f t="shared" si="90"/>
        <v>4377.5155405673977</v>
      </c>
      <c r="BI97" s="74">
        <f t="shared" si="90"/>
        <v>4517.5960378655545</v>
      </c>
      <c r="BJ97" s="74">
        <f t="shared" si="90"/>
        <v>4662.1591110772524</v>
      </c>
      <c r="BK97" s="74">
        <f t="shared" si="90"/>
        <v>4811.3482026317242</v>
      </c>
      <c r="BL97" s="74">
        <f t="shared" si="90"/>
        <v>4965.3113451159397</v>
      </c>
      <c r="BM97" s="74">
        <f t="shared" ref="BM97:BM98" si="91">BL97*(1+BM$89)</f>
        <v>5124.2013081596497</v>
      </c>
      <c r="BN97" s="74">
        <f t="shared" ref="BN97:BN98" si="92">BM97*(1+BN$89)</f>
        <v>5288.1757500207586</v>
      </c>
      <c r="BO97" s="74">
        <f t="shared" ref="BO97:BO98" si="93">BN97*(1+BO$89)</f>
        <v>5457.3973740214233</v>
      </c>
      <c r="BP97" s="74">
        <f t="shared" ref="BP97:BP98" si="94">BO97*(1+BP$89)</f>
        <v>5632.0340899901094</v>
      </c>
      <c r="BQ97" s="74">
        <f t="shared" ref="BQ97:BQ98" si="95">BP97*(1+BQ$89)</f>
        <v>5812.2591808697935</v>
      </c>
      <c r="BR97" s="74">
        <f t="shared" ref="BR97:BR98" si="96">BQ97*(1+BR$89)</f>
        <v>5998.2514746576271</v>
      </c>
      <c r="BS97" s="74">
        <f t="shared" ref="BS97:BS98" si="97">BR97*(1+BS$89)</f>
        <v>6190.195521846671</v>
      </c>
      <c r="BT97" s="74">
        <f t="shared" ref="BT97:BT98" si="98">BS97*(1+BT$89)</f>
        <v>6388.2817785457646</v>
      </c>
      <c r="BU97" s="74">
        <f t="shared" ref="BU97:BU98" si="99">BT97*(1+BU$89)</f>
        <v>6592.7067954592294</v>
      </c>
      <c r="BV97" s="74">
        <f t="shared" ref="BV97:BV98" si="100">BU97*(1+BV$89)</f>
        <v>6803.6734129139249</v>
      </c>
      <c r="BW97" s="74">
        <f t="shared" ref="BW97:BW98" si="101">BV97*(1+BW$89)</f>
        <v>7021.3909621271705</v>
      </c>
      <c r="BX97" s="74">
        <f t="shared" ref="BX97:BX98" si="102">BW97*(1+BX$89)</f>
        <v>7246.0754729152404</v>
      </c>
      <c r="BY97" s="74">
        <f t="shared" ref="BY97:BY98" si="103">BX97*(1+BY$89)</f>
        <v>7477.949888048528</v>
      </c>
      <c r="BZ97" s="74">
        <f t="shared" ref="BZ97:BZ98" si="104">BY97*(1+BZ$89)</f>
        <v>7717.2442844660809</v>
      </c>
      <c r="CA97" s="74">
        <f t="shared" ref="CA97:CA98" si="105">BZ97*(1+CA$89)</f>
        <v>7964.1961015689958</v>
      </c>
      <c r="CB97" s="74">
        <f t="shared" ref="CB97:CB98" si="106">CA97*(1+CB$89)</f>
        <v>8219.0503768192048</v>
      </c>
      <c r="CC97" s="74">
        <f t="shared" ref="CC97:CC98" si="107">CB97*(1+CC$89)</f>
        <v>8482.0599888774195</v>
      </c>
      <c r="CD97" s="74">
        <f t="shared" ref="CD97:CD98" si="108">CC97*(1+CD$89)</f>
        <v>8753.4859085214975</v>
      </c>
      <c r="CE97" s="74">
        <f t="shared" ref="CE97:CE98" si="109">CD97*(1+CE$89)</f>
        <v>9033.5974575941855</v>
      </c>
      <c r="CF97" s="74">
        <f t="shared" ref="CF97:CF98" si="110">CE97*(1+CF$89)</f>
        <v>9322.6725762371989</v>
      </c>
      <c r="CG97" s="74">
        <f t="shared" ref="CG97:CG98" si="111">CF97*(1+CG$89)</f>
        <v>9620.9980986767896</v>
      </c>
      <c r="CH97" s="74">
        <f t="shared" ref="CH97:CH98" si="112">CG97*(1+CH$89)</f>
        <v>9928.8700378344474</v>
      </c>
      <c r="CI97" s="74">
        <f t="shared" ref="CI97:CI98" si="113">CH97*(1+CI$89)</f>
        <v>10246.593879045149</v>
      </c>
      <c r="CJ97" s="74">
        <f t="shared" ref="CJ97:CJ98" si="114">CI97*(1+CJ$89)</f>
        <v>10574.484883174595</v>
      </c>
      <c r="CK97" s="74">
        <f t="shared" ref="CK97:CK98" si="115">CJ97*(1+CK$89)</f>
        <v>10912.868399436182</v>
      </c>
      <c r="CL97" s="74">
        <f t="shared" ref="CL97:CL98" si="116">CK97*(1+CL$89)</f>
        <v>11262.08018821814</v>
      </c>
      <c r="CM97" s="74">
        <f t="shared" ref="CM97:CM98" si="117">CL97*(1+CM$89)</f>
        <v>11622.466754241121</v>
      </c>
      <c r="CN97" s="74">
        <f t="shared" ref="CN97:CN98" si="118">CM97*(1+CN$89)</f>
        <v>11994.385690376837</v>
      </c>
      <c r="CO97" s="74">
        <f t="shared" ref="CO97:CO98" si="119">CN97*(1+CO$89)</f>
        <v>12378.206032468897</v>
      </c>
      <c r="CP97" s="74">
        <f t="shared" ref="CP97:CP98" si="120">CO97*(1+CP$89)</f>
        <v>12774.308625507902</v>
      </c>
      <c r="CQ97" s="74">
        <f t="shared" ref="CQ97:CQ98" si="121">CP97*(1+CQ$89)</f>
        <v>13183.086501524154</v>
      </c>
      <c r="CR97" s="74">
        <f t="shared" ref="CR97:CR98" si="122">CQ97*(1+CR$89)</f>
        <v>13604.945269572927</v>
      </c>
      <c r="CS97" s="74">
        <f t="shared" ref="CS97:CS98" si="123">CR97*(1+CS$89)</f>
        <v>14040.303518199262</v>
      </c>
      <c r="CT97" s="74">
        <f t="shared" ref="CT97:CT98" si="124">CS97*(1+CT$89)</f>
        <v>14489.593230781638</v>
      </c>
      <c r="CU97" s="74">
        <f t="shared" ref="CU97:CU98" si="125">CT97*(1+CU$89)</f>
        <v>14953.260214166652</v>
      </c>
      <c r="CV97" s="74">
        <f t="shared" ref="CV97:CV98" si="126">CU97*(1+CV$89)</f>
        <v>15431.764541019986</v>
      </c>
      <c r="CW97" s="74">
        <f t="shared" ref="CW97:CW98" si="127">CV97*(1+CW$89)</f>
        <v>15925.581006332626</v>
      </c>
      <c r="CX97" s="74">
        <f t="shared" ref="CX97:CX98" si="128">CW97*(1+CX$89)</f>
        <v>16435.19959853527</v>
      </c>
      <c r="CY97" s="74">
        <f t="shared" ref="CY97:CY98" si="129">CX97*(1+CY$89)</f>
        <v>16961.125985688399</v>
      </c>
      <c r="CZ97" s="74">
        <f t="shared" ref="CZ97:CZ98" si="130">CY97*(1+CZ$89)</f>
        <v>17503.882017230429</v>
      </c>
      <c r="DA97" s="74">
        <f t="shared" ref="DA97:DA98" si="131">CZ97*(1+DA$89)</f>
        <v>18064.006241781804</v>
      </c>
      <c r="DB97" s="74">
        <f t="shared" ref="DB97:DB98" si="132">DA97*(1+DB$89)</f>
        <v>18642.054441518823</v>
      </c>
      <c r="DC97" s="74">
        <f t="shared" ref="DC97:DC98" si="133">DB97*(1+DC$89)</f>
        <v>19238.600183647428</v>
      </c>
      <c r="DD97" s="74">
        <f t="shared" ref="DD97:DD98" si="134">DC97*(1+DD$89)</f>
        <v>19854.235389524147</v>
      </c>
      <c r="DE97" s="74">
        <f t="shared" ref="DE97:DE98" si="135">DD97*(1+DE$89)</f>
        <v>20489.570921988921</v>
      </c>
      <c r="DF97" s="74">
        <f t="shared" ref="DF97:DF98" si="136">DE97*(1+DF$89)</f>
        <v>21145.237191492568</v>
      </c>
      <c r="DG97" s="74">
        <f t="shared" ref="DG97:DG98" si="137">DF97*(1+DG$89)</f>
        <v>21821.884781620331</v>
      </c>
      <c r="DH97" s="74">
        <f t="shared" ref="DH97:DH98" si="138">DG97*(1+DH$89)</f>
        <v>22520.185094632183</v>
      </c>
      <c r="DI97" s="74">
        <f t="shared" ref="DI97:DI98" si="139">DH97*(1+DI$89)</f>
        <v>23240.831017660414</v>
      </c>
      <c r="DJ97" s="74">
        <f t="shared" ref="DJ97:DJ98" si="140">DI97*(1+DJ$89)</f>
        <v>23984.537610225547</v>
      </c>
    </row>
    <row r="98" spans="2:114" x14ac:dyDescent="0.2">
      <c r="B98" s="236" t="str">
        <f>B94</f>
        <v>Medical and optical applications</v>
      </c>
      <c r="C98" s="65" t="s">
        <v>2</v>
      </c>
      <c r="D98" s="74">
        <f t="shared" ref="D98:AF98" si="141">D$86*D94</f>
        <v>15.547827401778138</v>
      </c>
      <c r="E98" s="74">
        <f t="shared" si="141"/>
        <v>16.010891813016968</v>
      </c>
      <c r="F98" s="74">
        <f t="shared" si="141"/>
        <v>16.252409909219722</v>
      </c>
      <c r="G98" s="74">
        <f t="shared" si="141"/>
        <v>16.541205257858664</v>
      </c>
      <c r="H98" s="74">
        <f t="shared" si="141"/>
        <v>16.788059999354186</v>
      </c>
      <c r="I98" s="74">
        <f t="shared" si="141"/>
        <v>20.863872764181568</v>
      </c>
      <c r="J98" s="74">
        <f t="shared" si="141"/>
        <v>22.215491295979412</v>
      </c>
      <c r="K98" s="74">
        <f t="shared" si="141"/>
        <v>20.947631243785434</v>
      </c>
      <c r="L98" s="74">
        <f t="shared" si="141"/>
        <v>20.198844814610442</v>
      </c>
      <c r="M98" s="74">
        <f t="shared" si="141"/>
        <v>21.693890582313831</v>
      </c>
      <c r="N98" s="74">
        <f t="shared" si="141"/>
        <v>22.163614876378784</v>
      </c>
      <c r="O98" s="74">
        <f t="shared" si="141"/>
        <v>22.236982244313563</v>
      </c>
      <c r="P98" s="74">
        <f t="shared" si="141"/>
        <v>26.265332608049842</v>
      </c>
      <c r="Q98" s="74">
        <f t="shared" si="141"/>
        <v>26.567326021771638</v>
      </c>
      <c r="R98" s="74">
        <f t="shared" si="141"/>
        <v>27.436201823062394</v>
      </c>
      <c r="S98" s="74">
        <f t="shared" si="141"/>
        <v>33.195820676389872</v>
      </c>
      <c r="T98" s="74">
        <f t="shared" si="141"/>
        <v>33.307556913903653</v>
      </c>
      <c r="U98" s="74">
        <f t="shared" si="141"/>
        <v>33.691755601469836</v>
      </c>
      <c r="V98" s="74">
        <f t="shared" si="141"/>
        <v>33.805929757835699</v>
      </c>
      <c r="W98" s="74">
        <f t="shared" si="141"/>
        <v>36.382879750632299</v>
      </c>
      <c r="X98" s="74">
        <f t="shared" si="141"/>
        <v>36.507014883163514</v>
      </c>
      <c r="Y98" s="74">
        <f t="shared" si="141"/>
        <v>30.572571425665402</v>
      </c>
      <c r="Z98" s="74">
        <f t="shared" si="141"/>
        <v>30.297142853062702</v>
      </c>
      <c r="AA98" s="74">
        <f t="shared" si="141"/>
        <v>30.297142854911566</v>
      </c>
      <c r="AB98" s="74">
        <f t="shared" si="141"/>
        <v>33.877714283643357</v>
      </c>
      <c r="AC98" s="74">
        <f t="shared" si="141"/>
        <v>35.805714283513474</v>
      </c>
      <c r="AD98" s="74">
        <f t="shared" si="141"/>
        <v>35.530228326905579</v>
      </c>
      <c r="AE98" s="74">
        <f t="shared" si="141"/>
        <v>36.35634477442499</v>
      </c>
      <c r="AF98" s="74">
        <f t="shared" si="141"/>
        <v>52.331056113253688</v>
      </c>
      <c r="AG98" s="74">
        <f t="shared" ref="AG98" si="142">AG$86*AG94</f>
        <v>57.839614553555876</v>
      </c>
      <c r="AH98" s="74">
        <f t="shared" ref="AH98:AV98" si="143">AG98*(1+AH$89)</f>
        <v>59.690482219269668</v>
      </c>
      <c r="AI98" s="74">
        <f t="shared" si="143"/>
        <v>61.600577650286297</v>
      </c>
      <c r="AJ98" s="74">
        <f t="shared" si="143"/>
        <v>63.571796135095461</v>
      </c>
      <c r="AK98" s="74">
        <f t="shared" si="143"/>
        <v>65.606093611418515</v>
      </c>
      <c r="AL98" s="74">
        <f t="shared" si="143"/>
        <v>67.705488606983906</v>
      </c>
      <c r="AM98" s="74">
        <f t="shared" si="143"/>
        <v>69.87206424240739</v>
      </c>
      <c r="AN98" s="74">
        <f t="shared" si="143"/>
        <v>72.107970298164432</v>
      </c>
      <c r="AO98" s="74">
        <f t="shared" si="143"/>
        <v>74.415425347705693</v>
      </c>
      <c r="AP98" s="74">
        <f t="shared" si="143"/>
        <v>76.796718958832273</v>
      </c>
      <c r="AQ98" s="74">
        <f t="shared" si="143"/>
        <v>79.254213965514907</v>
      </c>
      <c r="AR98" s="74">
        <f t="shared" si="143"/>
        <v>81.790348812411381</v>
      </c>
      <c r="AS98" s="74">
        <f t="shared" si="143"/>
        <v>84.407639974408553</v>
      </c>
      <c r="AT98" s="74">
        <f t="shared" si="143"/>
        <v>87.108684453589632</v>
      </c>
      <c r="AU98" s="74">
        <f t="shared" si="143"/>
        <v>89.896162356104497</v>
      </c>
      <c r="AV98" s="74">
        <f t="shared" si="143"/>
        <v>92.772839551499843</v>
      </c>
      <c r="AW98" s="74">
        <f t="shared" si="90"/>
        <v>95.741570417147841</v>
      </c>
      <c r="AX98" s="74">
        <f t="shared" si="90"/>
        <v>98.805300670496578</v>
      </c>
      <c r="AY98" s="74">
        <f t="shared" si="90"/>
        <v>101.96707029195247</v>
      </c>
      <c r="AZ98" s="74">
        <f t="shared" si="90"/>
        <v>105.23001654129494</v>
      </c>
      <c r="BA98" s="74">
        <f t="shared" si="90"/>
        <v>108.59737707061639</v>
      </c>
      <c r="BB98" s="74">
        <f t="shared" si="90"/>
        <v>112.07249313687612</v>
      </c>
      <c r="BC98" s="74">
        <f t="shared" si="90"/>
        <v>115.65881291725616</v>
      </c>
      <c r="BD98" s="74">
        <f t="shared" si="90"/>
        <v>119.35989493060836</v>
      </c>
      <c r="BE98" s="74">
        <f t="shared" si="90"/>
        <v>123.17941156838783</v>
      </c>
      <c r="BF98" s="74">
        <f t="shared" si="90"/>
        <v>127.12115273857624</v>
      </c>
      <c r="BG98" s="74">
        <f t="shared" si="90"/>
        <v>131.1890296262107</v>
      </c>
      <c r="BH98" s="74">
        <f t="shared" si="90"/>
        <v>135.38707857424944</v>
      </c>
      <c r="BI98" s="74">
        <f t="shared" si="90"/>
        <v>139.71946508862544</v>
      </c>
      <c r="BJ98" s="74">
        <f t="shared" si="90"/>
        <v>144.19048797146147</v>
      </c>
      <c r="BK98" s="74">
        <f t="shared" si="90"/>
        <v>148.80458358654823</v>
      </c>
      <c r="BL98" s="74">
        <f t="shared" si="90"/>
        <v>153.56633026131777</v>
      </c>
      <c r="BM98" s="74">
        <f t="shared" si="91"/>
        <v>158.48045282967993</v>
      </c>
      <c r="BN98" s="74">
        <f t="shared" si="92"/>
        <v>163.55182732022971</v>
      </c>
      <c r="BO98" s="74">
        <f t="shared" si="93"/>
        <v>168.78548579447707</v>
      </c>
      <c r="BP98" s="74">
        <f t="shared" si="94"/>
        <v>174.18662133990034</v>
      </c>
      <c r="BQ98" s="74">
        <f t="shared" si="95"/>
        <v>179.76059322277715</v>
      </c>
      <c r="BR98" s="74">
        <f t="shared" si="96"/>
        <v>185.51293220590603</v>
      </c>
      <c r="BS98" s="74">
        <f t="shared" si="97"/>
        <v>191.44934603649503</v>
      </c>
      <c r="BT98" s="74">
        <f t="shared" si="98"/>
        <v>197.57572510966287</v>
      </c>
      <c r="BU98" s="74">
        <f t="shared" si="99"/>
        <v>203.8981483131721</v>
      </c>
      <c r="BV98" s="74">
        <f t="shared" si="100"/>
        <v>210.42288905919361</v>
      </c>
      <c r="BW98" s="74">
        <f t="shared" si="101"/>
        <v>217.15642150908781</v>
      </c>
      <c r="BX98" s="74">
        <f t="shared" si="102"/>
        <v>224.10542699737863</v>
      </c>
      <c r="BY98" s="74">
        <f t="shared" si="103"/>
        <v>231.27680066129474</v>
      </c>
      <c r="BZ98" s="74">
        <f t="shared" si="104"/>
        <v>238.67765828245618</v>
      </c>
      <c r="CA98" s="74">
        <f t="shared" si="105"/>
        <v>246.31534334749477</v>
      </c>
      <c r="CB98" s="74">
        <f t="shared" si="106"/>
        <v>254.19743433461463</v>
      </c>
      <c r="CC98" s="74">
        <f t="shared" si="107"/>
        <v>262.33175223332228</v>
      </c>
      <c r="CD98" s="74">
        <f t="shared" si="108"/>
        <v>270.72636830478859</v>
      </c>
      <c r="CE98" s="74">
        <f t="shared" si="109"/>
        <v>279.38961209054185</v>
      </c>
      <c r="CF98" s="74">
        <f t="shared" si="110"/>
        <v>288.33007967743919</v>
      </c>
      <c r="CG98" s="74">
        <f t="shared" si="111"/>
        <v>297.55664222711727</v>
      </c>
      <c r="CH98" s="74">
        <f t="shared" si="112"/>
        <v>307.07845477838504</v>
      </c>
      <c r="CI98" s="74">
        <f t="shared" si="113"/>
        <v>316.90496533129334</v>
      </c>
      <c r="CJ98" s="74">
        <f t="shared" si="114"/>
        <v>327.04592422189472</v>
      </c>
      <c r="CK98" s="74">
        <f t="shared" si="115"/>
        <v>337.51139379699538</v>
      </c>
      <c r="CL98" s="74">
        <f t="shared" si="116"/>
        <v>348.31175839849925</v>
      </c>
      <c r="CM98" s="74">
        <f t="shared" si="117"/>
        <v>359.45773466725126</v>
      </c>
      <c r="CN98" s="74">
        <f t="shared" si="118"/>
        <v>370.96038217660333</v>
      </c>
      <c r="CO98" s="74">
        <f t="shared" si="119"/>
        <v>382.83111440625464</v>
      </c>
      <c r="CP98" s="74">
        <f t="shared" si="120"/>
        <v>395.08171006725479</v>
      </c>
      <c r="CQ98" s="74">
        <f t="shared" si="121"/>
        <v>407.72432478940698</v>
      </c>
      <c r="CR98" s="74">
        <f t="shared" si="122"/>
        <v>420.77150318266803</v>
      </c>
      <c r="CS98" s="74">
        <f t="shared" si="123"/>
        <v>434.23619128451344</v>
      </c>
      <c r="CT98" s="74">
        <f t="shared" si="124"/>
        <v>448.13174940561788</v>
      </c>
      <c r="CU98" s="74">
        <f t="shared" si="125"/>
        <v>462.47196538659767</v>
      </c>
      <c r="CV98" s="74">
        <f t="shared" si="126"/>
        <v>477.27106827896881</v>
      </c>
      <c r="CW98" s="74">
        <f t="shared" si="127"/>
        <v>492.54374246389585</v>
      </c>
      <c r="CX98" s="74">
        <f t="shared" si="128"/>
        <v>508.30514222274053</v>
      </c>
      <c r="CY98" s="74">
        <f t="shared" si="129"/>
        <v>524.57090677386827</v>
      </c>
      <c r="CZ98" s="74">
        <f t="shared" si="130"/>
        <v>541.35717579063203</v>
      </c>
      <c r="DA98" s="74">
        <f t="shared" si="131"/>
        <v>558.68060541593229</v>
      </c>
      <c r="DB98" s="74">
        <f t="shared" si="132"/>
        <v>576.55838478924215</v>
      </c>
      <c r="DC98" s="74">
        <f t="shared" si="133"/>
        <v>595.00825310249797</v>
      </c>
      <c r="DD98" s="74">
        <f t="shared" si="134"/>
        <v>614.04851720177794</v>
      </c>
      <c r="DE98" s="74">
        <f t="shared" si="135"/>
        <v>633.6980697522348</v>
      </c>
      <c r="DF98" s="74">
        <f t="shared" si="136"/>
        <v>653.97640798430632</v>
      </c>
      <c r="DG98" s="74">
        <f t="shared" si="137"/>
        <v>674.90365303980411</v>
      </c>
      <c r="DH98" s="74">
        <f t="shared" si="138"/>
        <v>696.5005699370779</v>
      </c>
      <c r="DI98" s="74">
        <f t="shared" si="139"/>
        <v>718.78858817506443</v>
      </c>
      <c r="DJ98" s="74">
        <f t="shared" si="140"/>
        <v>741.78982299666654</v>
      </c>
    </row>
    <row r="99" spans="2:114" x14ac:dyDescent="0.2">
      <c r="B99" s="64" t="s">
        <v>58</v>
      </c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</row>
    <row r="100" spans="2:114" x14ac:dyDescent="0.2">
      <c r="B100" s="65" t="str">
        <f>B93</f>
        <v>Magnets</v>
      </c>
      <c r="C100" s="65" t="s">
        <v>2</v>
      </c>
      <c r="D100" s="74">
        <f t="shared" ref="D100:AF100" si="144">D$86*D93</f>
        <v>502.71308599082647</v>
      </c>
      <c r="E100" s="74">
        <f t="shared" si="144"/>
        <v>517.68550195421528</v>
      </c>
      <c r="F100" s="74">
        <f t="shared" si="144"/>
        <v>525.49458706477094</v>
      </c>
      <c r="G100" s="74">
        <f t="shared" si="144"/>
        <v>534.83230333743018</v>
      </c>
      <c r="H100" s="74">
        <f t="shared" si="144"/>
        <v>542.81393997911869</v>
      </c>
      <c r="I100" s="74">
        <f t="shared" si="144"/>
        <v>674.59855270853745</v>
      </c>
      <c r="J100" s="74">
        <f t="shared" si="144"/>
        <v>718.30088523666768</v>
      </c>
      <c r="K100" s="74">
        <f t="shared" si="144"/>
        <v>677.30674354906228</v>
      </c>
      <c r="L100" s="74">
        <f t="shared" si="144"/>
        <v>653.09598233907104</v>
      </c>
      <c r="M100" s="74">
        <f t="shared" si="144"/>
        <v>701.43579549481387</v>
      </c>
      <c r="N100" s="74">
        <f t="shared" si="144"/>
        <v>716.62354766958072</v>
      </c>
      <c r="O100" s="74">
        <f t="shared" si="144"/>
        <v>718.9957592328052</v>
      </c>
      <c r="P100" s="74">
        <f t="shared" si="144"/>
        <v>849.24575432694485</v>
      </c>
      <c r="Q100" s="74">
        <f t="shared" si="144"/>
        <v>859.01020803728295</v>
      </c>
      <c r="R100" s="74">
        <f t="shared" si="144"/>
        <v>887.10385894568401</v>
      </c>
      <c r="S100" s="74">
        <f t="shared" si="144"/>
        <v>1073.3315352032726</v>
      </c>
      <c r="T100" s="74">
        <f t="shared" si="144"/>
        <v>1076.9443402162181</v>
      </c>
      <c r="U100" s="74">
        <f t="shared" si="144"/>
        <v>1089.3667644475247</v>
      </c>
      <c r="V100" s="74">
        <f t="shared" si="144"/>
        <v>1093.0583955033544</v>
      </c>
      <c r="W100" s="74">
        <f t="shared" si="144"/>
        <v>1176.3797786037776</v>
      </c>
      <c r="X100" s="74">
        <f t="shared" si="144"/>
        <v>1180.3934812222869</v>
      </c>
      <c r="Y100" s="74">
        <f t="shared" si="144"/>
        <v>988.51314276318135</v>
      </c>
      <c r="Z100" s="74">
        <f t="shared" si="144"/>
        <v>979.60761891569405</v>
      </c>
      <c r="AA100" s="74">
        <f t="shared" si="144"/>
        <v>979.607618975474</v>
      </c>
      <c r="AB100" s="74">
        <f t="shared" si="144"/>
        <v>1095.3794285044685</v>
      </c>
      <c r="AC100" s="74">
        <f t="shared" si="144"/>
        <v>1157.7180951669357</v>
      </c>
      <c r="AD100" s="74">
        <f t="shared" si="144"/>
        <v>1148.8107159032804</v>
      </c>
      <c r="AE100" s="74">
        <f t="shared" si="144"/>
        <v>1175.5218143730747</v>
      </c>
      <c r="AF100" s="74">
        <f t="shared" si="144"/>
        <v>1692.0374809952027</v>
      </c>
      <c r="AG100" s="74">
        <f t="shared" ref="AG100" si="145">AG$86*AG93</f>
        <v>1870.1475372316399</v>
      </c>
      <c r="AH100" s="74">
        <f>AH97</f>
        <v>1929.9922584230524</v>
      </c>
      <c r="AI100" s="74">
        <f t="shared" ref="AI100:AX101" si="146">AH100*(1+AI$90)</f>
        <v>1991.7520106925901</v>
      </c>
      <c r="AJ100" s="74">
        <f t="shared" si="146"/>
        <v>2055.4880750347529</v>
      </c>
      <c r="AK100" s="74">
        <f t="shared" si="146"/>
        <v>2121.2636934358652</v>
      </c>
      <c r="AL100" s="74">
        <f t="shared" si="146"/>
        <v>2189.1441316258129</v>
      </c>
      <c r="AM100" s="74">
        <f t="shared" si="146"/>
        <v>2259.1967438378388</v>
      </c>
      <c r="AN100" s="74">
        <f t="shared" si="146"/>
        <v>2331.4910396406499</v>
      </c>
      <c r="AO100" s="74">
        <f t="shared" si="146"/>
        <v>2406.0987529091508</v>
      </c>
      <c r="AP100" s="74">
        <f t="shared" si="146"/>
        <v>2483.0939130022439</v>
      </c>
      <c r="AQ100" s="74">
        <f t="shared" si="146"/>
        <v>2562.5529182183159</v>
      </c>
      <c r="AR100" s="74">
        <f t="shared" si="146"/>
        <v>2644.554611601302</v>
      </c>
      <c r="AS100" s="74">
        <f t="shared" si="146"/>
        <v>2729.1803591725438</v>
      </c>
      <c r="AT100" s="74">
        <f t="shared" si="146"/>
        <v>2816.5141306660653</v>
      </c>
      <c r="AU100" s="74">
        <f t="shared" si="146"/>
        <v>2906.6425828473793</v>
      </c>
      <c r="AV100" s="74">
        <f t="shared" si="146"/>
        <v>2999.6551454984956</v>
      </c>
      <c r="AW100" s="74">
        <f t="shared" si="146"/>
        <v>3095.6441101544474</v>
      </c>
      <c r="AX100" s="74">
        <f t="shared" si="146"/>
        <v>3194.7047216793899</v>
      </c>
      <c r="AY100" s="74">
        <f t="shared" ref="AY100:BL101" si="147">AX100*(1+AY$90)</f>
        <v>3296.9352727731302</v>
      </c>
      <c r="AZ100" s="74">
        <f t="shared" si="147"/>
        <v>3402.4372015018703</v>
      </c>
      <c r="BA100" s="74">
        <f t="shared" si="147"/>
        <v>3511.3151919499301</v>
      </c>
      <c r="BB100" s="74">
        <f t="shared" si="147"/>
        <v>3623.6772780923279</v>
      </c>
      <c r="BC100" s="74">
        <f t="shared" si="147"/>
        <v>3739.6349509912825</v>
      </c>
      <c r="BD100" s="74">
        <f t="shared" si="147"/>
        <v>3859.3032694230037</v>
      </c>
      <c r="BE100" s="74">
        <f t="shared" si="147"/>
        <v>3982.80097404454</v>
      </c>
      <c r="BF100" s="74">
        <f t="shared" si="147"/>
        <v>4110.2506052139652</v>
      </c>
      <c r="BG100" s="74">
        <f t="shared" si="147"/>
        <v>4241.778624580812</v>
      </c>
      <c r="BH100" s="74">
        <f t="shared" si="147"/>
        <v>4377.5155405673977</v>
      </c>
      <c r="BI100" s="74">
        <f t="shared" si="147"/>
        <v>4517.5960378655545</v>
      </c>
      <c r="BJ100" s="74">
        <f t="shared" si="147"/>
        <v>4662.1591110772524</v>
      </c>
      <c r="BK100" s="74">
        <f t="shared" si="147"/>
        <v>4811.3482026317242</v>
      </c>
      <c r="BL100" s="74">
        <f t="shared" si="147"/>
        <v>4965.3113451159397</v>
      </c>
      <c r="BM100" s="74">
        <f t="shared" ref="BM100:BM101" si="148">BL100*(1+BM$90)</f>
        <v>5124.2013081596497</v>
      </c>
      <c r="BN100" s="74">
        <f t="shared" ref="BN100:BN101" si="149">BM100*(1+BN$90)</f>
        <v>5288.1757500207586</v>
      </c>
      <c r="BO100" s="74">
        <f t="shared" ref="BO100:BO101" si="150">BN100*(1+BO$90)</f>
        <v>5457.3973740214233</v>
      </c>
      <c r="BP100" s="74">
        <f t="shared" ref="BP100:BP101" si="151">BO100*(1+BP$90)</f>
        <v>5632.0340899901094</v>
      </c>
      <c r="BQ100" s="74">
        <f t="shared" ref="BQ100:BQ101" si="152">BP100*(1+BQ$90)</f>
        <v>5812.2591808697935</v>
      </c>
      <c r="BR100" s="74">
        <f t="shared" ref="BR100:BR101" si="153">BQ100*(1+BR$90)</f>
        <v>5998.2514746576271</v>
      </c>
      <c r="BS100" s="74">
        <f t="shared" ref="BS100:BS101" si="154">BR100*(1+BS$90)</f>
        <v>6190.195521846671</v>
      </c>
      <c r="BT100" s="74">
        <f t="shared" ref="BT100:BT101" si="155">BS100*(1+BT$90)</f>
        <v>6388.2817785457646</v>
      </c>
      <c r="BU100" s="74">
        <f t="shared" ref="BU100:BU101" si="156">BT100*(1+BU$90)</f>
        <v>6592.7067954592294</v>
      </c>
      <c r="BV100" s="74">
        <f t="shared" ref="BV100:BV101" si="157">BU100*(1+BV$90)</f>
        <v>6803.6734129139249</v>
      </c>
      <c r="BW100" s="74">
        <f t="shared" ref="BW100:BW101" si="158">BV100*(1+BW$90)</f>
        <v>7021.3909621271705</v>
      </c>
      <c r="BX100" s="74">
        <f t="shared" ref="BX100:BX101" si="159">BW100*(1+BX$90)</f>
        <v>7246.0754729152404</v>
      </c>
      <c r="BY100" s="74">
        <f t="shared" ref="BY100:BY101" si="160">BX100*(1+BY$90)</f>
        <v>7477.949888048528</v>
      </c>
      <c r="BZ100" s="74">
        <f t="shared" ref="BZ100:BZ101" si="161">BY100*(1+BZ$90)</f>
        <v>7717.2442844660809</v>
      </c>
      <c r="CA100" s="74">
        <f t="shared" ref="CA100:CA101" si="162">BZ100*(1+CA$90)</f>
        <v>7964.1961015689958</v>
      </c>
      <c r="CB100" s="74">
        <f t="shared" ref="CB100:CB101" si="163">CA100*(1+CB$90)</f>
        <v>8219.0503768192048</v>
      </c>
      <c r="CC100" s="74">
        <f t="shared" ref="CC100:CC101" si="164">CB100*(1+CC$90)</f>
        <v>8482.0599888774195</v>
      </c>
      <c r="CD100" s="74">
        <f t="shared" ref="CD100:CD101" si="165">CC100*(1+CD$90)</f>
        <v>8753.4859085214975</v>
      </c>
      <c r="CE100" s="74">
        <f t="shared" ref="CE100:CE101" si="166">CD100*(1+CE$90)</f>
        <v>9033.5974575941855</v>
      </c>
      <c r="CF100" s="74">
        <f t="shared" ref="CF100:CF101" si="167">CE100*(1+CF$90)</f>
        <v>9322.6725762371989</v>
      </c>
      <c r="CG100" s="74">
        <f t="shared" ref="CG100:CG101" si="168">CF100*(1+CG$90)</f>
        <v>9620.9980986767896</v>
      </c>
      <c r="CH100" s="74">
        <f t="shared" ref="CH100:CH101" si="169">CG100*(1+CH$90)</f>
        <v>9928.8700378344474</v>
      </c>
      <c r="CI100" s="74">
        <f t="shared" ref="CI100:CI101" si="170">CH100*(1+CI$90)</f>
        <v>10246.593879045149</v>
      </c>
      <c r="CJ100" s="74">
        <f t="shared" ref="CJ100:CJ101" si="171">CI100*(1+CJ$90)</f>
        <v>10574.484883174595</v>
      </c>
      <c r="CK100" s="74">
        <f t="shared" ref="CK100:CK101" si="172">CJ100*(1+CK$90)</f>
        <v>10912.868399436182</v>
      </c>
      <c r="CL100" s="74">
        <f t="shared" ref="CL100:CL101" si="173">CK100*(1+CL$90)</f>
        <v>11262.08018821814</v>
      </c>
      <c r="CM100" s="74">
        <f t="shared" ref="CM100:CM101" si="174">CL100*(1+CM$90)</f>
        <v>11622.466754241121</v>
      </c>
      <c r="CN100" s="74">
        <f t="shared" ref="CN100:CN101" si="175">CM100*(1+CN$90)</f>
        <v>11994.385690376837</v>
      </c>
      <c r="CO100" s="74">
        <f t="shared" ref="CO100:CO101" si="176">CN100*(1+CO$90)</f>
        <v>12378.206032468897</v>
      </c>
      <c r="CP100" s="74">
        <f t="shared" ref="CP100:CP101" si="177">CO100*(1+CP$90)</f>
        <v>12774.308625507902</v>
      </c>
      <c r="CQ100" s="74">
        <f t="shared" ref="CQ100:CQ101" si="178">CP100*(1+CQ$90)</f>
        <v>13183.086501524154</v>
      </c>
      <c r="CR100" s="74">
        <f t="shared" ref="CR100:CR101" si="179">CQ100*(1+CR$90)</f>
        <v>13604.945269572927</v>
      </c>
      <c r="CS100" s="74">
        <f t="shared" ref="CS100:CS101" si="180">CR100*(1+CS$90)</f>
        <v>14040.303518199262</v>
      </c>
      <c r="CT100" s="74">
        <f t="shared" ref="CT100:CT101" si="181">CS100*(1+CT$90)</f>
        <v>14489.593230781638</v>
      </c>
      <c r="CU100" s="74">
        <f t="shared" ref="CU100:CU101" si="182">CT100*(1+CU$90)</f>
        <v>14953.260214166652</v>
      </c>
      <c r="CV100" s="74">
        <f t="shared" ref="CV100:CV101" si="183">CU100*(1+CV$90)</f>
        <v>15431.764541019986</v>
      </c>
      <c r="CW100" s="74">
        <f t="shared" ref="CW100:CW101" si="184">CV100*(1+CW$90)</f>
        <v>15925.581006332626</v>
      </c>
      <c r="CX100" s="74">
        <f t="shared" ref="CX100:CX101" si="185">CW100*(1+CX$90)</f>
        <v>16435.19959853527</v>
      </c>
      <c r="CY100" s="74">
        <f t="shared" ref="CY100:CY101" si="186">CX100*(1+CY$90)</f>
        <v>16961.125985688399</v>
      </c>
      <c r="CZ100" s="74">
        <f t="shared" ref="CZ100:CZ101" si="187">CY100*(1+CZ$90)</f>
        <v>17503.882017230429</v>
      </c>
      <c r="DA100" s="74">
        <f t="shared" ref="DA100:DA101" si="188">CZ100*(1+DA$90)</f>
        <v>18064.006241781804</v>
      </c>
      <c r="DB100" s="74">
        <f t="shared" ref="DB100:DB101" si="189">DA100*(1+DB$90)</f>
        <v>18642.054441518823</v>
      </c>
      <c r="DC100" s="74">
        <f t="shared" ref="DC100:DC101" si="190">DB100*(1+DC$90)</f>
        <v>19238.600183647428</v>
      </c>
      <c r="DD100" s="74">
        <f t="shared" ref="DD100:DD101" si="191">DC100*(1+DD$90)</f>
        <v>19854.235389524147</v>
      </c>
      <c r="DE100" s="74">
        <f t="shared" ref="DE100:DE101" si="192">DD100*(1+DE$90)</f>
        <v>20489.570921988921</v>
      </c>
      <c r="DF100" s="74">
        <f t="shared" ref="DF100:DF101" si="193">DE100*(1+DF$90)</f>
        <v>21145.237191492568</v>
      </c>
      <c r="DG100" s="74">
        <f t="shared" ref="DG100:DG101" si="194">DF100*(1+DG$90)</f>
        <v>21821.884781620331</v>
      </c>
      <c r="DH100" s="74">
        <f t="shared" ref="DH100:DH101" si="195">DG100*(1+DH$90)</f>
        <v>22520.185094632183</v>
      </c>
      <c r="DI100" s="74">
        <f t="shared" ref="DI100:DI101" si="196">DH100*(1+DI$90)</f>
        <v>23240.831017660414</v>
      </c>
      <c r="DJ100" s="74">
        <f t="shared" ref="DJ100:DJ101" si="197">DI100*(1+DJ$90)</f>
        <v>23984.537610225547</v>
      </c>
    </row>
    <row r="101" spans="2:114" x14ac:dyDescent="0.2">
      <c r="B101" s="65" t="str">
        <f>B94</f>
        <v>Medical and optical applications</v>
      </c>
      <c r="C101" s="65" t="s">
        <v>2</v>
      </c>
      <c r="D101" s="74">
        <f t="shared" ref="D101:AF101" si="198">D$86*D94</f>
        <v>15.547827401778138</v>
      </c>
      <c r="E101" s="74">
        <f t="shared" si="198"/>
        <v>16.010891813016968</v>
      </c>
      <c r="F101" s="74">
        <f t="shared" si="198"/>
        <v>16.252409909219722</v>
      </c>
      <c r="G101" s="74">
        <f t="shared" si="198"/>
        <v>16.541205257858664</v>
      </c>
      <c r="H101" s="74">
        <f t="shared" si="198"/>
        <v>16.788059999354186</v>
      </c>
      <c r="I101" s="74">
        <f t="shared" si="198"/>
        <v>20.863872764181568</v>
      </c>
      <c r="J101" s="74">
        <f t="shared" si="198"/>
        <v>22.215491295979412</v>
      </c>
      <c r="K101" s="74">
        <f t="shared" si="198"/>
        <v>20.947631243785434</v>
      </c>
      <c r="L101" s="74">
        <f t="shared" si="198"/>
        <v>20.198844814610442</v>
      </c>
      <c r="M101" s="74">
        <f t="shared" si="198"/>
        <v>21.693890582313831</v>
      </c>
      <c r="N101" s="74">
        <f t="shared" si="198"/>
        <v>22.163614876378784</v>
      </c>
      <c r="O101" s="74">
        <f t="shared" si="198"/>
        <v>22.236982244313563</v>
      </c>
      <c r="P101" s="74">
        <f t="shared" si="198"/>
        <v>26.265332608049842</v>
      </c>
      <c r="Q101" s="74">
        <f t="shared" si="198"/>
        <v>26.567326021771638</v>
      </c>
      <c r="R101" s="74">
        <f t="shared" si="198"/>
        <v>27.436201823062394</v>
      </c>
      <c r="S101" s="74">
        <f t="shared" si="198"/>
        <v>33.195820676389872</v>
      </c>
      <c r="T101" s="74">
        <f t="shared" si="198"/>
        <v>33.307556913903653</v>
      </c>
      <c r="U101" s="74">
        <f t="shared" si="198"/>
        <v>33.691755601469836</v>
      </c>
      <c r="V101" s="74">
        <f t="shared" si="198"/>
        <v>33.805929757835699</v>
      </c>
      <c r="W101" s="74">
        <f t="shared" si="198"/>
        <v>36.382879750632299</v>
      </c>
      <c r="X101" s="74">
        <f t="shared" si="198"/>
        <v>36.507014883163514</v>
      </c>
      <c r="Y101" s="74">
        <f t="shared" si="198"/>
        <v>30.572571425665402</v>
      </c>
      <c r="Z101" s="74">
        <f t="shared" si="198"/>
        <v>30.297142853062702</v>
      </c>
      <c r="AA101" s="74">
        <f t="shared" si="198"/>
        <v>30.297142854911566</v>
      </c>
      <c r="AB101" s="74">
        <f t="shared" si="198"/>
        <v>33.877714283643357</v>
      </c>
      <c r="AC101" s="74">
        <f t="shared" si="198"/>
        <v>35.805714283513474</v>
      </c>
      <c r="AD101" s="74">
        <f t="shared" si="198"/>
        <v>35.530228326905579</v>
      </c>
      <c r="AE101" s="74">
        <f t="shared" si="198"/>
        <v>36.35634477442499</v>
      </c>
      <c r="AF101" s="74">
        <f t="shared" si="198"/>
        <v>52.331056113253688</v>
      </c>
      <c r="AG101" s="74">
        <f t="shared" ref="AG101" si="199">AG$86*AG94</f>
        <v>57.839614553555876</v>
      </c>
      <c r="AH101" s="74">
        <f>AH98</f>
        <v>59.690482219269668</v>
      </c>
      <c r="AI101" s="74">
        <f t="shared" si="146"/>
        <v>61.600577650286297</v>
      </c>
      <c r="AJ101" s="74">
        <f t="shared" si="146"/>
        <v>63.571796135095461</v>
      </c>
      <c r="AK101" s="74">
        <f t="shared" si="146"/>
        <v>65.606093611418515</v>
      </c>
      <c r="AL101" s="74">
        <f t="shared" si="146"/>
        <v>67.705488606983906</v>
      </c>
      <c r="AM101" s="74">
        <f t="shared" si="146"/>
        <v>69.87206424240739</v>
      </c>
      <c r="AN101" s="74">
        <f t="shared" si="146"/>
        <v>72.107970298164432</v>
      </c>
      <c r="AO101" s="74">
        <f t="shared" si="146"/>
        <v>74.415425347705693</v>
      </c>
      <c r="AP101" s="74">
        <f t="shared" si="146"/>
        <v>76.796718958832273</v>
      </c>
      <c r="AQ101" s="74">
        <f t="shared" si="146"/>
        <v>79.254213965514907</v>
      </c>
      <c r="AR101" s="74">
        <f t="shared" si="146"/>
        <v>81.790348812411381</v>
      </c>
      <c r="AS101" s="74">
        <f t="shared" si="146"/>
        <v>84.407639974408553</v>
      </c>
      <c r="AT101" s="74">
        <f t="shared" si="146"/>
        <v>87.108684453589632</v>
      </c>
      <c r="AU101" s="74">
        <f t="shared" si="146"/>
        <v>89.896162356104497</v>
      </c>
      <c r="AV101" s="74">
        <f t="shared" si="146"/>
        <v>92.772839551499843</v>
      </c>
      <c r="AW101" s="74">
        <f t="shared" si="146"/>
        <v>95.741570417147841</v>
      </c>
      <c r="AX101" s="74">
        <f t="shared" si="146"/>
        <v>98.805300670496578</v>
      </c>
      <c r="AY101" s="74">
        <f t="shared" si="147"/>
        <v>101.96707029195247</v>
      </c>
      <c r="AZ101" s="74">
        <f t="shared" si="147"/>
        <v>105.23001654129494</v>
      </c>
      <c r="BA101" s="74">
        <f t="shared" si="147"/>
        <v>108.59737707061639</v>
      </c>
      <c r="BB101" s="74">
        <f t="shared" si="147"/>
        <v>112.07249313687612</v>
      </c>
      <c r="BC101" s="74">
        <f t="shared" si="147"/>
        <v>115.65881291725616</v>
      </c>
      <c r="BD101" s="74">
        <f t="shared" si="147"/>
        <v>119.35989493060836</v>
      </c>
      <c r="BE101" s="74">
        <f t="shared" si="147"/>
        <v>123.17941156838783</v>
      </c>
      <c r="BF101" s="74">
        <f t="shared" si="147"/>
        <v>127.12115273857624</v>
      </c>
      <c r="BG101" s="74">
        <f t="shared" si="147"/>
        <v>131.1890296262107</v>
      </c>
      <c r="BH101" s="74">
        <f t="shared" si="147"/>
        <v>135.38707857424944</v>
      </c>
      <c r="BI101" s="74">
        <f t="shared" si="147"/>
        <v>139.71946508862544</v>
      </c>
      <c r="BJ101" s="74">
        <f t="shared" si="147"/>
        <v>144.19048797146147</v>
      </c>
      <c r="BK101" s="74">
        <f t="shared" si="147"/>
        <v>148.80458358654823</v>
      </c>
      <c r="BL101" s="74">
        <f t="shared" si="147"/>
        <v>153.56633026131777</v>
      </c>
      <c r="BM101" s="74">
        <f t="shared" si="148"/>
        <v>158.48045282967993</v>
      </c>
      <c r="BN101" s="74">
        <f t="shared" si="149"/>
        <v>163.55182732022971</v>
      </c>
      <c r="BO101" s="74">
        <f t="shared" si="150"/>
        <v>168.78548579447707</v>
      </c>
      <c r="BP101" s="74">
        <f t="shared" si="151"/>
        <v>174.18662133990034</v>
      </c>
      <c r="BQ101" s="74">
        <f t="shared" si="152"/>
        <v>179.76059322277715</v>
      </c>
      <c r="BR101" s="74">
        <f t="shared" si="153"/>
        <v>185.51293220590603</v>
      </c>
      <c r="BS101" s="74">
        <f t="shared" si="154"/>
        <v>191.44934603649503</v>
      </c>
      <c r="BT101" s="74">
        <f t="shared" si="155"/>
        <v>197.57572510966287</v>
      </c>
      <c r="BU101" s="74">
        <f t="shared" si="156"/>
        <v>203.8981483131721</v>
      </c>
      <c r="BV101" s="74">
        <f t="shared" si="157"/>
        <v>210.42288905919361</v>
      </c>
      <c r="BW101" s="74">
        <f t="shared" si="158"/>
        <v>217.15642150908781</v>
      </c>
      <c r="BX101" s="74">
        <f t="shared" si="159"/>
        <v>224.10542699737863</v>
      </c>
      <c r="BY101" s="74">
        <f t="shared" si="160"/>
        <v>231.27680066129474</v>
      </c>
      <c r="BZ101" s="74">
        <f t="shared" si="161"/>
        <v>238.67765828245618</v>
      </c>
      <c r="CA101" s="74">
        <f t="shared" si="162"/>
        <v>246.31534334749477</v>
      </c>
      <c r="CB101" s="74">
        <f t="shared" si="163"/>
        <v>254.19743433461463</v>
      </c>
      <c r="CC101" s="74">
        <f t="shared" si="164"/>
        <v>262.33175223332228</v>
      </c>
      <c r="CD101" s="74">
        <f t="shared" si="165"/>
        <v>270.72636830478859</v>
      </c>
      <c r="CE101" s="74">
        <f t="shared" si="166"/>
        <v>279.38961209054185</v>
      </c>
      <c r="CF101" s="74">
        <f t="shared" si="167"/>
        <v>288.33007967743919</v>
      </c>
      <c r="CG101" s="74">
        <f t="shared" si="168"/>
        <v>297.55664222711727</v>
      </c>
      <c r="CH101" s="74">
        <f t="shared" si="169"/>
        <v>307.07845477838504</v>
      </c>
      <c r="CI101" s="74">
        <f t="shared" si="170"/>
        <v>316.90496533129334</v>
      </c>
      <c r="CJ101" s="74">
        <f t="shared" si="171"/>
        <v>327.04592422189472</v>
      </c>
      <c r="CK101" s="74">
        <f t="shared" si="172"/>
        <v>337.51139379699538</v>
      </c>
      <c r="CL101" s="74">
        <f t="shared" si="173"/>
        <v>348.31175839849925</v>
      </c>
      <c r="CM101" s="74">
        <f t="shared" si="174"/>
        <v>359.45773466725126</v>
      </c>
      <c r="CN101" s="74">
        <f t="shared" si="175"/>
        <v>370.96038217660333</v>
      </c>
      <c r="CO101" s="74">
        <f t="shared" si="176"/>
        <v>382.83111440625464</v>
      </c>
      <c r="CP101" s="74">
        <f t="shared" si="177"/>
        <v>395.08171006725479</v>
      </c>
      <c r="CQ101" s="74">
        <f t="shared" si="178"/>
        <v>407.72432478940698</v>
      </c>
      <c r="CR101" s="74">
        <f t="shared" si="179"/>
        <v>420.77150318266803</v>
      </c>
      <c r="CS101" s="74">
        <f t="shared" si="180"/>
        <v>434.23619128451344</v>
      </c>
      <c r="CT101" s="74">
        <f t="shared" si="181"/>
        <v>448.13174940561788</v>
      </c>
      <c r="CU101" s="74">
        <f t="shared" si="182"/>
        <v>462.47196538659767</v>
      </c>
      <c r="CV101" s="74">
        <f t="shared" si="183"/>
        <v>477.27106827896881</v>
      </c>
      <c r="CW101" s="74">
        <f t="shared" si="184"/>
        <v>492.54374246389585</v>
      </c>
      <c r="CX101" s="74">
        <f t="shared" si="185"/>
        <v>508.30514222274053</v>
      </c>
      <c r="CY101" s="74">
        <f t="shared" si="186"/>
        <v>524.57090677386827</v>
      </c>
      <c r="CZ101" s="74">
        <f t="shared" si="187"/>
        <v>541.35717579063203</v>
      </c>
      <c r="DA101" s="74">
        <f t="shared" si="188"/>
        <v>558.68060541593229</v>
      </c>
      <c r="DB101" s="74">
        <f t="shared" si="189"/>
        <v>576.55838478924215</v>
      </c>
      <c r="DC101" s="74">
        <f t="shared" si="190"/>
        <v>595.00825310249797</v>
      </c>
      <c r="DD101" s="74">
        <f t="shared" si="191"/>
        <v>614.04851720177794</v>
      </c>
      <c r="DE101" s="74">
        <f t="shared" si="192"/>
        <v>633.6980697522348</v>
      </c>
      <c r="DF101" s="74">
        <f t="shared" si="193"/>
        <v>653.97640798430632</v>
      </c>
      <c r="DG101" s="74">
        <f t="shared" si="194"/>
        <v>674.90365303980411</v>
      </c>
      <c r="DH101" s="74">
        <f t="shared" si="195"/>
        <v>696.5005699370779</v>
      </c>
      <c r="DI101" s="74">
        <f t="shared" si="196"/>
        <v>718.78858817506443</v>
      </c>
      <c r="DJ101" s="74">
        <f t="shared" si="197"/>
        <v>741.78982299666654</v>
      </c>
    </row>
    <row r="102" spans="2:114" x14ac:dyDescent="0.2">
      <c r="B102" s="65"/>
      <c r="C102" s="65"/>
      <c r="D102" s="65"/>
      <c r="E102" s="65"/>
      <c r="F102" s="65"/>
      <c r="G102" s="65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  <c r="BM102" s="65"/>
      <c r="BN102" s="65"/>
      <c r="BO102" s="65"/>
      <c r="BP102" s="65"/>
      <c r="BQ102" s="65"/>
      <c r="BR102" s="65"/>
      <c r="BS102" s="65"/>
      <c r="BT102" s="65"/>
      <c r="BU102" s="65"/>
      <c r="BV102" s="65"/>
      <c r="BW102" s="65"/>
      <c r="BX102" s="65"/>
      <c r="BY102" s="65"/>
      <c r="BZ102" s="65"/>
      <c r="CA102" s="65"/>
      <c r="CB102" s="65"/>
      <c r="CC102" s="65"/>
      <c r="CD102" s="65"/>
      <c r="CE102" s="65"/>
      <c r="CF102" s="65"/>
      <c r="CG102" s="65"/>
      <c r="CH102" s="65"/>
      <c r="CI102" s="65"/>
      <c r="CJ102" s="65"/>
      <c r="CK102" s="65"/>
      <c r="CL102" s="65"/>
      <c r="CM102" s="65"/>
      <c r="CN102" s="65"/>
      <c r="CO102" s="65"/>
      <c r="CP102" s="65"/>
      <c r="CQ102" s="65"/>
      <c r="CR102" s="65"/>
      <c r="CS102" s="65"/>
      <c r="CT102" s="65"/>
      <c r="CU102" s="65"/>
      <c r="CV102" s="65"/>
      <c r="CW102" s="65"/>
      <c r="CX102" s="65"/>
      <c r="CY102" s="65"/>
      <c r="CZ102" s="65"/>
      <c r="DA102" s="65"/>
      <c r="DB102" s="65"/>
      <c r="DC102" s="65"/>
      <c r="DD102" s="65"/>
      <c r="DE102" s="65"/>
      <c r="DF102" s="65"/>
      <c r="DG102" s="65"/>
      <c r="DH102" s="65"/>
      <c r="DI102" s="65"/>
      <c r="DJ102" s="65"/>
    </row>
    <row r="103" spans="2:114" x14ac:dyDescent="0.2">
      <c r="B103" s="64" t="s">
        <v>454</v>
      </c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  <c r="BM103" s="65"/>
      <c r="BN103" s="65"/>
      <c r="BO103" s="65"/>
      <c r="BP103" s="65"/>
      <c r="BQ103" s="65"/>
      <c r="BR103" s="65"/>
      <c r="BS103" s="65"/>
      <c r="BT103" s="65"/>
      <c r="BU103" s="65"/>
      <c r="BV103" s="65"/>
      <c r="BW103" s="65"/>
      <c r="BX103" s="65"/>
      <c r="BY103" s="65"/>
      <c r="BZ103" s="65"/>
      <c r="CA103" s="65"/>
      <c r="CB103" s="65"/>
      <c r="CC103" s="65"/>
      <c r="CD103" s="65"/>
      <c r="CE103" s="65"/>
      <c r="CF103" s="65"/>
      <c r="CG103" s="65"/>
      <c r="CH103" s="65"/>
      <c r="CI103" s="65"/>
      <c r="CJ103" s="65"/>
      <c r="CK103" s="65"/>
      <c r="CL103" s="65"/>
      <c r="CM103" s="65"/>
      <c r="CN103" s="65"/>
      <c r="CO103" s="65"/>
      <c r="CP103" s="65"/>
      <c r="CQ103" s="65"/>
      <c r="CR103" s="65"/>
      <c r="CS103" s="65"/>
      <c r="CT103" s="65"/>
      <c r="CU103" s="65"/>
      <c r="CV103" s="65"/>
      <c r="CW103" s="65"/>
      <c r="CX103" s="65"/>
      <c r="CY103" s="65"/>
      <c r="CZ103" s="65"/>
      <c r="DA103" s="65"/>
      <c r="DB103" s="65"/>
      <c r="DC103" s="65"/>
      <c r="DD103" s="65"/>
      <c r="DE103" s="65"/>
      <c r="DF103" s="65"/>
      <c r="DG103" s="65"/>
      <c r="DH103" s="65"/>
      <c r="DI103" s="65"/>
      <c r="DJ103" s="65"/>
    </row>
    <row r="104" spans="2:114" ht="16" thickBot="1" x14ac:dyDescent="0.25">
      <c r="B104" s="65" t="s">
        <v>455</v>
      </c>
      <c r="C104" s="65" t="s">
        <v>2</v>
      </c>
      <c r="D104" s="65"/>
      <c r="E104" s="65"/>
      <c r="F104" s="65"/>
      <c r="G104" s="65"/>
      <c r="H104" s="74">
        <f t="shared" ref="H104:AF104" si="200">SUM(H100:H101)</f>
        <v>559.60199997847292</v>
      </c>
      <c r="I104" s="74">
        <f t="shared" si="200"/>
        <v>695.46242547271902</v>
      </c>
      <c r="J104" s="74">
        <f t="shared" si="200"/>
        <v>740.51637653264709</v>
      </c>
      <c r="K104" s="74">
        <f t="shared" si="200"/>
        <v>698.25437479284767</v>
      </c>
      <c r="L104" s="74">
        <f t="shared" si="200"/>
        <v>673.29482715368147</v>
      </c>
      <c r="M104" s="74">
        <f t="shared" si="200"/>
        <v>723.12968607712776</v>
      </c>
      <c r="N104" s="74">
        <f t="shared" si="200"/>
        <v>738.78716254595952</v>
      </c>
      <c r="O104" s="74">
        <f t="shared" si="200"/>
        <v>741.23274147711879</v>
      </c>
      <c r="P104" s="74">
        <f t="shared" si="200"/>
        <v>875.51108693499464</v>
      </c>
      <c r="Q104" s="74">
        <f t="shared" si="200"/>
        <v>885.57753405905464</v>
      </c>
      <c r="R104" s="74">
        <f t="shared" si="200"/>
        <v>914.54006076874646</v>
      </c>
      <c r="S104" s="74">
        <f t="shared" si="200"/>
        <v>1106.5273558796625</v>
      </c>
      <c r="T104" s="74">
        <f t="shared" si="200"/>
        <v>1110.2518971301217</v>
      </c>
      <c r="U104" s="74">
        <f t="shared" si="200"/>
        <v>1123.0585200489945</v>
      </c>
      <c r="V104" s="74">
        <f t="shared" si="200"/>
        <v>1126.8643252611901</v>
      </c>
      <c r="W104" s="74">
        <f t="shared" si="200"/>
        <v>1212.76265835441</v>
      </c>
      <c r="X104" s="74">
        <f t="shared" si="200"/>
        <v>1216.9004961054504</v>
      </c>
      <c r="Y104" s="74">
        <f t="shared" si="200"/>
        <v>1019.0857141888467</v>
      </c>
      <c r="Z104" s="74">
        <f t="shared" si="200"/>
        <v>1009.9047617687568</v>
      </c>
      <c r="AA104" s="74">
        <f t="shared" si="200"/>
        <v>1009.9047618303856</v>
      </c>
      <c r="AB104" s="74">
        <f t="shared" si="200"/>
        <v>1129.2571427881119</v>
      </c>
      <c r="AC104" s="74">
        <f t="shared" si="200"/>
        <v>1193.5238094504491</v>
      </c>
      <c r="AD104" s="74">
        <f t="shared" si="200"/>
        <v>1184.3409442301861</v>
      </c>
      <c r="AE104" s="74">
        <f t="shared" si="200"/>
        <v>1211.8781591474997</v>
      </c>
      <c r="AF104" s="74">
        <f t="shared" si="200"/>
        <v>1744.3685371084564</v>
      </c>
      <c r="AG104" s="74">
        <f t="shared" ref="AG104" si="201">SUM(AG100:AG101)</f>
        <v>1927.9871517851959</v>
      </c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  <c r="BM104" s="65"/>
      <c r="BN104" s="65"/>
      <c r="BO104" s="65"/>
      <c r="BP104" s="65"/>
      <c r="BQ104" s="65"/>
      <c r="BR104" s="65"/>
      <c r="BS104" s="65"/>
      <c r="BT104" s="65"/>
      <c r="BU104" s="65"/>
      <c r="BV104" s="65"/>
      <c r="BW104" s="65"/>
      <c r="BX104" s="65"/>
      <c r="BY104" s="65"/>
      <c r="BZ104" s="65"/>
      <c r="CA104" s="65"/>
      <c r="CB104" s="65"/>
      <c r="CC104" s="65"/>
      <c r="CD104" s="65"/>
      <c r="CE104" s="65"/>
      <c r="CF104" s="65"/>
      <c r="CG104" s="65"/>
      <c r="CH104" s="65"/>
      <c r="CI104" s="65"/>
      <c r="CJ104" s="65"/>
      <c r="CK104" s="65"/>
      <c r="CL104" s="65"/>
      <c r="CM104" s="65"/>
      <c r="CN104" s="65"/>
      <c r="CO104" s="65"/>
      <c r="CP104" s="65"/>
      <c r="CQ104" s="65"/>
      <c r="CR104" s="65"/>
      <c r="CS104" s="65"/>
      <c r="CT104" s="65"/>
      <c r="CU104" s="65"/>
      <c r="CV104" s="65"/>
      <c r="CW104" s="65"/>
      <c r="CX104" s="65"/>
      <c r="CY104" s="65"/>
      <c r="CZ104" s="65"/>
      <c r="DA104" s="65"/>
      <c r="DB104" s="65"/>
      <c r="DC104" s="65"/>
      <c r="DD104" s="65"/>
      <c r="DE104" s="65"/>
      <c r="DF104" s="65"/>
      <c r="DG104" s="65"/>
      <c r="DH104" s="65"/>
      <c r="DI104" s="65"/>
      <c r="DJ104" s="65"/>
    </row>
    <row r="105" spans="2:114" ht="16" thickBot="1" x14ac:dyDescent="0.25">
      <c r="B105" s="75" t="s">
        <v>453</v>
      </c>
      <c r="C105" s="379">
        <f>(CORREL(H104:AG104,H87:AG87))^2</f>
        <v>0.76661199559826676</v>
      </c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/>
      <c r="CB105" s="65"/>
      <c r="CC105" s="65"/>
      <c r="CD105" s="65"/>
      <c r="CE105" s="65"/>
      <c r="CF105" s="65"/>
      <c r="CG105" s="65"/>
      <c r="CH105" s="65"/>
      <c r="CI105" s="65"/>
      <c r="CJ105" s="65"/>
      <c r="CK105" s="65"/>
      <c r="CL105" s="65"/>
      <c r="CM105" s="65"/>
      <c r="CN105" s="65"/>
      <c r="CO105" s="65"/>
      <c r="CP105" s="65"/>
      <c r="CQ105" s="65"/>
      <c r="CR105" s="65"/>
      <c r="CS105" s="65"/>
      <c r="CT105" s="65"/>
      <c r="CU105" s="65"/>
      <c r="CV105" s="65"/>
      <c r="CW105" s="65"/>
      <c r="CX105" s="65"/>
      <c r="CY105" s="65"/>
      <c r="CZ105" s="65"/>
      <c r="DA105" s="65"/>
      <c r="DB105" s="65"/>
      <c r="DC105" s="65"/>
      <c r="DD105" s="65"/>
      <c r="DE105" s="65"/>
      <c r="DF105" s="65"/>
      <c r="DG105" s="65"/>
      <c r="DH105" s="65"/>
      <c r="DI105" s="65"/>
      <c r="DJ105" s="65"/>
    </row>
    <row r="121" spans="2:3" x14ac:dyDescent="0.2">
      <c r="B121" s="119"/>
      <c r="C121" s="119"/>
    </row>
    <row r="122" spans="2:3" x14ac:dyDescent="0.2">
      <c r="B122" s="119"/>
      <c r="C122" s="119"/>
    </row>
    <row r="123" spans="2:3" x14ac:dyDescent="0.2">
      <c r="B123" s="119"/>
      <c r="C123" s="119"/>
    </row>
    <row r="124" spans="2:3" x14ac:dyDescent="0.2">
      <c r="B124" s="119"/>
      <c r="C124" s="119"/>
    </row>
    <row r="125" spans="2:3" x14ac:dyDescent="0.2">
      <c r="B125" s="119"/>
      <c r="C125" s="119"/>
    </row>
    <row r="126" spans="2:3" x14ac:dyDescent="0.2">
      <c r="B126" s="119"/>
      <c r="C126" s="119"/>
    </row>
    <row r="127" spans="2:3" x14ac:dyDescent="0.2">
      <c r="B127" s="119"/>
      <c r="C127" s="119"/>
    </row>
    <row r="132" spans="2:3" x14ac:dyDescent="0.2">
      <c r="B132" s="119"/>
      <c r="C132" s="119"/>
    </row>
    <row r="133" spans="2:3" x14ac:dyDescent="0.2">
      <c r="B133" s="119"/>
      <c r="C133" s="119"/>
    </row>
    <row r="134" spans="2:3" x14ac:dyDescent="0.2">
      <c r="B134" s="119"/>
      <c r="C134" s="119"/>
    </row>
    <row r="135" spans="2:3" x14ac:dyDescent="0.2">
      <c r="B135" s="119"/>
      <c r="C135" s="119"/>
    </row>
    <row r="136" spans="2:3" x14ac:dyDescent="0.2">
      <c r="B136" s="119"/>
      <c r="C136" s="119"/>
    </row>
    <row r="137" spans="2:3" x14ac:dyDescent="0.2">
      <c r="B137" s="119"/>
      <c r="C137" s="119"/>
    </row>
    <row r="138" spans="2:3" x14ac:dyDescent="0.2">
      <c r="B138" s="119"/>
      <c r="C138" s="119"/>
    </row>
    <row r="139" spans="2:3" x14ac:dyDescent="0.2">
      <c r="B139" s="119"/>
      <c r="C139" s="119"/>
    </row>
    <row r="144" spans="2:3" x14ac:dyDescent="0.2">
      <c r="B144" s="119"/>
      <c r="C144" s="119"/>
    </row>
    <row r="145" spans="2:3" x14ac:dyDescent="0.2">
      <c r="B145" s="119"/>
      <c r="C145" s="119"/>
    </row>
    <row r="146" spans="2:3" x14ac:dyDescent="0.2">
      <c r="B146" s="119"/>
      <c r="C146" s="119"/>
    </row>
    <row r="147" spans="2:3" x14ac:dyDescent="0.2">
      <c r="B147" s="119"/>
      <c r="C147" s="119"/>
    </row>
    <row r="148" spans="2:3" x14ac:dyDescent="0.2">
      <c r="B148" s="119"/>
      <c r="C148" s="119"/>
    </row>
    <row r="149" spans="2:3" x14ac:dyDescent="0.2">
      <c r="B149" s="119"/>
      <c r="C149" s="119"/>
    </row>
    <row r="150" spans="2:3" x14ac:dyDescent="0.2">
      <c r="B150" s="119"/>
      <c r="C150" s="119"/>
    </row>
    <row r="151" spans="2:3" x14ac:dyDescent="0.2">
      <c r="B151" s="119"/>
      <c r="C151" s="119"/>
    </row>
    <row r="157" spans="2:3" x14ac:dyDescent="0.2">
      <c r="B157" s="119"/>
      <c r="C157" s="119"/>
    </row>
    <row r="158" spans="2:3" x14ac:dyDescent="0.2">
      <c r="B158" s="119"/>
      <c r="C158" s="119"/>
    </row>
    <row r="159" spans="2:3" x14ac:dyDescent="0.2">
      <c r="B159" s="119"/>
      <c r="C159" s="119"/>
    </row>
    <row r="160" spans="2:3" x14ac:dyDescent="0.2">
      <c r="B160" s="119"/>
      <c r="C160" s="119"/>
    </row>
    <row r="161" spans="2:3" x14ac:dyDescent="0.2">
      <c r="B161" s="119"/>
      <c r="C161" s="119"/>
    </row>
    <row r="162" spans="2:3" x14ac:dyDescent="0.2">
      <c r="B162" s="119"/>
      <c r="C162" s="119"/>
    </row>
    <row r="163" spans="2:3" x14ac:dyDescent="0.2">
      <c r="B163" s="119"/>
      <c r="C163" s="119"/>
    </row>
    <row r="164" spans="2:3" x14ac:dyDescent="0.2">
      <c r="B164" s="119"/>
      <c r="C164" s="119"/>
    </row>
    <row r="169" spans="2:3" x14ac:dyDescent="0.2">
      <c r="B169" s="119"/>
      <c r="C169" s="119"/>
    </row>
    <row r="170" spans="2:3" x14ac:dyDescent="0.2">
      <c r="B170" s="119"/>
      <c r="C170" s="119"/>
    </row>
    <row r="171" spans="2:3" x14ac:dyDescent="0.2">
      <c r="B171" s="119"/>
      <c r="C171" s="119"/>
    </row>
    <row r="172" spans="2:3" x14ac:dyDescent="0.2">
      <c r="B172" s="119"/>
      <c r="C172" s="119"/>
    </row>
    <row r="173" spans="2:3" x14ac:dyDescent="0.2">
      <c r="B173" s="119"/>
      <c r="C173" s="119"/>
    </row>
    <row r="174" spans="2:3" x14ac:dyDescent="0.2">
      <c r="B174" s="119"/>
      <c r="C174" s="119"/>
    </row>
    <row r="175" spans="2:3" x14ac:dyDescent="0.2">
      <c r="B175" s="119"/>
      <c r="C175" s="119"/>
    </row>
    <row r="176" spans="2:3" x14ac:dyDescent="0.2">
      <c r="B176" s="119"/>
      <c r="C176" s="119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DK115"/>
  <sheetViews>
    <sheetView zoomScale="80" zoomScaleNormal="80" workbookViewId="0">
      <pane xSplit="3" ySplit="2" topLeftCell="D3" activePane="bottomRight" state="frozen"/>
      <selection activeCell="B51" sqref="B51:B70"/>
      <selection pane="topRight" activeCell="B51" sqref="B51:B70"/>
      <selection pane="bottomLeft" activeCell="B51" sqref="B51:B70"/>
      <selection pane="bottomRight"/>
    </sheetView>
  </sheetViews>
  <sheetFormatPr baseColWidth="10" defaultColWidth="11.5" defaultRowHeight="15" x14ac:dyDescent="0.2"/>
  <cols>
    <col min="1" max="1" width="5.6640625" style="9" bestFit="1" customWidth="1"/>
    <col min="2" max="2" width="54.33203125" style="2" bestFit="1" customWidth="1"/>
    <col min="3" max="3" width="14.5" style="5" bestFit="1" customWidth="1"/>
    <col min="4" max="18" width="8.6640625" bestFit="1" customWidth="1"/>
    <col min="19" max="19" width="9.5" bestFit="1" customWidth="1"/>
    <col min="20" max="33" width="8.6640625" bestFit="1" customWidth="1"/>
    <col min="34" max="62" width="6.6640625" bestFit="1" customWidth="1"/>
    <col min="63" max="114" width="8" bestFit="1" customWidth="1"/>
    <col min="115" max="115" width="44.1640625" style="390" bestFit="1" customWidth="1"/>
  </cols>
  <sheetData>
    <row r="1" spans="1:115" x14ac:dyDescent="0.2">
      <c r="A1" s="9" t="s">
        <v>62</v>
      </c>
    </row>
    <row r="2" spans="1:115" s="1" customFormat="1" x14ac:dyDescent="0.2">
      <c r="A2" s="9" t="s">
        <v>57</v>
      </c>
      <c r="B2" s="26" t="e">
        <f ca="1">MID(CELL("Dateiname",$B$2),FIND("]", CELL("Dateiname",$B$2))+1,31)&amp;" HI"</f>
        <v>#VALUE!</v>
      </c>
      <c r="C2" s="10" t="s">
        <v>1</v>
      </c>
      <c r="D2" s="11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s="9" t="s">
        <v>57</v>
      </c>
      <c r="B3" s="7" t="str">
        <f>'Data Non-Energy-Sector'!B32</f>
        <v>Integrated Circuits</v>
      </c>
      <c r="C3" s="8" t="s">
        <v>2</v>
      </c>
      <c r="D3" s="80">
        <f>D97</f>
        <v>23.300015661636809</v>
      </c>
      <c r="E3" s="80">
        <f t="shared" ref="E3:BL3" si="51">E97</f>
        <v>23.919139884857941</v>
      </c>
      <c r="F3" s="80">
        <f t="shared" si="51"/>
        <v>24.281079548752675</v>
      </c>
      <c r="G3" s="80">
        <f t="shared" si="51"/>
        <v>24.713869029392633</v>
      </c>
      <c r="H3" s="80">
        <f t="shared" si="51"/>
        <v>25.083806204173545</v>
      </c>
      <c r="I3" s="80">
        <f t="shared" si="51"/>
        <v>26.409385185366634</v>
      </c>
      <c r="J3" s="80">
        <f t="shared" si="51"/>
        <v>48.696866966743144</v>
      </c>
      <c r="K3" s="80">
        <f t="shared" si="51"/>
        <v>42.716985682672885</v>
      </c>
      <c r="L3" s="80">
        <f t="shared" si="51"/>
        <v>48.621948852599232</v>
      </c>
      <c r="M3" s="80">
        <f t="shared" si="51"/>
        <v>62.305339948307036</v>
      </c>
      <c r="N3" s="80">
        <f t="shared" si="51"/>
        <v>85.213310252271171</v>
      </c>
      <c r="O3" s="80">
        <f t="shared" si="51"/>
        <v>65.634782608695659</v>
      </c>
      <c r="P3" s="80">
        <f t="shared" si="51"/>
        <v>54.812857142857141</v>
      </c>
      <c r="Q3" s="80">
        <f t="shared" si="51"/>
        <v>59.091376146788981</v>
      </c>
      <c r="R3" s="80">
        <f t="shared" si="51"/>
        <v>65.510943396226409</v>
      </c>
      <c r="S3" s="80">
        <f t="shared" si="51"/>
        <v>61.556504854368939</v>
      </c>
      <c r="T3" s="80">
        <f t="shared" si="51"/>
        <v>69.441599999999994</v>
      </c>
      <c r="U3" s="80">
        <f t="shared" si="51"/>
        <v>82.480715562055153</v>
      </c>
      <c r="V3" s="80">
        <f t="shared" si="51"/>
        <v>100.70294041600721</v>
      </c>
      <c r="W3" s="80">
        <f t="shared" si="51"/>
        <v>85.914438426823565</v>
      </c>
      <c r="X3" s="80">
        <f t="shared" si="51"/>
        <v>204.18028324294625</v>
      </c>
      <c r="Y3" s="80">
        <f t="shared" si="51"/>
        <v>335.27122073456252</v>
      </c>
      <c r="Z3" s="80">
        <f t="shared" si="51"/>
        <v>445.17999904242208</v>
      </c>
      <c r="AA3" s="80">
        <f t="shared" si="51"/>
        <v>402.65368465210224</v>
      </c>
      <c r="AB3" s="80">
        <f t="shared" si="51"/>
        <v>507.43456064117117</v>
      </c>
      <c r="AC3" s="80">
        <f t="shared" si="51"/>
        <v>550.16412537017413</v>
      </c>
      <c r="AD3" s="80">
        <f t="shared" si="51"/>
        <v>318.561671185867</v>
      </c>
      <c r="AE3" s="80">
        <f t="shared" si="51"/>
        <v>371.03712395415016</v>
      </c>
      <c r="AF3" s="80">
        <f t="shared" si="51"/>
        <v>480.65122278663074</v>
      </c>
      <c r="AG3" s="80">
        <f t="shared" si="51"/>
        <v>370.30317503028317</v>
      </c>
      <c r="AH3" s="80">
        <f t="shared" si="51"/>
        <v>382.15287663125224</v>
      </c>
      <c r="AI3" s="80">
        <f t="shared" si="51"/>
        <v>394.38176868345232</v>
      </c>
      <c r="AJ3" s="80">
        <f t="shared" si="51"/>
        <v>407.00198528132279</v>
      </c>
      <c r="AK3" s="80">
        <f t="shared" si="51"/>
        <v>420.02604881032511</v>
      </c>
      <c r="AL3" s="80">
        <f t="shared" si="51"/>
        <v>433.4668823722555</v>
      </c>
      <c r="AM3" s="80">
        <f t="shared" si="51"/>
        <v>447.3378226081677</v>
      </c>
      <c r="AN3" s="80">
        <f t="shared" si="51"/>
        <v>461.65263293162906</v>
      </c>
      <c r="AO3" s="80">
        <f t="shared" si="51"/>
        <v>476.42551718544121</v>
      </c>
      <c r="AP3" s="80">
        <f t="shared" si="51"/>
        <v>491.67113373537535</v>
      </c>
      <c r="AQ3" s="80">
        <f t="shared" si="51"/>
        <v>507.40461001490735</v>
      </c>
      <c r="AR3" s="80">
        <f t="shared" si="51"/>
        <v>523.64155753538444</v>
      </c>
      <c r="AS3" s="80">
        <f t="shared" si="51"/>
        <v>540.39808737651674</v>
      </c>
      <c r="AT3" s="80">
        <f t="shared" si="51"/>
        <v>557.69082617256527</v>
      </c>
      <c r="AU3" s="80">
        <f t="shared" si="51"/>
        <v>575.53693261008732</v>
      </c>
      <c r="AV3" s="80">
        <f t="shared" si="51"/>
        <v>593.95411445361015</v>
      </c>
      <c r="AW3" s="80">
        <f t="shared" si="51"/>
        <v>612.96064611612564</v>
      </c>
      <c r="AX3" s="80">
        <f t="shared" si="51"/>
        <v>632.57538679184165</v>
      </c>
      <c r="AY3" s="80">
        <f t="shared" si="51"/>
        <v>652.8177991691806</v>
      </c>
      <c r="AZ3" s="80">
        <f t="shared" si="51"/>
        <v>673.7079687425944</v>
      </c>
      <c r="BA3" s="80">
        <f t="shared" si="51"/>
        <v>695.26662374235741</v>
      </c>
      <c r="BB3" s="80">
        <f t="shared" si="51"/>
        <v>717.51515570211291</v>
      </c>
      <c r="BC3" s="80">
        <f t="shared" si="51"/>
        <v>740.47564068458053</v>
      </c>
      <c r="BD3" s="80">
        <f t="shared" si="51"/>
        <v>764.17086118648717</v>
      </c>
      <c r="BE3" s="80">
        <f t="shared" si="51"/>
        <v>788.62432874445483</v>
      </c>
      <c r="BF3" s="80">
        <f t="shared" si="51"/>
        <v>813.86030726427737</v>
      </c>
      <c r="BG3" s="80">
        <f t="shared" si="51"/>
        <v>839.90383709673426</v>
      </c>
      <c r="BH3" s="80">
        <f t="shared" si="51"/>
        <v>866.78075988382977</v>
      </c>
      <c r="BI3" s="80">
        <f t="shared" si="51"/>
        <v>894.51774420011236</v>
      </c>
      <c r="BJ3" s="80">
        <f t="shared" si="51"/>
        <v>923.14231201451594</v>
      </c>
      <c r="BK3" s="80">
        <f t="shared" si="51"/>
        <v>952.68286599898045</v>
      </c>
      <c r="BL3" s="80">
        <f t="shared" si="51"/>
        <v>983.16871771094782</v>
      </c>
      <c r="BM3" s="80">
        <f t="shared" ref="BM3:DJ3" si="52">BM97</f>
        <v>1014.6301166776982</v>
      </c>
      <c r="BN3" s="80">
        <f t="shared" si="52"/>
        <v>1047.0982804113846</v>
      </c>
      <c r="BO3" s="80">
        <f t="shared" si="52"/>
        <v>1080.6054253845489</v>
      </c>
      <c r="BP3" s="80">
        <f t="shared" si="52"/>
        <v>1115.1847989968544</v>
      </c>
      <c r="BQ3" s="80">
        <f t="shared" si="52"/>
        <v>1150.8707125647538</v>
      </c>
      <c r="BR3" s="80">
        <f t="shared" si="52"/>
        <v>1187.6985753668259</v>
      </c>
      <c r="BS3" s="80">
        <f t="shared" si="52"/>
        <v>1225.7049297785643</v>
      </c>
      <c r="BT3" s="80">
        <f t="shared" si="52"/>
        <v>1264.9274875314784</v>
      </c>
      <c r="BU3" s="80">
        <f t="shared" si="52"/>
        <v>1305.4051671324858</v>
      </c>
      <c r="BV3" s="80">
        <f t="shared" si="52"/>
        <v>1347.1781324807253</v>
      </c>
      <c r="BW3" s="80">
        <f t="shared" si="52"/>
        <v>1390.2878327201086</v>
      </c>
      <c r="BX3" s="80">
        <f t="shared" si="52"/>
        <v>1434.7770433671521</v>
      </c>
      <c r="BY3" s="80">
        <f t="shared" si="52"/>
        <v>1480.6899087549011</v>
      </c>
      <c r="BZ3" s="80">
        <f t="shared" si="52"/>
        <v>1528.0719858350581</v>
      </c>
      <c r="CA3" s="80">
        <f t="shared" si="52"/>
        <v>1576.97028938178</v>
      </c>
      <c r="CB3" s="80">
        <f t="shared" si="52"/>
        <v>1627.4333386419971</v>
      </c>
      <c r="CC3" s="80">
        <f t="shared" si="52"/>
        <v>1679.5112054785411</v>
      </c>
      <c r="CD3" s="80">
        <f t="shared" si="52"/>
        <v>1733.2555640538544</v>
      </c>
      <c r="CE3" s="80">
        <f t="shared" si="52"/>
        <v>1788.7197421035778</v>
      </c>
      <c r="CF3" s="80">
        <f t="shared" si="52"/>
        <v>1845.9587738508924</v>
      </c>
      <c r="CG3" s="80">
        <f t="shared" si="52"/>
        <v>1905.0294546141211</v>
      </c>
      <c r="CH3" s="80">
        <f t="shared" si="52"/>
        <v>1965.990397161773</v>
      </c>
      <c r="CI3" s="80">
        <f t="shared" si="52"/>
        <v>2028.9020898709498</v>
      </c>
      <c r="CJ3" s="80">
        <f t="shared" si="52"/>
        <v>2093.8269567468201</v>
      </c>
      <c r="CK3" s="80">
        <f t="shared" si="52"/>
        <v>2160.8294193627185</v>
      </c>
      <c r="CL3" s="80">
        <f t="shared" si="52"/>
        <v>2229.9759607823257</v>
      </c>
      <c r="CM3" s="80">
        <f t="shared" si="52"/>
        <v>2301.3351915273602</v>
      </c>
      <c r="CN3" s="80">
        <f t="shared" si="52"/>
        <v>2374.9779176562356</v>
      </c>
      <c r="CO3" s="80">
        <f t="shared" si="52"/>
        <v>2450.9772110212352</v>
      </c>
      <c r="CP3" s="80">
        <f t="shared" si="52"/>
        <v>2529.4084817739149</v>
      </c>
      <c r="CQ3" s="80">
        <f t="shared" si="52"/>
        <v>2610.3495531906801</v>
      </c>
      <c r="CR3" s="80">
        <f t="shared" si="52"/>
        <v>2693.8807388927821</v>
      </c>
      <c r="CS3" s="80">
        <f t="shared" si="52"/>
        <v>2780.0849225373513</v>
      </c>
      <c r="CT3" s="80">
        <f t="shared" si="52"/>
        <v>2869.0476400585467</v>
      </c>
      <c r="CU3" s="80">
        <f t="shared" si="52"/>
        <v>2960.8571645404204</v>
      </c>
      <c r="CV3" s="80">
        <f t="shared" si="52"/>
        <v>3055.6045938057141</v>
      </c>
      <c r="CW3" s="80">
        <f t="shared" si="52"/>
        <v>3153.3839408074969</v>
      </c>
      <c r="CX3" s="80">
        <f t="shared" si="52"/>
        <v>3254.2922269133369</v>
      </c>
      <c r="CY3" s="80">
        <f t="shared" si="52"/>
        <v>3358.4295781745636</v>
      </c>
      <c r="CZ3" s="80">
        <f t="shared" si="52"/>
        <v>3465.8993246761497</v>
      </c>
      <c r="DA3" s="80">
        <f t="shared" si="52"/>
        <v>3576.8081030657868</v>
      </c>
      <c r="DB3" s="80">
        <f t="shared" si="52"/>
        <v>3691.265962363892</v>
      </c>
      <c r="DC3" s="80">
        <f t="shared" si="52"/>
        <v>3809.3864731595368</v>
      </c>
      <c r="DD3" s="80">
        <f t="shared" si="52"/>
        <v>3931.2868403006419</v>
      </c>
      <c r="DE3" s="80">
        <f t="shared" si="52"/>
        <v>4057.0880191902625</v>
      </c>
      <c r="DF3" s="80">
        <f t="shared" si="52"/>
        <v>4186.9148358043512</v>
      </c>
      <c r="DG3" s="80">
        <f t="shared" si="52"/>
        <v>4320.8961105500903</v>
      </c>
      <c r="DH3" s="80">
        <f t="shared" si="52"/>
        <v>4459.1647860876928</v>
      </c>
      <c r="DI3" s="80">
        <f t="shared" si="52"/>
        <v>4601.8580592424987</v>
      </c>
      <c r="DJ3" s="80">
        <f t="shared" si="52"/>
        <v>4749.1175171382592</v>
      </c>
    </row>
    <row r="4" spans="1:115" x14ac:dyDescent="0.2">
      <c r="A4" s="9" t="s">
        <v>57</v>
      </c>
      <c r="B4" s="7" t="str">
        <f>'Data Non-Energy-Sector'!B33</f>
        <v>Lighting</v>
      </c>
      <c r="C4" s="8" t="s">
        <v>2</v>
      </c>
      <c r="D4" s="80">
        <f>D98</f>
        <v>8.1864919892237431</v>
      </c>
      <c r="E4" s="80">
        <f t="shared" ref="E4:BL4" si="53">E98</f>
        <v>8.4040221217068449</v>
      </c>
      <c r="F4" s="80">
        <f t="shared" si="53"/>
        <v>8.5311901117239124</v>
      </c>
      <c r="G4" s="80">
        <f t="shared" si="53"/>
        <v>8.6832512805974122</v>
      </c>
      <c r="H4" s="80">
        <f t="shared" si="53"/>
        <v>8.8132292068717852</v>
      </c>
      <c r="I4" s="80">
        <f t="shared" si="53"/>
        <v>9.2789731732369258</v>
      </c>
      <c r="J4" s="80">
        <f t="shared" si="53"/>
        <v>17.109710015342188</v>
      </c>
      <c r="K4" s="80">
        <f t="shared" si="53"/>
        <v>15.008670645263448</v>
      </c>
      <c r="L4" s="80">
        <f t="shared" si="53"/>
        <v>17.08338743469703</v>
      </c>
      <c r="M4" s="80">
        <f t="shared" si="53"/>
        <v>21.891065387243014</v>
      </c>
      <c r="N4" s="80">
        <f t="shared" si="53"/>
        <v>29.939811710257441</v>
      </c>
      <c r="O4" s="80">
        <f t="shared" si="53"/>
        <v>23.060869565217391</v>
      </c>
      <c r="P4" s="80">
        <f t="shared" si="53"/>
        <v>19.258571428571429</v>
      </c>
      <c r="Q4" s="80">
        <f t="shared" si="53"/>
        <v>20.761834862385321</v>
      </c>
      <c r="R4" s="80">
        <f t="shared" si="53"/>
        <v>23.017358490566039</v>
      </c>
      <c r="S4" s="80">
        <f t="shared" si="53"/>
        <v>21.627961165048546</v>
      </c>
      <c r="T4" s="80">
        <f t="shared" si="53"/>
        <v>24.398399999999999</v>
      </c>
      <c r="U4" s="80">
        <f t="shared" si="53"/>
        <v>28.979710873154517</v>
      </c>
      <c r="V4" s="80">
        <f t="shared" si="53"/>
        <v>35.382114200218751</v>
      </c>
      <c r="W4" s="80">
        <f t="shared" si="53"/>
        <v>30.186154041856927</v>
      </c>
      <c r="X4" s="80">
        <f t="shared" si="53"/>
        <v>71.73901843671085</v>
      </c>
      <c r="Y4" s="80">
        <f t="shared" si="53"/>
        <v>117.79799647430576</v>
      </c>
      <c r="Z4" s="80">
        <f t="shared" si="53"/>
        <v>156.4145942581483</v>
      </c>
      <c r="AA4" s="80">
        <f t="shared" si="53"/>
        <v>141.472916229117</v>
      </c>
      <c r="AB4" s="80">
        <f t="shared" si="53"/>
        <v>178.28781860365473</v>
      </c>
      <c r="AC4" s="80">
        <f t="shared" si="53"/>
        <v>193.30090891384498</v>
      </c>
      <c r="AD4" s="80">
        <f t="shared" si="53"/>
        <v>111.92707365989922</v>
      </c>
      <c r="AE4" s="80">
        <f t="shared" si="53"/>
        <v>130.36439490280952</v>
      </c>
      <c r="AF4" s="80">
        <f t="shared" si="53"/>
        <v>168.87745665476217</v>
      </c>
      <c r="AG4" s="80">
        <f t="shared" si="53"/>
        <v>130.106520956586</v>
      </c>
      <c r="AH4" s="80">
        <f t="shared" si="53"/>
        <v>134.26992962719675</v>
      </c>
      <c r="AI4" s="80">
        <f t="shared" si="53"/>
        <v>138.56656737526706</v>
      </c>
      <c r="AJ4" s="80">
        <f t="shared" si="53"/>
        <v>143.00069753127559</v>
      </c>
      <c r="AK4" s="80">
        <f t="shared" si="53"/>
        <v>147.57671985227643</v>
      </c>
      <c r="AL4" s="80">
        <f t="shared" si="53"/>
        <v>152.29917488754927</v>
      </c>
      <c r="AM4" s="80">
        <f t="shared" si="53"/>
        <v>157.17274848395084</v>
      </c>
      <c r="AN4" s="80">
        <f t="shared" si="53"/>
        <v>162.20227643543728</v>
      </c>
      <c r="AO4" s="80">
        <f t="shared" si="53"/>
        <v>167.39274928137129</v>
      </c>
      <c r="AP4" s="80">
        <f t="shared" si="53"/>
        <v>172.74931725837519</v>
      </c>
      <c r="AQ4" s="80">
        <f t="shared" si="53"/>
        <v>178.27729541064321</v>
      </c>
      <c r="AR4" s="80">
        <f t="shared" si="53"/>
        <v>183.98216886378378</v>
      </c>
      <c r="AS4" s="80">
        <f t="shared" si="53"/>
        <v>189.86959826742486</v>
      </c>
      <c r="AT4" s="80">
        <f t="shared" si="53"/>
        <v>195.94542541198246</v>
      </c>
      <c r="AU4" s="80">
        <f t="shared" si="53"/>
        <v>202.21567902516591</v>
      </c>
      <c r="AV4" s="80">
        <f t="shared" si="53"/>
        <v>208.68658075397121</v>
      </c>
      <c r="AW4" s="80">
        <f t="shared" si="53"/>
        <v>215.36455133809829</v>
      </c>
      <c r="AX4" s="80">
        <f t="shared" si="53"/>
        <v>222.25621698091746</v>
      </c>
      <c r="AY4" s="80">
        <f t="shared" si="53"/>
        <v>229.36841592430682</v>
      </c>
      <c r="AZ4" s="80">
        <f t="shared" si="53"/>
        <v>236.70820523388466</v>
      </c>
      <c r="BA4" s="80">
        <f t="shared" si="53"/>
        <v>244.28286780136898</v>
      </c>
      <c r="BB4" s="80">
        <f t="shared" si="53"/>
        <v>252.0999195710128</v>
      </c>
      <c r="BC4" s="80">
        <f t="shared" si="53"/>
        <v>260.16711699728523</v>
      </c>
      <c r="BD4" s="80">
        <f t="shared" si="53"/>
        <v>268.49246474119838</v>
      </c>
      <c r="BE4" s="80">
        <f t="shared" si="53"/>
        <v>277.08422361291673</v>
      </c>
      <c r="BF4" s="80">
        <f t="shared" si="53"/>
        <v>285.95091876853007</v>
      </c>
      <c r="BG4" s="80">
        <f t="shared" si="53"/>
        <v>295.10134816912307</v>
      </c>
      <c r="BH4" s="80">
        <f t="shared" si="53"/>
        <v>304.544591310535</v>
      </c>
      <c r="BI4" s="80">
        <f t="shared" si="53"/>
        <v>314.29001823247211</v>
      </c>
      <c r="BJ4" s="80">
        <f t="shared" si="53"/>
        <v>324.34729881591124</v>
      </c>
      <c r="BK4" s="80">
        <f t="shared" si="53"/>
        <v>334.72641237802043</v>
      </c>
      <c r="BL4" s="80">
        <f t="shared" si="53"/>
        <v>345.43765757411711</v>
      </c>
      <c r="BM4" s="80">
        <f t="shared" ref="BM4:DJ4" si="54">BM98</f>
        <v>356.4916626164889</v>
      </c>
      <c r="BN4" s="80">
        <f t="shared" si="54"/>
        <v>367.89939582021657</v>
      </c>
      <c r="BO4" s="80">
        <f t="shared" si="54"/>
        <v>379.67217648646351</v>
      </c>
      <c r="BP4" s="80">
        <f t="shared" si="54"/>
        <v>391.82168613403036</v>
      </c>
      <c r="BQ4" s="80">
        <f t="shared" si="54"/>
        <v>404.35998009031937</v>
      </c>
      <c r="BR4" s="80">
        <f t="shared" si="54"/>
        <v>417.29949945320959</v>
      </c>
      <c r="BS4" s="80">
        <f t="shared" si="54"/>
        <v>430.65308343571229</v>
      </c>
      <c r="BT4" s="80">
        <f t="shared" si="54"/>
        <v>444.4339821056551</v>
      </c>
      <c r="BU4" s="80">
        <f t="shared" si="54"/>
        <v>458.65586953303608</v>
      </c>
      <c r="BV4" s="80">
        <f t="shared" si="54"/>
        <v>473.33285735809324</v>
      </c>
      <c r="BW4" s="80">
        <f t="shared" si="54"/>
        <v>488.47950879355221</v>
      </c>
      <c r="BX4" s="80">
        <f t="shared" si="54"/>
        <v>504.11085307494591</v>
      </c>
      <c r="BY4" s="80">
        <f t="shared" si="54"/>
        <v>520.24240037334414</v>
      </c>
      <c r="BZ4" s="80">
        <f t="shared" si="54"/>
        <v>536.89015718529117</v>
      </c>
      <c r="CA4" s="80">
        <f t="shared" si="54"/>
        <v>554.07064221522046</v>
      </c>
      <c r="CB4" s="80">
        <f t="shared" si="54"/>
        <v>571.80090276610758</v>
      </c>
      <c r="CC4" s="80">
        <f t="shared" si="54"/>
        <v>590.098531654623</v>
      </c>
      <c r="CD4" s="80">
        <f t="shared" si="54"/>
        <v>608.9816846675709</v>
      </c>
      <c r="CE4" s="80">
        <f t="shared" si="54"/>
        <v>628.46909857693322</v>
      </c>
      <c r="CF4" s="80">
        <f t="shared" si="54"/>
        <v>648.58010973139505</v>
      </c>
      <c r="CG4" s="80">
        <f t="shared" si="54"/>
        <v>669.33467324279968</v>
      </c>
      <c r="CH4" s="80">
        <f t="shared" si="54"/>
        <v>690.75338278656932</v>
      </c>
      <c r="CI4" s="80">
        <f t="shared" si="54"/>
        <v>712.8574910357396</v>
      </c>
      <c r="CJ4" s="80">
        <f t="shared" si="54"/>
        <v>735.66893074888333</v>
      </c>
      <c r="CK4" s="80">
        <f t="shared" si="54"/>
        <v>759.21033653284758</v>
      </c>
      <c r="CL4" s="80">
        <f t="shared" si="54"/>
        <v>783.50506730189875</v>
      </c>
      <c r="CM4" s="80">
        <f t="shared" si="54"/>
        <v>808.57722945555952</v>
      </c>
      <c r="CN4" s="80">
        <f t="shared" si="54"/>
        <v>834.45170079813749</v>
      </c>
      <c r="CO4" s="80">
        <f t="shared" si="54"/>
        <v>861.15415522367789</v>
      </c>
      <c r="CP4" s="80">
        <f t="shared" si="54"/>
        <v>888.71108819083565</v>
      </c>
      <c r="CQ4" s="80">
        <f t="shared" si="54"/>
        <v>917.14984301294237</v>
      </c>
      <c r="CR4" s="80">
        <f t="shared" si="54"/>
        <v>946.49863798935655</v>
      </c>
      <c r="CS4" s="80">
        <f t="shared" si="54"/>
        <v>976.78659440501599</v>
      </c>
      <c r="CT4" s="80">
        <f t="shared" si="54"/>
        <v>1008.0437654259765</v>
      </c>
      <c r="CU4" s="80">
        <f t="shared" si="54"/>
        <v>1040.3011659196077</v>
      </c>
      <c r="CV4" s="80">
        <f t="shared" si="54"/>
        <v>1073.5908032290351</v>
      </c>
      <c r="CW4" s="80">
        <f t="shared" si="54"/>
        <v>1107.9457089323644</v>
      </c>
      <c r="CX4" s="80">
        <f t="shared" si="54"/>
        <v>1143.3999716182</v>
      </c>
      <c r="CY4" s="80">
        <f t="shared" si="54"/>
        <v>1179.9887707099824</v>
      </c>
      <c r="CZ4" s="80">
        <f t="shared" si="54"/>
        <v>1217.7484113727019</v>
      </c>
      <c r="DA4" s="80">
        <f t="shared" si="54"/>
        <v>1256.7163605366284</v>
      </c>
      <c r="DB4" s="80">
        <f t="shared" si="54"/>
        <v>1296.9312840738005</v>
      </c>
      <c r="DC4" s="80">
        <f t="shared" si="54"/>
        <v>1338.4330851641621</v>
      </c>
      <c r="DD4" s="80">
        <f t="shared" si="54"/>
        <v>1381.2629438894153</v>
      </c>
      <c r="DE4" s="80">
        <f t="shared" si="54"/>
        <v>1425.4633580938766</v>
      </c>
      <c r="DF4" s="80">
        <f t="shared" si="54"/>
        <v>1471.0781855528808</v>
      </c>
      <c r="DG4" s="80">
        <f t="shared" si="54"/>
        <v>1518.152687490573</v>
      </c>
      <c r="DH4" s="80">
        <f t="shared" si="54"/>
        <v>1566.7335734902715</v>
      </c>
      <c r="DI4" s="80">
        <f t="shared" si="54"/>
        <v>1616.8690478419603</v>
      </c>
      <c r="DJ4" s="80">
        <f t="shared" si="54"/>
        <v>1668.608857372903</v>
      </c>
    </row>
    <row r="5" spans="1:115" x14ac:dyDescent="0.2">
      <c r="A5" s="9" t="s">
        <v>57</v>
      </c>
      <c r="B5" s="7" t="str">
        <f>'Data Non-Energy-Sector'!B34</f>
        <v>Magnets</v>
      </c>
      <c r="C5" s="8" t="s">
        <v>2</v>
      </c>
      <c r="D5" s="80">
        <f t="shared" ref="D5:L5" si="55">D99</f>
        <v>0.94459522952581654</v>
      </c>
      <c r="E5" s="80">
        <f t="shared" si="55"/>
        <v>0.96969486019694351</v>
      </c>
      <c r="F5" s="80">
        <f t="shared" si="55"/>
        <v>0.98436808981429758</v>
      </c>
      <c r="G5" s="80">
        <f t="shared" si="55"/>
        <v>1.0019136092997012</v>
      </c>
      <c r="H5" s="80">
        <f t="shared" si="55"/>
        <v>1.01691106233136</v>
      </c>
      <c r="I5" s="80">
        <f t="shared" si="55"/>
        <v>1.0706507507581067</v>
      </c>
      <c r="J5" s="80">
        <f t="shared" si="55"/>
        <v>1.9741973094625598</v>
      </c>
      <c r="K5" s="80">
        <f t="shared" si="55"/>
        <v>1.7317696898380899</v>
      </c>
      <c r="L5" s="80">
        <f t="shared" si="55"/>
        <v>1.9711600886188878</v>
      </c>
      <c r="M5" s="80">
        <f t="shared" ref="M5:BL5" si="56">M99</f>
        <v>2.5258921600665016</v>
      </c>
      <c r="N5" s="80">
        <f t="shared" si="56"/>
        <v>3.4545936588758583</v>
      </c>
      <c r="O5" s="80">
        <f t="shared" si="56"/>
        <v>2.6608695652173915</v>
      </c>
      <c r="P5" s="80">
        <f t="shared" si="56"/>
        <v>2.222142857142857</v>
      </c>
      <c r="Q5" s="80">
        <f t="shared" si="56"/>
        <v>2.3955963302752288</v>
      </c>
      <c r="R5" s="80">
        <f t="shared" si="56"/>
        <v>2.6558490566037731</v>
      </c>
      <c r="S5" s="80">
        <f t="shared" si="56"/>
        <v>2.4955339805825245</v>
      </c>
      <c r="T5" s="80">
        <f t="shared" si="56"/>
        <v>2.8151999999999995</v>
      </c>
      <c r="U5" s="80">
        <f t="shared" si="56"/>
        <v>3.3438127930562898</v>
      </c>
      <c r="V5" s="80">
        <f t="shared" si="56"/>
        <v>4.0825516384867786</v>
      </c>
      <c r="W5" s="80">
        <f t="shared" si="56"/>
        <v>3.4830177740604147</v>
      </c>
      <c r="X5" s="80">
        <f t="shared" si="56"/>
        <v>8.2775790503897131</v>
      </c>
      <c r="Y5" s="80">
        <f t="shared" si="56"/>
        <v>13.592076516266047</v>
      </c>
      <c r="Z5" s="80">
        <f t="shared" si="56"/>
        <v>18.047837799017113</v>
      </c>
      <c r="AA5" s="80">
        <f t="shared" si="56"/>
        <v>16.323798026436577</v>
      </c>
      <c r="AB5" s="80">
        <f t="shared" si="56"/>
        <v>20.571671377344778</v>
      </c>
      <c r="AC5" s="80">
        <f t="shared" si="56"/>
        <v>22.303951028520572</v>
      </c>
      <c r="AD5" s="80">
        <f t="shared" si="56"/>
        <v>12.914662345372987</v>
      </c>
      <c r="AE5" s="80">
        <f t="shared" si="56"/>
        <v>15.04204556570879</v>
      </c>
      <c r="AF5" s="80">
        <f t="shared" si="56"/>
        <v>19.485860383241786</v>
      </c>
      <c r="AG5" s="80">
        <f t="shared" si="56"/>
        <v>15.012290879606075</v>
      </c>
      <c r="AH5" s="80">
        <f t="shared" si="56"/>
        <v>15.49268418775347</v>
      </c>
      <c r="AI5" s="80">
        <f t="shared" si="56"/>
        <v>15.988450081761581</v>
      </c>
      <c r="AJ5" s="80">
        <f t="shared" si="56"/>
        <v>16.500080484377953</v>
      </c>
      <c r="AK5" s="80">
        <f t="shared" si="56"/>
        <v>17.02808305987805</v>
      </c>
      <c r="AL5" s="80">
        <f t="shared" si="56"/>
        <v>17.572981717794146</v>
      </c>
      <c r="AM5" s="80">
        <f t="shared" si="56"/>
        <v>18.135317132763561</v>
      </c>
      <c r="AN5" s="80">
        <f t="shared" si="56"/>
        <v>18.715647281011996</v>
      </c>
      <c r="AO5" s="80">
        <f t="shared" si="56"/>
        <v>19.314547994004382</v>
      </c>
      <c r="AP5" s="80">
        <f t="shared" si="56"/>
        <v>19.932613529812524</v>
      </c>
      <c r="AQ5" s="80">
        <f t="shared" si="56"/>
        <v>20.570457162766527</v>
      </c>
      <c r="AR5" s="80">
        <f t="shared" si="56"/>
        <v>21.228711791975055</v>
      </c>
      <c r="AS5" s="80">
        <f t="shared" si="56"/>
        <v>21.908030569318257</v>
      </c>
      <c r="AT5" s="80">
        <f t="shared" si="56"/>
        <v>22.60908754753644</v>
      </c>
      <c r="AU5" s="80">
        <f t="shared" si="56"/>
        <v>23.332578349057606</v>
      </c>
      <c r="AV5" s="80">
        <f t="shared" si="56"/>
        <v>24.079220856227451</v>
      </c>
      <c r="AW5" s="80">
        <f t="shared" si="56"/>
        <v>24.849755923626731</v>
      </c>
      <c r="AX5" s="80">
        <f t="shared" si="56"/>
        <v>25.644948113182785</v>
      </c>
      <c r="AY5" s="80">
        <f t="shared" si="56"/>
        <v>26.465586452804637</v>
      </c>
      <c r="AZ5" s="80">
        <f t="shared" si="56"/>
        <v>27.312485219294384</v>
      </c>
      <c r="BA5" s="80">
        <f t="shared" si="56"/>
        <v>28.186484746311805</v>
      </c>
      <c r="BB5" s="80">
        <f t="shared" si="56"/>
        <v>29.088452258193783</v>
      </c>
      <c r="BC5" s="80">
        <f t="shared" si="56"/>
        <v>30.019282730455984</v>
      </c>
      <c r="BD5" s="80">
        <f t="shared" si="56"/>
        <v>30.979899777830578</v>
      </c>
      <c r="BE5" s="80">
        <f t="shared" si="56"/>
        <v>31.971256570721156</v>
      </c>
      <c r="BF5" s="80">
        <f t="shared" si="56"/>
        <v>32.994336780984234</v>
      </c>
      <c r="BG5" s="80">
        <f t="shared" si="56"/>
        <v>34.050155557975728</v>
      </c>
      <c r="BH5" s="80">
        <f t="shared" si="56"/>
        <v>35.139760535830952</v>
      </c>
      <c r="BI5" s="80">
        <f t="shared" si="56"/>
        <v>36.264232872977544</v>
      </c>
      <c r="BJ5" s="80">
        <f t="shared" si="56"/>
        <v>37.424688324912829</v>
      </c>
      <c r="BK5" s="80">
        <f t="shared" si="56"/>
        <v>38.622278351310044</v>
      </c>
      <c r="BL5" s="80">
        <f t="shared" si="56"/>
        <v>39.858191258551969</v>
      </c>
      <c r="BM5" s="80">
        <f t="shared" ref="BM5:DJ5" si="57">BM99</f>
        <v>41.133653378825635</v>
      </c>
      <c r="BN5" s="80">
        <f t="shared" si="57"/>
        <v>42.449930286948053</v>
      </c>
      <c r="BO5" s="80">
        <f t="shared" si="57"/>
        <v>43.808328056130392</v>
      </c>
      <c r="BP5" s="80">
        <f t="shared" si="57"/>
        <v>45.210194553926563</v>
      </c>
      <c r="BQ5" s="80">
        <f t="shared" si="57"/>
        <v>46.656920779652211</v>
      </c>
      <c r="BR5" s="80">
        <f t="shared" si="57"/>
        <v>48.149942244601085</v>
      </c>
      <c r="BS5" s="80">
        <f t="shared" si="57"/>
        <v>49.690740396428325</v>
      </c>
      <c r="BT5" s="80">
        <f t="shared" si="57"/>
        <v>51.280844089114034</v>
      </c>
      <c r="BU5" s="80">
        <f t="shared" si="57"/>
        <v>52.921831099965686</v>
      </c>
      <c r="BV5" s="80">
        <f t="shared" si="57"/>
        <v>54.61532969516459</v>
      </c>
      <c r="BW5" s="80">
        <f t="shared" si="57"/>
        <v>56.363020245409857</v>
      </c>
      <c r="BX5" s="80">
        <f t="shared" si="57"/>
        <v>58.166636893262975</v>
      </c>
      <c r="BY5" s="80">
        <f t="shared" si="57"/>
        <v>60.02796927384739</v>
      </c>
      <c r="BZ5" s="80">
        <f t="shared" si="57"/>
        <v>61.948864290610508</v>
      </c>
      <c r="CA5" s="80">
        <f t="shared" si="57"/>
        <v>63.931227947910045</v>
      </c>
      <c r="CB5" s="80">
        <f t="shared" si="57"/>
        <v>65.977027242243167</v>
      </c>
      <c r="CC5" s="80">
        <f t="shared" si="57"/>
        <v>68.088292113994953</v>
      </c>
      <c r="CD5" s="80">
        <f t="shared" si="57"/>
        <v>70.267117461642798</v>
      </c>
      <c r="CE5" s="80">
        <f t="shared" si="57"/>
        <v>72.515665220415372</v>
      </c>
      <c r="CF5" s="80">
        <f t="shared" si="57"/>
        <v>74.836166507468661</v>
      </c>
      <c r="CG5" s="80">
        <f t="shared" si="57"/>
        <v>77.230923835707657</v>
      </c>
      <c r="CH5" s="80">
        <f t="shared" si="57"/>
        <v>79.7023133984503</v>
      </c>
      <c r="CI5" s="80">
        <f t="shared" si="57"/>
        <v>82.252787427200715</v>
      </c>
      <c r="CJ5" s="80">
        <f t="shared" si="57"/>
        <v>84.88487662487114</v>
      </c>
      <c r="CK5" s="80">
        <f t="shared" si="57"/>
        <v>87.601192676867015</v>
      </c>
      <c r="CL5" s="80">
        <f t="shared" si="57"/>
        <v>90.404430842526764</v>
      </c>
      <c r="CM5" s="80">
        <f t="shared" si="57"/>
        <v>93.297372629487626</v>
      </c>
      <c r="CN5" s="80">
        <f t="shared" si="57"/>
        <v>96.282888553631238</v>
      </c>
      <c r="CO5" s="80">
        <f t="shared" si="57"/>
        <v>99.363940987347448</v>
      </c>
      <c r="CP5" s="80">
        <f t="shared" si="57"/>
        <v>102.54358709894257</v>
      </c>
      <c r="CQ5" s="80">
        <f t="shared" si="57"/>
        <v>105.82498188610873</v>
      </c>
      <c r="CR5" s="80">
        <f t="shared" si="57"/>
        <v>109.21138130646422</v>
      </c>
      <c r="CS5" s="80">
        <f t="shared" si="57"/>
        <v>112.70614550827108</v>
      </c>
      <c r="CT5" s="80">
        <f t="shared" si="57"/>
        <v>116.31274216453575</v>
      </c>
      <c r="CU5" s="80">
        <f t="shared" si="57"/>
        <v>120.03474991380089</v>
      </c>
      <c r="CV5" s="80">
        <f t="shared" si="57"/>
        <v>123.87586191104252</v>
      </c>
      <c r="CW5" s="80">
        <f t="shared" si="57"/>
        <v>127.83988949219588</v>
      </c>
      <c r="CX5" s="80">
        <f t="shared" si="57"/>
        <v>131.93076595594616</v>
      </c>
      <c r="CY5" s="80">
        <f t="shared" si="57"/>
        <v>136.15255046653644</v>
      </c>
      <c r="CZ5" s="80">
        <f t="shared" si="57"/>
        <v>140.5094320814656</v>
      </c>
      <c r="DA5" s="80">
        <f t="shared" si="57"/>
        <v>145.0057339080725</v>
      </c>
      <c r="DB5" s="80">
        <f t="shared" si="57"/>
        <v>149.64591739313082</v>
      </c>
      <c r="DC5" s="80">
        <f t="shared" si="57"/>
        <v>154.434586749711</v>
      </c>
      <c r="DD5" s="80">
        <f t="shared" si="57"/>
        <v>159.37649352570176</v>
      </c>
      <c r="DE5" s="80">
        <f t="shared" si="57"/>
        <v>164.47654131852423</v>
      </c>
      <c r="DF5" s="80">
        <f t="shared" si="57"/>
        <v>169.73979064071702</v>
      </c>
      <c r="DG5" s="80">
        <f t="shared" si="57"/>
        <v>175.17146394121997</v>
      </c>
      <c r="DH5" s="80">
        <f t="shared" si="57"/>
        <v>180.77695078733902</v>
      </c>
      <c r="DI5" s="80">
        <f t="shared" si="57"/>
        <v>186.56181321253388</v>
      </c>
      <c r="DJ5" s="80">
        <f t="shared" si="57"/>
        <v>192.53179123533496</v>
      </c>
    </row>
    <row r="6" spans="1:115" x14ac:dyDescent="0.2">
      <c r="A6" s="9" t="s">
        <v>57</v>
      </c>
      <c r="B6" s="7" t="str">
        <f>'Data Non-Energy-Sector'!B35</f>
        <v>others</v>
      </c>
      <c r="C6" s="8" t="s">
        <v>2</v>
      </c>
      <c r="D6" s="80">
        <f t="shared" ref="D6:L6" si="58">D100</f>
        <v>1.5743253825430277</v>
      </c>
      <c r="E6" s="80">
        <f t="shared" si="58"/>
        <v>1.6161581003282395</v>
      </c>
      <c r="F6" s="80">
        <f t="shared" si="58"/>
        <v>1.6406134830238295</v>
      </c>
      <c r="G6" s="80">
        <f t="shared" si="58"/>
        <v>1.6698560154995024</v>
      </c>
      <c r="H6" s="80">
        <f t="shared" si="58"/>
        <v>1.6948517705522665</v>
      </c>
      <c r="I6" s="80">
        <f t="shared" si="58"/>
        <v>1.784417917930178</v>
      </c>
      <c r="J6" s="80">
        <f t="shared" si="58"/>
        <v>3.2903288491042666</v>
      </c>
      <c r="K6" s="80">
        <f t="shared" si="58"/>
        <v>2.8862828163968168</v>
      </c>
      <c r="L6" s="80">
        <f t="shared" si="58"/>
        <v>3.2852668143648134</v>
      </c>
      <c r="M6" s="80">
        <f t="shared" ref="M6:BL6" si="59">M100</f>
        <v>4.2098202667775029</v>
      </c>
      <c r="N6" s="80">
        <f t="shared" si="59"/>
        <v>5.7576560981264313</v>
      </c>
      <c r="O6" s="80">
        <f t="shared" si="59"/>
        <v>4.4347826086956523</v>
      </c>
      <c r="P6" s="80">
        <f t="shared" si="59"/>
        <v>3.7035714285714287</v>
      </c>
      <c r="Q6" s="80">
        <f t="shared" si="59"/>
        <v>3.9926605504587154</v>
      </c>
      <c r="R6" s="80">
        <f t="shared" si="59"/>
        <v>4.4264150943396228</v>
      </c>
      <c r="S6" s="80">
        <f t="shared" si="59"/>
        <v>4.1592233009708748</v>
      </c>
      <c r="T6" s="80">
        <f t="shared" si="59"/>
        <v>4.6919999999999993</v>
      </c>
      <c r="U6" s="80">
        <f t="shared" si="59"/>
        <v>5.5730213217604838</v>
      </c>
      <c r="V6" s="80">
        <f t="shared" si="59"/>
        <v>6.8042527308112986</v>
      </c>
      <c r="W6" s="80">
        <f t="shared" si="59"/>
        <v>5.8050296234340246</v>
      </c>
      <c r="X6" s="80">
        <f t="shared" si="59"/>
        <v>13.795965083982857</v>
      </c>
      <c r="Y6" s="80">
        <f t="shared" si="59"/>
        <v>22.653460860443417</v>
      </c>
      <c r="Z6" s="80">
        <f t="shared" si="59"/>
        <v>30.079729665028523</v>
      </c>
      <c r="AA6" s="80">
        <f t="shared" si="59"/>
        <v>27.206330044060962</v>
      </c>
      <c r="AB6" s="80">
        <f t="shared" si="59"/>
        <v>34.286118962241297</v>
      </c>
      <c r="AC6" s="80">
        <f t="shared" si="59"/>
        <v>37.173251714200958</v>
      </c>
      <c r="AD6" s="80">
        <f t="shared" si="59"/>
        <v>21.524437242288315</v>
      </c>
      <c r="AE6" s="80">
        <f t="shared" si="59"/>
        <v>25.070075942847986</v>
      </c>
      <c r="AF6" s="80">
        <f t="shared" si="59"/>
        <v>32.47643397206965</v>
      </c>
      <c r="AG6" s="80">
        <f t="shared" si="59"/>
        <v>25.02048479934346</v>
      </c>
      <c r="AH6" s="80">
        <f t="shared" si="59"/>
        <v>25.821140312922452</v>
      </c>
      <c r="AI6" s="80">
        <f t="shared" si="59"/>
        <v>26.647416802935972</v>
      </c>
      <c r="AJ6" s="80">
        <f t="shared" si="59"/>
        <v>27.500134140629925</v>
      </c>
      <c r="AK6" s="80">
        <f t="shared" si="59"/>
        <v>28.380138433130082</v>
      </c>
      <c r="AL6" s="80">
        <f t="shared" si="59"/>
        <v>29.288302862990246</v>
      </c>
      <c r="AM6" s="80">
        <f t="shared" si="59"/>
        <v>30.225528554605933</v>
      </c>
      <c r="AN6" s="80">
        <f t="shared" si="59"/>
        <v>31.192745468353323</v>
      </c>
      <c r="AO6" s="80">
        <f t="shared" si="59"/>
        <v>32.190913323340631</v>
      </c>
      <c r="AP6" s="80">
        <f t="shared" si="59"/>
        <v>33.221022549687532</v>
      </c>
      <c r="AQ6" s="80">
        <f t="shared" si="59"/>
        <v>34.284095271277536</v>
      </c>
      <c r="AR6" s="80">
        <f t="shared" si="59"/>
        <v>35.381186319958417</v>
      </c>
      <c r="AS6" s="80">
        <f t="shared" si="59"/>
        <v>36.513384282197087</v>
      </c>
      <c r="AT6" s="80">
        <f t="shared" si="59"/>
        <v>37.681812579227397</v>
      </c>
      <c r="AU6" s="80">
        <f t="shared" si="59"/>
        <v>38.887630581762679</v>
      </c>
      <c r="AV6" s="80">
        <f t="shared" si="59"/>
        <v>40.132034760379085</v>
      </c>
      <c r="AW6" s="80">
        <f t="shared" si="59"/>
        <v>41.416259872711215</v>
      </c>
      <c r="AX6" s="80">
        <f t="shared" si="59"/>
        <v>42.741580188637975</v>
      </c>
      <c r="AY6" s="80">
        <f t="shared" si="59"/>
        <v>44.109310754674389</v>
      </c>
      <c r="AZ6" s="80">
        <f t="shared" si="59"/>
        <v>45.52080869882397</v>
      </c>
      <c r="BA6" s="80">
        <f t="shared" si="59"/>
        <v>46.977474577186335</v>
      </c>
      <c r="BB6" s="80">
        <f t="shared" si="59"/>
        <v>48.480753763656303</v>
      </c>
      <c r="BC6" s="80">
        <f t="shared" si="59"/>
        <v>50.032137884093302</v>
      </c>
      <c r="BD6" s="80">
        <f t="shared" si="59"/>
        <v>51.633166296384289</v>
      </c>
      <c r="BE6" s="80">
        <f t="shared" si="59"/>
        <v>53.285427617868585</v>
      </c>
      <c r="BF6" s="80">
        <f t="shared" si="59"/>
        <v>54.990561301640383</v>
      </c>
      <c r="BG6" s="80">
        <f t="shared" si="59"/>
        <v>56.750259263292875</v>
      </c>
      <c r="BH6" s="80">
        <f t="shared" si="59"/>
        <v>58.566267559718248</v>
      </c>
      <c r="BI6" s="80">
        <f t="shared" si="59"/>
        <v>60.440388121629233</v>
      </c>
      <c r="BJ6" s="80">
        <f t="shared" si="59"/>
        <v>62.374480541521372</v>
      </c>
      <c r="BK6" s="80">
        <f t="shared" si="59"/>
        <v>64.370463918850064</v>
      </c>
      <c r="BL6" s="80">
        <f t="shared" si="59"/>
        <v>66.430318764253272</v>
      </c>
      <c r="BM6" s="80">
        <f t="shared" ref="BM6:DJ6" si="60">BM100</f>
        <v>68.556088964709375</v>
      </c>
      <c r="BN6" s="80">
        <f t="shared" si="60"/>
        <v>70.749883811580077</v>
      </c>
      <c r="BO6" s="80">
        <f t="shared" si="60"/>
        <v>73.01388009355064</v>
      </c>
      <c r="BP6" s="80">
        <f t="shared" si="60"/>
        <v>75.350324256544269</v>
      </c>
      <c r="BQ6" s="80">
        <f t="shared" si="60"/>
        <v>77.761534632753694</v>
      </c>
      <c r="BR6" s="80">
        <f t="shared" si="60"/>
        <v>80.249903741001816</v>
      </c>
      <c r="BS6" s="80">
        <f t="shared" si="60"/>
        <v>82.817900660713875</v>
      </c>
      <c r="BT6" s="80">
        <f t="shared" si="60"/>
        <v>85.46807348185672</v>
      </c>
      <c r="BU6" s="80">
        <f t="shared" si="60"/>
        <v>88.203051833276135</v>
      </c>
      <c r="BV6" s="80">
        <f t="shared" si="60"/>
        <v>91.025549491940978</v>
      </c>
      <c r="BW6" s="80">
        <f t="shared" si="60"/>
        <v>93.93836707568309</v>
      </c>
      <c r="BX6" s="80">
        <f t="shared" si="60"/>
        <v>96.944394822104954</v>
      </c>
      <c r="BY6" s="80">
        <f t="shared" si="60"/>
        <v>100.04661545641231</v>
      </c>
      <c r="BZ6" s="80">
        <f t="shared" si="60"/>
        <v>103.24810715101751</v>
      </c>
      <c r="CA6" s="80">
        <f t="shared" si="60"/>
        <v>106.55204657985007</v>
      </c>
      <c r="CB6" s="80">
        <f t="shared" si="60"/>
        <v>109.96171207040527</v>
      </c>
      <c r="CC6" s="80">
        <f t="shared" si="60"/>
        <v>113.48048685665825</v>
      </c>
      <c r="CD6" s="80">
        <f t="shared" si="60"/>
        <v>117.11186243607131</v>
      </c>
      <c r="CE6" s="80">
        <f t="shared" si="60"/>
        <v>120.85944203402559</v>
      </c>
      <c r="CF6" s="80">
        <f t="shared" si="60"/>
        <v>124.72694417911441</v>
      </c>
      <c r="CG6" s="80">
        <f t="shared" si="60"/>
        <v>128.71820639284607</v>
      </c>
      <c r="CH6" s="80">
        <f t="shared" si="60"/>
        <v>132.83718899741714</v>
      </c>
      <c r="CI6" s="80">
        <f t="shared" si="60"/>
        <v>137.08797904533449</v>
      </c>
      <c r="CJ6" s="80">
        <f t="shared" si="60"/>
        <v>141.4747943747852</v>
      </c>
      <c r="CK6" s="80">
        <f t="shared" si="60"/>
        <v>146.00198779477833</v>
      </c>
      <c r="CL6" s="80">
        <f t="shared" si="60"/>
        <v>150.67405140421124</v>
      </c>
      <c r="CM6" s="80">
        <f t="shared" si="60"/>
        <v>155.495621049146</v>
      </c>
      <c r="CN6" s="80">
        <f t="shared" si="60"/>
        <v>160.47148092271868</v>
      </c>
      <c r="CO6" s="80">
        <f t="shared" si="60"/>
        <v>165.60656831224568</v>
      </c>
      <c r="CP6" s="80">
        <f t="shared" si="60"/>
        <v>170.90597849823754</v>
      </c>
      <c r="CQ6" s="80">
        <f t="shared" si="60"/>
        <v>176.37496981018114</v>
      </c>
      <c r="CR6" s="80">
        <f t="shared" si="60"/>
        <v>182.01896884410695</v>
      </c>
      <c r="CS6" s="80">
        <f t="shared" si="60"/>
        <v>187.84357584711839</v>
      </c>
      <c r="CT6" s="80">
        <f t="shared" si="60"/>
        <v>193.85457027422618</v>
      </c>
      <c r="CU6" s="80">
        <f t="shared" si="60"/>
        <v>200.05791652300141</v>
      </c>
      <c r="CV6" s="80">
        <f t="shared" si="60"/>
        <v>206.45976985173746</v>
      </c>
      <c r="CW6" s="80">
        <f t="shared" si="60"/>
        <v>213.06648248699307</v>
      </c>
      <c r="CX6" s="80">
        <f t="shared" si="60"/>
        <v>219.88460992657684</v>
      </c>
      <c r="CY6" s="80">
        <f t="shared" si="60"/>
        <v>226.92091744422731</v>
      </c>
      <c r="CZ6" s="80">
        <f t="shared" si="60"/>
        <v>234.18238680244261</v>
      </c>
      <c r="DA6" s="80">
        <f t="shared" si="60"/>
        <v>241.67622318012079</v>
      </c>
      <c r="DB6" s="80">
        <f t="shared" si="60"/>
        <v>249.40986232188465</v>
      </c>
      <c r="DC6" s="80">
        <f t="shared" si="60"/>
        <v>257.39097791618497</v>
      </c>
      <c r="DD6" s="80">
        <f t="shared" si="60"/>
        <v>265.62748920950287</v>
      </c>
      <c r="DE6" s="80">
        <f t="shared" si="60"/>
        <v>274.12756886420698</v>
      </c>
      <c r="DF6" s="80">
        <f t="shared" si="60"/>
        <v>282.89965106786161</v>
      </c>
      <c r="DG6" s="80">
        <f t="shared" si="60"/>
        <v>291.95243990203318</v>
      </c>
      <c r="DH6" s="80">
        <f t="shared" si="60"/>
        <v>301.29491797889824</v>
      </c>
      <c r="DI6" s="80">
        <f t="shared" si="60"/>
        <v>310.936355354223</v>
      </c>
      <c r="DJ6" s="80">
        <f t="shared" si="60"/>
        <v>320.88631872555817</v>
      </c>
    </row>
    <row r="7" spans="1:115" x14ac:dyDescent="0.2">
      <c r="A7" s="9" t="s">
        <v>57</v>
      </c>
      <c r="B7" s="245" t="s">
        <v>0</v>
      </c>
      <c r="C7" s="8" t="s">
        <v>2</v>
      </c>
    </row>
    <row r="8" spans="1:115" x14ac:dyDescent="0.2">
      <c r="A8" s="9" t="s">
        <v>57</v>
      </c>
      <c r="B8" s="245" t="s">
        <v>0</v>
      </c>
      <c r="C8" s="8" t="s">
        <v>2</v>
      </c>
    </row>
    <row r="9" spans="1:115" x14ac:dyDescent="0.2">
      <c r="A9" s="9" t="s">
        <v>57</v>
      </c>
      <c r="B9" s="245" t="s">
        <v>0</v>
      </c>
      <c r="C9" s="8" t="s">
        <v>2</v>
      </c>
    </row>
    <row r="10" spans="1:115" x14ac:dyDescent="0.2">
      <c r="A10" s="9" t="s">
        <v>57</v>
      </c>
      <c r="B10" s="245" t="s">
        <v>0</v>
      </c>
      <c r="C10" s="8" t="s">
        <v>2</v>
      </c>
    </row>
    <row r="11" spans="1:115" x14ac:dyDescent="0.2">
      <c r="A11" s="9" t="s">
        <v>57</v>
      </c>
      <c r="B11" s="245" t="s">
        <v>0</v>
      </c>
      <c r="C11" s="8" t="s">
        <v>2</v>
      </c>
    </row>
    <row r="12" spans="1:115" x14ac:dyDescent="0.2">
      <c r="A12" s="9" t="s">
        <v>57</v>
      </c>
      <c r="B12" s="245" t="s">
        <v>0</v>
      </c>
      <c r="C12" s="8" t="s">
        <v>2</v>
      </c>
    </row>
    <row r="13" spans="1:115" x14ac:dyDescent="0.2">
      <c r="A13" s="9" t="s">
        <v>57</v>
      </c>
      <c r="B13" s="245" t="s">
        <v>0</v>
      </c>
      <c r="C13" s="8" t="s">
        <v>2</v>
      </c>
    </row>
    <row r="14" spans="1:115" x14ac:dyDescent="0.2">
      <c r="A14" s="9" t="s">
        <v>57</v>
      </c>
      <c r="B14" s="245" t="s">
        <v>0</v>
      </c>
      <c r="C14" s="8" t="s">
        <v>2</v>
      </c>
    </row>
    <row r="15" spans="1:115" x14ac:dyDescent="0.2">
      <c r="A15" s="9" t="s">
        <v>57</v>
      </c>
      <c r="B15" s="245" t="s">
        <v>0</v>
      </c>
      <c r="C15" s="8" t="s">
        <v>2</v>
      </c>
    </row>
    <row r="16" spans="1:115" x14ac:dyDescent="0.2">
      <c r="A16" s="9" t="s">
        <v>57</v>
      </c>
      <c r="B16" s="245" t="s">
        <v>0</v>
      </c>
      <c r="C16" s="8" t="s">
        <v>2</v>
      </c>
    </row>
    <row r="17" spans="1:115" x14ac:dyDescent="0.2">
      <c r="A17" s="9" t="s">
        <v>57</v>
      </c>
      <c r="B17" s="245" t="s">
        <v>0</v>
      </c>
      <c r="C17" s="8" t="s">
        <v>2</v>
      </c>
    </row>
    <row r="18" spans="1:115" x14ac:dyDescent="0.2">
      <c r="A18" s="9" t="s">
        <v>57</v>
      </c>
      <c r="B18" s="245" t="s">
        <v>0</v>
      </c>
      <c r="C18" s="8" t="s">
        <v>2</v>
      </c>
    </row>
    <row r="19" spans="1:115" x14ac:dyDescent="0.2">
      <c r="A19" s="9" t="s">
        <v>57</v>
      </c>
      <c r="B19" s="245" t="s">
        <v>0</v>
      </c>
      <c r="C19" s="8" t="s">
        <v>2</v>
      </c>
    </row>
    <row r="20" spans="1:115" x14ac:dyDescent="0.2">
      <c r="A20" s="9" t="s">
        <v>57</v>
      </c>
      <c r="B20" s="245" t="s">
        <v>0</v>
      </c>
      <c r="C20" s="8" t="s">
        <v>2</v>
      </c>
    </row>
    <row r="21" spans="1:115" x14ac:dyDescent="0.2">
      <c r="A21" s="9" t="s">
        <v>57</v>
      </c>
      <c r="B21" s="245" t="s">
        <v>0</v>
      </c>
      <c r="C21" s="8" t="s">
        <v>2</v>
      </c>
    </row>
    <row r="22" spans="1:115" s="27" customFormat="1" x14ac:dyDescent="0.2">
      <c r="A22" s="47" t="s">
        <v>57</v>
      </c>
      <c r="B22" s="246" t="s">
        <v>0</v>
      </c>
      <c r="C22" s="48" t="s">
        <v>2</v>
      </c>
      <c r="DK22" s="392"/>
    </row>
    <row r="23" spans="1:115" s="53" customFormat="1" ht="16" thickBot="1" x14ac:dyDescent="0.25">
      <c r="A23" s="50"/>
      <c r="B23" s="51" t="s">
        <v>64</v>
      </c>
      <c r="C23" s="52" t="s">
        <v>2</v>
      </c>
      <c r="D23" s="49">
        <f t="shared" ref="D23:AI23" si="61">SUM(D3:D22)</f>
        <v>34.005428262929399</v>
      </c>
      <c r="E23" s="49">
        <f t="shared" si="61"/>
        <v>34.909014967089973</v>
      </c>
      <c r="F23" s="49">
        <f t="shared" si="61"/>
        <v>35.437251233314711</v>
      </c>
      <c r="G23" s="49">
        <f t="shared" si="61"/>
        <v>36.068889934789247</v>
      </c>
      <c r="H23" s="49">
        <f t="shared" si="61"/>
        <v>36.608798243928959</v>
      </c>
      <c r="I23" s="49">
        <f t="shared" si="61"/>
        <v>38.543427027291841</v>
      </c>
      <c r="J23" s="49">
        <f t="shared" si="61"/>
        <v>71.071103140652156</v>
      </c>
      <c r="K23" s="49">
        <f t="shared" si="61"/>
        <v>62.343708834171238</v>
      </c>
      <c r="L23" s="49">
        <f t="shared" si="61"/>
        <v>70.961763190279967</v>
      </c>
      <c r="M23" s="49">
        <f t="shared" si="61"/>
        <v>90.932117762394057</v>
      </c>
      <c r="N23" s="49">
        <f t="shared" si="61"/>
        <v>124.36537171953091</v>
      </c>
      <c r="O23" s="49">
        <f t="shared" si="61"/>
        <v>95.791304347826099</v>
      </c>
      <c r="P23" s="49">
        <f t="shared" si="61"/>
        <v>79.997142857142848</v>
      </c>
      <c r="Q23" s="49">
        <f t="shared" si="61"/>
        <v>86.241467889908236</v>
      </c>
      <c r="R23" s="49">
        <f t="shared" si="61"/>
        <v>95.610566037735836</v>
      </c>
      <c r="S23" s="49">
        <f t="shared" si="61"/>
        <v>89.839223300970886</v>
      </c>
      <c r="T23" s="49">
        <f t="shared" si="61"/>
        <v>101.34719999999999</v>
      </c>
      <c r="U23" s="49">
        <f t="shared" si="61"/>
        <v>120.37726055002643</v>
      </c>
      <c r="V23" s="49">
        <f t="shared" si="61"/>
        <v>146.97185898552405</v>
      </c>
      <c r="W23" s="49">
        <f t="shared" si="61"/>
        <v>125.38863986617493</v>
      </c>
      <c r="X23" s="49">
        <f t="shared" si="61"/>
        <v>297.99284581402969</v>
      </c>
      <c r="Y23" s="49">
        <f t="shared" si="61"/>
        <v>489.31475458557776</v>
      </c>
      <c r="Z23" s="49">
        <f t="shared" si="61"/>
        <v>649.72216076461598</v>
      </c>
      <c r="AA23" s="49">
        <f t="shared" si="61"/>
        <v>587.65672895171679</v>
      </c>
      <c r="AB23" s="49">
        <f t="shared" si="61"/>
        <v>740.58016958441192</v>
      </c>
      <c r="AC23" s="49">
        <f t="shared" si="61"/>
        <v>802.94223702674071</v>
      </c>
      <c r="AD23" s="49">
        <f t="shared" si="61"/>
        <v>464.92784443342748</v>
      </c>
      <c r="AE23" s="49">
        <f t="shared" si="61"/>
        <v>541.51364036551649</v>
      </c>
      <c r="AF23" s="49">
        <f t="shared" si="61"/>
        <v>701.49097379670434</v>
      </c>
      <c r="AG23" s="49">
        <f t="shared" si="61"/>
        <v>540.44247166581863</v>
      </c>
      <c r="AH23" s="49">
        <f t="shared" si="61"/>
        <v>557.73663075912498</v>
      </c>
      <c r="AI23" s="49">
        <f t="shared" si="61"/>
        <v>575.58420294341693</v>
      </c>
      <c r="AJ23" s="49">
        <f t="shared" ref="AJ23:BL23" si="62">SUM(AJ3:AJ22)</f>
        <v>594.00289743760618</v>
      </c>
      <c r="AK23" s="49">
        <f t="shared" si="62"/>
        <v>613.01099015560976</v>
      </c>
      <c r="AL23" s="49">
        <f t="shared" si="62"/>
        <v>632.62734184058911</v>
      </c>
      <c r="AM23" s="49">
        <f t="shared" si="62"/>
        <v>652.87141677948807</v>
      </c>
      <c r="AN23" s="49">
        <f t="shared" si="62"/>
        <v>673.76330211643165</v>
      </c>
      <c r="AO23" s="49">
        <f t="shared" si="62"/>
        <v>695.32372778415743</v>
      </c>
      <c r="AP23" s="49">
        <f t="shared" si="62"/>
        <v>717.57408707325067</v>
      </c>
      <c r="AQ23" s="49">
        <f t="shared" si="62"/>
        <v>740.53645785959463</v>
      </c>
      <c r="AR23" s="49">
        <f t="shared" si="62"/>
        <v>764.23362451110154</v>
      </c>
      <c r="AS23" s="49">
        <f t="shared" si="62"/>
        <v>788.68910049545696</v>
      </c>
      <c r="AT23" s="49">
        <f t="shared" si="62"/>
        <v>813.92715171131158</v>
      </c>
      <c r="AU23" s="49">
        <f t="shared" si="62"/>
        <v>839.97282056607355</v>
      </c>
      <c r="AV23" s="49">
        <f t="shared" si="62"/>
        <v>866.85195082418784</v>
      </c>
      <c r="AW23" s="49">
        <f t="shared" si="62"/>
        <v>894.59121325056185</v>
      </c>
      <c r="AX23" s="49">
        <f t="shared" si="62"/>
        <v>923.21813207457978</v>
      </c>
      <c r="AY23" s="49">
        <f t="shared" si="62"/>
        <v>952.76111230096637</v>
      </c>
      <c r="AZ23" s="49">
        <f t="shared" si="62"/>
        <v>983.24946789459739</v>
      </c>
      <c r="BA23" s="49">
        <f t="shared" si="62"/>
        <v>1014.7134508672245</v>
      </c>
      <c r="BB23" s="49">
        <f t="shared" si="62"/>
        <v>1047.1842812949758</v>
      </c>
      <c r="BC23" s="49">
        <f t="shared" si="62"/>
        <v>1080.6941782964152</v>
      </c>
      <c r="BD23" s="49">
        <f t="shared" si="62"/>
        <v>1115.2763920019004</v>
      </c>
      <c r="BE23" s="49">
        <f t="shared" si="62"/>
        <v>1150.9652365459613</v>
      </c>
      <c r="BF23" s="49">
        <f t="shared" si="62"/>
        <v>1187.7961241154321</v>
      </c>
      <c r="BG23" s="49">
        <f t="shared" si="62"/>
        <v>1225.8056000871261</v>
      </c>
      <c r="BH23" s="49">
        <f t="shared" si="62"/>
        <v>1265.031379289914</v>
      </c>
      <c r="BI23" s="49">
        <f t="shared" si="62"/>
        <v>1305.5123834271913</v>
      </c>
      <c r="BJ23" s="49">
        <f t="shared" si="62"/>
        <v>1347.2887796968612</v>
      </c>
      <c r="BK23" s="49">
        <f t="shared" si="62"/>
        <v>1390.402020647161</v>
      </c>
      <c r="BL23" s="49">
        <f t="shared" si="62"/>
        <v>1434.8948853078703</v>
      </c>
      <c r="BM23" s="49">
        <f t="shared" ref="BM23:DJ23" si="63">SUM(BM3:BM22)</f>
        <v>1480.8115216377219</v>
      </c>
      <c r="BN23" s="49">
        <f t="shared" si="63"/>
        <v>1528.1974903301293</v>
      </c>
      <c r="BO23" s="49">
        <f t="shared" si="63"/>
        <v>1577.0998100206934</v>
      </c>
      <c r="BP23" s="49">
        <f t="shared" si="63"/>
        <v>1627.5670039413558</v>
      </c>
      <c r="BQ23" s="49">
        <f t="shared" si="63"/>
        <v>1679.649148067479</v>
      </c>
      <c r="BR23" s="49">
        <f t="shared" si="63"/>
        <v>1733.3979208056385</v>
      </c>
      <c r="BS23" s="49">
        <f t="shared" si="63"/>
        <v>1788.8666542714186</v>
      </c>
      <c r="BT23" s="49">
        <f t="shared" si="63"/>
        <v>1846.1103872081042</v>
      </c>
      <c r="BU23" s="49">
        <f t="shared" si="63"/>
        <v>1905.1859195987636</v>
      </c>
      <c r="BV23" s="49">
        <f t="shared" si="63"/>
        <v>1966.151869025924</v>
      </c>
      <c r="BW23" s="49">
        <f t="shared" si="63"/>
        <v>2029.0687288347538</v>
      </c>
      <c r="BX23" s="49">
        <f t="shared" si="63"/>
        <v>2093.9989281574658</v>
      </c>
      <c r="BY23" s="49">
        <f t="shared" si="63"/>
        <v>2161.006893858505</v>
      </c>
      <c r="BZ23" s="49">
        <f t="shared" si="63"/>
        <v>2230.159114461977</v>
      </c>
      <c r="CA23" s="49">
        <f t="shared" si="63"/>
        <v>2301.5242061247604</v>
      </c>
      <c r="CB23" s="49">
        <f t="shared" si="63"/>
        <v>2375.1729807207535</v>
      </c>
      <c r="CC23" s="49">
        <f t="shared" si="63"/>
        <v>2451.1785161038179</v>
      </c>
      <c r="CD23" s="49">
        <f t="shared" si="63"/>
        <v>2529.6162286191393</v>
      </c>
      <c r="CE23" s="49">
        <f t="shared" si="63"/>
        <v>2610.563947934952</v>
      </c>
      <c r="CF23" s="49">
        <f t="shared" si="63"/>
        <v>2694.1019942688704</v>
      </c>
      <c r="CG23" s="49">
        <f t="shared" si="63"/>
        <v>2780.3132580854744</v>
      </c>
      <c r="CH23" s="49">
        <f t="shared" si="63"/>
        <v>2869.28328234421</v>
      </c>
      <c r="CI23" s="49">
        <f t="shared" si="63"/>
        <v>2961.1003473792248</v>
      </c>
      <c r="CJ23" s="49">
        <f t="shared" si="63"/>
        <v>3055.8555584953597</v>
      </c>
      <c r="CK23" s="49">
        <f t="shared" si="63"/>
        <v>3153.6429363672114</v>
      </c>
      <c r="CL23" s="49">
        <f t="shared" si="63"/>
        <v>3254.5595103309624</v>
      </c>
      <c r="CM23" s="49">
        <f t="shared" si="63"/>
        <v>3358.7054146615533</v>
      </c>
      <c r="CN23" s="49">
        <f t="shared" si="63"/>
        <v>3466.1839879307236</v>
      </c>
      <c r="CO23" s="49">
        <f t="shared" si="63"/>
        <v>3577.1018755445061</v>
      </c>
      <c r="CP23" s="49">
        <f t="shared" si="63"/>
        <v>3691.5691355619306</v>
      </c>
      <c r="CQ23" s="49">
        <f t="shared" si="63"/>
        <v>3809.699347899912</v>
      </c>
      <c r="CR23" s="49">
        <f t="shared" si="63"/>
        <v>3931.60972703271</v>
      </c>
      <c r="CS23" s="49">
        <f t="shared" si="63"/>
        <v>4057.4212382977566</v>
      </c>
      <c r="CT23" s="49">
        <f t="shared" si="63"/>
        <v>4187.2587179232851</v>
      </c>
      <c r="CU23" s="49">
        <f t="shared" si="63"/>
        <v>4321.2509968968297</v>
      </c>
      <c r="CV23" s="49">
        <f t="shared" si="63"/>
        <v>4459.531028797529</v>
      </c>
      <c r="CW23" s="49">
        <f t="shared" si="63"/>
        <v>4602.2360217190499</v>
      </c>
      <c r="CX23" s="49">
        <f t="shared" si="63"/>
        <v>4749.5075744140595</v>
      </c>
      <c r="CY23" s="49">
        <f t="shared" si="63"/>
        <v>4901.4918167953101</v>
      </c>
      <c r="CZ23" s="49">
        <f t="shared" si="63"/>
        <v>5058.3395549327606</v>
      </c>
      <c r="DA23" s="49">
        <f t="shared" si="63"/>
        <v>5220.206420690608</v>
      </c>
      <c r="DB23" s="49">
        <f t="shared" si="63"/>
        <v>5387.2530261527072</v>
      </c>
      <c r="DC23" s="49">
        <f t="shared" si="63"/>
        <v>5559.6451229895956</v>
      </c>
      <c r="DD23" s="49">
        <f t="shared" si="63"/>
        <v>5737.5537669252608</v>
      </c>
      <c r="DE23" s="49">
        <f t="shared" si="63"/>
        <v>5921.15548746687</v>
      </c>
      <c r="DF23" s="49">
        <f t="shared" si="63"/>
        <v>6110.63246306581</v>
      </c>
      <c r="DG23" s="49">
        <f t="shared" si="63"/>
        <v>6306.1727018839165</v>
      </c>
      <c r="DH23" s="49">
        <f t="shared" si="63"/>
        <v>6507.970228344202</v>
      </c>
      <c r="DI23" s="49">
        <f t="shared" si="63"/>
        <v>6716.2252756512153</v>
      </c>
      <c r="DJ23" s="49">
        <f t="shared" si="63"/>
        <v>6931.1444844720554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s="9" t="s">
        <v>58</v>
      </c>
      <c r="B25" s="12" t="e">
        <f ca="1">MID(CELL("Dateiname",$B$2),FIND("]", CELL("Dateiname",$B$2))+1,31)&amp;" LO"</f>
        <v>#VALUE!</v>
      </c>
      <c r="C25" s="13" t="str">
        <f t="shared" ref="C25:AH25" si="64">C2</f>
        <v>unit</v>
      </c>
      <c r="D25" s="23">
        <f t="shared" si="64"/>
        <v>1990</v>
      </c>
      <c r="E25" s="23">
        <f t="shared" si="64"/>
        <v>1991</v>
      </c>
      <c r="F25" s="23">
        <f t="shared" si="64"/>
        <v>1992</v>
      </c>
      <c r="G25" s="23">
        <f t="shared" si="64"/>
        <v>1993</v>
      </c>
      <c r="H25" s="23">
        <f t="shared" si="64"/>
        <v>1994</v>
      </c>
      <c r="I25" s="23">
        <f t="shared" si="64"/>
        <v>1995</v>
      </c>
      <c r="J25" s="23">
        <f t="shared" si="64"/>
        <v>1996</v>
      </c>
      <c r="K25" s="23">
        <f t="shared" si="64"/>
        <v>1997</v>
      </c>
      <c r="L25" s="23">
        <f t="shared" si="64"/>
        <v>1998</v>
      </c>
      <c r="M25" s="23">
        <f t="shared" si="64"/>
        <v>1999</v>
      </c>
      <c r="N25" s="23">
        <f t="shared" si="64"/>
        <v>2000</v>
      </c>
      <c r="O25" s="23">
        <f t="shared" si="64"/>
        <v>2001</v>
      </c>
      <c r="P25" s="23">
        <f t="shared" si="64"/>
        <v>2002</v>
      </c>
      <c r="Q25" s="23">
        <f t="shared" si="64"/>
        <v>2003</v>
      </c>
      <c r="R25" s="23">
        <f t="shared" si="64"/>
        <v>2004</v>
      </c>
      <c r="S25" s="23">
        <f t="shared" si="64"/>
        <v>2005</v>
      </c>
      <c r="T25" s="23">
        <f t="shared" si="64"/>
        <v>2006</v>
      </c>
      <c r="U25" s="23">
        <f t="shared" si="64"/>
        <v>2007</v>
      </c>
      <c r="V25" s="23">
        <f t="shared" si="64"/>
        <v>2008</v>
      </c>
      <c r="W25" s="23">
        <f t="shared" si="64"/>
        <v>2009</v>
      </c>
      <c r="X25" s="23">
        <f t="shared" si="64"/>
        <v>2010</v>
      </c>
      <c r="Y25" s="23">
        <f t="shared" si="64"/>
        <v>2011</v>
      </c>
      <c r="Z25" s="23">
        <f t="shared" si="64"/>
        <v>2012</v>
      </c>
      <c r="AA25" s="23">
        <f t="shared" si="64"/>
        <v>2013</v>
      </c>
      <c r="AB25" s="23">
        <f t="shared" si="64"/>
        <v>2014</v>
      </c>
      <c r="AC25" s="23">
        <f t="shared" si="64"/>
        <v>2015</v>
      </c>
      <c r="AD25" s="23">
        <f t="shared" si="64"/>
        <v>2016</v>
      </c>
      <c r="AE25" s="23">
        <f t="shared" si="64"/>
        <v>2017</v>
      </c>
      <c r="AF25" s="23">
        <f t="shared" si="64"/>
        <v>2018</v>
      </c>
      <c r="AG25" s="23">
        <f t="shared" si="64"/>
        <v>2019</v>
      </c>
      <c r="AH25" s="23">
        <f t="shared" si="64"/>
        <v>2020</v>
      </c>
      <c r="AI25" s="23">
        <f t="shared" ref="AI25:BL25" si="65">AI2</f>
        <v>2021</v>
      </c>
      <c r="AJ25" s="23">
        <f t="shared" si="65"/>
        <v>2022</v>
      </c>
      <c r="AK25" s="23">
        <f t="shared" si="65"/>
        <v>2023</v>
      </c>
      <c r="AL25" s="23">
        <f t="shared" si="65"/>
        <v>2024</v>
      </c>
      <c r="AM25" s="23">
        <f t="shared" si="65"/>
        <v>2025</v>
      </c>
      <c r="AN25" s="23">
        <f t="shared" si="65"/>
        <v>2026</v>
      </c>
      <c r="AO25" s="23">
        <f t="shared" si="65"/>
        <v>2027</v>
      </c>
      <c r="AP25" s="23">
        <f t="shared" si="65"/>
        <v>2028</v>
      </c>
      <c r="AQ25" s="23">
        <f t="shared" si="65"/>
        <v>2029</v>
      </c>
      <c r="AR25" s="23">
        <f t="shared" si="65"/>
        <v>2030</v>
      </c>
      <c r="AS25" s="23">
        <f t="shared" si="65"/>
        <v>2031</v>
      </c>
      <c r="AT25" s="23">
        <f t="shared" si="65"/>
        <v>2032</v>
      </c>
      <c r="AU25" s="23">
        <f t="shared" si="65"/>
        <v>2033</v>
      </c>
      <c r="AV25" s="23">
        <f t="shared" si="65"/>
        <v>2034</v>
      </c>
      <c r="AW25" s="23">
        <f t="shared" si="65"/>
        <v>2035</v>
      </c>
      <c r="AX25" s="23">
        <f t="shared" si="65"/>
        <v>2036</v>
      </c>
      <c r="AY25" s="23">
        <f t="shared" si="65"/>
        <v>2037</v>
      </c>
      <c r="AZ25" s="23">
        <f t="shared" si="65"/>
        <v>2038</v>
      </c>
      <c r="BA25" s="23">
        <f t="shared" si="65"/>
        <v>2039</v>
      </c>
      <c r="BB25" s="23">
        <f t="shared" si="65"/>
        <v>2040</v>
      </c>
      <c r="BC25" s="23">
        <f t="shared" si="65"/>
        <v>2041</v>
      </c>
      <c r="BD25" s="23">
        <f t="shared" si="65"/>
        <v>2042</v>
      </c>
      <c r="BE25" s="23">
        <f t="shared" si="65"/>
        <v>2043</v>
      </c>
      <c r="BF25" s="23">
        <f t="shared" si="65"/>
        <v>2044</v>
      </c>
      <c r="BG25" s="23">
        <f t="shared" si="65"/>
        <v>2045</v>
      </c>
      <c r="BH25" s="23">
        <f t="shared" si="65"/>
        <v>2046</v>
      </c>
      <c r="BI25" s="23">
        <f t="shared" si="65"/>
        <v>2047</v>
      </c>
      <c r="BJ25" s="23">
        <f t="shared" si="65"/>
        <v>2048</v>
      </c>
      <c r="BK25" s="23">
        <f t="shared" si="65"/>
        <v>2049</v>
      </c>
      <c r="BL25" s="23">
        <f t="shared" si="65"/>
        <v>2050</v>
      </c>
      <c r="BM25" s="23">
        <f t="shared" ref="BM25:DJ25" si="66">BM2</f>
        <v>2051</v>
      </c>
      <c r="BN25" s="23">
        <f t="shared" si="66"/>
        <v>2052</v>
      </c>
      <c r="BO25" s="23">
        <f t="shared" si="66"/>
        <v>2053</v>
      </c>
      <c r="BP25" s="23">
        <f t="shared" si="66"/>
        <v>2054</v>
      </c>
      <c r="BQ25" s="23">
        <f t="shared" si="66"/>
        <v>2055</v>
      </c>
      <c r="BR25" s="23">
        <f t="shared" si="66"/>
        <v>2056</v>
      </c>
      <c r="BS25" s="23">
        <f t="shared" si="66"/>
        <v>2057</v>
      </c>
      <c r="BT25" s="23">
        <f t="shared" si="66"/>
        <v>2058</v>
      </c>
      <c r="BU25" s="23">
        <f t="shared" si="66"/>
        <v>2059</v>
      </c>
      <c r="BV25" s="23">
        <f t="shared" si="66"/>
        <v>2060</v>
      </c>
      <c r="BW25" s="23">
        <f t="shared" si="66"/>
        <v>2061</v>
      </c>
      <c r="BX25" s="23">
        <f t="shared" si="66"/>
        <v>2062</v>
      </c>
      <c r="BY25" s="23">
        <f t="shared" si="66"/>
        <v>2063</v>
      </c>
      <c r="BZ25" s="23">
        <f t="shared" si="66"/>
        <v>2064</v>
      </c>
      <c r="CA25" s="23">
        <f t="shared" si="66"/>
        <v>2065</v>
      </c>
      <c r="CB25" s="23">
        <f t="shared" si="66"/>
        <v>2066</v>
      </c>
      <c r="CC25" s="23">
        <f t="shared" si="66"/>
        <v>2067</v>
      </c>
      <c r="CD25" s="23">
        <f t="shared" si="66"/>
        <v>2068</v>
      </c>
      <c r="CE25" s="23">
        <f t="shared" si="66"/>
        <v>2069</v>
      </c>
      <c r="CF25" s="23">
        <f t="shared" si="66"/>
        <v>2070</v>
      </c>
      <c r="CG25" s="23">
        <f t="shared" si="66"/>
        <v>2071</v>
      </c>
      <c r="CH25" s="23">
        <f t="shared" si="66"/>
        <v>2072</v>
      </c>
      <c r="CI25" s="23">
        <f t="shared" si="66"/>
        <v>2073</v>
      </c>
      <c r="CJ25" s="23">
        <f t="shared" si="66"/>
        <v>2074</v>
      </c>
      <c r="CK25" s="23">
        <f t="shared" si="66"/>
        <v>2075</v>
      </c>
      <c r="CL25" s="23">
        <f t="shared" si="66"/>
        <v>2076</v>
      </c>
      <c r="CM25" s="23">
        <f t="shared" si="66"/>
        <v>2077</v>
      </c>
      <c r="CN25" s="23">
        <f t="shared" si="66"/>
        <v>2078</v>
      </c>
      <c r="CO25" s="23">
        <f t="shared" si="66"/>
        <v>2079</v>
      </c>
      <c r="CP25" s="23">
        <f t="shared" si="66"/>
        <v>2080</v>
      </c>
      <c r="CQ25" s="23">
        <f t="shared" si="66"/>
        <v>2081</v>
      </c>
      <c r="CR25" s="23">
        <f t="shared" si="66"/>
        <v>2082</v>
      </c>
      <c r="CS25" s="23">
        <f t="shared" si="66"/>
        <v>2083</v>
      </c>
      <c r="CT25" s="23">
        <f t="shared" si="66"/>
        <v>2084</v>
      </c>
      <c r="CU25" s="23">
        <f t="shared" si="66"/>
        <v>2085</v>
      </c>
      <c r="CV25" s="23">
        <f t="shared" si="66"/>
        <v>2086</v>
      </c>
      <c r="CW25" s="23">
        <f t="shared" si="66"/>
        <v>2087</v>
      </c>
      <c r="CX25" s="23">
        <f t="shared" si="66"/>
        <v>2088</v>
      </c>
      <c r="CY25" s="23">
        <f t="shared" si="66"/>
        <v>2089</v>
      </c>
      <c r="CZ25" s="23">
        <f t="shared" si="66"/>
        <v>2090</v>
      </c>
      <c r="DA25" s="23">
        <f t="shared" si="66"/>
        <v>2091</v>
      </c>
      <c r="DB25" s="23">
        <f t="shared" si="66"/>
        <v>2092</v>
      </c>
      <c r="DC25" s="23">
        <f t="shared" si="66"/>
        <v>2093</v>
      </c>
      <c r="DD25" s="23">
        <f t="shared" si="66"/>
        <v>2094</v>
      </c>
      <c r="DE25" s="23">
        <f t="shared" si="66"/>
        <v>2095</v>
      </c>
      <c r="DF25" s="23">
        <f t="shared" si="66"/>
        <v>2096</v>
      </c>
      <c r="DG25" s="23">
        <f t="shared" si="66"/>
        <v>2097</v>
      </c>
      <c r="DH25" s="23">
        <f t="shared" si="66"/>
        <v>2098</v>
      </c>
      <c r="DI25" s="23">
        <f t="shared" si="66"/>
        <v>2099</v>
      </c>
      <c r="DJ25" s="23">
        <f t="shared" si="66"/>
        <v>2100</v>
      </c>
      <c r="DK25" s="394"/>
    </row>
    <row r="26" spans="1:115" x14ac:dyDescent="0.2">
      <c r="A26" s="9" t="s">
        <v>58</v>
      </c>
      <c r="B26" s="7" t="str">
        <f t="shared" ref="B26:AF26" si="67">B3</f>
        <v>Integrated Circuits</v>
      </c>
      <c r="C26" s="14" t="str">
        <f t="shared" si="67"/>
        <v>t/a</v>
      </c>
      <c r="D26" s="80">
        <f t="shared" si="67"/>
        <v>23.300015661636809</v>
      </c>
      <c r="E26" s="80">
        <f t="shared" si="67"/>
        <v>23.919139884857941</v>
      </c>
      <c r="F26" s="80">
        <f t="shared" si="67"/>
        <v>24.281079548752675</v>
      </c>
      <c r="G26" s="80">
        <f t="shared" si="67"/>
        <v>24.713869029392633</v>
      </c>
      <c r="H26" s="80">
        <f t="shared" si="67"/>
        <v>25.083806204173545</v>
      </c>
      <c r="I26" s="80">
        <f t="shared" si="67"/>
        <v>26.409385185366634</v>
      </c>
      <c r="J26" s="80">
        <f t="shared" si="67"/>
        <v>48.696866966743144</v>
      </c>
      <c r="K26" s="80">
        <f t="shared" si="67"/>
        <v>42.716985682672885</v>
      </c>
      <c r="L26" s="80">
        <f t="shared" si="67"/>
        <v>48.621948852599232</v>
      </c>
      <c r="M26" s="80">
        <f t="shared" si="67"/>
        <v>62.305339948307036</v>
      </c>
      <c r="N26" s="80">
        <f t="shared" si="67"/>
        <v>85.213310252271171</v>
      </c>
      <c r="O26" s="80">
        <f t="shared" si="67"/>
        <v>65.634782608695659</v>
      </c>
      <c r="P26" s="80">
        <f t="shared" si="67"/>
        <v>54.812857142857141</v>
      </c>
      <c r="Q26" s="80">
        <f t="shared" si="67"/>
        <v>59.091376146788981</v>
      </c>
      <c r="R26" s="80">
        <f t="shared" si="67"/>
        <v>65.510943396226409</v>
      </c>
      <c r="S26" s="80">
        <f t="shared" si="67"/>
        <v>61.556504854368939</v>
      </c>
      <c r="T26" s="80">
        <f t="shared" si="67"/>
        <v>69.441599999999994</v>
      </c>
      <c r="U26" s="80">
        <f t="shared" si="67"/>
        <v>82.480715562055153</v>
      </c>
      <c r="V26" s="80">
        <f t="shared" si="67"/>
        <v>100.70294041600721</v>
      </c>
      <c r="W26" s="80">
        <f t="shared" si="67"/>
        <v>85.914438426823565</v>
      </c>
      <c r="X26" s="80">
        <f t="shared" si="67"/>
        <v>204.18028324294625</v>
      </c>
      <c r="Y26" s="80">
        <f t="shared" si="67"/>
        <v>335.27122073456252</v>
      </c>
      <c r="Z26" s="80">
        <f t="shared" si="67"/>
        <v>445.17999904242208</v>
      </c>
      <c r="AA26" s="80">
        <f t="shared" si="67"/>
        <v>402.65368465210224</v>
      </c>
      <c r="AB26" s="80">
        <f t="shared" si="67"/>
        <v>507.43456064117117</v>
      </c>
      <c r="AC26" s="80">
        <f t="shared" si="67"/>
        <v>550.16412537017413</v>
      </c>
      <c r="AD26" s="80">
        <f t="shared" si="67"/>
        <v>318.561671185867</v>
      </c>
      <c r="AE26" s="80">
        <f t="shared" si="67"/>
        <v>371.03712395415016</v>
      </c>
      <c r="AF26" s="80">
        <f t="shared" si="67"/>
        <v>480.65122278663074</v>
      </c>
      <c r="AG26" s="80">
        <f>AG102</f>
        <v>370.30317503028317</v>
      </c>
      <c r="AH26" s="80">
        <f t="shared" ref="AH26:BL26" si="68">AH102</f>
        <v>382.15287663125224</v>
      </c>
      <c r="AI26" s="80">
        <f t="shared" si="68"/>
        <v>394.38176868345232</v>
      </c>
      <c r="AJ26" s="80">
        <f t="shared" si="68"/>
        <v>407.00198528132279</v>
      </c>
      <c r="AK26" s="80">
        <f t="shared" si="68"/>
        <v>420.02604881032511</v>
      </c>
      <c r="AL26" s="80">
        <f t="shared" si="68"/>
        <v>433.4668823722555</v>
      </c>
      <c r="AM26" s="80">
        <f t="shared" si="68"/>
        <v>447.3378226081677</v>
      </c>
      <c r="AN26" s="80">
        <f t="shared" si="68"/>
        <v>461.65263293162906</v>
      </c>
      <c r="AO26" s="80">
        <f t="shared" si="68"/>
        <v>476.42551718544121</v>
      </c>
      <c r="AP26" s="80">
        <f t="shared" si="68"/>
        <v>491.67113373537535</v>
      </c>
      <c r="AQ26" s="80">
        <f t="shared" si="68"/>
        <v>507.40461001490735</v>
      </c>
      <c r="AR26" s="80">
        <f t="shared" si="68"/>
        <v>523.64155753538444</v>
      </c>
      <c r="AS26" s="80">
        <f t="shared" si="68"/>
        <v>540.39808737651674</v>
      </c>
      <c r="AT26" s="80">
        <f t="shared" si="68"/>
        <v>557.69082617256527</v>
      </c>
      <c r="AU26" s="80">
        <f t="shared" si="68"/>
        <v>575.53693261008732</v>
      </c>
      <c r="AV26" s="80">
        <f t="shared" si="68"/>
        <v>593.95411445361015</v>
      </c>
      <c r="AW26" s="80">
        <f t="shared" si="68"/>
        <v>612.96064611612564</v>
      </c>
      <c r="AX26" s="80">
        <f t="shared" si="68"/>
        <v>632.57538679184165</v>
      </c>
      <c r="AY26" s="80">
        <f t="shared" si="68"/>
        <v>652.8177991691806</v>
      </c>
      <c r="AZ26" s="80">
        <f t="shared" si="68"/>
        <v>673.7079687425944</v>
      </c>
      <c r="BA26" s="80">
        <f t="shared" si="68"/>
        <v>695.26662374235741</v>
      </c>
      <c r="BB26" s="80">
        <f t="shared" si="68"/>
        <v>717.51515570211291</v>
      </c>
      <c r="BC26" s="80">
        <f t="shared" si="68"/>
        <v>740.47564068458053</v>
      </c>
      <c r="BD26" s="80">
        <f t="shared" si="68"/>
        <v>764.17086118648717</v>
      </c>
      <c r="BE26" s="80">
        <f t="shared" si="68"/>
        <v>788.62432874445483</v>
      </c>
      <c r="BF26" s="80">
        <f t="shared" si="68"/>
        <v>813.86030726427737</v>
      </c>
      <c r="BG26" s="80">
        <f t="shared" si="68"/>
        <v>839.90383709673426</v>
      </c>
      <c r="BH26" s="80">
        <f t="shared" si="68"/>
        <v>866.78075988382977</v>
      </c>
      <c r="BI26" s="80">
        <f t="shared" si="68"/>
        <v>894.51774420011236</v>
      </c>
      <c r="BJ26" s="80">
        <f t="shared" si="68"/>
        <v>923.14231201451594</v>
      </c>
      <c r="BK26" s="80">
        <f t="shared" si="68"/>
        <v>952.68286599898045</v>
      </c>
      <c r="BL26" s="80">
        <f t="shared" si="68"/>
        <v>983.16871771094782</v>
      </c>
      <c r="BM26" s="80">
        <f t="shared" ref="BM26:DJ26" si="69">BM102</f>
        <v>1014.6301166776982</v>
      </c>
      <c r="BN26" s="80">
        <f t="shared" si="69"/>
        <v>1047.0982804113846</v>
      </c>
      <c r="BO26" s="80">
        <f t="shared" si="69"/>
        <v>1080.6054253845489</v>
      </c>
      <c r="BP26" s="80">
        <f t="shared" si="69"/>
        <v>1115.1847989968544</v>
      </c>
      <c r="BQ26" s="80">
        <f t="shared" si="69"/>
        <v>1150.8707125647538</v>
      </c>
      <c r="BR26" s="80">
        <f t="shared" si="69"/>
        <v>1187.6985753668259</v>
      </c>
      <c r="BS26" s="80">
        <f t="shared" si="69"/>
        <v>1225.7049297785643</v>
      </c>
      <c r="BT26" s="80">
        <f t="shared" si="69"/>
        <v>1264.9274875314784</v>
      </c>
      <c r="BU26" s="80">
        <f t="shared" si="69"/>
        <v>1305.4051671324858</v>
      </c>
      <c r="BV26" s="80">
        <f t="shared" si="69"/>
        <v>1347.1781324807253</v>
      </c>
      <c r="BW26" s="80">
        <f t="shared" si="69"/>
        <v>1390.2878327201086</v>
      </c>
      <c r="BX26" s="80">
        <f t="shared" si="69"/>
        <v>1434.7770433671521</v>
      </c>
      <c r="BY26" s="80">
        <f t="shared" si="69"/>
        <v>1480.6899087549011</v>
      </c>
      <c r="BZ26" s="80">
        <f t="shared" si="69"/>
        <v>1528.0719858350581</v>
      </c>
      <c r="CA26" s="80">
        <f t="shared" si="69"/>
        <v>1576.97028938178</v>
      </c>
      <c r="CB26" s="80">
        <f t="shared" si="69"/>
        <v>1627.4333386419971</v>
      </c>
      <c r="CC26" s="80">
        <f t="shared" si="69"/>
        <v>1679.5112054785411</v>
      </c>
      <c r="CD26" s="80">
        <f t="shared" si="69"/>
        <v>1733.2555640538544</v>
      </c>
      <c r="CE26" s="80">
        <f t="shared" si="69"/>
        <v>1788.7197421035778</v>
      </c>
      <c r="CF26" s="80">
        <f t="shared" si="69"/>
        <v>1845.9587738508924</v>
      </c>
      <c r="CG26" s="80">
        <f t="shared" si="69"/>
        <v>1905.0294546141211</v>
      </c>
      <c r="CH26" s="80">
        <f t="shared" si="69"/>
        <v>1965.990397161773</v>
      </c>
      <c r="CI26" s="80">
        <f t="shared" si="69"/>
        <v>2028.9020898709498</v>
      </c>
      <c r="CJ26" s="80">
        <f t="shared" si="69"/>
        <v>2093.8269567468201</v>
      </c>
      <c r="CK26" s="80">
        <f t="shared" si="69"/>
        <v>2160.8294193627185</v>
      </c>
      <c r="CL26" s="80">
        <f t="shared" si="69"/>
        <v>2229.9759607823257</v>
      </c>
      <c r="CM26" s="80">
        <f t="shared" si="69"/>
        <v>2301.3351915273602</v>
      </c>
      <c r="CN26" s="80">
        <f t="shared" si="69"/>
        <v>2374.9779176562356</v>
      </c>
      <c r="CO26" s="80">
        <f t="shared" si="69"/>
        <v>2450.9772110212352</v>
      </c>
      <c r="CP26" s="80">
        <f t="shared" si="69"/>
        <v>2529.4084817739149</v>
      </c>
      <c r="CQ26" s="80">
        <f t="shared" si="69"/>
        <v>2610.3495531906801</v>
      </c>
      <c r="CR26" s="80">
        <f t="shared" si="69"/>
        <v>2693.8807388927821</v>
      </c>
      <c r="CS26" s="80">
        <f t="shared" si="69"/>
        <v>2780.0849225373513</v>
      </c>
      <c r="CT26" s="80">
        <f t="shared" si="69"/>
        <v>2869.0476400585467</v>
      </c>
      <c r="CU26" s="80">
        <f t="shared" si="69"/>
        <v>2960.8571645404204</v>
      </c>
      <c r="CV26" s="80">
        <f t="shared" si="69"/>
        <v>3055.6045938057141</v>
      </c>
      <c r="CW26" s="80">
        <f t="shared" si="69"/>
        <v>3153.3839408074969</v>
      </c>
      <c r="CX26" s="80">
        <f t="shared" si="69"/>
        <v>3254.2922269133369</v>
      </c>
      <c r="CY26" s="80">
        <f t="shared" si="69"/>
        <v>3358.4295781745636</v>
      </c>
      <c r="CZ26" s="80">
        <f t="shared" si="69"/>
        <v>3465.8993246761497</v>
      </c>
      <c r="DA26" s="80">
        <f t="shared" si="69"/>
        <v>3576.8081030657868</v>
      </c>
      <c r="DB26" s="80">
        <f t="shared" si="69"/>
        <v>3691.265962363892</v>
      </c>
      <c r="DC26" s="80">
        <f t="shared" si="69"/>
        <v>3809.3864731595368</v>
      </c>
      <c r="DD26" s="80">
        <f t="shared" si="69"/>
        <v>3931.2868403006419</v>
      </c>
      <c r="DE26" s="80">
        <f t="shared" si="69"/>
        <v>4057.0880191902625</v>
      </c>
      <c r="DF26" s="80">
        <f t="shared" si="69"/>
        <v>4186.9148358043512</v>
      </c>
      <c r="DG26" s="80">
        <f t="shared" si="69"/>
        <v>4320.8961105500903</v>
      </c>
      <c r="DH26" s="80">
        <f t="shared" si="69"/>
        <v>4459.1647860876928</v>
      </c>
      <c r="DI26" s="80">
        <f t="shared" si="69"/>
        <v>4601.8580592424987</v>
      </c>
      <c r="DJ26" s="80">
        <f t="shared" si="69"/>
        <v>4749.1175171382592</v>
      </c>
    </row>
    <row r="27" spans="1:115" x14ac:dyDescent="0.2">
      <c r="A27" s="9" t="s">
        <v>58</v>
      </c>
      <c r="B27" s="7" t="str">
        <f t="shared" ref="B27:AF27" si="70">B4</f>
        <v>Lighting</v>
      </c>
      <c r="C27" s="14" t="str">
        <f t="shared" si="70"/>
        <v>t/a</v>
      </c>
      <c r="D27" s="80">
        <f t="shared" si="70"/>
        <v>8.1864919892237431</v>
      </c>
      <c r="E27" s="80">
        <f t="shared" si="70"/>
        <v>8.4040221217068449</v>
      </c>
      <c r="F27" s="80">
        <f t="shared" si="70"/>
        <v>8.5311901117239124</v>
      </c>
      <c r="G27" s="80">
        <f t="shared" si="70"/>
        <v>8.6832512805974122</v>
      </c>
      <c r="H27" s="80">
        <f t="shared" si="70"/>
        <v>8.8132292068717852</v>
      </c>
      <c r="I27" s="80">
        <f t="shared" si="70"/>
        <v>9.2789731732369258</v>
      </c>
      <c r="J27" s="80">
        <f t="shared" si="70"/>
        <v>17.109710015342188</v>
      </c>
      <c r="K27" s="80">
        <f t="shared" si="70"/>
        <v>15.008670645263448</v>
      </c>
      <c r="L27" s="80">
        <f t="shared" si="70"/>
        <v>17.08338743469703</v>
      </c>
      <c r="M27" s="80">
        <f t="shared" si="70"/>
        <v>21.891065387243014</v>
      </c>
      <c r="N27" s="80">
        <f t="shared" si="70"/>
        <v>29.939811710257441</v>
      </c>
      <c r="O27" s="80">
        <f t="shared" si="70"/>
        <v>23.060869565217391</v>
      </c>
      <c r="P27" s="80">
        <f t="shared" si="70"/>
        <v>19.258571428571429</v>
      </c>
      <c r="Q27" s="80">
        <f t="shared" si="70"/>
        <v>20.761834862385321</v>
      </c>
      <c r="R27" s="80">
        <f t="shared" si="70"/>
        <v>23.017358490566039</v>
      </c>
      <c r="S27" s="80">
        <f t="shared" si="70"/>
        <v>21.627961165048546</v>
      </c>
      <c r="T27" s="80">
        <f t="shared" si="70"/>
        <v>24.398399999999999</v>
      </c>
      <c r="U27" s="80">
        <f t="shared" si="70"/>
        <v>28.979710873154517</v>
      </c>
      <c r="V27" s="80">
        <f t="shared" si="70"/>
        <v>35.382114200218751</v>
      </c>
      <c r="W27" s="80">
        <f t="shared" si="70"/>
        <v>30.186154041856927</v>
      </c>
      <c r="X27" s="80">
        <f t="shared" si="70"/>
        <v>71.73901843671085</v>
      </c>
      <c r="Y27" s="80">
        <f t="shared" si="70"/>
        <v>117.79799647430576</v>
      </c>
      <c r="Z27" s="80">
        <f t="shared" si="70"/>
        <v>156.4145942581483</v>
      </c>
      <c r="AA27" s="80">
        <f t="shared" si="70"/>
        <v>141.472916229117</v>
      </c>
      <c r="AB27" s="80">
        <f t="shared" si="70"/>
        <v>178.28781860365473</v>
      </c>
      <c r="AC27" s="80">
        <f t="shared" si="70"/>
        <v>193.30090891384498</v>
      </c>
      <c r="AD27" s="80">
        <f t="shared" si="70"/>
        <v>111.92707365989922</v>
      </c>
      <c r="AE27" s="80">
        <f t="shared" si="70"/>
        <v>130.36439490280952</v>
      </c>
      <c r="AF27" s="80">
        <f t="shared" si="70"/>
        <v>168.87745665476217</v>
      </c>
      <c r="AG27" s="80">
        <f>AG103</f>
        <v>130.106520956586</v>
      </c>
      <c r="AH27" s="80">
        <f t="shared" ref="AH27:BL27" si="71">AH103</f>
        <v>134.26992962719675</v>
      </c>
      <c r="AI27" s="80">
        <f t="shared" si="71"/>
        <v>138.56656737526706</v>
      </c>
      <c r="AJ27" s="80">
        <f t="shared" si="71"/>
        <v>143.00069753127559</v>
      </c>
      <c r="AK27" s="80">
        <f t="shared" si="71"/>
        <v>147.57671985227643</v>
      </c>
      <c r="AL27" s="80">
        <f t="shared" si="71"/>
        <v>152.29917488754927</v>
      </c>
      <c r="AM27" s="80">
        <f t="shared" si="71"/>
        <v>157.17274848395084</v>
      </c>
      <c r="AN27" s="80">
        <f t="shared" si="71"/>
        <v>162.20227643543728</v>
      </c>
      <c r="AO27" s="80">
        <f t="shared" si="71"/>
        <v>167.39274928137129</v>
      </c>
      <c r="AP27" s="80">
        <f t="shared" si="71"/>
        <v>172.74931725837519</v>
      </c>
      <c r="AQ27" s="80">
        <f t="shared" si="71"/>
        <v>178.27729541064321</v>
      </c>
      <c r="AR27" s="80">
        <f t="shared" si="71"/>
        <v>183.98216886378378</v>
      </c>
      <c r="AS27" s="80">
        <f t="shared" si="71"/>
        <v>189.86959826742486</v>
      </c>
      <c r="AT27" s="80">
        <f t="shared" si="71"/>
        <v>195.94542541198246</v>
      </c>
      <c r="AU27" s="80">
        <f t="shared" si="71"/>
        <v>202.21567902516591</v>
      </c>
      <c r="AV27" s="80">
        <f t="shared" si="71"/>
        <v>208.68658075397121</v>
      </c>
      <c r="AW27" s="80">
        <f t="shared" si="71"/>
        <v>215.36455133809829</v>
      </c>
      <c r="AX27" s="80">
        <f t="shared" si="71"/>
        <v>222.25621698091746</v>
      </c>
      <c r="AY27" s="80">
        <f t="shared" si="71"/>
        <v>229.36841592430682</v>
      </c>
      <c r="AZ27" s="80">
        <f t="shared" si="71"/>
        <v>236.70820523388466</v>
      </c>
      <c r="BA27" s="80">
        <f t="shared" si="71"/>
        <v>244.28286780136898</v>
      </c>
      <c r="BB27" s="80">
        <f t="shared" si="71"/>
        <v>252.0999195710128</v>
      </c>
      <c r="BC27" s="80">
        <f t="shared" si="71"/>
        <v>260.16711699728523</v>
      </c>
      <c r="BD27" s="80">
        <f t="shared" si="71"/>
        <v>268.49246474119838</v>
      </c>
      <c r="BE27" s="80">
        <f t="shared" si="71"/>
        <v>277.08422361291673</v>
      </c>
      <c r="BF27" s="80">
        <f t="shared" si="71"/>
        <v>285.95091876853007</v>
      </c>
      <c r="BG27" s="80">
        <f t="shared" si="71"/>
        <v>295.10134816912307</v>
      </c>
      <c r="BH27" s="80">
        <f t="shared" si="71"/>
        <v>304.544591310535</v>
      </c>
      <c r="BI27" s="80">
        <f t="shared" si="71"/>
        <v>314.29001823247211</v>
      </c>
      <c r="BJ27" s="80">
        <f t="shared" si="71"/>
        <v>324.34729881591124</v>
      </c>
      <c r="BK27" s="80">
        <f t="shared" si="71"/>
        <v>334.72641237802043</v>
      </c>
      <c r="BL27" s="80">
        <f t="shared" si="71"/>
        <v>345.43765757411711</v>
      </c>
      <c r="BM27" s="80">
        <f t="shared" ref="BM27:DJ27" si="72">BM103</f>
        <v>356.4916626164889</v>
      </c>
      <c r="BN27" s="80">
        <f t="shared" si="72"/>
        <v>367.89939582021657</v>
      </c>
      <c r="BO27" s="80">
        <f t="shared" si="72"/>
        <v>379.67217648646351</v>
      </c>
      <c r="BP27" s="80">
        <f t="shared" si="72"/>
        <v>391.82168613403036</v>
      </c>
      <c r="BQ27" s="80">
        <f t="shared" si="72"/>
        <v>404.35998009031937</v>
      </c>
      <c r="BR27" s="80">
        <f t="shared" si="72"/>
        <v>417.29949945320959</v>
      </c>
      <c r="BS27" s="80">
        <f t="shared" si="72"/>
        <v>430.65308343571229</v>
      </c>
      <c r="BT27" s="80">
        <f t="shared" si="72"/>
        <v>444.4339821056551</v>
      </c>
      <c r="BU27" s="80">
        <f t="shared" si="72"/>
        <v>458.65586953303608</v>
      </c>
      <c r="BV27" s="80">
        <f t="shared" si="72"/>
        <v>473.33285735809324</v>
      </c>
      <c r="BW27" s="80">
        <f t="shared" si="72"/>
        <v>488.47950879355221</v>
      </c>
      <c r="BX27" s="80">
        <f t="shared" si="72"/>
        <v>504.11085307494591</v>
      </c>
      <c r="BY27" s="80">
        <f t="shared" si="72"/>
        <v>520.24240037334414</v>
      </c>
      <c r="BZ27" s="80">
        <f t="shared" si="72"/>
        <v>536.89015718529117</v>
      </c>
      <c r="CA27" s="80">
        <f t="shared" si="72"/>
        <v>554.07064221522046</v>
      </c>
      <c r="CB27" s="80">
        <f t="shared" si="72"/>
        <v>571.80090276610758</v>
      </c>
      <c r="CC27" s="80">
        <f t="shared" si="72"/>
        <v>590.098531654623</v>
      </c>
      <c r="CD27" s="80">
        <f t="shared" si="72"/>
        <v>608.9816846675709</v>
      </c>
      <c r="CE27" s="80">
        <f t="shared" si="72"/>
        <v>628.46909857693322</v>
      </c>
      <c r="CF27" s="80">
        <f t="shared" si="72"/>
        <v>648.58010973139505</v>
      </c>
      <c r="CG27" s="80">
        <f t="shared" si="72"/>
        <v>669.33467324279968</v>
      </c>
      <c r="CH27" s="80">
        <f t="shared" si="72"/>
        <v>690.75338278656932</v>
      </c>
      <c r="CI27" s="80">
        <f t="shared" si="72"/>
        <v>712.8574910357396</v>
      </c>
      <c r="CJ27" s="80">
        <f t="shared" si="72"/>
        <v>735.66893074888333</v>
      </c>
      <c r="CK27" s="80">
        <f t="shared" si="72"/>
        <v>759.21033653284758</v>
      </c>
      <c r="CL27" s="80">
        <f t="shared" si="72"/>
        <v>783.50506730189875</v>
      </c>
      <c r="CM27" s="80">
        <f t="shared" si="72"/>
        <v>808.57722945555952</v>
      </c>
      <c r="CN27" s="80">
        <f t="shared" si="72"/>
        <v>834.45170079813749</v>
      </c>
      <c r="CO27" s="80">
        <f t="shared" si="72"/>
        <v>861.15415522367789</v>
      </c>
      <c r="CP27" s="80">
        <f t="shared" si="72"/>
        <v>888.71108819083565</v>
      </c>
      <c r="CQ27" s="80">
        <f t="shared" si="72"/>
        <v>917.14984301294237</v>
      </c>
      <c r="CR27" s="80">
        <f t="shared" si="72"/>
        <v>946.49863798935655</v>
      </c>
      <c r="CS27" s="80">
        <f t="shared" si="72"/>
        <v>976.78659440501599</v>
      </c>
      <c r="CT27" s="80">
        <f t="shared" si="72"/>
        <v>1008.0437654259765</v>
      </c>
      <c r="CU27" s="80">
        <f t="shared" si="72"/>
        <v>1040.3011659196077</v>
      </c>
      <c r="CV27" s="80">
        <f t="shared" si="72"/>
        <v>1073.5908032290351</v>
      </c>
      <c r="CW27" s="80">
        <f t="shared" si="72"/>
        <v>1107.9457089323644</v>
      </c>
      <c r="CX27" s="80">
        <f t="shared" si="72"/>
        <v>1143.3999716182</v>
      </c>
      <c r="CY27" s="80">
        <f t="shared" si="72"/>
        <v>1179.9887707099824</v>
      </c>
      <c r="CZ27" s="80">
        <f t="shared" si="72"/>
        <v>1217.7484113727019</v>
      </c>
      <c r="DA27" s="80">
        <f t="shared" si="72"/>
        <v>1256.7163605366284</v>
      </c>
      <c r="DB27" s="80">
        <f t="shared" si="72"/>
        <v>1296.9312840738005</v>
      </c>
      <c r="DC27" s="80">
        <f t="shared" si="72"/>
        <v>1338.4330851641621</v>
      </c>
      <c r="DD27" s="80">
        <f t="shared" si="72"/>
        <v>1381.2629438894153</v>
      </c>
      <c r="DE27" s="80">
        <f t="shared" si="72"/>
        <v>1425.4633580938766</v>
      </c>
      <c r="DF27" s="80">
        <f t="shared" si="72"/>
        <v>1471.0781855528808</v>
      </c>
      <c r="DG27" s="80">
        <f t="shared" si="72"/>
        <v>1518.152687490573</v>
      </c>
      <c r="DH27" s="80">
        <f t="shared" si="72"/>
        <v>1566.7335734902715</v>
      </c>
      <c r="DI27" s="80">
        <f t="shared" si="72"/>
        <v>1616.8690478419603</v>
      </c>
      <c r="DJ27" s="80">
        <f t="shared" si="72"/>
        <v>1668.608857372903</v>
      </c>
    </row>
    <row r="28" spans="1:115" x14ac:dyDescent="0.2">
      <c r="A28" s="9" t="s">
        <v>58</v>
      </c>
      <c r="B28" s="7" t="str">
        <f t="shared" ref="B28:Q45" si="73">B5</f>
        <v>Magnets</v>
      </c>
      <c r="C28" s="14" t="str">
        <f t="shared" si="73"/>
        <v>t/a</v>
      </c>
      <c r="D28" s="80">
        <f t="shared" si="73"/>
        <v>0.94459522952581654</v>
      </c>
      <c r="E28" s="80">
        <f t="shared" si="73"/>
        <v>0.96969486019694351</v>
      </c>
      <c r="F28" s="80">
        <f t="shared" si="73"/>
        <v>0.98436808981429758</v>
      </c>
      <c r="G28" s="80">
        <f t="shared" si="73"/>
        <v>1.0019136092997012</v>
      </c>
      <c r="H28" s="80">
        <f t="shared" si="73"/>
        <v>1.01691106233136</v>
      </c>
      <c r="I28" s="80">
        <f t="shared" si="73"/>
        <v>1.0706507507581067</v>
      </c>
      <c r="J28" s="80">
        <f t="shared" si="73"/>
        <v>1.9741973094625598</v>
      </c>
      <c r="K28" s="80">
        <f t="shared" si="73"/>
        <v>1.7317696898380899</v>
      </c>
      <c r="L28" s="80">
        <f t="shared" si="73"/>
        <v>1.9711600886188878</v>
      </c>
      <c r="M28" s="80">
        <f t="shared" si="73"/>
        <v>2.5258921600665016</v>
      </c>
      <c r="N28" s="80">
        <f t="shared" si="73"/>
        <v>3.4545936588758583</v>
      </c>
      <c r="O28" s="80">
        <f t="shared" si="73"/>
        <v>2.6608695652173915</v>
      </c>
      <c r="P28" s="80">
        <f t="shared" si="73"/>
        <v>2.222142857142857</v>
      </c>
      <c r="Q28" s="80">
        <f t="shared" si="73"/>
        <v>2.3955963302752288</v>
      </c>
      <c r="R28" s="80">
        <f t="shared" ref="R28:AF28" si="74">R5</f>
        <v>2.6558490566037731</v>
      </c>
      <c r="S28" s="80">
        <f t="shared" si="74"/>
        <v>2.4955339805825245</v>
      </c>
      <c r="T28" s="80">
        <f t="shared" si="74"/>
        <v>2.8151999999999995</v>
      </c>
      <c r="U28" s="80">
        <f t="shared" si="74"/>
        <v>3.3438127930562898</v>
      </c>
      <c r="V28" s="80">
        <f t="shared" si="74"/>
        <v>4.0825516384867786</v>
      </c>
      <c r="W28" s="80">
        <f t="shared" si="74"/>
        <v>3.4830177740604147</v>
      </c>
      <c r="X28" s="80">
        <f t="shared" si="74"/>
        <v>8.2775790503897131</v>
      </c>
      <c r="Y28" s="80">
        <f t="shared" si="74"/>
        <v>13.592076516266047</v>
      </c>
      <c r="Z28" s="80">
        <f t="shared" si="74"/>
        <v>18.047837799017113</v>
      </c>
      <c r="AA28" s="80">
        <f t="shared" si="74"/>
        <v>16.323798026436577</v>
      </c>
      <c r="AB28" s="80">
        <f t="shared" si="74"/>
        <v>20.571671377344778</v>
      </c>
      <c r="AC28" s="80">
        <f t="shared" si="74"/>
        <v>22.303951028520572</v>
      </c>
      <c r="AD28" s="80">
        <f t="shared" si="74"/>
        <v>12.914662345372987</v>
      </c>
      <c r="AE28" s="80">
        <f t="shared" si="74"/>
        <v>15.04204556570879</v>
      </c>
      <c r="AF28" s="80">
        <f t="shared" si="74"/>
        <v>19.485860383241786</v>
      </c>
      <c r="AG28" s="80">
        <f t="shared" ref="AG28:BL28" si="75">AG104</f>
        <v>15.012290879606075</v>
      </c>
      <c r="AH28" s="80">
        <f t="shared" si="75"/>
        <v>15.49268418775347</v>
      </c>
      <c r="AI28" s="80">
        <f t="shared" si="75"/>
        <v>15.988450081761581</v>
      </c>
      <c r="AJ28" s="80">
        <f t="shared" si="75"/>
        <v>16.500080484377953</v>
      </c>
      <c r="AK28" s="80">
        <f t="shared" si="75"/>
        <v>17.02808305987805</v>
      </c>
      <c r="AL28" s="80">
        <f t="shared" si="75"/>
        <v>17.572981717794146</v>
      </c>
      <c r="AM28" s="80">
        <f t="shared" si="75"/>
        <v>18.135317132763561</v>
      </c>
      <c r="AN28" s="80">
        <f t="shared" si="75"/>
        <v>18.715647281011996</v>
      </c>
      <c r="AO28" s="80">
        <f t="shared" si="75"/>
        <v>19.314547994004382</v>
      </c>
      <c r="AP28" s="80">
        <f t="shared" si="75"/>
        <v>19.932613529812524</v>
      </c>
      <c r="AQ28" s="80">
        <f t="shared" si="75"/>
        <v>20.570457162766527</v>
      </c>
      <c r="AR28" s="80">
        <f t="shared" si="75"/>
        <v>21.228711791975055</v>
      </c>
      <c r="AS28" s="80">
        <f t="shared" si="75"/>
        <v>21.908030569318257</v>
      </c>
      <c r="AT28" s="80">
        <f t="shared" si="75"/>
        <v>22.60908754753644</v>
      </c>
      <c r="AU28" s="80">
        <f t="shared" si="75"/>
        <v>23.332578349057606</v>
      </c>
      <c r="AV28" s="80">
        <f t="shared" si="75"/>
        <v>24.079220856227451</v>
      </c>
      <c r="AW28" s="80">
        <f t="shared" si="75"/>
        <v>24.849755923626731</v>
      </c>
      <c r="AX28" s="80">
        <f t="shared" si="75"/>
        <v>25.644948113182785</v>
      </c>
      <c r="AY28" s="80">
        <f t="shared" si="75"/>
        <v>26.465586452804637</v>
      </c>
      <c r="AZ28" s="80">
        <f t="shared" si="75"/>
        <v>27.312485219294384</v>
      </c>
      <c r="BA28" s="80">
        <f t="shared" si="75"/>
        <v>28.186484746311805</v>
      </c>
      <c r="BB28" s="80">
        <f t="shared" si="75"/>
        <v>29.088452258193783</v>
      </c>
      <c r="BC28" s="80">
        <f t="shared" si="75"/>
        <v>30.019282730455984</v>
      </c>
      <c r="BD28" s="80">
        <f t="shared" si="75"/>
        <v>30.979899777830578</v>
      </c>
      <c r="BE28" s="80">
        <f t="shared" si="75"/>
        <v>31.971256570721156</v>
      </c>
      <c r="BF28" s="80">
        <f t="shared" si="75"/>
        <v>32.994336780984234</v>
      </c>
      <c r="BG28" s="80">
        <f t="shared" si="75"/>
        <v>34.050155557975728</v>
      </c>
      <c r="BH28" s="80">
        <f t="shared" si="75"/>
        <v>35.139760535830952</v>
      </c>
      <c r="BI28" s="80">
        <f t="shared" si="75"/>
        <v>36.264232872977544</v>
      </c>
      <c r="BJ28" s="80">
        <f t="shared" si="75"/>
        <v>37.424688324912829</v>
      </c>
      <c r="BK28" s="80">
        <f t="shared" si="75"/>
        <v>38.622278351310044</v>
      </c>
      <c r="BL28" s="80">
        <f t="shared" si="75"/>
        <v>39.858191258551969</v>
      </c>
      <c r="BM28" s="80">
        <f t="shared" ref="BM28:DJ28" si="76">BM104</f>
        <v>41.133653378825635</v>
      </c>
      <c r="BN28" s="80">
        <f t="shared" si="76"/>
        <v>42.449930286948053</v>
      </c>
      <c r="BO28" s="80">
        <f t="shared" si="76"/>
        <v>43.808328056130392</v>
      </c>
      <c r="BP28" s="80">
        <f t="shared" si="76"/>
        <v>45.210194553926563</v>
      </c>
      <c r="BQ28" s="80">
        <f t="shared" si="76"/>
        <v>46.656920779652211</v>
      </c>
      <c r="BR28" s="80">
        <f t="shared" si="76"/>
        <v>48.149942244601085</v>
      </c>
      <c r="BS28" s="80">
        <f t="shared" si="76"/>
        <v>49.690740396428325</v>
      </c>
      <c r="BT28" s="80">
        <f t="shared" si="76"/>
        <v>51.280844089114034</v>
      </c>
      <c r="BU28" s="80">
        <f t="shared" si="76"/>
        <v>52.921831099965686</v>
      </c>
      <c r="BV28" s="80">
        <f t="shared" si="76"/>
        <v>54.61532969516459</v>
      </c>
      <c r="BW28" s="80">
        <f t="shared" si="76"/>
        <v>56.363020245409857</v>
      </c>
      <c r="BX28" s="80">
        <f t="shared" si="76"/>
        <v>58.166636893262975</v>
      </c>
      <c r="BY28" s="80">
        <f t="shared" si="76"/>
        <v>60.02796927384739</v>
      </c>
      <c r="BZ28" s="80">
        <f t="shared" si="76"/>
        <v>61.948864290610508</v>
      </c>
      <c r="CA28" s="80">
        <f t="shared" si="76"/>
        <v>63.931227947910045</v>
      </c>
      <c r="CB28" s="80">
        <f t="shared" si="76"/>
        <v>65.977027242243167</v>
      </c>
      <c r="CC28" s="80">
        <f t="shared" si="76"/>
        <v>68.088292113994953</v>
      </c>
      <c r="CD28" s="80">
        <f t="shared" si="76"/>
        <v>70.267117461642798</v>
      </c>
      <c r="CE28" s="80">
        <f t="shared" si="76"/>
        <v>72.515665220415372</v>
      </c>
      <c r="CF28" s="80">
        <f t="shared" si="76"/>
        <v>74.836166507468661</v>
      </c>
      <c r="CG28" s="80">
        <f t="shared" si="76"/>
        <v>77.230923835707657</v>
      </c>
      <c r="CH28" s="80">
        <f t="shared" si="76"/>
        <v>79.7023133984503</v>
      </c>
      <c r="CI28" s="80">
        <f t="shared" si="76"/>
        <v>82.252787427200715</v>
      </c>
      <c r="CJ28" s="80">
        <f t="shared" si="76"/>
        <v>84.88487662487114</v>
      </c>
      <c r="CK28" s="80">
        <f t="shared" si="76"/>
        <v>87.601192676867015</v>
      </c>
      <c r="CL28" s="80">
        <f t="shared" si="76"/>
        <v>90.404430842526764</v>
      </c>
      <c r="CM28" s="80">
        <f t="shared" si="76"/>
        <v>93.297372629487626</v>
      </c>
      <c r="CN28" s="80">
        <f t="shared" si="76"/>
        <v>96.282888553631238</v>
      </c>
      <c r="CO28" s="80">
        <f t="shared" si="76"/>
        <v>99.363940987347448</v>
      </c>
      <c r="CP28" s="80">
        <f t="shared" si="76"/>
        <v>102.54358709894257</v>
      </c>
      <c r="CQ28" s="80">
        <f t="shared" si="76"/>
        <v>105.82498188610873</v>
      </c>
      <c r="CR28" s="80">
        <f t="shared" si="76"/>
        <v>109.21138130646422</v>
      </c>
      <c r="CS28" s="80">
        <f t="shared" si="76"/>
        <v>112.70614550827108</v>
      </c>
      <c r="CT28" s="80">
        <f t="shared" si="76"/>
        <v>116.31274216453575</v>
      </c>
      <c r="CU28" s="80">
        <f t="shared" si="76"/>
        <v>120.03474991380089</v>
      </c>
      <c r="CV28" s="80">
        <f t="shared" si="76"/>
        <v>123.87586191104252</v>
      </c>
      <c r="CW28" s="80">
        <f t="shared" si="76"/>
        <v>127.83988949219588</v>
      </c>
      <c r="CX28" s="80">
        <f t="shared" si="76"/>
        <v>131.93076595594616</v>
      </c>
      <c r="CY28" s="80">
        <f t="shared" si="76"/>
        <v>136.15255046653644</v>
      </c>
      <c r="CZ28" s="80">
        <f t="shared" si="76"/>
        <v>140.5094320814656</v>
      </c>
      <c r="DA28" s="80">
        <f t="shared" si="76"/>
        <v>145.0057339080725</v>
      </c>
      <c r="DB28" s="80">
        <f t="shared" si="76"/>
        <v>149.64591739313082</v>
      </c>
      <c r="DC28" s="80">
        <f t="shared" si="76"/>
        <v>154.434586749711</v>
      </c>
      <c r="DD28" s="80">
        <f t="shared" si="76"/>
        <v>159.37649352570176</v>
      </c>
      <c r="DE28" s="80">
        <f t="shared" si="76"/>
        <v>164.47654131852423</v>
      </c>
      <c r="DF28" s="80">
        <f t="shared" si="76"/>
        <v>169.73979064071702</v>
      </c>
      <c r="DG28" s="80">
        <f t="shared" si="76"/>
        <v>175.17146394121997</v>
      </c>
      <c r="DH28" s="80">
        <f t="shared" si="76"/>
        <v>180.77695078733902</v>
      </c>
      <c r="DI28" s="80">
        <f t="shared" si="76"/>
        <v>186.56181321253388</v>
      </c>
      <c r="DJ28" s="80">
        <f t="shared" si="76"/>
        <v>192.53179123533496</v>
      </c>
    </row>
    <row r="29" spans="1:115" x14ac:dyDescent="0.2">
      <c r="A29" s="9" t="s">
        <v>58</v>
      </c>
      <c r="B29" s="7" t="str">
        <f t="shared" si="73"/>
        <v>others</v>
      </c>
      <c r="C29" s="14" t="str">
        <f t="shared" si="73"/>
        <v>t/a</v>
      </c>
      <c r="D29" s="80">
        <f t="shared" si="73"/>
        <v>1.5743253825430277</v>
      </c>
      <c r="E29" s="80">
        <f t="shared" si="73"/>
        <v>1.6161581003282395</v>
      </c>
      <c r="F29" s="80">
        <f t="shared" si="73"/>
        <v>1.6406134830238295</v>
      </c>
      <c r="G29" s="80">
        <f t="shared" si="73"/>
        <v>1.6698560154995024</v>
      </c>
      <c r="H29" s="80">
        <f t="shared" si="73"/>
        <v>1.6948517705522665</v>
      </c>
      <c r="I29" s="80">
        <f t="shared" si="73"/>
        <v>1.784417917930178</v>
      </c>
      <c r="J29" s="80">
        <f t="shared" si="73"/>
        <v>3.2903288491042666</v>
      </c>
      <c r="K29" s="80">
        <f t="shared" si="73"/>
        <v>2.8862828163968168</v>
      </c>
      <c r="L29" s="80">
        <f t="shared" si="73"/>
        <v>3.2852668143648134</v>
      </c>
      <c r="M29" s="80">
        <f t="shared" si="73"/>
        <v>4.2098202667775029</v>
      </c>
      <c r="N29" s="80">
        <f t="shared" si="73"/>
        <v>5.7576560981264313</v>
      </c>
      <c r="O29" s="80">
        <f t="shared" si="73"/>
        <v>4.4347826086956523</v>
      </c>
      <c r="P29" s="80">
        <f t="shared" si="73"/>
        <v>3.7035714285714287</v>
      </c>
      <c r="Q29" s="80">
        <f t="shared" si="73"/>
        <v>3.9926605504587154</v>
      </c>
      <c r="R29" s="80">
        <f t="shared" ref="R29:AF29" si="77">R6</f>
        <v>4.4264150943396228</v>
      </c>
      <c r="S29" s="80">
        <f t="shared" si="77"/>
        <v>4.1592233009708748</v>
      </c>
      <c r="T29" s="80">
        <f t="shared" si="77"/>
        <v>4.6919999999999993</v>
      </c>
      <c r="U29" s="80">
        <f t="shared" si="77"/>
        <v>5.5730213217604838</v>
      </c>
      <c r="V29" s="80">
        <f t="shared" si="77"/>
        <v>6.8042527308112986</v>
      </c>
      <c r="W29" s="80">
        <f t="shared" si="77"/>
        <v>5.8050296234340246</v>
      </c>
      <c r="X29" s="80">
        <f t="shared" si="77"/>
        <v>13.795965083982857</v>
      </c>
      <c r="Y29" s="80">
        <f t="shared" si="77"/>
        <v>22.653460860443417</v>
      </c>
      <c r="Z29" s="80">
        <f t="shared" si="77"/>
        <v>30.079729665028523</v>
      </c>
      <c r="AA29" s="80">
        <f t="shared" si="77"/>
        <v>27.206330044060962</v>
      </c>
      <c r="AB29" s="80">
        <f t="shared" si="77"/>
        <v>34.286118962241297</v>
      </c>
      <c r="AC29" s="80">
        <f t="shared" si="77"/>
        <v>37.173251714200958</v>
      </c>
      <c r="AD29" s="80">
        <f t="shared" si="77"/>
        <v>21.524437242288315</v>
      </c>
      <c r="AE29" s="80">
        <f t="shared" si="77"/>
        <v>25.070075942847986</v>
      </c>
      <c r="AF29" s="80">
        <f t="shared" si="77"/>
        <v>32.47643397206965</v>
      </c>
      <c r="AG29" s="80">
        <f t="shared" ref="AG29:BL29" si="78">AG105</f>
        <v>25.02048479934346</v>
      </c>
      <c r="AH29" s="80">
        <f t="shared" si="78"/>
        <v>25.821140312922452</v>
      </c>
      <c r="AI29" s="80">
        <f t="shared" si="78"/>
        <v>26.647416802935972</v>
      </c>
      <c r="AJ29" s="80">
        <f t="shared" si="78"/>
        <v>27.500134140629925</v>
      </c>
      <c r="AK29" s="80">
        <f t="shared" si="78"/>
        <v>28.380138433130082</v>
      </c>
      <c r="AL29" s="80">
        <f t="shared" si="78"/>
        <v>29.288302862990246</v>
      </c>
      <c r="AM29" s="80">
        <f t="shared" si="78"/>
        <v>30.225528554605933</v>
      </c>
      <c r="AN29" s="80">
        <f t="shared" si="78"/>
        <v>31.192745468353323</v>
      </c>
      <c r="AO29" s="80">
        <f t="shared" si="78"/>
        <v>32.190913323340631</v>
      </c>
      <c r="AP29" s="80">
        <f t="shared" si="78"/>
        <v>33.221022549687532</v>
      </c>
      <c r="AQ29" s="80">
        <f t="shared" si="78"/>
        <v>34.284095271277536</v>
      </c>
      <c r="AR29" s="80">
        <f t="shared" si="78"/>
        <v>35.381186319958417</v>
      </c>
      <c r="AS29" s="80">
        <f t="shared" si="78"/>
        <v>36.513384282197087</v>
      </c>
      <c r="AT29" s="80">
        <f t="shared" si="78"/>
        <v>37.681812579227397</v>
      </c>
      <c r="AU29" s="80">
        <f t="shared" si="78"/>
        <v>38.887630581762679</v>
      </c>
      <c r="AV29" s="80">
        <f t="shared" si="78"/>
        <v>40.132034760379085</v>
      </c>
      <c r="AW29" s="80">
        <f t="shared" si="78"/>
        <v>41.416259872711215</v>
      </c>
      <c r="AX29" s="80">
        <f t="shared" si="78"/>
        <v>42.741580188637975</v>
      </c>
      <c r="AY29" s="80">
        <f t="shared" si="78"/>
        <v>44.109310754674389</v>
      </c>
      <c r="AZ29" s="80">
        <f t="shared" si="78"/>
        <v>45.52080869882397</v>
      </c>
      <c r="BA29" s="80">
        <f t="shared" si="78"/>
        <v>46.977474577186335</v>
      </c>
      <c r="BB29" s="80">
        <f t="shared" si="78"/>
        <v>48.480753763656303</v>
      </c>
      <c r="BC29" s="80">
        <f t="shared" si="78"/>
        <v>50.032137884093302</v>
      </c>
      <c r="BD29" s="80">
        <f t="shared" si="78"/>
        <v>51.633166296384289</v>
      </c>
      <c r="BE29" s="80">
        <f t="shared" si="78"/>
        <v>53.285427617868585</v>
      </c>
      <c r="BF29" s="80">
        <f t="shared" si="78"/>
        <v>54.990561301640383</v>
      </c>
      <c r="BG29" s="80">
        <f t="shared" si="78"/>
        <v>56.750259263292875</v>
      </c>
      <c r="BH29" s="80">
        <f t="shared" si="78"/>
        <v>58.566267559718248</v>
      </c>
      <c r="BI29" s="80">
        <f t="shared" si="78"/>
        <v>60.440388121629233</v>
      </c>
      <c r="BJ29" s="80">
        <f t="shared" si="78"/>
        <v>62.374480541521372</v>
      </c>
      <c r="BK29" s="80">
        <f t="shared" si="78"/>
        <v>64.370463918850064</v>
      </c>
      <c r="BL29" s="80">
        <f t="shared" si="78"/>
        <v>66.430318764253272</v>
      </c>
      <c r="BM29" s="80">
        <f t="shared" ref="BM29:DJ29" si="79">BM105</f>
        <v>68.556088964709375</v>
      </c>
      <c r="BN29" s="80">
        <f t="shared" si="79"/>
        <v>70.749883811580077</v>
      </c>
      <c r="BO29" s="80">
        <f t="shared" si="79"/>
        <v>73.01388009355064</v>
      </c>
      <c r="BP29" s="80">
        <f t="shared" si="79"/>
        <v>75.350324256544269</v>
      </c>
      <c r="BQ29" s="80">
        <f t="shared" si="79"/>
        <v>77.761534632753694</v>
      </c>
      <c r="BR29" s="80">
        <f t="shared" si="79"/>
        <v>80.249903741001816</v>
      </c>
      <c r="BS29" s="80">
        <f t="shared" si="79"/>
        <v>82.817900660713875</v>
      </c>
      <c r="BT29" s="80">
        <f t="shared" si="79"/>
        <v>85.46807348185672</v>
      </c>
      <c r="BU29" s="80">
        <f t="shared" si="79"/>
        <v>88.203051833276135</v>
      </c>
      <c r="BV29" s="80">
        <f t="shared" si="79"/>
        <v>91.025549491940978</v>
      </c>
      <c r="BW29" s="80">
        <f t="shared" si="79"/>
        <v>93.93836707568309</v>
      </c>
      <c r="BX29" s="80">
        <f t="shared" si="79"/>
        <v>96.944394822104954</v>
      </c>
      <c r="BY29" s="80">
        <f t="shared" si="79"/>
        <v>100.04661545641231</v>
      </c>
      <c r="BZ29" s="80">
        <f t="shared" si="79"/>
        <v>103.24810715101751</v>
      </c>
      <c r="CA29" s="80">
        <f t="shared" si="79"/>
        <v>106.55204657985007</v>
      </c>
      <c r="CB29" s="80">
        <f t="shared" si="79"/>
        <v>109.96171207040527</v>
      </c>
      <c r="CC29" s="80">
        <f t="shared" si="79"/>
        <v>113.48048685665825</v>
      </c>
      <c r="CD29" s="80">
        <f t="shared" si="79"/>
        <v>117.11186243607131</v>
      </c>
      <c r="CE29" s="80">
        <f t="shared" si="79"/>
        <v>120.85944203402559</v>
      </c>
      <c r="CF29" s="80">
        <f t="shared" si="79"/>
        <v>124.72694417911441</v>
      </c>
      <c r="CG29" s="80">
        <f t="shared" si="79"/>
        <v>128.71820639284607</v>
      </c>
      <c r="CH29" s="80">
        <f t="shared" si="79"/>
        <v>132.83718899741714</v>
      </c>
      <c r="CI29" s="80">
        <f t="shared" si="79"/>
        <v>137.08797904533449</v>
      </c>
      <c r="CJ29" s="80">
        <f t="shared" si="79"/>
        <v>141.4747943747852</v>
      </c>
      <c r="CK29" s="80">
        <f t="shared" si="79"/>
        <v>146.00198779477833</v>
      </c>
      <c r="CL29" s="80">
        <f t="shared" si="79"/>
        <v>150.67405140421124</v>
      </c>
      <c r="CM29" s="80">
        <f t="shared" si="79"/>
        <v>155.495621049146</v>
      </c>
      <c r="CN29" s="80">
        <f t="shared" si="79"/>
        <v>160.47148092271868</v>
      </c>
      <c r="CO29" s="80">
        <f t="shared" si="79"/>
        <v>165.60656831224568</v>
      </c>
      <c r="CP29" s="80">
        <f t="shared" si="79"/>
        <v>170.90597849823754</v>
      </c>
      <c r="CQ29" s="80">
        <f t="shared" si="79"/>
        <v>176.37496981018114</v>
      </c>
      <c r="CR29" s="80">
        <f t="shared" si="79"/>
        <v>182.01896884410695</v>
      </c>
      <c r="CS29" s="80">
        <f t="shared" si="79"/>
        <v>187.84357584711839</v>
      </c>
      <c r="CT29" s="80">
        <f t="shared" si="79"/>
        <v>193.85457027422618</v>
      </c>
      <c r="CU29" s="80">
        <f t="shared" si="79"/>
        <v>200.05791652300141</v>
      </c>
      <c r="CV29" s="80">
        <f t="shared" si="79"/>
        <v>206.45976985173746</v>
      </c>
      <c r="CW29" s="80">
        <f t="shared" si="79"/>
        <v>213.06648248699307</v>
      </c>
      <c r="CX29" s="80">
        <f t="shared" si="79"/>
        <v>219.88460992657684</v>
      </c>
      <c r="CY29" s="80">
        <f t="shared" si="79"/>
        <v>226.92091744422731</v>
      </c>
      <c r="CZ29" s="80">
        <f t="shared" si="79"/>
        <v>234.18238680244261</v>
      </c>
      <c r="DA29" s="80">
        <f t="shared" si="79"/>
        <v>241.67622318012079</v>
      </c>
      <c r="DB29" s="80">
        <f t="shared" si="79"/>
        <v>249.40986232188465</v>
      </c>
      <c r="DC29" s="80">
        <f t="shared" si="79"/>
        <v>257.39097791618497</v>
      </c>
      <c r="DD29" s="80">
        <f t="shared" si="79"/>
        <v>265.62748920950287</v>
      </c>
      <c r="DE29" s="80">
        <f t="shared" si="79"/>
        <v>274.12756886420698</v>
      </c>
      <c r="DF29" s="80">
        <f t="shared" si="79"/>
        <v>282.89965106786161</v>
      </c>
      <c r="DG29" s="80">
        <f t="shared" si="79"/>
        <v>291.95243990203318</v>
      </c>
      <c r="DH29" s="80">
        <f t="shared" si="79"/>
        <v>301.29491797889824</v>
      </c>
      <c r="DI29" s="80">
        <f t="shared" si="79"/>
        <v>310.936355354223</v>
      </c>
      <c r="DJ29" s="80">
        <f t="shared" si="79"/>
        <v>320.88631872555817</v>
      </c>
    </row>
    <row r="30" spans="1:115" x14ac:dyDescent="0.2">
      <c r="A30" s="9" t="s">
        <v>58</v>
      </c>
      <c r="B30" s="7" t="str">
        <f t="shared" si="73"/>
        <v>-</v>
      </c>
      <c r="C30" s="14" t="str">
        <f t="shared" si="73"/>
        <v>t/a</v>
      </c>
    </row>
    <row r="31" spans="1:115" x14ac:dyDescent="0.2">
      <c r="A31" s="9" t="s">
        <v>58</v>
      </c>
      <c r="B31" s="7" t="str">
        <f t="shared" si="73"/>
        <v>-</v>
      </c>
      <c r="C31" s="14" t="str">
        <f t="shared" si="73"/>
        <v>t/a</v>
      </c>
    </row>
    <row r="32" spans="1:115" x14ac:dyDescent="0.2">
      <c r="A32" s="9" t="s">
        <v>58</v>
      </c>
      <c r="B32" s="7" t="str">
        <f t="shared" si="73"/>
        <v>-</v>
      </c>
      <c r="C32" s="14" t="str">
        <f t="shared" si="73"/>
        <v>t/a</v>
      </c>
    </row>
    <row r="33" spans="1:115" x14ac:dyDescent="0.2">
      <c r="A33" s="9" t="s">
        <v>58</v>
      </c>
      <c r="B33" s="7" t="str">
        <f t="shared" si="73"/>
        <v>-</v>
      </c>
      <c r="C33" s="14" t="str">
        <f t="shared" si="73"/>
        <v>t/a</v>
      </c>
    </row>
    <row r="34" spans="1:115" x14ac:dyDescent="0.2">
      <c r="A34" s="9" t="s">
        <v>58</v>
      </c>
      <c r="B34" s="7" t="str">
        <f t="shared" si="73"/>
        <v>-</v>
      </c>
      <c r="C34" s="14" t="str">
        <f t="shared" si="73"/>
        <v>t/a</v>
      </c>
    </row>
    <row r="35" spans="1:115" x14ac:dyDescent="0.2">
      <c r="A35" s="9" t="s">
        <v>58</v>
      </c>
      <c r="B35" s="7" t="str">
        <f t="shared" si="73"/>
        <v>-</v>
      </c>
      <c r="C35" s="14" t="str">
        <f t="shared" si="73"/>
        <v>t/a</v>
      </c>
    </row>
    <row r="36" spans="1:115" x14ac:dyDescent="0.2">
      <c r="A36" s="9" t="s">
        <v>58</v>
      </c>
      <c r="B36" s="7" t="str">
        <f t="shared" si="73"/>
        <v>-</v>
      </c>
      <c r="C36" s="14" t="str">
        <f t="shared" si="73"/>
        <v>t/a</v>
      </c>
    </row>
    <row r="37" spans="1:115" x14ac:dyDescent="0.2">
      <c r="A37" s="9" t="s">
        <v>58</v>
      </c>
      <c r="B37" s="7" t="str">
        <f t="shared" si="73"/>
        <v>-</v>
      </c>
      <c r="C37" s="14" t="str">
        <f t="shared" si="73"/>
        <v>t/a</v>
      </c>
    </row>
    <row r="38" spans="1:115" x14ac:dyDescent="0.2">
      <c r="A38" s="9" t="s">
        <v>58</v>
      </c>
      <c r="B38" s="7" t="str">
        <f t="shared" si="73"/>
        <v>-</v>
      </c>
      <c r="C38" s="14" t="str">
        <f t="shared" si="73"/>
        <v>t/a</v>
      </c>
    </row>
    <row r="39" spans="1:115" x14ac:dyDescent="0.2">
      <c r="A39" s="9" t="s">
        <v>58</v>
      </c>
      <c r="B39" s="7" t="str">
        <f t="shared" si="73"/>
        <v>-</v>
      </c>
      <c r="C39" s="14" t="str">
        <f t="shared" si="73"/>
        <v>t/a</v>
      </c>
    </row>
    <row r="40" spans="1:115" x14ac:dyDescent="0.2">
      <c r="A40" s="9" t="s">
        <v>58</v>
      </c>
      <c r="B40" s="7" t="str">
        <f t="shared" si="73"/>
        <v>-</v>
      </c>
      <c r="C40" s="14" t="str">
        <f t="shared" si="73"/>
        <v>t/a</v>
      </c>
    </row>
    <row r="41" spans="1:115" x14ac:dyDescent="0.2">
      <c r="A41" s="9" t="s">
        <v>58</v>
      </c>
      <c r="B41" s="7" t="str">
        <f t="shared" si="73"/>
        <v>-</v>
      </c>
      <c r="C41" s="14" t="str">
        <f t="shared" si="73"/>
        <v>t/a</v>
      </c>
    </row>
    <row r="42" spans="1:115" x14ac:dyDescent="0.2">
      <c r="A42" s="9" t="s">
        <v>58</v>
      </c>
      <c r="B42" s="7" t="str">
        <f t="shared" si="73"/>
        <v>-</v>
      </c>
      <c r="C42" s="14" t="str">
        <f t="shared" si="73"/>
        <v>t/a</v>
      </c>
    </row>
    <row r="43" spans="1:115" x14ac:dyDescent="0.2">
      <c r="A43" s="9" t="s">
        <v>58</v>
      </c>
      <c r="B43" s="7" t="str">
        <f t="shared" si="73"/>
        <v>-</v>
      </c>
      <c r="C43" s="14" t="str">
        <f t="shared" si="73"/>
        <v>t/a</v>
      </c>
    </row>
    <row r="44" spans="1:115" x14ac:dyDescent="0.2">
      <c r="A44" s="9" t="s">
        <v>58</v>
      </c>
      <c r="B44" s="7" t="str">
        <f t="shared" si="73"/>
        <v>-</v>
      </c>
      <c r="C44" s="14" t="str">
        <f t="shared" si="73"/>
        <v>t/a</v>
      </c>
    </row>
    <row r="45" spans="1:115" s="28" customFormat="1" ht="16" thickBot="1" x14ac:dyDescent="0.25">
      <c r="A45" s="9" t="s">
        <v>58</v>
      </c>
      <c r="B45" s="7" t="str">
        <f t="shared" si="73"/>
        <v>-</v>
      </c>
      <c r="C45" s="14" t="str">
        <f t="shared" si="73"/>
        <v>t/a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395"/>
    </row>
    <row r="46" spans="1:115" s="53" customFormat="1" ht="17" thickTop="1" thickBot="1" x14ac:dyDescent="0.25">
      <c r="A46" s="50"/>
      <c r="B46" s="51" t="s">
        <v>64</v>
      </c>
      <c r="C46" s="52" t="s">
        <v>2</v>
      </c>
      <c r="D46" s="49">
        <f t="shared" ref="D46:AI46" si="80">SUM(D26:D45)</f>
        <v>34.005428262929399</v>
      </c>
      <c r="E46" s="49">
        <f t="shared" si="80"/>
        <v>34.909014967089973</v>
      </c>
      <c r="F46" s="49">
        <f t="shared" si="80"/>
        <v>35.437251233314711</v>
      </c>
      <c r="G46" s="49">
        <f t="shared" si="80"/>
        <v>36.068889934789247</v>
      </c>
      <c r="H46" s="49">
        <f t="shared" si="80"/>
        <v>36.608798243928959</v>
      </c>
      <c r="I46" s="49">
        <f t="shared" si="80"/>
        <v>38.543427027291841</v>
      </c>
      <c r="J46" s="49">
        <f t="shared" si="80"/>
        <v>71.071103140652156</v>
      </c>
      <c r="K46" s="49">
        <f t="shared" si="80"/>
        <v>62.343708834171238</v>
      </c>
      <c r="L46" s="49">
        <f t="shared" si="80"/>
        <v>70.961763190279967</v>
      </c>
      <c r="M46" s="49">
        <f t="shared" si="80"/>
        <v>90.932117762394057</v>
      </c>
      <c r="N46" s="49">
        <f t="shared" si="80"/>
        <v>124.36537171953091</v>
      </c>
      <c r="O46" s="49">
        <f t="shared" si="80"/>
        <v>95.791304347826099</v>
      </c>
      <c r="P46" s="49">
        <f t="shared" si="80"/>
        <v>79.997142857142848</v>
      </c>
      <c r="Q46" s="49">
        <f t="shared" si="80"/>
        <v>86.241467889908236</v>
      </c>
      <c r="R46" s="49">
        <f t="shared" si="80"/>
        <v>95.610566037735836</v>
      </c>
      <c r="S46" s="49">
        <f t="shared" si="80"/>
        <v>89.839223300970886</v>
      </c>
      <c r="T46" s="49">
        <f t="shared" si="80"/>
        <v>101.34719999999999</v>
      </c>
      <c r="U46" s="49">
        <f t="shared" si="80"/>
        <v>120.37726055002643</v>
      </c>
      <c r="V46" s="49">
        <f t="shared" si="80"/>
        <v>146.97185898552405</v>
      </c>
      <c r="W46" s="49">
        <f t="shared" si="80"/>
        <v>125.38863986617493</v>
      </c>
      <c r="X46" s="49">
        <f t="shared" si="80"/>
        <v>297.99284581402969</v>
      </c>
      <c r="Y46" s="49">
        <f t="shared" si="80"/>
        <v>489.31475458557776</v>
      </c>
      <c r="Z46" s="49">
        <f t="shared" si="80"/>
        <v>649.72216076461598</v>
      </c>
      <c r="AA46" s="49">
        <f t="shared" si="80"/>
        <v>587.65672895171679</v>
      </c>
      <c r="AB46" s="49">
        <f t="shared" si="80"/>
        <v>740.58016958441192</v>
      </c>
      <c r="AC46" s="49">
        <f t="shared" si="80"/>
        <v>802.94223702674071</v>
      </c>
      <c r="AD46" s="49">
        <f t="shared" si="80"/>
        <v>464.92784443342748</v>
      </c>
      <c r="AE46" s="49">
        <f t="shared" si="80"/>
        <v>541.51364036551649</v>
      </c>
      <c r="AF46" s="49">
        <f t="shared" si="80"/>
        <v>701.49097379670434</v>
      </c>
      <c r="AG46" s="49">
        <f t="shared" si="80"/>
        <v>540.44247166581863</v>
      </c>
      <c r="AH46" s="49">
        <f t="shared" si="80"/>
        <v>557.73663075912498</v>
      </c>
      <c r="AI46" s="49">
        <f t="shared" si="80"/>
        <v>575.58420294341693</v>
      </c>
      <c r="AJ46" s="49">
        <f t="shared" ref="AJ46:BL46" si="81">SUM(AJ26:AJ45)</f>
        <v>594.00289743760618</v>
      </c>
      <c r="AK46" s="49">
        <f t="shared" si="81"/>
        <v>613.01099015560976</v>
      </c>
      <c r="AL46" s="49">
        <f t="shared" si="81"/>
        <v>632.62734184058911</v>
      </c>
      <c r="AM46" s="49">
        <f t="shared" si="81"/>
        <v>652.87141677948807</v>
      </c>
      <c r="AN46" s="49">
        <f t="shared" si="81"/>
        <v>673.76330211643165</v>
      </c>
      <c r="AO46" s="49">
        <f t="shared" si="81"/>
        <v>695.32372778415743</v>
      </c>
      <c r="AP46" s="49">
        <f t="shared" si="81"/>
        <v>717.57408707325067</v>
      </c>
      <c r="AQ46" s="49">
        <f t="shared" si="81"/>
        <v>740.53645785959463</v>
      </c>
      <c r="AR46" s="49">
        <f t="shared" si="81"/>
        <v>764.23362451110154</v>
      </c>
      <c r="AS46" s="49">
        <f t="shared" si="81"/>
        <v>788.68910049545696</v>
      </c>
      <c r="AT46" s="49">
        <f t="shared" si="81"/>
        <v>813.92715171131158</v>
      </c>
      <c r="AU46" s="49">
        <f t="shared" si="81"/>
        <v>839.97282056607355</v>
      </c>
      <c r="AV46" s="49">
        <f t="shared" si="81"/>
        <v>866.85195082418784</v>
      </c>
      <c r="AW46" s="49">
        <f t="shared" si="81"/>
        <v>894.59121325056185</v>
      </c>
      <c r="AX46" s="49">
        <f t="shared" si="81"/>
        <v>923.21813207457978</v>
      </c>
      <c r="AY46" s="49">
        <f t="shared" si="81"/>
        <v>952.76111230096637</v>
      </c>
      <c r="AZ46" s="49">
        <f t="shared" si="81"/>
        <v>983.24946789459739</v>
      </c>
      <c r="BA46" s="49">
        <f t="shared" si="81"/>
        <v>1014.7134508672245</v>
      </c>
      <c r="BB46" s="49">
        <f t="shared" si="81"/>
        <v>1047.1842812949758</v>
      </c>
      <c r="BC46" s="49">
        <f t="shared" si="81"/>
        <v>1080.6941782964152</v>
      </c>
      <c r="BD46" s="49">
        <f t="shared" si="81"/>
        <v>1115.2763920019004</v>
      </c>
      <c r="BE46" s="49">
        <f t="shared" si="81"/>
        <v>1150.9652365459613</v>
      </c>
      <c r="BF46" s="49">
        <f t="shared" si="81"/>
        <v>1187.7961241154321</v>
      </c>
      <c r="BG46" s="49">
        <f t="shared" si="81"/>
        <v>1225.8056000871261</v>
      </c>
      <c r="BH46" s="49">
        <f t="shared" si="81"/>
        <v>1265.031379289914</v>
      </c>
      <c r="BI46" s="49">
        <f t="shared" si="81"/>
        <v>1305.5123834271913</v>
      </c>
      <c r="BJ46" s="49">
        <f t="shared" si="81"/>
        <v>1347.2887796968612</v>
      </c>
      <c r="BK46" s="49">
        <f t="shared" si="81"/>
        <v>1390.402020647161</v>
      </c>
      <c r="BL46" s="49">
        <f t="shared" si="81"/>
        <v>1434.8948853078703</v>
      </c>
      <c r="BM46" s="49">
        <f t="shared" ref="BM46:DJ46" si="82">SUM(BM26:BM45)</f>
        <v>1480.8115216377219</v>
      </c>
      <c r="BN46" s="49">
        <f t="shared" si="82"/>
        <v>1528.1974903301293</v>
      </c>
      <c r="BO46" s="49">
        <f t="shared" si="82"/>
        <v>1577.0998100206934</v>
      </c>
      <c r="BP46" s="49">
        <f t="shared" si="82"/>
        <v>1627.5670039413558</v>
      </c>
      <c r="BQ46" s="49">
        <f t="shared" si="82"/>
        <v>1679.649148067479</v>
      </c>
      <c r="BR46" s="49">
        <f t="shared" si="82"/>
        <v>1733.3979208056385</v>
      </c>
      <c r="BS46" s="49">
        <f t="shared" si="82"/>
        <v>1788.8666542714186</v>
      </c>
      <c r="BT46" s="49">
        <f t="shared" si="82"/>
        <v>1846.1103872081042</v>
      </c>
      <c r="BU46" s="49">
        <f t="shared" si="82"/>
        <v>1905.1859195987636</v>
      </c>
      <c r="BV46" s="49">
        <f t="shared" si="82"/>
        <v>1966.151869025924</v>
      </c>
      <c r="BW46" s="49">
        <f t="shared" si="82"/>
        <v>2029.0687288347538</v>
      </c>
      <c r="BX46" s="49">
        <f t="shared" si="82"/>
        <v>2093.9989281574658</v>
      </c>
      <c r="BY46" s="49">
        <f t="shared" si="82"/>
        <v>2161.006893858505</v>
      </c>
      <c r="BZ46" s="49">
        <f t="shared" si="82"/>
        <v>2230.159114461977</v>
      </c>
      <c r="CA46" s="49">
        <f t="shared" si="82"/>
        <v>2301.5242061247604</v>
      </c>
      <c r="CB46" s="49">
        <f t="shared" si="82"/>
        <v>2375.1729807207535</v>
      </c>
      <c r="CC46" s="49">
        <f t="shared" si="82"/>
        <v>2451.1785161038179</v>
      </c>
      <c r="CD46" s="49">
        <f t="shared" si="82"/>
        <v>2529.6162286191393</v>
      </c>
      <c r="CE46" s="49">
        <f t="shared" si="82"/>
        <v>2610.563947934952</v>
      </c>
      <c r="CF46" s="49">
        <f t="shared" si="82"/>
        <v>2694.1019942688704</v>
      </c>
      <c r="CG46" s="49">
        <f t="shared" si="82"/>
        <v>2780.3132580854744</v>
      </c>
      <c r="CH46" s="49">
        <f t="shared" si="82"/>
        <v>2869.28328234421</v>
      </c>
      <c r="CI46" s="49">
        <f t="shared" si="82"/>
        <v>2961.1003473792248</v>
      </c>
      <c r="CJ46" s="49">
        <f t="shared" si="82"/>
        <v>3055.8555584953597</v>
      </c>
      <c r="CK46" s="49">
        <f t="shared" si="82"/>
        <v>3153.6429363672114</v>
      </c>
      <c r="CL46" s="49">
        <f t="shared" si="82"/>
        <v>3254.5595103309624</v>
      </c>
      <c r="CM46" s="49">
        <f t="shared" si="82"/>
        <v>3358.7054146615533</v>
      </c>
      <c r="CN46" s="49">
        <f t="shared" si="82"/>
        <v>3466.1839879307236</v>
      </c>
      <c r="CO46" s="49">
        <f t="shared" si="82"/>
        <v>3577.1018755445061</v>
      </c>
      <c r="CP46" s="49">
        <f t="shared" si="82"/>
        <v>3691.5691355619306</v>
      </c>
      <c r="CQ46" s="49">
        <f t="shared" si="82"/>
        <v>3809.699347899912</v>
      </c>
      <c r="CR46" s="49">
        <f t="shared" si="82"/>
        <v>3931.60972703271</v>
      </c>
      <c r="CS46" s="49">
        <f t="shared" si="82"/>
        <v>4057.4212382977566</v>
      </c>
      <c r="CT46" s="49">
        <f t="shared" si="82"/>
        <v>4187.2587179232851</v>
      </c>
      <c r="CU46" s="49">
        <f t="shared" si="82"/>
        <v>4321.2509968968297</v>
      </c>
      <c r="CV46" s="49">
        <f t="shared" si="82"/>
        <v>4459.531028797529</v>
      </c>
      <c r="CW46" s="49">
        <f t="shared" si="82"/>
        <v>4602.2360217190499</v>
      </c>
      <c r="CX46" s="49">
        <f t="shared" si="82"/>
        <v>4749.5075744140595</v>
      </c>
      <c r="CY46" s="49">
        <f t="shared" si="82"/>
        <v>4901.4918167953101</v>
      </c>
      <c r="CZ46" s="49">
        <f t="shared" si="82"/>
        <v>5058.3395549327606</v>
      </c>
      <c r="DA46" s="49">
        <f t="shared" si="82"/>
        <v>5220.206420690608</v>
      </c>
      <c r="DB46" s="49">
        <f t="shared" si="82"/>
        <v>5387.2530261527072</v>
      </c>
      <c r="DC46" s="49">
        <f t="shared" si="82"/>
        <v>5559.6451229895956</v>
      </c>
      <c r="DD46" s="49">
        <f t="shared" si="82"/>
        <v>5737.5537669252608</v>
      </c>
      <c r="DE46" s="49">
        <f t="shared" si="82"/>
        <v>5921.15548746687</v>
      </c>
      <c r="DF46" s="49">
        <f t="shared" si="82"/>
        <v>6110.63246306581</v>
      </c>
      <c r="DG46" s="49">
        <f t="shared" si="82"/>
        <v>6306.1727018839165</v>
      </c>
      <c r="DH46" s="49">
        <f t="shared" si="82"/>
        <v>6507.970228344202</v>
      </c>
      <c r="DI46" s="49">
        <f t="shared" si="82"/>
        <v>6716.2252756512153</v>
      </c>
      <c r="DJ46" s="49">
        <f t="shared" si="82"/>
        <v>6931.1444844720554</v>
      </c>
      <c r="DK46" s="393"/>
    </row>
    <row r="47" spans="1:115" ht="16" thickTop="1" x14ac:dyDescent="0.2"/>
    <row r="48" spans="1:115" s="45" customFormat="1" ht="58" x14ac:dyDescent="0.2">
      <c r="A48" s="40" t="s">
        <v>59</v>
      </c>
      <c r="B48" s="41" t="e">
        <f ca="1">MID(CELL("Dateiname",$B$2),FIND("]", CELL("Dateiname",$B$2))+1,31)</f>
        <v>#VALUE!</v>
      </c>
      <c r="C48" s="42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s="9" t="s">
        <v>59</v>
      </c>
      <c r="B49" s="33" t="s">
        <v>63</v>
      </c>
      <c r="C49" s="36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2" t="s">
        <v>51</v>
      </c>
      <c r="S49" s="491"/>
    </row>
    <row r="50" spans="1:19" ht="29" x14ac:dyDescent="0.2">
      <c r="A50" s="9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83">D50+10</f>
        <v>2000</v>
      </c>
      <c r="F50" s="15">
        <f t="shared" si="83"/>
        <v>2010</v>
      </c>
      <c r="G50" s="15">
        <f t="shared" si="83"/>
        <v>2020</v>
      </c>
      <c r="H50" s="15">
        <f t="shared" si="83"/>
        <v>2030</v>
      </c>
      <c r="I50" s="15">
        <f t="shared" si="83"/>
        <v>2040</v>
      </c>
      <c r="J50" s="16">
        <f t="shared" si="83"/>
        <v>2050</v>
      </c>
      <c r="K50" s="37">
        <v>1990</v>
      </c>
      <c r="L50" s="15">
        <f t="shared" ref="L50:Q50" si="84">K50+10</f>
        <v>2000</v>
      </c>
      <c r="M50" s="15">
        <f t="shared" si="84"/>
        <v>2010</v>
      </c>
      <c r="N50" s="15">
        <f t="shared" si="84"/>
        <v>2020</v>
      </c>
      <c r="O50" s="15">
        <f t="shared" si="84"/>
        <v>2030</v>
      </c>
      <c r="P50" s="15">
        <f t="shared" si="84"/>
        <v>2040</v>
      </c>
      <c r="Q50" s="25">
        <f t="shared" si="84"/>
        <v>2050</v>
      </c>
      <c r="R50" s="29" t="s">
        <v>60</v>
      </c>
      <c r="S50" s="30" t="s">
        <v>61</v>
      </c>
    </row>
    <row r="51" spans="1:19" x14ac:dyDescent="0.2">
      <c r="A51" s="9" t="s">
        <v>59</v>
      </c>
      <c r="B51" s="7" t="str">
        <f t="shared" ref="B51:B70" si="85">B26</f>
        <v>Integrated Circuits</v>
      </c>
      <c r="C51" s="36" t="s">
        <v>63</v>
      </c>
      <c r="D51" s="125">
        <f>'Data Non-Energy-Sector'!J32</f>
        <v>0</v>
      </c>
      <c r="E51" s="122">
        <f>(G51-D51)/(G$50-D$50)*(E$50-D$50)+D51</f>
        <v>3.3333333333333331E-3</v>
      </c>
      <c r="F51" s="122">
        <f>(G51-E51)/(G$50-E$50)*(F$50-E$50)+E51</f>
        <v>6.6666666666666671E-3</v>
      </c>
      <c r="G51" s="125">
        <f>'Data Non-Energy-Sector'!I32</f>
        <v>0.01</v>
      </c>
      <c r="H51" s="122">
        <f>(J51-G51)/(J$50-G$50)*(H$50-G$50)+G51</f>
        <v>0.01</v>
      </c>
      <c r="I51" s="122">
        <f>(J51-H51)/(J$50-H$50)*(I$50-H$50)+H51</f>
        <v>0.01</v>
      </c>
      <c r="J51" s="120">
        <f>'Data Non-Energy-Sector'!K32</f>
        <v>0.01</v>
      </c>
      <c r="K51" s="124">
        <f t="shared" ref="K51:N52" si="86">D51</f>
        <v>0</v>
      </c>
      <c r="L51" s="125">
        <f t="shared" si="86"/>
        <v>3.3333333333333331E-3</v>
      </c>
      <c r="M51" s="125">
        <f t="shared" si="86"/>
        <v>6.6666666666666671E-3</v>
      </c>
      <c r="N51" s="125">
        <f t="shared" si="86"/>
        <v>0.01</v>
      </c>
      <c r="O51" s="122">
        <f>(Q51-N51)/(Q$50-N$50)*(O$50-N$50)+N51</f>
        <v>0.27333333333333332</v>
      </c>
      <c r="P51" s="122">
        <f>(Q51-O51)/(Q$50-O$50)*(P$50-O$50)+O51</f>
        <v>0.53666666666666663</v>
      </c>
      <c r="Q51" s="121">
        <f>'Data Non-Energy-Sector'!L36</f>
        <v>0.8</v>
      </c>
      <c r="R51" s="57">
        <f>'Data Non-Energy-Sector'!G32</f>
        <v>7</v>
      </c>
      <c r="S51" s="252">
        <f>(AC26/N26)^(1/(AC$25-N$25))-1</f>
        <v>0.13239772647443626</v>
      </c>
    </row>
    <row r="52" spans="1:19" x14ac:dyDescent="0.2">
      <c r="A52" s="9" t="s">
        <v>59</v>
      </c>
      <c r="B52" s="7" t="str">
        <f t="shared" si="85"/>
        <v>Lighting</v>
      </c>
      <c r="C52" s="36" t="s">
        <v>63</v>
      </c>
      <c r="D52" s="125">
        <f>'Data Non-Energy-Sector'!J33</f>
        <v>0</v>
      </c>
      <c r="E52" s="122">
        <f>(G52-D52)/(G$50-D$50)*(E$50-D$50)+D52</f>
        <v>3.3333333333333331E-3</v>
      </c>
      <c r="F52" s="122">
        <f>(G52-E52)/(G$50-E$50)*(F$50-E$50)+E52</f>
        <v>6.6666666666666671E-3</v>
      </c>
      <c r="G52" s="125">
        <f>'Data Non-Energy-Sector'!I33</f>
        <v>0.01</v>
      </c>
      <c r="H52" s="122">
        <f>(J52-G52)/(J$50-G$50)*(H$50-G$50)+G52</f>
        <v>0.01</v>
      </c>
      <c r="I52" s="122">
        <f>(J52-H52)/(J$50-H$50)*(I$50-H$50)+H52</f>
        <v>0.01</v>
      </c>
      <c r="J52" s="120">
        <f>'Data Non-Energy-Sector'!K33</f>
        <v>0.01</v>
      </c>
      <c r="K52" s="124">
        <f t="shared" si="86"/>
        <v>0</v>
      </c>
      <c r="L52" s="125">
        <f t="shared" si="86"/>
        <v>3.3333333333333331E-3</v>
      </c>
      <c r="M52" s="125">
        <f t="shared" si="86"/>
        <v>6.6666666666666671E-3</v>
      </c>
      <c r="N52" s="125">
        <f t="shared" si="86"/>
        <v>0.01</v>
      </c>
      <c r="O52" s="122">
        <f>(Q52-N52)/(Q$50-N$50)*(O$50-N$50)+N52</f>
        <v>0.27333333333333332</v>
      </c>
      <c r="P52" s="122">
        <f>(Q52-O52)/(Q$50-O$50)*(P$50-O$50)+O52</f>
        <v>0.53666666666666663</v>
      </c>
      <c r="Q52" s="123">
        <f>'Data Non-Energy-Sector'!L37</f>
        <v>0.8</v>
      </c>
      <c r="R52" s="57">
        <f>'Data Non-Energy-Sector'!G33</f>
        <v>13</v>
      </c>
      <c r="S52" s="252">
        <f>(AC27/N27)^(1/(AC$25-N$25))-1</f>
        <v>0.13239772647443626</v>
      </c>
    </row>
    <row r="53" spans="1:19" x14ac:dyDescent="0.2">
      <c r="A53" s="9" t="s">
        <v>59</v>
      </c>
      <c r="B53" s="7" t="str">
        <f t="shared" si="85"/>
        <v>Magnets</v>
      </c>
      <c r="C53" s="36" t="s">
        <v>63</v>
      </c>
      <c r="D53" s="125">
        <f>'Data Non-Energy-Sector'!J34</f>
        <v>0</v>
      </c>
      <c r="E53" s="122">
        <f>(G53-D53)/(G$50-D$50)*(E$50-D$50)+D53</f>
        <v>3.3333333333333331E-3</v>
      </c>
      <c r="F53" s="122">
        <f>(G53-E53)/(G$50-E$50)*(F$50-E$50)+E53</f>
        <v>6.6666666666666671E-3</v>
      </c>
      <c r="G53" s="125">
        <f>'Data Non-Energy-Sector'!I34</f>
        <v>0.01</v>
      </c>
      <c r="H53" s="122">
        <f>(J53-G53)/(J$50-G$50)*(H$50-G$50)+G53</f>
        <v>0.01</v>
      </c>
      <c r="I53" s="122">
        <f>(J53-H53)/(J$50-H$50)*(I$50-H$50)+H53</f>
        <v>0.01</v>
      </c>
      <c r="J53" s="120">
        <f>'Data Non-Energy-Sector'!K34</f>
        <v>0.01</v>
      </c>
      <c r="K53" s="124">
        <f t="shared" ref="K53:K54" si="87">D53</f>
        <v>0</v>
      </c>
      <c r="L53" s="125">
        <f t="shared" ref="L53:L54" si="88">E53</f>
        <v>3.3333333333333331E-3</v>
      </c>
      <c r="M53" s="125">
        <f t="shared" ref="M53:M54" si="89">F53</f>
        <v>6.6666666666666671E-3</v>
      </c>
      <c r="N53" s="125">
        <f t="shared" ref="N53:N54" si="90">G53</f>
        <v>0.01</v>
      </c>
      <c r="O53" s="122">
        <f>(Q53-N53)/(Q$50-N$50)*(O$50-N$50)+N53</f>
        <v>0.27333333333333332</v>
      </c>
      <c r="P53" s="122">
        <f>(Q53-O53)/(Q$50-O$50)*(P$50-O$50)+O53</f>
        <v>0.53666666666666663</v>
      </c>
      <c r="Q53" s="123">
        <f>'Data Non-Energy-Sector'!L38</f>
        <v>0.8</v>
      </c>
      <c r="R53" s="57">
        <f>'Data Non-Energy-Sector'!G34</f>
        <v>15</v>
      </c>
      <c r="S53" s="252">
        <f>(AC28/N28)^(1/(AC$25-N$25))-1</f>
        <v>0.13239772647443626</v>
      </c>
    </row>
    <row r="54" spans="1:19" x14ac:dyDescent="0.2">
      <c r="A54" s="9" t="s">
        <v>59</v>
      </c>
      <c r="B54" s="7" t="str">
        <f t="shared" si="85"/>
        <v>others</v>
      </c>
      <c r="C54" s="36" t="s">
        <v>63</v>
      </c>
      <c r="D54" s="125">
        <f>'Data Non-Energy-Sector'!J35</f>
        <v>0</v>
      </c>
      <c r="E54" s="122">
        <f>(G54-D54)/(G$50-D$50)*(E$50-D$50)+D54</f>
        <v>3.3333333333333331E-3</v>
      </c>
      <c r="F54" s="122">
        <f>(G54-E54)/(G$50-E$50)*(F$50-E$50)+E54</f>
        <v>6.6666666666666671E-3</v>
      </c>
      <c r="G54" s="125">
        <f>'Data Non-Energy-Sector'!I35</f>
        <v>0.01</v>
      </c>
      <c r="H54" s="122">
        <f>(J54-G54)/(J$50-G$50)*(H$50-G$50)+G54</f>
        <v>0.01</v>
      </c>
      <c r="I54" s="122">
        <f>(J54-H54)/(J$50-H$50)*(I$50-H$50)+H54</f>
        <v>0.01</v>
      </c>
      <c r="J54" s="120">
        <f>'Data Non-Energy-Sector'!K35</f>
        <v>0.01</v>
      </c>
      <c r="K54" s="124">
        <f t="shared" si="87"/>
        <v>0</v>
      </c>
      <c r="L54" s="125">
        <f t="shared" si="88"/>
        <v>3.3333333333333331E-3</v>
      </c>
      <c r="M54" s="125">
        <f t="shared" si="89"/>
        <v>6.6666666666666671E-3</v>
      </c>
      <c r="N54" s="125">
        <f t="shared" si="90"/>
        <v>0.01</v>
      </c>
      <c r="O54" s="122">
        <f>(Q54-N54)/(Q$50-N$50)*(O$50-N$50)+N54</f>
        <v>0.27333333333333332</v>
      </c>
      <c r="P54" s="122">
        <f>(Q54-O54)/(Q$50-O$50)*(P$50-O$50)+O54</f>
        <v>0.53666666666666663</v>
      </c>
      <c r="Q54" s="123">
        <f>'Data Non-Energy-Sector'!L39</f>
        <v>0.8</v>
      </c>
      <c r="R54" s="57">
        <f>'Data Non-Energy-Sector'!G35</f>
        <v>5</v>
      </c>
      <c r="S54" s="252">
        <f>(AC29/N29)^(1/(AC$25-N$25))-1</f>
        <v>0.13239772647443626</v>
      </c>
    </row>
    <row r="55" spans="1:19" x14ac:dyDescent="0.2">
      <c r="A55" s="9" t="s">
        <v>59</v>
      </c>
      <c r="B55" s="7" t="str">
        <f t="shared" si="85"/>
        <v>-</v>
      </c>
      <c r="C55" s="36" t="s">
        <v>63</v>
      </c>
      <c r="D55" s="96"/>
      <c r="E55" s="96"/>
      <c r="F55" s="96"/>
      <c r="G55" s="96"/>
      <c r="H55" s="96"/>
      <c r="I55" s="96"/>
      <c r="J55" s="231"/>
      <c r="K55" s="96"/>
      <c r="L55" s="96"/>
      <c r="M55" s="96"/>
      <c r="N55" s="96"/>
      <c r="O55" s="96"/>
      <c r="P55" s="96"/>
      <c r="Q55" s="231"/>
      <c r="S55" s="232"/>
    </row>
    <row r="56" spans="1:19" x14ac:dyDescent="0.2">
      <c r="A56" s="9" t="s">
        <v>59</v>
      </c>
      <c r="B56" s="7" t="str">
        <f t="shared" si="85"/>
        <v>-</v>
      </c>
      <c r="C56" s="36" t="s">
        <v>63</v>
      </c>
      <c r="D56" s="96"/>
      <c r="E56" s="96"/>
      <c r="F56" s="96"/>
      <c r="G56" s="96"/>
      <c r="H56" s="96"/>
      <c r="I56" s="96"/>
      <c r="J56" s="231"/>
      <c r="K56" s="96"/>
      <c r="L56" s="96"/>
      <c r="M56" s="96"/>
      <c r="N56" s="96"/>
      <c r="O56" s="96"/>
      <c r="P56" s="96"/>
      <c r="Q56" s="231"/>
      <c r="S56" s="232"/>
    </row>
    <row r="57" spans="1:19" x14ac:dyDescent="0.2">
      <c r="A57" s="9" t="s">
        <v>59</v>
      </c>
      <c r="B57" s="7" t="str">
        <f t="shared" si="85"/>
        <v>-</v>
      </c>
      <c r="C57" s="36" t="s">
        <v>63</v>
      </c>
      <c r="D57" s="96"/>
      <c r="E57" s="96"/>
      <c r="F57" s="96"/>
      <c r="G57" s="96"/>
      <c r="H57" s="96"/>
      <c r="I57" s="96"/>
      <c r="J57" s="231"/>
      <c r="K57" s="96"/>
      <c r="L57" s="96"/>
      <c r="M57" s="96"/>
      <c r="N57" s="96"/>
      <c r="O57" s="96"/>
      <c r="P57" s="96"/>
      <c r="Q57" s="231"/>
      <c r="S57" s="232"/>
    </row>
    <row r="58" spans="1:19" x14ac:dyDescent="0.2">
      <c r="A58" s="9" t="s">
        <v>59</v>
      </c>
      <c r="B58" s="7" t="str">
        <f t="shared" si="85"/>
        <v>-</v>
      </c>
      <c r="C58" s="36" t="s">
        <v>63</v>
      </c>
      <c r="D58" s="96"/>
      <c r="E58" s="96"/>
      <c r="F58" s="96"/>
      <c r="G58" s="96"/>
      <c r="H58" s="96"/>
      <c r="I58" s="96"/>
      <c r="J58" s="231"/>
      <c r="K58" s="96"/>
      <c r="L58" s="96"/>
      <c r="M58" s="96"/>
      <c r="N58" s="96"/>
      <c r="O58" s="96"/>
      <c r="P58" s="96"/>
      <c r="Q58" s="231"/>
      <c r="S58" s="232"/>
    </row>
    <row r="59" spans="1:19" x14ac:dyDescent="0.2">
      <c r="A59" s="9" t="s">
        <v>59</v>
      </c>
      <c r="B59" s="7" t="str">
        <f t="shared" si="85"/>
        <v>-</v>
      </c>
      <c r="C59" s="36" t="s">
        <v>63</v>
      </c>
      <c r="D59" s="96"/>
      <c r="E59" s="96"/>
      <c r="F59" s="96"/>
      <c r="G59" s="96"/>
      <c r="H59" s="96"/>
      <c r="I59" s="96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s="9" t="s">
        <v>59</v>
      </c>
      <c r="B60" s="7" t="str">
        <f t="shared" si="85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s="9" t="s">
        <v>59</v>
      </c>
      <c r="B61" s="7" t="str">
        <f t="shared" si="85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s="9" t="s">
        <v>59</v>
      </c>
      <c r="B62" s="7" t="str">
        <f t="shared" si="85"/>
        <v>-</v>
      </c>
      <c r="C62" s="36" t="s">
        <v>63</v>
      </c>
      <c r="D62" s="96"/>
      <c r="E62" s="96"/>
      <c r="F62" s="96"/>
      <c r="G62" s="96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s="9" t="s">
        <v>59</v>
      </c>
      <c r="B63" s="7" t="str">
        <f t="shared" si="85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s="9" t="s">
        <v>59</v>
      </c>
      <c r="B64" s="7" t="str">
        <f t="shared" si="85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s="9" t="s">
        <v>59</v>
      </c>
      <c r="B65" s="7" t="str">
        <f t="shared" si="85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s="9" t="s">
        <v>59</v>
      </c>
      <c r="B66" s="7" t="str">
        <f t="shared" si="85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s="9" t="s">
        <v>59</v>
      </c>
      <c r="B67" s="7" t="str">
        <f t="shared" si="85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s="9" t="s">
        <v>59</v>
      </c>
      <c r="B68" s="7" t="str">
        <f t="shared" si="85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s="9" t="s">
        <v>59</v>
      </c>
      <c r="B69" s="7" t="str">
        <f t="shared" si="85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s="102" customFormat="1" ht="16" thickBot="1" x14ac:dyDescent="0.25">
      <c r="A70" s="99" t="s">
        <v>59</v>
      </c>
      <c r="B70" s="100" t="str">
        <f t="shared" si="85"/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DK70" s="397"/>
    </row>
    <row r="71" spans="1:115" ht="16" thickTop="1" x14ac:dyDescent="0.2">
      <c r="E71" s="494" t="s">
        <v>150</v>
      </c>
      <c r="F71" s="494"/>
      <c r="G71" s="494"/>
      <c r="H71" s="494"/>
      <c r="I71" s="494"/>
      <c r="J71" s="494"/>
      <c r="K71" s="494"/>
    </row>
    <row r="76" spans="1:115" x14ac:dyDescent="0.2">
      <c r="B76" s="64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/>
      <c r="CB76" s="65"/>
      <c r="CC76" s="65"/>
      <c r="CD76" s="65"/>
      <c r="CE76" s="65"/>
      <c r="CF76" s="65"/>
      <c r="CG76" s="65"/>
      <c r="CH76" s="65"/>
      <c r="CI76" s="65"/>
      <c r="CJ76" s="65"/>
      <c r="CK76" s="65"/>
      <c r="CL76" s="65"/>
      <c r="CM76" s="65"/>
      <c r="CN76" s="65"/>
      <c r="CO76" s="65"/>
      <c r="CP76" s="65"/>
      <c r="CQ76" s="65"/>
      <c r="CR76" s="65"/>
      <c r="CS76" s="65"/>
      <c r="CT76" s="65"/>
      <c r="CU76" s="65"/>
      <c r="CV76" s="65"/>
      <c r="CW76" s="65"/>
      <c r="CX76" s="65"/>
      <c r="CY76" s="65"/>
      <c r="CZ76" s="65"/>
      <c r="DA76" s="65"/>
      <c r="DB76" s="65"/>
      <c r="DC76" s="65"/>
      <c r="DD76" s="65"/>
      <c r="DE76" s="65"/>
      <c r="DF76" s="65"/>
      <c r="DG76" s="65"/>
      <c r="DH76" s="65"/>
      <c r="DI76" s="65"/>
      <c r="DJ76" s="65"/>
    </row>
    <row r="77" spans="1:115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64">
        <v>2050</v>
      </c>
      <c r="BM77" s="64">
        <v>2051</v>
      </c>
      <c r="BN77" s="64">
        <v>2052</v>
      </c>
      <c r="BO77" s="64">
        <v>2053</v>
      </c>
      <c r="BP77" s="64">
        <v>2054</v>
      </c>
      <c r="BQ77" s="64">
        <v>2055</v>
      </c>
      <c r="BR77" s="64">
        <v>2056</v>
      </c>
      <c r="BS77" s="64">
        <v>2057</v>
      </c>
      <c r="BT77" s="64">
        <v>2058</v>
      </c>
      <c r="BU77" s="64">
        <v>2059</v>
      </c>
      <c r="BV77" s="64">
        <v>2060</v>
      </c>
      <c r="BW77" s="64">
        <v>2061</v>
      </c>
      <c r="BX77" s="64">
        <v>2062</v>
      </c>
      <c r="BY77" s="64">
        <v>2063</v>
      </c>
      <c r="BZ77" s="64">
        <v>2064</v>
      </c>
      <c r="CA77" s="64">
        <v>2065</v>
      </c>
      <c r="CB77" s="64">
        <v>2066</v>
      </c>
      <c r="CC77" s="64">
        <v>2067</v>
      </c>
      <c r="CD77" s="64">
        <v>2068</v>
      </c>
      <c r="CE77" s="64">
        <v>2069</v>
      </c>
      <c r="CF77" s="64">
        <v>2070</v>
      </c>
      <c r="CG77" s="64">
        <v>2071</v>
      </c>
      <c r="CH77" s="64">
        <v>2072</v>
      </c>
      <c r="CI77" s="64">
        <v>2073</v>
      </c>
      <c r="CJ77" s="64">
        <v>2074</v>
      </c>
      <c r="CK77" s="64">
        <v>2075</v>
      </c>
      <c r="CL77" s="64">
        <v>2076</v>
      </c>
      <c r="CM77" s="64">
        <v>2077</v>
      </c>
      <c r="CN77" s="64">
        <v>2078</v>
      </c>
      <c r="CO77" s="64">
        <v>2079</v>
      </c>
      <c r="CP77" s="64">
        <v>2080</v>
      </c>
      <c r="CQ77" s="64">
        <v>2081</v>
      </c>
      <c r="CR77" s="64">
        <v>2082</v>
      </c>
      <c r="CS77" s="64">
        <v>2083</v>
      </c>
      <c r="CT77" s="64">
        <v>2084</v>
      </c>
      <c r="CU77" s="64">
        <v>2085</v>
      </c>
      <c r="CV77" s="64">
        <v>2086</v>
      </c>
      <c r="CW77" s="64">
        <v>2087</v>
      </c>
      <c r="CX77" s="64">
        <v>2088</v>
      </c>
      <c r="CY77" s="64">
        <v>2089</v>
      </c>
      <c r="CZ77" s="64">
        <v>2090</v>
      </c>
      <c r="DA77" s="64">
        <v>2091</v>
      </c>
      <c r="DB77" s="64">
        <v>2092</v>
      </c>
      <c r="DC77" s="64">
        <v>2093</v>
      </c>
      <c r="DD77" s="64">
        <v>2094</v>
      </c>
      <c r="DE77" s="64">
        <v>2095</v>
      </c>
      <c r="DF77" s="64">
        <v>2096</v>
      </c>
      <c r="DG77" s="64">
        <v>2097</v>
      </c>
      <c r="DH77" s="64">
        <v>2098</v>
      </c>
      <c r="DI77" s="64">
        <v>2099</v>
      </c>
      <c r="DJ77" s="64">
        <v>2100</v>
      </c>
    </row>
    <row r="78" spans="1:115" x14ac:dyDescent="0.2">
      <c r="B78" s="65" t="s">
        <v>87</v>
      </c>
      <c r="C78" s="65" t="s">
        <v>2</v>
      </c>
      <c r="D78" s="66">
        <f>E78/(1+D84)</f>
        <v>31.486507650860553</v>
      </c>
      <c r="E78" s="66">
        <f>F78/(1+E84)</f>
        <v>32.424277332171755</v>
      </c>
      <c r="F78" s="66">
        <f>G78/(1+F84)</f>
        <v>32.913384986083557</v>
      </c>
      <c r="G78" s="66">
        <f>H78/(1+G84)</f>
        <v>33.498235635597013</v>
      </c>
      <c r="H78" s="66">
        <f>I78/(1+H84)</f>
        <v>33.998150736652299</v>
      </c>
      <c r="I78" s="236">
        <f>'Framework Data'!I11</f>
        <v>35</v>
      </c>
      <c r="J78" s="236">
        <f>'Framework Data'!J11</f>
        <v>63</v>
      </c>
      <c r="K78" s="236">
        <f>'Framework Data'!K11</f>
        <v>54</v>
      </c>
      <c r="L78" s="236">
        <f>'Framework Data'!L11</f>
        <v>60</v>
      </c>
      <c r="M78" s="236">
        <f>'Framework Data'!M11</f>
        <v>75</v>
      </c>
      <c r="N78" s="236">
        <f>'Framework Data'!N11</f>
        <v>100</v>
      </c>
      <c r="O78" s="236">
        <f>'Framework Data'!O11</f>
        <v>75</v>
      </c>
      <c r="P78" s="236">
        <f>'Framework Data'!P11</f>
        <v>61</v>
      </c>
      <c r="Q78" s="236">
        <f>'Framework Data'!Q11</f>
        <v>64</v>
      </c>
      <c r="R78" s="236">
        <f>'Framework Data'!R11</f>
        <v>69</v>
      </c>
      <c r="S78" s="236">
        <f>'Framework Data'!S11</f>
        <v>63</v>
      </c>
      <c r="T78" s="236">
        <f>'Framework Data'!T11</f>
        <v>69</v>
      </c>
      <c r="U78" s="236">
        <f>'Framework Data'!U11</f>
        <v>80</v>
      </c>
      <c r="V78" s="236">
        <f>'Framework Data'!V11</f>
        <v>95</v>
      </c>
      <c r="W78" s="236">
        <f>'Framework Data'!W11</f>
        <v>79</v>
      </c>
      <c r="X78" s="236">
        <f>'Framework Data'!X11</f>
        <v>182</v>
      </c>
      <c r="Y78" s="236">
        <f>'Framework Data'!Y11</f>
        <v>292</v>
      </c>
      <c r="Z78" s="236">
        <f>'Framework Data'!Z11</f>
        <v>383</v>
      </c>
      <c r="AA78" s="236">
        <f>'Framework Data'!AA11</f>
        <v>350</v>
      </c>
      <c r="AB78" s="236">
        <f>'Framework Data'!AB11</f>
        <v>435</v>
      </c>
      <c r="AC78" s="236">
        <f>'Framework Data'!AC11</f>
        <v>470</v>
      </c>
      <c r="AD78" s="236">
        <f>'Framework Data'!AD11</f>
        <v>274</v>
      </c>
      <c r="AE78" s="236">
        <f>'Framework Data'!AE11</f>
        <v>320</v>
      </c>
      <c r="AF78" s="236">
        <f>'Framework Data'!AF11</f>
        <v>413</v>
      </c>
      <c r="AG78" s="236">
        <f>'Framework Data'!AG11</f>
        <v>320</v>
      </c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</row>
    <row r="79" spans="1:115" x14ac:dyDescent="0.2">
      <c r="B79" s="65" t="s">
        <v>152</v>
      </c>
      <c r="C79" s="68" t="s">
        <v>89</v>
      </c>
      <c r="D79" s="70">
        <f t="shared" ref="D79:F79" si="91">E79</f>
        <v>0</v>
      </c>
      <c r="E79" s="70">
        <f t="shared" si="91"/>
        <v>0</v>
      </c>
      <c r="F79" s="70">
        <f t="shared" si="91"/>
        <v>0</v>
      </c>
      <c r="G79" s="70">
        <f>H79</f>
        <v>0</v>
      </c>
      <c r="H79" s="240">
        <f>'Framework Data'!D74</f>
        <v>0</v>
      </c>
      <c r="I79" s="70">
        <f t="shared" ref="I79:X79" si="92">($Y$79-$H$79)/($Y$77-$H$77)+H79</f>
        <v>2.2058823529411766E-2</v>
      </c>
      <c r="J79" s="70">
        <f t="shared" si="92"/>
        <v>4.4117647058823532E-2</v>
      </c>
      <c r="K79" s="70">
        <f t="shared" si="92"/>
        <v>6.6176470588235295E-2</v>
      </c>
      <c r="L79" s="70">
        <f t="shared" si="92"/>
        <v>8.8235294117647065E-2</v>
      </c>
      <c r="M79" s="70">
        <f t="shared" si="92"/>
        <v>0.11029411764705883</v>
      </c>
      <c r="N79" s="70">
        <f t="shared" si="92"/>
        <v>0.13235294117647059</v>
      </c>
      <c r="O79" s="70">
        <f t="shared" si="92"/>
        <v>0.15441176470588236</v>
      </c>
      <c r="P79" s="70">
        <f t="shared" si="92"/>
        <v>0.17647058823529413</v>
      </c>
      <c r="Q79" s="70">
        <f t="shared" si="92"/>
        <v>0.1985294117647059</v>
      </c>
      <c r="R79" s="70">
        <f t="shared" si="92"/>
        <v>0.22058823529411767</v>
      </c>
      <c r="S79" s="70">
        <f t="shared" si="92"/>
        <v>0.24264705882352944</v>
      </c>
      <c r="T79" s="70">
        <f t="shared" si="92"/>
        <v>0.26470588235294118</v>
      </c>
      <c r="U79" s="70">
        <f t="shared" si="92"/>
        <v>0.28676470588235292</v>
      </c>
      <c r="V79" s="70">
        <f t="shared" si="92"/>
        <v>0.30882352941176466</v>
      </c>
      <c r="W79" s="70">
        <f t="shared" si="92"/>
        <v>0.33088235294117641</v>
      </c>
      <c r="X79" s="70">
        <f t="shared" si="92"/>
        <v>0.35294117647058815</v>
      </c>
      <c r="Y79" s="240">
        <f>'Framework Data'!E74</f>
        <v>0.375</v>
      </c>
      <c r="Z79" s="70">
        <f>($AG$79-$Y$79)/($AG$77-$Y$77)+Y79</f>
        <v>0.375</v>
      </c>
      <c r="AA79" s="70">
        <f t="shared" ref="AA79:AF79" si="93">($AG$79-$Y$79)/($AG$77-$Y$77)+Z79</f>
        <v>0.375</v>
      </c>
      <c r="AB79" s="70">
        <f t="shared" si="93"/>
        <v>0.375</v>
      </c>
      <c r="AC79" s="70">
        <f t="shared" si="93"/>
        <v>0.375</v>
      </c>
      <c r="AD79" s="70">
        <f t="shared" si="93"/>
        <v>0.375</v>
      </c>
      <c r="AE79" s="70">
        <f t="shared" si="93"/>
        <v>0.375</v>
      </c>
      <c r="AF79" s="70">
        <f t="shared" si="93"/>
        <v>0.375</v>
      </c>
      <c r="AG79" s="240">
        <f>'Framework Data'!G74</f>
        <v>0.375</v>
      </c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</row>
    <row r="80" spans="1:115" x14ac:dyDescent="0.2">
      <c r="B80" s="65" t="s">
        <v>90</v>
      </c>
      <c r="C80" s="65" t="s">
        <v>2</v>
      </c>
      <c r="D80" s="74">
        <f t="shared" ref="D80:AF80" si="94">D78/(1-D79)</f>
        <v>31.486507650860553</v>
      </c>
      <c r="E80" s="74">
        <f t="shared" si="94"/>
        <v>32.424277332171755</v>
      </c>
      <c r="F80" s="74">
        <f t="shared" si="94"/>
        <v>32.913384986083557</v>
      </c>
      <c r="G80" s="74">
        <f t="shared" si="94"/>
        <v>33.498235635597013</v>
      </c>
      <c r="H80" s="74">
        <f t="shared" si="94"/>
        <v>33.998150736652299</v>
      </c>
      <c r="I80" s="74">
        <f t="shared" si="94"/>
        <v>35.789473684210527</v>
      </c>
      <c r="J80" s="74">
        <f t="shared" si="94"/>
        <v>65.907692307692301</v>
      </c>
      <c r="K80" s="74">
        <f t="shared" si="94"/>
        <v>57.826771653543304</v>
      </c>
      <c r="L80" s="74">
        <f t="shared" si="94"/>
        <v>65.806451612903231</v>
      </c>
      <c r="M80" s="74">
        <f t="shared" si="94"/>
        <v>84.297520661157023</v>
      </c>
      <c r="N80" s="74">
        <f t="shared" si="94"/>
        <v>115.25423728813558</v>
      </c>
      <c r="O80" s="74">
        <f t="shared" si="94"/>
        <v>88.695652173913047</v>
      </c>
      <c r="P80" s="74">
        <f t="shared" si="94"/>
        <v>74.071428571428569</v>
      </c>
      <c r="Q80" s="74">
        <f t="shared" si="94"/>
        <v>79.853211009174302</v>
      </c>
      <c r="R80" s="74">
        <f t="shared" si="94"/>
        <v>88.528301886792448</v>
      </c>
      <c r="S80" s="74">
        <f t="shared" si="94"/>
        <v>83.184466019417485</v>
      </c>
      <c r="T80" s="74">
        <f t="shared" si="94"/>
        <v>93.839999999999989</v>
      </c>
      <c r="U80" s="74">
        <f t="shared" si="94"/>
        <v>112.16494845360825</v>
      </c>
      <c r="V80" s="74">
        <f t="shared" si="94"/>
        <v>137.44680851063831</v>
      </c>
      <c r="W80" s="74">
        <f t="shared" si="94"/>
        <v>118.06593406593406</v>
      </c>
      <c r="X80" s="74">
        <f t="shared" si="94"/>
        <v>281.2727272727272</v>
      </c>
      <c r="Y80" s="74">
        <f t="shared" si="94"/>
        <v>467.2</v>
      </c>
      <c r="Z80" s="74">
        <f t="shared" si="94"/>
        <v>612.79999999999995</v>
      </c>
      <c r="AA80" s="74">
        <f t="shared" si="94"/>
        <v>560</v>
      </c>
      <c r="AB80" s="74">
        <f t="shared" si="94"/>
        <v>696</v>
      </c>
      <c r="AC80" s="74">
        <f t="shared" si="94"/>
        <v>752</v>
      </c>
      <c r="AD80" s="74">
        <f t="shared" si="94"/>
        <v>438.4</v>
      </c>
      <c r="AE80" s="74">
        <f t="shared" si="94"/>
        <v>512</v>
      </c>
      <c r="AF80" s="74">
        <f t="shared" si="94"/>
        <v>660.8</v>
      </c>
      <c r="AG80" s="74">
        <f t="shared" ref="AG80" si="95">AG78/(1-AG79)</f>
        <v>512</v>
      </c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</row>
    <row r="81" spans="2:114" x14ac:dyDescent="0.2">
      <c r="B81" s="65" t="s">
        <v>91</v>
      </c>
      <c r="C81" s="65" t="s">
        <v>2</v>
      </c>
      <c r="D81" s="237">
        <f>'Framework Data'!D12</f>
        <v>0</v>
      </c>
      <c r="E81" s="237">
        <f>'Framework Data'!E12</f>
        <v>0.1011153256069693</v>
      </c>
      <c r="F81" s="237">
        <f>'Framework Data'!F12</f>
        <v>0.1011153256069693</v>
      </c>
      <c r="G81" s="237">
        <f>'Framework Data'!G12</f>
        <v>0.1011153256069693</v>
      </c>
      <c r="H81" s="237">
        <f>'Framework Data'!H12</f>
        <v>0.1011153256069693</v>
      </c>
      <c r="I81" s="237">
        <f>'Framework Data'!I12</f>
        <v>0.1011153256069693</v>
      </c>
      <c r="J81" s="237">
        <f>'Framework Data'!J12</f>
        <v>0.1011153256069693</v>
      </c>
      <c r="K81" s="237">
        <f>'Framework Data'!K12</f>
        <v>0.1011153256069693</v>
      </c>
      <c r="L81" s="237">
        <f>'Framework Data'!L12</f>
        <v>0.1011153256069693</v>
      </c>
      <c r="M81" s="237">
        <f>'Framework Data'!M12</f>
        <v>0.1011153256069693</v>
      </c>
      <c r="N81" s="237">
        <f>'Framework Data'!N12</f>
        <v>0.1011153256069693</v>
      </c>
      <c r="O81" s="237">
        <f>'Framework Data'!O12</f>
        <v>0</v>
      </c>
      <c r="P81" s="237">
        <f>'Framework Data'!P12</f>
        <v>0</v>
      </c>
      <c r="Q81" s="237">
        <f>'Framework Data'!Q12</f>
        <v>0</v>
      </c>
      <c r="R81" s="237">
        <f>'Framework Data'!R12</f>
        <v>0</v>
      </c>
      <c r="S81" s="237">
        <f>'Framework Data'!S12</f>
        <v>0</v>
      </c>
      <c r="T81" s="237">
        <f>'Framework Data'!T12</f>
        <v>0</v>
      </c>
      <c r="U81" s="237">
        <f>'Framework Data'!U12</f>
        <v>0.70452201839858242</v>
      </c>
      <c r="V81" s="237">
        <f>'Framework Data'!V12</f>
        <v>1.361753894412332</v>
      </c>
      <c r="W81" s="237">
        <f>'Framework Data'!W12</f>
        <v>1.965341597253571</v>
      </c>
      <c r="X81" s="237">
        <f>'Framework Data'!X12</f>
        <v>5.3534255930701056</v>
      </c>
      <c r="Y81" s="237">
        <f>'Framework Data'!Y12</f>
        <v>14.13078279113172</v>
      </c>
      <c r="Z81" s="237">
        <f>'Framework Data'!Z12</f>
        <v>11.205406699429521</v>
      </c>
      <c r="AA81" s="237">
        <f>'Framework Data'!AA12</f>
        <v>15.8733991187807</v>
      </c>
      <c r="AB81" s="237">
        <f>'Framework Data'!AB12</f>
        <v>10.277620755174141</v>
      </c>
      <c r="AC81" s="237">
        <f>'Framework Data'!AC12</f>
        <v>8.5349657159809418</v>
      </c>
      <c r="AD81" s="237">
        <f>'Framework Data'!AD12</f>
        <v>7.9112551542337703</v>
      </c>
      <c r="AE81" s="237">
        <f>'Framework Data'!AE12</f>
        <v>10.598481143040329</v>
      </c>
      <c r="AF81" s="237">
        <f>'Framework Data'!AF12</f>
        <v>11.27132055860706</v>
      </c>
      <c r="AG81" s="237">
        <f>'Framework Data'!AG12</f>
        <v>11.590304013130851</v>
      </c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</row>
    <row r="82" spans="2:114" x14ac:dyDescent="0.2">
      <c r="B82" s="71" t="s">
        <v>92</v>
      </c>
      <c r="C82" s="65" t="s">
        <v>2</v>
      </c>
      <c r="D82" s="74">
        <f t="shared" ref="D82:AF82" si="96">D80-D81</f>
        <v>31.486507650860553</v>
      </c>
      <c r="E82" s="74">
        <f t="shared" si="96"/>
        <v>32.323162006564786</v>
      </c>
      <c r="F82" s="74">
        <f t="shared" si="96"/>
        <v>32.812269660476588</v>
      </c>
      <c r="G82" s="74">
        <f t="shared" si="96"/>
        <v>33.397120309990044</v>
      </c>
      <c r="H82" s="74">
        <f t="shared" si="96"/>
        <v>33.89703541104533</v>
      </c>
      <c r="I82" s="74">
        <f t="shared" si="96"/>
        <v>35.688358358603558</v>
      </c>
      <c r="J82" s="74">
        <f t="shared" si="96"/>
        <v>65.806576982085332</v>
      </c>
      <c r="K82" s="74">
        <f t="shared" si="96"/>
        <v>57.725656327936335</v>
      </c>
      <c r="L82" s="74">
        <f t="shared" si="96"/>
        <v>65.705336287296262</v>
      </c>
      <c r="M82" s="74">
        <f t="shared" si="96"/>
        <v>84.196405335550054</v>
      </c>
      <c r="N82" s="74">
        <f t="shared" si="96"/>
        <v>115.15312196252862</v>
      </c>
      <c r="O82" s="74">
        <f t="shared" si="96"/>
        <v>88.695652173913047</v>
      </c>
      <c r="P82" s="74">
        <f t="shared" si="96"/>
        <v>74.071428571428569</v>
      </c>
      <c r="Q82" s="74">
        <f t="shared" si="96"/>
        <v>79.853211009174302</v>
      </c>
      <c r="R82" s="74">
        <f t="shared" si="96"/>
        <v>88.528301886792448</v>
      </c>
      <c r="S82" s="74">
        <f t="shared" si="96"/>
        <v>83.184466019417485</v>
      </c>
      <c r="T82" s="74">
        <f t="shared" si="96"/>
        <v>93.839999999999989</v>
      </c>
      <c r="U82" s="74">
        <f t="shared" si="96"/>
        <v>111.46042643520967</v>
      </c>
      <c r="V82" s="74">
        <f t="shared" si="96"/>
        <v>136.08505461622596</v>
      </c>
      <c r="W82" s="74">
        <f t="shared" si="96"/>
        <v>116.10059246868049</v>
      </c>
      <c r="X82" s="74">
        <f t="shared" si="96"/>
        <v>275.91930167965711</v>
      </c>
      <c r="Y82" s="74">
        <f t="shared" si="96"/>
        <v>453.06921720886828</v>
      </c>
      <c r="Z82" s="74">
        <f t="shared" si="96"/>
        <v>601.59459330057041</v>
      </c>
      <c r="AA82" s="74">
        <f t="shared" si="96"/>
        <v>544.12660088121925</v>
      </c>
      <c r="AB82" s="74">
        <f t="shared" si="96"/>
        <v>685.7223792448259</v>
      </c>
      <c r="AC82" s="74">
        <f t="shared" si="96"/>
        <v>743.46503428401911</v>
      </c>
      <c r="AD82" s="74">
        <f t="shared" si="96"/>
        <v>430.48874484576623</v>
      </c>
      <c r="AE82" s="74">
        <f t="shared" si="96"/>
        <v>501.40151885695968</v>
      </c>
      <c r="AF82" s="74">
        <f t="shared" si="96"/>
        <v>649.52867944139291</v>
      </c>
      <c r="AG82" s="74">
        <f t="shared" ref="AG82" si="97">AG80-AG81</f>
        <v>500.40969598686917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2:114" x14ac:dyDescent="0.2">
      <c r="B83" s="65" t="s">
        <v>93</v>
      </c>
      <c r="C83" s="65" t="s">
        <v>94</v>
      </c>
      <c r="D83" s="238">
        <f>'Framework Data'!D$57</f>
        <v>50950509069488.367</v>
      </c>
      <c r="E83" s="238">
        <f>'Framework Data'!E$57</f>
        <v>51647194959981.109</v>
      </c>
      <c r="F83" s="238">
        <f>'Framework Data'!F$57</f>
        <v>52470667633217.25</v>
      </c>
      <c r="G83" s="238">
        <f>'Framework Data'!G$57</f>
        <v>53337588714185.781</v>
      </c>
      <c r="H83" s="238">
        <f>'Framework Data'!H$57</f>
        <v>54833948860734.422</v>
      </c>
      <c r="I83" s="238">
        <f>'Framework Data'!I$57</f>
        <v>56562297159824.047</v>
      </c>
      <c r="J83" s="238">
        <f>'Framework Data'!J$57</f>
        <v>58705719130559.383</v>
      </c>
      <c r="K83" s="238">
        <f>'Framework Data'!K$57</f>
        <v>60986320577218.547</v>
      </c>
      <c r="L83" s="238">
        <f>'Framework Data'!L$57</f>
        <v>62501121248218.641</v>
      </c>
      <c r="M83" s="238">
        <f>'Framework Data'!M$57</f>
        <v>64690042408440.953</v>
      </c>
      <c r="N83" s="238">
        <f>'Framework Data'!N$57</f>
        <v>67746249355230.945</v>
      </c>
      <c r="O83" s="238">
        <f>'Framework Data'!O$57</f>
        <v>69316442935601.664</v>
      </c>
      <c r="P83" s="238">
        <f>'Framework Data'!P$57</f>
        <v>71196116657664.938</v>
      </c>
      <c r="Q83" s="238">
        <f>'Framework Data'!Q$57</f>
        <v>73854265756934.125</v>
      </c>
      <c r="R83" s="238">
        <f>'Framework Data'!R$57</f>
        <v>77602966693876.203</v>
      </c>
      <c r="S83" s="238">
        <f>'Framework Data'!S$57</f>
        <v>81143163086806.188</v>
      </c>
      <c r="T83" s="238">
        <f>'Framework Data'!T$57</f>
        <v>85317812651766.359</v>
      </c>
      <c r="U83" s="238">
        <f>'Framework Data'!U$57</f>
        <v>89736479352572.125</v>
      </c>
      <c r="V83" s="238">
        <f>'Framework Data'!V$57</f>
        <v>92137080273009.359</v>
      </c>
      <c r="W83" s="238">
        <f>'Framework Data'!W$57</f>
        <v>91525864324734.672</v>
      </c>
      <c r="X83" s="238">
        <f>'Framework Data'!X$57</f>
        <v>96148429697269.094</v>
      </c>
      <c r="Y83" s="238">
        <f>'Framework Data'!Y$57</f>
        <v>99863601661332.016</v>
      </c>
      <c r="Z83" s="238">
        <f>'Framework Data'!Z$57</f>
        <v>103026668031011.92</v>
      </c>
      <c r="AA83" s="238">
        <f>'Framework Data'!AA$57</f>
        <v>106423356016032.61</v>
      </c>
      <c r="AB83" s="238">
        <f>'Framework Data'!AB$57</f>
        <v>110099865752272.81</v>
      </c>
      <c r="AC83" s="238">
        <f>'Framework Data'!AC$57</f>
        <v>113829052972541.62</v>
      </c>
      <c r="AD83" s="238">
        <f>'Framework Data'!AD$57</f>
        <v>117527206583639.56</v>
      </c>
      <c r="AE83" s="238">
        <f>'Framework Data'!AE$57</f>
        <v>121974483812883.59</v>
      </c>
      <c r="AF83" s="238">
        <f>'Framework Data'!AF$57</f>
        <v>126314862833648.59</v>
      </c>
      <c r="AG83" s="238">
        <f>'Framework Data'!AG$57</f>
        <v>129796846031689.72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2:114" x14ac:dyDescent="0.2">
      <c r="B84" s="65" t="s">
        <v>95</v>
      </c>
      <c r="C84" s="65" t="s">
        <v>96</v>
      </c>
      <c r="D84" s="239">
        <f>'Framework Data'!D$60</f>
        <v>2.9783223077951389E-2</v>
      </c>
      <c r="E84" s="239">
        <f>'Framework Data'!E$60</f>
        <v>1.5084612338499283E-2</v>
      </c>
      <c r="F84" s="239">
        <f>'Framework Data'!F$60</f>
        <v>1.7769386216602782E-2</v>
      </c>
      <c r="G84" s="239">
        <f>'Framework Data'!G$60</f>
        <v>1.4923624828886374E-2</v>
      </c>
      <c r="H84" s="239">
        <f>'Framework Data'!H$60</f>
        <v>2.9467757558579138E-2</v>
      </c>
      <c r="I84" s="239">
        <f>'Framework Data'!I$60</f>
        <v>3.0206666325427279E-2</v>
      </c>
      <c r="J84" s="239">
        <f>'Framework Data'!J$60</f>
        <v>3.430991950901259E-2</v>
      </c>
      <c r="K84" s="239">
        <f>'Framework Data'!K$60</f>
        <v>3.7078027769383223E-2</v>
      </c>
      <c r="L84" s="239">
        <f>'Framework Data'!L$60</f>
        <v>2.5600548765354746E-2</v>
      </c>
      <c r="M84" s="239">
        <f>'Framework Data'!M$60</f>
        <v>3.245240311908091E-2</v>
      </c>
      <c r="N84" s="239">
        <f>'Framework Data'!N$60</f>
        <v>4.4254030559922199E-2</v>
      </c>
      <c r="O84" s="239">
        <f>'Framework Data'!O$60</f>
        <v>1.9530011103147588E-2</v>
      </c>
      <c r="P84" s="239">
        <f>'Framework Data'!P$60</f>
        <v>2.1687816746712229E-2</v>
      </c>
      <c r="Q84" s="239">
        <f>'Framework Data'!Q$60</f>
        <v>2.9502309241424173E-2</v>
      </c>
      <c r="R84" s="239">
        <f>'Framework Data'!R$60</f>
        <v>4.407677887295549E-2</v>
      </c>
      <c r="S84" s="239">
        <f>'Framework Data'!S$60</f>
        <v>3.899393075224182E-2</v>
      </c>
      <c r="T84" s="239">
        <f>'Framework Data'!T$60</f>
        <v>4.367086832887395E-2</v>
      </c>
      <c r="U84" s="239">
        <f>'Framework Data'!U$60</f>
        <v>4.3192451722335365E-2</v>
      </c>
      <c r="V84" s="239">
        <f>'Framework Data'!V$60</f>
        <v>1.8588910842709937E-2</v>
      </c>
      <c r="W84" s="239">
        <f>'Framework Data'!W$60</f>
        <v>-1.6664258267650212E-2</v>
      </c>
      <c r="X84" s="239">
        <f>'Framework Data'!X$60</f>
        <v>4.3103796996963692E-2</v>
      </c>
      <c r="Y84" s="239">
        <f>'Framework Data'!Y$60</f>
        <v>3.1267998172018995E-2</v>
      </c>
      <c r="Z84" s="239">
        <f>'Framework Data'!Z$60</f>
        <v>2.519738704496376E-2</v>
      </c>
      <c r="AA84" s="239">
        <f>'Framework Data'!AA$60</f>
        <v>2.6715070444901984E-2</v>
      </c>
      <c r="AB84" s="239">
        <f>'Framework Data'!AB$60</f>
        <v>2.8742216301226052E-2</v>
      </c>
      <c r="AC84" s="239">
        <f>'Framework Data'!AC$60</f>
        <v>2.9190340656972749E-2</v>
      </c>
      <c r="AD84" s="239">
        <f>'Framework Data'!AD$60</f>
        <v>2.6055721933096406E-2</v>
      </c>
      <c r="AE84" s="239">
        <f>'Framework Data'!AE$60</f>
        <v>3.2813286918142379E-2</v>
      </c>
      <c r="AF84" s="239">
        <f>'Framework Data'!AF$60</f>
        <v>3.0340607444099988E-2</v>
      </c>
      <c r="AG84" s="239">
        <f>'Framework Data'!AG$60</f>
        <v>2.3355581404925944E-2</v>
      </c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</row>
    <row r="85" spans="2:114" x14ac:dyDescent="0.2">
      <c r="B85" s="65" t="s">
        <v>97</v>
      </c>
      <c r="C85" s="65" t="s">
        <v>96</v>
      </c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239">
        <f>'Framework Data'!AG$61</f>
        <v>3.2000000000000001E-2</v>
      </c>
      <c r="AH85" s="239">
        <f>'Framework Data'!AH$61</f>
        <v>3.2000000000000001E-2</v>
      </c>
      <c r="AI85" s="239">
        <f>'Framework Data'!AI$61</f>
        <v>3.2000000000000001E-2</v>
      </c>
      <c r="AJ85" s="239">
        <f>'Framework Data'!AJ$61</f>
        <v>3.2000000000000001E-2</v>
      </c>
      <c r="AK85" s="239">
        <f>'Framework Data'!AK$61</f>
        <v>3.2000000000000001E-2</v>
      </c>
      <c r="AL85" s="239">
        <f>'Framework Data'!AL$61</f>
        <v>3.2000000000000001E-2</v>
      </c>
      <c r="AM85" s="239">
        <f>'Framework Data'!AM$61</f>
        <v>3.2000000000000001E-2</v>
      </c>
      <c r="AN85" s="239">
        <f>'Framework Data'!AN$61</f>
        <v>3.2000000000000001E-2</v>
      </c>
      <c r="AO85" s="239">
        <f>'Framework Data'!AO$61</f>
        <v>3.2000000000000001E-2</v>
      </c>
      <c r="AP85" s="239">
        <f>'Framework Data'!AP$61</f>
        <v>3.2000000000000001E-2</v>
      </c>
      <c r="AQ85" s="239">
        <f>'Framework Data'!AQ$61</f>
        <v>3.2000000000000001E-2</v>
      </c>
      <c r="AR85" s="239">
        <f>'Framework Data'!AR$61</f>
        <v>3.2000000000000001E-2</v>
      </c>
      <c r="AS85" s="239">
        <f>'Framework Data'!AS$61</f>
        <v>3.2000000000000001E-2</v>
      </c>
      <c r="AT85" s="239">
        <f>'Framework Data'!AT$61</f>
        <v>3.2000000000000001E-2</v>
      </c>
      <c r="AU85" s="239">
        <f>'Framework Data'!AU$61</f>
        <v>3.2000000000000001E-2</v>
      </c>
      <c r="AV85" s="239">
        <f>'Framework Data'!AV$61</f>
        <v>3.2000000000000001E-2</v>
      </c>
      <c r="AW85" s="239">
        <f>'Framework Data'!AW$61</f>
        <v>3.2000000000000001E-2</v>
      </c>
      <c r="AX85" s="239">
        <f>'Framework Data'!AX$61</f>
        <v>3.2000000000000001E-2</v>
      </c>
      <c r="AY85" s="239">
        <f>'Framework Data'!AY$61</f>
        <v>3.2000000000000001E-2</v>
      </c>
      <c r="AZ85" s="239">
        <f>'Framework Data'!AZ$61</f>
        <v>3.2000000000000001E-2</v>
      </c>
      <c r="BA85" s="239">
        <f>'Framework Data'!BA$61</f>
        <v>3.2000000000000001E-2</v>
      </c>
      <c r="BB85" s="239">
        <f>'Framework Data'!BB$61</f>
        <v>3.2000000000000001E-2</v>
      </c>
      <c r="BC85" s="239">
        <f>'Framework Data'!BC$61</f>
        <v>3.2000000000000001E-2</v>
      </c>
      <c r="BD85" s="239">
        <f>'Framework Data'!BD$61</f>
        <v>3.2000000000000001E-2</v>
      </c>
      <c r="BE85" s="239">
        <f>'Framework Data'!BE$61</f>
        <v>3.2000000000000001E-2</v>
      </c>
      <c r="BF85" s="239">
        <f>'Framework Data'!BF$61</f>
        <v>3.2000000000000001E-2</v>
      </c>
      <c r="BG85" s="239">
        <f>'Framework Data'!BG$61</f>
        <v>3.2000000000000001E-2</v>
      </c>
      <c r="BH85" s="239">
        <f>'Framework Data'!BH$61</f>
        <v>3.2000000000000001E-2</v>
      </c>
      <c r="BI85" s="239">
        <f>'Framework Data'!BI$61</f>
        <v>3.2000000000000001E-2</v>
      </c>
      <c r="BJ85" s="239">
        <f>'Framework Data'!BJ$61</f>
        <v>3.2000000000000001E-2</v>
      </c>
      <c r="BK85" s="239">
        <f>'Framework Data'!BK$61</f>
        <v>3.2000000000000001E-2</v>
      </c>
      <c r="BL85" s="239">
        <f>'Framework Data'!BL$61</f>
        <v>3.2000000000000001E-2</v>
      </c>
      <c r="BM85" s="239">
        <f>'Framework Data'!BM$61</f>
        <v>3.2000000000000001E-2</v>
      </c>
      <c r="BN85" s="239">
        <f>'Framework Data'!BN$61</f>
        <v>3.2000000000000001E-2</v>
      </c>
      <c r="BO85" s="239">
        <f>'Framework Data'!BO$61</f>
        <v>3.2000000000000001E-2</v>
      </c>
      <c r="BP85" s="239">
        <f>'Framework Data'!BP$61</f>
        <v>3.2000000000000001E-2</v>
      </c>
      <c r="BQ85" s="239">
        <f>'Framework Data'!BQ$61</f>
        <v>3.2000000000000001E-2</v>
      </c>
      <c r="BR85" s="239">
        <f>'Framework Data'!BR$61</f>
        <v>3.2000000000000001E-2</v>
      </c>
      <c r="BS85" s="239">
        <f>'Framework Data'!BS$61</f>
        <v>3.2000000000000001E-2</v>
      </c>
      <c r="BT85" s="239">
        <f>'Framework Data'!BT$61</f>
        <v>3.2000000000000001E-2</v>
      </c>
      <c r="BU85" s="239">
        <f>'Framework Data'!BU$61</f>
        <v>3.2000000000000001E-2</v>
      </c>
      <c r="BV85" s="239">
        <f>'Framework Data'!BV$61</f>
        <v>3.2000000000000001E-2</v>
      </c>
      <c r="BW85" s="239">
        <f>'Framework Data'!BW$61</f>
        <v>3.2000000000000001E-2</v>
      </c>
      <c r="BX85" s="239">
        <f>'Framework Data'!BX$61</f>
        <v>3.2000000000000001E-2</v>
      </c>
      <c r="BY85" s="239">
        <f>'Framework Data'!BY$61</f>
        <v>3.2000000000000001E-2</v>
      </c>
      <c r="BZ85" s="239">
        <f>'Framework Data'!BZ$61</f>
        <v>3.2000000000000001E-2</v>
      </c>
      <c r="CA85" s="239">
        <f>'Framework Data'!CA$61</f>
        <v>3.2000000000000001E-2</v>
      </c>
      <c r="CB85" s="239">
        <f>'Framework Data'!CB$61</f>
        <v>3.2000000000000001E-2</v>
      </c>
      <c r="CC85" s="239">
        <f>'Framework Data'!CC$61</f>
        <v>3.2000000000000001E-2</v>
      </c>
      <c r="CD85" s="239">
        <f>'Framework Data'!CD$61</f>
        <v>3.2000000000000001E-2</v>
      </c>
      <c r="CE85" s="239">
        <f>'Framework Data'!CE$61</f>
        <v>3.2000000000000001E-2</v>
      </c>
      <c r="CF85" s="239">
        <f>'Framework Data'!CF$61</f>
        <v>3.2000000000000001E-2</v>
      </c>
      <c r="CG85" s="239">
        <f>'Framework Data'!CG$61</f>
        <v>3.2000000000000001E-2</v>
      </c>
      <c r="CH85" s="239">
        <f>'Framework Data'!CH$61</f>
        <v>3.2000000000000001E-2</v>
      </c>
      <c r="CI85" s="239">
        <f>'Framework Data'!CI$61</f>
        <v>3.2000000000000001E-2</v>
      </c>
      <c r="CJ85" s="239">
        <f>'Framework Data'!CJ$61</f>
        <v>3.2000000000000001E-2</v>
      </c>
      <c r="CK85" s="239">
        <f>'Framework Data'!CK$61</f>
        <v>3.2000000000000001E-2</v>
      </c>
      <c r="CL85" s="239">
        <f>'Framework Data'!CL$61</f>
        <v>3.2000000000000001E-2</v>
      </c>
      <c r="CM85" s="239">
        <f>'Framework Data'!CM$61</f>
        <v>3.2000000000000001E-2</v>
      </c>
      <c r="CN85" s="239">
        <f>'Framework Data'!CN$61</f>
        <v>3.2000000000000001E-2</v>
      </c>
      <c r="CO85" s="239">
        <f>'Framework Data'!CO$61</f>
        <v>3.2000000000000001E-2</v>
      </c>
      <c r="CP85" s="239">
        <f>'Framework Data'!CP$61</f>
        <v>3.2000000000000001E-2</v>
      </c>
      <c r="CQ85" s="239">
        <f>'Framework Data'!CQ$61</f>
        <v>3.2000000000000001E-2</v>
      </c>
      <c r="CR85" s="239">
        <f>'Framework Data'!CR$61</f>
        <v>3.2000000000000001E-2</v>
      </c>
      <c r="CS85" s="239">
        <f>'Framework Data'!CS$61</f>
        <v>3.2000000000000001E-2</v>
      </c>
      <c r="CT85" s="239">
        <f>'Framework Data'!CT$61</f>
        <v>3.2000000000000001E-2</v>
      </c>
      <c r="CU85" s="239">
        <f>'Framework Data'!CU$61</f>
        <v>3.2000000000000001E-2</v>
      </c>
      <c r="CV85" s="239">
        <f>'Framework Data'!CV$61</f>
        <v>3.2000000000000001E-2</v>
      </c>
      <c r="CW85" s="239">
        <f>'Framework Data'!CW$61</f>
        <v>3.2000000000000001E-2</v>
      </c>
      <c r="CX85" s="239">
        <f>'Framework Data'!CX$61</f>
        <v>3.2000000000000001E-2</v>
      </c>
      <c r="CY85" s="239">
        <f>'Framework Data'!CY$61</f>
        <v>3.2000000000000001E-2</v>
      </c>
      <c r="CZ85" s="239">
        <f>'Framework Data'!CZ$61</f>
        <v>3.2000000000000001E-2</v>
      </c>
      <c r="DA85" s="239">
        <f>'Framework Data'!DA$61</f>
        <v>3.2000000000000001E-2</v>
      </c>
      <c r="DB85" s="239">
        <f>'Framework Data'!DB$61</f>
        <v>3.2000000000000001E-2</v>
      </c>
      <c r="DC85" s="239">
        <f>'Framework Data'!DC$61</f>
        <v>3.2000000000000001E-2</v>
      </c>
      <c r="DD85" s="239">
        <f>'Framework Data'!DD$61</f>
        <v>3.2000000000000001E-2</v>
      </c>
      <c r="DE85" s="239">
        <f>'Framework Data'!DE$61</f>
        <v>3.2000000000000001E-2</v>
      </c>
      <c r="DF85" s="239">
        <f>'Framework Data'!DF$61</f>
        <v>3.2000000000000001E-2</v>
      </c>
      <c r="DG85" s="239">
        <f>'Framework Data'!DG$61</f>
        <v>3.2000000000000001E-2</v>
      </c>
      <c r="DH85" s="239">
        <f>'Framework Data'!DH$61</f>
        <v>3.2000000000000001E-2</v>
      </c>
      <c r="DI85" s="239">
        <f>'Framework Data'!DI$61</f>
        <v>3.2000000000000001E-2</v>
      </c>
      <c r="DJ85" s="239">
        <f>'Framework Data'!DJ$61</f>
        <v>3.2000000000000001E-2</v>
      </c>
    </row>
    <row r="86" spans="2:114" x14ac:dyDescent="0.2">
      <c r="B86" s="65" t="s">
        <v>98</v>
      </c>
      <c r="C86" s="65" t="s">
        <v>96</v>
      </c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239">
        <f>'Framework Data'!AG$62</f>
        <v>3.2000000000000001E-2</v>
      </c>
      <c r="AH86" s="239">
        <f>'Framework Data'!AH$62</f>
        <v>3.2000000000000001E-2</v>
      </c>
      <c r="AI86" s="239">
        <f>'Framework Data'!AI$62</f>
        <v>3.2000000000000001E-2</v>
      </c>
      <c r="AJ86" s="239">
        <f>'Framework Data'!AJ$62</f>
        <v>3.2000000000000001E-2</v>
      </c>
      <c r="AK86" s="239">
        <f>'Framework Data'!AK$62</f>
        <v>3.2000000000000001E-2</v>
      </c>
      <c r="AL86" s="239">
        <f>'Framework Data'!AL$62</f>
        <v>3.2000000000000001E-2</v>
      </c>
      <c r="AM86" s="239">
        <f>'Framework Data'!AM$62</f>
        <v>3.2000000000000001E-2</v>
      </c>
      <c r="AN86" s="239">
        <f>'Framework Data'!AN$62</f>
        <v>3.2000000000000001E-2</v>
      </c>
      <c r="AO86" s="239">
        <f>'Framework Data'!AO$62</f>
        <v>3.2000000000000001E-2</v>
      </c>
      <c r="AP86" s="239">
        <f>'Framework Data'!AP$62</f>
        <v>3.2000000000000001E-2</v>
      </c>
      <c r="AQ86" s="239">
        <f>'Framework Data'!AQ$62</f>
        <v>3.2000000000000001E-2</v>
      </c>
      <c r="AR86" s="239">
        <f>'Framework Data'!AR$62</f>
        <v>3.2000000000000001E-2</v>
      </c>
      <c r="AS86" s="239">
        <f>'Framework Data'!AS$62</f>
        <v>3.2000000000000001E-2</v>
      </c>
      <c r="AT86" s="239">
        <f>'Framework Data'!AT$62</f>
        <v>3.2000000000000001E-2</v>
      </c>
      <c r="AU86" s="239">
        <f>'Framework Data'!AU$62</f>
        <v>3.2000000000000001E-2</v>
      </c>
      <c r="AV86" s="239">
        <f>'Framework Data'!AV$62</f>
        <v>3.2000000000000001E-2</v>
      </c>
      <c r="AW86" s="239">
        <f>'Framework Data'!AW$62</f>
        <v>3.2000000000000001E-2</v>
      </c>
      <c r="AX86" s="239">
        <f>'Framework Data'!AX$62</f>
        <v>3.2000000000000001E-2</v>
      </c>
      <c r="AY86" s="239">
        <f>'Framework Data'!AY$62</f>
        <v>3.2000000000000001E-2</v>
      </c>
      <c r="AZ86" s="239">
        <f>'Framework Data'!AZ$62</f>
        <v>3.2000000000000001E-2</v>
      </c>
      <c r="BA86" s="239">
        <f>'Framework Data'!BA$62</f>
        <v>3.2000000000000001E-2</v>
      </c>
      <c r="BB86" s="239">
        <f>'Framework Data'!BB$62</f>
        <v>3.2000000000000001E-2</v>
      </c>
      <c r="BC86" s="239">
        <f>'Framework Data'!BC$62</f>
        <v>3.2000000000000001E-2</v>
      </c>
      <c r="BD86" s="239">
        <f>'Framework Data'!BD$62</f>
        <v>3.2000000000000001E-2</v>
      </c>
      <c r="BE86" s="239">
        <f>'Framework Data'!BE$62</f>
        <v>3.2000000000000001E-2</v>
      </c>
      <c r="BF86" s="239">
        <f>'Framework Data'!BF$62</f>
        <v>3.2000000000000001E-2</v>
      </c>
      <c r="BG86" s="239">
        <f>'Framework Data'!BG$62</f>
        <v>3.2000000000000001E-2</v>
      </c>
      <c r="BH86" s="239">
        <f>'Framework Data'!BH$62</f>
        <v>3.2000000000000001E-2</v>
      </c>
      <c r="BI86" s="239">
        <f>'Framework Data'!BI$62</f>
        <v>3.2000000000000001E-2</v>
      </c>
      <c r="BJ86" s="239">
        <f>'Framework Data'!BJ$62</f>
        <v>3.2000000000000001E-2</v>
      </c>
      <c r="BK86" s="239">
        <f>'Framework Data'!BK$62</f>
        <v>3.2000000000000001E-2</v>
      </c>
      <c r="BL86" s="239">
        <f>'Framework Data'!BL$62</f>
        <v>3.2000000000000001E-2</v>
      </c>
      <c r="BM86" s="239">
        <f>'Framework Data'!BM$62</f>
        <v>3.2000000000000001E-2</v>
      </c>
      <c r="BN86" s="239">
        <f>'Framework Data'!BN$62</f>
        <v>3.2000000000000001E-2</v>
      </c>
      <c r="BO86" s="239">
        <f>'Framework Data'!BO$62</f>
        <v>3.2000000000000001E-2</v>
      </c>
      <c r="BP86" s="239">
        <f>'Framework Data'!BP$62</f>
        <v>3.2000000000000001E-2</v>
      </c>
      <c r="BQ86" s="239">
        <f>'Framework Data'!BQ$62</f>
        <v>3.2000000000000001E-2</v>
      </c>
      <c r="BR86" s="239">
        <f>'Framework Data'!BR$62</f>
        <v>3.2000000000000001E-2</v>
      </c>
      <c r="BS86" s="239">
        <f>'Framework Data'!BS$62</f>
        <v>3.2000000000000001E-2</v>
      </c>
      <c r="BT86" s="239">
        <f>'Framework Data'!BT$62</f>
        <v>3.2000000000000001E-2</v>
      </c>
      <c r="BU86" s="239">
        <f>'Framework Data'!BU$62</f>
        <v>3.2000000000000001E-2</v>
      </c>
      <c r="BV86" s="239">
        <f>'Framework Data'!BV$62</f>
        <v>3.2000000000000001E-2</v>
      </c>
      <c r="BW86" s="239">
        <f>'Framework Data'!BW$62</f>
        <v>3.2000000000000001E-2</v>
      </c>
      <c r="BX86" s="239">
        <f>'Framework Data'!BX$62</f>
        <v>3.2000000000000001E-2</v>
      </c>
      <c r="BY86" s="239">
        <f>'Framework Data'!BY$62</f>
        <v>3.2000000000000001E-2</v>
      </c>
      <c r="BZ86" s="239">
        <f>'Framework Data'!BZ$62</f>
        <v>3.2000000000000001E-2</v>
      </c>
      <c r="CA86" s="239">
        <f>'Framework Data'!CA$62</f>
        <v>3.2000000000000001E-2</v>
      </c>
      <c r="CB86" s="239">
        <f>'Framework Data'!CB$62</f>
        <v>3.2000000000000001E-2</v>
      </c>
      <c r="CC86" s="239">
        <f>'Framework Data'!CC$62</f>
        <v>3.2000000000000001E-2</v>
      </c>
      <c r="CD86" s="239">
        <f>'Framework Data'!CD$62</f>
        <v>3.2000000000000001E-2</v>
      </c>
      <c r="CE86" s="239">
        <f>'Framework Data'!CE$62</f>
        <v>3.2000000000000001E-2</v>
      </c>
      <c r="CF86" s="239">
        <f>'Framework Data'!CF$62</f>
        <v>3.2000000000000001E-2</v>
      </c>
      <c r="CG86" s="239">
        <f>'Framework Data'!CG$62</f>
        <v>3.2000000000000001E-2</v>
      </c>
      <c r="CH86" s="239">
        <f>'Framework Data'!CH$62</f>
        <v>3.2000000000000001E-2</v>
      </c>
      <c r="CI86" s="239">
        <f>'Framework Data'!CI$62</f>
        <v>3.2000000000000001E-2</v>
      </c>
      <c r="CJ86" s="239">
        <f>'Framework Data'!CJ$62</f>
        <v>3.2000000000000001E-2</v>
      </c>
      <c r="CK86" s="239">
        <f>'Framework Data'!CK$62</f>
        <v>3.2000000000000001E-2</v>
      </c>
      <c r="CL86" s="239">
        <f>'Framework Data'!CL$62</f>
        <v>3.2000000000000001E-2</v>
      </c>
      <c r="CM86" s="239">
        <f>'Framework Data'!CM$62</f>
        <v>3.2000000000000001E-2</v>
      </c>
      <c r="CN86" s="239">
        <f>'Framework Data'!CN$62</f>
        <v>3.2000000000000001E-2</v>
      </c>
      <c r="CO86" s="239">
        <f>'Framework Data'!CO$62</f>
        <v>3.2000000000000001E-2</v>
      </c>
      <c r="CP86" s="239">
        <f>'Framework Data'!CP$62</f>
        <v>3.2000000000000001E-2</v>
      </c>
      <c r="CQ86" s="239">
        <f>'Framework Data'!CQ$62</f>
        <v>3.2000000000000001E-2</v>
      </c>
      <c r="CR86" s="239">
        <f>'Framework Data'!CR$62</f>
        <v>3.2000000000000001E-2</v>
      </c>
      <c r="CS86" s="239">
        <f>'Framework Data'!CS$62</f>
        <v>3.2000000000000001E-2</v>
      </c>
      <c r="CT86" s="239">
        <f>'Framework Data'!CT$62</f>
        <v>3.2000000000000001E-2</v>
      </c>
      <c r="CU86" s="239">
        <f>'Framework Data'!CU$62</f>
        <v>3.2000000000000001E-2</v>
      </c>
      <c r="CV86" s="239">
        <f>'Framework Data'!CV$62</f>
        <v>3.2000000000000001E-2</v>
      </c>
      <c r="CW86" s="239">
        <f>'Framework Data'!CW$62</f>
        <v>3.2000000000000001E-2</v>
      </c>
      <c r="CX86" s="239">
        <f>'Framework Data'!CX$62</f>
        <v>3.2000000000000001E-2</v>
      </c>
      <c r="CY86" s="239">
        <f>'Framework Data'!CY$62</f>
        <v>3.2000000000000001E-2</v>
      </c>
      <c r="CZ86" s="239">
        <f>'Framework Data'!CZ$62</f>
        <v>3.2000000000000001E-2</v>
      </c>
      <c r="DA86" s="239">
        <f>'Framework Data'!DA$62</f>
        <v>3.2000000000000001E-2</v>
      </c>
      <c r="DB86" s="239">
        <f>'Framework Data'!DB$62</f>
        <v>3.2000000000000001E-2</v>
      </c>
      <c r="DC86" s="239">
        <f>'Framework Data'!DC$62</f>
        <v>3.2000000000000001E-2</v>
      </c>
      <c r="DD86" s="239">
        <f>'Framework Data'!DD$62</f>
        <v>3.2000000000000001E-2</v>
      </c>
      <c r="DE86" s="239">
        <f>'Framework Data'!DE$62</f>
        <v>3.2000000000000001E-2</v>
      </c>
      <c r="DF86" s="239">
        <f>'Framework Data'!DF$62</f>
        <v>3.2000000000000001E-2</v>
      </c>
      <c r="DG86" s="239">
        <f>'Framework Data'!DG$62</f>
        <v>3.2000000000000001E-2</v>
      </c>
      <c r="DH86" s="239">
        <f>'Framework Data'!DH$62</f>
        <v>3.2000000000000001E-2</v>
      </c>
      <c r="DI86" s="239">
        <f>'Framework Data'!DI$62</f>
        <v>3.2000000000000001E-2</v>
      </c>
      <c r="DJ86" s="239">
        <f>'Framework Data'!DJ$62</f>
        <v>3.2000000000000001E-2</v>
      </c>
    </row>
    <row r="87" spans="2:114" x14ac:dyDescent="0.2"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</row>
    <row r="88" spans="2:114" x14ac:dyDescent="0.2">
      <c r="B88" s="64" t="s">
        <v>107</v>
      </c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</row>
    <row r="89" spans="2:114" x14ac:dyDescent="0.2">
      <c r="B89" s="236" t="str">
        <f>B3</f>
        <v>Integrated Circuits</v>
      </c>
      <c r="C89" s="65" t="s">
        <v>96</v>
      </c>
      <c r="D89" s="70">
        <f t="shared" ref="D89:AE92" si="98">E89</f>
        <v>0.74</v>
      </c>
      <c r="E89" s="70">
        <f t="shared" si="98"/>
        <v>0.74</v>
      </c>
      <c r="F89" s="70">
        <f t="shared" si="98"/>
        <v>0.74</v>
      </c>
      <c r="G89" s="70">
        <f t="shared" si="98"/>
        <v>0.74</v>
      </c>
      <c r="H89" s="70">
        <f t="shared" si="98"/>
        <v>0.74</v>
      </c>
      <c r="I89" s="70">
        <f t="shared" si="98"/>
        <v>0.74</v>
      </c>
      <c r="J89" s="70">
        <f t="shared" si="98"/>
        <v>0.74</v>
      </c>
      <c r="K89" s="70">
        <f t="shared" si="98"/>
        <v>0.74</v>
      </c>
      <c r="L89" s="70">
        <f t="shared" si="98"/>
        <v>0.74</v>
      </c>
      <c r="M89" s="70">
        <f t="shared" si="98"/>
        <v>0.74</v>
      </c>
      <c r="N89" s="70">
        <f t="shared" si="98"/>
        <v>0.74</v>
      </c>
      <c r="O89" s="70">
        <f t="shared" si="98"/>
        <v>0.74</v>
      </c>
      <c r="P89" s="70">
        <f t="shared" si="98"/>
        <v>0.74</v>
      </c>
      <c r="Q89" s="70">
        <f t="shared" si="98"/>
        <v>0.74</v>
      </c>
      <c r="R89" s="70">
        <f t="shared" si="98"/>
        <v>0.74</v>
      </c>
      <c r="S89" s="70">
        <f t="shared" si="98"/>
        <v>0.74</v>
      </c>
      <c r="T89" s="70">
        <f t="shared" si="98"/>
        <v>0.74</v>
      </c>
      <c r="U89" s="70">
        <f t="shared" si="98"/>
        <v>0.74</v>
      </c>
      <c r="V89" s="70">
        <f t="shared" si="98"/>
        <v>0.74</v>
      </c>
      <c r="W89" s="70">
        <f t="shared" si="98"/>
        <v>0.74</v>
      </c>
      <c r="X89" s="70">
        <f t="shared" si="98"/>
        <v>0.74</v>
      </c>
      <c r="Y89" s="70">
        <f t="shared" si="98"/>
        <v>0.74</v>
      </c>
      <c r="Z89" s="70">
        <f t="shared" si="98"/>
        <v>0.74</v>
      </c>
      <c r="AA89" s="70">
        <f t="shared" si="98"/>
        <v>0.74</v>
      </c>
      <c r="AB89" s="70">
        <f t="shared" si="98"/>
        <v>0.74</v>
      </c>
      <c r="AC89" s="70">
        <f t="shared" si="98"/>
        <v>0.74</v>
      </c>
      <c r="AD89" s="70">
        <f t="shared" si="98"/>
        <v>0.74</v>
      </c>
      <c r="AE89" s="70">
        <f t="shared" si="98"/>
        <v>0.74</v>
      </c>
      <c r="AF89" s="70">
        <f>AG89</f>
        <v>0.74</v>
      </c>
      <c r="AG89" s="240">
        <f>'Data Non-Energy-Sector'!E32</f>
        <v>0.74</v>
      </c>
      <c r="AH89" s="65"/>
      <c r="AI89" s="73"/>
      <c r="AJ89" s="65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  <c r="CJ89" s="73"/>
      <c r="CK89" s="73"/>
      <c r="CL89" s="73"/>
      <c r="CM89" s="73"/>
      <c r="CN89" s="73"/>
      <c r="CO89" s="73"/>
      <c r="CP89" s="73"/>
      <c r="CQ89" s="73"/>
      <c r="CR89" s="73"/>
      <c r="CS89" s="73"/>
      <c r="CT89" s="73"/>
      <c r="CU89" s="73"/>
      <c r="CV89" s="73"/>
      <c r="CW89" s="73"/>
      <c r="CX89" s="73"/>
      <c r="CY89" s="73"/>
      <c r="CZ89" s="73"/>
      <c r="DA89" s="73"/>
      <c r="DB89" s="73"/>
      <c r="DC89" s="73"/>
      <c r="DD89" s="73"/>
      <c r="DE89" s="73"/>
      <c r="DF89" s="73"/>
      <c r="DG89" s="73"/>
      <c r="DH89" s="73"/>
      <c r="DI89" s="73"/>
      <c r="DJ89" s="73"/>
    </row>
    <row r="90" spans="2:114" x14ac:dyDescent="0.2">
      <c r="B90" s="236" t="str">
        <f>B4</f>
        <v>Lighting</v>
      </c>
      <c r="C90" s="65" t="s">
        <v>96</v>
      </c>
      <c r="D90" s="70">
        <f t="shared" si="98"/>
        <v>0.26</v>
      </c>
      <c r="E90" s="70">
        <f t="shared" si="98"/>
        <v>0.26</v>
      </c>
      <c r="F90" s="70">
        <f t="shared" si="98"/>
        <v>0.26</v>
      </c>
      <c r="G90" s="70">
        <f t="shared" si="98"/>
        <v>0.26</v>
      </c>
      <c r="H90" s="70">
        <f t="shared" si="98"/>
        <v>0.26</v>
      </c>
      <c r="I90" s="70">
        <f t="shared" si="98"/>
        <v>0.26</v>
      </c>
      <c r="J90" s="70">
        <f t="shared" si="98"/>
        <v>0.26</v>
      </c>
      <c r="K90" s="70">
        <f t="shared" si="98"/>
        <v>0.26</v>
      </c>
      <c r="L90" s="70">
        <f t="shared" si="98"/>
        <v>0.26</v>
      </c>
      <c r="M90" s="70">
        <f t="shared" si="98"/>
        <v>0.26</v>
      </c>
      <c r="N90" s="70">
        <f t="shared" si="98"/>
        <v>0.26</v>
      </c>
      <c r="O90" s="70">
        <f t="shared" si="98"/>
        <v>0.26</v>
      </c>
      <c r="P90" s="70">
        <f t="shared" si="98"/>
        <v>0.26</v>
      </c>
      <c r="Q90" s="70">
        <f t="shared" si="98"/>
        <v>0.26</v>
      </c>
      <c r="R90" s="70">
        <f t="shared" si="98"/>
        <v>0.26</v>
      </c>
      <c r="S90" s="70">
        <f t="shared" si="98"/>
        <v>0.26</v>
      </c>
      <c r="T90" s="70">
        <f t="shared" si="98"/>
        <v>0.26</v>
      </c>
      <c r="U90" s="70">
        <f t="shared" si="98"/>
        <v>0.26</v>
      </c>
      <c r="V90" s="70">
        <f t="shared" si="98"/>
        <v>0.26</v>
      </c>
      <c r="W90" s="70">
        <f t="shared" si="98"/>
        <v>0.26</v>
      </c>
      <c r="X90" s="70">
        <f t="shared" si="98"/>
        <v>0.26</v>
      </c>
      <c r="Y90" s="70">
        <f t="shared" si="98"/>
        <v>0.26</v>
      </c>
      <c r="Z90" s="70">
        <f t="shared" si="98"/>
        <v>0.26</v>
      </c>
      <c r="AA90" s="70">
        <f t="shared" si="98"/>
        <v>0.26</v>
      </c>
      <c r="AB90" s="70">
        <f t="shared" si="98"/>
        <v>0.26</v>
      </c>
      <c r="AC90" s="70">
        <f t="shared" si="98"/>
        <v>0.26</v>
      </c>
      <c r="AD90" s="70">
        <f t="shared" si="98"/>
        <v>0.26</v>
      </c>
      <c r="AE90" s="70">
        <f t="shared" si="98"/>
        <v>0.26</v>
      </c>
      <c r="AF90" s="70">
        <f t="shared" ref="AF90:AF92" si="99">AG90</f>
        <v>0.26</v>
      </c>
      <c r="AG90" s="240">
        <f>'Data Non-Energy-Sector'!E33</f>
        <v>0.26</v>
      </c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</row>
    <row r="91" spans="2:114" x14ac:dyDescent="0.2">
      <c r="B91" s="236" t="str">
        <f>B5</f>
        <v>Magnets</v>
      </c>
      <c r="C91" s="65" t="s">
        <v>96</v>
      </c>
      <c r="D91" s="70">
        <f t="shared" si="98"/>
        <v>0.03</v>
      </c>
      <c r="E91" s="70">
        <f t="shared" si="98"/>
        <v>0.03</v>
      </c>
      <c r="F91" s="70">
        <f t="shared" si="98"/>
        <v>0.03</v>
      </c>
      <c r="G91" s="70">
        <f t="shared" si="98"/>
        <v>0.03</v>
      </c>
      <c r="H91" s="70">
        <f t="shared" si="98"/>
        <v>0.03</v>
      </c>
      <c r="I91" s="70">
        <f t="shared" si="98"/>
        <v>0.03</v>
      </c>
      <c r="J91" s="70">
        <f t="shared" si="98"/>
        <v>0.03</v>
      </c>
      <c r="K91" s="70">
        <f t="shared" si="98"/>
        <v>0.03</v>
      </c>
      <c r="L91" s="70">
        <f t="shared" si="98"/>
        <v>0.03</v>
      </c>
      <c r="M91" s="70">
        <f t="shared" si="98"/>
        <v>0.03</v>
      </c>
      <c r="N91" s="70">
        <f t="shared" si="98"/>
        <v>0.03</v>
      </c>
      <c r="O91" s="70">
        <f t="shared" si="98"/>
        <v>0.03</v>
      </c>
      <c r="P91" s="70">
        <f t="shared" si="98"/>
        <v>0.03</v>
      </c>
      <c r="Q91" s="70">
        <f t="shared" si="98"/>
        <v>0.03</v>
      </c>
      <c r="R91" s="70">
        <f t="shared" si="98"/>
        <v>0.03</v>
      </c>
      <c r="S91" s="70">
        <f t="shared" si="98"/>
        <v>0.03</v>
      </c>
      <c r="T91" s="70">
        <f t="shared" si="98"/>
        <v>0.03</v>
      </c>
      <c r="U91" s="70">
        <f t="shared" si="98"/>
        <v>0.03</v>
      </c>
      <c r="V91" s="70">
        <f t="shared" si="98"/>
        <v>0.03</v>
      </c>
      <c r="W91" s="70">
        <f t="shared" si="98"/>
        <v>0.03</v>
      </c>
      <c r="X91" s="70">
        <f t="shared" si="98"/>
        <v>0.03</v>
      </c>
      <c r="Y91" s="70">
        <f t="shared" si="98"/>
        <v>0.03</v>
      </c>
      <c r="Z91" s="70">
        <f t="shared" si="98"/>
        <v>0.03</v>
      </c>
      <c r="AA91" s="70">
        <f t="shared" si="98"/>
        <v>0.03</v>
      </c>
      <c r="AB91" s="70">
        <f t="shared" si="98"/>
        <v>0.03</v>
      </c>
      <c r="AC91" s="70">
        <f t="shared" si="98"/>
        <v>0.03</v>
      </c>
      <c r="AD91" s="70">
        <f t="shared" si="98"/>
        <v>0.03</v>
      </c>
      <c r="AE91" s="70">
        <f t="shared" si="98"/>
        <v>0.03</v>
      </c>
      <c r="AF91" s="70">
        <f t="shared" si="99"/>
        <v>0.03</v>
      </c>
      <c r="AG91" s="240">
        <f>'Data Non-Energy-Sector'!E34</f>
        <v>0.03</v>
      </c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</row>
    <row r="92" spans="2:114" x14ac:dyDescent="0.2">
      <c r="B92" s="236" t="str">
        <f>B6</f>
        <v>others</v>
      </c>
      <c r="C92" s="65" t="s">
        <v>96</v>
      </c>
      <c r="D92" s="70">
        <f t="shared" si="98"/>
        <v>0.05</v>
      </c>
      <c r="E92" s="70">
        <f t="shared" si="98"/>
        <v>0.05</v>
      </c>
      <c r="F92" s="70">
        <f t="shared" si="98"/>
        <v>0.05</v>
      </c>
      <c r="G92" s="70">
        <f t="shared" si="98"/>
        <v>0.05</v>
      </c>
      <c r="H92" s="70">
        <f t="shared" si="98"/>
        <v>0.05</v>
      </c>
      <c r="I92" s="70">
        <f t="shared" si="98"/>
        <v>0.05</v>
      </c>
      <c r="J92" s="70">
        <f t="shared" si="98"/>
        <v>0.05</v>
      </c>
      <c r="K92" s="70">
        <f t="shared" si="98"/>
        <v>0.05</v>
      </c>
      <c r="L92" s="70">
        <f t="shared" si="98"/>
        <v>0.05</v>
      </c>
      <c r="M92" s="70">
        <f t="shared" si="98"/>
        <v>0.05</v>
      </c>
      <c r="N92" s="70">
        <f t="shared" si="98"/>
        <v>0.05</v>
      </c>
      <c r="O92" s="70">
        <f t="shared" si="98"/>
        <v>0.05</v>
      </c>
      <c r="P92" s="70">
        <f t="shared" si="98"/>
        <v>0.05</v>
      </c>
      <c r="Q92" s="70">
        <f t="shared" si="98"/>
        <v>0.05</v>
      </c>
      <c r="R92" s="70">
        <f t="shared" si="98"/>
        <v>0.05</v>
      </c>
      <c r="S92" s="70">
        <f t="shared" si="98"/>
        <v>0.05</v>
      </c>
      <c r="T92" s="70">
        <f t="shared" si="98"/>
        <v>0.05</v>
      </c>
      <c r="U92" s="70">
        <f t="shared" si="98"/>
        <v>0.05</v>
      </c>
      <c r="V92" s="70">
        <f t="shared" si="98"/>
        <v>0.05</v>
      </c>
      <c r="W92" s="70">
        <f t="shared" si="98"/>
        <v>0.05</v>
      </c>
      <c r="X92" s="70">
        <f t="shared" si="98"/>
        <v>0.05</v>
      </c>
      <c r="Y92" s="70">
        <f t="shared" si="98"/>
        <v>0.05</v>
      </c>
      <c r="Z92" s="70">
        <f t="shared" si="98"/>
        <v>0.05</v>
      </c>
      <c r="AA92" s="70">
        <f t="shared" si="98"/>
        <v>0.05</v>
      </c>
      <c r="AB92" s="70">
        <f t="shared" si="98"/>
        <v>0.05</v>
      </c>
      <c r="AC92" s="70">
        <f t="shared" si="98"/>
        <v>0.05</v>
      </c>
      <c r="AD92" s="70">
        <f t="shared" si="98"/>
        <v>0.05</v>
      </c>
      <c r="AE92" s="70">
        <f t="shared" si="98"/>
        <v>0.05</v>
      </c>
      <c r="AF92" s="70">
        <f t="shared" si="99"/>
        <v>0.05</v>
      </c>
      <c r="AG92" s="240">
        <f>'Data Non-Energy-Sector'!E35</f>
        <v>0.05</v>
      </c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</row>
    <row r="93" spans="2:114" x14ac:dyDescent="0.2"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</row>
    <row r="94" spans="2:114" x14ac:dyDescent="0.2">
      <c r="B94" s="64" t="s">
        <v>99</v>
      </c>
      <c r="C94" s="65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</row>
    <row r="95" spans="2:114" x14ac:dyDescent="0.2">
      <c r="B95" s="64" t="s">
        <v>108</v>
      </c>
      <c r="C95" s="65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</row>
    <row r="96" spans="2:114" x14ac:dyDescent="0.2">
      <c r="B96" s="64" t="s">
        <v>57</v>
      </c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</row>
    <row r="97" spans="2:114" x14ac:dyDescent="0.2">
      <c r="B97" s="236" t="str">
        <f>B89</f>
        <v>Integrated Circuits</v>
      </c>
      <c r="C97" s="65" t="s">
        <v>2</v>
      </c>
      <c r="D97" s="247">
        <f t="shared" ref="D97:AF97" si="100">D$82*D89</f>
        <v>23.300015661636809</v>
      </c>
      <c r="E97" s="247">
        <f t="shared" si="100"/>
        <v>23.919139884857941</v>
      </c>
      <c r="F97" s="247">
        <f t="shared" si="100"/>
        <v>24.281079548752675</v>
      </c>
      <c r="G97" s="247">
        <f t="shared" si="100"/>
        <v>24.713869029392633</v>
      </c>
      <c r="H97" s="247">
        <f t="shared" si="100"/>
        <v>25.083806204173545</v>
      </c>
      <c r="I97" s="247">
        <f t="shared" si="100"/>
        <v>26.409385185366634</v>
      </c>
      <c r="J97" s="247">
        <f t="shared" si="100"/>
        <v>48.696866966743144</v>
      </c>
      <c r="K97" s="247">
        <f t="shared" si="100"/>
        <v>42.716985682672885</v>
      </c>
      <c r="L97" s="247">
        <f t="shared" si="100"/>
        <v>48.621948852599232</v>
      </c>
      <c r="M97" s="247">
        <f t="shared" si="100"/>
        <v>62.305339948307036</v>
      </c>
      <c r="N97" s="247">
        <f t="shared" si="100"/>
        <v>85.213310252271171</v>
      </c>
      <c r="O97" s="247">
        <f t="shared" si="100"/>
        <v>65.634782608695659</v>
      </c>
      <c r="P97" s="247">
        <f t="shared" si="100"/>
        <v>54.812857142857141</v>
      </c>
      <c r="Q97" s="247">
        <f t="shared" si="100"/>
        <v>59.091376146788981</v>
      </c>
      <c r="R97" s="247">
        <f t="shared" si="100"/>
        <v>65.510943396226409</v>
      </c>
      <c r="S97" s="247">
        <f t="shared" si="100"/>
        <v>61.556504854368939</v>
      </c>
      <c r="T97" s="247">
        <f t="shared" si="100"/>
        <v>69.441599999999994</v>
      </c>
      <c r="U97" s="247">
        <f t="shared" si="100"/>
        <v>82.480715562055153</v>
      </c>
      <c r="V97" s="247">
        <f t="shared" si="100"/>
        <v>100.70294041600721</v>
      </c>
      <c r="W97" s="247">
        <f t="shared" si="100"/>
        <v>85.914438426823565</v>
      </c>
      <c r="X97" s="247">
        <f t="shared" si="100"/>
        <v>204.18028324294625</v>
      </c>
      <c r="Y97" s="247">
        <f t="shared" si="100"/>
        <v>335.27122073456252</v>
      </c>
      <c r="Z97" s="247">
        <f t="shared" si="100"/>
        <v>445.17999904242208</v>
      </c>
      <c r="AA97" s="247">
        <f t="shared" si="100"/>
        <v>402.65368465210224</v>
      </c>
      <c r="AB97" s="247">
        <f t="shared" si="100"/>
        <v>507.43456064117117</v>
      </c>
      <c r="AC97" s="247">
        <f t="shared" si="100"/>
        <v>550.16412537017413</v>
      </c>
      <c r="AD97" s="247">
        <f t="shared" si="100"/>
        <v>318.561671185867</v>
      </c>
      <c r="AE97" s="247">
        <f t="shared" si="100"/>
        <v>371.03712395415016</v>
      </c>
      <c r="AF97" s="247">
        <f t="shared" si="100"/>
        <v>480.65122278663074</v>
      </c>
      <c r="AG97" s="247">
        <f t="shared" ref="AG97" si="101">AG$82*AG89</f>
        <v>370.30317503028317</v>
      </c>
      <c r="AH97" s="247">
        <f t="shared" ref="AH97:BL97" si="102">AG97*(1+AH$85)</f>
        <v>382.15287663125224</v>
      </c>
      <c r="AI97" s="247">
        <f t="shared" si="102"/>
        <v>394.38176868345232</v>
      </c>
      <c r="AJ97" s="247">
        <f t="shared" si="102"/>
        <v>407.00198528132279</v>
      </c>
      <c r="AK97" s="247">
        <f t="shared" si="102"/>
        <v>420.02604881032511</v>
      </c>
      <c r="AL97" s="247">
        <f t="shared" si="102"/>
        <v>433.4668823722555</v>
      </c>
      <c r="AM97" s="247">
        <f t="shared" si="102"/>
        <v>447.3378226081677</v>
      </c>
      <c r="AN97" s="247">
        <f t="shared" si="102"/>
        <v>461.65263293162906</v>
      </c>
      <c r="AO97" s="247">
        <f t="shared" si="102"/>
        <v>476.42551718544121</v>
      </c>
      <c r="AP97" s="247">
        <f t="shared" si="102"/>
        <v>491.67113373537535</v>
      </c>
      <c r="AQ97" s="247">
        <f t="shared" si="102"/>
        <v>507.40461001490735</v>
      </c>
      <c r="AR97" s="247">
        <f t="shared" si="102"/>
        <v>523.64155753538444</v>
      </c>
      <c r="AS97" s="247">
        <f t="shared" si="102"/>
        <v>540.39808737651674</v>
      </c>
      <c r="AT97" s="247">
        <f t="shared" si="102"/>
        <v>557.69082617256527</v>
      </c>
      <c r="AU97" s="247">
        <f t="shared" si="102"/>
        <v>575.53693261008732</v>
      </c>
      <c r="AV97" s="247">
        <f t="shared" si="102"/>
        <v>593.95411445361015</v>
      </c>
      <c r="AW97" s="247">
        <f t="shared" si="102"/>
        <v>612.96064611612564</v>
      </c>
      <c r="AX97" s="247">
        <f t="shared" si="102"/>
        <v>632.57538679184165</v>
      </c>
      <c r="AY97" s="247">
        <f t="shared" si="102"/>
        <v>652.8177991691806</v>
      </c>
      <c r="AZ97" s="247">
        <f t="shared" si="102"/>
        <v>673.7079687425944</v>
      </c>
      <c r="BA97" s="247">
        <f t="shared" si="102"/>
        <v>695.26662374235741</v>
      </c>
      <c r="BB97" s="247">
        <f t="shared" si="102"/>
        <v>717.51515570211291</v>
      </c>
      <c r="BC97" s="247">
        <f t="shared" si="102"/>
        <v>740.47564068458053</v>
      </c>
      <c r="BD97" s="247">
        <f t="shared" si="102"/>
        <v>764.17086118648717</v>
      </c>
      <c r="BE97" s="247">
        <f t="shared" si="102"/>
        <v>788.62432874445483</v>
      </c>
      <c r="BF97" s="247">
        <f t="shared" si="102"/>
        <v>813.86030726427737</v>
      </c>
      <c r="BG97" s="247">
        <f t="shared" si="102"/>
        <v>839.90383709673426</v>
      </c>
      <c r="BH97" s="247">
        <f t="shared" si="102"/>
        <v>866.78075988382977</v>
      </c>
      <c r="BI97" s="247">
        <f t="shared" si="102"/>
        <v>894.51774420011236</v>
      </c>
      <c r="BJ97" s="247">
        <f t="shared" si="102"/>
        <v>923.14231201451594</v>
      </c>
      <c r="BK97" s="247">
        <f t="shared" si="102"/>
        <v>952.68286599898045</v>
      </c>
      <c r="BL97" s="247">
        <f t="shared" si="102"/>
        <v>983.16871771094782</v>
      </c>
      <c r="BM97" s="247">
        <f t="shared" ref="BM97:BM100" si="103">BL97*(1+BM$85)</f>
        <v>1014.6301166776982</v>
      </c>
      <c r="BN97" s="247">
        <f t="shared" ref="BN97:BN100" si="104">BM97*(1+BN$85)</f>
        <v>1047.0982804113846</v>
      </c>
      <c r="BO97" s="247">
        <f t="shared" ref="BO97:BO100" si="105">BN97*(1+BO$85)</f>
        <v>1080.6054253845489</v>
      </c>
      <c r="BP97" s="247">
        <f t="shared" ref="BP97:BP100" si="106">BO97*(1+BP$85)</f>
        <v>1115.1847989968544</v>
      </c>
      <c r="BQ97" s="247">
        <f t="shared" ref="BQ97:BQ100" si="107">BP97*(1+BQ$85)</f>
        <v>1150.8707125647538</v>
      </c>
      <c r="BR97" s="247">
        <f t="shared" ref="BR97:BR100" si="108">BQ97*(1+BR$85)</f>
        <v>1187.6985753668259</v>
      </c>
      <c r="BS97" s="247">
        <f t="shared" ref="BS97:BS100" si="109">BR97*(1+BS$85)</f>
        <v>1225.7049297785643</v>
      </c>
      <c r="BT97" s="247">
        <f t="shared" ref="BT97:BT100" si="110">BS97*(1+BT$85)</f>
        <v>1264.9274875314784</v>
      </c>
      <c r="BU97" s="247">
        <f t="shared" ref="BU97:BU100" si="111">BT97*(1+BU$85)</f>
        <v>1305.4051671324858</v>
      </c>
      <c r="BV97" s="247">
        <f t="shared" ref="BV97:BV100" si="112">BU97*(1+BV$85)</f>
        <v>1347.1781324807253</v>
      </c>
      <c r="BW97" s="247">
        <f t="shared" ref="BW97:BW100" si="113">BV97*(1+BW$85)</f>
        <v>1390.2878327201086</v>
      </c>
      <c r="BX97" s="247">
        <f t="shared" ref="BX97:BX100" si="114">BW97*(1+BX$85)</f>
        <v>1434.7770433671521</v>
      </c>
      <c r="BY97" s="247">
        <f t="shared" ref="BY97:BY100" si="115">BX97*(1+BY$85)</f>
        <v>1480.6899087549011</v>
      </c>
      <c r="BZ97" s="247">
        <f t="shared" ref="BZ97:BZ100" si="116">BY97*(1+BZ$85)</f>
        <v>1528.0719858350581</v>
      </c>
      <c r="CA97" s="247">
        <f t="shared" ref="CA97:CA100" si="117">BZ97*(1+CA$85)</f>
        <v>1576.97028938178</v>
      </c>
      <c r="CB97" s="247">
        <f t="shared" ref="CB97:CB100" si="118">CA97*(1+CB$85)</f>
        <v>1627.4333386419971</v>
      </c>
      <c r="CC97" s="247">
        <f t="shared" ref="CC97:CC100" si="119">CB97*(1+CC$85)</f>
        <v>1679.5112054785411</v>
      </c>
      <c r="CD97" s="247">
        <f t="shared" ref="CD97:CD100" si="120">CC97*(1+CD$85)</f>
        <v>1733.2555640538544</v>
      </c>
      <c r="CE97" s="247">
        <f t="shared" ref="CE97:CE100" si="121">CD97*(1+CE$85)</f>
        <v>1788.7197421035778</v>
      </c>
      <c r="CF97" s="247">
        <f t="shared" ref="CF97:CF100" si="122">CE97*(1+CF$85)</f>
        <v>1845.9587738508924</v>
      </c>
      <c r="CG97" s="247">
        <f t="shared" ref="CG97:CG100" si="123">CF97*(1+CG$85)</f>
        <v>1905.0294546141211</v>
      </c>
      <c r="CH97" s="247">
        <f t="shared" ref="CH97:CH100" si="124">CG97*(1+CH$85)</f>
        <v>1965.990397161773</v>
      </c>
      <c r="CI97" s="247">
        <f t="shared" ref="CI97:CI100" si="125">CH97*(1+CI$85)</f>
        <v>2028.9020898709498</v>
      </c>
      <c r="CJ97" s="247">
        <f t="shared" ref="CJ97:CJ100" si="126">CI97*(1+CJ$85)</f>
        <v>2093.8269567468201</v>
      </c>
      <c r="CK97" s="247">
        <f t="shared" ref="CK97:CK100" si="127">CJ97*(1+CK$85)</f>
        <v>2160.8294193627185</v>
      </c>
      <c r="CL97" s="247">
        <f t="shared" ref="CL97:CL100" si="128">CK97*(1+CL$85)</f>
        <v>2229.9759607823257</v>
      </c>
      <c r="CM97" s="247">
        <f t="shared" ref="CM97:CM100" si="129">CL97*(1+CM$85)</f>
        <v>2301.3351915273602</v>
      </c>
      <c r="CN97" s="247">
        <f t="shared" ref="CN97:CN100" si="130">CM97*(1+CN$85)</f>
        <v>2374.9779176562356</v>
      </c>
      <c r="CO97" s="247">
        <f t="shared" ref="CO97:CO100" si="131">CN97*(1+CO$85)</f>
        <v>2450.9772110212352</v>
      </c>
      <c r="CP97" s="247">
        <f t="shared" ref="CP97:CP100" si="132">CO97*(1+CP$85)</f>
        <v>2529.4084817739149</v>
      </c>
      <c r="CQ97" s="247">
        <f t="shared" ref="CQ97:CQ100" si="133">CP97*(1+CQ$85)</f>
        <v>2610.3495531906801</v>
      </c>
      <c r="CR97" s="247">
        <f t="shared" ref="CR97:CR100" si="134">CQ97*(1+CR$85)</f>
        <v>2693.8807388927821</v>
      </c>
      <c r="CS97" s="247">
        <f t="shared" ref="CS97:CS100" si="135">CR97*(1+CS$85)</f>
        <v>2780.0849225373513</v>
      </c>
      <c r="CT97" s="247">
        <f t="shared" ref="CT97:CT100" si="136">CS97*(1+CT$85)</f>
        <v>2869.0476400585467</v>
      </c>
      <c r="CU97" s="247">
        <f t="shared" ref="CU97:CU100" si="137">CT97*(1+CU$85)</f>
        <v>2960.8571645404204</v>
      </c>
      <c r="CV97" s="247">
        <f t="shared" ref="CV97:CV100" si="138">CU97*(1+CV$85)</f>
        <v>3055.6045938057141</v>
      </c>
      <c r="CW97" s="247">
        <f t="shared" ref="CW97:CW100" si="139">CV97*(1+CW$85)</f>
        <v>3153.3839408074969</v>
      </c>
      <c r="CX97" s="247">
        <f t="shared" ref="CX97:CX100" si="140">CW97*(1+CX$85)</f>
        <v>3254.2922269133369</v>
      </c>
      <c r="CY97" s="247">
        <f t="shared" ref="CY97:CY100" si="141">CX97*(1+CY$85)</f>
        <v>3358.4295781745636</v>
      </c>
      <c r="CZ97" s="247">
        <f t="shared" ref="CZ97:CZ100" si="142">CY97*(1+CZ$85)</f>
        <v>3465.8993246761497</v>
      </c>
      <c r="DA97" s="247">
        <f t="shared" ref="DA97:DA100" si="143">CZ97*(1+DA$85)</f>
        <v>3576.8081030657868</v>
      </c>
      <c r="DB97" s="247">
        <f t="shared" ref="DB97:DB100" si="144">DA97*(1+DB$85)</f>
        <v>3691.265962363892</v>
      </c>
      <c r="DC97" s="247">
        <f t="shared" ref="DC97:DC100" si="145">DB97*(1+DC$85)</f>
        <v>3809.3864731595368</v>
      </c>
      <c r="DD97" s="247">
        <f t="shared" ref="DD97:DD100" si="146">DC97*(1+DD$85)</f>
        <v>3931.2868403006419</v>
      </c>
      <c r="DE97" s="247">
        <f t="shared" ref="DE97:DE100" si="147">DD97*(1+DE$85)</f>
        <v>4057.0880191902625</v>
      </c>
      <c r="DF97" s="247">
        <f t="shared" ref="DF97:DF100" si="148">DE97*(1+DF$85)</f>
        <v>4186.9148358043512</v>
      </c>
      <c r="DG97" s="247">
        <f t="shared" ref="DG97:DG100" si="149">DF97*(1+DG$85)</f>
        <v>4320.8961105500903</v>
      </c>
      <c r="DH97" s="247">
        <f t="shared" ref="DH97:DH100" si="150">DG97*(1+DH$85)</f>
        <v>4459.1647860876928</v>
      </c>
      <c r="DI97" s="247">
        <f t="shared" ref="DI97:DI100" si="151">DH97*(1+DI$85)</f>
        <v>4601.8580592424987</v>
      </c>
      <c r="DJ97" s="247">
        <f t="shared" ref="DJ97:DJ100" si="152">DI97*(1+DJ$85)</f>
        <v>4749.1175171382592</v>
      </c>
    </row>
    <row r="98" spans="2:114" x14ac:dyDescent="0.2">
      <c r="B98" s="236" t="str">
        <f t="shared" ref="B98:B100" si="153">B90</f>
        <v>Lighting</v>
      </c>
      <c r="C98" s="65" t="s">
        <v>2</v>
      </c>
      <c r="D98" s="247">
        <f t="shared" ref="D98:AF98" si="154">D$82*D90</f>
        <v>8.1864919892237431</v>
      </c>
      <c r="E98" s="247">
        <f t="shared" si="154"/>
        <v>8.4040221217068449</v>
      </c>
      <c r="F98" s="247">
        <f t="shared" si="154"/>
        <v>8.5311901117239124</v>
      </c>
      <c r="G98" s="247">
        <f t="shared" si="154"/>
        <v>8.6832512805974122</v>
      </c>
      <c r="H98" s="247">
        <f t="shared" si="154"/>
        <v>8.8132292068717852</v>
      </c>
      <c r="I98" s="247">
        <f t="shared" si="154"/>
        <v>9.2789731732369258</v>
      </c>
      <c r="J98" s="247">
        <f t="shared" si="154"/>
        <v>17.109710015342188</v>
      </c>
      <c r="K98" s="247">
        <f t="shared" si="154"/>
        <v>15.008670645263448</v>
      </c>
      <c r="L98" s="247">
        <f t="shared" si="154"/>
        <v>17.08338743469703</v>
      </c>
      <c r="M98" s="247">
        <f t="shared" si="154"/>
        <v>21.891065387243014</v>
      </c>
      <c r="N98" s="247">
        <f t="shared" si="154"/>
        <v>29.939811710257441</v>
      </c>
      <c r="O98" s="247">
        <f t="shared" si="154"/>
        <v>23.060869565217391</v>
      </c>
      <c r="P98" s="247">
        <f t="shared" si="154"/>
        <v>19.258571428571429</v>
      </c>
      <c r="Q98" s="247">
        <f t="shared" si="154"/>
        <v>20.761834862385321</v>
      </c>
      <c r="R98" s="247">
        <f t="shared" si="154"/>
        <v>23.017358490566039</v>
      </c>
      <c r="S98" s="247">
        <f t="shared" si="154"/>
        <v>21.627961165048546</v>
      </c>
      <c r="T98" s="247">
        <f t="shared" si="154"/>
        <v>24.398399999999999</v>
      </c>
      <c r="U98" s="247">
        <f t="shared" si="154"/>
        <v>28.979710873154517</v>
      </c>
      <c r="V98" s="247">
        <f t="shared" si="154"/>
        <v>35.382114200218751</v>
      </c>
      <c r="W98" s="247">
        <f t="shared" si="154"/>
        <v>30.186154041856927</v>
      </c>
      <c r="X98" s="247">
        <f t="shared" si="154"/>
        <v>71.73901843671085</v>
      </c>
      <c r="Y98" s="247">
        <f t="shared" si="154"/>
        <v>117.79799647430576</v>
      </c>
      <c r="Z98" s="247">
        <f t="shared" si="154"/>
        <v>156.4145942581483</v>
      </c>
      <c r="AA98" s="247">
        <f t="shared" si="154"/>
        <v>141.472916229117</v>
      </c>
      <c r="AB98" s="247">
        <f t="shared" si="154"/>
        <v>178.28781860365473</v>
      </c>
      <c r="AC98" s="247">
        <f t="shared" si="154"/>
        <v>193.30090891384498</v>
      </c>
      <c r="AD98" s="247">
        <f t="shared" si="154"/>
        <v>111.92707365989922</v>
      </c>
      <c r="AE98" s="247">
        <f t="shared" si="154"/>
        <v>130.36439490280952</v>
      </c>
      <c r="AF98" s="247">
        <f t="shared" si="154"/>
        <v>168.87745665476217</v>
      </c>
      <c r="AG98" s="247">
        <f t="shared" ref="AG98" si="155">AG$82*AG90</f>
        <v>130.106520956586</v>
      </c>
      <c r="AH98" s="247">
        <f t="shared" ref="AH98:BL98" si="156">AG98*(1+AH$85)</f>
        <v>134.26992962719675</v>
      </c>
      <c r="AI98" s="247">
        <f t="shared" si="156"/>
        <v>138.56656737526706</v>
      </c>
      <c r="AJ98" s="247">
        <f t="shared" si="156"/>
        <v>143.00069753127559</v>
      </c>
      <c r="AK98" s="247">
        <f t="shared" si="156"/>
        <v>147.57671985227643</v>
      </c>
      <c r="AL98" s="247">
        <f t="shared" si="156"/>
        <v>152.29917488754927</v>
      </c>
      <c r="AM98" s="247">
        <f t="shared" si="156"/>
        <v>157.17274848395084</v>
      </c>
      <c r="AN98" s="247">
        <f t="shared" si="156"/>
        <v>162.20227643543728</v>
      </c>
      <c r="AO98" s="247">
        <f t="shared" si="156"/>
        <v>167.39274928137129</v>
      </c>
      <c r="AP98" s="247">
        <f t="shared" si="156"/>
        <v>172.74931725837519</v>
      </c>
      <c r="AQ98" s="247">
        <f t="shared" si="156"/>
        <v>178.27729541064321</v>
      </c>
      <c r="AR98" s="247">
        <f t="shared" si="156"/>
        <v>183.98216886378378</v>
      </c>
      <c r="AS98" s="247">
        <f t="shared" si="156"/>
        <v>189.86959826742486</v>
      </c>
      <c r="AT98" s="247">
        <f t="shared" si="156"/>
        <v>195.94542541198246</v>
      </c>
      <c r="AU98" s="247">
        <f t="shared" si="156"/>
        <v>202.21567902516591</v>
      </c>
      <c r="AV98" s="247">
        <f t="shared" si="156"/>
        <v>208.68658075397121</v>
      </c>
      <c r="AW98" s="247">
        <f t="shared" si="156"/>
        <v>215.36455133809829</v>
      </c>
      <c r="AX98" s="247">
        <f t="shared" si="156"/>
        <v>222.25621698091746</v>
      </c>
      <c r="AY98" s="247">
        <f t="shared" si="156"/>
        <v>229.36841592430682</v>
      </c>
      <c r="AZ98" s="247">
        <f t="shared" si="156"/>
        <v>236.70820523388466</v>
      </c>
      <c r="BA98" s="247">
        <f t="shared" si="156"/>
        <v>244.28286780136898</v>
      </c>
      <c r="BB98" s="247">
        <f t="shared" si="156"/>
        <v>252.0999195710128</v>
      </c>
      <c r="BC98" s="247">
        <f t="shared" si="156"/>
        <v>260.16711699728523</v>
      </c>
      <c r="BD98" s="247">
        <f t="shared" si="156"/>
        <v>268.49246474119838</v>
      </c>
      <c r="BE98" s="247">
        <f t="shared" si="156"/>
        <v>277.08422361291673</v>
      </c>
      <c r="BF98" s="247">
        <f t="shared" si="156"/>
        <v>285.95091876853007</v>
      </c>
      <c r="BG98" s="247">
        <f t="shared" si="156"/>
        <v>295.10134816912307</v>
      </c>
      <c r="BH98" s="247">
        <f t="shared" si="156"/>
        <v>304.544591310535</v>
      </c>
      <c r="BI98" s="247">
        <f t="shared" si="156"/>
        <v>314.29001823247211</v>
      </c>
      <c r="BJ98" s="247">
        <f t="shared" si="156"/>
        <v>324.34729881591124</v>
      </c>
      <c r="BK98" s="247">
        <f t="shared" si="156"/>
        <v>334.72641237802043</v>
      </c>
      <c r="BL98" s="247">
        <f t="shared" si="156"/>
        <v>345.43765757411711</v>
      </c>
      <c r="BM98" s="247">
        <f t="shared" si="103"/>
        <v>356.4916626164889</v>
      </c>
      <c r="BN98" s="247">
        <f t="shared" si="104"/>
        <v>367.89939582021657</v>
      </c>
      <c r="BO98" s="247">
        <f t="shared" si="105"/>
        <v>379.67217648646351</v>
      </c>
      <c r="BP98" s="247">
        <f t="shared" si="106"/>
        <v>391.82168613403036</v>
      </c>
      <c r="BQ98" s="247">
        <f t="shared" si="107"/>
        <v>404.35998009031937</v>
      </c>
      <c r="BR98" s="247">
        <f t="shared" si="108"/>
        <v>417.29949945320959</v>
      </c>
      <c r="BS98" s="247">
        <f t="shared" si="109"/>
        <v>430.65308343571229</v>
      </c>
      <c r="BT98" s="247">
        <f t="shared" si="110"/>
        <v>444.4339821056551</v>
      </c>
      <c r="BU98" s="247">
        <f t="shared" si="111"/>
        <v>458.65586953303608</v>
      </c>
      <c r="BV98" s="247">
        <f t="shared" si="112"/>
        <v>473.33285735809324</v>
      </c>
      <c r="BW98" s="247">
        <f t="shared" si="113"/>
        <v>488.47950879355221</v>
      </c>
      <c r="BX98" s="247">
        <f t="shared" si="114"/>
        <v>504.11085307494591</v>
      </c>
      <c r="BY98" s="247">
        <f t="shared" si="115"/>
        <v>520.24240037334414</v>
      </c>
      <c r="BZ98" s="247">
        <f t="shared" si="116"/>
        <v>536.89015718529117</v>
      </c>
      <c r="CA98" s="247">
        <f t="shared" si="117"/>
        <v>554.07064221522046</v>
      </c>
      <c r="CB98" s="247">
        <f t="shared" si="118"/>
        <v>571.80090276610758</v>
      </c>
      <c r="CC98" s="247">
        <f t="shared" si="119"/>
        <v>590.098531654623</v>
      </c>
      <c r="CD98" s="247">
        <f t="shared" si="120"/>
        <v>608.9816846675709</v>
      </c>
      <c r="CE98" s="247">
        <f t="shared" si="121"/>
        <v>628.46909857693322</v>
      </c>
      <c r="CF98" s="247">
        <f t="shared" si="122"/>
        <v>648.58010973139505</v>
      </c>
      <c r="CG98" s="247">
        <f t="shared" si="123"/>
        <v>669.33467324279968</v>
      </c>
      <c r="CH98" s="247">
        <f t="shared" si="124"/>
        <v>690.75338278656932</v>
      </c>
      <c r="CI98" s="247">
        <f t="shared" si="125"/>
        <v>712.8574910357396</v>
      </c>
      <c r="CJ98" s="247">
        <f t="shared" si="126"/>
        <v>735.66893074888333</v>
      </c>
      <c r="CK98" s="247">
        <f t="shared" si="127"/>
        <v>759.21033653284758</v>
      </c>
      <c r="CL98" s="247">
        <f t="shared" si="128"/>
        <v>783.50506730189875</v>
      </c>
      <c r="CM98" s="247">
        <f t="shared" si="129"/>
        <v>808.57722945555952</v>
      </c>
      <c r="CN98" s="247">
        <f t="shared" si="130"/>
        <v>834.45170079813749</v>
      </c>
      <c r="CO98" s="247">
        <f t="shared" si="131"/>
        <v>861.15415522367789</v>
      </c>
      <c r="CP98" s="247">
        <f t="shared" si="132"/>
        <v>888.71108819083565</v>
      </c>
      <c r="CQ98" s="247">
        <f t="shared" si="133"/>
        <v>917.14984301294237</v>
      </c>
      <c r="CR98" s="247">
        <f t="shared" si="134"/>
        <v>946.49863798935655</v>
      </c>
      <c r="CS98" s="247">
        <f t="shared" si="135"/>
        <v>976.78659440501599</v>
      </c>
      <c r="CT98" s="247">
        <f t="shared" si="136"/>
        <v>1008.0437654259765</v>
      </c>
      <c r="CU98" s="247">
        <f t="shared" si="137"/>
        <v>1040.3011659196077</v>
      </c>
      <c r="CV98" s="247">
        <f t="shared" si="138"/>
        <v>1073.5908032290351</v>
      </c>
      <c r="CW98" s="247">
        <f t="shared" si="139"/>
        <v>1107.9457089323644</v>
      </c>
      <c r="CX98" s="247">
        <f t="shared" si="140"/>
        <v>1143.3999716182</v>
      </c>
      <c r="CY98" s="247">
        <f t="shared" si="141"/>
        <v>1179.9887707099824</v>
      </c>
      <c r="CZ98" s="247">
        <f t="shared" si="142"/>
        <v>1217.7484113727019</v>
      </c>
      <c r="DA98" s="247">
        <f t="shared" si="143"/>
        <v>1256.7163605366284</v>
      </c>
      <c r="DB98" s="247">
        <f t="shared" si="144"/>
        <v>1296.9312840738005</v>
      </c>
      <c r="DC98" s="247">
        <f t="shared" si="145"/>
        <v>1338.4330851641621</v>
      </c>
      <c r="DD98" s="247">
        <f t="shared" si="146"/>
        <v>1381.2629438894153</v>
      </c>
      <c r="DE98" s="247">
        <f t="shared" si="147"/>
        <v>1425.4633580938766</v>
      </c>
      <c r="DF98" s="247">
        <f t="shared" si="148"/>
        <v>1471.0781855528808</v>
      </c>
      <c r="DG98" s="247">
        <f t="shared" si="149"/>
        <v>1518.152687490573</v>
      </c>
      <c r="DH98" s="247">
        <f t="shared" si="150"/>
        <v>1566.7335734902715</v>
      </c>
      <c r="DI98" s="247">
        <f t="shared" si="151"/>
        <v>1616.8690478419603</v>
      </c>
      <c r="DJ98" s="247">
        <f t="shared" si="152"/>
        <v>1668.608857372903</v>
      </c>
    </row>
    <row r="99" spans="2:114" x14ac:dyDescent="0.2">
      <c r="B99" s="236" t="str">
        <f t="shared" si="153"/>
        <v>Magnets</v>
      </c>
      <c r="C99" s="65" t="s">
        <v>2</v>
      </c>
      <c r="D99" s="247">
        <f t="shared" ref="D99:AF99" si="157">D$82*D91</f>
        <v>0.94459522952581654</v>
      </c>
      <c r="E99" s="247">
        <f t="shared" si="157"/>
        <v>0.96969486019694351</v>
      </c>
      <c r="F99" s="247">
        <f t="shared" si="157"/>
        <v>0.98436808981429758</v>
      </c>
      <c r="G99" s="247">
        <f t="shared" si="157"/>
        <v>1.0019136092997012</v>
      </c>
      <c r="H99" s="247">
        <f t="shared" si="157"/>
        <v>1.01691106233136</v>
      </c>
      <c r="I99" s="247">
        <f t="shared" si="157"/>
        <v>1.0706507507581067</v>
      </c>
      <c r="J99" s="247">
        <f t="shared" si="157"/>
        <v>1.9741973094625598</v>
      </c>
      <c r="K99" s="247">
        <f t="shared" si="157"/>
        <v>1.7317696898380899</v>
      </c>
      <c r="L99" s="247">
        <f t="shared" si="157"/>
        <v>1.9711600886188878</v>
      </c>
      <c r="M99" s="247">
        <f t="shared" si="157"/>
        <v>2.5258921600665016</v>
      </c>
      <c r="N99" s="247">
        <f t="shared" si="157"/>
        <v>3.4545936588758583</v>
      </c>
      <c r="O99" s="247">
        <f t="shared" si="157"/>
        <v>2.6608695652173915</v>
      </c>
      <c r="P99" s="247">
        <f t="shared" si="157"/>
        <v>2.222142857142857</v>
      </c>
      <c r="Q99" s="247">
        <f t="shared" si="157"/>
        <v>2.3955963302752288</v>
      </c>
      <c r="R99" s="247">
        <f t="shared" si="157"/>
        <v>2.6558490566037731</v>
      </c>
      <c r="S99" s="247">
        <f t="shared" si="157"/>
        <v>2.4955339805825245</v>
      </c>
      <c r="T99" s="247">
        <f t="shared" si="157"/>
        <v>2.8151999999999995</v>
      </c>
      <c r="U99" s="247">
        <f t="shared" si="157"/>
        <v>3.3438127930562898</v>
      </c>
      <c r="V99" s="247">
        <f t="shared" si="157"/>
        <v>4.0825516384867786</v>
      </c>
      <c r="W99" s="247">
        <f t="shared" si="157"/>
        <v>3.4830177740604147</v>
      </c>
      <c r="X99" s="247">
        <f t="shared" si="157"/>
        <v>8.2775790503897131</v>
      </c>
      <c r="Y99" s="247">
        <f t="shared" si="157"/>
        <v>13.592076516266047</v>
      </c>
      <c r="Z99" s="247">
        <f t="shared" si="157"/>
        <v>18.047837799017113</v>
      </c>
      <c r="AA99" s="247">
        <f t="shared" si="157"/>
        <v>16.323798026436577</v>
      </c>
      <c r="AB99" s="247">
        <f t="shared" si="157"/>
        <v>20.571671377344778</v>
      </c>
      <c r="AC99" s="247">
        <f t="shared" si="157"/>
        <v>22.303951028520572</v>
      </c>
      <c r="AD99" s="247">
        <f t="shared" si="157"/>
        <v>12.914662345372987</v>
      </c>
      <c r="AE99" s="247">
        <f t="shared" si="157"/>
        <v>15.04204556570879</v>
      </c>
      <c r="AF99" s="247">
        <f t="shared" si="157"/>
        <v>19.485860383241786</v>
      </c>
      <c r="AG99" s="247">
        <f t="shared" ref="AG99" si="158">AG$82*AG91</f>
        <v>15.012290879606075</v>
      </c>
      <c r="AH99" s="247">
        <f t="shared" ref="AH99:AH100" si="159">AG99*(1+AH$85)</f>
        <v>15.49268418775347</v>
      </c>
      <c r="AI99" s="247">
        <f t="shared" ref="AI99:AI100" si="160">AH99*(1+AI$85)</f>
        <v>15.988450081761581</v>
      </c>
      <c r="AJ99" s="247">
        <f t="shared" ref="AJ99:AJ100" si="161">AI99*(1+AJ$85)</f>
        <v>16.500080484377953</v>
      </c>
      <c r="AK99" s="247">
        <f t="shared" ref="AK99:AK100" si="162">AJ99*(1+AK$85)</f>
        <v>17.02808305987805</v>
      </c>
      <c r="AL99" s="247">
        <f t="shared" ref="AL99:AL100" si="163">AK99*(1+AL$85)</f>
        <v>17.572981717794146</v>
      </c>
      <c r="AM99" s="247">
        <f t="shared" ref="AM99:AM100" si="164">AL99*(1+AM$85)</f>
        <v>18.135317132763561</v>
      </c>
      <c r="AN99" s="247">
        <f t="shared" ref="AN99:AN100" si="165">AM99*(1+AN$85)</f>
        <v>18.715647281011996</v>
      </c>
      <c r="AO99" s="247">
        <f t="shared" ref="AO99:AO100" si="166">AN99*(1+AO$85)</f>
        <v>19.314547994004382</v>
      </c>
      <c r="AP99" s="247">
        <f t="shared" ref="AP99:AP100" si="167">AO99*(1+AP$85)</f>
        <v>19.932613529812524</v>
      </c>
      <c r="AQ99" s="247">
        <f t="shared" ref="AQ99:AQ100" si="168">AP99*(1+AQ$85)</f>
        <v>20.570457162766527</v>
      </c>
      <c r="AR99" s="247">
        <f t="shared" ref="AR99:AR100" si="169">AQ99*(1+AR$85)</f>
        <v>21.228711791975055</v>
      </c>
      <c r="AS99" s="247">
        <f t="shared" ref="AS99:AS100" si="170">AR99*(1+AS$85)</f>
        <v>21.908030569318257</v>
      </c>
      <c r="AT99" s="247">
        <f t="shared" ref="AT99:AT100" si="171">AS99*(1+AT$85)</f>
        <v>22.60908754753644</v>
      </c>
      <c r="AU99" s="247">
        <f t="shared" ref="AU99:AU100" si="172">AT99*(1+AU$85)</f>
        <v>23.332578349057606</v>
      </c>
      <c r="AV99" s="247">
        <f t="shared" ref="AV99:AV100" si="173">AU99*(1+AV$85)</f>
        <v>24.079220856227451</v>
      </c>
      <c r="AW99" s="247">
        <f t="shared" ref="AW99:AW100" si="174">AV99*(1+AW$85)</f>
        <v>24.849755923626731</v>
      </c>
      <c r="AX99" s="247">
        <f t="shared" ref="AX99:AX100" si="175">AW99*(1+AX$85)</f>
        <v>25.644948113182785</v>
      </c>
      <c r="AY99" s="247">
        <f t="shared" ref="AY99:AY100" si="176">AX99*(1+AY$85)</f>
        <v>26.465586452804637</v>
      </c>
      <c r="AZ99" s="247">
        <f t="shared" ref="AZ99:AZ100" si="177">AY99*(1+AZ$85)</f>
        <v>27.312485219294384</v>
      </c>
      <c r="BA99" s="247">
        <f t="shared" ref="BA99:BA100" si="178">AZ99*(1+BA$85)</f>
        <v>28.186484746311805</v>
      </c>
      <c r="BB99" s="247">
        <f t="shared" ref="BB99:BB100" si="179">BA99*(1+BB$85)</f>
        <v>29.088452258193783</v>
      </c>
      <c r="BC99" s="247">
        <f t="shared" ref="BC99:BC100" si="180">BB99*(1+BC$85)</f>
        <v>30.019282730455984</v>
      </c>
      <c r="BD99" s="247">
        <f t="shared" ref="BD99:BD100" si="181">BC99*(1+BD$85)</f>
        <v>30.979899777830578</v>
      </c>
      <c r="BE99" s="247">
        <f t="shared" ref="BE99:BE100" si="182">BD99*(1+BE$85)</f>
        <v>31.971256570721156</v>
      </c>
      <c r="BF99" s="247">
        <f t="shared" ref="BF99:BF100" si="183">BE99*(1+BF$85)</f>
        <v>32.994336780984234</v>
      </c>
      <c r="BG99" s="247">
        <f t="shared" ref="BG99:BG100" si="184">BF99*(1+BG$85)</f>
        <v>34.050155557975728</v>
      </c>
      <c r="BH99" s="247">
        <f t="shared" ref="BH99:BH100" si="185">BG99*(1+BH$85)</f>
        <v>35.139760535830952</v>
      </c>
      <c r="BI99" s="247">
        <f t="shared" ref="BI99:BI100" si="186">BH99*(1+BI$85)</f>
        <v>36.264232872977544</v>
      </c>
      <c r="BJ99" s="247">
        <f t="shared" ref="BJ99:BJ100" si="187">BI99*(1+BJ$85)</f>
        <v>37.424688324912829</v>
      </c>
      <c r="BK99" s="247">
        <f t="shared" ref="BK99:BK100" si="188">BJ99*(1+BK$85)</f>
        <v>38.622278351310044</v>
      </c>
      <c r="BL99" s="247">
        <f t="shared" ref="BL99:BL100" si="189">BK99*(1+BL$85)</f>
        <v>39.858191258551969</v>
      </c>
      <c r="BM99" s="247">
        <f t="shared" si="103"/>
        <v>41.133653378825635</v>
      </c>
      <c r="BN99" s="247">
        <f t="shared" si="104"/>
        <v>42.449930286948053</v>
      </c>
      <c r="BO99" s="247">
        <f t="shared" si="105"/>
        <v>43.808328056130392</v>
      </c>
      <c r="BP99" s="247">
        <f t="shared" si="106"/>
        <v>45.210194553926563</v>
      </c>
      <c r="BQ99" s="247">
        <f t="shared" si="107"/>
        <v>46.656920779652211</v>
      </c>
      <c r="BR99" s="247">
        <f t="shared" si="108"/>
        <v>48.149942244601085</v>
      </c>
      <c r="BS99" s="247">
        <f t="shared" si="109"/>
        <v>49.690740396428325</v>
      </c>
      <c r="BT99" s="247">
        <f t="shared" si="110"/>
        <v>51.280844089114034</v>
      </c>
      <c r="BU99" s="247">
        <f t="shared" si="111"/>
        <v>52.921831099965686</v>
      </c>
      <c r="BV99" s="247">
        <f t="shared" si="112"/>
        <v>54.61532969516459</v>
      </c>
      <c r="BW99" s="247">
        <f t="shared" si="113"/>
        <v>56.363020245409857</v>
      </c>
      <c r="BX99" s="247">
        <f t="shared" si="114"/>
        <v>58.166636893262975</v>
      </c>
      <c r="BY99" s="247">
        <f t="shared" si="115"/>
        <v>60.02796927384739</v>
      </c>
      <c r="BZ99" s="247">
        <f t="shared" si="116"/>
        <v>61.948864290610508</v>
      </c>
      <c r="CA99" s="247">
        <f t="shared" si="117"/>
        <v>63.931227947910045</v>
      </c>
      <c r="CB99" s="247">
        <f t="shared" si="118"/>
        <v>65.977027242243167</v>
      </c>
      <c r="CC99" s="247">
        <f t="shared" si="119"/>
        <v>68.088292113994953</v>
      </c>
      <c r="CD99" s="247">
        <f t="shared" si="120"/>
        <v>70.267117461642798</v>
      </c>
      <c r="CE99" s="247">
        <f t="shared" si="121"/>
        <v>72.515665220415372</v>
      </c>
      <c r="CF99" s="247">
        <f t="shared" si="122"/>
        <v>74.836166507468661</v>
      </c>
      <c r="CG99" s="247">
        <f t="shared" si="123"/>
        <v>77.230923835707657</v>
      </c>
      <c r="CH99" s="247">
        <f t="shared" si="124"/>
        <v>79.7023133984503</v>
      </c>
      <c r="CI99" s="247">
        <f t="shared" si="125"/>
        <v>82.252787427200715</v>
      </c>
      <c r="CJ99" s="247">
        <f t="shared" si="126"/>
        <v>84.88487662487114</v>
      </c>
      <c r="CK99" s="247">
        <f t="shared" si="127"/>
        <v>87.601192676867015</v>
      </c>
      <c r="CL99" s="247">
        <f t="shared" si="128"/>
        <v>90.404430842526764</v>
      </c>
      <c r="CM99" s="247">
        <f t="shared" si="129"/>
        <v>93.297372629487626</v>
      </c>
      <c r="CN99" s="247">
        <f t="shared" si="130"/>
        <v>96.282888553631238</v>
      </c>
      <c r="CO99" s="247">
        <f t="shared" si="131"/>
        <v>99.363940987347448</v>
      </c>
      <c r="CP99" s="247">
        <f t="shared" si="132"/>
        <v>102.54358709894257</v>
      </c>
      <c r="CQ99" s="247">
        <f t="shared" si="133"/>
        <v>105.82498188610873</v>
      </c>
      <c r="CR99" s="247">
        <f t="shared" si="134"/>
        <v>109.21138130646422</v>
      </c>
      <c r="CS99" s="247">
        <f t="shared" si="135"/>
        <v>112.70614550827108</v>
      </c>
      <c r="CT99" s="247">
        <f t="shared" si="136"/>
        <v>116.31274216453575</v>
      </c>
      <c r="CU99" s="247">
        <f t="shared" si="137"/>
        <v>120.03474991380089</v>
      </c>
      <c r="CV99" s="247">
        <f t="shared" si="138"/>
        <v>123.87586191104252</v>
      </c>
      <c r="CW99" s="247">
        <f t="shared" si="139"/>
        <v>127.83988949219588</v>
      </c>
      <c r="CX99" s="247">
        <f t="shared" si="140"/>
        <v>131.93076595594616</v>
      </c>
      <c r="CY99" s="247">
        <f t="shared" si="141"/>
        <v>136.15255046653644</v>
      </c>
      <c r="CZ99" s="247">
        <f t="shared" si="142"/>
        <v>140.5094320814656</v>
      </c>
      <c r="DA99" s="247">
        <f t="shared" si="143"/>
        <v>145.0057339080725</v>
      </c>
      <c r="DB99" s="247">
        <f t="shared" si="144"/>
        <v>149.64591739313082</v>
      </c>
      <c r="DC99" s="247">
        <f t="shared" si="145"/>
        <v>154.434586749711</v>
      </c>
      <c r="DD99" s="247">
        <f t="shared" si="146"/>
        <v>159.37649352570176</v>
      </c>
      <c r="DE99" s="247">
        <f t="shared" si="147"/>
        <v>164.47654131852423</v>
      </c>
      <c r="DF99" s="247">
        <f t="shared" si="148"/>
        <v>169.73979064071702</v>
      </c>
      <c r="DG99" s="247">
        <f t="shared" si="149"/>
        <v>175.17146394121997</v>
      </c>
      <c r="DH99" s="247">
        <f t="shared" si="150"/>
        <v>180.77695078733902</v>
      </c>
      <c r="DI99" s="247">
        <f t="shared" si="151"/>
        <v>186.56181321253388</v>
      </c>
      <c r="DJ99" s="247">
        <f t="shared" si="152"/>
        <v>192.53179123533496</v>
      </c>
    </row>
    <row r="100" spans="2:114" x14ac:dyDescent="0.2">
      <c r="B100" s="236" t="str">
        <f t="shared" si="153"/>
        <v>others</v>
      </c>
      <c r="C100" s="65" t="s">
        <v>2</v>
      </c>
      <c r="D100" s="247">
        <f t="shared" ref="D100:AF100" si="190">D$82*D92</f>
        <v>1.5743253825430277</v>
      </c>
      <c r="E100" s="247">
        <f t="shared" si="190"/>
        <v>1.6161581003282395</v>
      </c>
      <c r="F100" s="247">
        <f t="shared" si="190"/>
        <v>1.6406134830238295</v>
      </c>
      <c r="G100" s="247">
        <f t="shared" si="190"/>
        <v>1.6698560154995024</v>
      </c>
      <c r="H100" s="247">
        <f t="shared" si="190"/>
        <v>1.6948517705522665</v>
      </c>
      <c r="I100" s="247">
        <f t="shared" si="190"/>
        <v>1.784417917930178</v>
      </c>
      <c r="J100" s="247">
        <f t="shared" si="190"/>
        <v>3.2903288491042666</v>
      </c>
      <c r="K100" s="247">
        <f t="shared" si="190"/>
        <v>2.8862828163968168</v>
      </c>
      <c r="L100" s="247">
        <f t="shared" si="190"/>
        <v>3.2852668143648134</v>
      </c>
      <c r="M100" s="247">
        <f t="shared" si="190"/>
        <v>4.2098202667775029</v>
      </c>
      <c r="N100" s="247">
        <f t="shared" si="190"/>
        <v>5.7576560981264313</v>
      </c>
      <c r="O100" s="247">
        <f t="shared" si="190"/>
        <v>4.4347826086956523</v>
      </c>
      <c r="P100" s="247">
        <f t="shared" si="190"/>
        <v>3.7035714285714287</v>
      </c>
      <c r="Q100" s="247">
        <f t="shared" si="190"/>
        <v>3.9926605504587154</v>
      </c>
      <c r="R100" s="247">
        <f t="shared" si="190"/>
        <v>4.4264150943396228</v>
      </c>
      <c r="S100" s="247">
        <f t="shared" si="190"/>
        <v>4.1592233009708748</v>
      </c>
      <c r="T100" s="247">
        <f t="shared" si="190"/>
        <v>4.6919999999999993</v>
      </c>
      <c r="U100" s="247">
        <f t="shared" si="190"/>
        <v>5.5730213217604838</v>
      </c>
      <c r="V100" s="247">
        <f t="shared" si="190"/>
        <v>6.8042527308112986</v>
      </c>
      <c r="W100" s="247">
        <f t="shared" si="190"/>
        <v>5.8050296234340246</v>
      </c>
      <c r="X100" s="247">
        <f t="shared" si="190"/>
        <v>13.795965083982857</v>
      </c>
      <c r="Y100" s="247">
        <f t="shared" si="190"/>
        <v>22.653460860443417</v>
      </c>
      <c r="Z100" s="247">
        <f t="shared" si="190"/>
        <v>30.079729665028523</v>
      </c>
      <c r="AA100" s="247">
        <f t="shared" si="190"/>
        <v>27.206330044060962</v>
      </c>
      <c r="AB100" s="247">
        <f t="shared" si="190"/>
        <v>34.286118962241297</v>
      </c>
      <c r="AC100" s="247">
        <f t="shared" si="190"/>
        <v>37.173251714200958</v>
      </c>
      <c r="AD100" s="247">
        <f t="shared" si="190"/>
        <v>21.524437242288315</v>
      </c>
      <c r="AE100" s="247">
        <f t="shared" si="190"/>
        <v>25.070075942847986</v>
      </c>
      <c r="AF100" s="247">
        <f t="shared" si="190"/>
        <v>32.47643397206965</v>
      </c>
      <c r="AG100" s="247">
        <f t="shared" ref="AG100" si="191">AG$82*AG92</f>
        <v>25.02048479934346</v>
      </c>
      <c r="AH100" s="247">
        <f t="shared" si="159"/>
        <v>25.821140312922452</v>
      </c>
      <c r="AI100" s="247">
        <f t="shared" si="160"/>
        <v>26.647416802935972</v>
      </c>
      <c r="AJ100" s="247">
        <f t="shared" si="161"/>
        <v>27.500134140629925</v>
      </c>
      <c r="AK100" s="247">
        <f t="shared" si="162"/>
        <v>28.380138433130082</v>
      </c>
      <c r="AL100" s="247">
        <f t="shared" si="163"/>
        <v>29.288302862990246</v>
      </c>
      <c r="AM100" s="247">
        <f t="shared" si="164"/>
        <v>30.225528554605933</v>
      </c>
      <c r="AN100" s="247">
        <f t="shared" si="165"/>
        <v>31.192745468353323</v>
      </c>
      <c r="AO100" s="247">
        <f t="shared" si="166"/>
        <v>32.190913323340631</v>
      </c>
      <c r="AP100" s="247">
        <f t="shared" si="167"/>
        <v>33.221022549687532</v>
      </c>
      <c r="AQ100" s="247">
        <f t="shared" si="168"/>
        <v>34.284095271277536</v>
      </c>
      <c r="AR100" s="247">
        <f t="shared" si="169"/>
        <v>35.381186319958417</v>
      </c>
      <c r="AS100" s="247">
        <f t="shared" si="170"/>
        <v>36.513384282197087</v>
      </c>
      <c r="AT100" s="247">
        <f t="shared" si="171"/>
        <v>37.681812579227397</v>
      </c>
      <c r="AU100" s="247">
        <f t="shared" si="172"/>
        <v>38.887630581762679</v>
      </c>
      <c r="AV100" s="247">
        <f t="shared" si="173"/>
        <v>40.132034760379085</v>
      </c>
      <c r="AW100" s="247">
        <f t="shared" si="174"/>
        <v>41.416259872711215</v>
      </c>
      <c r="AX100" s="247">
        <f t="shared" si="175"/>
        <v>42.741580188637975</v>
      </c>
      <c r="AY100" s="247">
        <f t="shared" si="176"/>
        <v>44.109310754674389</v>
      </c>
      <c r="AZ100" s="247">
        <f t="shared" si="177"/>
        <v>45.52080869882397</v>
      </c>
      <c r="BA100" s="247">
        <f t="shared" si="178"/>
        <v>46.977474577186335</v>
      </c>
      <c r="BB100" s="247">
        <f t="shared" si="179"/>
        <v>48.480753763656303</v>
      </c>
      <c r="BC100" s="247">
        <f t="shared" si="180"/>
        <v>50.032137884093302</v>
      </c>
      <c r="BD100" s="247">
        <f t="shared" si="181"/>
        <v>51.633166296384289</v>
      </c>
      <c r="BE100" s="247">
        <f t="shared" si="182"/>
        <v>53.285427617868585</v>
      </c>
      <c r="BF100" s="247">
        <f t="shared" si="183"/>
        <v>54.990561301640383</v>
      </c>
      <c r="BG100" s="247">
        <f t="shared" si="184"/>
        <v>56.750259263292875</v>
      </c>
      <c r="BH100" s="247">
        <f t="shared" si="185"/>
        <v>58.566267559718248</v>
      </c>
      <c r="BI100" s="247">
        <f t="shared" si="186"/>
        <v>60.440388121629233</v>
      </c>
      <c r="BJ100" s="247">
        <f t="shared" si="187"/>
        <v>62.374480541521372</v>
      </c>
      <c r="BK100" s="247">
        <f t="shared" si="188"/>
        <v>64.370463918850064</v>
      </c>
      <c r="BL100" s="247">
        <f t="shared" si="189"/>
        <v>66.430318764253272</v>
      </c>
      <c r="BM100" s="247">
        <f t="shared" si="103"/>
        <v>68.556088964709375</v>
      </c>
      <c r="BN100" s="247">
        <f t="shared" si="104"/>
        <v>70.749883811580077</v>
      </c>
      <c r="BO100" s="247">
        <f t="shared" si="105"/>
        <v>73.01388009355064</v>
      </c>
      <c r="BP100" s="247">
        <f t="shared" si="106"/>
        <v>75.350324256544269</v>
      </c>
      <c r="BQ100" s="247">
        <f t="shared" si="107"/>
        <v>77.761534632753694</v>
      </c>
      <c r="BR100" s="247">
        <f t="shared" si="108"/>
        <v>80.249903741001816</v>
      </c>
      <c r="BS100" s="247">
        <f t="shared" si="109"/>
        <v>82.817900660713875</v>
      </c>
      <c r="BT100" s="247">
        <f t="shared" si="110"/>
        <v>85.46807348185672</v>
      </c>
      <c r="BU100" s="247">
        <f t="shared" si="111"/>
        <v>88.203051833276135</v>
      </c>
      <c r="BV100" s="247">
        <f t="shared" si="112"/>
        <v>91.025549491940978</v>
      </c>
      <c r="BW100" s="247">
        <f t="shared" si="113"/>
        <v>93.93836707568309</v>
      </c>
      <c r="BX100" s="247">
        <f t="shared" si="114"/>
        <v>96.944394822104954</v>
      </c>
      <c r="BY100" s="247">
        <f t="shared" si="115"/>
        <v>100.04661545641231</v>
      </c>
      <c r="BZ100" s="247">
        <f t="shared" si="116"/>
        <v>103.24810715101751</v>
      </c>
      <c r="CA100" s="247">
        <f t="shared" si="117"/>
        <v>106.55204657985007</v>
      </c>
      <c r="CB100" s="247">
        <f t="shared" si="118"/>
        <v>109.96171207040527</v>
      </c>
      <c r="CC100" s="247">
        <f t="shared" si="119"/>
        <v>113.48048685665825</v>
      </c>
      <c r="CD100" s="247">
        <f t="shared" si="120"/>
        <v>117.11186243607131</v>
      </c>
      <c r="CE100" s="247">
        <f t="shared" si="121"/>
        <v>120.85944203402559</v>
      </c>
      <c r="CF100" s="247">
        <f t="shared" si="122"/>
        <v>124.72694417911441</v>
      </c>
      <c r="CG100" s="247">
        <f t="shared" si="123"/>
        <v>128.71820639284607</v>
      </c>
      <c r="CH100" s="247">
        <f t="shared" si="124"/>
        <v>132.83718899741714</v>
      </c>
      <c r="CI100" s="247">
        <f t="shared" si="125"/>
        <v>137.08797904533449</v>
      </c>
      <c r="CJ100" s="247">
        <f t="shared" si="126"/>
        <v>141.4747943747852</v>
      </c>
      <c r="CK100" s="247">
        <f t="shared" si="127"/>
        <v>146.00198779477833</v>
      </c>
      <c r="CL100" s="247">
        <f t="shared" si="128"/>
        <v>150.67405140421124</v>
      </c>
      <c r="CM100" s="247">
        <f t="shared" si="129"/>
        <v>155.495621049146</v>
      </c>
      <c r="CN100" s="247">
        <f t="shared" si="130"/>
        <v>160.47148092271868</v>
      </c>
      <c r="CO100" s="247">
        <f t="shared" si="131"/>
        <v>165.60656831224568</v>
      </c>
      <c r="CP100" s="247">
        <f t="shared" si="132"/>
        <v>170.90597849823754</v>
      </c>
      <c r="CQ100" s="247">
        <f t="shared" si="133"/>
        <v>176.37496981018114</v>
      </c>
      <c r="CR100" s="247">
        <f t="shared" si="134"/>
        <v>182.01896884410695</v>
      </c>
      <c r="CS100" s="247">
        <f t="shared" si="135"/>
        <v>187.84357584711839</v>
      </c>
      <c r="CT100" s="247">
        <f t="shared" si="136"/>
        <v>193.85457027422618</v>
      </c>
      <c r="CU100" s="247">
        <f t="shared" si="137"/>
        <v>200.05791652300141</v>
      </c>
      <c r="CV100" s="247">
        <f t="shared" si="138"/>
        <v>206.45976985173746</v>
      </c>
      <c r="CW100" s="247">
        <f t="shared" si="139"/>
        <v>213.06648248699307</v>
      </c>
      <c r="CX100" s="247">
        <f t="shared" si="140"/>
        <v>219.88460992657684</v>
      </c>
      <c r="CY100" s="247">
        <f t="shared" si="141"/>
        <v>226.92091744422731</v>
      </c>
      <c r="CZ100" s="247">
        <f t="shared" si="142"/>
        <v>234.18238680244261</v>
      </c>
      <c r="DA100" s="247">
        <f t="shared" si="143"/>
        <v>241.67622318012079</v>
      </c>
      <c r="DB100" s="247">
        <f t="shared" si="144"/>
        <v>249.40986232188465</v>
      </c>
      <c r="DC100" s="247">
        <f t="shared" si="145"/>
        <v>257.39097791618497</v>
      </c>
      <c r="DD100" s="247">
        <f t="shared" si="146"/>
        <v>265.62748920950287</v>
      </c>
      <c r="DE100" s="247">
        <f t="shared" si="147"/>
        <v>274.12756886420698</v>
      </c>
      <c r="DF100" s="247">
        <f t="shared" si="148"/>
        <v>282.89965106786161</v>
      </c>
      <c r="DG100" s="247">
        <f t="shared" si="149"/>
        <v>291.95243990203318</v>
      </c>
      <c r="DH100" s="247">
        <f t="shared" si="150"/>
        <v>301.29491797889824</v>
      </c>
      <c r="DI100" s="247">
        <f t="shared" si="151"/>
        <v>310.936355354223</v>
      </c>
      <c r="DJ100" s="247">
        <f t="shared" si="152"/>
        <v>320.88631872555817</v>
      </c>
    </row>
    <row r="101" spans="2:114" x14ac:dyDescent="0.2">
      <c r="B101" s="64" t="s">
        <v>58</v>
      </c>
      <c r="C101" s="65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47"/>
      <c r="S101" s="247"/>
      <c r="T101" s="247"/>
      <c r="U101" s="247"/>
      <c r="V101" s="247"/>
      <c r="W101" s="247"/>
      <c r="X101" s="247"/>
      <c r="Y101" s="247"/>
      <c r="Z101" s="247"/>
      <c r="AA101" s="247"/>
      <c r="AB101" s="247"/>
      <c r="AC101" s="247"/>
      <c r="AD101" s="247"/>
      <c r="AE101" s="247"/>
      <c r="AF101" s="247"/>
      <c r="AG101" s="247"/>
      <c r="AH101" s="247"/>
      <c r="AI101" s="247"/>
      <c r="AJ101" s="247"/>
      <c r="AK101" s="247"/>
      <c r="AL101" s="247"/>
      <c r="AM101" s="247"/>
      <c r="AN101" s="247"/>
      <c r="AO101" s="247"/>
      <c r="AP101" s="247"/>
      <c r="AQ101" s="247"/>
      <c r="AR101" s="247"/>
      <c r="AS101" s="247"/>
      <c r="AT101" s="247"/>
      <c r="AU101" s="247"/>
      <c r="AV101" s="247"/>
      <c r="AW101" s="247"/>
      <c r="AX101" s="247"/>
      <c r="AY101" s="247"/>
      <c r="AZ101" s="247"/>
      <c r="BA101" s="247"/>
      <c r="BB101" s="247"/>
      <c r="BC101" s="247"/>
      <c r="BD101" s="247"/>
      <c r="BE101" s="247"/>
      <c r="BF101" s="247"/>
      <c r="BG101" s="247"/>
      <c r="BH101" s="247"/>
      <c r="BI101" s="247"/>
      <c r="BJ101" s="247"/>
      <c r="BK101" s="247"/>
      <c r="BL101" s="247"/>
      <c r="BM101" s="247"/>
      <c r="BN101" s="247"/>
      <c r="BO101" s="247"/>
      <c r="BP101" s="247"/>
      <c r="BQ101" s="247"/>
      <c r="BR101" s="247"/>
      <c r="BS101" s="247"/>
      <c r="BT101" s="247"/>
      <c r="BU101" s="247"/>
      <c r="BV101" s="247"/>
      <c r="BW101" s="247"/>
      <c r="BX101" s="247"/>
      <c r="BY101" s="247"/>
      <c r="BZ101" s="247"/>
      <c r="CA101" s="247"/>
      <c r="CB101" s="247"/>
      <c r="CC101" s="247"/>
      <c r="CD101" s="247"/>
      <c r="CE101" s="247"/>
      <c r="CF101" s="247"/>
      <c r="CG101" s="247"/>
      <c r="CH101" s="247"/>
      <c r="CI101" s="247"/>
      <c r="CJ101" s="247"/>
      <c r="CK101" s="247"/>
      <c r="CL101" s="247"/>
      <c r="CM101" s="247"/>
      <c r="CN101" s="247"/>
      <c r="CO101" s="247"/>
      <c r="CP101" s="247"/>
      <c r="CQ101" s="247"/>
      <c r="CR101" s="247"/>
      <c r="CS101" s="247"/>
      <c r="CT101" s="247"/>
      <c r="CU101" s="247"/>
      <c r="CV101" s="247"/>
      <c r="CW101" s="247"/>
      <c r="CX101" s="247"/>
      <c r="CY101" s="247"/>
      <c r="CZ101" s="247"/>
      <c r="DA101" s="247"/>
      <c r="DB101" s="247"/>
      <c r="DC101" s="247"/>
      <c r="DD101" s="247"/>
      <c r="DE101" s="247"/>
      <c r="DF101" s="247"/>
      <c r="DG101" s="247"/>
      <c r="DH101" s="247"/>
      <c r="DI101" s="247"/>
      <c r="DJ101" s="247"/>
    </row>
    <row r="102" spans="2:114" x14ac:dyDescent="0.2">
      <c r="B102" s="236" t="str">
        <f>B89</f>
        <v>Integrated Circuits</v>
      </c>
      <c r="C102" s="65" t="s">
        <v>2</v>
      </c>
      <c r="D102" s="247">
        <f t="shared" ref="D102:AF102" si="192">D$82*D89</f>
        <v>23.300015661636809</v>
      </c>
      <c r="E102" s="247">
        <f t="shared" si="192"/>
        <v>23.919139884857941</v>
      </c>
      <c r="F102" s="247">
        <f t="shared" si="192"/>
        <v>24.281079548752675</v>
      </c>
      <c r="G102" s="247">
        <f t="shared" si="192"/>
        <v>24.713869029392633</v>
      </c>
      <c r="H102" s="247">
        <f t="shared" si="192"/>
        <v>25.083806204173545</v>
      </c>
      <c r="I102" s="247">
        <f t="shared" si="192"/>
        <v>26.409385185366634</v>
      </c>
      <c r="J102" s="247">
        <f t="shared" si="192"/>
        <v>48.696866966743144</v>
      </c>
      <c r="K102" s="247">
        <f t="shared" si="192"/>
        <v>42.716985682672885</v>
      </c>
      <c r="L102" s="247">
        <f t="shared" si="192"/>
        <v>48.621948852599232</v>
      </c>
      <c r="M102" s="247">
        <f t="shared" si="192"/>
        <v>62.305339948307036</v>
      </c>
      <c r="N102" s="247">
        <f t="shared" si="192"/>
        <v>85.213310252271171</v>
      </c>
      <c r="O102" s="247">
        <f t="shared" si="192"/>
        <v>65.634782608695659</v>
      </c>
      <c r="P102" s="247">
        <f t="shared" si="192"/>
        <v>54.812857142857141</v>
      </c>
      <c r="Q102" s="247">
        <f t="shared" si="192"/>
        <v>59.091376146788981</v>
      </c>
      <c r="R102" s="247">
        <f t="shared" si="192"/>
        <v>65.510943396226409</v>
      </c>
      <c r="S102" s="247">
        <f t="shared" si="192"/>
        <v>61.556504854368939</v>
      </c>
      <c r="T102" s="247">
        <f t="shared" si="192"/>
        <v>69.441599999999994</v>
      </c>
      <c r="U102" s="247">
        <f t="shared" si="192"/>
        <v>82.480715562055153</v>
      </c>
      <c r="V102" s="247">
        <f t="shared" si="192"/>
        <v>100.70294041600721</v>
      </c>
      <c r="W102" s="247">
        <f t="shared" si="192"/>
        <v>85.914438426823565</v>
      </c>
      <c r="X102" s="247">
        <f t="shared" si="192"/>
        <v>204.18028324294625</v>
      </c>
      <c r="Y102" s="247">
        <f t="shared" si="192"/>
        <v>335.27122073456252</v>
      </c>
      <c r="Z102" s="247">
        <f t="shared" si="192"/>
        <v>445.17999904242208</v>
      </c>
      <c r="AA102" s="247">
        <f t="shared" si="192"/>
        <v>402.65368465210224</v>
      </c>
      <c r="AB102" s="247">
        <f t="shared" si="192"/>
        <v>507.43456064117117</v>
      </c>
      <c r="AC102" s="247">
        <f t="shared" si="192"/>
        <v>550.16412537017413</v>
      </c>
      <c r="AD102" s="247">
        <f t="shared" si="192"/>
        <v>318.561671185867</v>
      </c>
      <c r="AE102" s="247">
        <f t="shared" si="192"/>
        <v>371.03712395415016</v>
      </c>
      <c r="AF102" s="247">
        <f t="shared" si="192"/>
        <v>480.65122278663074</v>
      </c>
      <c r="AG102" s="247">
        <f t="shared" ref="AG102" si="193">AG$82*AG89</f>
        <v>370.30317503028317</v>
      </c>
      <c r="AH102" s="247">
        <f>AH97</f>
        <v>382.15287663125224</v>
      </c>
      <c r="AI102" s="247">
        <f t="shared" ref="AI102:BL102" si="194">AH102*(1+AI$86)</f>
        <v>394.38176868345232</v>
      </c>
      <c r="AJ102" s="247">
        <f t="shared" si="194"/>
        <v>407.00198528132279</v>
      </c>
      <c r="AK102" s="247">
        <f t="shared" si="194"/>
        <v>420.02604881032511</v>
      </c>
      <c r="AL102" s="247">
        <f t="shared" si="194"/>
        <v>433.4668823722555</v>
      </c>
      <c r="AM102" s="247">
        <f t="shared" si="194"/>
        <v>447.3378226081677</v>
      </c>
      <c r="AN102" s="247">
        <f t="shared" si="194"/>
        <v>461.65263293162906</v>
      </c>
      <c r="AO102" s="247">
        <f t="shared" si="194"/>
        <v>476.42551718544121</v>
      </c>
      <c r="AP102" s="247">
        <f t="shared" si="194"/>
        <v>491.67113373537535</v>
      </c>
      <c r="AQ102" s="247">
        <f t="shared" si="194"/>
        <v>507.40461001490735</v>
      </c>
      <c r="AR102" s="247">
        <f t="shared" si="194"/>
        <v>523.64155753538444</v>
      </c>
      <c r="AS102" s="247">
        <f t="shared" si="194"/>
        <v>540.39808737651674</v>
      </c>
      <c r="AT102" s="247">
        <f t="shared" si="194"/>
        <v>557.69082617256527</v>
      </c>
      <c r="AU102" s="247">
        <f t="shared" si="194"/>
        <v>575.53693261008732</v>
      </c>
      <c r="AV102" s="247">
        <f t="shared" si="194"/>
        <v>593.95411445361015</v>
      </c>
      <c r="AW102" s="247">
        <f t="shared" si="194"/>
        <v>612.96064611612564</v>
      </c>
      <c r="AX102" s="247">
        <f t="shared" si="194"/>
        <v>632.57538679184165</v>
      </c>
      <c r="AY102" s="247">
        <f t="shared" si="194"/>
        <v>652.8177991691806</v>
      </c>
      <c r="AZ102" s="247">
        <f t="shared" si="194"/>
        <v>673.7079687425944</v>
      </c>
      <c r="BA102" s="247">
        <f t="shared" si="194"/>
        <v>695.26662374235741</v>
      </c>
      <c r="BB102" s="247">
        <f t="shared" si="194"/>
        <v>717.51515570211291</v>
      </c>
      <c r="BC102" s="247">
        <f t="shared" si="194"/>
        <v>740.47564068458053</v>
      </c>
      <c r="BD102" s="247">
        <f t="shared" si="194"/>
        <v>764.17086118648717</v>
      </c>
      <c r="BE102" s="247">
        <f t="shared" si="194"/>
        <v>788.62432874445483</v>
      </c>
      <c r="BF102" s="247">
        <f t="shared" si="194"/>
        <v>813.86030726427737</v>
      </c>
      <c r="BG102" s="247">
        <f t="shared" si="194"/>
        <v>839.90383709673426</v>
      </c>
      <c r="BH102" s="247">
        <f t="shared" si="194"/>
        <v>866.78075988382977</v>
      </c>
      <c r="BI102" s="247">
        <f t="shared" si="194"/>
        <v>894.51774420011236</v>
      </c>
      <c r="BJ102" s="247">
        <f t="shared" si="194"/>
        <v>923.14231201451594</v>
      </c>
      <c r="BK102" s="247">
        <f t="shared" si="194"/>
        <v>952.68286599898045</v>
      </c>
      <c r="BL102" s="247">
        <f t="shared" si="194"/>
        <v>983.16871771094782</v>
      </c>
      <c r="BM102" s="247">
        <f t="shared" ref="BM102:BM105" si="195">BL102*(1+BM$86)</f>
        <v>1014.6301166776982</v>
      </c>
      <c r="BN102" s="247">
        <f t="shared" ref="BN102:BN105" si="196">BM102*(1+BN$86)</f>
        <v>1047.0982804113846</v>
      </c>
      <c r="BO102" s="247">
        <f t="shared" ref="BO102:BO105" si="197">BN102*(1+BO$86)</f>
        <v>1080.6054253845489</v>
      </c>
      <c r="BP102" s="247">
        <f t="shared" ref="BP102:BP105" si="198">BO102*(1+BP$86)</f>
        <v>1115.1847989968544</v>
      </c>
      <c r="BQ102" s="247">
        <f t="shared" ref="BQ102:BQ105" si="199">BP102*(1+BQ$86)</f>
        <v>1150.8707125647538</v>
      </c>
      <c r="BR102" s="247">
        <f t="shared" ref="BR102:BR105" si="200">BQ102*(1+BR$86)</f>
        <v>1187.6985753668259</v>
      </c>
      <c r="BS102" s="247">
        <f t="shared" ref="BS102:BS105" si="201">BR102*(1+BS$86)</f>
        <v>1225.7049297785643</v>
      </c>
      <c r="BT102" s="247">
        <f t="shared" ref="BT102:BT105" si="202">BS102*(1+BT$86)</f>
        <v>1264.9274875314784</v>
      </c>
      <c r="BU102" s="247">
        <f t="shared" ref="BU102:BU105" si="203">BT102*(1+BU$86)</f>
        <v>1305.4051671324858</v>
      </c>
      <c r="BV102" s="247">
        <f t="shared" ref="BV102:BV105" si="204">BU102*(1+BV$86)</f>
        <v>1347.1781324807253</v>
      </c>
      <c r="BW102" s="247">
        <f t="shared" ref="BW102:BW105" si="205">BV102*(1+BW$86)</f>
        <v>1390.2878327201086</v>
      </c>
      <c r="BX102" s="247">
        <f t="shared" ref="BX102:BX105" si="206">BW102*(1+BX$86)</f>
        <v>1434.7770433671521</v>
      </c>
      <c r="BY102" s="247">
        <f t="shared" ref="BY102:BY105" si="207">BX102*(1+BY$86)</f>
        <v>1480.6899087549011</v>
      </c>
      <c r="BZ102" s="247">
        <f t="shared" ref="BZ102:BZ105" si="208">BY102*(1+BZ$86)</f>
        <v>1528.0719858350581</v>
      </c>
      <c r="CA102" s="247">
        <f t="shared" ref="CA102:CA105" si="209">BZ102*(1+CA$86)</f>
        <v>1576.97028938178</v>
      </c>
      <c r="CB102" s="247">
        <f t="shared" ref="CB102:CB105" si="210">CA102*(1+CB$86)</f>
        <v>1627.4333386419971</v>
      </c>
      <c r="CC102" s="247">
        <f t="shared" ref="CC102:CC105" si="211">CB102*(1+CC$86)</f>
        <v>1679.5112054785411</v>
      </c>
      <c r="CD102" s="247">
        <f t="shared" ref="CD102:CD105" si="212">CC102*(1+CD$86)</f>
        <v>1733.2555640538544</v>
      </c>
      <c r="CE102" s="247">
        <f t="shared" ref="CE102:CE105" si="213">CD102*(1+CE$86)</f>
        <v>1788.7197421035778</v>
      </c>
      <c r="CF102" s="247">
        <f t="shared" ref="CF102:CF105" si="214">CE102*(1+CF$86)</f>
        <v>1845.9587738508924</v>
      </c>
      <c r="CG102" s="247">
        <f t="shared" ref="CG102:CG105" si="215">CF102*(1+CG$86)</f>
        <v>1905.0294546141211</v>
      </c>
      <c r="CH102" s="247">
        <f t="shared" ref="CH102:CH105" si="216">CG102*(1+CH$86)</f>
        <v>1965.990397161773</v>
      </c>
      <c r="CI102" s="247">
        <f t="shared" ref="CI102:CI105" si="217">CH102*(1+CI$86)</f>
        <v>2028.9020898709498</v>
      </c>
      <c r="CJ102" s="247">
        <f t="shared" ref="CJ102:CJ105" si="218">CI102*(1+CJ$86)</f>
        <v>2093.8269567468201</v>
      </c>
      <c r="CK102" s="247">
        <f t="shared" ref="CK102:CK105" si="219">CJ102*(1+CK$86)</f>
        <v>2160.8294193627185</v>
      </c>
      <c r="CL102" s="247">
        <f t="shared" ref="CL102:CL105" si="220">CK102*(1+CL$86)</f>
        <v>2229.9759607823257</v>
      </c>
      <c r="CM102" s="247">
        <f t="shared" ref="CM102:CM105" si="221">CL102*(1+CM$86)</f>
        <v>2301.3351915273602</v>
      </c>
      <c r="CN102" s="247">
        <f t="shared" ref="CN102:CN105" si="222">CM102*(1+CN$86)</f>
        <v>2374.9779176562356</v>
      </c>
      <c r="CO102" s="247">
        <f t="shared" ref="CO102:CO105" si="223">CN102*(1+CO$86)</f>
        <v>2450.9772110212352</v>
      </c>
      <c r="CP102" s="247">
        <f t="shared" ref="CP102:CP105" si="224">CO102*(1+CP$86)</f>
        <v>2529.4084817739149</v>
      </c>
      <c r="CQ102" s="247">
        <f t="shared" ref="CQ102:CQ105" si="225">CP102*(1+CQ$86)</f>
        <v>2610.3495531906801</v>
      </c>
      <c r="CR102" s="247">
        <f t="shared" ref="CR102:CR105" si="226">CQ102*(1+CR$86)</f>
        <v>2693.8807388927821</v>
      </c>
      <c r="CS102" s="247">
        <f t="shared" ref="CS102:CS105" si="227">CR102*(1+CS$86)</f>
        <v>2780.0849225373513</v>
      </c>
      <c r="CT102" s="247">
        <f t="shared" ref="CT102:CT105" si="228">CS102*(1+CT$86)</f>
        <v>2869.0476400585467</v>
      </c>
      <c r="CU102" s="247">
        <f t="shared" ref="CU102:CU105" si="229">CT102*(1+CU$86)</f>
        <v>2960.8571645404204</v>
      </c>
      <c r="CV102" s="247">
        <f t="shared" ref="CV102:CV105" si="230">CU102*(1+CV$86)</f>
        <v>3055.6045938057141</v>
      </c>
      <c r="CW102" s="247">
        <f t="shared" ref="CW102:CW105" si="231">CV102*(1+CW$86)</f>
        <v>3153.3839408074969</v>
      </c>
      <c r="CX102" s="247">
        <f t="shared" ref="CX102:CX105" si="232">CW102*(1+CX$86)</f>
        <v>3254.2922269133369</v>
      </c>
      <c r="CY102" s="247">
        <f t="shared" ref="CY102:CY105" si="233">CX102*(1+CY$86)</f>
        <v>3358.4295781745636</v>
      </c>
      <c r="CZ102" s="247">
        <f t="shared" ref="CZ102:CZ105" si="234">CY102*(1+CZ$86)</f>
        <v>3465.8993246761497</v>
      </c>
      <c r="DA102" s="247">
        <f t="shared" ref="DA102:DA105" si="235">CZ102*(1+DA$86)</f>
        <v>3576.8081030657868</v>
      </c>
      <c r="DB102" s="247">
        <f t="shared" ref="DB102:DB105" si="236">DA102*(1+DB$86)</f>
        <v>3691.265962363892</v>
      </c>
      <c r="DC102" s="247">
        <f t="shared" ref="DC102:DC105" si="237">DB102*(1+DC$86)</f>
        <v>3809.3864731595368</v>
      </c>
      <c r="DD102" s="247">
        <f t="shared" ref="DD102:DD105" si="238">DC102*(1+DD$86)</f>
        <v>3931.2868403006419</v>
      </c>
      <c r="DE102" s="247">
        <f t="shared" ref="DE102:DE105" si="239">DD102*(1+DE$86)</f>
        <v>4057.0880191902625</v>
      </c>
      <c r="DF102" s="247">
        <f t="shared" ref="DF102:DF105" si="240">DE102*(1+DF$86)</f>
        <v>4186.9148358043512</v>
      </c>
      <c r="DG102" s="247">
        <f t="shared" ref="DG102:DG105" si="241">DF102*(1+DG$86)</f>
        <v>4320.8961105500903</v>
      </c>
      <c r="DH102" s="247">
        <f t="shared" ref="DH102:DH105" si="242">DG102*(1+DH$86)</f>
        <v>4459.1647860876928</v>
      </c>
      <c r="DI102" s="247">
        <f t="shared" ref="DI102:DI105" si="243">DH102*(1+DI$86)</f>
        <v>4601.8580592424987</v>
      </c>
      <c r="DJ102" s="247">
        <f t="shared" ref="DJ102:DJ105" si="244">DI102*(1+DJ$86)</f>
        <v>4749.1175171382592</v>
      </c>
    </row>
    <row r="103" spans="2:114" x14ac:dyDescent="0.2">
      <c r="B103" s="236" t="str">
        <f t="shared" ref="B103:B105" si="245">B90</f>
        <v>Lighting</v>
      </c>
      <c r="C103" s="65" t="s">
        <v>2</v>
      </c>
      <c r="D103" s="247">
        <f t="shared" ref="D103:AF103" si="246">D$82*D90</f>
        <v>8.1864919892237431</v>
      </c>
      <c r="E103" s="247">
        <f t="shared" si="246"/>
        <v>8.4040221217068449</v>
      </c>
      <c r="F103" s="247">
        <f t="shared" si="246"/>
        <v>8.5311901117239124</v>
      </c>
      <c r="G103" s="247">
        <f t="shared" si="246"/>
        <v>8.6832512805974122</v>
      </c>
      <c r="H103" s="247">
        <f t="shared" si="246"/>
        <v>8.8132292068717852</v>
      </c>
      <c r="I103" s="247">
        <f t="shared" si="246"/>
        <v>9.2789731732369258</v>
      </c>
      <c r="J103" s="247">
        <f t="shared" si="246"/>
        <v>17.109710015342188</v>
      </c>
      <c r="K103" s="247">
        <f t="shared" si="246"/>
        <v>15.008670645263448</v>
      </c>
      <c r="L103" s="247">
        <f t="shared" si="246"/>
        <v>17.08338743469703</v>
      </c>
      <c r="M103" s="247">
        <f t="shared" si="246"/>
        <v>21.891065387243014</v>
      </c>
      <c r="N103" s="247">
        <f t="shared" si="246"/>
        <v>29.939811710257441</v>
      </c>
      <c r="O103" s="247">
        <f t="shared" si="246"/>
        <v>23.060869565217391</v>
      </c>
      <c r="P103" s="247">
        <f t="shared" si="246"/>
        <v>19.258571428571429</v>
      </c>
      <c r="Q103" s="247">
        <f t="shared" si="246"/>
        <v>20.761834862385321</v>
      </c>
      <c r="R103" s="247">
        <f t="shared" si="246"/>
        <v>23.017358490566039</v>
      </c>
      <c r="S103" s="247">
        <f t="shared" si="246"/>
        <v>21.627961165048546</v>
      </c>
      <c r="T103" s="247">
        <f t="shared" si="246"/>
        <v>24.398399999999999</v>
      </c>
      <c r="U103" s="247">
        <f t="shared" si="246"/>
        <v>28.979710873154517</v>
      </c>
      <c r="V103" s="247">
        <f t="shared" si="246"/>
        <v>35.382114200218751</v>
      </c>
      <c r="W103" s="247">
        <f t="shared" si="246"/>
        <v>30.186154041856927</v>
      </c>
      <c r="X103" s="247">
        <f t="shared" si="246"/>
        <v>71.73901843671085</v>
      </c>
      <c r="Y103" s="247">
        <f t="shared" si="246"/>
        <v>117.79799647430576</v>
      </c>
      <c r="Z103" s="247">
        <f t="shared" si="246"/>
        <v>156.4145942581483</v>
      </c>
      <c r="AA103" s="247">
        <f t="shared" si="246"/>
        <v>141.472916229117</v>
      </c>
      <c r="AB103" s="247">
        <f t="shared" si="246"/>
        <v>178.28781860365473</v>
      </c>
      <c r="AC103" s="247">
        <f t="shared" si="246"/>
        <v>193.30090891384498</v>
      </c>
      <c r="AD103" s="247">
        <f t="shared" si="246"/>
        <v>111.92707365989922</v>
      </c>
      <c r="AE103" s="247">
        <f t="shared" si="246"/>
        <v>130.36439490280952</v>
      </c>
      <c r="AF103" s="247">
        <f t="shared" si="246"/>
        <v>168.87745665476217</v>
      </c>
      <c r="AG103" s="247">
        <f t="shared" ref="AG103" si="247">AG$82*AG90</f>
        <v>130.106520956586</v>
      </c>
      <c r="AH103" s="247">
        <f>AH98</f>
        <v>134.26992962719675</v>
      </c>
      <c r="AI103" s="247">
        <f t="shared" ref="AI103:BL103" si="248">AH103*(1+AI$86)</f>
        <v>138.56656737526706</v>
      </c>
      <c r="AJ103" s="247">
        <f t="shared" si="248"/>
        <v>143.00069753127559</v>
      </c>
      <c r="AK103" s="247">
        <f t="shared" si="248"/>
        <v>147.57671985227643</v>
      </c>
      <c r="AL103" s="247">
        <f t="shared" si="248"/>
        <v>152.29917488754927</v>
      </c>
      <c r="AM103" s="247">
        <f t="shared" si="248"/>
        <v>157.17274848395084</v>
      </c>
      <c r="AN103" s="247">
        <f t="shared" si="248"/>
        <v>162.20227643543728</v>
      </c>
      <c r="AO103" s="247">
        <f t="shared" si="248"/>
        <v>167.39274928137129</v>
      </c>
      <c r="AP103" s="247">
        <f t="shared" si="248"/>
        <v>172.74931725837519</v>
      </c>
      <c r="AQ103" s="247">
        <f t="shared" si="248"/>
        <v>178.27729541064321</v>
      </c>
      <c r="AR103" s="247">
        <f t="shared" si="248"/>
        <v>183.98216886378378</v>
      </c>
      <c r="AS103" s="247">
        <f t="shared" si="248"/>
        <v>189.86959826742486</v>
      </c>
      <c r="AT103" s="247">
        <f t="shared" si="248"/>
        <v>195.94542541198246</v>
      </c>
      <c r="AU103" s="247">
        <f t="shared" si="248"/>
        <v>202.21567902516591</v>
      </c>
      <c r="AV103" s="247">
        <f t="shared" si="248"/>
        <v>208.68658075397121</v>
      </c>
      <c r="AW103" s="247">
        <f t="shared" si="248"/>
        <v>215.36455133809829</v>
      </c>
      <c r="AX103" s="247">
        <f t="shared" si="248"/>
        <v>222.25621698091746</v>
      </c>
      <c r="AY103" s="247">
        <f t="shared" si="248"/>
        <v>229.36841592430682</v>
      </c>
      <c r="AZ103" s="247">
        <f t="shared" si="248"/>
        <v>236.70820523388466</v>
      </c>
      <c r="BA103" s="247">
        <f t="shared" si="248"/>
        <v>244.28286780136898</v>
      </c>
      <c r="BB103" s="247">
        <f t="shared" si="248"/>
        <v>252.0999195710128</v>
      </c>
      <c r="BC103" s="247">
        <f t="shared" si="248"/>
        <v>260.16711699728523</v>
      </c>
      <c r="BD103" s="247">
        <f t="shared" si="248"/>
        <v>268.49246474119838</v>
      </c>
      <c r="BE103" s="247">
        <f t="shared" si="248"/>
        <v>277.08422361291673</v>
      </c>
      <c r="BF103" s="247">
        <f t="shared" si="248"/>
        <v>285.95091876853007</v>
      </c>
      <c r="BG103" s="247">
        <f t="shared" si="248"/>
        <v>295.10134816912307</v>
      </c>
      <c r="BH103" s="247">
        <f t="shared" si="248"/>
        <v>304.544591310535</v>
      </c>
      <c r="BI103" s="247">
        <f t="shared" si="248"/>
        <v>314.29001823247211</v>
      </c>
      <c r="BJ103" s="247">
        <f t="shared" si="248"/>
        <v>324.34729881591124</v>
      </c>
      <c r="BK103" s="247">
        <f t="shared" si="248"/>
        <v>334.72641237802043</v>
      </c>
      <c r="BL103" s="247">
        <f t="shared" si="248"/>
        <v>345.43765757411711</v>
      </c>
      <c r="BM103" s="247">
        <f t="shared" si="195"/>
        <v>356.4916626164889</v>
      </c>
      <c r="BN103" s="247">
        <f t="shared" si="196"/>
        <v>367.89939582021657</v>
      </c>
      <c r="BO103" s="247">
        <f t="shared" si="197"/>
        <v>379.67217648646351</v>
      </c>
      <c r="BP103" s="247">
        <f t="shared" si="198"/>
        <v>391.82168613403036</v>
      </c>
      <c r="BQ103" s="247">
        <f t="shared" si="199"/>
        <v>404.35998009031937</v>
      </c>
      <c r="BR103" s="247">
        <f t="shared" si="200"/>
        <v>417.29949945320959</v>
      </c>
      <c r="BS103" s="247">
        <f t="shared" si="201"/>
        <v>430.65308343571229</v>
      </c>
      <c r="BT103" s="247">
        <f t="shared" si="202"/>
        <v>444.4339821056551</v>
      </c>
      <c r="BU103" s="247">
        <f t="shared" si="203"/>
        <v>458.65586953303608</v>
      </c>
      <c r="BV103" s="247">
        <f t="shared" si="204"/>
        <v>473.33285735809324</v>
      </c>
      <c r="BW103" s="247">
        <f t="shared" si="205"/>
        <v>488.47950879355221</v>
      </c>
      <c r="BX103" s="247">
        <f t="shared" si="206"/>
        <v>504.11085307494591</v>
      </c>
      <c r="BY103" s="247">
        <f t="shared" si="207"/>
        <v>520.24240037334414</v>
      </c>
      <c r="BZ103" s="247">
        <f t="shared" si="208"/>
        <v>536.89015718529117</v>
      </c>
      <c r="CA103" s="247">
        <f t="shared" si="209"/>
        <v>554.07064221522046</v>
      </c>
      <c r="CB103" s="247">
        <f t="shared" si="210"/>
        <v>571.80090276610758</v>
      </c>
      <c r="CC103" s="247">
        <f t="shared" si="211"/>
        <v>590.098531654623</v>
      </c>
      <c r="CD103" s="247">
        <f t="shared" si="212"/>
        <v>608.9816846675709</v>
      </c>
      <c r="CE103" s="247">
        <f t="shared" si="213"/>
        <v>628.46909857693322</v>
      </c>
      <c r="CF103" s="247">
        <f t="shared" si="214"/>
        <v>648.58010973139505</v>
      </c>
      <c r="CG103" s="247">
        <f t="shared" si="215"/>
        <v>669.33467324279968</v>
      </c>
      <c r="CH103" s="247">
        <f t="shared" si="216"/>
        <v>690.75338278656932</v>
      </c>
      <c r="CI103" s="247">
        <f t="shared" si="217"/>
        <v>712.8574910357396</v>
      </c>
      <c r="CJ103" s="247">
        <f t="shared" si="218"/>
        <v>735.66893074888333</v>
      </c>
      <c r="CK103" s="247">
        <f t="shared" si="219"/>
        <v>759.21033653284758</v>
      </c>
      <c r="CL103" s="247">
        <f t="shared" si="220"/>
        <v>783.50506730189875</v>
      </c>
      <c r="CM103" s="247">
        <f t="shared" si="221"/>
        <v>808.57722945555952</v>
      </c>
      <c r="CN103" s="247">
        <f t="shared" si="222"/>
        <v>834.45170079813749</v>
      </c>
      <c r="CO103" s="247">
        <f t="shared" si="223"/>
        <v>861.15415522367789</v>
      </c>
      <c r="CP103" s="247">
        <f t="shared" si="224"/>
        <v>888.71108819083565</v>
      </c>
      <c r="CQ103" s="247">
        <f t="shared" si="225"/>
        <v>917.14984301294237</v>
      </c>
      <c r="CR103" s="247">
        <f t="shared" si="226"/>
        <v>946.49863798935655</v>
      </c>
      <c r="CS103" s="247">
        <f t="shared" si="227"/>
        <v>976.78659440501599</v>
      </c>
      <c r="CT103" s="247">
        <f t="shared" si="228"/>
        <v>1008.0437654259765</v>
      </c>
      <c r="CU103" s="247">
        <f t="shared" si="229"/>
        <v>1040.3011659196077</v>
      </c>
      <c r="CV103" s="247">
        <f t="shared" si="230"/>
        <v>1073.5908032290351</v>
      </c>
      <c r="CW103" s="247">
        <f t="shared" si="231"/>
        <v>1107.9457089323644</v>
      </c>
      <c r="CX103" s="247">
        <f t="shared" si="232"/>
        <v>1143.3999716182</v>
      </c>
      <c r="CY103" s="247">
        <f t="shared" si="233"/>
        <v>1179.9887707099824</v>
      </c>
      <c r="CZ103" s="247">
        <f t="shared" si="234"/>
        <v>1217.7484113727019</v>
      </c>
      <c r="DA103" s="247">
        <f t="shared" si="235"/>
        <v>1256.7163605366284</v>
      </c>
      <c r="DB103" s="247">
        <f t="shared" si="236"/>
        <v>1296.9312840738005</v>
      </c>
      <c r="DC103" s="247">
        <f t="shared" si="237"/>
        <v>1338.4330851641621</v>
      </c>
      <c r="DD103" s="247">
        <f t="shared" si="238"/>
        <v>1381.2629438894153</v>
      </c>
      <c r="DE103" s="247">
        <f t="shared" si="239"/>
        <v>1425.4633580938766</v>
      </c>
      <c r="DF103" s="247">
        <f t="shared" si="240"/>
        <v>1471.0781855528808</v>
      </c>
      <c r="DG103" s="247">
        <f t="shared" si="241"/>
        <v>1518.152687490573</v>
      </c>
      <c r="DH103" s="247">
        <f t="shared" si="242"/>
        <v>1566.7335734902715</v>
      </c>
      <c r="DI103" s="247">
        <f t="shared" si="243"/>
        <v>1616.8690478419603</v>
      </c>
      <c r="DJ103" s="247">
        <f t="shared" si="244"/>
        <v>1668.608857372903</v>
      </c>
    </row>
    <row r="104" spans="2:114" x14ac:dyDescent="0.2">
      <c r="B104" s="236" t="str">
        <f t="shared" si="245"/>
        <v>Magnets</v>
      </c>
      <c r="C104" s="65" t="s">
        <v>2</v>
      </c>
      <c r="D104" s="247">
        <f t="shared" ref="D104:AF104" si="249">D$82*D91</f>
        <v>0.94459522952581654</v>
      </c>
      <c r="E104" s="247">
        <f t="shared" si="249"/>
        <v>0.96969486019694351</v>
      </c>
      <c r="F104" s="247">
        <f t="shared" si="249"/>
        <v>0.98436808981429758</v>
      </c>
      <c r="G104" s="247">
        <f t="shared" si="249"/>
        <v>1.0019136092997012</v>
      </c>
      <c r="H104" s="247">
        <f t="shared" si="249"/>
        <v>1.01691106233136</v>
      </c>
      <c r="I104" s="247">
        <f t="shared" si="249"/>
        <v>1.0706507507581067</v>
      </c>
      <c r="J104" s="247">
        <f t="shared" si="249"/>
        <v>1.9741973094625598</v>
      </c>
      <c r="K104" s="247">
        <f t="shared" si="249"/>
        <v>1.7317696898380899</v>
      </c>
      <c r="L104" s="247">
        <f t="shared" si="249"/>
        <v>1.9711600886188878</v>
      </c>
      <c r="M104" s="247">
        <f t="shared" si="249"/>
        <v>2.5258921600665016</v>
      </c>
      <c r="N104" s="247">
        <f t="shared" si="249"/>
        <v>3.4545936588758583</v>
      </c>
      <c r="O104" s="247">
        <f t="shared" si="249"/>
        <v>2.6608695652173915</v>
      </c>
      <c r="P104" s="247">
        <f t="shared" si="249"/>
        <v>2.222142857142857</v>
      </c>
      <c r="Q104" s="247">
        <f t="shared" si="249"/>
        <v>2.3955963302752288</v>
      </c>
      <c r="R104" s="247">
        <f t="shared" si="249"/>
        <v>2.6558490566037731</v>
      </c>
      <c r="S104" s="247">
        <f t="shared" si="249"/>
        <v>2.4955339805825245</v>
      </c>
      <c r="T104" s="247">
        <f t="shared" si="249"/>
        <v>2.8151999999999995</v>
      </c>
      <c r="U104" s="247">
        <f t="shared" si="249"/>
        <v>3.3438127930562898</v>
      </c>
      <c r="V104" s="247">
        <f t="shared" si="249"/>
        <v>4.0825516384867786</v>
      </c>
      <c r="W104" s="247">
        <f t="shared" si="249"/>
        <v>3.4830177740604147</v>
      </c>
      <c r="X104" s="247">
        <f t="shared" si="249"/>
        <v>8.2775790503897131</v>
      </c>
      <c r="Y104" s="247">
        <f t="shared" si="249"/>
        <v>13.592076516266047</v>
      </c>
      <c r="Z104" s="247">
        <f t="shared" si="249"/>
        <v>18.047837799017113</v>
      </c>
      <c r="AA104" s="247">
        <f t="shared" si="249"/>
        <v>16.323798026436577</v>
      </c>
      <c r="AB104" s="247">
        <f t="shared" si="249"/>
        <v>20.571671377344778</v>
      </c>
      <c r="AC104" s="247">
        <f t="shared" si="249"/>
        <v>22.303951028520572</v>
      </c>
      <c r="AD104" s="247">
        <f t="shared" si="249"/>
        <v>12.914662345372987</v>
      </c>
      <c r="AE104" s="247">
        <f t="shared" si="249"/>
        <v>15.04204556570879</v>
      </c>
      <c r="AF104" s="247">
        <f t="shared" si="249"/>
        <v>19.485860383241786</v>
      </c>
      <c r="AG104" s="247">
        <f t="shared" ref="AG104" si="250">AG$82*AG91</f>
        <v>15.012290879606075</v>
      </c>
      <c r="AH104" s="247">
        <f t="shared" ref="AH104" si="251">AH99</f>
        <v>15.49268418775347</v>
      </c>
      <c r="AI104" s="247">
        <f t="shared" ref="AI104:AI105" si="252">AH104*(1+AI$86)</f>
        <v>15.988450081761581</v>
      </c>
      <c r="AJ104" s="247">
        <f t="shared" ref="AJ104:AJ105" si="253">AI104*(1+AJ$86)</f>
        <v>16.500080484377953</v>
      </c>
      <c r="AK104" s="247">
        <f t="shared" ref="AK104:AK105" si="254">AJ104*(1+AK$86)</f>
        <v>17.02808305987805</v>
      </c>
      <c r="AL104" s="247">
        <f t="shared" ref="AL104:AL105" si="255">AK104*(1+AL$86)</f>
        <v>17.572981717794146</v>
      </c>
      <c r="AM104" s="247">
        <f t="shared" ref="AM104:AM105" si="256">AL104*(1+AM$86)</f>
        <v>18.135317132763561</v>
      </c>
      <c r="AN104" s="247">
        <f t="shared" ref="AN104:AN105" si="257">AM104*(1+AN$86)</f>
        <v>18.715647281011996</v>
      </c>
      <c r="AO104" s="247">
        <f t="shared" ref="AO104:AO105" si="258">AN104*(1+AO$86)</f>
        <v>19.314547994004382</v>
      </c>
      <c r="AP104" s="247">
        <f t="shared" ref="AP104:AP105" si="259">AO104*(1+AP$86)</f>
        <v>19.932613529812524</v>
      </c>
      <c r="AQ104" s="247">
        <f t="shared" ref="AQ104:AQ105" si="260">AP104*(1+AQ$86)</f>
        <v>20.570457162766527</v>
      </c>
      <c r="AR104" s="247">
        <f t="shared" ref="AR104:AR105" si="261">AQ104*(1+AR$86)</f>
        <v>21.228711791975055</v>
      </c>
      <c r="AS104" s="247">
        <f t="shared" ref="AS104:AS105" si="262">AR104*(1+AS$86)</f>
        <v>21.908030569318257</v>
      </c>
      <c r="AT104" s="247">
        <f t="shared" ref="AT104:AT105" si="263">AS104*(1+AT$86)</f>
        <v>22.60908754753644</v>
      </c>
      <c r="AU104" s="247">
        <f t="shared" ref="AU104:AU105" si="264">AT104*(1+AU$86)</f>
        <v>23.332578349057606</v>
      </c>
      <c r="AV104" s="247">
        <f t="shared" ref="AV104:AV105" si="265">AU104*(1+AV$86)</f>
        <v>24.079220856227451</v>
      </c>
      <c r="AW104" s="247">
        <f t="shared" ref="AW104:AW105" si="266">AV104*(1+AW$86)</f>
        <v>24.849755923626731</v>
      </c>
      <c r="AX104" s="247">
        <f t="shared" ref="AX104:AX105" si="267">AW104*(1+AX$86)</f>
        <v>25.644948113182785</v>
      </c>
      <c r="AY104" s="247">
        <f t="shared" ref="AY104:AY105" si="268">AX104*(1+AY$86)</f>
        <v>26.465586452804637</v>
      </c>
      <c r="AZ104" s="247">
        <f t="shared" ref="AZ104:AZ105" si="269">AY104*(1+AZ$86)</f>
        <v>27.312485219294384</v>
      </c>
      <c r="BA104" s="247">
        <f t="shared" ref="BA104:BA105" si="270">AZ104*(1+BA$86)</f>
        <v>28.186484746311805</v>
      </c>
      <c r="BB104" s="247">
        <f t="shared" ref="BB104:BB105" si="271">BA104*(1+BB$86)</f>
        <v>29.088452258193783</v>
      </c>
      <c r="BC104" s="247">
        <f t="shared" ref="BC104:BC105" si="272">BB104*(1+BC$86)</f>
        <v>30.019282730455984</v>
      </c>
      <c r="BD104" s="247">
        <f t="shared" ref="BD104:BD105" si="273">BC104*(1+BD$86)</f>
        <v>30.979899777830578</v>
      </c>
      <c r="BE104" s="247">
        <f t="shared" ref="BE104:BE105" si="274">BD104*(1+BE$86)</f>
        <v>31.971256570721156</v>
      </c>
      <c r="BF104" s="247">
        <f t="shared" ref="BF104:BF105" si="275">BE104*(1+BF$86)</f>
        <v>32.994336780984234</v>
      </c>
      <c r="BG104" s="247">
        <f t="shared" ref="BG104:BG105" si="276">BF104*(1+BG$86)</f>
        <v>34.050155557975728</v>
      </c>
      <c r="BH104" s="247">
        <f t="shared" ref="BH104:BH105" si="277">BG104*(1+BH$86)</f>
        <v>35.139760535830952</v>
      </c>
      <c r="BI104" s="247">
        <f t="shared" ref="BI104:BI105" si="278">BH104*(1+BI$86)</f>
        <v>36.264232872977544</v>
      </c>
      <c r="BJ104" s="247">
        <f t="shared" ref="BJ104:BJ105" si="279">BI104*(1+BJ$86)</f>
        <v>37.424688324912829</v>
      </c>
      <c r="BK104" s="247">
        <f t="shared" ref="BK104:BK105" si="280">BJ104*(1+BK$86)</f>
        <v>38.622278351310044</v>
      </c>
      <c r="BL104" s="247">
        <f t="shared" ref="BL104:BL105" si="281">BK104*(1+BL$86)</f>
        <v>39.858191258551969</v>
      </c>
      <c r="BM104" s="247">
        <f t="shared" si="195"/>
        <v>41.133653378825635</v>
      </c>
      <c r="BN104" s="247">
        <f t="shared" si="196"/>
        <v>42.449930286948053</v>
      </c>
      <c r="BO104" s="247">
        <f t="shared" si="197"/>
        <v>43.808328056130392</v>
      </c>
      <c r="BP104" s="247">
        <f t="shared" si="198"/>
        <v>45.210194553926563</v>
      </c>
      <c r="BQ104" s="247">
        <f t="shared" si="199"/>
        <v>46.656920779652211</v>
      </c>
      <c r="BR104" s="247">
        <f t="shared" si="200"/>
        <v>48.149942244601085</v>
      </c>
      <c r="BS104" s="247">
        <f t="shared" si="201"/>
        <v>49.690740396428325</v>
      </c>
      <c r="BT104" s="247">
        <f t="shared" si="202"/>
        <v>51.280844089114034</v>
      </c>
      <c r="BU104" s="247">
        <f t="shared" si="203"/>
        <v>52.921831099965686</v>
      </c>
      <c r="BV104" s="247">
        <f t="shared" si="204"/>
        <v>54.61532969516459</v>
      </c>
      <c r="BW104" s="247">
        <f t="shared" si="205"/>
        <v>56.363020245409857</v>
      </c>
      <c r="BX104" s="247">
        <f t="shared" si="206"/>
        <v>58.166636893262975</v>
      </c>
      <c r="BY104" s="247">
        <f t="shared" si="207"/>
        <v>60.02796927384739</v>
      </c>
      <c r="BZ104" s="247">
        <f t="shared" si="208"/>
        <v>61.948864290610508</v>
      </c>
      <c r="CA104" s="247">
        <f t="shared" si="209"/>
        <v>63.931227947910045</v>
      </c>
      <c r="CB104" s="247">
        <f t="shared" si="210"/>
        <v>65.977027242243167</v>
      </c>
      <c r="CC104" s="247">
        <f t="shared" si="211"/>
        <v>68.088292113994953</v>
      </c>
      <c r="CD104" s="247">
        <f t="shared" si="212"/>
        <v>70.267117461642798</v>
      </c>
      <c r="CE104" s="247">
        <f t="shared" si="213"/>
        <v>72.515665220415372</v>
      </c>
      <c r="CF104" s="247">
        <f t="shared" si="214"/>
        <v>74.836166507468661</v>
      </c>
      <c r="CG104" s="247">
        <f t="shared" si="215"/>
        <v>77.230923835707657</v>
      </c>
      <c r="CH104" s="247">
        <f t="shared" si="216"/>
        <v>79.7023133984503</v>
      </c>
      <c r="CI104" s="247">
        <f t="shared" si="217"/>
        <v>82.252787427200715</v>
      </c>
      <c r="CJ104" s="247">
        <f t="shared" si="218"/>
        <v>84.88487662487114</v>
      </c>
      <c r="CK104" s="247">
        <f t="shared" si="219"/>
        <v>87.601192676867015</v>
      </c>
      <c r="CL104" s="247">
        <f t="shared" si="220"/>
        <v>90.404430842526764</v>
      </c>
      <c r="CM104" s="247">
        <f t="shared" si="221"/>
        <v>93.297372629487626</v>
      </c>
      <c r="CN104" s="247">
        <f t="shared" si="222"/>
        <v>96.282888553631238</v>
      </c>
      <c r="CO104" s="247">
        <f t="shared" si="223"/>
        <v>99.363940987347448</v>
      </c>
      <c r="CP104" s="247">
        <f t="shared" si="224"/>
        <v>102.54358709894257</v>
      </c>
      <c r="CQ104" s="247">
        <f t="shared" si="225"/>
        <v>105.82498188610873</v>
      </c>
      <c r="CR104" s="247">
        <f t="shared" si="226"/>
        <v>109.21138130646422</v>
      </c>
      <c r="CS104" s="247">
        <f t="shared" si="227"/>
        <v>112.70614550827108</v>
      </c>
      <c r="CT104" s="247">
        <f t="shared" si="228"/>
        <v>116.31274216453575</v>
      </c>
      <c r="CU104" s="247">
        <f t="shared" si="229"/>
        <v>120.03474991380089</v>
      </c>
      <c r="CV104" s="247">
        <f t="shared" si="230"/>
        <v>123.87586191104252</v>
      </c>
      <c r="CW104" s="247">
        <f t="shared" si="231"/>
        <v>127.83988949219588</v>
      </c>
      <c r="CX104" s="247">
        <f t="shared" si="232"/>
        <v>131.93076595594616</v>
      </c>
      <c r="CY104" s="247">
        <f t="shared" si="233"/>
        <v>136.15255046653644</v>
      </c>
      <c r="CZ104" s="247">
        <f t="shared" si="234"/>
        <v>140.5094320814656</v>
      </c>
      <c r="DA104" s="247">
        <f t="shared" si="235"/>
        <v>145.0057339080725</v>
      </c>
      <c r="DB104" s="247">
        <f t="shared" si="236"/>
        <v>149.64591739313082</v>
      </c>
      <c r="DC104" s="247">
        <f t="shared" si="237"/>
        <v>154.434586749711</v>
      </c>
      <c r="DD104" s="247">
        <f t="shared" si="238"/>
        <v>159.37649352570176</v>
      </c>
      <c r="DE104" s="247">
        <f t="shared" si="239"/>
        <v>164.47654131852423</v>
      </c>
      <c r="DF104" s="247">
        <f t="shared" si="240"/>
        <v>169.73979064071702</v>
      </c>
      <c r="DG104" s="247">
        <f t="shared" si="241"/>
        <v>175.17146394121997</v>
      </c>
      <c r="DH104" s="247">
        <f t="shared" si="242"/>
        <v>180.77695078733902</v>
      </c>
      <c r="DI104" s="247">
        <f t="shared" si="243"/>
        <v>186.56181321253388</v>
      </c>
      <c r="DJ104" s="247">
        <f t="shared" si="244"/>
        <v>192.53179123533496</v>
      </c>
    </row>
    <row r="105" spans="2:114" x14ac:dyDescent="0.2">
      <c r="B105" s="236" t="str">
        <f t="shared" si="245"/>
        <v>others</v>
      </c>
      <c r="C105" s="65" t="s">
        <v>2</v>
      </c>
      <c r="D105" s="247">
        <f t="shared" ref="D105:AF105" si="282">D$82*D92</f>
        <v>1.5743253825430277</v>
      </c>
      <c r="E105" s="247">
        <f t="shared" si="282"/>
        <v>1.6161581003282395</v>
      </c>
      <c r="F105" s="247">
        <f t="shared" si="282"/>
        <v>1.6406134830238295</v>
      </c>
      <c r="G105" s="247">
        <f t="shared" si="282"/>
        <v>1.6698560154995024</v>
      </c>
      <c r="H105" s="247">
        <f t="shared" si="282"/>
        <v>1.6948517705522665</v>
      </c>
      <c r="I105" s="247">
        <f t="shared" si="282"/>
        <v>1.784417917930178</v>
      </c>
      <c r="J105" s="247">
        <f t="shared" si="282"/>
        <v>3.2903288491042666</v>
      </c>
      <c r="K105" s="247">
        <f t="shared" si="282"/>
        <v>2.8862828163968168</v>
      </c>
      <c r="L105" s="247">
        <f t="shared" si="282"/>
        <v>3.2852668143648134</v>
      </c>
      <c r="M105" s="247">
        <f t="shared" si="282"/>
        <v>4.2098202667775029</v>
      </c>
      <c r="N105" s="247">
        <f t="shared" si="282"/>
        <v>5.7576560981264313</v>
      </c>
      <c r="O105" s="247">
        <f t="shared" si="282"/>
        <v>4.4347826086956523</v>
      </c>
      <c r="P105" s="247">
        <f t="shared" si="282"/>
        <v>3.7035714285714287</v>
      </c>
      <c r="Q105" s="247">
        <f t="shared" si="282"/>
        <v>3.9926605504587154</v>
      </c>
      <c r="R105" s="247">
        <f t="shared" si="282"/>
        <v>4.4264150943396228</v>
      </c>
      <c r="S105" s="247">
        <f t="shared" si="282"/>
        <v>4.1592233009708748</v>
      </c>
      <c r="T105" s="247">
        <f t="shared" si="282"/>
        <v>4.6919999999999993</v>
      </c>
      <c r="U105" s="247">
        <f t="shared" si="282"/>
        <v>5.5730213217604838</v>
      </c>
      <c r="V105" s="247">
        <f t="shared" si="282"/>
        <v>6.8042527308112986</v>
      </c>
      <c r="W105" s="247">
        <f t="shared" si="282"/>
        <v>5.8050296234340246</v>
      </c>
      <c r="X105" s="247">
        <f t="shared" si="282"/>
        <v>13.795965083982857</v>
      </c>
      <c r="Y105" s="247">
        <f t="shared" si="282"/>
        <v>22.653460860443417</v>
      </c>
      <c r="Z105" s="247">
        <f t="shared" si="282"/>
        <v>30.079729665028523</v>
      </c>
      <c r="AA105" s="247">
        <f t="shared" si="282"/>
        <v>27.206330044060962</v>
      </c>
      <c r="AB105" s="247">
        <f t="shared" si="282"/>
        <v>34.286118962241297</v>
      </c>
      <c r="AC105" s="247">
        <f t="shared" si="282"/>
        <v>37.173251714200958</v>
      </c>
      <c r="AD105" s="247">
        <f t="shared" si="282"/>
        <v>21.524437242288315</v>
      </c>
      <c r="AE105" s="247">
        <f t="shared" si="282"/>
        <v>25.070075942847986</v>
      </c>
      <c r="AF105" s="247">
        <f t="shared" si="282"/>
        <v>32.47643397206965</v>
      </c>
      <c r="AG105" s="247">
        <f t="shared" ref="AG105" si="283">AG$82*AG92</f>
        <v>25.02048479934346</v>
      </c>
      <c r="AH105" s="247">
        <f t="shared" ref="AH105" si="284">AH100</f>
        <v>25.821140312922452</v>
      </c>
      <c r="AI105" s="247">
        <f t="shared" si="252"/>
        <v>26.647416802935972</v>
      </c>
      <c r="AJ105" s="247">
        <f t="shared" si="253"/>
        <v>27.500134140629925</v>
      </c>
      <c r="AK105" s="247">
        <f t="shared" si="254"/>
        <v>28.380138433130082</v>
      </c>
      <c r="AL105" s="247">
        <f t="shared" si="255"/>
        <v>29.288302862990246</v>
      </c>
      <c r="AM105" s="247">
        <f t="shared" si="256"/>
        <v>30.225528554605933</v>
      </c>
      <c r="AN105" s="247">
        <f t="shared" si="257"/>
        <v>31.192745468353323</v>
      </c>
      <c r="AO105" s="247">
        <f t="shared" si="258"/>
        <v>32.190913323340631</v>
      </c>
      <c r="AP105" s="247">
        <f t="shared" si="259"/>
        <v>33.221022549687532</v>
      </c>
      <c r="AQ105" s="247">
        <f t="shared" si="260"/>
        <v>34.284095271277536</v>
      </c>
      <c r="AR105" s="247">
        <f t="shared" si="261"/>
        <v>35.381186319958417</v>
      </c>
      <c r="AS105" s="247">
        <f t="shared" si="262"/>
        <v>36.513384282197087</v>
      </c>
      <c r="AT105" s="247">
        <f t="shared" si="263"/>
        <v>37.681812579227397</v>
      </c>
      <c r="AU105" s="247">
        <f t="shared" si="264"/>
        <v>38.887630581762679</v>
      </c>
      <c r="AV105" s="247">
        <f t="shared" si="265"/>
        <v>40.132034760379085</v>
      </c>
      <c r="AW105" s="247">
        <f t="shared" si="266"/>
        <v>41.416259872711215</v>
      </c>
      <c r="AX105" s="247">
        <f t="shared" si="267"/>
        <v>42.741580188637975</v>
      </c>
      <c r="AY105" s="247">
        <f t="shared" si="268"/>
        <v>44.109310754674389</v>
      </c>
      <c r="AZ105" s="247">
        <f t="shared" si="269"/>
        <v>45.52080869882397</v>
      </c>
      <c r="BA105" s="247">
        <f t="shared" si="270"/>
        <v>46.977474577186335</v>
      </c>
      <c r="BB105" s="247">
        <f t="shared" si="271"/>
        <v>48.480753763656303</v>
      </c>
      <c r="BC105" s="247">
        <f t="shared" si="272"/>
        <v>50.032137884093302</v>
      </c>
      <c r="BD105" s="247">
        <f t="shared" si="273"/>
        <v>51.633166296384289</v>
      </c>
      <c r="BE105" s="247">
        <f t="shared" si="274"/>
        <v>53.285427617868585</v>
      </c>
      <c r="BF105" s="247">
        <f t="shared" si="275"/>
        <v>54.990561301640383</v>
      </c>
      <c r="BG105" s="247">
        <f t="shared" si="276"/>
        <v>56.750259263292875</v>
      </c>
      <c r="BH105" s="247">
        <f t="shared" si="277"/>
        <v>58.566267559718248</v>
      </c>
      <c r="BI105" s="247">
        <f t="shared" si="278"/>
        <v>60.440388121629233</v>
      </c>
      <c r="BJ105" s="247">
        <f t="shared" si="279"/>
        <v>62.374480541521372</v>
      </c>
      <c r="BK105" s="247">
        <f t="shared" si="280"/>
        <v>64.370463918850064</v>
      </c>
      <c r="BL105" s="247">
        <f t="shared" si="281"/>
        <v>66.430318764253272</v>
      </c>
      <c r="BM105" s="247">
        <f t="shared" si="195"/>
        <v>68.556088964709375</v>
      </c>
      <c r="BN105" s="247">
        <f t="shared" si="196"/>
        <v>70.749883811580077</v>
      </c>
      <c r="BO105" s="247">
        <f t="shared" si="197"/>
        <v>73.01388009355064</v>
      </c>
      <c r="BP105" s="247">
        <f t="shared" si="198"/>
        <v>75.350324256544269</v>
      </c>
      <c r="BQ105" s="247">
        <f t="shared" si="199"/>
        <v>77.761534632753694</v>
      </c>
      <c r="BR105" s="247">
        <f t="shared" si="200"/>
        <v>80.249903741001816</v>
      </c>
      <c r="BS105" s="247">
        <f t="shared" si="201"/>
        <v>82.817900660713875</v>
      </c>
      <c r="BT105" s="247">
        <f t="shared" si="202"/>
        <v>85.46807348185672</v>
      </c>
      <c r="BU105" s="247">
        <f t="shared" si="203"/>
        <v>88.203051833276135</v>
      </c>
      <c r="BV105" s="247">
        <f t="shared" si="204"/>
        <v>91.025549491940978</v>
      </c>
      <c r="BW105" s="247">
        <f t="shared" si="205"/>
        <v>93.93836707568309</v>
      </c>
      <c r="BX105" s="247">
        <f t="shared" si="206"/>
        <v>96.944394822104954</v>
      </c>
      <c r="BY105" s="247">
        <f t="shared" si="207"/>
        <v>100.04661545641231</v>
      </c>
      <c r="BZ105" s="247">
        <f t="shared" si="208"/>
        <v>103.24810715101751</v>
      </c>
      <c r="CA105" s="247">
        <f t="shared" si="209"/>
        <v>106.55204657985007</v>
      </c>
      <c r="CB105" s="247">
        <f t="shared" si="210"/>
        <v>109.96171207040527</v>
      </c>
      <c r="CC105" s="247">
        <f t="shared" si="211"/>
        <v>113.48048685665825</v>
      </c>
      <c r="CD105" s="247">
        <f t="shared" si="212"/>
        <v>117.11186243607131</v>
      </c>
      <c r="CE105" s="247">
        <f t="shared" si="213"/>
        <v>120.85944203402559</v>
      </c>
      <c r="CF105" s="247">
        <f t="shared" si="214"/>
        <v>124.72694417911441</v>
      </c>
      <c r="CG105" s="247">
        <f t="shared" si="215"/>
        <v>128.71820639284607</v>
      </c>
      <c r="CH105" s="247">
        <f t="shared" si="216"/>
        <v>132.83718899741714</v>
      </c>
      <c r="CI105" s="247">
        <f t="shared" si="217"/>
        <v>137.08797904533449</v>
      </c>
      <c r="CJ105" s="247">
        <f t="shared" si="218"/>
        <v>141.4747943747852</v>
      </c>
      <c r="CK105" s="247">
        <f t="shared" si="219"/>
        <v>146.00198779477833</v>
      </c>
      <c r="CL105" s="247">
        <f t="shared" si="220"/>
        <v>150.67405140421124</v>
      </c>
      <c r="CM105" s="247">
        <f t="shared" si="221"/>
        <v>155.495621049146</v>
      </c>
      <c r="CN105" s="247">
        <f t="shared" si="222"/>
        <v>160.47148092271868</v>
      </c>
      <c r="CO105" s="247">
        <f t="shared" si="223"/>
        <v>165.60656831224568</v>
      </c>
      <c r="CP105" s="247">
        <f t="shared" si="224"/>
        <v>170.90597849823754</v>
      </c>
      <c r="CQ105" s="247">
        <f t="shared" si="225"/>
        <v>176.37496981018114</v>
      </c>
      <c r="CR105" s="247">
        <f t="shared" si="226"/>
        <v>182.01896884410695</v>
      </c>
      <c r="CS105" s="247">
        <f t="shared" si="227"/>
        <v>187.84357584711839</v>
      </c>
      <c r="CT105" s="247">
        <f t="shared" si="228"/>
        <v>193.85457027422618</v>
      </c>
      <c r="CU105" s="247">
        <f t="shared" si="229"/>
        <v>200.05791652300141</v>
      </c>
      <c r="CV105" s="247">
        <f t="shared" si="230"/>
        <v>206.45976985173746</v>
      </c>
      <c r="CW105" s="247">
        <f t="shared" si="231"/>
        <v>213.06648248699307</v>
      </c>
      <c r="CX105" s="247">
        <f t="shared" si="232"/>
        <v>219.88460992657684</v>
      </c>
      <c r="CY105" s="247">
        <f t="shared" si="233"/>
        <v>226.92091744422731</v>
      </c>
      <c r="CZ105" s="247">
        <f t="shared" si="234"/>
        <v>234.18238680244261</v>
      </c>
      <c r="DA105" s="247">
        <f t="shared" si="235"/>
        <v>241.67622318012079</v>
      </c>
      <c r="DB105" s="247">
        <f t="shared" si="236"/>
        <v>249.40986232188465</v>
      </c>
      <c r="DC105" s="247">
        <f t="shared" si="237"/>
        <v>257.39097791618497</v>
      </c>
      <c r="DD105" s="247">
        <f t="shared" si="238"/>
        <v>265.62748920950287</v>
      </c>
      <c r="DE105" s="247">
        <f t="shared" si="239"/>
        <v>274.12756886420698</v>
      </c>
      <c r="DF105" s="247">
        <f t="shared" si="240"/>
        <v>282.89965106786161</v>
      </c>
      <c r="DG105" s="247">
        <f t="shared" si="241"/>
        <v>291.95243990203318</v>
      </c>
      <c r="DH105" s="247">
        <f t="shared" si="242"/>
        <v>301.29491797889824</v>
      </c>
      <c r="DI105" s="247">
        <f t="shared" si="243"/>
        <v>310.936355354223</v>
      </c>
      <c r="DJ105" s="247">
        <f t="shared" si="244"/>
        <v>320.88631872555817</v>
      </c>
    </row>
    <row r="106" spans="2:114" x14ac:dyDescent="0.2">
      <c r="B106" s="65"/>
      <c r="C106" s="65"/>
      <c r="D106" s="65"/>
      <c r="E106" s="65"/>
      <c r="F106" s="65"/>
      <c r="G106" s="65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/>
      <c r="BU106" s="65"/>
      <c r="BV106" s="65"/>
      <c r="BW106" s="65"/>
      <c r="BX106" s="65"/>
      <c r="BY106" s="65"/>
      <c r="BZ106" s="65"/>
      <c r="CA106" s="65"/>
      <c r="CB106" s="65"/>
      <c r="CC106" s="65"/>
      <c r="CD106" s="65"/>
      <c r="CE106" s="65"/>
      <c r="CF106" s="65"/>
      <c r="CG106" s="65"/>
      <c r="CH106" s="65"/>
      <c r="CI106" s="65"/>
      <c r="CJ106" s="65"/>
      <c r="CK106" s="65"/>
      <c r="CL106" s="65"/>
      <c r="CM106" s="65"/>
      <c r="CN106" s="65"/>
      <c r="CO106" s="65"/>
      <c r="CP106" s="65"/>
      <c r="CQ106" s="65"/>
      <c r="CR106" s="65"/>
      <c r="CS106" s="65"/>
      <c r="CT106" s="65"/>
      <c r="CU106" s="65"/>
      <c r="CV106" s="65"/>
      <c r="CW106" s="65"/>
      <c r="CX106" s="65"/>
      <c r="CY106" s="65"/>
      <c r="CZ106" s="65"/>
      <c r="DA106" s="65"/>
      <c r="DB106" s="65"/>
      <c r="DC106" s="65"/>
      <c r="DD106" s="65"/>
      <c r="DE106" s="65"/>
      <c r="DF106" s="65"/>
      <c r="DG106" s="65"/>
      <c r="DH106" s="65"/>
      <c r="DI106" s="65"/>
      <c r="DJ106" s="65"/>
    </row>
    <row r="107" spans="2:114" x14ac:dyDescent="0.2">
      <c r="B107" s="64" t="s">
        <v>454</v>
      </c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5"/>
      <c r="DI107" s="65"/>
      <c r="DJ107" s="65"/>
    </row>
    <row r="108" spans="2:114" ht="16" thickBot="1" x14ac:dyDescent="0.25">
      <c r="B108" s="65" t="s">
        <v>455</v>
      </c>
      <c r="C108" s="65" t="s">
        <v>2</v>
      </c>
      <c r="D108" s="65"/>
      <c r="E108" s="65"/>
      <c r="F108" s="65"/>
      <c r="G108" s="65"/>
      <c r="H108" s="74">
        <f>SUM(H102:H105)</f>
        <v>36.608798243928959</v>
      </c>
      <c r="I108" s="74">
        <f t="shared" ref="I108:AF108" si="285">SUM(I102:I105)</f>
        <v>38.543427027291841</v>
      </c>
      <c r="J108" s="74">
        <f t="shared" si="285"/>
        <v>71.071103140652156</v>
      </c>
      <c r="K108" s="74">
        <f t="shared" si="285"/>
        <v>62.343708834171238</v>
      </c>
      <c r="L108" s="74">
        <f t="shared" si="285"/>
        <v>70.961763190279967</v>
      </c>
      <c r="M108" s="74">
        <f t="shared" si="285"/>
        <v>90.932117762394057</v>
      </c>
      <c r="N108" s="74">
        <f t="shared" si="285"/>
        <v>124.36537171953091</v>
      </c>
      <c r="O108" s="74">
        <f t="shared" si="285"/>
        <v>95.791304347826099</v>
      </c>
      <c r="P108" s="74">
        <f t="shared" si="285"/>
        <v>79.997142857142848</v>
      </c>
      <c r="Q108" s="74">
        <f t="shared" si="285"/>
        <v>86.241467889908236</v>
      </c>
      <c r="R108" s="74">
        <f t="shared" si="285"/>
        <v>95.610566037735836</v>
      </c>
      <c r="S108" s="74">
        <f t="shared" si="285"/>
        <v>89.839223300970886</v>
      </c>
      <c r="T108" s="74">
        <f t="shared" si="285"/>
        <v>101.34719999999999</v>
      </c>
      <c r="U108" s="74">
        <f t="shared" si="285"/>
        <v>120.37726055002643</v>
      </c>
      <c r="V108" s="74">
        <f t="shared" si="285"/>
        <v>146.97185898552405</v>
      </c>
      <c r="W108" s="74">
        <f t="shared" si="285"/>
        <v>125.38863986617493</v>
      </c>
      <c r="X108" s="74">
        <f t="shared" si="285"/>
        <v>297.99284581402969</v>
      </c>
      <c r="Y108" s="74">
        <f t="shared" si="285"/>
        <v>489.31475458557776</v>
      </c>
      <c r="Z108" s="74">
        <f t="shared" si="285"/>
        <v>649.72216076461598</v>
      </c>
      <c r="AA108" s="74">
        <f t="shared" si="285"/>
        <v>587.65672895171679</v>
      </c>
      <c r="AB108" s="74">
        <f t="shared" si="285"/>
        <v>740.58016958441192</v>
      </c>
      <c r="AC108" s="74">
        <f t="shared" si="285"/>
        <v>802.94223702674071</v>
      </c>
      <c r="AD108" s="74">
        <f t="shared" si="285"/>
        <v>464.92784443342748</v>
      </c>
      <c r="AE108" s="74">
        <f t="shared" si="285"/>
        <v>541.51364036551649</v>
      </c>
      <c r="AF108" s="74">
        <f t="shared" si="285"/>
        <v>701.49097379670434</v>
      </c>
      <c r="AG108" s="74">
        <f t="shared" ref="AG108" si="286">SUM(AG102:AG105)</f>
        <v>540.44247166581863</v>
      </c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/>
      <c r="CB108" s="65"/>
      <c r="CC108" s="65"/>
      <c r="CD108" s="65"/>
      <c r="CE108" s="65"/>
      <c r="CF108" s="65"/>
      <c r="CG108" s="65"/>
      <c r="CH108" s="65"/>
      <c r="CI108" s="65"/>
      <c r="CJ108" s="65"/>
      <c r="CK108" s="65"/>
      <c r="CL108" s="65"/>
      <c r="CM108" s="65"/>
      <c r="CN108" s="65"/>
      <c r="CO108" s="65"/>
      <c r="CP108" s="65"/>
      <c r="CQ108" s="65"/>
      <c r="CR108" s="65"/>
      <c r="CS108" s="65"/>
      <c r="CT108" s="65"/>
      <c r="CU108" s="65"/>
      <c r="CV108" s="65"/>
      <c r="CW108" s="65"/>
      <c r="CX108" s="65"/>
      <c r="CY108" s="65"/>
      <c r="CZ108" s="65"/>
      <c r="DA108" s="65"/>
      <c r="DB108" s="65"/>
      <c r="DC108" s="65"/>
      <c r="DD108" s="65"/>
      <c r="DE108" s="65"/>
      <c r="DF108" s="65"/>
      <c r="DG108" s="65"/>
      <c r="DH108" s="65"/>
      <c r="DI108" s="65"/>
      <c r="DJ108" s="65"/>
    </row>
    <row r="109" spans="2:114" ht="16" thickBot="1" x14ac:dyDescent="0.25">
      <c r="B109" s="75" t="s">
        <v>453</v>
      </c>
      <c r="C109" s="379">
        <f>(CORREL(H108:AG108,H83:AG83))^2</f>
        <v>0.7521648462149273</v>
      </c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65"/>
      <c r="CQ109" s="65"/>
      <c r="CR109" s="65"/>
      <c r="CS109" s="65"/>
      <c r="CT109" s="65"/>
      <c r="CU109" s="65"/>
      <c r="CV109" s="65"/>
      <c r="CW109" s="65"/>
      <c r="CX109" s="65"/>
      <c r="CY109" s="65"/>
      <c r="CZ109" s="65"/>
      <c r="DA109" s="65"/>
      <c r="DB109" s="65"/>
      <c r="DC109" s="65"/>
      <c r="DD109" s="65"/>
      <c r="DE109" s="65"/>
      <c r="DF109" s="65"/>
      <c r="DG109" s="65"/>
      <c r="DH109" s="65"/>
      <c r="DI109" s="65"/>
      <c r="DJ109" s="65"/>
    </row>
    <row r="110" spans="2:114" x14ac:dyDescent="0.2"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/>
      <c r="CB110" s="65"/>
      <c r="CC110" s="65"/>
      <c r="CD110" s="65"/>
      <c r="CE110" s="65"/>
      <c r="CF110" s="65"/>
      <c r="CG110" s="65"/>
      <c r="CH110" s="65"/>
      <c r="CI110" s="65"/>
      <c r="CJ110" s="65"/>
      <c r="CK110" s="65"/>
      <c r="CL110" s="65"/>
      <c r="CM110" s="65"/>
      <c r="CN110" s="65"/>
      <c r="CO110" s="65"/>
      <c r="CP110" s="65"/>
      <c r="CQ110" s="65"/>
      <c r="CR110" s="65"/>
      <c r="CS110" s="65"/>
      <c r="CT110" s="65"/>
      <c r="CU110" s="65"/>
      <c r="CV110" s="65"/>
      <c r="CW110" s="65"/>
      <c r="CX110" s="65"/>
      <c r="CY110" s="65"/>
      <c r="CZ110" s="65"/>
      <c r="DA110" s="65"/>
      <c r="DB110" s="65"/>
      <c r="DC110" s="65"/>
      <c r="DD110" s="65"/>
      <c r="DE110" s="65"/>
      <c r="DF110" s="65"/>
      <c r="DG110" s="65"/>
      <c r="DH110" s="65"/>
      <c r="DI110" s="65"/>
      <c r="DJ110" s="65"/>
    </row>
    <row r="111" spans="2:114" x14ac:dyDescent="0.2">
      <c r="B111" s="64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/>
      <c r="CB111" s="65"/>
      <c r="CC111" s="65"/>
      <c r="CD111" s="65"/>
      <c r="CE111" s="65"/>
      <c r="CF111" s="65"/>
      <c r="CG111" s="65"/>
      <c r="CH111" s="65"/>
      <c r="CI111" s="65"/>
      <c r="CJ111" s="65"/>
      <c r="CK111" s="65"/>
      <c r="CL111" s="65"/>
      <c r="CM111" s="65"/>
      <c r="CN111" s="65"/>
      <c r="CO111" s="65"/>
      <c r="CP111" s="65"/>
      <c r="CQ111" s="65"/>
      <c r="CR111" s="65"/>
      <c r="CS111" s="65"/>
      <c r="CT111" s="65"/>
      <c r="CU111" s="65"/>
      <c r="CV111" s="65"/>
      <c r="CW111" s="65"/>
      <c r="CX111" s="65"/>
      <c r="CY111" s="65"/>
      <c r="CZ111" s="65"/>
      <c r="DA111" s="65"/>
      <c r="DB111" s="65"/>
      <c r="DC111" s="65"/>
      <c r="DD111" s="65"/>
      <c r="DE111" s="65"/>
      <c r="DF111" s="65"/>
      <c r="DG111" s="65"/>
      <c r="DH111" s="65"/>
      <c r="DI111" s="65"/>
      <c r="DJ111" s="65"/>
    </row>
    <row r="112" spans="2:114" x14ac:dyDescent="0.2">
      <c r="B112" s="119"/>
      <c r="C112" s="119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/>
      <c r="CB112" s="65"/>
      <c r="CC112" s="65"/>
      <c r="CD112" s="65"/>
      <c r="CE112" s="65"/>
      <c r="CF112" s="65"/>
      <c r="CG112" s="65"/>
      <c r="CH112" s="65"/>
      <c r="CI112" s="65"/>
      <c r="CJ112" s="65"/>
      <c r="CK112" s="65"/>
      <c r="CL112" s="65"/>
      <c r="CM112" s="65"/>
      <c r="CN112" s="65"/>
      <c r="CO112" s="65"/>
      <c r="CP112" s="65"/>
      <c r="CQ112" s="65"/>
      <c r="CR112" s="65"/>
      <c r="CS112" s="65"/>
      <c r="CT112" s="65"/>
      <c r="CU112" s="65"/>
      <c r="CV112" s="65"/>
      <c r="CW112" s="65"/>
      <c r="CX112" s="65"/>
      <c r="CY112" s="65"/>
      <c r="CZ112" s="65"/>
      <c r="DA112" s="65"/>
      <c r="DB112" s="65"/>
      <c r="DC112" s="65"/>
      <c r="DD112" s="65"/>
      <c r="DE112" s="65"/>
      <c r="DF112" s="65"/>
      <c r="DG112" s="65"/>
      <c r="DH112" s="65"/>
      <c r="DI112" s="65"/>
      <c r="DJ112" s="65"/>
    </row>
    <row r="113" spans="2:114" x14ac:dyDescent="0.2">
      <c r="B113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/>
      <c r="CB113" s="65"/>
      <c r="CC113" s="65"/>
      <c r="CD113" s="65"/>
      <c r="CE113" s="65"/>
      <c r="CF113" s="65"/>
      <c r="CG113" s="65"/>
      <c r="CH113" s="65"/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65"/>
      <c r="DI113" s="65"/>
      <c r="DJ113" s="65"/>
    </row>
    <row r="114" spans="2:114" x14ac:dyDescent="0.2">
      <c r="B114" s="64"/>
      <c r="C114" s="2"/>
    </row>
    <row r="115" spans="2:114" x14ac:dyDescent="0.2">
      <c r="B115" s="119"/>
      <c r="C115" s="119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DK108"/>
  <sheetViews>
    <sheetView zoomScale="80" zoomScaleNormal="80" workbookViewId="0">
      <pane xSplit="3" ySplit="2" topLeftCell="D3" activePane="bottomRight" state="frozen"/>
      <selection activeCell="B51" sqref="B51:B70"/>
      <selection pane="topRight" activeCell="B51" sqref="B51:B70"/>
      <selection pane="bottomLeft" activeCell="B51" sqref="B51:B70"/>
      <selection pane="bottomRight" activeCell="B118" sqref="B118"/>
    </sheetView>
  </sheetViews>
  <sheetFormatPr baseColWidth="10" defaultColWidth="11.5" defaultRowHeight="15" x14ac:dyDescent="0.2"/>
  <cols>
    <col min="1" max="1" width="5.6640625" style="9" bestFit="1" customWidth="1"/>
    <col min="2" max="2" width="54.33203125" style="2" bestFit="1" customWidth="1"/>
    <col min="3" max="3" width="14.5" style="5" bestFit="1" customWidth="1"/>
    <col min="4" max="33" width="8.6640625" bestFit="1" customWidth="1"/>
    <col min="34" max="44" width="6.5" bestFit="1" customWidth="1"/>
    <col min="45" max="113" width="6.6640625" bestFit="1" customWidth="1"/>
    <col min="114" max="114" width="8" bestFit="1" customWidth="1"/>
    <col min="115" max="115" width="44.1640625" style="390" bestFit="1" customWidth="1"/>
  </cols>
  <sheetData>
    <row r="1" spans="1:115" x14ac:dyDescent="0.2">
      <c r="A1" s="9" t="s">
        <v>62</v>
      </c>
    </row>
    <row r="2" spans="1:115" s="1" customFormat="1" x14ac:dyDescent="0.2">
      <c r="A2" s="9" t="s">
        <v>57</v>
      </c>
      <c r="B2" s="26" t="e">
        <f ca="1">MID(CELL("Dateiname",$B$2),FIND("]", CELL("Dateiname",$B$2))+1,31)&amp;" HI"</f>
        <v>#VALUE!</v>
      </c>
      <c r="C2" s="10" t="s">
        <v>1</v>
      </c>
      <c r="D2" s="11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s="9" t="s">
        <v>57</v>
      </c>
      <c r="B3" s="7" t="str">
        <f>'Data Non-Energy-Sector'!B36</f>
        <v>Polymer Catalyst</v>
      </c>
      <c r="C3" s="8" t="s">
        <v>2</v>
      </c>
      <c r="D3" s="80">
        <f>D95</f>
        <v>16.670234275550982</v>
      </c>
      <c r="E3" s="80">
        <f t="shared" ref="E3:BL6" si="51">E95</f>
        <v>16.50041019475082</v>
      </c>
      <c r="F3" s="80">
        <f t="shared" si="51"/>
        <v>16.759363625442013</v>
      </c>
      <c r="G3" s="80">
        <f t="shared" si="51"/>
        <v>17.069007281439248</v>
      </c>
      <c r="H3" s="80">
        <f t="shared" si="51"/>
        <v>17.33368261300939</v>
      </c>
      <c r="I3" s="80">
        <f t="shared" si="51"/>
        <v>15.974165996695193</v>
      </c>
      <c r="J3" s="80">
        <f t="shared" si="51"/>
        <v>19.480266463941071</v>
      </c>
      <c r="K3" s="80">
        <f t="shared" si="51"/>
        <v>23.970104338249008</v>
      </c>
      <c r="L3" s="80">
        <f t="shared" si="51"/>
        <v>21.881051034062022</v>
      </c>
      <c r="M3" s="80">
        <f t="shared" si="51"/>
        <v>23.398767358772105</v>
      </c>
      <c r="N3" s="80">
        <f t="shared" si="51"/>
        <v>29.719696599023379</v>
      </c>
      <c r="O3" s="80">
        <f t="shared" si="51"/>
        <v>29.45537130783346</v>
      </c>
      <c r="P3" s="80">
        <f t="shared" si="51"/>
        <v>22.39160930419531</v>
      </c>
      <c r="Q3" s="80">
        <f t="shared" si="51"/>
        <v>20.497681332937677</v>
      </c>
      <c r="R3" s="80">
        <f t="shared" si="51"/>
        <v>42.299058939115277</v>
      </c>
      <c r="S3" s="80">
        <f t="shared" si="51"/>
        <v>45.41340250758001</v>
      </c>
      <c r="T3" s="80">
        <f t="shared" si="51"/>
        <v>46.262208266517106</v>
      </c>
      <c r="U3" s="80">
        <f t="shared" si="51"/>
        <v>52.491087198443672</v>
      </c>
      <c r="V3" s="80">
        <f t="shared" si="51"/>
        <v>73.763182463721748</v>
      </c>
      <c r="W3" s="80">
        <f t="shared" si="51"/>
        <v>65.634959147043162</v>
      </c>
      <c r="X3" s="80">
        <f t="shared" si="51"/>
        <v>64.571436274047329</v>
      </c>
      <c r="Y3" s="80">
        <f t="shared" si="51"/>
        <v>53.064897824938662</v>
      </c>
      <c r="Z3" s="80">
        <f t="shared" si="51"/>
        <v>81.626279353633606</v>
      </c>
      <c r="AA3" s="80">
        <f t="shared" si="51"/>
        <v>83.900970641302678</v>
      </c>
      <c r="AB3" s="80">
        <f t="shared" si="51"/>
        <v>90.396350177152627</v>
      </c>
      <c r="AC3" s="80">
        <f t="shared" si="51"/>
        <v>93.885284209436918</v>
      </c>
      <c r="AD3" s="80">
        <f t="shared" si="51"/>
        <v>74.814072546660768</v>
      </c>
      <c r="AE3" s="80">
        <f t="shared" si="51"/>
        <v>64.247942693576391</v>
      </c>
      <c r="AF3" s="80">
        <f t="shared" si="51"/>
        <v>74.860285508144386</v>
      </c>
      <c r="AG3" s="80">
        <f t="shared" si="51"/>
        <v>68.779056574667067</v>
      </c>
      <c r="AH3" s="80">
        <f t="shared" si="51"/>
        <v>70.979986385056421</v>
      </c>
      <c r="AI3" s="80">
        <f t="shared" si="51"/>
        <v>73.251345949378234</v>
      </c>
      <c r="AJ3" s="80">
        <f t="shared" si="51"/>
        <v>75.595389019758343</v>
      </c>
      <c r="AK3" s="80">
        <f t="shared" si="51"/>
        <v>78.014441468390615</v>
      </c>
      <c r="AL3" s="80">
        <f t="shared" si="51"/>
        <v>80.510903595379119</v>
      </c>
      <c r="AM3" s="80">
        <f t="shared" si="51"/>
        <v>83.087252510431256</v>
      </c>
      <c r="AN3" s="80">
        <f t="shared" si="51"/>
        <v>85.746044590765052</v>
      </c>
      <c r="AO3" s="80">
        <f t="shared" si="51"/>
        <v>88.489918017669538</v>
      </c>
      <c r="AP3" s="80">
        <f t="shared" si="51"/>
        <v>91.321595394234961</v>
      </c>
      <c r="AQ3" s="80">
        <f t="shared" si="51"/>
        <v>94.243886446850482</v>
      </c>
      <c r="AR3" s="80">
        <f t="shared" si="51"/>
        <v>97.259690813149703</v>
      </c>
      <c r="AS3" s="80">
        <f t="shared" si="51"/>
        <v>100.3720009191705</v>
      </c>
      <c r="AT3" s="80">
        <f t="shared" si="51"/>
        <v>103.58390494858396</v>
      </c>
      <c r="AU3" s="80">
        <f t="shared" si="51"/>
        <v>106.89858990693865</v>
      </c>
      <c r="AV3" s="80">
        <f t="shared" si="51"/>
        <v>110.31934478396069</v>
      </c>
      <c r="AW3" s="80">
        <f t="shared" si="51"/>
        <v>113.84956381704744</v>
      </c>
      <c r="AX3" s="80">
        <f t="shared" si="51"/>
        <v>117.49274985919295</v>
      </c>
      <c r="AY3" s="80">
        <f t="shared" si="51"/>
        <v>121.25251785468713</v>
      </c>
      <c r="AZ3" s="80">
        <f t="shared" si="51"/>
        <v>125.13259842603712</v>
      </c>
      <c r="BA3" s="80">
        <f t="shared" si="51"/>
        <v>129.1368415756703</v>
      </c>
      <c r="BB3" s="80">
        <f t="shared" si="51"/>
        <v>133.26922050609176</v>
      </c>
      <c r="BC3" s="80">
        <f t="shared" si="51"/>
        <v>137.5338355622867</v>
      </c>
      <c r="BD3" s="80">
        <f t="shared" si="51"/>
        <v>141.93491830027986</v>
      </c>
      <c r="BE3" s="80">
        <f t="shared" si="51"/>
        <v>146.47683568588883</v>
      </c>
      <c r="BF3" s="80">
        <f t="shared" si="51"/>
        <v>151.16409442783728</v>
      </c>
      <c r="BG3" s="80">
        <f t="shared" si="51"/>
        <v>156.00134544952809</v>
      </c>
      <c r="BH3" s="80">
        <f t="shared" si="51"/>
        <v>160.993388503913</v>
      </c>
      <c r="BI3" s="80">
        <f t="shared" si="51"/>
        <v>166.14517693603821</v>
      </c>
      <c r="BJ3" s="80">
        <f t="shared" si="51"/>
        <v>171.46182259799144</v>
      </c>
      <c r="BK3" s="80">
        <f t="shared" si="51"/>
        <v>176.94860092112717</v>
      </c>
      <c r="BL3" s="80">
        <f t="shared" si="51"/>
        <v>182.61095615060324</v>
      </c>
      <c r="BM3" s="80">
        <f t="shared" ref="BM3:DJ3" si="52">BM95</f>
        <v>188.45450674742256</v>
      </c>
      <c r="BN3" s="80">
        <f t="shared" si="52"/>
        <v>194.48505096334009</v>
      </c>
      <c r="BO3" s="80">
        <f t="shared" si="52"/>
        <v>200.70857259416698</v>
      </c>
      <c r="BP3" s="80">
        <f t="shared" si="52"/>
        <v>207.13124691718033</v>
      </c>
      <c r="BQ3" s="80">
        <f t="shared" si="52"/>
        <v>213.75944681853011</v>
      </c>
      <c r="BR3" s="80">
        <f t="shared" si="52"/>
        <v>220.59974911672307</v>
      </c>
      <c r="BS3" s="80">
        <f t="shared" si="52"/>
        <v>227.65894108845822</v>
      </c>
      <c r="BT3" s="80">
        <f t="shared" si="52"/>
        <v>234.9440272032889</v>
      </c>
      <c r="BU3" s="80">
        <f t="shared" si="52"/>
        <v>242.46223607379414</v>
      </c>
      <c r="BV3" s="80">
        <f t="shared" si="52"/>
        <v>250.22102762815555</v>
      </c>
      <c r="BW3" s="80">
        <f t="shared" si="52"/>
        <v>258.22810051225656</v>
      </c>
      <c r="BX3" s="80">
        <f t="shared" si="52"/>
        <v>266.49139972864879</v>
      </c>
      <c r="BY3" s="80">
        <f t="shared" si="52"/>
        <v>275.01912451996554</v>
      </c>
      <c r="BZ3" s="80">
        <f t="shared" si="52"/>
        <v>283.81973650460446</v>
      </c>
      <c r="CA3" s="80">
        <f t="shared" si="52"/>
        <v>292.9019680727518</v>
      </c>
      <c r="CB3" s="80">
        <f t="shared" si="52"/>
        <v>302.27483105107984</v>
      </c>
      <c r="CC3" s="80">
        <f t="shared" si="52"/>
        <v>311.94762564471444</v>
      </c>
      <c r="CD3" s="80">
        <f t="shared" si="52"/>
        <v>321.9299496653453</v>
      </c>
      <c r="CE3" s="80">
        <f t="shared" si="52"/>
        <v>332.23170805463639</v>
      </c>
      <c r="CF3" s="80">
        <f t="shared" si="52"/>
        <v>342.86312271238478</v>
      </c>
      <c r="CG3" s="80">
        <f t="shared" si="52"/>
        <v>353.83474263918112</v>
      </c>
      <c r="CH3" s="80">
        <f t="shared" si="52"/>
        <v>365.15745440363492</v>
      </c>
      <c r="CI3" s="80">
        <f t="shared" si="52"/>
        <v>376.84249294455122</v>
      </c>
      <c r="CJ3" s="80">
        <f t="shared" si="52"/>
        <v>388.90145271877685</v>
      </c>
      <c r="CK3" s="80">
        <f t="shared" si="52"/>
        <v>401.34629920577771</v>
      </c>
      <c r="CL3" s="80">
        <f t="shared" si="52"/>
        <v>414.18938078036263</v>
      </c>
      <c r="CM3" s="80">
        <f t="shared" si="52"/>
        <v>427.44344096533422</v>
      </c>
      <c r="CN3" s="80">
        <f t="shared" si="52"/>
        <v>441.1216310762249</v>
      </c>
      <c r="CO3" s="80">
        <f t="shared" si="52"/>
        <v>455.2375232706641</v>
      </c>
      <c r="CP3" s="80">
        <f t="shared" si="52"/>
        <v>469.80512401532536</v>
      </c>
      <c r="CQ3" s="80">
        <f t="shared" si="52"/>
        <v>484.83888798381577</v>
      </c>
      <c r="CR3" s="80">
        <f t="shared" si="52"/>
        <v>500.35373239929788</v>
      </c>
      <c r="CS3" s="80">
        <f t="shared" si="52"/>
        <v>516.36505183607539</v>
      </c>
      <c r="CT3" s="80">
        <f t="shared" si="52"/>
        <v>532.88873349482981</v>
      </c>
      <c r="CU3" s="80">
        <f t="shared" si="52"/>
        <v>549.94117296666434</v>
      </c>
      <c r="CV3" s="80">
        <f t="shared" si="52"/>
        <v>567.53929050159763</v>
      </c>
      <c r="CW3" s="80">
        <f t="shared" si="52"/>
        <v>585.70054779764882</v>
      </c>
      <c r="CX3" s="80">
        <f t="shared" si="52"/>
        <v>604.44296532717362</v>
      </c>
      <c r="CY3" s="80">
        <f t="shared" si="52"/>
        <v>623.78514021764317</v>
      </c>
      <c r="CZ3" s="80">
        <f t="shared" si="52"/>
        <v>643.74626470460782</v>
      </c>
      <c r="DA3" s="80">
        <f t="shared" si="52"/>
        <v>664.34614517515524</v>
      </c>
      <c r="DB3" s="80">
        <f t="shared" si="52"/>
        <v>685.60522182076022</v>
      </c>
      <c r="DC3" s="80">
        <f t="shared" si="52"/>
        <v>707.54458891902459</v>
      </c>
      <c r="DD3" s="80">
        <f t="shared" si="52"/>
        <v>730.18601576443336</v>
      </c>
      <c r="DE3" s="80">
        <f t="shared" si="52"/>
        <v>753.55196826889528</v>
      </c>
      <c r="DF3" s="80">
        <f t="shared" si="52"/>
        <v>777.6656312534999</v>
      </c>
      <c r="DG3" s="80">
        <f t="shared" si="52"/>
        <v>802.55093145361195</v>
      </c>
      <c r="DH3" s="80">
        <f t="shared" si="52"/>
        <v>828.23256126012757</v>
      </c>
      <c r="DI3" s="80">
        <f t="shared" si="52"/>
        <v>854.73600322045172</v>
      </c>
      <c r="DJ3" s="80">
        <f t="shared" si="52"/>
        <v>882.08755532350619</v>
      </c>
    </row>
    <row r="4" spans="1:115" x14ac:dyDescent="0.2">
      <c r="A4" s="9" t="s">
        <v>57</v>
      </c>
      <c r="B4" s="7" t="str">
        <f>'Data Non-Energy-Sector'!B37</f>
        <v>Fibre Optics</v>
      </c>
      <c r="C4" s="8" t="s">
        <v>2</v>
      </c>
      <c r="D4" s="80">
        <f t="shared" ref="D4:S6" si="53">D96</f>
        <v>12.502675706663238</v>
      </c>
      <c r="E4" s="80">
        <f t="shared" si="53"/>
        <v>12.375307646063115</v>
      </c>
      <c r="F4" s="80">
        <f t="shared" si="53"/>
        <v>12.56952271908151</v>
      </c>
      <c r="G4" s="80">
        <f t="shared" si="53"/>
        <v>12.801755461079438</v>
      </c>
      <c r="H4" s="80">
        <f t="shared" si="53"/>
        <v>13.000261959757045</v>
      </c>
      <c r="I4" s="80">
        <f t="shared" si="53"/>
        <v>11.980624497521395</v>
      </c>
      <c r="J4" s="80">
        <f t="shared" si="53"/>
        <v>14.610199847955805</v>
      </c>
      <c r="K4" s="80">
        <f t="shared" si="53"/>
        <v>17.977578253686758</v>
      </c>
      <c r="L4" s="80">
        <f t="shared" si="53"/>
        <v>16.410788275546519</v>
      </c>
      <c r="M4" s="80">
        <f t="shared" si="53"/>
        <v>17.549075519079082</v>
      </c>
      <c r="N4" s="80">
        <f t="shared" si="53"/>
        <v>22.289772449267534</v>
      </c>
      <c r="O4" s="80">
        <f t="shared" si="53"/>
        <v>22.091528480875098</v>
      </c>
      <c r="P4" s="80">
        <f t="shared" si="53"/>
        <v>16.793706978146485</v>
      </c>
      <c r="Q4" s="80">
        <f t="shared" si="53"/>
        <v>15.373260999703259</v>
      </c>
      <c r="R4" s="80">
        <f t="shared" si="53"/>
        <v>31.724294204336463</v>
      </c>
      <c r="S4" s="80">
        <f t="shared" si="53"/>
        <v>34.060051880685009</v>
      </c>
      <c r="T4" s="80">
        <f t="shared" si="51"/>
        <v>34.696656199887833</v>
      </c>
      <c r="U4" s="80">
        <f t="shared" si="51"/>
        <v>39.368315398832756</v>
      </c>
      <c r="V4" s="80">
        <f t="shared" si="51"/>
        <v>55.322386847791321</v>
      </c>
      <c r="W4" s="80">
        <f t="shared" si="51"/>
        <v>49.226219360282371</v>
      </c>
      <c r="X4" s="80">
        <f t="shared" si="51"/>
        <v>48.428577205535504</v>
      </c>
      <c r="Y4" s="80">
        <f t="shared" si="51"/>
        <v>39.798673368704002</v>
      </c>
      <c r="Z4" s="80">
        <f t="shared" si="51"/>
        <v>61.219709515225212</v>
      </c>
      <c r="AA4" s="80">
        <f t="shared" si="51"/>
        <v>62.925727980977015</v>
      </c>
      <c r="AB4" s="80">
        <f t="shared" si="51"/>
        <v>67.797262632864474</v>
      </c>
      <c r="AC4" s="80">
        <f t="shared" si="51"/>
        <v>70.413963157077703</v>
      </c>
      <c r="AD4" s="80">
        <f t="shared" si="51"/>
        <v>56.110554409995579</v>
      </c>
      <c r="AE4" s="80">
        <f t="shared" si="51"/>
        <v>48.185957020182293</v>
      </c>
      <c r="AF4" s="80">
        <f t="shared" si="51"/>
        <v>56.145214131108297</v>
      </c>
      <c r="AG4" s="80">
        <f t="shared" si="51"/>
        <v>51.584292431000307</v>
      </c>
      <c r="AH4" s="80">
        <f t="shared" si="51"/>
        <v>53.234989788792319</v>
      </c>
      <c r="AI4" s="80">
        <f t="shared" si="51"/>
        <v>54.938509462033672</v>
      </c>
      <c r="AJ4" s="80">
        <f t="shared" si="51"/>
        <v>56.696541764818754</v>
      </c>
      <c r="AK4" s="80">
        <f t="shared" si="51"/>
        <v>58.510831101292958</v>
      </c>
      <c r="AL4" s="80">
        <f t="shared" si="51"/>
        <v>60.383177696534332</v>
      </c>
      <c r="AM4" s="80">
        <f t="shared" si="51"/>
        <v>62.315439382823435</v>
      </c>
      <c r="AN4" s="80">
        <f t="shared" si="51"/>
        <v>64.309533443073789</v>
      </c>
      <c r="AO4" s="80">
        <f t="shared" si="51"/>
        <v>66.367438513252154</v>
      </c>
      <c r="AP4" s="80">
        <f t="shared" si="51"/>
        <v>68.491196545676218</v>
      </c>
      <c r="AQ4" s="80">
        <f t="shared" si="51"/>
        <v>70.682914835137865</v>
      </c>
      <c r="AR4" s="80">
        <f t="shared" si="51"/>
        <v>72.944768109862281</v>
      </c>
      <c r="AS4" s="80">
        <f t="shared" si="51"/>
        <v>75.279000689377881</v>
      </c>
      <c r="AT4" s="80">
        <f t="shared" si="51"/>
        <v>77.687928711437976</v>
      </c>
      <c r="AU4" s="80">
        <f t="shared" si="51"/>
        <v>80.173942430203994</v>
      </c>
      <c r="AV4" s="80">
        <f t="shared" si="51"/>
        <v>82.739508587970519</v>
      </c>
      <c r="AW4" s="80">
        <f t="shared" si="51"/>
        <v>85.387172862785576</v>
      </c>
      <c r="AX4" s="80">
        <f t="shared" si="51"/>
        <v>88.11956239439472</v>
      </c>
      <c r="AY4" s="80">
        <f t="shared" si="51"/>
        <v>90.939388391015356</v>
      </c>
      <c r="AZ4" s="80">
        <f t="shared" si="51"/>
        <v>93.849448819527851</v>
      </c>
      <c r="BA4" s="80">
        <f t="shared" si="51"/>
        <v>96.852631181752741</v>
      </c>
      <c r="BB4" s="80">
        <f t="shared" si="51"/>
        <v>99.951915379568831</v>
      </c>
      <c r="BC4" s="80">
        <f t="shared" si="51"/>
        <v>103.15037667171504</v>
      </c>
      <c r="BD4" s="80">
        <f t="shared" si="51"/>
        <v>106.45118872520992</v>
      </c>
      <c r="BE4" s="80">
        <f t="shared" si="51"/>
        <v>109.85762676441664</v>
      </c>
      <c r="BF4" s="80">
        <f t="shared" si="51"/>
        <v>113.37307082087797</v>
      </c>
      <c r="BG4" s="80">
        <f t="shared" si="51"/>
        <v>117.00100908714607</v>
      </c>
      <c r="BH4" s="80">
        <f t="shared" si="51"/>
        <v>120.74504137793475</v>
      </c>
      <c r="BI4" s="80">
        <f t="shared" si="51"/>
        <v>124.60888270202867</v>
      </c>
      <c r="BJ4" s="80">
        <f t="shared" si="51"/>
        <v>128.5963669484936</v>
      </c>
      <c r="BK4" s="80">
        <f t="shared" si="51"/>
        <v>132.7114506908454</v>
      </c>
      <c r="BL4" s="80">
        <f t="shared" si="51"/>
        <v>136.95821711295244</v>
      </c>
      <c r="BM4" s="80">
        <f t="shared" ref="BM4:DJ4" si="54">BM96</f>
        <v>141.34088006056692</v>
      </c>
      <c r="BN4" s="80">
        <f t="shared" si="54"/>
        <v>145.86378822250506</v>
      </c>
      <c r="BO4" s="80">
        <f t="shared" si="54"/>
        <v>150.53142944562524</v>
      </c>
      <c r="BP4" s="80">
        <f t="shared" si="54"/>
        <v>155.34843518788526</v>
      </c>
      <c r="BQ4" s="80">
        <f t="shared" si="54"/>
        <v>160.3195851138976</v>
      </c>
      <c r="BR4" s="80">
        <f t="shared" si="54"/>
        <v>165.44981183754234</v>
      </c>
      <c r="BS4" s="80">
        <f t="shared" si="54"/>
        <v>170.74420581634371</v>
      </c>
      <c r="BT4" s="80">
        <f t="shared" si="54"/>
        <v>176.2080204024667</v>
      </c>
      <c r="BU4" s="80">
        <f t="shared" si="54"/>
        <v>181.84667705534565</v>
      </c>
      <c r="BV4" s="80">
        <f t="shared" si="54"/>
        <v>187.66577072111673</v>
      </c>
      <c r="BW4" s="80">
        <f t="shared" si="54"/>
        <v>193.67107538419248</v>
      </c>
      <c r="BX4" s="80">
        <f t="shared" si="54"/>
        <v>199.86854979648663</v>
      </c>
      <c r="BY4" s="80">
        <f t="shared" si="54"/>
        <v>206.26434338997421</v>
      </c>
      <c r="BZ4" s="80">
        <f t="shared" si="54"/>
        <v>212.86480237845339</v>
      </c>
      <c r="CA4" s="80">
        <f t="shared" si="54"/>
        <v>219.67647605456389</v>
      </c>
      <c r="CB4" s="80">
        <f t="shared" si="54"/>
        <v>226.70612328830995</v>
      </c>
      <c r="CC4" s="80">
        <f t="shared" si="54"/>
        <v>233.96071923353588</v>
      </c>
      <c r="CD4" s="80">
        <f t="shared" si="54"/>
        <v>241.44746224900905</v>
      </c>
      <c r="CE4" s="80">
        <f t="shared" si="54"/>
        <v>249.17378104097736</v>
      </c>
      <c r="CF4" s="80">
        <f t="shared" si="54"/>
        <v>257.14734203428867</v>
      </c>
      <c r="CG4" s="80">
        <f t="shared" si="54"/>
        <v>265.37605697938591</v>
      </c>
      <c r="CH4" s="80">
        <f t="shared" si="54"/>
        <v>273.86809080272627</v>
      </c>
      <c r="CI4" s="80">
        <f t="shared" si="54"/>
        <v>282.63186970841355</v>
      </c>
      <c r="CJ4" s="80">
        <f t="shared" si="54"/>
        <v>291.6760895390828</v>
      </c>
      <c r="CK4" s="80">
        <f t="shared" si="54"/>
        <v>301.00972440433344</v>
      </c>
      <c r="CL4" s="80">
        <f t="shared" si="54"/>
        <v>310.64203558527214</v>
      </c>
      <c r="CM4" s="80">
        <f t="shared" si="54"/>
        <v>320.58258072400088</v>
      </c>
      <c r="CN4" s="80">
        <f t="shared" si="54"/>
        <v>330.84122330716889</v>
      </c>
      <c r="CO4" s="80">
        <f t="shared" si="54"/>
        <v>341.42814245299832</v>
      </c>
      <c r="CP4" s="80">
        <f t="shared" si="54"/>
        <v>352.35384301149429</v>
      </c>
      <c r="CQ4" s="80">
        <f t="shared" si="54"/>
        <v>363.62916598786211</v>
      </c>
      <c r="CR4" s="80">
        <f t="shared" si="54"/>
        <v>375.26529929947372</v>
      </c>
      <c r="CS4" s="80">
        <f t="shared" si="54"/>
        <v>387.27378887705692</v>
      </c>
      <c r="CT4" s="80">
        <f t="shared" si="54"/>
        <v>399.66655012112273</v>
      </c>
      <c r="CU4" s="80">
        <f t="shared" si="54"/>
        <v>412.45587972499868</v>
      </c>
      <c r="CV4" s="80">
        <f t="shared" si="54"/>
        <v>425.65446787619862</v>
      </c>
      <c r="CW4" s="80">
        <f t="shared" si="54"/>
        <v>439.27541084823702</v>
      </c>
      <c r="CX4" s="80">
        <f t="shared" si="54"/>
        <v>453.33222399538062</v>
      </c>
      <c r="CY4" s="80">
        <f t="shared" si="54"/>
        <v>467.83885516323284</v>
      </c>
      <c r="CZ4" s="80">
        <f t="shared" si="54"/>
        <v>482.80969852845629</v>
      </c>
      <c r="DA4" s="80">
        <f t="shared" si="54"/>
        <v>498.25960888136689</v>
      </c>
      <c r="DB4" s="80">
        <f t="shared" si="54"/>
        <v>514.20391636557065</v>
      </c>
      <c r="DC4" s="80">
        <f t="shared" si="54"/>
        <v>530.6584416892689</v>
      </c>
      <c r="DD4" s="80">
        <f t="shared" si="54"/>
        <v>547.63951182332551</v>
      </c>
      <c r="DE4" s="80">
        <f t="shared" si="54"/>
        <v>565.16397620167197</v>
      </c>
      <c r="DF4" s="80">
        <f t="shared" si="54"/>
        <v>583.24922344012555</v>
      </c>
      <c r="DG4" s="80">
        <f t="shared" si="54"/>
        <v>601.91319859020962</v>
      </c>
      <c r="DH4" s="80">
        <f t="shared" si="54"/>
        <v>621.17442094509636</v>
      </c>
      <c r="DI4" s="80">
        <f t="shared" si="54"/>
        <v>641.05200241533942</v>
      </c>
      <c r="DJ4" s="80">
        <f t="shared" si="54"/>
        <v>661.56566649263027</v>
      </c>
    </row>
    <row r="5" spans="1:115" x14ac:dyDescent="0.2">
      <c r="A5" s="9" t="s">
        <v>57</v>
      </c>
      <c r="B5" s="7" t="str">
        <f>'Data Non-Energy-Sector'!B38</f>
        <v>Infrared Optics</v>
      </c>
      <c r="C5" s="8" t="s">
        <v>2</v>
      </c>
      <c r="D5" s="80">
        <f t="shared" si="53"/>
        <v>12.039613643453487</v>
      </c>
      <c r="E5" s="80">
        <f t="shared" si="51"/>
        <v>11.916962918431148</v>
      </c>
      <c r="F5" s="80">
        <f t="shared" si="51"/>
        <v>12.103984840597009</v>
      </c>
      <c r="G5" s="80">
        <f t="shared" si="51"/>
        <v>12.327616369928348</v>
      </c>
      <c r="H5" s="80">
        <f t="shared" si="51"/>
        <v>12.51877077606234</v>
      </c>
      <c r="I5" s="80">
        <f t="shared" si="51"/>
        <v>11.536897664279863</v>
      </c>
      <c r="J5" s="80">
        <f t="shared" si="51"/>
        <v>14.069081335068551</v>
      </c>
      <c r="K5" s="80">
        <f t="shared" si="51"/>
        <v>17.311742022068731</v>
      </c>
      <c r="L5" s="80">
        <f t="shared" si="51"/>
        <v>15.802981302378129</v>
      </c>
      <c r="M5" s="80">
        <f t="shared" si="51"/>
        <v>16.899109759113188</v>
      </c>
      <c r="N5" s="80">
        <f t="shared" si="51"/>
        <v>21.464225321516885</v>
      </c>
      <c r="O5" s="80">
        <f t="shared" si="51"/>
        <v>21.273323722324168</v>
      </c>
      <c r="P5" s="80">
        <f t="shared" si="51"/>
        <v>16.171717830807726</v>
      </c>
      <c r="Q5" s="80">
        <f t="shared" si="51"/>
        <v>14.803880962677212</v>
      </c>
      <c r="R5" s="80">
        <f t="shared" si="51"/>
        <v>30.549320344916591</v>
      </c>
      <c r="S5" s="80">
        <f t="shared" si="51"/>
        <v>32.798568477696676</v>
      </c>
      <c r="T5" s="80">
        <f t="shared" si="51"/>
        <v>33.411594859151251</v>
      </c>
      <c r="U5" s="80">
        <f t="shared" si="51"/>
        <v>37.910229643320434</v>
      </c>
      <c r="V5" s="80">
        <f t="shared" si="51"/>
        <v>53.273409557132382</v>
      </c>
      <c r="W5" s="80">
        <f t="shared" si="51"/>
        <v>47.403026050642282</v>
      </c>
      <c r="X5" s="80">
        <f t="shared" si="51"/>
        <v>46.634926197923072</v>
      </c>
      <c r="Y5" s="80">
        <f t="shared" si="51"/>
        <v>38.324648429122369</v>
      </c>
      <c r="Z5" s="80">
        <f t="shared" si="51"/>
        <v>58.952312866513161</v>
      </c>
      <c r="AA5" s="80">
        <f t="shared" si="51"/>
        <v>60.59514546316305</v>
      </c>
      <c r="AB5" s="80">
        <f t="shared" si="51"/>
        <v>65.286252905721341</v>
      </c>
      <c r="AC5" s="80">
        <f t="shared" si="51"/>
        <v>67.80603859570445</v>
      </c>
      <c r="AD5" s="80">
        <f t="shared" si="51"/>
        <v>54.032385728143893</v>
      </c>
      <c r="AE5" s="80">
        <f t="shared" si="51"/>
        <v>46.401291945360725</v>
      </c>
      <c r="AF5" s="80">
        <f t="shared" si="51"/>
        <v>54.065761755882058</v>
      </c>
      <c r="AG5" s="80">
        <f t="shared" si="51"/>
        <v>49.673763081704003</v>
      </c>
      <c r="AH5" s="80">
        <f t="shared" si="51"/>
        <v>51.263323500318535</v>
      </c>
      <c r="AI5" s="80">
        <f t="shared" si="51"/>
        <v>52.90374985232873</v>
      </c>
      <c r="AJ5" s="80">
        <f t="shared" si="51"/>
        <v>54.596669847603252</v>
      </c>
      <c r="AK5" s="80">
        <f t="shared" si="51"/>
        <v>56.343763282726556</v>
      </c>
      <c r="AL5" s="80">
        <f t="shared" si="51"/>
        <v>58.146763707773808</v>
      </c>
      <c r="AM5" s="80">
        <f t="shared" si="51"/>
        <v>60.007460146422574</v>
      </c>
      <c r="AN5" s="80">
        <f t="shared" si="51"/>
        <v>61.927698871108099</v>
      </c>
      <c r="AO5" s="80">
        <f t="shared" si="51"/>
        <v>63.90938523498356</v>
      </c>
      <c r="AP5" s="80">
        <f t="shared" si="51"/>
        <v>65.954485562503038</v>
      </c>
      <c r="AQ5" s="80">
        <f t="shared" si="51"/>
        <v>68.065029100503139</v>
      </c>
      <c r="AR5" s="80">
        <f t="shared" si="51"/>
        <v>70.24311003171924</v>
      </c>
      <c r="AS5" s="80">
        <f t="shared" si="51"/>
        <v>72.490889552734259</v>
      </c>
      <c r="AT5" s="80">
        <f t="shared" si="51"/>
        <v>74.810598018421757</v>
      </c>
      <c r="AU5" s="80">
        <f t="shared" si="51"/>
        <v>77.204537155011252</v>
      </c>
      <c r="AV5" s="80">
        <f t="shared" si="51"/>
        <v>79.67508234397161</v>
      </c>
      <c r="AW5" s="80">
        <f t="shared" si="51"/>
        <v>82.224684978978701</v>
      </c>
      <c r="AX5" s="80">
        <f t="shared" si="51"/>
        <v>84.855874898306027</v>
      </c>
      <c r="AY5" s="80">
        <f t="shared" si="51"/>
        <v>87.571262895051817</v>
      </c>
      <c r="AZ5" s="80">
        <f t="shared" si="51"/>
        <v>90.373543307693481</v>
      </c>
      <c r="BA5" s="80">
        <f t="shared" si="51"/>
        <v>93.265496693539674</v>
      </c>
      <c r="BB5" s="80">
        <f t="shared" si="51"/>
        <v>96.249992587732947</v>
      </c>
      <c r="BC5" s="80">
        <f t="shared" si="51"/>
        <v>99.329992350540408</v>
      </c>
      <c r="BD5" s="80">
        <f t="shared" si="51"/>
        <v>102.5085521057577</v>
      </c>
      <c r="BE5" s="80">
        <f t="shared" si="51"/>
        <v>105.78882577314195</v>
      </c>
      <c r="BF5" s="80">
        <f t="shared" si="51"/>
        <v>109.17406819788249</v>
      </c>
      <c r="BG5" s="80">
        <f t="shared" si="51"/>
        <v>112.66763838021474</v>
      </c>
      <c r="BH5" s="80">
        <f t="shared" si="51"/>
        <v>116.27300280838162</v>
      </c>
      <c r="BI5" s="80">
        <f t="shared" si="51"/>
        <v>119.99373889824983</v>
      </c>
      <c r="BJ5" s="80">
        <f t="shared" si="51"/>
        <v>123.83353854299384</v>
      </c>
      <c r="BK5" s="80">
        <f t="shared" si="51"/>
        <v>127.79621177636965</v>
      </c>
      <c r="BL5" s="80">
        <f t="shared" si="51"/>
        <v>131.88569055321346</v>
      </c>
      <c r="BM5" s="80">
        <f t="shared" ref="BM5:DJ5" si="55">BM97</f>
        <v>136.10603265091629</v>
      </c>
      <c r="BN5" s="80">
        <f t="shared" si="55"/>
        <v>140.46142569574562</v>
      </c>
      <c r="BO5" s="80">
        <f t="shared" si="55"/>
        <v>144.95619131800947</v>
      </c>
      <c r="BP5" s="80">
        <f t="shared" si="55"/>
        <v>149.59478944018579</v>
      </c>
      <c r="BQ5" s="80">
        <f t="shared" si="55"/>
        <v>154.38182270227173</v>
      </c>
      <c r="BR5" s="80">
        <f t="shared" si="55"/>
        <v>159.32204102874442</v>
      </c>
      <c r="BS5" s="80">
        <f t="shared" si="55"/>
        <v>164.42034634166424</v>
      </c>
      <c r="BT5" s="80">
        <f t="shared" si="55"/>
        <v>169.68179742459751</v>
      </c>
      <c r="BU5" s="80">
        <f t="shared" si="55"/>
        <v>175.11161494218462</v>
      </c>
      <c r="BV5" s="80">
        <f t="shared" si="55"/>
        <v>180.71518662033452</v>
      </c>
      <c r="BW5" s="80">
        <f t="shared" si="55"/>
        <v>186.49807259218522</v>
      </c>
      <c r="BX5" s="80">
        <f t="shared" si="55"/>
        <v>192.46601091513514</v>
      </c>
      <c r="BY5" s="80">
        <f t="shared" si="55"/>
        <v>198.62492326441946</v>
      </c>
      <c r="BZ5" s="80">
        <f t="shared" si="55"/>
        <v>204.98092080888088</v>
      </c>
      <c r="CA5" s="80">
        <f t="shared" si="55"/>
        <v>211.54031027476506</v>
      </c>
      <c r="CB5" s="80">
        <f t="shared" si="55"/>
        <v>218.30960020355755</v>
      </c>
      <c r="CC5" s="80">
        <f t="shared" si="55"/>
        <v>225.29550741007139</v>
      </c>
      <c r="CD5" s="80">
        <f t="shared" si="55"/>
        <v>232.50496364719368</v>
      </c>
      <c r="CE5" s="80">
        <f t="shared" si="55"/>
        <v>239.94512248390387</v>
      </c>
      <c r="CF5" s="80">
        <f t="shared" si="55"/>
        <v>247.62336640338881</v>
      </c>
      <c r="CG5" s="80">
        <f t="shared" si="55"/>
        <v>255.54731412829727</v>
      </c>
      <c r="CH5" s="80">
        <f t="shared" si="55"/>
        <v>263.72482818040277</v>
      </c>
      <c r="CI5" s="80">
        <f t="shared" si="55"/>
        <v>272.16402268217564</v>
      </c>
      <c r="CJ5" s="80">
        <f t="shared" si="55"/>
        <v>280.87327140800528</v>
      </c>
      <c r="CK5" s="80">
        <f t="shared" si="55"/>
        <v>289.86121609306144</v>
      </c>
      <c r="CL5" s="80">
        <f t="shared" si="55"/>
        <v>299.13677500803942</v>
      </c>
      <c r="CM5" s="80">
        <f t="shared" si="55"/>
        <v>308.70915180829667</v>
      </c>
      <c r="CN5" s="80">
        <f t="shared" si="55"/>
        <v>318.58784466616214</v>
      </c>
      <c r="CO5" s="80">
        <f t="shared" si="55"/>
        <v>328.78265569547932</v>
      </c>
      <c r="CP5" s="80">
        <f t="shared" si="55"/>
        <v>339.3037006777347</v>
      </c>
      <c r="CQ5" s="80">
        <f t="shared" si="55"/>
        <v>350.16141909942223</v>
      </c>
      <c r="CR5" s="80">
        <f t="shared" si="55"/>
        <v>361.36658451060373</v>
      </c>
      <c r="CS5" s="80">
        <f t="shared" si="55"/>
        <v>372.93031521494305</v>
      </c>
      <c r="CT5" s="80">
        <f t="shared" si="55"/>
        <v>384.86408530182126</v>
      </c>
      <c r="CU5" s="80">
        <f t="shared" si="55"/>
        <v>397.17973603147954</v>
      </c>
      <c r="CV5" s="80">
        <f t="shared" si="55"/>
        <v>409.88948758448691</v>
      </c>
      <c r="CW5" s="80">
        <f t="shared" si="55"/>
        <v>423.00595118719053</v>
      </c>
      <c r="CX5" s="80">
        <f t="shared" si="55"/>
        <v>436.54214162518065</v>
      </c>
      <c r="CY5" s="80">
        <f t="shared" si="55"/>
        <v>450.51149015718642</v>
      </c>
      <c r="CZ5" s="80">
        <f t="shared" si="55"/>
        <v>464.92785784221638</v>
      </c>
      <c r="DA5" s="80">
        <f t="shared" si="55"/>
        <v>479.8055492931673</v>
      </c>
      <c r="DB5" s="80">
        <f t="shared" si="55"/>
        <v>495.15932687054868</v>
      </c>
      <c r="DC5" s="80">
        <f t="shared" si="55"/>
        <v>511.00442533040626</v>
      </c>
      <c r="DD5" s="80">
        <f t="shared" si="55"/>
        <v>527.35656694097929</v>
      </c>
      <c r="DE5" s="80">
        <f t="shared" si="55"/>
        <v>544.23197708309067</v>
      </c>
      <c r="DF5" s="80">
        <f t="shared" si="55"/>
        <v>561.64740034974955</v>
      </c>
      <c r="DG5" s="80">
        <f t="shared" si="55"/>
        <v>579.6201171609415</v>
      </c>
      <c r="DH5" s="80">
        <f t="shared" si="55"/>
        <v>598.16796091009167</v>
      </c>
      <c r="DI5" s="80">
        <f t="shared" si="55"/>
        <v>617.30933565921464</v>
      </c>
      <c r="DJ5" s="80">
        <f t="shared" si="55"/>
        <v>637.06323440030951</v>
      </c>
    </row>
    <row r="6" spans="1:115" x14ac:dyDescent="0.2">
      <c r="A6" s="9" t="s">
        <v>57</v>
      </c>
      <c r="B6" s="7" t="str">
        <f>'Data Non-Energy-Sector'!B39</f>
        <v>others</v>
      </c>
      <c r="C6" s="8" t="s">
        <v>2</v>
      </c>
      <c r="D6" s="80">
        <f t="shared" si="53"/>
        <v>5.0936826953072449</v>
      </c>
      <c r="E6" s="80">
        <f t="shared" si="53"/>
        <v>5.0417920039516391</v>
      </c>
      <c r="F6" s="80">
        <f t="shared" si="53"/>
        <v>5.1209166633295036</v>
      </c>
      <c r="G6" s="80">
        <f t="shared" si="53"/>
        <v>5.2155300026619935</v>
      </c>
      <c r="H6" s="80">
        <f t="shared" si="53"/>
        <v>5.2964030206417592</v>
      </c>
      <c r="I6" s="80">
        <f t="shared" si="53"/>
        <v>4.8809951656568646</v>
      </c>
      <c r="J6" s="80">
        <f t="shared" si="53"/>
        <v>5.9523036417597721</v>
      </c>
      <c r="K6" s="80">
        <f t="shared" si="53"/>
        <v>7.3241985477983089</v>
      </c>
      <c r="L6" s="80">
        <f t="shared" si="53"/>
        <v>6.6858767048522845</v>
      </c>
      <c r="M6" s="80">
        <f t="shared" si="53"/>
        <v>7.1496233596248109</v>
      </c>
      <c r="N6" s="80">
        <f t="shared" si="53"/>
        <v>9.0810184052571437</v>
      </c>
      <c r="O6" s="80">
        <f t="shared" si="53"/>
        <v>9.0002523440602253</v>
      </c>
      <c r="P6" s="80">
        <f t="shared" si="53"/>
        <v>6.8418806207263456</v>
      </c>
      <c r="Q6" s="80">
        <f t="shared" si="53"/>
        <v>6.2631804072865132</v>
      </c>
      <c r="R6" s="80">
        <f t="shared" si="53"/>
        <v>12.924712453618557</v>
      </c>
      <c r="S6" s="80">
        <f t="shared" si="53"/>
        <v>13.876317432871669</v>
      </c>
      <c r="T6" s="80">
        <f t="shared" si="51"/>
        <v>14.135674748102451</v>
      </c>
      <c r="U6" s="80">
        <f t="shared" si="51"/>
        <v>16.038943310635567</v>
      </c>
      <c r="V6" s="80">
        <f t="shared" si="51"/>
        <v>22.538750197248316</v>
      </c>
      <c r="W6" s="80">
        <f t="shared" si="51"/>
        <v>20.055126406040966</v>
      </c>
      <c r="X6" s="80">
        <f t="shared" si="51"/>
        <v>19.730161083736686</v>
      </c>
      <c r="Y6" s="80">
        <f t="shared" si="51"/>
        <v>16.214274335397924</v>
      </c>
      <c r="Z6" s="80">
        <f t="shared" si="51"/>
        <v>24.941363135832493</v>
      </c>
      <c r="AA6" s="80">
        <f t="shared" si="51"/>
        <v>25.636407695953597</v>
      </c>
      <c r="AB6" s="80">
        <f t="shared" si="51"/>
        <v>27.621106998574415</v>
      </c>
      <c r="AC6" s="80">
        <f t="shared" si="51"/>
        <v>28.687170175105727</v>
      </c>
      <c r="AD6" s="80">
        <f t="shared" si="51"/>
        <v>22.859855500368568</v>
      </c>
      <c r="AE6" s="80">
        <f t="shared" si="51"/>
        <v>19.63131582303723</v>
      </c>
      <c r="AF6" s="80">
        <f t="shared" si="51"/>
        <v>22.873976127488564</v>
      </c>
      <c r="AG6" s="80">
        <f t="shared" si="51"/>
        <v>21.015822842259386</v>
      </c>
      <c r="AH6" s="80">
        <f t="shared" si="51"/>
        <v>21.688329173211688</v>
      </c>
      <c r="AI6" s="80">
        <f t="shared" si="51"/>
        <v>22.382355706754463</v>
      </c>
      <c r="AJ6" s="80">
        <f t="shared" si="51"/>
        <v>23.098591089370608</v>
      </c>
      <c r="AK6" s="80">
        <f t="shared" si="51"/>
        <v>23.837746004230468</v>
      </c>
      <c r="AL6" s="80">
        <f t="shared" si="51"/>
        <v>24.600553876365844</v>
      </c>
      <c r="AM6" s="80">
        <f t="shared" si="51"/>
        <v>25.38777160040955</v>
      </c>
      <c r="AN6" s="80">
        <f t="shared" si="51"/>
        <v>26.200180291622658</v>
      </c>
      <c r="AO6" s="80">
        <f t="shared" si="51"/>
        <v>27.038586060954582</v>
      </c>
      <c r="AP6" s="80">
        <f t="shared" si="51"/>
        <v>27.903820814905131</v>
      </c>
      <c r="AQ6" s="80">
        <f t="shared" si="51"/>
        <v>28.796743080982097</v>
      </c>
      <c r="AR6" s="80">
        <f t="shared" si="51"/>
        <v>29.718238859573525</v>
      </c>
      <c r="AS6" s="80">
        <f t="shared" si="51"/>
        <v>30.66922250307988</v>
      </c>
      <c r="AT6" s="80">
        <f t="shared" si="51"/>
        <v>31.650637623178437</v>
      </c>
      <c r="AU6" s="80">
        <f t="shared" si="51"/>
        <v>32.66345802712015</v>
      </c>
      <c r="AV6" s="80">
        <f t="shared" si="51"/>
        <v>33.708688683987994</v>
      </c>
      <c r="AW6" s="80">
        <f t="shared" si="51"/>
        <v>34.787366721875614</v>
      </c>
      <c r="AX6" s="80">
        <f t="shared" si="51"/>
        <v>35.900562456975635</v>
      </c>
      <c r="AY6" s="80">
        <f t="shared" si="51"/>
        <v>37.049380455598858</v>
      </c>
      <c r="AZ6" s="80">
        <f t="shared" si="51"/>
        <v>38.234960630178023</v>
      </c>
      <c r="BA6" s="80">
        <f t="shared" si="51"/>
        <v>39.458479370343717</v>
      </c>
      <c r="BB6" s="80">
        <f t="shared" si="51"/>
        <v>40.721150710194721</v>
      </c>
      <c r="BC6" s="80">
        <f t="shared" si="51"/>
        <v>42.024227532920953</v>
      </c>
      <c r="BD6" s="80">
        <f t="shared" si="51"/>
        <v>43.369002813974426</v>
      </c>
      <c r="BE6" s="80">
        <f t="shared" si="51"/>
        <v>44.756810904021606</v>
      </c>
      <c r="BF6" s="80">
        <f t="shared" si="51"/>
        <v>46.189028852950301</v>
      </c>
      <c r="BG6" s="80">
        <f t="shared" si="51"/>
        <v>47.66707777624471</v>
      </c>
      <c r="BH6" s="80">
        <f t="shared" si="51"/>
        <v>49.19242426508454</v>
      </c>
      <c r="BI6" s="80">
        <f t="shared" si="51"/>
        <v>50.766581841567245</v>
      </c>
      <c r="BJ6" s="80">
        <f t="shared" si="51"/>
        <v>52.391112460497396</v>
      </c>
      <c r="BK6" s="80">
        <f t="shared" si="51"/>
        <v>54.067628059233314</v>
      </c>
      <c r="BL6" s="80">
        <f>BL98</f>
        <v>55.797792157128782</v>
      </c>
      <c r="BM6" s="80">
        <f t="shared" ref="BM6:DJ6" si="56">BM98</f>
        <v>57.583321506156906</v>
      </c>
      <c r="BN6" s="80">
        <f t="shared" si="56"/>
        <v>59.425987794353929</v>
      </c>
      <c r="BO6" s="80">
        <f t="shared" si="56"/>
        <v>61.327619403773255</v>
      </c>
      <c r="BP6" s="80">
        <f t="shared" si="56"/>
        <v>63.290103224694001</v>
      </c>
      <c r="BQ6" s="80">
        <f t="shared" si="56"/>
        <v>65.315386527884215</v>
      </c>
      <c r="BR6" s="80">
        <f t="shared" si="56"/>
        <v>67.405478896776515</v>
      </c>
      <c r="BS6" s="80">
        <f t="shared" si="56"/>
        <v>69.562454221473359</v>
      </c>
      <c r="BT6" s="80">
        <f t="shared" si="56"/>
        <v>71.788452756560503</v>
      </c>
      <c r="BU6" s="80">
        <f t="shared" si="56"/>
        <v>74.085683244770436</v>
      </c>
      <c r="BV6" s="80">
        <f t="shared" si="56"/>
        <v>76.456425108603099</v>
      </c>
      <c r="BW6" s="80">
        <f t="shared" si="56"/>
        <v>78.903030712078404</v>
      </c>
      <c r="BX6" s="80">
        <f t="shared" si="56"/>
        <v>81.42792769486492</v>
      </c>
      <c r="BY6" s="80">
        <f t="shared" si="56"/>
        <v>84.033621381100602</v>
      </c>
      <c r="BZ6" s="80">
        <f t="shared" si="56"/>
        <v>86.722697265295821</v>
      </c>
      <c r="CA6" s="80">
        <f t="shared" si="56"/>
        <v>89.497823577785283</v>
      </c>
      <c r="CB6" s="80">
        <f t="shared" si="56"/>
        <v>92.361753932274411</v>
      </c>
      <c r="CC6" s="80">
        <f t="shared" si="56"/>
        <v>95.317330058107189</v>
      </c>
      <c r="CD6" s="80">
        <f t="shared" si="56"/>
        <v>98.367484619966618</v>
      </c>
      <c r="CE6" s="80">
        <f t="shared" si="56"/>
        <v>101.51524412780556</v>
      </c>
      <c r="CF6" s="80">
        <f t="shared" si="56"/>
        <v>104.76373193989534</v>
      </c>
      <c r="CG6" s="80">
        <f t="shared" si="56"/>
        <v>108.11617136197199</v>
      </c>
      <c r="CH6" s="80">
        <f t="shared" si="56"/>
        <v>111.5758888455551</v>
      </c>
      <c r="CI6" s="80">
        <f t="shared" si="56"/>
        <v>115.14631728861286</v>
      </c>
      <c r="CJ6" s="80">
        <f t="shared" si="56"/>
        <v>118.83099944184848</v>
      </c>
      <c r="CK6" s="80">
        <f t="shared" si="56"/>
        <v>122.63359142398762</v>
      </c>
      <c r="CL6" s="80">
        <f t="shared" si="56"/>
        <v>126.55786634955523</v>
      </c>
      <c r="CM6" s="80">
        <f t="shared" si="56"/>
        <v>130.60771807274099</v>
      </c>
      <c r="CN6" s="80">
        <f t="shared" si="56"/>
        <v>134.78716505106871</v>
      </c>
      <c r="CO6" s="80">
        <f t="shared" si="56"/>
        <v>139.10035433270292</v>
      </c>
      <c r="CP6" s="80">
        <f t="shared" si="56"/>
        <v>143.55156567134941</v>
      </c>
      <c r="CQ6" s="80">
        <f t="shared" si="56"/>
        <v>148.14521577283259</v>
      </c>
      <c r="CR6" s="80">
        <f t="shared" si="56"/>
        <v>152.88586267756324</v>
      </c>
      <c r="CS6" s="80">
        <f t="shared" si="56"/>
        <v>157.77821028324527</v>
      </c>
      <c r="CT6" s="80">
        <f t="shared" si="56"/>
        <v>162.82711301230913</v>
      </c>
      <c r="CU6" s="80">
        <f t="shared" si="56"/>
        <v>168.03758062870301</v>
      </c>
      <c r="CV6" s="80">
        <f t="shared" si="56"/>
        <v>173.41478320882152</v>
      </c>
      <c r="CW6" s="80">
        <f t="shared" si="56"/>
        <v>178.96405627150381</v>
      </c>
      <c r="CX6" s="80">
        <f t="shared" si="56"/>
        <v>184.69090607219192</v>
      </c>
      <c r="CY6" s="80">
        <f t="shared" si="56"/>
        <v>190.60101506650207</v>
      </c>
      <c r="CZ6" s="80">
        <f t="shared" si="56"/>
        <v>196.70024754863013</v>
      </c>
      <c r="DA6" s="80">
        <f t="shared" si="56"/>
        <v>202.9946554701863</v>
      </c>
      <c r="DB6" s="80">
        <f t="shared" si="56"/>
        <v>209.49048444523228</v>
      </c>
      <c r="DC6" s="80">
        <f t="shared" si="56"/>
        <v>216.19417994747971</v>
      </c>
      <c r="DD6" s="80">
        <f t="shared" si="56"/>
        <v>223.11239370579906</v>
      </c>
      <c r="DE6" s="80">
        <f t="shared" si="56"/>
        <v>230.25199030438463</v>
      </c>
      <c r="DF6" s="80">
        <f t="shared" si="56"/>
        <v>237.62005399412496</v>
      </c>
      <c r="DG6" s="80">
        <f t="shared" si="56"/>
        <v>245.22389572193697</v>
      </c>
      <c r="DH6" s="80">
        <f t="shared" si="56"/>
        <v>253.07106038503895</v>
      </c>
      <c r="DI6" s="80">
        <f t="shared" si="56"/>
        <v>261.16933431736021</v>
      </c>
      <c r="DJ6" s="80">
        <f t="shared" si="56"/>
        <v>269.52675301551574</v>
      </c>
    </row>
    <row r="7" spans="1:115" x14ac:dyDescent="0.2">
      <c r="A7" s="9" t="s">
        <v>57</v>
      </c>
      <c r="B7" s="2" t="s">
        <v>0</v>
      </c>
      <c r="C7" s="8" t="s">
        <v>2</v>
      </c>
    </row>
    <row r="8" spans="1:115" x14ac:dyDescent="0.2">
      <c r="A8" s="9" t="s">
        <v>57</v>
      </c>
      <c r="B8" s="2" t="s">
        <v>0</v>
      </c>
      <c r="C8" s="8" t="s">
        <v>2</v>
      </c>
    </row>
    <row r="9" spans="1:115" x14ac:dyDescent="0.2">
      <c r="A9" s="9" t="s">
        <v>57</v>
      </c>
      <c r="B9" s="2" t="s">
        <v>0</v>
      </c>
      <c r="C9" s="8" t="s">
        <v>2</v>
      </c>
    </row>
    <row r="10" spans="1:115" x14ac:dyDescent="0.2">
      <c r="A10" s="9" t="s">
        <v>57</v>
      </c>
      <c r="B10" s="2" t="s">
        <v>0</v>
      </c>
      <c r="C10" s="8" t="s">
        <v>2</v>
      </c>
    </row>
    <row r="11" spans="1:115" x14ac:dyDescent="0.2">
      <c r="A11" s="9" t="s">
        <v>57</v>
      </c>
      <c r="B11" s="2" t="s">
        <v>0</v>
      </c>
      <c r="C11" s="8" t="s">
        <v>2</v>
      </c>
    </row>
    <row r="12" spans="1:115" x14ac:dyDescent="0.2">
      <c r="A12" s="9" t="s">
        <v>57</v>
      </c>
      <c r="B12" s="2" t="s">
        <v>0</v>
      </c>
      <c r="C12" s="8" t="s">
        <v>2</v>
      </c>
    </row>
    <row r="13" spans="1:115" x14ac:dyDescent="0.2">
      <c r="A13" s="9" t="s">
        <v>57</v>
      </c>
      <c r="B13" s="2" t="s">
        <v>0</v>
      </c>
      <c r="C13" s="8" t="s">
        <v>2</v>
      </c>
    </row>
    <row r="14" spans="1:115" x14ac:dyDescent="0.2">
      <c r="A14" s="9" t="s">
        <v>57</v>
      </c>
      <c r="B14" s="2" t="s">
        <v>0</v>
      </c>
      <c r="C14" s="8" t="s">
        <v>2</v>
      </c>
    </row>
    <row r="15" spans="1:115" x14ac:dyDescent="0.2">
      <c r="A15" s="9" t="s">
        <v>57</v>
      </c>
      <c r="B15" s="2" t="s">
        <v>0</v>
      </c>
      <c r="C15" s="8" t="s">
        <v>2</v>
      </c>
    </row>
    <row r="16" spans="1:115" x14ac:dyDescent="0.2">
      <c r="A16" s="9" t="s">
        <v>57</v>
      </c>
      <c r="B16" s="2" t="s">
        <v>0</v>
      </c>
      <c r="C16" s="8" t="s">
        <v>2</v>
      </c>
    </row>
    <row r="17" spans="1:115" x14ac:dyDescent="0.2">
      <c r="A17" s="9" t="s">
        <v>57</v>
      </c>
      <c r="B17" s="2" t="s">
        <v>0</v>
      </c>
      <c r="C17" s="8" t="s">
        <v>2</v>
      </c>
    </row>
    <row r="18" spans="1:115" x14ac:dyDescent="0.2">
      <c r="A18" s="9" t="s">
        <v>57</v>
      </c>
      <c r="B18" s="2" t="s">
        <v>0</v>
      </c>
      <c r="C18" s="8" t="s">
        <v>2</v>
      </c>
    </row>
    <row r="19" spans="1:115" x14ac:dyDescent="0.2">
      <c r="A19" s="9" t="s">
        <v>57</v>
      </c>
      <c r="B19" s="2" t="s">
        <v>0</v>
      </c>
      <c r="C19" s="8" t="s">
        <v>2</v>
      </c>
    </row>
    <row r="20" spans="1:115" x14ac:dyDescent="0.2">
      <c r="A20" s="9" t="s">
        <v>57</v>
      </c>
      <c r="B20" s="2" t="s">
        <v>0</v>
      </c>
      <c r="C20" s="8" t="s">
        <v>2</v>
      </c>
    </row>
    <row r="21" spans="1:115" x14ac:dyDescent="0.2">
      <c r="A21" s="9" t="s">
        <v>57</v>
      </c>
      <c r="B21" s="2" t="s">
        <v>0</v>
      </c>
      <c r="C21" s="8" t="s">
        <v>2</v>
      </c>
    </row>
    <row r="22" spans="1:115" s="27" customFormat="1" x14ac:dyDescent="0.2">
      <c r="A22" s="47" t="s">
        <v>57</v>
      </c>
      <c r="B22" s="229" t="s">
        <v>0</v>
      </c>
      <c r="C22" s="48" t="s">
        <v>2</v>
      </c>
      <c r="DK22" s="392"/>
    </row>
    <row r="23" spans="1:115" s="53" customFormat="1" ht="16" thickBot="1" x14ac:dyDescent="0.25">
      <c r="A23" s="50"/>
      <c r="B23" s="51" t="s">
        <v>64</v>
      </c>
      <c r="C23" s="52" t="s">
        <v>2</v>
      </c>
      <c r="D23" s="49">
        <f t="shared" ref="D23:AI23" si="57">SUM(D3:D22)</f>
        <v>46.306206320974951</v>
      </c>
      <c r="E23" s="49">
        <f t="shared" si="57"/>
        <v>45.834472763196722</v>
      </c>
      <c r="F23" s="49">
        <f t="shared" si="57"/>
        <v>46.553787848450035</v>
      </c>
      <c r="G23" s="49">
        <f t="shared" si="57"/>
        <v>47.413909115109028</v>
      </c>
      <c r="H23" s="49">
        <f t="shared" si="57"/>
        <v>48.149118369470536</v>
      </c>
      <c r="I23" s="49">
        <f t="shared" si="57"/>
        <v>44.372683324153314</v>
      </c>
      <c r="J23" s="49">
        <f t="shared" si="57"/>
        <v>54.111851288725198</v>
      </c>
      <c r="K23" s="49">
        <f t="shared" si="57"/>
        <v>66.583623161802805</v>
      </c>
      <c r="L23" s="49">
        <f t="shared" si="57"/>
        <v>60.780697316838953</v>
      </c>
      <c r="M23" s="49">
        <f t="shared" si="57"/>
        <v>64.996575996589186</v>
      </c>
      <c r="N23" s="49">
        <f t="shared" si="57"/>
        <v>82.554712775064928</v>
      </c>
      <c r="O23" s="49">
        <f t="shared" si="57"/>
        <v>81.820475855092951</v>
      </c>
      <c r="P23" s="49">
        <f t="shared" si="57"/>
        <v>62.198914733875867</v>
      </c>
      <c r="Q23" s="49">
        <f t="shared" si="57"/>
        <v>56.938003702604661</v>
      </c>
      <c r="R23" s="49">
        <f t="shared" si="57"/>
        <v>117.49738594198689</v>
      </c>
      <c r="S23" s="49">
        <f t="shared" si="57"/>
        <v>126.14834029883338</v>
      </c>
      <c r="T23" s="49">
        <f t="shared" si="57"/>
        <v>128.50613407365864</v>
      </c>
      <c r="U23" s="49">
        <f t="shared" si="57"/>
        <v>145.80857555123245</v>
      </c>
      <c r="V23" s="49">
        <f t="shared" si="57"/>
        <v>204.89772906589377</v>
      </c>
      <c r="W23" s="49">
        <f t="shared" si="57"/>
        <v>182.31933096400877</v>
      </c>
      <c r="X23" s="49">
        <f t="shared" si="57"/>
        <v>179.36510076124259</v>
      </c>
      <c r="Y23" s="49">
        <f t="shared" si="57"/>
        <v>147.40249395816295</v>
      </c>
      <c r="Z23" s="49">
        <f t="shared" si="57"/>
        <v>226.73966487120447</v>
      </c>
      <c r="AA23" s="49">
        <f t="shared" si="57"/>
        <v>233.05825178139636</v>
      </c>
      <c r="AB23" s="49">
        <f t="shared" si="57"/>
        <v>251.10097271431286</v>
      </c>
      <c r="AC23" s="49">
        <f t="shared" si="57"/>
        <v>260.79245613732479</v>
      </c>
      <c r="AD23" s="49">
        <f t="shared" si="57"/>
        <v>207.8168681851688</v>
      </c>
      <c r="AE23" s="49">
        <f t="shared" si="57"/>
        <v>178.46650748215663</v>
      </c>
      <c r="AF23" s="49">
        <f t="shared" si="57"/>
        <v>207.9452375226233</v>
      </c>
      <c r="AG23" s="49">
        <f t="shared" si="57"/>
        <v>191.05293492963077</v>
      </c>
      <c r="AH23" s="49">
        <f t="shared" si="57"/>
        <v>197.16662884737895</v>
      </c>
      <c r="AI23" s="49">
        <f t="shared" si="57"/>
        <v>203.47596097049509</v>
      </c>
      <c r="AJ23" s="49">
        <f t="shared" ref="AJ23:BL23" si="58">SUM(AJ3:AJ22)</f>
        <v>209.98719172155094</v>
      </c>
      <c r="AK23" s="49">
        <f t="shared" si="58"/>
        <v>216.70678185664062</v>
      </c>
      <c r="AL23" s="49">
        <f t="shared" si="58"/>
        <v>223.64139887605307</v>
      </c>
      <c r="AM23" s="49">
        <f t="shared" si="58"/>
        <v>230.79792364008682</v>
      </c>
      <c r="AN23" s="49">
        <f t="shared" si="58"/>
        <v>238.18345719656963</v>
      </c>
      <c r="AO23" s="49">
        <f t="shared" si="58"/>
        <v>245.80532782685981</v>
      </c>
      <c r="AP23" s="49">
        <f t="shared" si="58"/>
        <v>253.67109831731932</v>
      </c>
      <c r="AQ23" s="49">
        <f t="shared" si="58"/>
        <v>261.78857346347354</v>
      </c>
      <c r="AR23" s="49">
        <f t="shared" si="58"/>
        <v>270.1658078143048</v>
      </c>
      <c r="AS23" s="49">
        <f t="shared" si="58"/>
        <v>278.81111366436249</v>
      </c>
      <c r="AT23" s="49">
        <f t="shared" si="58"/>
        <v>287.73306930162215</v>
      </c>
      <c r="AU23" s="49">
        <f t="shared" si="58"/>
        <v>296.9405275192741</v>
      </c>
      <c r="AV23" s="49">
        <f t="shared" si="58"/>
        <v>306.4426243998908</v>
      </c>
      <c r="AW23" s="49">
        <f t="shared" si="58"/>
        <v>316.24878838068736</v>
      </c>
      <c r="AX23" s="49">
        <f t="shared" si="58"/>
        <v>326.36874960886934</v>
      </c>
      <c r="AY23" s="49">
        <f t="shared" si="58"/>
        <v>336.81254959635316</v>
      </c>
      <c r="AZ23" s="49">
        <f t="shared" si="58"/>
        <v>347.59055118343645</v>
      </c>
      <c r="BA23" s="49">
        <f t="shared" si="58"/>
        <v>358.71344882130643</v>
      </c>
      <c r="BB23" s="49">
        <f t="shared" si="58"/>
        <v>370.19227918358825</v>
      </c>
      <c r="BC23" s="49">
        <f t="shared" si="58"/>
        <v>382.03843211746312</v>
      </c>
      <c r="BD23" s="49">
        <f t="shared" si="58"/>
        <v>394.26366194522188</v>
      </c>
      <c r="BE23" s="49">
        <f t="shared" si="58"/>
        <v>406.88009912746901</v>
      </c>
      <c r="BF23" s="49">
        <f t="shared" si="58"/>
        <v>419.90026229954805</v>
      </c>
      <c r="BG23" s="49">
        <f t="shared" si="58"/>
        <v>433.33707069313357</v>
      </c>
      <c r="BH23" s="49">
        <f t="shared" si="58"/>
        <v>447.20385695531394</v>
      </c>
      <c r="BI23" s="49">
        <f t="shared" si="58"/>
        <v>461.51438037788398</v>
      </c>
      <c r="BJ23" s="49">
        <f t="shared" si="58"/>
        <v>476.2828405499763</v>
      </c>
      <c r="BK23" s="49">
        <f t="shared" si="58"/>
        <v>491.52389144757552</v>
      </c>
      <c r="BL23" s="49">
        <f t="shared" si="58"/>
        <v>507.25265597389796</v>
      </c>
      <c r="BM23" s="49">
        <f t="shared" ref="BM23:DJ23" si="59">SUM(BM3:BM22)</f>
        <v>523.48474096506266</v>
      </c>
      <c r="BN23" s="49">
        <f t="shared" si="59"/>
        <v>540.23625267594468</v>
      </c>
      <c r="BO23" s="49">
        <f t="shared" si="59"/>
        <v>557.52381276157496</v>
      </c>
      <c r="BP23" s="49">
        <f t="shared" si="59"/>
        <v>575.36457476994542</v>
      </c>
      <c r="BQ23" s="49">
        <f t="shared" si="59"/>
        <v>593.77624116258369</v>
      </c>
      <c r="BR23" s="49">
        <f t="shared" si="59"/>
        <v>612.77708087978635</v>
      </c>
      <c r="BS23" s="49">
        <f t="shared" si="59"/>
        <v>632.38594746793945</v>
      </c>
      <c r="BT23" s="49">
        <f t="shared" si="59"/>
        <v>652.62229778691358</v>
      </c>
      <c r="BU23" s="49">
        <f t="shared" si="59"/>
        <v>673.50621131609478</v>
      </c>
      <c r="BV23" s="49">
        <f t="shared" si="59"/>
        <v>695.05841007820982</v>
      </c>
      <c r="BW23" s="49">
        <f t="shared" si="59"/>
        <v>717.30027920071257</v>
      </c>
      <c r="BX23" s="49">
        <f t="shared" si="59"/>
        <v>740.25388813513553</v>
      </c>
      <c r="BY23" s="49">
        <f t="shared" si="59"/>
        <v>763.94201255545977</v>
      </c>
      <c r="BZ23" s="49">
        <f t="shared" si="59"/>
        <v>788.38815695723451</v>
      </c>
      <c r="CA23" s="49">
        <f t="shared" si="59"/>
        <v>813.61657797986607</v>
      </c>
      <c r="CB23" s="49">
        <f t="shared" si="59"/>
        <v>839.65230847522173</v>
      </c>
      <c r="CC23" s="49">
        <f t="shared" si="59"/>
        <v>866.52118234642899</v>
      </c>
      <c r="CD23" s="49">
        <f t="shared" si="59"/>
        <v>894.24986018151458</v>
      </c>
      <c r="CE23" s="49">
        <f t="shared" si="59"/>
        <v>922.86585570732325</v>
      </c>
      <c r="CF23" s="49">
        <f t="shared" si="59"/>
        <v>952.39756308995766</v>
      </c>
      <c r="CG23" s="49">
        <f t="shared" si="59"/>
        <v>982.87428510883638</v>
      </c>
      <c r="CH23" s="49">
        <f t="shared" si="59"/>
        <v>1014.326262232319</v>
      </c>
      <c r="CI23" s="49">
        <f t="shared" si="59"/>
        <v>1046.7847026237532</v>
      </c>
      <c r="CJ23" s="49">
        <f t="shared" si="59"/>
        <v>1080.2818131077136</v>
      </c>
      <c r="CK23" s="49">
        <f t="shared" si="59"/>
        <v>1114.8508311271603</v>
      </c>
      <c r="CL23" s="49">
        <f t="shared" si="59"/>
        <v>1150.5260577232295</v>
      </c>
      <c r="CM23" s="49">
        <f t="shared" si="59"/>
        <v>1187.3428915703726</v>
      </c>
      <c r="CN23" s="49">
        <f t="shared" si="59"/>
        <v>1225.3378641006248</v>
      </c>
      <c r="CO23" s="49">
        <f t="shared" si="59"/>
        <v>1264.5486757518447</v>
      </c>
      <c r="CP23" s="49">
        <f t="shared" si="59"/>
        <v>1305.0142333759038</v>
      </c>
      <c r="CQ23" s="49">
        <f t="shared" si="59"/>
        <v>1346.7746888439328</v>
      </c>
      <c r="CR23" s="49">
        <f t="shared" si="59"/>
        <v>1389.8714788869383</v>
      </c>
      <c r="CS23" s="49">
        <f t="shared" si="59"/>
        <v>1434.3473662113206</v>
      </c>
      <c r="CT23" s="49">
        <f t="shared" si="59"/>
        <v>1480.2464819300828</v>
      </c>
      <c r="CU23" s="49">
        <f t="shared" si="59"/>
        <v>1527.6143693518454</v>
      </c>
      <c r="CV23" s="49">
        <f t="shared" si="59"/>
        <v>1576.4980291711047</v>
      </c>
      <c r="CW23" s="49">
        <f t="shared" si="59"/>
        <v>1626.9459661045801</v>
      </c>
      <c r="CX23" s="49">
        <f t="shared" si="59"/>
        <v>1679.0082370199268</v>
      </c>
      <c r="CY23" s="49">
        <f t="shared" si="59"/>
        <v>1732.7365006045645</v>
      </c>
      <c r="CZ23" s="49">
        <f t="shared" si="59"/>
        <v>1788.1840686239107</v>
      </c>
      <c r="DA23" s="49">
        <f t="shared" si="59"/>
        <v>1845.4059588198757</v>
      </c>
      <c r="DB23" s="49">
        <f t="shared" si="59"/>
        <v>1904.4589495021121</v>
      </c>
      <c r="DC23" s="49">
        <f t="shared" si="59"/>
        <v>1965.4016358861795</v>
      </c>
      <c r="DD23" s="49">
        <f t="shared" si="59"/>
        <v>2028.2944882345373</v>
      </c>
      <c r="DE23" s="49">
        <f t="shared" si="59"/>
        <v>2093.1999118580425</v>
      </c>
      <c r="DF23" s="49">
        <f t="shared" si="59"/>
        <v>2160.1823090375001</v>
      </c>
      <c r="DG23" s="49">
        <f t="shared" si="59"/>
        <v>2229.3081429266999</v>
      </c>
      <c r="DH23" s="49">
        <f t="shared" si="59"/>
        <v>2300.6460035003543</v>
      </c>
      <c r="DI23" s="49">
        <f t="shared" si="59"/>
        <v>2374.2666756123663</v>
      </c>
      <c r="DJ23" s="49">
        <f t="shared" si="59"/>
        <v>2450.2432092319618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s="9" t="s">
        <v>58</v>
      </c>
      <c r="B25" s="12" t="e">
        <f ca="1">MID(CELL("Dateiname",$B$2),FIND("]", CELL("Dateiname",$B$2))+1,31)&amp;" LO"</f>
        <v>#VALUE!</v>
      </c>
      <c r="C25" s="13" t="str">
        <f t="shared" ref="C25:AH25" si="60">C2</f>
        <v>unit</v>
      </c>
      <c r="D25" s="23">
        <f t="shared" si="60"/>
        <v>1990</v>
      </c>
      <c r="E25" s="23">
        <f t="shared" si="60"/>
        <v>1991</v>
      </c>
      <c r="F25" s="23">
        <f t="shared" si="60"/>
        <v>1992</v>
      </c>
      <c r="G25" s="23">
        <f t="shared" si="60"/>
        <v>1993</v>
      </c>
      <c r="H25" s="23">
        <f t="shared" si="60"/>
        <v>1994</v>
      </c>
      <c r="I25" s="23">
        <f t="shared" si="60"/>
        <v>1995</v>
      </c>
      <c r="J25" s="23">
        <f t="shared" si="60"/>
        <v>1996</v>
      </c>
      <c r="K25" s="23">
        <f t="shared" si="60"/>
        <v>1997</v>
      </c>
      <c r="L25" s="23">
        <f t="shared" si="60"/>
        <v>1998</v>
      </c>
      <c r="M25" s="23">
        <f t="shared" si="60"/>
        <v>1999</v>
      </c>
      <c r="N25" s="23">
        <f t="shared" si="60"/>
        <v>2000</v>
      </c>
      <c r="O25" s="23">
        <f t="shared" si="60"/>
        <v>2001</v>
      </c>
      <c r="P25" s="23">
        <f t="shared" si="60"/>
        <v>2002</v>
      </c>
      <c r="Q25" s="23">
        <f t="shared" si="60"/>
        <v>2003</v>
      </c>
      <c r="R25" s="23">
        <f t="shared" si="60"/>
        <v>2004</v>
      </c>
      <c r="S25" s="23">
        <f t="shared" si="60"/>
        <v>2005</v>
      </c>
      <c r="T25" s="23">
        <f t="shared" si="60"/>
        <v>2006</v>
      </c>
      <c r="U25" s="23">
        <f t="shared" si="60"/>
        <v>2007</v>
      </c>
      <c r="V25" s="23">
        <f t="shared" si="60"/>
        <v>2008</v>
      </c>
      <c r="W25" s="23">
        <f t="shared" si="60"/>
        <v>2009</v>
      </c>
      <c r="X25" s="23">
        <f t="shared" si="60"/>
        <v>2010</v>
      </c>
      <c r="Y25" s="23">
        <f t="shared" si="60"/>
        <v>2011</v>
      </c>
      <c r="Z25" s="23">
        <f t="shared" si="60"/>
        <v>2012</v>
      </c>
      <c r="AA25" s="23">
        <f t="shared" si="60"/>
        <v>2013</v>
      </c>
      <c r="AB25" s="23">
        <f t="shared" si="60"/>
        <v>2014</v>
      </c>
      <c r="AC25" s="23">
        <f t="shared" si="60"/>
        <v>2015</v>
      </c>
      <c r="AD25" s="23">
        <f t="shared" si="60"/>
        <v>2016</v>
      </c>
      <c r="AE25" s="23">
        <f t="shared" si="60"/>
        <v>2017</v>
      </c>
      <c r="AF25" s="23">
        <f t="shared" si="60"/>
        <v>2018</v>
      </c>
      <c r="AG25" s="23">
        <f t="shared" si="60"/>
        <v>2019</v>
      </c>
      <c r="AH25" s="23">
        <f t="shared" si="60"/>
        <v>2020</v>
      </c>
      <c r="AI25" s="23">
        <f t="shared" ref="AI25:BL25" si="61">AI2</f>
        <v>2021</v>
      </c>
      <c r="AJ25" s="23">
        <f t="shared" si="61"/>
        <v>2022</v>
      </c>
      <c r="AK25" s="23">
        <f t="shared" si="61"/>
        <v>2023</v>
      </c>
      <c r="AL25" s="23">
        <f t="shared" si="61"/>
        <v>2024</v>
      </c>
      <c r="AM25" s="23">
        <f t="shared" si="61"/>
        <v>2025</v>
      </c>
      <c r="AN25" s="23">
        <f t="shared" si="61"/>
        <v>2026</v>
      </c>
      <c r="AO25" s="23">
        <f t="shared" si="61"/>
        <v>2027</v>
      </c>
      <c r="AP25" s="23">
        <f t="shared" si="61"/>
        <v>2028</v>
      </c>
      <c r="AQ25" s="23">
        <f t="shared" si="61"/>
        <v>2029</v>
      </c>
      <c r="AR25" s="23">
        <f t="shared" si="61"/>
        <v>2030</v>
      </c>
      <c r="AS25" s="23">
        <f t="shared" si="61"/>
        <v>2031</v>
      </c>
      <c r="AT25" s="23">
        <f t="shared" si="61"/>
        <v>2032</v>
      </c>
      <c r="AU25" s="23">
        <f t="shared" si="61"/>
        <v>2033</v>
      </c>
      <c r="AV25" s="23">
        <f t="shared" si="61"/>
        <v>2034</v>
      </c>
      <c r="AW25" s="23">
        <f t="shared" si="61"/>
        <v>2035</v>
      </c>
      <c r="AX25" s="23">
        <f t="shared" si="61"/>
        <v>2036</v>
      </c>
      <c r="AY25" s="23">
        <f t="shared" si="61"/>
        <v>2037</v>
      </c>
      <c r="AZ25" s="23">
        <f t="shared" si="61"/>
        <v>2038</v>
      </c>
      <c r="BA25" s="23">
        <f t="shared" si="61"/>
        <v>2039</v>
      </c>
      <c r="BB25" s="23">
        <f t="shared" si="61"/>
        <v>2040</v>
      </c>
      <c r="BC25" s="23">
        <f t="shared" si="61"/>
        <v>2041</v>
      </c>
      <c r="BD25" s="23">
        <f t="shared" si="61"/>
        <v>2042</v>
      </c>
      <c r="BE25" s="23">
        <f t="shared" si="61"/>
        <v>2043</v>
      </c>
      <c r="BF25" s="23">
        <f t="shared" si="61"/>
        <v>2044</v>
      </c>
      <c r="BG25" s="23">
        <f t="shared" si="61"/>
        <v>2045</v>
      </c>
      <c r="BH25" s="23">
        <f t="shared" si="61"/>
        <v>2046</v>
      </c>
      <c r="BI25" s="23">
        <f t="shared" si="61"/>
        <v>2047</v>
      </c>
      <c r="BJ25" s="23">
        <f t="shared" si="61"/>
        <v>2048</v>
      </c>
      <c r="BK25" s="23">
        <f t="shared" si="61"/>
        <v>2049</v>
      </c>
      <c r="BL25" s="23">
        <f t="shared" si="61"/>
        <v>2050</v>
      </c>
      <c r="BM25" s="23">
        <f t="shared" ref="BM25:DJ25" si="62">BM2</f>
        <v>2051</v>
      </c>
      <c r="BN25" s="23">
        <f t="shared" si="62"/>
        <v>2052</v>
      </c>
      <c r="BO25" s="23">
        <f t="shared" si="62"/>
        <v>2053</v>
      </c>
      <c r="BP25" s="23">
        <f t="shared" si="62"/>
        <v>2054</v>
      </c>
      <c r="BQ25" s="23">
        <f t="shared" si="62"/>
        <v>2055</v>
      </c>
      <c r="BR25" s="23">
        <f t="shared" si="62"/>
        <v>2056</v>
      </c>
      <c r="BS25" s="23">
        <f t="shared" si="62"/>
        <v>2057</v>
      </c>
      <c r="BT25" s="23">
        <f t="shared" si="62"/>
        <v>2058</v>
      </c>
      <c r="BU25" s="23">
        <f t="shared" si="62"/>
        <v>2059</v>
      </c>
      <c r="BV25" s="23">
        <f t="shared" si="62"/>
        <v>2060</v>
      </c>
      <c r="BW25" s="23">
        <f t="shared" si="62"/>
        <v>2061</v>
      </c>
      <c r="BX25" s="23">
        <f t="shared" si="62"/>
        <v>2062</v>
      </c>
      <c r="BY25" s="23">
        <f t="shared" si="62"/>
        <v>2063</v>
      </c>
      <c r="BZ25" s="23">
        <f t="shared" si="62"/>
        <v>2064</v>
      </c>
      <c r="CA25" s="23">
        <f t="shared" si="62"/>
        <v>2065</v>
      </c>
      <c r="CB25" s="23">
        <f t="shared" si="62"/>
        <v>2066</v>
      </c>
      <c r="CC25" s="23">
        <f t="shared" si="62"/>
        <v>2067</v>
      </c>
      <c r="CD25" s="23">
        <f t="shared" si="62"/>
        <v>2068</v>
      </c>
      <c r="CE25" s="23">
        <f t="shared" si="62"/>
        <v>2069</v>
      </c>
      <c r="CF25" s="23">
        <f t="shared" si="62"/>
        <v>2070</v>
      </c>
      <c r="CG25" s="23">
        <f t="shared" si="62"/>
        <v>2071</v>
      </c>
      <c r="CH25" s="23">
        <f t="shared" si="62"/>
        <v>2072</v>
      </c>
      <c r="CI25" s="23">
        <f t="shared" si="62"/>
        <v>2073</v>
      </c>
      <c r="CJ25" s="23">
        <f t="shared" si="62"/>
        <v>2074</v>
      </c>
      <c r="CK25" s="23">
        <f t="shared" si="62"/>
        <v>2075</v>
      </c>
      <c r="CL25" s="23">
        <f t="shared" si="62"/>
        <v>2076</v>
      </c>
      <c r="CM25" s="23">
        <f t="shared" si="62"/>
        <v>2077</v>
      </c>
      <c r="CN25" s="23">
        <f t="shared" si="62"/>
        <v>2078</v>
      </c>
      <c r="CO25" s="23">
        <f t="shared" si="62"/>
        <v>2079</v>
      </c>
      <c r="CP25" s="23">
        <f t="shared" si="62"/>
        <v>2080</v>
      </c>
      <c r="CQ25" s="23">
        <f t="shared" si="62"/>
        <v>2081</v>
      </c>
      <c r="CR25" s="23">
        <f t="shared" si="62"/>
        <v>2082</v>
      </c>
      <c r="CS25" s="23">
        <f t="shared" si="62"/>
        <v>2083</v>
      </c>
      <c r="CT25" s="23">
        <f t="shared" si="62"/>
        <v>2084</v>
      </c>
      <c r="CU25" s="23">
        <f t="shared" si="62"/>
        <v>2085</v>
      </c>
      <c r="CV25" s="23">
        <f t="shared" si="62"/>
        <v>2086</v>
      </c>
      <c r="CW25" s="23">
        <f t="shared" si="62"/>
        <v>2087</v>
      </c>
      <c r="CX25" s="23">
        <f t="shared" si="62"/>
        <v>2088</v>
      </c>
      <c r="CY25" s="23">
        <f t="shared" si="62"/>
        <v>2089</v>
      </c>
      <c r="CZ25" s="23">
        <f t="shared" si="62"/>
        <v>2090</v>
      </c>
      <c r="DA25" s="23">
        <f t="shared" si="62"/>
        <v>2091</v>
      </c>
      <c r="DB25" s="23">
        <f t="shared" si="62"/>
        <v>2092</v>
      </c>
      <c r="DC25" s="23">
        <f t="shared" si="62"/>
        <v>2093</v>
      </c>
      <c r="DD25" s="23">
        <f t="shared" si="62"/>
        <v>2094</v>
      </c>
      <c r="DE25" s="23">
        <f t="shared" si="62"/>
        <v>2095</v>
      </c>
      <c r="DF25" s="23">
        <f t="shared" si="62"/>
        <v>2096</v>
      </c>
      <c r="DG25" s="23">
        <f t="shared" si="62"/>
        <v>2097</v>
      </c>
      <c r="DH25" s="23">
        <f t="shared" si="62"/>
        <v>2098</v>
      </c>
      <c r="DI25" s="23">
        <f t="shared" si="62"/>
        <v>2099</v>
      </c>
      <c r="DJ25" s="23">
        <f t="shared" si="62"/>
        <v>2100</v>
      </c>
      <c r="DK25" s="394"/>
    </row>
    <row r="26" spans="1:115" x14ac:dyDescent="0.2">
      <c r="A26" s="9" t="s">
        <v>58</v>
      </c>
      <c r="B26" s="7" t="str">
        <f t="shared" ref="B26:AF26" si="63">B3</f>
        <v>Polymer Catalyst</v>
      </c>
      <c r="C26" s="14" t="str">
        <f t="shared" si="63"/>
        <v>t/a</v>
      </c>
      <c r="D26" s="80">
        <f t="shared" si="63"/>
        <v>16.670234275550982</v>
      </c>
      <c r="E26" s="80">
        <f t="shared" si="63"/>
        <v>16.50041019475082</v>
      </c>
      <c r="F26" s="80">
        <f t="shared" si="63"/>
        <v>16.759363625442013</v>
      </c>
      <c r="G26" s="80">
        <f t="shared" si="63"/>
        <v>17.069007281439248</v>
      </c>
      <c r="H26" s="80">
        <f t="shared" si="63"/>
        <v>17.33368261300939</v>
      </c>
      <c r="I26" s="80">
        <f t="shared" si="63"/>
        <v>15.974165996695193</v>
      </c>
      <c r="J26" s="80">
        <f t="shared" si="63"/>
        <v>19.480266463941071</v>
      </c>
      <c r="K26" s="80">
        <f t="shared" si="63"/>
        <v>23.970104338249008</v>
      </c>
      <c r="L26" s="80">
        <f t="shared" si="63"/>
        <v>21.881051034062022</v>
      </c>
      <c r="M26" s="80">
        <f t="shared" si="63"/>
        <v>23.398767358772105</v>
      </c>
      <c r="N26" s="80">
        <f t="shared" si="63"/>
        <v>29.719696599023379</v>
      </c>
      <c r="O26" s="80">
        <f t="shared" si="63"/>
        <v>29.45537130783346</v>
      </c>
      <c r="P26" s="80">
        <f t="shared" si="63"/>
        <v>22.39160930419531</v>
      </c>
      <c r="Q26" s="80">
        <f t="shared" si="63"/>
        <v>20.497681332937677</v>
      </c>
      <c r="R26" s="80">
        <f t="shared" si="63"/>
        <v>42.299058939115277</v>
      </c>
      <c r="S26" s="80">
        <f t="shared" si="63"/>
        <v>45.41340250758001</v>
      </c>
      <c r="T26" s="80">
        <f t="shared" si="63"/>
        <v>46.262208266517106</v>
      </c>
      <c r="U26" s="80">
        <f t="shared" si="63"/>
        <v>52.491087198443672</v>
      </c>
      <c r="V26" s="80">
        <f t="shared" si="63"/>
        <v>73.763182463721748</v>
      </c>
      <c r="W26" s="80">
        <f t="shared" si="63"/>
        <v>65.634959147043162</v>
      </c>
      <c r="X26" s="80">
        <f t="shared" si="63"/>
        <v>64.571436274047329</v>
      </c>
      <c r="Y26" s="80">
        <f t="shared" si="63"/>
        <v>53.064897824938662</v>
      </c>
      <c r="Z26" s="80">
        <f t="shared" si="63"/>
        <v>81.626279353633606</v>
      </c>
      <c r="AA26" s="80">
        <f t="shared" si="63"/>
        <v>83.900970641302678</v>
      </c>
      <c r="AB26" s="80">
        <f t="shared" si="63"/>
        <v>90.396350177152627</v>
      </c>
      <c r="AC26" s="80">
        <f t="shared" si="63"/>
        <v>93.885284209436918</v>
      </c>
      <c r="AD26" s="80">
        <f t="shared" si="63"/>
        <v>74.814072546660768</v>
      </c>
      <c r="AE26" s="80">
        <f t="shared" si="63"/>
        <v>64.247942693576391</v>
      </c>
      <c r="AF26" s="80">
        <f t="shared" si="63"/>
        <v>74.860285508144386</v>
      </c>
      <c r="AG26" s="80">
        <f>AG101</f>
        <v>68.779056574667067</v>
      </c>
      <c r="AH26" s="80">
        <f t="shared" ref="AH26:BL29" si="64">AH101</f>
        <v>70.979986385056421</v>
      </c>
      <c r="AI26" s="80">
        <f t="shared" si="64"/>
        <v>73.251345949378234</v>
      </c>
      <c r="AJ26" s="80">
        <f t="shared" si="64"/>
        <v>75.595389019758343</v>
      </c>
      <c r="AK26" s="80">
        <f t="shared" si="64"/>
        <v>78.014441468390615</v>
      </c>
      <c r="AL26" s="80">
        <f t="shared" si="64"/>
        <v>80.510903595379119</v>
      </c>
      <c r="AM26" s="80">
        <f t="shared" si="64"/>
        <v>83.087252510431256</v>
      </c>
      <c r="AN26" s="80">
        <f t="shared" si="64"/>
        <v>85.746044590765052</v>
      </c>
      <c r="AO26" s="80">
        <f t="shared" si="64"/>
        <v>88.489918017669538</v>
      </c>
      <c r="AP26" s="80">
        <f t="shared" si="64"/>
        <v>91.321595394234961</v>
      </c>
      <c r="AQ26" s="80">
        <f t="shared" si="64"/>
        <v>94.243886446850482</v>
      </c>
      <c r="AR26" s="80">
        <f t="shared" si="64"/>
        <v>97.259690813149703</v>
      </c>
      <c r="AS26" s="80">
        <f t="shared" si="64"/>
        <v>100.3720009191705</v>
      </c>
      <c r="AT26" s="80">
        <f t="shared" si="64"/>
        <v>103.58390494858396</v>
      </c>
      <c r="AU26" s="80">
        <f t="shared" si="64"/>
        <v>106.89858990693865</v>
      </c>
      <c r="AV26" s="80">
        <f t="shared" si="64"/>
        <v>110.31934478396069</v>
      </c>
      <c r="AW26" s="80">
        <f t="shared" si="64"/>
        <v>113.84956381704744</v>
      </c>
      <c r="AX26" s="80">
        <f t="shared" si="64"/>
        <v>117.49274985919295</v>
      </c>
      <c r="AY26" s="80">
        <f t="shared" si="64"/>
        <v>121.25251785468713</v>
      </c>
      <c r="AZ26" s="80">
        <f t="shared" si="64"/>
        <v>125.13259842603712</v>
      </c>
      <c r="BA26" s="80">
        <f t="shared" si="64"/>
        <v>129.1368415756703</v>
      </c>
      <c r="BB26" s="80">
        <f t="shared" si="64"/>
        <v>133.26922050609176</v>
      </c>
      <c r="BC26" s="80">
        <f t="shared" si="64"/>
        <v>137.5338355622867</v>
      </c>
      <c r="BD26" s="80">
        <f t="shared" si="64"/>
        <v>141.93491830027986</v>
      </c>
      <c r="BE26" s="80">
        <f t="shared" si="64"/>
        <v>146.47683568588883</v>
      </c>
      <c r="BF26" s="80">
        <f t="shared" si="64"/>
        <v>151.16409442783728</v>
      </c>
      <c r="BG26" s="80">
        <f t="shared" si="64"/>
        <v>156.00134544952809</v>
      </c>
      <c r="BH26" s="80">
        <f t="shared" si="64"/>
        <v>160.993388503913</v>
      </c>
      <c r="BI26" s="80">
        <f t="shared" si="64"/>
        <v>166.14517693603821</v>
      </c>
      <c r="BJ26" s="80">
        <f t="shared" si="64"/>
        <v>171.46182259799144</v>
      </c>
      <c r="BK26" s="80">
        <f t="shared" si="64"/>
        <v>176.94860092112717</v>
      </c>
      <c r="BL26" s="80">
        <f t="shared" si="64"/>
        <v>182.61095615060324</v>
      </c>
      <c r="BM26" s="80">
        <f t="shared" ref="BM26:DJ26" si="65">BM101</f>
        <v>188.45450674742256</v>
      </c>
      <c r="BN26" s="80">
        <f t="shared" si="65"/>
        <v>194.48505096334009</v>
      </c>
      <c r="BO26" s="80">
        <f t="shared" si="65"/>
        <v>200.70857259416698</v>
      </c>
      <c r="BP26" s="80">
        <f t="shared" si="65"/>
        <v>207.13124691718033</v>
      </c>
      <c r="BQ26" s="80">
        <f t="shared" si="65"/>
        <v>213.75944681853011</v>
      </c>
      <c r="BR26" s="80">
        <f t="shared" si="65"/>
        <v>220.59974911672307</v>
      </c>
      <c r="BS26" s="80">
        <f t="shared" si="65"/>
        <v>227.65894108845822</v>
      </c>
      <c r="BT26" s="80">
        <f t="shared" si="65"/>
        <v>234.9440272032889</v>
      </c>
      <c r="BU26" s="80">
        <f t="shared" si="65"/>
        <v>242.46223607379414</v>
      </c>
      <c r="BV26" s="80">
        <f t="shared" si="65"/>
        <v>250.22102762815555</v>
      </c>
      <c r="BW26" s="80">
        <f t="shared" si="65"/>
        <v>258.22810051225656</v>
      </c>
      <c r="BX26" s="80">
        <f t="shared" si="65"/>
        <v>266.49139972864879</v>
      </c>
      <c r="BY26" s="80">
        <f t="shared" si="65"/>
        <v>275.01912451996554</v>
      </c>
      <c r="BZ26" s="80">
        <f t="shared" si="65"/>
        <v>283.81973650460446</v>
      </c>
      <c r="CA26" s="80">
        <f t="shared" si="65"/>
        <v>292.9019680727518</v>
      </c>
      <c r="CB26" s="80">
        <f t="shared" si="65"/>
        <v>302.27483105107984</v>
      </c>
      <c r="CC26" s="80">
        <f t="shared" si="65"/>
        <v>311.94762564471444</v>
      </c>
      <c r="CD26" s="80">
        <f t="shared" si="65"/>
        <v>321.9299496653453</v>
      </c>
      <c r="CE26" s="80">
        <f t="shared" si="65"/>
        <v>332.23170805463639</v>
      </c>
      <c r="CF26" s="80">
        <f t="shared" si="65"/>
        <v>342.86312271238478</v>
      </c>
      <c r="CG26" s="80">
        <f t="shared" si="65"/>
        <v>353.83474263918112</v>
      </c>
      <c r="CH26" s="80">
        <f t="shared" si="65"/>
        <v>365.15745440363492</v>
      </c>
      <c r="CI26" s="80">
        <f t="shared" si="65"/>
        <v>376.84249294455122</v>
      </c>
      <c r="CJ26" s="80">
        <f t="shared" si="65"/>
        <v>388.90145271877685</v>
      </c>
      <c r="CK26" s="80">
        <f t="shared" si="65"/>
        <v>401.34629920577771</v>
      </c>
      <c r="CL26" s="80">
        <f t="shared" si="65"/>
        <v>414.18938078036263</v>
      </c>
      <c r="CM26" s="80">
        <f t="shared" si="65"/>
        <v>427.44344096533422</v>
      </c>
      <c r="CN26" s="80">
        <f t="shared" si="65"/>
        <v>441.1216310762249</v>
      </c>
      <c r="CO26" s="80">
        <f t="shared" si="65"/>
        <v>455.2375232706641</v>
      </c>
      <c r="CP26" s="80">
        <f t="shared" si="65"/>
        <v>469.80512401532536</v>
      </c>
      <c r="CQ26" s="80">
        <f t="shared" si="65"/>
        <v>484.83888798381577</v>
      </c>
      <c r="CR26" s="80">
        <f t="shared" si="65"/>
        <v>500.35373239929788</v>
      </c>
      <c r="CS26" s="80">
        <f t="shared" si="65"/>
        <v>516.36505183607539</v>
      </c>
      <c r="CT26" s="80">
        <f t="shared" si="65"/>
        <v>532.88873349482981</v>
      </c>
      <c r="CU26" s="80">
        <f t="shared" si="65"/>
        <v>549.94117296666434</v>
      </c>
      <c r="CV26" s="80">
        <f t="shared" si="65"/>
        <v>567.53929050159763</v>
      </c>
      <c r="CW26" s="80">
        <f t="shared" si="65"/>
        <v>585.70054779764882</v>
      </c>
      <c r="CX26" s="80">
        <f t="shared" si="65"/>
        <v>604.44296532717362</v>
      </c>
      <c r="CY26" s="80">
        <f t="shared" si="65"/>
        <v>623.78514021764317</v>
      </c>
      <c r="CZ26" s="80">
        <f t="shared" si="65"/>
        <v>643.74626470460782</v>
      </c>
      <c r="DA26" s="80">
        <f t="shared" si="65"/>
        <v>664.34614517515524</v>
      </c>
      <c r="DB26" s="80">
        <f t="shared" si="65"/>
        <v>685.60522182076022</v>
      </c>
      <c r="DC26" s="80">
        <f t="shared" si="65"/>
        <v>707.54458891902459</v>
      </c>
      <c r="DD26" s="80">
        <f t="shared" si="65"/>
        <v>730.18601576443336</v>
      </c>
      <c r="DE26" s="80">
        <f t="shared" si="65"/>
        <v>753.55196826889528</v>
      </c>
      <c r="DF26" s="80">
        <f t="shared" si="65"/>
        <v>777.6656312534999</v>
      </c>
      <c r="DG26" s="80">
        <f t="shared" si="65"/>
        <v>802.55093145361195</v>
      </c>
      <c r="DH26" s="80">
        <f t="shared" si="65"/>
        <v>828.23256126012757</v>
      </c>
      <c r="DI26" s="80">
        <f t="shared" si="65"/>
        <v>854.73600322045172</v>
      </c>
      <c r="DJ26" s="80">
        <f t="shared" si="65"/>
        <v>882.08755532350619</v>
      </c>
    </row>
    <row r="27" spans="1:115" x14ac:dyDescent="0.2">
      <c r="A27" s="9" t="s">
        <v>58</v>
      </c>
      <c r="B27" s="7" t="str">
        <f t="shared" ref="B27:AF27" si="66">B4</f>
        <v>Fibre Optics</v>
      </c>
      <c r="C27" s="14" t="str">
        <f t="shared" si="66"/>
        <v>t/a</v>
      </c>
      <c r="D27" s="80">
        <f t="shared" si="66"/>
        <v>12.502675706663238</v>
      </c>
      <c r="E27" s="80">
        <f t="shared" si="66"/>
        <v>12.375307646063115</v>
      </c>
      <c r="F27" s="80">
        <f t="shared" si="66"/>
        <v>12.56952271908151</v>
      </c>
      <c r="G27" s="80">
        <f t="shared" si="66"/>
        <v>12.801755461079438</v>
      </c>
      <c r="H27" s="80">
        <f t="shared" si="66"/>
        <v>13.000261959757045</v>
      </c>
      <c r="I27" s="80">
        <f t="shared" si="66"/>
        <v>11.980624497521395</v>
      </c>
      <c r="J27" s="80">
        <f t="shared" si="66"/>
        <v>14.610199847955805</v>
      </c>
      <c r="K27" s="80">
        <f t="shared" si="66"/>
        <v>17.977578253686758</v>
      </c>
      <c r="L27" s="80">
        <f t="shared" si="66"/>
        <v>16.410788275546519</v>
      </c>
      <c r="M27" s="80">
        <f t="shared" si="66"/>
        <v>17.549075519079082</v>
      </c>
      <c r="N27" s="80">
        <f t="shared" si="66"/>
        <v>22.289772449267534</v>
      </c>
      <c r="O27" s="80">
        <f t="shared" si="66"/>
        <v>22.091528480875098</v>
      </c>
      <c r="P27" s="80">
        <f t="shared" si="66"/>
        <v>16.793706978146485</v>
      </c>
      <c r="Q27" s="80">
        <f t="shared" si="66"/>
        <v>15.373260999703259</v>
      </c>
      <c r="R27" s="80">
        <f t="shared" si="66"/>
        <v>31.724294204336463</v>
      </c>
      <c r="S27" s="80">
        <f t="shared" si="66"/>
        <v>34.060051880685009</v>
      </c>
      <c r="T27" s="80">
        <f t="shared" si="66"/>
        <v>34.696656199887833</v>
      </c>
      <c r="U27" s="80">
        <f t="shared" si="66"/>
        <v>39.368315398832756</v>
      </c>
      <c r="V27" s="80">
        <f t="shared" si="66"/>
        <v>55.322386847791321</v>
      </c>
      <c r="W27" s="80">
        <f t="shared" si="66"/>
        <v>49.226219360282371</v>
      </c>
      <c r="X27" s="80">
        <f t="shared" si="66"/>
        <v>48.428577205535504</v>
      </c>
      <c r="Y27" s="80">
        <f t="shared" si="66"/>
        <v>39.798673368704002</v>
      </c>
      <c r="Z27" s="80">
        <f t="shared" si="66"/>
        <v>61.219709515225212</v>
      </c>
      <c r="AA27" s="80">
        <f t="shared" si="66"/>
        <v>62.925727980977015</v>
      </c>
      <c r="AB27" s="80">
        <f t="shared" si="66"/>
        <v>67.797262632864474</v>
      </c>
      <c r="AC27" s="80">
        <f t="shared" si="66"/>
        <v>70.413963157077703</v>
      </c>
      <c r="AD27" s="80">
        <f t="shared" si="66"/>
        <v>56.110554409995579</v>
      </c>
      <c r="AE27" s="80">
        <f t="shared" si="66"/>
        <v>48.185957020182293</v>
      </c>
      <c r="AF27" s="80">
        <f t="shared" si="66"/>
        <v>56.145214131108297</v>
      </c>
      <c r="AG27" s="80">
        <f t="shared" ref="AG27:AV29" si="67">AG102</f>
        <v>51.584292431000307</v>
      </c>
      <c r="AH27" s="80">
        <f t="shared" si="67"/>
        <v>53.234989788792319</v>
      </c>
      <c r="AI27" s="80">
        <f t="shared" si="67"/>
        <v>54.938509462033672</v>
      </c>
      <c r="AJ27" s="80">
        <f t="shared" si="67"/>
        <v>56.696541764818754</v>
      </c>
      <c r="AK27" s="80">
        <f t="shared" si="67"/>
        <v>58.510831101292958</v>
      </c>
      <c r="AL27" s="80">
        <f t="shared" si="67"/>
        <v>60.383177696534332</v>
      </c>
      <c r="AM27" s="80">
        <f t="shared" si="67"/>
        <v>62.315439382823435</v>
      </c>
      <c r="AN27" s="80">
        <f t="shared" si="67"/>
        <v>64.309533443073789</v>
      </c>
      <c r="AO27" s="80">
        <f t="shared" si="67"/>
        <v>66.367438513252154</v>
      </c>
      <c r="AP27" s="80">
        <f t="shared" si="67"/>
        <v>68.491196545676218</v>
      </c>
      <c r="AQ27" s="80">
        <f t="shared" si="67"/>
        <v>70.682914835137865</v>
      </c>
      <c r="AR27" s="80">
        <f t="shared" si="67"/>
        <v>72.944768109862281</v>
      </c>
      <c r="AS27" s="80">
        <f t="shared" si="67"/>
        <v>75.279000689377881</v>
      </c>
      <c r="AT27" s="80">
        <f t="shared" si="67"/>
        <v>77.687928711437976</v>
      </c>
      <c r="AU27" s="80">
        <f t="shared" si="67"/>
        <v>80.173942430203994</v>
      </c>
      <c r="AV27" s="80">
        <f t="shared" si="67"/>
        <v>82.739508587970519</v>
      </c>
      <c r="AW27" s="80">
        <f t="shared" si="64"/>
        <v>85.387172862785576</v>
      </c>
      <c r="AX27" s="80">
        <f t="shared" si="64"/>
        <v>88.11956239439472</v>
      </c>
      <c r="AY27" s="80">
        <f t="shared" si="64"/>
        <v>90.939388391015356</v>
      </c>
      <c r="AZ27" s="80">
        <f t="shared" si="64"/>
        <v>93.849448819527851</v>
      </c>
      <c r="BA27" s="80">
        <f t="shared" si="64"/>
        <v>96.852631181752741</v>
      </c>
      <c r="BB27" s="80">
        <f t="shared" si="64"/>
        <v>99.951915379568831</v>
      </c>
      <c r="BC27" s="80">
        <f t="shared" si="64"/>
        <v>103.15037667171504</v>
      </c>
      <c r="BD27" s="80">
        <f t="shared" si="64"/>
        <v>106.45118872520992</v>
      </c>
      <c r="BE27" s="80">
        <f t="shared" si="64"/>
        <v>109.85762676441664</v>
      </c>
      <c r="BF27" s="80">
        <f t="shared" si="64"/>
        <v>113.37307082087797</v>
      </c>
      <c r="BG27" s="80">
        <f t="shared" si="64"/>
        <v>117.00100908714607</v>
      </c>
      <c r="BH27" s="80">
        <f t="shared" si="64"/>
        <v>120.74504137793475</v>
      </c>
      <c r="BI27" s="80">
        <f t="shared" si="64"/>
        <v>124.60888270202867</v>
      </c>
      <c r="BJ27" s="80">
        <f t="shared" si="64"/>
        <v>128.5963669484936</v>
      </c>
      <c r="BK27" s="80">
        <f t="shared" si="64"/>
        <v>132.7114506908454</v>
      </c>
      <c r="BL27" s="80">
        <f t="shared" si="64"/>
        <v>136.95821711295244</v>
      </c>
      <c r="BM27" s="80">
        <f t="shared" ref="BM27:DJ27" si="68">BM102</f>
        <v>141.34088006056692</v>
      </c>
      <c r="BN27" s="80">
        <f t="shared" si="68"/>
        <v>145.86378822250506</v>
      </c>
      <c r="BO27" s="80">
        <f t="shared" si="68"/>
        <v>150.53142944562524</v>
      </c>
      <c r="BP27" s="80">
        <f t="shared" si="68"/>
        <v>155.34843518788526</v>
      </c>
      <c r="BQ27" s="80">
        <f t="shared" si="68"/>
        <v>160.3195851138976</v>
      </c>
      <c r="BR27" s="80">
        <f t="shared" si="68"/>
        <v>165.44981183754234</v>
      </c>
      <c r="BS27" s="80">
        <f t="shared" si="68"/>
        <v>170.74420581634371</v>
      </c>
      <c r="BT27" s="80">
        <f t="shared" si="68"/>
        <v>176.2080204024667</v>
      </c>
      <c r="BU27" s="80">
        <f t="shared" si="68"/>
        <v>181.84667705534565</v>
      </c>
      <c r="BV27" s="80">
        <f t="shared" si="68"/>
        <v>187.66577072111673</v>
      </c>
      <c r="BW27" s="80">
        <f t="shared" si="68"/>
        <v>193.67107538419248</v>
      </c>
      <c r="BX27" s="80">
        <f t="shared" si="68"/>
        <v>199.86854979648663</v>
      </c>
      <c r="BY27" s="80">
        <f t="shared" si="68"/>
        <v>206.26434338997421</v>
      </c>
      <c r="BZ27" s="80">
        <f t="shared" si="68"/>
        <v>212.86480237845339</v>
      </c>
      <c r="CA27" s="80">
        <f t="shared" si="68"/>
        <v>219.67647605456389</v>
      </c>
      <c r="CB27" s="80">
        <f t="shared" si="68"/>
        <v>226.70612328830995</v>
      </c>
      <c r="CC27" s="80">
        <f t="shared" si="68"/>
        <v>233.96071923353588</v>
      </c>
      <c r="CD27" s="80">
        <f t="shared" si="68"/>
        <v>241.44746224900905</v>
      </c>
      <c r="CE27" s="80">
        <f t="shared" si="68"/>
        <v>249.17378104097736</v>
      </c>
      <c r="CF27" s="80">
        <f t="shared" si="68"/>
        <v>257.14734203428867</v>
      </c>
      <c r="CG27" s="80">
        <f t="shared" si="68"/>
        <v>265.37605697938591</v>
      </c>
      <c r="CH27" s="80">
        <f t="shared" si="68"/>
        <v>273.86809080272627</v>
      </c>
      <c r="CI27" s="80">
        <f t="shared" si="68"/>
        <v>282.63186970841355</v>
      </c>
      <c r="CJ27" s="80">
        <f t="shared" si="68"/>
        <v>291.6760895390828</v>
      </c>
      <c r="CK27" s="80">
        <f t="shared" si="68"/>
        <v>301.00972440433344</v>
      </c>
      <c r="CL27" s="80">
        <f t="shared" si="68"/>
        <v>310.64203558527214</v>
      </c>
      <c r="CM27" s="80">
        <f t="shared" si="68"/>
        <v>320.58258072400088</v>
      </c>
      <c r="CN27" s="80">
        <f t="shared" si="68"/>
        <v>330.84122330716889</v>
      </c>
      <c r="CO27" s="80">
        <f t="shared" si="68"/>
        <v>341.42814245299832</v>
      </c>
      <c r="CP27" s="80">
        <f t="shared" si="68"/>
        <v>352.35384301149429</v>
      </c>
      <c r="CQ27" s="80">
        <f t="shared" si="68"/>
        <v>363.62916598786211</v>
      </c>
      <c r="CR27" s="80">
        <f t="shared" si="68"/>
        <v>375.26529929947372</v>
      </c>
      <c r="CS27" s="80">
        <f t="shared" si="68"/>
        <v>387.27378887705692</v>
      </c>
      <c r="CT27" s="80">
        <f t="shared" si="68"/>
        <v>399.66655012112273</v>
      </c>
      <c r="CU27" s="80">
        <f t="shared" si="68"/>
        <v>412.45587972499868</v>
      </c>
      <c r="CV27" s="80">
        <f t="shared" si="68"/>
        <v>425.65446787619862</v>
      </c>
      <c r="CW27" s="80">
        <f t="shared" si="68"/>
        <v>439.27541084823702</v>
      </c>
      <c r="CX27" s="80">
        <f t="shared" si="68"/>
        <v>453.33222399538062</v>
      </c>
      <c r="CY27" s="80">
        <f t="shared" si="68"/>
        <v>467.83885516323284</v>
      </c>
      <c r="CZ27" s="80">
        <f t="shared" si="68"/>
        <v>482.80969852845629</v>
      </c>
      <c r="DA27" s="80">
        <f t="shared" si="68"/>
        <v>498.25960888136689</v>
      </c>
      <c r="DB27" s="80">
        <f t="shared" si="68"/>
        <v>514.20391636557065</v>
      </c>
      <c r="DC27" s="80">
        <f t="shared" si="68"/>
        <v>530.6584416892689</v>
      </c>
      <c r="DD27" s="80">
        <f t="shared" si="68"/>
        <v>547.63951182332551</v>
      </c>
      <c r="DE27" s="80">
        <f t="shared" si="68"/>
        <v>565.16397620167197</v>
      </c>
      <c r="DF27" s="80">
        <f t="shared" si="68"/>
        <v>583.24922344012555</v>
      </c>
      <c r="DG27" s="80">
        <f t="shared" si="68"/>
        <v>601.91319859020962</v>
      </c>
      <c r="DH27" s="80">
        <f t="shared" si="68"/>
        <v>621.17442094509636</v>
      </c>
      <c r="DI27" s="80">
        <f t="shared" si="68"/>
        <v>641.05200241533942</v>
      </c>
      <c r="DJ27" s="80">
        <f t="shared" si="68"/>
        <v>661.56566649263027</v>
      </c>
    </row>
    <row r="28" spans="1:115" x14ac:dyDescent="0.2">
      <c r="A28" s="9" t="s">
        <v>58</v>
      </c>
      <c r="B28" s="7" t="str">
        <f t="shared" ref="B28:AF29" si="69">B5</f>
        <v>Infrared Optics</v>
      </c>
      <c r="C28" s="14" t="str">
        <f t="shared" si="69"/>
        <v>t/a</v>
      </c>
      <c r="D28" s="80">
        <f t="shared" si="69"/>
        <v>12.039613643453487</v>
      </c>
      <c r="E28" s="80">
        <f t="shared" si="69"/>
        <v>11.916962918431148</v>
      </c>
      <c r="F28" s="80">
        <f t="shared" si="69"/>
        <v>12.103984840597009</v>
      </c>
      <c r="G28" s="80">
        <f t="shared" si="69"/>
        <v>12.327616369928348</v>
      </c>
      <c r="H28" s="80">
        <f t="shared" si="69"/>
        <v>12.51877077606234</v>
      </c>
      <c r="I28" s="80">
        <f t="shared" si="69"/>
        <v>11.536897664279863</v>
      </c>
      <c r="J28" s="80">
        <f t="shared" si="69"/>
        <v>14.069081335068551</v>
      </c>
      <c r="K28" s="80">
        <f t="shared" si="69"/>
        <v>17.311742022068731</v>
      </c>
      <c r="L28" s="80">
        <f t="shared" si="69"/>
        <v>15.802981302378129</v>
      </c>
      <c r="M28" s="80">
        <f t="shared" si="69"/>
        <v>16.899109759113188</v>
      </c>
      <c r="N28" s="80">
        <f t="shared" si="69"/>
        <v>21.464225321516885</v>
      </c>
      <c r="O28" s="80">
        <f t="shared" si="69"/>
        <v>21.273323722324168</v>
      </c>
      <c r="P28" s="80">
        <f t="shared" si="69"/>
        <v>16.171717830807726</v>
      </c>
      <c r="Q28" s="80">
        <f t="shared" si="69"/>
        <v>14.803880962677212</v>
      </c>
      <c r="R28" s="80">
        <f t="shared" si="69"/>
        <v>30.549320344916591</v>
      </c>
      <c r="S28" s="80">
        <f t="shared" si="69"/>
        <v>32.798568477696676</v>
      </c>
      <c r="T28" s="80">
        <f t="shared" si="69"/>
        <v>33.411594859151251</v>
      </c>
      <c r="U28" s="80">
        <f t="shared" si="69"/>
        <v>37.910229643320434</v>
      </c>
      <c r="V28" s="80">
        <f t="shared" si="69"/>
        <v>53.273409557132382</v>
      </c>
      <c r="W28" s="80">
        <f t="shared" si="69"/>
        <v>47.403026050642282</v>
      </c>
      <c r="X28" s="80">
        <f t="shared" si="69"/>
        <v>46.634926197923072</v>
      </c>
      <c r="Y28" s="80">
        <f t="shared" si="69"/>
        <v>38.324648429122369</v>
      </c>
      <c r="Z28" s="80">
        <f t="shared" si="69"/>
        <v>58.952312866513161</v>
      </c>
      <c r="AA28" s="80">
        <f t="shared" si="69"/>
        <v>60.59514546316305</v>
      </c>
      <c r="AB28" s="80">
        <f t="shared" si="69"/>
        <v>65.286252905721341</v>
      </c>
      <c r="AC28" s="80">
        <f t="shared" si="69"/>
        <v>67.80603859570445</v>
      </c>
      <c r="AD28" s="80">
        <f t="shared" si="69"/>
        <v>54.032385728143893</v>
      </c>
      <c r="AE28" s="80">
        <f t="shared" si="69"/>
        <v>46.401291945360725</v>
      </c>
      <c r="AF28" s="80">
        <f t="shared" si="69"/>
        <v>54.065761755882058</v>
      </c>
      <c r="AG28" s="80">
        <f t="shared" si="67"/>
        <v>49.673763081704003</v>
      </c>
      <c r="AH28" s="80">
        <f t="shared" si="64"/>
        <v>51.263323500318535</v>
      </c>
      <c r="AI28" s="80">
        <f t="shared" si="64"/>
        <v>52.90374985232873</v>
      </c>
      <c r="AJ28" s="80">
        <f t="shared" si="64"/>
        <v>54.596669847603252</v>
      </c>
      <c r="AK28" s="80">
        <f t="shared" si="64"/>
        <v>56.343763282726556</v>
      </c>
      <c r="AL28" s="80">
        <f t="shared" si="64"/>
        <v>58.146763707773808</v>
      </c>
      <c r="AM28" s="80">
        <f t="shared" si="64"/>
        <v>60.007460146422574</v>
      </c>
      <c r="AN28" s="80">
        <f t="shared" si="64"/>
        <v>61.927698871108099</v>
      </c>
      <c r="AO28" s="80">
        <f t="shared" si="64"/>
        <v>63.90938523498356</v>
      </c>
      <c r="AP28" s="80">
        <f t="shared" si="64"/>
        <v>65.954485562503038</v>
      </c>
      <c r="AQ28" s="80">
        <f t="shared" si="64"/>
        <v>68.065029100503139</v>
      </c>
      <c r="AR28" s="80">
        <f t="shared" si="64"/>
        <v>70.24311003171924</v>
      </c>
      <c r="AS28" s="80">
        <f t="shared" si="64"/>
        <v>72.490889552734259</v>
      </c>
      <c r="AT28" s="80">
        <f t="shared" si="64"/>
        <v>74.810598018421757</v>
      </c>
      <c r="AU28" s="80">
        <f t="shared" si="64"/>
        <v>77.204537155011252</v>
      </c>
      <c r="AV28" s="80">
        <f t="shared" si="64"/>
        <v>79.67508234397161</v>
      </c>
      <c r="AW28" s="80">
        <f t="shared" si="64"/>
        <v>82.224684978978701</v>
      </c>
      <c r="AX28" s="80">
        <f t="shared" si="64"/>
        <v>84.855874898306027</v>
      </c>
      <c r="AY28" s="80">
        <f t="shared" si="64"/>
        <v>87.571262895051817</v>
      </c>
      <c r="AZ28" s="80">
        <f t="shared" si="64"/>
        <v>90.373543307693481</v>
      </c>
      <c r="BA28" s="80">
        <f t="shared" si="64"/>
        <v>93.265496693539674</v>
      </c>
      <c r="BB28" s="80">
        <f t="shared" si="64"/>
        <v>96.249992587732947</v>
      </c>
      <c r="BC28" s="80">
        <f t="shared" si="64"/>
        <v>99.329992350540408</v>
      </c>
      <c r="BD28" s="80">
        <f t="shared" si="64"/>
        <v>102.5085521057577</v>
      </c>
      <c r="BE28" s="80">
        <f t="shared" si="64"/>
        <v>105.78882577314195</v>
      </c>
      <c r="BF28" s="80">
        <f t="shared" si="64"/>
        <v>109.17406819788249</v>
      </c>
      <c r="BG28" s="80">
        <f t="shared" si="64"/>
        <v>112.66763838021474</v>
      </c>
      <c r="BH28" s="80">
        <f t="shared" si="64"/>
        <v>116.27300280838162</v>
      </c>
      <c r="BI28" s="80">
        <f t="shared" si="64"/>
        <v>119.99373889824983</v>
      </c>
      <c r="BJ28" s="80">
        <f t="shared" si="64"/>
        <v>123.83353854299384</v>
      </c>
      <c r="BK28" s="80">
        <f t="shared" si="64"/>
        <v>127.79621177636965</v>
      </c>
      <c r="BL28" s="80">
        <f t="shared" si="64"/>
        <v>131.88569055321346</v>
      </c>
      <c r="BM28" s="80">
        <f t="shared" ref="BM28:DJ28" si="70">BM103</f>
        <v>136.10603265091629</v>
      </c>
      <c r="BN28" s="80">
        <f t="shared" si="70"/>
        <v>140.46142569574562</v>
      </c>
      <c r="BO28" s="80">
        <f t="shared" si="70"/>
        <v>144.95619131800947</v>
      </c>
      <c r="BP28" s="80">
        <f t="shared" si="70"/>
        <v>149.59478944018579</v>
      </c>
      <c r="BQ28" s="80">
        <f t="shared" si="70"/>
        <v>154.38182270227173</v>
      </c>
      <c r="BR28" s="80">
        <f t="shared" si="70"/>
        <v>159.32204102874442</v>
      </c>
      <c r="BS28" s="80">
        <f t="shared" si="70"/>
        <v>164.42034634166424</v>
      </c>
      <c r="BT28" s="80">
        <f t="shared" si="70"/>
        <v>169.68179742459751</v>
      </c>
      <c r="BU28" s="80">
        <f t="shared" si="70"/>
        <v>175.11161494218462</v>
      </c>
      <c r="BV28" s="80">
        <f t="shared" si="70"/>
        <v>180.71518662033452</v>
      </c>
      <c r="BW28" s="80">
        <f t="shared" si="70"/>
        <v>186.49807259218522</v>
      </c>
      <c r="BX28" s="80">
        <f t="shared" si="70"/>
        <v>192.46601091513514</v>
      </c>
      <c r="BY28" s="80">
        <f t="shared" si="70"/>
        <v>198.62492326441946</v>
      </c>
      <c r="BZ28" s="80">
        <f t="shared" si="70"/>
        <v>204.98092080888088</v>
      </c>
      <c r="CA28" s="80">
        <f t="shared" si="70"/>
        <v>211.54031027476506</v>
      </c>
      <c r="CB28" s="80">
        <f t="shared" si="70"/>
        <v>218.30960020355755</v>
      </c>
      <c r="CC28" s="80">
        <f t="shared" si="70"/>
        <v>225.29550741007139</v>
      </c>
      <c r="CD28" s="80">
        <f t="shared" si="70"/>
        <v>232.50496364719368</v>
      </c>
      <c r="CE28" s="80">
        <f t="shared" si="70"/>
        <v>239.94512248390387</v>
      </c>
      <c r="CF28" s="80">
        <f t="shared" si="70"/>
        <v>247.62336640338881</v>
      </c>
      <c r="CG28" s="80">
        <f t="shared" si="70"/>
        <v>255.54731412829727</v>
      </c>
      <c r="CH28" s="80">
        <f t="shared" si="70"/>
        <v>263.72482818040277</v>
      </c>
      <c r="CI28" s="80">
        <f t="shared" si="70"/>
        <v>272.16402268217564</v>
      </c>
      <c r="CJ28" s="80">
        <f t="shared" si="70"/>
        <v>280.87327140800528</v>
      </c>
      <c r="CK28" s="80">
        <f t="shared" si="70"/>
        <v>289.86121609306144</v>
      </c>
      <c r="CL28" s="80">
        <f t="shared" si="70"/>
        <v>299.13677500803942</v>
      </c>
      <c r="CM28" s="80">
        <f t="shared" si="70"/>
        <v>308.70915180829667</v>
      </c>
      <c r="CN28" s="80">
        <f t="shared" si="70"/>
        <v>318.58784466616214</v>
      </c>
      <c r="CO28" s="80">
        <f t="shared" si="70"/>
        <v>328.78265569547932</v>
      </c>
      <c r="CP28" s="80">
        <f t="shared" si="70"/>
        <v>339.3037006777347</v>
      </c>
      <c r="CQ28" s="80">
        <f t="shared" si="70"/>
        <v>350.16141909942223</v>
      </c>
      <c r="CR28" s="80">
        <f t="shared" si="70"/>
        <v>361.36658451060373</v>
      </c>
      <c r="CS28" s="80">
        <f t="shared" si="70"/>
        <v>372.93031521494305</v>
      </c>
      <c r="CT28" s="80">
        <f t="shared" si="70"/>
        <v>384.86408530182126</v>
      </c>
      <c r="CU28" s="80">
        <f t="shared" si="70"/>
        <v>397.17973603147954</v>
      </c>
      <c r="CV28" s="80">
        <f t="shared" si="70"/>
        <v>409.88948758448691</v>
      </c>
      <c r="CW28" s="80">
        <f t="shared" si="70"/>
        <v>423.00595118719053</v>
      </c>
      <c r="CX28" s="80">
        <f t="shared" si="70"/>
        <v>436.54214162518065</v>
      </c>
      <c r="CY28" s="80">
        <f t="shared" si="70"/>
        <v>450.51149015718642</v>
      </c>
      <c r="CZ28" s="80">
        <f t="shared" si="70"/>
        <v>464.92785784221638</v>
      </c>
      <c r="DA28" s="80">
        <f t="shared" si="70"/>
        <v>479.8055492931673</v>
      </c>
      <c r="DB28" s="80">
        <f t="shared" si="70"/>
        <v>495.15932687054868</v>
      </c>
      <c r="DC28" s="80">
        <f t="shared" si="70"/>
        <v>511.00442533040626</v>
      </c>
      <c r="DD28" s="80">
        <f t="shared" si="70"/>
        <v>527.35656694097929</v>
      </c>
      <c r="DE28" s="80">
        <f t="shared" si="70"/>
        <v>544.23197708309067</v>
      </c>
      <c r="DF28" s="80">
        <f t="shared" si="70"/>
        <v>561.64740034974955</v>
      </c>
      <c r="DG28" s="80">
        <f t="shared" si="70"/>
        <v>579.6201171609415</v>
      </c>
      <c r="DH28" s="80">
        <f t="shared" si="70"/>
        <v>598.16796091009167</v>
      </c>
      <c r="DI28" s="80">
        <f t="shared" si="70"/>
        <v>617.30933565921464</v>
      </c>
      <c r="DJ28" s="80">
        <f t="shared" si="70"/>
        <v>637.06323440030951</v>
      </c>
    </row>
    <row r="29" spans="1:115" x14ac:dyDescent="0.2">
      <c r="A29" s="9" t="s">
        <v>58</v>
      </c>
      <c r="B29" s="7" t="str">
        <f t="shared" ref="B29:C29" si="71">B6</f>
        <v>others</v>
      </c>
      <c r="C29" s="14" t="str">
        <f t="shared" si="71"/>
        <v>t/a</v>
      </c>
      <c r="D29" s="80">
        <f t="shared" si="69"/>
        <v>5.0936826953072449</v>
      </c>
      <c r="E29" s="80">
        <f t="shared" si="69"/>
        <v>5.0417920039516391</v>
      </c>
      <c r="F29" s="80">
        <f t="shared" si="69"/>
        <v>5.1209166633295036</v>
      </c>
      <c r="G29" s="80">
        <f t="shared" si="69"/>
        <v>5.2155300026619935</v>
      </c>
      <c r="H29" s="80">
        <f t="shared" si="69"/>
        <v>5.2964030206417592</v>
      </c>
      <c r="I29" s="80">
        <f t="shared" si="69"/>
        <v>4.8809951656568646</v>
      </c>
      <c r="J29" s="80">
        <f t="shared" si="69"/>
        <v>5.9523036417597721</v>
      </c>
      <c r="K29" s="80">
        <f t="shared" si="69"/>
        <v>7.3241985477983089</v>
      </c>
      <c r="L29" s="80">
        <f t="shared" si="69"/>
        <v>6.6858767048522845</v>
      </c>
      <c r="M29" s="80">
        <f t="shared" si="69"/>
        <v>7.1496233596248109</v>
      </c>
      <c r="N29" s="80">
        <f t="shared" si="69"/>
        <v>9.0810184052571437</v>
      </c>
      <c r="O29" s="80">
        <f t="shared" si="69"/>
        <v>9.0002523440602253</v>
      </c>
      <c r="P29" s="80">
        <f t="shared" si="69"/>
        <v>6.8418806207263456</v>
      </c>
      <c r="Q29" s="80">
        <f t="shared" si="69"/>
        <v>6.2631804072865132</v>
      </c>
      <c r="R29" s="80">
        <f t="shared" si="69"/>
        <v>12.924712453618557</v>
      </c>
      <c r="S29" s="80">
        <f t="shared" si="69"/>
        <v>13.876317432871669</v>
      </c>
      <c r="T29" s="80">
        <f t="shared" si="69"/>
        <v>14.135674748102451</v>
      </c>
      <c r="U29" s="80">
        <f t="shared" si="69"/>
        <v>16.038943310635567</v>
      </c>
      <c r="V29" s="80">
        <f t="shared" si="69"/>
        <v>22.538750197248316</v>
      </c>
      <c r="W29" s="80">
        <f t="shared" si="69"/>
        <v>20.055126406040966</v>
      </c>
      <c r="X29" s="80">
        <f t="shared" si="69"/>
        <v>19.730161083736686</v>
      </c>
      <c r="Y29" s="80">
        <f t="shared" si="69"/>
        <v>16.214274335397924</v>
      </c>
      <c r="Z29" s="80">
        <f t="shared" si="69"/>
        <v>24.941363135832493</v>
      </c>
      <c r="AA29" s="80">
        <f t="shared" si="69"/>
        <v>25.636407695953597</v>
      </c>
      <c r="AB29" s="80">
        <f t="shared" si="69"/>
        <v>27.621106998574415</v>
      </c>
      <c r="AC29" s="80">
        <f t="shared" si="69"/>
        <v>28.687170175105727</v>
      </c>
      <c r="AD29" s="80">
        <f t="shared" si="69"/>
        <v>22.859855500368568</v>
      </c>
      <c r="AE29" s="80">
        <f t="shared" si="69"/>
        <v>19.63131582303723</v>
      </c>
      <c r="AF29" s="80">
        <f t="shared" si="69"/>
        <v>22.873976127488564</v>
      </c>
      <c r="AG29" s="80">
        <f t="shared" si="67"/>
        <v>21.015822842259386</v>
      </c>
      <c r="AH29" s="80">
        <f t="shared" si="64"/>
        <v>21.688329173211688</v>
      </c>
      <c r="AI29" s="80">
        <f t="shared" si="64"/>
        <v>22.382355706754463</v>
      </c>
      <c r="AJ29" s="80">
        <f t="shared" si="64"/>
        <v>23.098591089370608</v>
      </c>
      <c r="AK29" s="80">
        <f t="shared" si="64"/>
        <v>23.837746004230468</v>
      </c>
      <c r="AL29" s="80">
        <f t="shared" si="64"/>
        <v>24.600553876365844</v>
      </c>
      <c r="AM29" s="80">
        <f t="shared" si="64"/>
        <v>25.38777160040955</v>
      </c>
      <c r="AN29" s="80">
        <f t="shared" si="64"/>
        <v>26.200180291622658</v>
      </c>
      <c r="AO29" s="80">
        <f t="shared" si="64"/>
        <v>27.038586060954582</v>
      </c>
      <c r="AP29" s="80">
        <f t="shared" si="64"/>
        <v>27.903820814905131</v>
      </c>
      <c r="AQ29" s="80">
        <f t="shared" si="64"/>
        <v>28.796743080982097</v>
      </c>
      <c r="AR29" s="80">
        <f t="shared" si="64"/>
        <v>29.718238859573525</v>
      </c>
      <c r="AS29" s="80">
        <f t="shared" si="64"/>
        <v>30.66922250307988</v>
      </c>
      <c r="AT29" s="80">
        <f t="shared" si="64"/>
        <v>31.650637623178437</v>
      </c>
      <c r="AU29" s="80">
        <f t="shared" si="64"/>
        <v>32.66345802712015</v>
      </c>
      <c r="AV29" s="80">
        <f t="shared" si="64"/>
        <v>33.708688683987994</v>
      </c>
      <c r="AW29" s="80">
        <f t="shared" si="64"/>
        <v>34.787366721875614</v>
      </c>
      <c r="AX29" s="80">
        <f t="shared" si="64"/>
        <v>35.900562456975635</v>
      </c>
      <c r="AY29" s="80">
        <f t="shared" si="64"/>
        <v>37.049380455598858</v>
      </c>
      <c r="AZ29" s="80">
        <f t="shared" si="64"/>
        <v>38.234960630178023</v>
      </c>
      <c r="BA29" s="80">
        <f t="shared" si="64"/>
        <v>39.458479370343717</v>
      </c>
      <c r="BB29" s="80">
        <f t="shared" si="64"/>
        <v>40.721150710194721</v>
      </c>
      <c r="BC29" s="80">
        <f t="shared" si="64"/>
        <v>42.024227532920953</v>
      </c>
      <c r="BD29" s="80">
        <f t="shared" si="64"/>
        <v>43.369002813974426</v>
      </c>
      <c r="BE29" s="80">
        <f t="shared" si="64"/>
        <v>44.756810904021606</v>
      </c>
      <c r="BF29" s="80">
        <f t="shared" si="64"/>
        <v>46.189028852950301</v>
      </c>
      <c r="BG29" s="80">
        <f t="shared" si="64"/>
        <v>47.66707777624471</v>
      </c>
      <c r="BH29" s="80">
        <f t="shared" si="64"/>
        <v>49.19242426508454</v>
      </c>
      <c r="BI29" s="80">
        <f t="shared" si="64"/>
        <v>50.766581841567245</v>
      </c>
      <c r="BJ29" s="80">
        <f t="shared" si="64"/>
        <v>52.391112460497396</v>
      </c>
      <c r="BK29" s="80">
        <f t="shared" si="64"/>
        <v>54.067628059233314</v>
      </c>
      <c r="BL29" s="80">
        <f t="shared" si="64"/>
        <v>55.797792157128782</v>
      </c>
      <c r="BM29" s="80">
        <f t="shared" ref="BM29:DJ29" si="72">BM104</f>
        <v>57.583321506156906</v>
      </c>
      <c r="BN29" s="80">
        <f t="shared" si="72"/>
        <v>59.425987794353929</v>
      </c>
      <c r="BO29" s="80">
        <f t="shared" si="72"/>
        <v>61.327619403773255</v>
      </c>
      <c r="BP29" s="80">
        <f t="shared" si="72"/>
        <v>63.290103224694001</v>
      </c>
      <c r="BQ29" s="80">
        <f t="shared" si="72"/>
        <v>65.315386527884215</v>
      </c>
      <c r="BR29" s="80">
        <f t="shared" si="72"/>
        <v>67.405478896776515</v>
      </c>
      <c r="BS29" s="80">
        <f t="shared" si="72"/>
        <v>69.562454221473359</v>
      </c>
      <c r="BT29" s="80">
        <f t="shared" si="72"/>
        <v>71.788452756560503</v>
      </c>
      <c r="BU29" s="80">
        <f t="shared" si="72"/>
        <v>74.085683244770436</v>
      </c>
      <c r="BV29" s="80">
        <f t="shared" si="72"/>
        <v>76.456425108603099</v>
      </c>
      <c r="BW29" s="80">
        <f t="shared" si="72"/>
        <v>78.903030712078404</v>
      </c>
      <c r="BX29" s="80">
        <f t="shared" si="72"/>
        <v>81.42792769486492</v>
      </c>
      <c r="BY29" s="80">
        <f t="shared" si="72"/>
        <v>84.033621381100602</v>
      </c>
      <c r="BZ29" s="80">
        <f t="shared" si="72"/>
        <v>86.722697265295821</v>
      </c>
      <c r="CA29" s="80">
        <f t="shared" si="72"/>
        <v>89.497823577785283</v>
      </c>
      <c r="CB29" s="80">
        <f t="shared" si="72"/>
        <v>92.361753932274411</v>
      </c>
      <c r="CC29" s="80">
        <f t="shared" si="72"/>
        <v>95.317330058107189</v>
      </c>
      <c r="CD29" s="80">
        <f t="shared" si="72"/>
        <v>98.367484619966618</v>
      </c>
      <c r="CE29" s="80">
        <f t="shared" si="72"/>
        <v>101.51524412780556</v>
      </c>
      <c r="CF29" s="80">
        <f t="shared" si="72"/>
        <v>104.76373193989534</v>
      </c>
      <c r="CG29" s="80">
        <f t="shared" si="72"/>
        <v>108.11617136197199</v>
      </c>
      <c r="CH29" s="80">
        <f t="shared" si="72"/>
        <v>111.5758888455551</v>
      </c>
      <c r="CI29" s="80">
        <f t="shared" si="72"/>
        <v>115.14631728861286</v>
      </c>
      <c r="CJ29" s="80">
        <f t="shared" si="72"/>
        <v>118.83099944184848</v>
      </c>
      <c r="CK29" s="80">
        <f t="shared" si="72"/>
        <v>122.63359142398762</v>
      </c>
      <c r="CL29" s="80">
        <f t="shared" si="72"/>
        <v>126.55786634955523</v>
      </c>
      <c r="CM29" s="80">
        <f t="shared" si="72"/>
        <v>130.60771807274099</v>
      </c>
      <c r="CN29" s="80">
        <f t="shared" si="72"/>
        <v>134.78716505106871</v>
      </c>
      <c r="CO29" s="80">
        <f t="shared" si="72"/>
        <v>139.10035433270292</v>
      </c>
      <c r="CP29" s="80">
        <f t="shared" si="72"/>
        <v>143.55156567134941</v>
      </c>
      <c r="CQ29" s="80">
        <f t="shared" si="72"/>
        <v>148.14521577283259</v>
      </c>
      <c r="CR29" s="80">
        <f t="shared" si="72"/>
        <v>152.88586267756324</v>
      </c>
      <c r="CS29" s="80">
        <f t="shared" si="72"/>
        <v>157.77821028324527</v>
      </c>
      <c r="CT29" s="80">
        <f t="shared" si="72"/>
        <v>162.82711301230913</v>
      </c>
      <c r="CU29" s="80">
        <f t="shared" si="72"/>
        <v>168.03758062870301</v>
      </c>
      <c r="CV29" s="80">
        <f t="shared" si="72"/>
        <v>173.41478320882152</v>
      </c>
      <c r="CW29" s="80">
        <f t="shared" si="72"/>
        <v>178.96405627150381</v>
      </c>
      <c r="CX29" s="80">
        <f t="shared" si="72"/>
        <v>184.69090607219192</v>
      </c>
      <c r="CY29" s="80">
        <f t="shared" si="72"/>
        <v>190.60101506650207</v>
      </c>
      <c r="CZ29" s="80">
        <f t="shared" si="72"/>
        <v>196.70024754863013</v>
      </c>
      <c r="DA29" s="80">
        <f t="shared" si="72"/>
        <v>202.9946554701863</v>
      </c>
      <c r="DB29" s="80">
        <f t="shared" si="72"/>
        <v>209.49048444523228</v>
      </c>
      <c r="DC29" s="80">
        <f t="shared" si="72"/>
        <v>216.19417994747971</v>
      </c>
      <c r="DD29" s="80">
        <f t="shared" si="72"/>
        <v>223.11239370579906</v>
      </c>
      <c r="DE29" s="80">
        <f t="shared" si="72"/>
        <v>230.25199030438463</v>
      </c>
      <c r="DF29" s="80">
        <f t="shared" si="72"/>
        <v>237.62005399412496</v>
      </c>
      <c r="DG29" s="80">
        <f t="shared" si="72"/>
        <v>245.22389572193697</v>
      </c>
      <c r="DH29" s="80">
        <f t="shared" si="72"/>
        <v>253.07106038503895</v>
      </c>
      <c r="DI29" s="80">
        <f t="shared" si="72"/>
        <v>261.16933431736021</v>
      </c>
      <c r="DJ29" s="80">
        <f t="shared" si="72"/>
        <v>269.52675301551574</v>
      </c>
    </row>
    <row r="30" spans="1:115" x14ac:dyDescent="0.2">
      <c r="A30" s="9" t="s">
        <v>58</v>
      </c>
      <c r="B30" s="7" t="str">
        <f t="shared" ref="B30:C30" si="73">B7</f>
        <v>-</v>
      </c>
      <c r="C30" s="14" t="str">
        <f t="shared" si="73"/>
        <v>t/a</v>
      </c>
    </row>
    <row r="31" spans="1:115" x14ac:dyDescent="0.2">
      <c r="A31" s="9" t="s">
        <v>58</v>
      </c>
      <c r="B31" s="7" t="str">
        <f t="shared" ref="B31:C31" si="74">B8</f>
        <v>-</v>
      </c>
      <c r="C31" s="14" t="str">
        <f t="shared" si="74"/>
        <v>t/a</v>
      </c>
    </row>
    <row r="32" spans="1:115" x14ac:dyDescent="0.2">
      <c r="A32" s="9" t="s">
        <v>58</v>
      </c>
      <c r="B32" s="7" t="str">
        <f t="shared" ref="B32:C32" si="75">B9</f>
        <v>-</v>
      </c>
      <c r="C32" s="14" t="str">
        <f t="shared" si="75"/>
        <v>t/a</v>
      </c>
    </row>
    <row r="33" spans="1:115" x14ac:dyDescent="0.2">
      <c r="A33" s="9" t="s">
        <v>58</v>
      </c>
      <c r="B33" s="7" t="str">
        <f t="shared" ref="B33:C33" si="76">B10</f>
        <v>-</v>
      </c>
      <c r="C33" s="14" t="str">
        <f t="shared" si="76"/>
        <v>t/a</v>
      </c>
    </row>
    <row r="34" spans="1:115" x14ac:dyDescent="0.2">
      <c r="A34" s="9" t="s">
        <v>58</v>
      </c>
      <c r="B34" s="7" t="str">
        <f t="shared" ref="B34:C34" si="77">B11</f>
        <v>-</v>
      </c>
      <c r="C34" s="14" t="str">
        <f t="shared" si="77"/>
        <v>t/a</v>
      </c>
    </row>
    <row r="35" spans="1:115" x14ac:dyDescent="0.2">
      <c r="A35" s="9" t="s">
        <v>58</v>
      </c>
      <c r="B35" s="7" t="str">
        <f t="shared" ref="B35:C35" si="78">B12</f>
        <v>-</v>
      </c>
      <c r="C35" s="14" t="str">
        <f t="shared" si="78"/>
        <v>t/a</v>
      </c>
    </row>
    <row r="36" spans="1:115" x14ac:dyDescent="0.2">
      <c r="A36" s="9" t="s">
        <v>58</v>
      </c>
      <c r="B36" s="7" t="str">
        <f t="shared" ref="B36:C36" si="79">B13</f>
        <v>-</v>
      </c>
      <c r="C36" s="14" t="str">
        <f t="shared" si="79"/>
        <v>t/a</v>
      </c>
    </row>
    <row r="37" spans="1:115" x14ac:dyDescent="0.2">
      <c r="A37" s="9" t="s">
        <v>58</v>
      </c>
      <c r="B37" s="7" t="str">
        <f t="shared" ref="B37:C37" si="80">B14</f>
        <v>-</v>
      </c>
      <c r="C37" s="14" t="str">
        <f t="shared" si="80"/>
        <v>t/a</v>
      </c>
    </row>
    <row r="38" spans="1:115" x14ac:dyDescent="0.2">
      <c r="A38" s="9" t="s">
        <v>58</v>
      </c>
      <c r="B38" s="7" t="str">
        <f t="shared" ref="B38:C38" si="81">B15</f>
        <v>-</v>
      </c>
      <c r="C38" s="14" t="str">
        <f t="shared" si="81"/>
        <v>t/a</v>
      </c>
    </row>
    <row r="39" spans="1:115" x14ac:dyDescent="0.2">
      <c r="A39" s="9" t="s">
        <v>58</v>
      </c>
      <c r="B39" s="7" t="str">
        <f t="shared" ref="B39:C39" si="82">B16</f>
        <v>-</v>
      </c>
      <c r="C39" s="14" t="str">
        <f t="shared" si="82"/>
        <v>t/a</v>
      </c>
    </row>
    <row r="40" spans="1:115" x14ac:dyDescent="0.2">
      <c r="A40" s="9" t="s">
        <v>58</v>
      </c>
      <c r="B40" s="7" t="str">
        <f t="shared" ref="B40:C40" si="83">B17</f>
        <v>-</v>
      </c>
      <c r="C40" s="14" t="str">
        <f t="shared" si="83"/>
        <v>t/a</v>
      </c>
    </row>
    <row r="41" spans="1:115" x14ac:dyDescent="0.2">
      <c r="A41" s="9" t="s">
        <v>58</v>
      </c>
      <c r="B41" s="7" t="str">
        <f t="shared" ref="B41:C41" si="84">B18</f>
        <v>-</v>
      </c>
      <c r="C41" s="14" t="str">
        <f t="shared" si="84"/>
        <v>t/a</v>
      </c>
    </row>
    <row r="42" spans="1:115" x14ac:dyDescent="0.2">
      <c r="A42" s="9" t="s">
        <v>58</v>
      </c>
      <c r="B42" s="7" t="str">
        <f t="shared" ref="B42:C42" si="85">B19</f>
        <v>-</v>
      </c>
      <c r="C42" s="14" t="str">
        <f t="shared" si="85"/>
        <v>t/a</v>
      </c>
    </row>
    <row r="43" spans="1:115" x14ac:dyDescent="0.2">
      <c r="A43" s="9" t="s">
        <v>58</v>
      </c>
      <c r="B43" s="7" t="str">
        <f t="shared" ref="B43:C43" si="86">B20</f>
        <v>-</v>
      </c>
      <c r="C43" s="14" t="str">
        <f t="shared" si="86"/>
        <v>t/a</v>
      </c>
    </row>
    <row r="44" spans="1:115" x14ac:dyDescent="0.2">
      <c r="A44" s="9" t="s">
        <v>58</v>
      </c>
      <c r="B44" s="7" t="str">
        <f t="shared" ref="B44:C44" si="87">B21</f>
        <v>-</v>
      </c>
      <c r="C44" s="14" t="str">
        <f t="shared" si="87"/>
        <v>t/a</v>
      </c>
    </row>
    <row r="45" spans="1:115" s="28" customFormat="1" ht="16" thickBot="1" x14ac:dyDescent="0.25">
      <c r="A45" s="9" t="s">
        <v>58</v>
      </c>
      <c r="B45" s="7" t="str">
        <f t="shared" ref="B45:C45" si="88">B22</f>
        <v>-</v>
      </c>
      <c r="C45" s="14" t="str">
        <f t="shared" si="88"/>
        <v>t/a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395"/>
    </row>
    <row r="46" spans="1:115" s="53" customFormat="1" ht="17" thickTop="1" thickBot="1" x14ac:dyDescent="0.25">
      <c r="A46" s="50"/>
      <c r="B46" s="51" t="s">
        <v>64</v>
      </c>
      <c r="C46" s="52" t="s">
        <v>2</v>
      </c>
      <c r="D46" s="49">
        <f t="shared" ref="D46:AI46" si="89">SUM(D26:D45)</f>
        <v>46.306206320974951</v>
      </c>
      <c r="E46" s="49">
        <f t="shared" si="89"/>
        <v>45.834472763196722</v>
      </c>
      <c r="F46" s="49">
        <f t="shared" si="89"/>
        <v>46.553787848450035</v>
      </c>
      <c r="G46" s="49">
        <f t="shared" si="89"/>
        <v>47.413909115109028</v>
      </c>
      <c r="H46" s="49">
        <f t="shared" si="89"/>
        <v>48.149118369470536</v>
      </c>
      <c r="I46" s="49">
        <f t="shared" si="89"/>
        <v>44.372683324153314</v>
      </c>
      <c r="J46" s="49">
        <f t="shared" si="89"/>
        <v>54.111851288725198</v>
      </c>
      <c r="K46" s="49">
        <f t="shared" si="89"/>
        <v>66.583623161802805</v>
      </c>
      <c r="L46" s="49">
        <f t="shared" si="89"/>
        <v>60.780697316838953</v>
      </c>
      <c r="M46" s="49">
        <f t="shared" si="89"/>
        <v>64.996575996589186</v>
      </c>
      <c r="N46" s="49">
        <f t="shared" si="89"/>
        <v>82.554712775064928</v>
      </c>
      <c r="O46" s="49">
        <f t="shared" si="89"/>
        <v>81.820475855092951</v>
      </c>
      <c r="P46" s="49">
        <f t="shared" si="89"/>
        <v>62.198914733875867</v>
      </c>
      <c r="Q46" s="49">
        <f t="shared" si="89"/>
        <v>56.938003702604661</v>
      </c>
      <c r="R46" s="49">
        <f t="shared" si="89"/>
        <v>117.49738594198689</v>
      </c>
      <c r="S46" s="49">
        <f t="shared" si="89"/>
        <v>126.14834029883338</v>
      </c>
      <c r="T46" s="49">
        <f t="shared" si="89"/>
        <v>128.50613407365864</v>
      </c>
      <c r="U46" s="49">
        <f t="shared" si="89"/>
        <v>145.80857555123245</v>
      </c>
      <c r="V46" s="49">
        <f t="shared" si="89"/>
        <v>204.89772906589377</v>
      </c>
      <c r="W46" s="49">
        <f t="shared" si="89"/>
        <v>182.31933096400877</v>
      </c>
      <c r="X46" s="49">
        <f t="shared" si="89"/>
        <v>179.36510076124259</v>
      </c>
      <c r="Y46" s="49">
        <f t="shared" si="89"/>
        <v>147.40249395816295</v>
      </c>
      <c r="Z46" s="49">
        <f t="shared" si="89"/>
        <v>226.73966487120447</v>
      </c>
      <c r="AA46" s="49">
        <f t="shared" si="89"/>
        <v>233.05825178139636</v>
      </c>
      <c r="AB46" s="49">
        <f t="shared" si="89"/>
        <v>251.10097271431286</v>
      </c>
      <c r="AC46" s="49">
        <f t="shared" si="89"/>
        <v>260.79245613732479</v>
      </c>
      <c r="AD46" s="49">
        <f t="shared" si="89"/>
        <v>207.8168681851688</v>
      </c>
      <c r="AE46" s="49">
        <f t="shared" si="89"/>
        <v>178.46650748215663</v>
      </c>
      <c r="AF46" s="49">
        <f t="shared" si="89"/>
        <v>207.9452375226233</v>
      </c>
      <c r="AG46" s="49">
        <f t="shared" si="89"/>
        <v>191.05293492963077</v>
      </c>
      <c r="AH46" s="49">
        <f t="shared" si="89"/>
        <v>197.16662884737895</v>
      </c>
      <c r="AI46" s="49">
        <f t="shared" si="89"/>
        <v>203.47596097049509</v>
      </c>
      <c r="AJ46" s="49">
        <f t="shared" ref="AJ46:BL46" si="90">SUM(AJ26:AJ45)</f>
        <v>209.98719172155094</v>
      </c>
      <c r="AK46" s="49">
        <f t="shared" si="90"/>
        <v>216.70678185664062</v>
      </c>
      <c r="AL46" s="49">
        <f t="shared" si="90"/>
        <v>223.64139887605307</v>
      </c>
      <c r="AM46" s="49">
        <f t="shared" si="90"/>
        <v>230.79792364008682</v>
      </c>
      <c r="AN46" s="49">
        <f t="shared" si="90"/>
        <v>238.18345719656963</v>
      </c>
      <c r="AO46" s="49">
        <f t="shared" si="90"/>
        <v>245.80532782685981</v>
      </c>
      <c r="AP46" s="49">
        <f t="shared" si="90"/>
        <v>253.67109831731932</v>
      </c>
      <c r="AQ46" s="49">
        <f t="shared" si="90"/>
        <v>261.78857346347354</v>
      </c>
      <c r="AR46" s="49">
        <f t="shared" si="90"/>
        <v>270.1658078143048</v>
      </c>
      <c r="AS46" s="49">
        <f t="shared" si="90"/>
        <v>278.81111366436249</v>
      </c>
      <c r="AT46" s="49">
        <f t="shared" si="90"/>
        <v>287.73306930162215</v>
      </c>
      <c r="AU46" s="49">
        <f t="shared" si="90"/>
        <v>296.9405275192741</v>
      </c>
      <c r="AV46" s="49">
        <f t="shared" si="90"/>
        <v>306.4426243998908</v>
      </c>
      <c r="AW46" s="49">
        <f t="shared" si="90"/>
        <v>316.24878838068736</v>
      </c>
      <c r="AX46" s="49">
        <f t="shared" si="90"/>
        <v>326.36874960886934</v>
      </c>
      <c r="AY46" s="49">
        <f t="shared" si="90"/>
        <v>336.81254959635316</v>
      </c>
      <c r="AZ46" s="49">
        <f t="shared" si="90"/>
        <v>347.59055118343645</v>
      </c>
      <c r="BA46" s="49">
        <f t="shared" si="90"/>
        <v>358.71344882130643</v>
      </c>
      <c r="BB46" s="49">
        <f t="shared" si="90"/>
        <v>370.19227918358825</v>
      </c>
      <c r="BC46" s="49">
        <f t="shared" si="90"/>
        <v>382.03843211746312</v>
      </c>
      <c r="BD46" s="49">
        <f t="shared" si="90"/>
        <v>394.26366194522188</v>
      </c>
      <c r="BE46" s="49">
        <f t="shared" si="90"/>
        <v>406.88009912746901</v>
      </c>
      <c r="BF46" s="49">
        <f t="shared" si="90"/>
        <v>419.90026229954805</v>
      </c>
      <c r="BG46" s="49">
        <f t="shared" si="90"/>
        <v>433.33707069313357</v>
      </c>
      <c r="BH46" s="49">
        <f t="shared" si="90"/>
        <v>447.20385695531394</v>
      </c>
      <c r="BI46" s="49">
        <f t="shared" si="90"/>
        <v>461.51438037788398</v>
      </c>
      <c r="BJ46" s="49">
        <f t="shared" si="90"/>
        <v>476.2828405499763</v>
      </c>
      <c r="BK46" s="49">
        <f t="shared" si="90"/>
        <v>491.52389144757552</v>
      </c>
      <c r="BL46" s="49">
        <f t="shared" si="90"/>
        <v>507.25265597389796</v>
      </c>
      <c r="BM46" s="49">
        <f t="shared" ref="BM46:DJ46" si="91">SUM(BM26:BM45)</f>
        <v>523.48474096506266</v>
      </c>
      <c r="BN46" s="49">
        <f t="shared" si="91"/>
        <v>540.23625267594468</v>
      </c>
      <c r="BO46" s="49">
        <f t="shared" si="91"/>
        <v>557.52381276157496</v>
      </c>
      <c r="BP46" s="49">
        <f t="shared" si="91"/>
        <v>575.36457476994542</v>
      </c>
      <c r="BQ46" s="49">
        <f t="shared" si="91"/>
        <v>593.77624116258369</v>
      </c>
      <c r="BR46" s="49">
        <f t="shared" si="91"/>
        <v>612.77708087978635</v>
      </c>
      <c r="BS46" s="49">
        <f t="shared" si="91"/>
        <v>632.38594746793945</v>
      </c>
      <c r="BT46" s="49">
        <f t="shared" si="91"/>
        <v>652.62229778691358</v>
      </c>
      <c r="BU46" s="49">
        <f t="shared" si="91"/>
        <v>673.50621131609478</v>
      </c>
      <c r="BV46" s="49">
        <f t="shared" si="91"/>
        <v>695.05841007820982</v>
      </c>
      <c r="BW46" s="49">
        <f t="shared" si="91"/>
        <v>717.30027920071257</v>
      </c>
      <c r="BX46" s="49">
        <f t="shared" si="91"/>
        <v>740.25388813513553</v>
      </c>
      <c r="BY46" s="49">
        <f t="shared" si="91"/>
        <v>763.94201255545977</v>
      </c>
      <c r="BZ46" s="49">
        <f t="shared" si="91"/>
        <v>788.38815695723451</v>
      </c>
      <c r="CA46" s="49">
        <f t="shared" si="91"/>
        <v>813.61657797986607</v>
      </c>
      <c r="CB46" s="49">
        <f t="shared" si="91"/>
        <v>839.65230847522173</v>
      </c>
      <c r="CC46" s="49">
        <f t="shared" si="91"/>
        <v>866.52118234642899</v>
      </c>
      <c r="CD46" s="49">
        <f t="shared" si="91"/>
        <v>894.24986018151458</v>
      </c>
      <c r="CE46" s="49">
        <f t="shared" si="91"/>
        <v>922.86585570732325</v>
      </c>
      <c r="CF46" s="49">
        <f t="shared" si="91"/>
        <v>952.39756308995766</v>
      </c>
      <c r="CG46" s="49">
        <f t="shared" si="91"/>
        <v>982.87428510883638</v>
      </c>
      <c r="CH46" s="49">
        <f t="shared" si="91"/>
        <v>1014.326262232319</v>
      </c>
      <c r="CI46" s="49">
        <f t="shared" si="91"/>
        <v>1046.7847026237532</v>
      </c>
      <c r="CJ46" s="49">
        <f t="shared" si="91"/>
        <v>1080.2818131077136</v>
      </c>
      <c r="CK46" s="49">
        <f t="shared" si="91"/>
        <v>1114.8508311271603</v>
      </c>
      <c r="CL46" s="49">
        <f t="shared" si="91"/>
        <v>1150.5260577232295</v>
      </c>
      <c r="CM46" s="49">
        <f t="shared" si="91"/>
        <v>1187.3428915703726</v>
      </c>
      <c r="CN46" s="49">
        <f t="shared" si="91"/>
        <v>1225.3378641006248</v>
      </c>
      <c r="CO46" s="49">
        <f t="shared" si="91"/>
        <v>1264.5486757518447</v>
      </c>
      <c r="CP46" s="49">
        <f t="shared" si="91"/>
        <v>1305.0142333759038</v>
      </c>
      <c r="CQ46" s="49">
        <f t="shared" si="91"/>
        <v>1346.7746888439328</v>
      </c>
      <c r="CR46" s="49">
        <f t="shared" si="91"/>
        <v>1389.8714788869383</v>
      </c>
      <c r="CS46" s="49">
        <f t="shared" si="91"/>
        <v>1434.3473662113206</v>
      </c>
      <c r="CT46" s="49">
        <f t="shared" si="91"/>
        <v>1480.2464819300828</v>
      </c>
      <c r="CU46" s="49">
        <f t="shared" si="91"/>
        <v>1527.6143693518454</v>
      </c>
      <c r="CV46" s="49">
        <f t="shared" si="91"/>
        <v>1576.4980291711047</v>
      </c>
      <c r="CW46" s="49">
        <f t="shared" si="91"/>
        <v>1626.9459661045801</v>
      </c>
      <c r="CX46" s="49">
        <f t="shared" si="91"/>
        <v>1679.0082370199268</v>
      </c>
      <c r="CY46" s="49">
        <f t="shared" si="91"/>
        <v>1732.7365006045645</v>
      </c>
      <c r="CZ46" s="49">
        <f t="shared" si="91"/>
        <v>1788.1840686239107</v>
      </c>
      <c r="DA46" s="49">
        <f t="shared" si="91"/>
        <v>1845.4059588198757</v>
      </c>
      <c r="DB46" s="49">
        <f t="shared" si="91"/>
        <v>1904.4589495021121</v>
      </c>
      <c r="DC46" s="49">
        <f t="shared" si="91"/>
        <v>1965.4016358861795</v>
      </c>
      <c r="DD46" s="49">
        <f t="shared" si="91"/>
        <v>2028.2944882345373</v>
      </c>
      <c r="DE46" s="49">
        <f t="shared" si="91"/>
        <v>2093.1999118580425</v>
      </c>
      <c r="DF46" s="49">
        <f t="shared" si="91"/>
        <v>2160.1823090375001</v>
      </c>
      <c r="DG46" s="49">
        <f t="shared" si="91"/>
        <v>2229.3081429266999</v>
      </c>
      <c r="DH46" s="49">
        <f t="shared" si="91"/>
        <v>2300.6460035003543</v>
      </c>
      <c r="DI46" s="49">
        <f t="shared" si="91"/>
        <v>2374.2666756123663</v>
      </c>
      <c r="DJ46" s="49">
        <f t="shared" si="91"/>
        <v>2450.2432092319618</v>
      </c>
      <c r="DK46" s="393"/>
    </row>
    <row r="47" spans="1:115" ht="16" thickTop="1" x14ac:dyDescent="0.2"/>
    <row r="48" spans="1:115" s="45" customFormat="1" ht="58" x14ac:dyDescent="0.2">
      <c r="A48" s="40" t="s">
        <v>59</v>
      </c>
      <c r="B48" s="41" t="e">
        <f ca="1">MID(CELL("Dateiname",$B$2),FIND("]", CELL("Dateiname",$B$2))+1,31)</f>
        <v>#VALUE!</v>
      </c>
      <c r="C48" s="42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s="9" t="s">
        <v>59</v>
      </c>
      <c r="B49" s="33" t="s">
        <v>63</v>
      </c>
      <c r="C49" s="36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0" t="s">
        <v>51</v>
      </c>
      <c r="S49" s="491"/>
    </row>
    <row r="50" spans="1:19" ht="42" x14ac:dyDescent="0.2">
      <c r="A50" s="9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92">D50+10</f>
        <v>2000</v>
      </c>
      <c r="F50" s="15">
        <f t="shared" si="92"/>
        <v>2010</v>
      </c>
      <c r="G50" s="15">
        <f t="shared" si="92"/>
        <v>2020</v>
      </c>
      <c r="H50" s="15">
        <f t="shared" si="92"/>
        <v>2030</v>
      </c>
      <c r="I50" s="15">
        <f t="shared" si="92"/>
        <v>2040</v>
      </c>
      <c r="J50" s="16">
        <f t="shared" si="92"/>
        <v>2050</v>
      </c>
      <c r="K50" s="37">
        <v>1990</v>
      </c>
      <c r="L50" s="15">
        <f t="shared" ref="L50:Q50" si="93">K50+10</f>
        <v>2000</v>
      </c>
      <c r="M50" s="15">
        <f t="shared" si="93"/>
        <v>2010</v>
      </c>
      <c r="N50" s="15">
        <f t="shared" si="93"/>
        <v>2020</v>
      </c>
      <c r="O50" s="15">
        <f t="shared" si="93"/>
        <v>2030</v>
      </c>
      <c r="P50" s="15">
        <f t="shared" si="93"/>
        <v>2040</v>
      </c>
      <c r="Q50" s="25">
        <f t="shared" si="93"/>
        <v>2050</v>
      </c>
      <c r="R50" s="29" t="s">
        <v>60</v>
      </c>
      <c r="S50" s="30" t="s">
        <v>61</v>
      </c>
    </row>
    <row r="51" spans="1:19" x14ac:dyDescent="0.2">
      <c r="A51" s="9" t="s">
        <v>59</v>
      </c>
      <c r="B51" s="7" t="str">
        <f>B26</f>
        <v>Polymer Catalyst</v>
      </c>
      <c r="C51" s="36" t="s">
        <v>63</v>
      </c>
      <c r="D51" s="125">
        <f>'Data Non-Energy-Sector'!J36</f>
        <v>0</v>
      </c>
      <c r="E51" s="122">
        <f>(G51-D51)/(G$50-D$50)*(E$50-D$50)+D51</f>
        <v>3.3333333333333331E-3</v>
      </c>
      <c r="F51" s="122">
        <f>(G51-E51)/(G$50-E$50)*(F$50-E$50)+E51</f>
        <v>6.6666666666666671E-3</v>
      </c>
      <c r="G51" s="125">
        <f>'Data Non-Energy-Sector'!I36</f>
        <v>0.01</v>
      </c>
      <c r="H51" s="122">
        <f>(J51-G51)/(J$50-G$50)*(H$50-G$50)+G51</f>
        <v>0.01</v>
      </c>
      <c r="I51" s="122">
        <f>(J51-H51)/(J$50-H$50)*(I$50-H$50)+H51</f>
        <v>0.01</v>
      </c>
      <c r="J51" s="120">
        <f>'Data Non-Energy-Sector'!K36</f>
        <v>0.01</v>
      </c>
      <c r="K51" s="124">
        <f t="shared" ref="K51:N53" si="94">D51</f>
        <v>0</v>
      </c>
      <c r="L51" s="125">
        <f t="shared" si="94"/>
        <v>3.3333333333333331E-3</v>
      </c>
      <c r="M51" s="125">
        <f t="shared" si="94"/>
        <v>6.6666666666666671E-3</v>
      </c>
      <c r="N51" s="125">
        <f t="shared" si="94"/>
        <v>0.01</v>
      </c>
      <c r="O51" s="122">
        <f>(Q51-N51)/(Q$50-N$50)*(O$50-N$50)+N51</f>
        <v>0.27333333333333332</v>
      </c>
      <c r="P51" s="122">
        <f>(Q51-O51)/(Q$50-O$50)*(P$50-O$50)+O51</f>
        <v>0.53666666666666663</v>
      </c>
      <c r="Q51" s="121">
        <f>'Data Non-Energy-Sector'!L36</f>
        <v>0.8</v>
      </c>
      <c r="R51" s="57">
        <f>'Data Non-Energy-Sector'!G36</f>
        <v>5</v>
      </c>
      <c r="S51" s="252">
        <f>(AC26/N26)^(1/(AC$25-N$25))-1</f>
        <v>7.970109938947334E-2</v>
      </c>
    </row>
    <row r="52" spans="1:19" x14ac:dyDescent="0.2">
      <c r="A52" s="9" t="s">
        <v>59</v>
      </c>
      <c r="B52" s="7" t="str">
        <f t="shared" ref="B52:B69" si="95">B27</f>
        <v>Fibre Optics</v>
      </c>
      <c r="C52" s="36" t="s">
        <v>63</v>
      </c>
      <c r="D52" s="125">
        <f>'Data Non-Energy-Sector'!J37</f>
        <v>0</v>
      </c>
      <c r="E52" s="122">
        <f t="shared" ref="E52:E54" si="96">(G52-D52)/(G$50-D$50)*(E$50-D$50)+D52</f>
        <v>3.3333333333333331E-3</v>
      </c>
      <c r="F52" s="122">
        <f t="shared" ref="F52:F54" si="97">(G52-E52)/(G$50-E$50)*(F$50-E$50)+E52</f>
        <v>6.6666666666666671E-3</v>
      </c>
      <c r="G52" s="125">
        <f>'Data Non-Energy-Sector'!I37</f>
        <v>0.01</v>
      </c>
      <c r="H52" s="122">
        <f t="shared" ref="H52:H54" si="98">(J52-G52)/(J$50-G$50)*(H$50-G$50)+G52</f>
        <v>0.01</v>
      </c>
      <c r="I52" s="122">
        <f t="shared" ref="I52:I54" si="99">(J52-H52)/(J$50-H$50)*(I$50-H$50)+H52</f>
        <v>0.01</v>
      </c>
      <c r="J52" s="120">
        <f>'Data Non-Energy-Sector'!K37</f>
        <v>0.01</v>
      </c>
      <c r="K52" s="124">
        <f t="shared" si="94"/>
        <v>0</v>
      </c>
      <c r="L52" s="125">
        <f t="shared" si="94"/>
        <v>3.3333333333333331E-3</v>
      </c>
      <c r="M52" s="125">
        <f t="shared" si="94"/>
        <v>6.6666666666666671E-3</v>
      </c>
      <c r="N52" s="125">
        <f t="shared" si="94"/>
        <v>0.01</v>
      </c>
      <c r="O52" s="122">
        <f t="shared" ref="O52:O54" si="100">(Q52-N52)/(Q$50-N$50)*(O$50-N$50)+N52</f>
        <v>0.27333333333333332</v>
      </c>
      <c r="P52" s="122">
        <f t="shared" ref="P52:P54" si="101">(Q52-O52)/(Q$50-O$50)*(P$50-O$50)+O52</f>
        <v>0.53666666666666663</v>
      </c>
      <c r="Q52" s="123">
        <f>'Data Non-Energy-Sector'!L37</f>
        <v>0.8</v>
      </c>
      <c r="R52" s="57">
        <f>'Data Non-Energy-Sector'!G37</f>
        <v>14</v>
      </c>
      <c r="S52" s="252">
        <f>(AC27/N27)^(1/(AC$25-N$25))-1</f>
        <v>7.970109938947334E-2</v>
      </c>
    </row>
    <row r="53" spans="1:19" x14ac:dyDescent="0.2">
      <c r="A53" s="9" t="s">
        <v>59</v>
      </c>
      <c r="B53" s="7" t="str">
        <f t="shared" si="95"/>
        <v>Infrared Optics</v>
      </c>
      <c r="C53" s="36" t="s">
        <v>63</v>
      </c>
      <c r="D53" s="125">
        <f>'Data Non-Energy-Sector'!J38</f>
        <v>0</v>
      </c>
      <c r="E53" s="122">
        <f t="shared" si="96"/>
        <v>3.3333333333333331E-3</v>
      </c>
      <c r="F53" s="122">
        <f t="shared" si="97"/>
        <v>6.6666666666666671E-3</v>
      </c>
      <c r="G53" s="125">
        <f>'Data Non-Energy-Sector'!I38</f>
        <v>0.01</v>
      </c>
      <c r="H53" s="122">
        <f t="shared" si="98"/>
        <v>0.01</v>
      </c>
      <c r="I53" s="122">
        <f t="shared" si="99"/>
        <v>0.01</v>
      </c>
      <c r="J53" s="120">
        <f>'Data Non-Energy-Sector'!K38</f>
        <v>0.01</v>
      </c>
      <c r="K53" s="124">
        <f t="shared" si="94"/>
        <v>0</v>
      </c>
      <c r="L53" s="125">
        <f t="shared" si="94"/>
        <v>3.3333333333333331E-3</v>
      </c>
      <c r="M53" s="125">
        <f t="shared" si="94"/>
        <v>6.6666666666666671E-3</v>
      </c>
      <c r="N53" s="125">
        <f t="shared" si="94"/>
        <v>0.01</v>
      </c>
      <c r="O53" s="122">
        <f t="shared" si="100"/>
        <v>0.27333333333333332</v>
      </c>
      <c r="P53" s="122">
        <f t="shared" si="101"/>
        <v>0.53666666666666663</v>
      </c>
      <c r="Q53" s="123">
        <f>'Data Non-Energy-Sector'!L38</f>
        <v>0.8</v>
      </c>
      <c r="R53" s="57">
        <f>'Data Non-Energy-Sector'!G38</f>
        <v>13</v>
      </c>
      <c r="S53" s="252">
        <f>(AC28/N28)^(1/(AC$25-N$25))-1</f>
        <v>7.970109938947334E-2</v>
      </c>
    </row>
    <row r="54" spans="1:19" x14ac:dyDescent="0.2">
      <c r="A54" s="9" t="s">
        <v>59</v>
      </c>
      <c r="B54" s="7" t="str">
        <f t="shared" si="95"/>
        <v>others</v>
      </c>
      <c r="C54" s="36" t="s">
        <v>63</v>
      </c>
      <c r="D54" s="125">
        <f>'Data Non-Energy-Sector'!J39</f>
        <v>0</v>
      </c>
      <c r="E54" s="122">
        <f t="shared" si="96"/>
        <v>3.3333333333333331E-3</v>
      </c>
      <c r="F54" s="122">
        <f t="shared" si="97"/>
        <v>6.6666666666666671E-3</v>
      </c>
      <c r="G54" s="125">
        <f>'Data Non-Energy-Sector'!I39</f>
        <v>0.01</v>
      </c>
      <c r="H54" s="122">
        <f t="shared" si="98"/>
        <v>0.01</v>
      </c>
      <c r="I54" s="122">
        <f t="shared" si="99"/>
        <v>0.01</v>
      </c>
      <c r="J54" s="120">
        <f>'Data Non-Energy-Sector'!K39</f>
        <v>0.01</v>
      </c>
      <c r="K54" s="124">
        <f t="shared" ref="K54" si="102">D54</f>
        <v>0</v>
      </c>
      <c r="L54" s="125">
        <f t="shared" ref="L54" si="103">E54</f>
        <v>3.3333333333333331E-3</v>
      </c>
      <c r="M54" s="125">
        <f t="shared" ref="M54" si="104">F54</f>
        <v>6.6666666666666671E-3</v>
      </c>
      <c r="N54" s="125">
        <f t="shared" ref="N54" si="105">G54</f>
        <v>0.01</v>
      </c>
      <c r="O54" s="122">
        <f t="shared" si="100"/>
        <v>0.27333333333333332</v>
      </c>
      <c r="P54" s="122">
        <f t="shared" si="101"/>
        <v>0.53666666666666663</v>
      </c>
      <c r="Q54" s="123">
        <f>'Data Non-Energy-Sector'!L39</f>
        <v>0.8</v>
      </c>
      <c r="R54" s="57">
        <f>'Data Non-Energy-Sector'!G39</f>
        <v>5</v>
      </c>
      <c r="S54" s="31">
        <v>0</v>
      </c>
    </row>
    <row r="55" spans="1:19" x14ac:dyDescent="0.2">
      <c r="A55" s="9" t="s">
        <v>59</v>
      </c>
      <c r="B55" s="7" t="str">
        <f t="shared" si="95"/>
        <v>-</v>
      </c>
      <c r="C55" s="36" t="s">
        <v>63</v>
      </c>
      <c r="D55" s="96"/>
      <c r="E55" s="96"/>
      <c r="F55" s="96"/>
      <c r="G55" s="96"/>
      <c r="H55" s="96"/>
      <c r="I55" s="96"/>
      <c r="J55" s="231"/>
      <c r="K55" s="96"/>
      <c r="L55" s="96"/>
      <c r="M55" s="96"/>
      <c r="N55" s="96"/>
      <c r="O55" s="96"/>
      <c r="P55" s="96"/>
      <c r="Q55" s="231"/>
      <c r="S55" s="232"/>
    </row>
    <row r="56" spans="1:19" x14ac:dyDescent="0.2">
      <c r="A56" s="9" t="s">
        <v>59</v>
      </c>
      <c r="B56" s="7" t="str">
        <f t="shared" si="95"/>
        <v>-</v>
      </c>
      <c r="C56" s="36" t="s">
        <v>63</v>
      </c>
      <c r="D56" s="96"/>
      <c r="E56" s="96"/>
      <c r="F56" s="96"/>
      <c r="G56" s="96"/>
      <c r="H56" s="96"/>
      <c r="I56" s="96"/>
      <c r="J56" s="231"/>
      <c r="K56" s="96"/>
      <c r="L56" s="96"/>
      <c r="M56" s="96"/>
      <c r="N56" s="96"/>
      <c r="O56" s="96"/>
      <c r="P56" s="96"/>
      <c r="Q56" s="231"/>
      <c r="S56" s="232"/>
    </row>
    <row r="57" spans="1:19" x14ac:dyDescent="0.2">
      <c r="A57" s="9" t="s">
        <v>59</v>
      </c>
      <c r="B57" s="7" t="str">
        <f t="shared" si="95"/>
        <v>-</v>
      </c>
      <c r="C57" s="36" t="s">
        <v>63</v>
      </c>
      <c r="D57" s="96"/>
      <c r="E57" s="96"/>
      <c r="F57" s="96"/>
      <c r="G57" s="96"/>
      <c r="H57" s="96"/>
      <c r="I57" s="96"/>
      <c r="J57" s="231"/>
      <c r="K57" s="96"/>
      <c r="L57" s="96"/>
      <c r="M57" s="96"/>
      <c r="N57" s="96"/>
      <c r="O57" s="96"/>
      <c r="P57" s="96"/>
      <c r="Q57" s="231"/>
      <c r="S57" s="232"/>
    </row>
    <row r="58" spans="1:19" x14ac:dyDescent="0.2">
      <c r="A58" s="9" t="s">
        <v>59</v>
      </c>
      <c r="B58" s="7" t="str">
        <f t="shared" si="95"/>
        <v>-</v>
      </c>
      <c r="C58" s="36" t="s">
        <v>63</v>
      </c>
      <c r="D58" s="96"/>
      <c r="E58" s="96"/>
      <c r="F58" s="96"/>
      <c r="G58" s="96"/>
      <c r="H58" s="96"/>
      <c r="I58" s="96"/>
      <c r="J58" s="231"/>
      <c r="K58" s="96"/>
      <c r="L58" s="96"/>
      <c r="M58" s="96"/>
      <c r="N58" s="96"/>
      <c r="O58" s="96"/>
      <c r="P58" s="96"/>
      <c r="Q58" s="231"/>
      <c r="S58" s="232"/>
    </row>
    <row r="59" spans="1:19" x14ac:dyDescent="0.2">
      <c r="A59" s="9" t="s">
        <v>59</v>
      </c>
      <c r="B59" s="7" t="str">
        <f t="shared" si="95"/>
        <v>-</v>
      </c>
      <c r="C59" s="36" t="s">
        <v>63</v>
      </c>
      <c r="D59" s="96"/>
      <c r="E59" s="96"/>
      <c r="F59" s="96"/>
      <c r="G59" s="96"/>
      <c r="H59" s="96"/>
      <c r="I59" s="96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s="9" t="s">
        <v>59</v>
      </c>
      <c r="B60" s="7" t="str">
        <f t="shared" si="95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s="9" t="s">
        <v>59</v>
      </c>
      <c r="B61" s="7" t="str">
        <f t="shared" si="95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s="9" t="s">
        <v>59</v>
      </c>
      <c r="B62" s="7" t="str">
        <f t="shared" si="95"/>
        <v>-</v>
      </c>
      <c r="C62" s="36" t="s">
        <v>63</v>
      </c>
      <c r="D62" s="96"/>
      <c r="E62" s="96"/>
      <c r="F62" s="96"/>
      <c r="G62" s="96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s="9" t="s">
        <v>59</v>
      </c>
      <c r="B63" s="7" t="str">
        <f t="shared" si="95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s="9" t="s">
        <v>59</v>
      </c>
      <c r="B64" s="7" t="str">
        <f t="shared" si="95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s="9" t="s">
        <v>59</v>
      </c>
      <c r="B65" s="7" t="str">
        <f t="shared" si="95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s="9" t="s">
        <v>59</v>
      </c>
      <c r="B66" s="7" t="str">
        <f t="shared" si="95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s="9" t="s">
        <v>59</v>
      </c>
      <c r="B67" s="7" t="str">
        <f t="shared" si="95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s="9" t="s">
        <v>59</v>
      </c>
      <c r="B68" s="7" t="str">
        <f t="shared" si="95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s="9" t="s">
        <v>59</v>
      </c>
      <c r="B69" s="7" t="str">
        <f t="shared" si="95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s="102" customFormat="1" ht="16" thickBot="1" x14ac:dyDescent="0.25">
      <c r="A70" s="99" t="s">
        <v>59</v>
      </c>
      <c r="B70" s="100" t="str">
        <f>B45</f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DK70" s="397"/>
    </row>
    <row r="71" spans="1:115" ht="16" thickTop="1" x14ac:dyDescent="0.2">
      <c r="E71" s="494" t="s">
        <v>150</v>
      </c>
      <c r="F71" s="494"/>
      <c r="G71" s="494"/>
      <c r="H71" s="494"/>
      <c r="I71" s="494"/>
      <c r="J71" s="494"/>
      <c r="K71" s="494"/>
    </row>
    <row r="76" spans="1:115" x14ac:dyDescent="0.2">
      <c r="B76" s="65"/>
      <c r="C76" s="65" t="s">
        <v>1</v>
      </c>
      <c r="D76" s="64">
        <v>1990</v>
      </c>
      <c r="E76" s="64">
        <v>1991</v>
      </c>
      <c r="F76" s="64">
        <v>1992</v>
      </c>
      <c r="G76" s="64">
        <v>1993</v>
      </c>
      <c r="H76" s="64">
        <v>1994</v>
      </c>
      <c r="I76" s="64">
        <v>1995</v>
      </c>
      <c r="J76" s="64">
        <v>1996</v>
      </c>
      <c r="K76" s="64">
        <v>1997</v>
      </c>
      <c r="L76" s="64">
        <v>1998</v>
      </c>
      <c r="M76" s="64">
        <v>1999</v>
      </c>
      <c r="N76" s="64">
        <v>2000</v>
      </c>
      <c r="O76" s="64">
        <v>2001</v>
      </c>
      <c r="P76" s="64">
        <v>2002</v>
      </c>
      <c r="Q76" s="64">
        <v>2003</v>
      </c>
      <c r="R76" s="64">
        <v>2004</v>
      </c>
      <c r="S76" s="64">
        <v>2005</v>
      </c>
      <c r="T76" s="64">
        <v>2006</v>
      </c>
      <c r="U76" s="64">
        <v>2007</v>
      </c>
      <c r="V76" s="64">
        <v>2008</v>
      </c>
      <c r="W76" s="64">
        <v>2009</v>
      </c>
      <c r="X76" s="64">
        <v>2010</v>
      </c>
      <c r="Y76" s="64">
        <v>2011</v>
      </c>
      <c r="Z76" s="64">
        <v>2012</v>
      </c>
      <c r="AA76" s="64">
        <v>2013</v>
      </c>
      <c r="AB76" s="64">
        <v>2014</v>
      </c>
      <c r="AC76" s="64">
        <v>2015</v>
      </c>
      <c r="AD76" s="64">
        <v>2016</v>
      </c>
      <c r="AE76" s="64">
        <v>2017</v>
      </c>
      <c r="AF76" s="64">
        <v>2018</v>
      </c>
      <c r="AG76" s="64">
        <v>2019</v>
      </c>
      <c r="AH76" s="64">
        <v>2020</v>
      </c>
      <c r="AI76" s="64">
        <v>2021</v>
      </c>
      <c r="AJ76" s="64">
        <v>2022</v>
      </c>
      <c r="AK76" s="64">
        <v>2023</v>
      </c>
      <c r="AL76" s="64">
        <v>2024</v>
      </c>
      <c r="AM76" s="64">
        <v>2025</v>
      </c>
      <c r="AN76" s="64">
        <v>2026</v>
      </c>
      <c r="AO76" s="64">
        <v>2027</v>
      </c>
      <c r="AP76" s="64">
        <v>2028</v>
      </c>
      <c r="AQ76" s="64">
        <v>2029</v>
      </c>
      <c r="AR76" s="64">
        <v>2030</v>
      </c>
      <c r="AS76" s="64">
        <v>2031</v>
      </c>
      <c r="AT76" s="64">
        <v>2032</v>
      </c>
      <c r="AU76" s="64">
        <v>2033</v>
      </c>
      <c r="AV76" s="64">
        <v>2034</v>
      </c>
      <c r="AW76" s="64">
        <v>2035</v>
      </c>
      <c r="AX76" s="64">
        <v>2036</v>
      </c>
      <c r="AY76" s="64">
        <v>2037</v>
      </c>
      <c r="AZ76" s="64">
        <v>2038</v>
      </c>
      <c r="BA76" s="64">
        <v>2039</v>
      </c>
      <c r="BB76" s="64">
        <v>2040</v>
      </c>
      <c r="BC76" s="64">
        <v>2041</v>
      </c>
      <c r="BD76" s="64">
        <v>2042</v>
      </c>
      <c r="BE76" s="64">
        <v>2043</v>
      </c>
      <c r="BF76" s="64">
        <v>2044</v>
      </c>
      <c r="BG76" s="64">
        <v>2045</v>
      </c>
      <c r="BH76" s="64">
        <v>2046</v>
      </c>
      <c r="BI76" s="64">
        <v>2047</v>
      </c>
      <c r="BJ76" s="64">
        <v>2048</v>
      </c>
      <c r="BK76" s="64">
        <v>2049</v>
      </c>
      <c r="BL76" s="64">
        <v>2050</v>
      </c>
      <c r="BM76" s="64">
        <v>2051</v>
      </c>
      <c r="BN76" s="64">
        <v>2052</v>
      </c>
      <c r="BO76" s="64">
        <v>2053</v>
      </c>
      <c r="BP76" s="64">
        <v>2054</v>
      </c>
      <c r="BQ76" s="64">
        <v>2055</v>
      </c>
      <c r="BR76" s="64">
        <v>2056</v>
      </c>
      <c r="BS76" s="64">
        <v>2057</v>
      </c>
      <c r="BT76" s="64">
        <v>2058</v>
      </c>
      <c r="BU76" s="64">
        <v>2059</v>
      </c>
      <c r="BV76" s="64">
        <v>2060</v>
      </c>
      <c r="BW76" s="64">
        <v>2061</v>
      </c>
      <c r="BX76" s="64">
        <v>2062</v>
      </c>
      <c r="BY76" s="64">
        <v>2063</v>
      </c>
      <c r="BZ76" s="64">
        <v>2064</v>
      </c>
      <c r="CA76" s="64">
        <v>2065</v>
      </c>
      <c r="CB76" s="64">
        <v>2066</v>
      </c>
      <c r="CC76" s="64">
        <v>2067</v>
      </c>
      <c r="CD76" s="64">
        <v>2068</v>
      </c>
      <c r="CE76" s="64">
        <v>2069</v>
      </c>
      <c r="CF76" s="64">
        <v>2070</v>
      </c>
      <c r="CG76" s="64">
        <v>2071</v>
      </c>
      <c r="CH76" s="64">
        <v>2072</v>
      </c>
      <c r="CI76" s="64">
        <v>2073</v>
      </c>
      <c r="CJ76" s="64">
        <v>2074</v>
      </c>
      <c r="CK76" s="64">
        <v>2075</v>
      </c>
      <c r="CL76" s="64">
        <v>2076</v>
      </c>
      <c r="CM76" s="64">
        <v>2077</v>
      </c>
      <c r="CN76" s="64">
        <v>2078</v>
      </c>
      <c r="CO76" s="64">
        <v>2079</v>
      </c>
      <c r="CP76" s="64">
        <v>2080</v>
      </c>
      <c r="CQ76" s="64">
        <v>2081</v>
      </c>
      <c r="CR76" s="64">
        <v>2082</v>
      </c>
      <c r="CS76" s="64">
        <v>2083</v>
      </c>
      <c r="CT76" s="64">
        <v>2084</v>
      </c>
      <c r="CU76" s="64">
        <v>2085</v>
      </c>
      <c r="CV76" s="64">
        <v>2086</v>
      </c>
      <c r="CW76" s="64">
        <v>2087</v>
      </c>
      <c r="CX76" s="64">
        <v>2088</v>
      </c>
      <c r="CY76" s="64">
        <v>2089</v>
      </c>
      <c r="CZ76" s="64">
        <v>2090</v>
      </c>
      <c r="DA76" s="64">
        <v>2091</v>
      </c>
      <c r="DB76" s="64">
        <v>2092</v>
      </c>
      <c r="DC76" s="64">
        <v>2093</v>
      </c>
      <c r="DD76" s="64">
        <v>2094</v>
      </c>
      <c r="DE76" s="64">
        <v>2095</v>
      </c>
      <c r="DF76" s="64">
        <v>2096</v>
      </c>
      <c r="DG76" s="64">
        <v>2097</v>
      </c>
      <c r="DH76" s="64">
        <v>2098</v>
      </c>
      <c r="DI76" s="64">
        <v>2099</v>
      </c>
      <c r="DJ76" s="64">
        <v>2100</v>
      </c>
    </row>
    <row r="77" spans="1:115" x14ac:dyDescent="0.2">
      <c r="B77" s="65" t="s">
        <v>87</v>
      </c>
      <c r="C77" s="65" t="s">
        <v>2</v>
      </c>
      <c r="D77" s="66">
        <f>E77/(1+D83)</f>
        <v>46.306206320974951</v>
      </c>
      <c r="E77" s="66">
        <f>F77/(1+E83)</f>
        <v>47.685354393726186</v>
      </c>
      <c r="F77" s="66">
        <f>G77/(1+F83)</f>
        <v>48.4046694789795</v>
      </c>
      <c r="G77" s="66">
        <f>H77/(1+G83)</f>
        <v>49.264790745638493</v>
      </c>
      <c r="H77" s="236">
        <f>'Framework Data'!H13</f>
        <v>50</v>
      </c>
      <c r="I77" s="236">
        <f>'Framework Data'!I13</f>
        <v>45</v>
      </c>
      <c r="J77" s="236">
        <f>'Framework Data'!J13</f>
        <v>53</v>
      </c>
      <c r="K77" s="236">
        <f>'Framework Data'!K13</f>
        <v>63</v>
      </c>
      <c r="L77" s="236">
        <f>'Framework Data'!L13</f>
        <v>56</v>
      </c>
      <c r="M77" s="236">
        <f>'Framework Data'!M13</f>
        <v>58</v>
      </c>
      <c r="N77" s="236">
        <f>'Framework Data'!N13</f>
        <v>71</v>
      </c>
      <c r="O77" s="236">
        <f>'Framework Data'!O13</f>
        <v>68</v>
      </c>
      <c r="P77" s="236">
        <f>'Framework Data'!P13</f>
        <v>50</v>
      </c>
      <c r="Q77" s="236">
        <f>'Framework Data'!Q13</f>
        <v>44</v>
      </c>
      <c r="R77" s="236">
        <f>'Framework Data'!R13</f>
        <v>87</v>
      </c>
      <c r="S77" s="236">
        <f>'Framework Data'!S13</f>
        <v>90</v>
      </c>
      <c r="T77" s="236">
        <f>'Framework Data'!T13</f>
        <v>90</v>
      </c>
      <c r="U77" s="236">
        <f>'Framework Data'!U13</f>
        <v>100</v>
      </c>
      <c r="V77" s="236">
        <f>'Framework Data'!V13</f>
        <v>140</v>
      </c>
      <c r="W77" s="236">
        <f>'Framework Data'!W13</f>
        <v>120</v>
      </c>
      <c r="X77" s="236">
        <f>'Framework Data'!X13</f>
        <v>118</v>
      </c>
      <c r="Y77" s="236">
        <f>'Framework Data'!Y13</f>
        <v>118</v>
      </c>
      <c r="Z77" s="236">
        <f>'Framework Data'!Z13</f>
        <v>150</v>
      </c>
      <c r="AA77" s="236">
        <f>'Framework Data'!AA13</f>
        <v>155</v>
      </c>
      <c r="AB77" s="236">
        <f>'Framework Data'!AB13</f>
        <v>165</v>
      </c>
      <c r="AC77" s="236">
        <f>'Framework Data'!AC13</f>
        <v>160</v>
      </c>
      <c r="AD77" s="236">
        <f>'Framework Data'!AD13</f>
        <v>126</v>
      </c>
      <c r="AE77" s="236">
        <f>'Framework Data'!AE13</f>
        <v>106</v>
      </c>
      <c r="AF77" s="236">
        <f>'Framework Data'!AF13</f>
        <v>130</v>
      </c>
      <c r="AG77" s="236">
        <f>'Framework Data'!AG13</f>
        <v>130</v>
      </c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/>
      <c r="CC77" s="65"/>
      <c r="CD77" s="65"/>
      <c r="CE77" s="65"/>
      <c r="CF77" s="65"/>
      <c r="CG77" s="65"/>
      <c r="CH77" s="65"/>
      <c r="CI77" s="65"/>
      <c r="CJ77" s="65"/>
      <c r="CK77" s="65"/>
      <c r="CL77" s="65"/>
      <c r="CM77" s="65"/>
      <c r="CN77" s="65"/>
      <c r="CO77" s="65"/>
      <c r="CP77" s="65"/>
      <c r="CQ77" s="65"/>
      <c r="CR77" s="65"/>
      <c r="CS77" s="65"/>
      <c r="CT77" s="65"/>
      <c r="CU77" s="65"/>
      <c r="CV77" s="65"/>
      <c r="CW77" s="65"/>
      <c r="CX77" s="65"/>
      <c r="CY77" s="65"/>
      <c r="CZ77" s="65"/>
      <c r="DA77" s="65"/>
      <c r="DB77" s="65"/>
      <c r="DC77" s="65"/>
      <c r="DD77" s="65"/>
      <c r="DE77" s="65"/>
      <c r="DF77" s="65"/>
      <c r="DG77" s="65"/>
      <c r="DH77" s="65"/>
      <c r="DI77" s="65"/>
      <c r="DJ77" s="65"/>
    </row>
    <row r="78" spans="1:115" x14ac:dyDescent="0.2">
      <c r="B78" s="65" t="s">
        <v>152</v>
      </c>
      <c r="C78" s="68" t="s">
        <v>89</v>
      </c>
      <c r="D78" s="70">
        <f t="shared" ref="D78:F78" si="106">E78</f>
        <v>0</v>
      </c>
      <c r="E78" s="70">
        <f t="shared" si="106"/>
        <v>0</v>
      </c>
      <c r="F78" s="70">
        <f t="shared" si="106"/>
        <v>0</v>
      </c>
      <c r="G78" s="70">
        <f>H78</f>
        <v>0</v>
      </c>
      <c r="H78" s="240">
        <f>'Framework Data'!D75</f>
        <v>0</v>
      </c>
      <c r="I78" s="70">
        <f t="shared" ref="I78:X78" si="107">($Y$78-$H$78)/($Y$76-$H$76)+H78</f>
        <v>2.6470588235294117E-2</v>
      </c>
      <c r="J78" s="70">
        <f t="shared" si="107"/>
        <v>5.2941176470588235E-2</v>
      </c>
      <c r="K78" s="70">
        <f t="shared" si="107"/>
        <v>7.9411764705882348E-2</v>
      </c>
      <c r="L78" s="70">
        <f t="shared" si="107"/>
        <v>0.10588235294117647</v>
      </c>
      <c r="M78" s="70">
        <f t="shared" si="107"/>
        <v>0.13235294117647059</v>
      </c>
      <c r="N78" s="70">
        <f t="shared" si="107"/>
        <v>0.1588235294117647</v>
      </c>
      <c r="O78" s="70">
        <f t="shared" si="107"/>
        <v>0.1852941176470588</v>
      </c>
      <c r="P78" s="70">
        <f t="shared" si="107"/>
        <v>0.21176470588235291</v>
      </c>
      <c r="Q78" s="70">
        <f t="shared" si="107"/>
        <v>0.23823529411764702</v>
      </c>
      <c r="R78" s="70">
        <f t="shared" si="107"/>
        <v>0.26470588235294112</v>
      </c>
      <c r="S78" s="70">
        <f t="shared" si="107"/>
        <v>0.29117647058823526</v>
      </c>
      <c r="T78" s="70">
        <f t="shared" si="107"/>
        <v>0.31764705882352939</v>
      </c>
      <c r="U78" s="70">
        <f t="shared" si="107"/>
        <v>0.34411764705882353</v>
      </c>
      <c r="V78" s="70">
        <f t="shared" si="107"/>
        <v>0.37058823529411766</v>
      </c>
      <c r="W78" s="70">
        <f t="shared" si="107"/>
        <v>0.3970588235294118</v>
      </c>
      <c r="X78" s="70">
        <f t="shared" si="107"/>
        <v>0.42352941176470593</v>
      </c>
      <c r="Y78" s="240">
        <f>'Framework Data'!E75</f>
        <v>0.45</v>
      </c>
      <c r="Z78" s="70">
        <f>($AG$78-$Y$78)/($AG$76-$Y$76)+Y78</f>
        <v>0.45</v>
      </c>
      <c r="AA78" s="70">
        <f t="shared" ref="AA78:AF78" si="108">($AG$78-$Y$78)/($AG$76-$Y$76)+Z78</f>
        <v>0.45</v>
      </c>
      <c r="AB78" s="70">
        <f t="shared" si="108"/>
        <v>0.45</v>
      </c>
      <c r="AC78" s="70">
        <f t="shared" si="108"/>
        <v>0.45</v>
      </c>
      <c r="AD78" s="70">
        <f t="shared" si="108"/>
        <v>0.45</v>
      </c>
      <c r="AE78" s="70">
        <f t="shared" si="108"/>
        <v>0.45</v>
      </c>
      <c r="AF78" s="70">
        <f t="shared" si="108"/>
        <v>0.45</v>
      </c>
      <c r="AG78" s="240">
        <f>'Framework Data'!G75</f>
        <v>0.45</v>
      </c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</row>
    <row r="79" spans="1:115" x14ac:dyDescent="0.2">
      <c r="B79" s="65" t="s">
        <v>90</v>
      </c>
      <c r="C79" s="65" t="s">
        <v>2</v>
      </c>
      <c r="D79" s="74">
        <f t="shared" ref="D79:AF79" si="109">D77/(1-D78)</f>
        <v>46.306206320974951</v>
      </c>
      <c r="E79" s="74">
        <f t="shared" si="109"/>
        <v>47.685354393726186</v>
      </c>
      <c r="F79" s="74">
        <f t="shared" si="109"/>
        <v>48.4046694789795</v>
      </c>
      <c r="G79" s="74">
        <f t="shared" si="109"/>
        <v>49.264790745638493</v>
      </c>
      <c r="H79" s="74">
        <f t="shared" si="109"/>
        <v>50</v>
      </c>
      <c r="I79" s="74">
        <f t="shared" si="109"/>
        <v>46.223564954682779</v>
      </c>
      <c r="J79" s="74">
        <f t="shared" si="109"/>
        <v>55.962732919254663</v>
      </c>
      <c r="K79" s="74">
        <f t="shared" si="109"/>
        <v>68.434504792332262</v>
      </c>
      <c r="L79" s="74">
        <f t="shared" si="109"/>
        <v>62.631578947368418</v>
      </c>
      <c r="M79" s="74">
        <f t="shared" si="109"/>
        <v>66.847457627118644</v>
      </c>
      <c r="N79" s="74">
        <f t="shared" si="109"/>
        <v>84.4055944055944</v>
      </c>
      <c r="O79" s="74">
        <f t="shared" si="109"/>
        <v>83.46570397111914</v>
      </c>
      <c r="P79" s="74">
        <f t="shared" si="109"/>
        <v>63.432835820895512</v>
      </c>
      <c r="Q79" s="74">
        <f t="shared" si="109"/>
        <v>57.760617760617755</v>
      </c>
      <c r="R79" s="74">
        <f t="shared" si="109"/>
        <v>118.32</v>
      </c>
      <c r="S79" s="74">
        <f t="shared" si="109"/>
        <v>126.97095435684646</v>
      </c>
      <c r="T79" s="74">
        <f t="shared" si="109"/>
        <v>131.89655172413794</v>
      </c>
      <c r="U79" s="74">
        <f t="shared" si="109"/>
        <v>152.46636771300447</v>
      </c>
      <c r="V79" s="74">
        <f t="shared" si="109"/>
        <v>222.42990654205607</v>
      </c>
      <c r="W79" s="74">
        <f t="shared" si="109"/>
        <v>199.02439024390245</v>
      </c>
      <c r="X79" s="74">
        <f t="shared" si="109"/>
        <v>204.69387755102042</v>
      </c>
      <c r="Y79" s="74">
        <f t="shared" si="109"/>
        <v>214.54545454545453</v>
      </c>
      <c r="Z79" s="74">
        <f t="shared" si="109"/>
        <v>272.72727272727269</v>
      </c>
      <c r="AA79" s="74">
        <f t="shared" si="109"/>
        <v>281.81818181818181</v>
      </c>
      <c r="AB79" s="74">
        <f t="shared" si="109"/>
        <v>300</v>
      </c>
      <c r="AC79" s="74">
        <f t="shared" si="109"/>
        <v>290.90909090909088</v>
      </c>
      <c r="AD79" s="74">
        <f t="shared" si="109"/>
        <v>229.09090909090907</v>
      </c>
      <c r="AE79" s="74">
        <f t="shared" si="109"/>
        <v>192.72727272727272</v>
      </c>
      <c r="AF79" s="74">
        <f t="shared" si="109"/>
        <v>236.36363636363635</v>
      </c>
      <c r="AG79" s="74">
        <f t="shared" ref="AG79" si="110">AG77/(1-AG78)</f>
        <v>236.36363636363635</v>
      </c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</row>
    <row r="80" spans="1:115" x14ac:dyDescent="0.2">
      <c r="B80" s="65" t="s">
        <v>91</v>
      </c>
      <c r="C80" s="65" t="s">
        <v>2</v>
      </c>
      <c r="D80" s="237">
        <f>'Framework Data'!D14</f>
        <v>0</v>
      </c>
      <c r="E80" s="237">
        <f>'Framework Data'!E14</f>
        <v>1.850881630529464</v>
      </c>
      <c r="F80" s="237">
        <f>'Framework Data'!F14</f>
        <v>1.850881630529464</v>
      </c>
      <c r="G80" s="237">
        <f>'Framework Data'!G14</f>
        <v>1.850881630529464</v>
      </c>
      <c r="H80" s="237">
        <f>'Framework Data'!H14</f>
        <v>1.850881630529464</v>
      </c>
      <c r="I80" s="237">
        <f>'Framework Data'!I14</f>
        <v>1.850881630529464</v>
      </c>
      <c r="J80" s="237">
        <f>'Framework Data'!J14</f>
        <v>1.850881630529464</v>
      </c>
      <c r="K80" s="237">
        <f>'Framework Data'!K14</f>
        <v>1.850881630529464</v>
      </c>
      <c r="L80" s="237">
        <f>'Framework Data'!L14</f>
        <v>1.850881630529464</v>
      </c>
      <c r="M80" s="237">
        <f>'Framework Data'!M14</f>
        <v>1.850881630529464</v>
      </c>
      <c r="N80" s="237">
        <f>'Framework Data'!N14</f>
        <v>1.850881630529464</v>
      </c>
      <c r="O80" s="237">
        <f>'Framework Data'!O14</f>
        <v>1.645228116026191</v>
      </c>
      <c r="P80" s="237">
        <f>'Framework Data'!P14</f>
        <v>1.2339210870196431</v>
      </c>
      <c r="Q80" s="237">
        <f>'Framework Data'!Q14</f>
        <v>0.82261405801309539</v>
      </c>
      <c r="R80" s="237">
        <f>'Framework Data'!R14</f>
        <v>0.82261405801309539</v>
      </c>
      <c r="S80" s="237">
        <f>'Framework Data'!S14</f>
        <v>0.82261405801309539</v>
      </c>
      <c r="T80" s="237">
        <f>'Framework Data'!T14</f>
        <v>3.390417650479304</v>
      </c>
      <c r="U80" s="237">
        <f>'Framework Data'!U14</f>
        <v>6.6577921617720381</v>
      </c>
      <c r="V80" s="237">
        <f>'Framework Data'!V14</f>
        <v>17.5321774761623</v>
      </c>
      <c r="W80" s="237">
        <f>'Framework Data'!W14</f>
        <v>16.705059279893671</v>
      </c>
      <c r="X80" s="237">
        <f>'Framework Data'!X14</f>
        <v>25.32877678977783</v>
      </c>
      <c r="Y80" s="237">
        <f>'Framework Data'!Y14</f>
        <v>67.142960587291569</v>
      </c>
      <c r="Z80" s="237">
        <f>'Framework Data'!Z14</f>
        <v>45.98760785606823</v>
      </c>
      <c r="AA80" s="237">
        <f>'Framework Data'!AA14</f>
        <v>48.759930036785462</v>
      </c>
      <c r="AB80" s="237">
        <f>'Framework Data'!AB14</f>
        <v>48.899027285687133</v>
      </c>
      <c r="AC80" s="237">
        <f>'Framework Data'!AC14</f>
        <v>30.116634771766069</v>
      </c>
      <c r="AD80" s="237">
        <f>'Framework Data'!AD14</f>
        <v>21.274040905740272</v>
      </c>
      <c r="AE80" s="237">
        <f>'Framework Data'!AE14</f>
        <v>14.26076524511608</v>
      </c>
      <c r="AF80" s="237">
        <f>'Framework Data'!AF14</f>
        <v>28.418398841013051</v>
      </c>
      <c r="AG80" s="237">
        <f>'Framework Data'!AG14</f>
        <v>45.310701434005587</v>
      </c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</row>
    <row r="81" spans="2:114" x14ac:dyDescent="0.2">
      <c r="B81" s="71" t="s">
        <v>92</v>
      </c>
      <c r="C81" s="65" t="s">
        <v>2</v>
      </c>
      <c r="D81" s="74">
        <f t="shared" ref="D81:AF81" si="111">D79-D80</f>
        <v>46.306206320974951</v>
      </c>
      <c r="E81" s="74">
        <f t="shared" si="111"/>
        <v>45.834472763196722</v>
      </c>
      <c r="F81" s="74">
        <f t="shared" si="111"/>
        <v>46.553787848450035</v>
      </c>
      <c r="G81" s="74">
        <f t="shared" si="111"/>
        <v>47.413909115109028</v>
      </c>
      <c r="H81" s="74">
        <f t="shared" si="111"/>
        <v>48.149118369470536</v>
      </c>
      <c r="I81" s="74">
        <f t="shared" si="111"/>
        <v>44.372683324153314</v>
      </c>
      <c r="J81" s="74">
        <f t="shared" si="111"/>
        <v>54.111851288725198</v>
      </c>
      <c r="K81" s="74">
        <f t="shared" si="111"/>
        <v>66.583623161802805</v>
      </c>
      <c r="L81" s="74">
        <f t="shared" si="111"/>
        <v>60.780697316838953</v>
      </c>
      <c r="M81" s="74">
        <f t="shared" si="111"/>
        <v>64.996575996589186</v>
      </c>
      <c r="N81" s="74">
        <f t="shared" si="111"/>
        <v>82.554712775064942</v>
      </c>
      <c r="O81" s="74">
        <f t="shared" si="111"/>
        <v>81.820475855092951</v>
      </c>
      <c r="P81" s="74">
        <f t="shared" si="111"/>
        <v>62.198914733875867</v>
      </c>
      <c r="Q81" s="74">
        <f t="shared" si="111"/>
        <v>56.938003702604661</v>
      </c>
      <c r="R81" s="74">
        <f t="shared" si="111"/>
        <v>117.49738594198689</v>
      </c>
      <c r="S81" s="74">
        <f t="shared" si="111"/>
        <v>126.14834029883336</v>
      </c>
      <c r="T81" s="74">
        <f t="shared" si="111"/>
        <v>128.50613407365864</v>
      </c>
      <c r="U81" s="74">
        <f t="shared" si="111"/>
        <v>145.80857555123242</v>
      </c>
      <c r="V81" s="74">
        <f t="shared" si="111"/>
        <v>204.89772906589377</v>
      </c>
      <c r="W81" s="74">
        <f t="shared" si="111"/>
        <v>182.31933096400877</v>
      </c>
      <c r="X81" s="74">
        <f t="shared" si="111"/>
        <v>179.36510076124259</v>
      </c>
      <c r="Y81" s="74">
        <f t="shared" si="111"/>
        <v>147.40249395816295</v>
      </c>
      <c r="Z81" s="74">
        <f t="shared" si="111"/>
        <v>226.73966487120447</v>
      </c>
      <c r="AA81" s="74">
        <f t="shared" si="111"/>
        <v>233.05825178139634</v>
      </c>
      <c r="AB81" s="74">
        <f t="shared" si="111"/>
        <v>251.10097271431286</v>
      </c>
      <c r="AC81" s="74">
        <f t="shared" si="111"/>
        <v>260.79245613732479</v>
      </c>
      <c r="AD81" s="74">
        <f t="shared" si="111"/>
        <v>207.8168681851688</v>
      </c>
      <c r="AE81" s="74">
        <f t="shared" si="111"/>
        <v>178.46650748215663</v>
      </c>
      <c r="AF81" s="74">
        <f t="shared" si="111"/>
        <v>207.9452375226233</v>
      </c>
      <c r="AG81" s="74">
        <f t="shared" ref="AG81" si="112">AG79-AG80</f>
        <v>191.05293492963077</v>
      </c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</row>
    <row r="82" spans="2:114" x14ac:dyDescent="0.2">
      <c r="B82" s="65" t="s">
        <v>93</v>
      </c>
      <c r="C82" s="65" t="s">
        <v>94</v>
      </c>
      <c r="D82" s="238">
        <f>'Framework Data'!D$57</f>
        <v>50950509069488.367</v>
      </c>
      <c r="E82" s="238">
        <f>'Framework Data'!E$57</f>
        <v>51647194959981.109</v>
      </c>
      <c r="F82" s="238">
        <f>'Framework Data'!F$57</f>
        <v>52470667633217.25</v>
      </c>
      <c r="G82" s="238">
        <f>'Framework Data'!G$57</f>
        <v>53337588714185.781</v>
      </c>
      <c r="H82" s="238">
        <f>'Framework Data'!H$57</f>
        <v>54833948860734.422</v>
      </c>
      <c r="I82" s="238">
        <f>'Framework Data'!I$57</f>
        <v>56562297159824.047</v>
      </c>
      <c r="J82" s="238">
        <f>'Framework Data'!J$57</f>
        <v>58705719130559.383</v>
      </c>
      <c r="K82" s="238">
        <f>'Framework Data'!K$57</f>
        <v>60986320577218.547</v>
      </c>
      <c r="L82" s="238">
        <f>'Framework Data'!L$57</f>
        <v>62501121248218.641</v>
      </c>
      <c r="M82" s="238">
        <f>'Framework Data'!M$57</f>
        <v>64690042408440.953</v>
      </c>
      <c r="N82" s="238">
        <f>'Framework Data'!N$57</f>
        <v>67746249355230.945</v>
      </c>
      <c r="O82" s="238">
        <f>'Framework Data'!O$57</f>
        <v>69316442935601.664</v>
      </c>
      <c r="P82" s="238">
        <f>'Framework Data'!P$57</f>
        <v>71196116657664.938</v>
      </c>
      <c r="Q82" s="238">
        <f>'Framework Data'!Q$57</f>
        <v>73854265756934.125</v>
      </c>
      <c r="R82" s="238">
        <f>'Framework Data'!R$57</f>
        <v>77602966693876.203</v>
      </c>
      <c r="S82" s="238">
        <f>'Framework Data'!S$57</f>
        <v>81143163086806.188</v>
      </c>
      <c r="T82" s="238">
        <f>'Framework Data'!T$57</f>
        <v>85317812651766.359</v>
      </c>
      <c r="U82" s="238">
        <f>'Framework Data'!U$57</f>
        <v>89736479352572.125</v>
      </c>
      <c r="V82" s="238">
        <f>'Framework Data'!V$57</f>
        <v>92137080273009.359</v>
      </c>
      <c r="W82" s="238">
        <f>'Framework Data'!W$57</f>
        <v>91525864324734.672</v>
      </c>
      <c r="X82" s="238">
        <f>'Framework Data'!X$57</f>
        <v>96148429697269.094</v>
      </c>
      <c r="Y82" s="238">
        <f>'Framework Data'!Y$57</f>
        <v>99863601661332.016</v>
      </c>
      <c r="Z82" s="238">
        <f>'Framework Data'!Z$57</f>
        <v>103026668031011.92</v>
      </c>
      <c r="AA82" s="238">
        <f>'Framework Data'!AA$57</f>
        <v>106423356016032.61</v>
      </c>
      <c r="AB82" s="238">
        <f>'Framework Data'!AB$57</f>
        <v>110099865752272.81</v>
      </c>
      <c r="AC82" s="238">
        <f>'Framework Data'!AC$57</f>
        <v>113829052972541.62</v>
      </c>
      <c r="AD82" s="238">
        <f>'Framework Data'!AD$57</f>
        <v>117527206583639.56</v>
      </c>
      <c r="AE82" s="238">
        <f>'Framework Data'!AE$57</f>
        <v>121974483812883.59</v>
      </c>
      <c r="AF82" s="238">
        <f>'Framework Data'!AF$57</f>
        <v>126314862833648.59</v>
      </c>
      <c r="AG82" s="238">
        <f>'Framework Data'!AG$57</f>
        <v>129796846031689.72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2:114" x14ac:dyDescent="0.2">
      <c r="B83" s="65" t="s">
        <v>95</v>
      </c>
      <c r="C83" s="65" t="s">
        <v>96</v>
      </c>
      <c r="D83" s="239">
        <f>'Framework Data'!D$60</f>
        <v>2.9783223077951389E-2</v>
      </c>
      <c r="E83" s="239">
        <f>'Framework Data'!E$60</f>
        <v>1.5084612338499283E-2</v>
      </c>
      <c r="F83" s="239">
        <f>'Framework Data'!F$60</f>
        <v>1.7769386216602782E-2</v>
      </c>
      <c r="G83" s="239">
        <f>'Framework Data'!G$60</f>
        <v>1.4923624828886374E-2</v>
      </c>
      <c r="H83" s="239">
        <f>'Framework Data'!H$60</f>
        <v>2.9467757558579138E-2</v>
      </c>
      <c r="I83" s="239">
        <f>'Framework Data'!I$60</f>
        <v>3.0206666325427279E-2</v>
      </c>
      <c r="J83" s="239">
        <f>'Framework Data'!J$60</f>
        <v>3.430991950901259E-2</v>
      </c>
      <c r="K83" s="239">
        <f>'Framework Data'!K$60</f>
        <v>3.7078027769383223E-2</v>
      </c>
      <c r="L83" s="239">
        <f>'Framework Data'!L$60</f>
        <v>2.5600548765354746E-2</v>
      </c>
      <c r="M83" s="239">
        <f>'Framework Data'!M$60</f>
        <v>3.245240311908091E-2</v>
      </c>
      <c r="N83" s="239">
        <f>'Framework Data'!N$60</f>
        <v>4.4254030559922199E-2</v>
      </c>
      <c r="O83" s="239">
        <f>'Framework Data'!O$60</f>
        <v>1.9530011103147588E-2</v>
      </c>
      <c r="P83" s="239">
        <f>'Framework Data'!P$60</f>
        <v>2.1687816746712229E-2</v>
      </c>
      <c r="Q83" s="239">
        <f>'Framework Data'!Q$60</f>
        <v>2.9502309241424173E-2</v>
      </c>
      <c r="R83" s="239">
        <f>'Framework Data'!R$60</f>
        <v>4.407677887295549E-2</v>
      </c>
      <c r="S83" s="239">
        <f>'Framework Data'!S$60</f>
        <v>3.899393075224182E-2</v>
      </c>
      <c r="T83" s="239">
        <f>'Framework Data'!T$60</f>
        <v>4.367086832887395E-2</v>
      </c>
      <c r="U83" s="239">
        <f>'Framework Data'!U$60</f>
        <v>4.3192451722335365E-2</v>
      </c>
      <c r="V83" s="239">
        <f>'Framework Data'!V$60</f>
        <v>1.8588910842709937E-2</v>
      </c>
      <c r="W83" s="239">
        <f>'Framework Data'!W$60</f>
        <v>-1.6664258267650212E-2</v>
      </c>
      <c r="X83" s="239">
        <f>'Framework Data'!X$60</f>
        <v>4.3103796996963692E-2</v>
      </c>
      <c r="Y83" s="239">
        <f>'Framework Data'!Y$60</f>
        <v>3.1267998172018995E-2</v>
      </c>
      <c r="Z83" s="239">
        <f>'Framework Data'!Z$60</f>
        <v>2.519738704496376E-2</v>
      </c>
      <c r="AA83" s="239">
        <f>'Framework Data'!AA$60</f>
        <v>2.6715070444901984E-2</v>
      </c>
      <c r="AB83" s="239">
        <f>'Framework Data'!AB$60</f>
        <v>2.8742216301226052E-2</v>
      </c>
      <c r="AC83" s="239">
        <f>'Framework Data'!AC$60</f>
        <v>2.9190340656972749E-2</v>
      </c>
      <c r="AD83" s="239">
        <f>'Framework Data'!AD$60</f>
        <v>2.6055721933096406E-2</v>
      </c>
      <c r="AE83" s="239">
        <f>'Framework Data'!AE$60</f>
        <v>3.2813286918142379E-2</v>
      </c>
      <c r="AF83" s="239">
        <f>'Framework Data'!AF$60</f>
        <v>3.0340607444099988E-2</v>
      </c>
      <c r="AG83" s="239">
        <f>'Framework Data'!AG$60</f>
        <v>2.3355581404925944E-2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2:114" x14ac:dyDescent="0.2">
      <c r="B84" s="65" t="s">
        <v>97</v>
      </c>
      <c r="C84" s="65" t="s">
        <v>96</v>
      </c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239">
        <f>'Framework Data'!AG$61</f>
        <v>3.2000000000000001E-2</v>
      </c>
      <c r="AH84" s="239">
        <f>'Framework Data'!AH$61</f>
        <v>3.2000000000000001E-2</v>
      </c>
      <c r="AI84" s="239">
        <f>'Framework Data'!AI$61</f>
        <v>3.2000000000000001E-2</v>
      </c>
      <c r="AJ84" s="239">
        <f>'Framework Data'!AJ$61</f>
        <v>3.2000000000000001E-2</v>
      </c>
      <c r="AK84" s="239">
        <f>'Framework Data'!AK$61</f>
        <v>3.2000000000000001E-2</v>
      </c>
      <c r="AL84" s="239">
        <f>'Framework Data'!AL$61</f>
        <v>3.2000000000000001E-2</v>
      </c>
      <c r="AM84" s="239">
        <f>'Framework Data'!AM$61</f>
        <v>3.2000000000000001E-2</v>
      </c>
      <c r="AN84" s="239">
        <f>'Framework Data'!AN$61</f>
        <v>3.2000000000000001E-2</v>
      </c>
      <c r="AO84" s="239">
        <f>'Framework Data'!AO$61</f>
        <v>3.2000000000000001E-2</v>
      </c>
      <c r="AP84" s="239">
        <f>'Framework Data'!AP$61</f>
        <v>3.2000000000000001E-2</v>
      </c>
      <c r="AQ84" s="239">
        <f>'Framework Data'!AQ$61</f>
        <v>3.2000000000000001E-2</v>
      </c>
      <c r="AR84" s="239">
        <f>'Framework Data'!AR$61</f>
        <v>3.2000000000000001E-2</v>
      </c>
      <c r="AS84" s="239">
        <f>'Framework Data'!AS$61</f>
        <v>3.2000000000000001E-2</v>
      </c>
      <c r="AT84" s="239">
        <f>'Framework Data'!AT$61</f>
        <v>3.2000000000000001E-2</v>
      </c>
      <c r="AU84" s="239">
        <f>'Framework Data'!AU$61</f>
        <v>3.2000000000000001E-2</v>
      </c>
      <c r="AV84" s="239">
        <f>'Framework Data'!AV$61</f>
        <v>3.2000000000000001E-2</v>
      </c>
      <c r="AW84" s="239">
        <f>'Framework Data'!AW$61</f>
        <v>3.2000000000000001E-2</v>
      </c>
      <c r="AX84" s="239">
        <f>'Framework Data'!AX$61</f>
        <v>3.2000000000000001E-2</v>
      </c>
      <c r="AY84" s="239">
        <f>'Framework Data'!AY$61</f>
        <v>3.2000000000000001E-2</v>
      </c>
      <c r="AZ84" s="239">
        <f>'Framework Data'!AZ$61</f>
        <v>3.2000000000000001E-2</v>
      </c>
      <c r="BA84" s="239">
        <f>'Framework Data'!BA$61</f>
        <v>3.2000000000000001E-2</v>
      </c>
      <c r="BB84" s="239">
        <f>'Framework Data'!BB$61</f>
        <v>3.2000000000000001E-2</v>
      </c>
      <c r="BC84" s="239">
        <f>'Framework Data'!BC$61</f>
        <v>3.2000000000000001E-2</v>
      </c>
      <c r="BD84" s="239">
        <f>'Framework Data'!BD$61</f>
        <v>3.2000000000000001E-2</v>
      </c>
      <c r="BE84" s="239">
        <f>'Framework Data'!BE$61</f>
        <v>3.2000000000000001E-2</v>
      </c>
      <c r="BF84" s="239">
        <f>'Framework Data'!BF$61</f>
        <v>3.2000000000000001E-2</v>
      </c>
      <c r="BG84" s="239">
        <f>'Framework Data'!BG$61</f>
        <v>3.2000000000000001E-2</v>
      </c>
      <c r="BH84" s="239">
        <f>'Framework Data'!BH$61</f>
        <v>3.2000000000000001E-2</v>
      </c>
      <c r="BI84" s="239">
        <f>'Framework Data'!BI$61</f>
        <v>3.2000000000000001E-2</v>
      </c>
      <c r="BJ84" s="239">
        <f>'Framework Data'!BJ$61</f>
        <v>3.2000000000000001E-2</v>
      </c>
      <c r="BK84" s="239">
        <f>'Framework Data'!BK$61</f>
        <v>3.2000000000000001E-2</v>
      </c>
      <c r="BL84" s="239">
        <f>'Framework Data'!BL$61</f>
        <v>3.2000000000000001E-2</v>
      </c>
      <c r="BM84" s="239">
        <f>'Framework Data'!BM$61</f>
        <v>3.2000000000000001E-2</v>
      </c>
      <c r="BN84" s="239">
        <f>'Framework Data'!BN$61</f>
        <v>3.2000000000000001E-2</v>
      </c>
      <c r="BO84" s="239">
        <f>'Framework Data'!BO$61</f>
        <v>3.2000000000000001E-2</v>
      </c>
      <c r="BP84" s="239">
        <f>'Framework Data'!BP$61</f>
        <v>3.2000000000000001E-2</v>
      </c>
      <c r="BQ84" s="239">
        <f>'Framework Data'!BQ$61</f>
        <v>3.2000000000000001E-2</v>
      </c>
      <c r="BR84" s="239">
        <f>'Framework Data'!BR$61</f>
        <v>3.2000000000000001E-2</v>
      </c>
      <c r="BS84" s="239">
        <f>'Framework Data'!BS$61</f>
        <v>3.2000000000000001E-2</v>
      </c>
      <c r="BT84" s="239">
        <f>'Framework Data'!BT$61</f>
        <v>3.2000000000000001E-2</v>
      </c>
      <c r="BU84" s="239">
        <f>'Framework Data'!BU$61</f>
        <v>3.2000000000000001E-2</v>
      </c>
      <c r="BV84" s="239">
        <f>'Framework Data'!BV$61</f>
        <v>3.2000000000000001E-2</v>
      </c>
      <c r="BW84" s="239">
        <f>'Framework Data'!BW$61</f>
        <v>3.2000000000000001E-2</v>
      </c>
      <c r="BX84" s="239">
        <f>'Framework Data'!BX$61</f>
        <v>3.2000000000000001E-2</v>
      </c>
      <c r="BY84" s="239">
        <f>'Framework Data'!BY$61</f>
        <v>3.2000000000000001E-2</v>
      </c>
      <c r="BZ84" s="239">
        <f>'Framework Data'!BZ$61</f>
        <v>3.2000000000000001E-2</v>
      </c>
      <c r="CA84" s="239">
        <f>'Framework Data'!CA$61</f>
        <v>3.2000000000000001E-2</v>
      </c>
      <c r="CB84" s="239">
        <f>'Framework Data'!CB$61</f>
        <v>3.2000000000000001E-2</v>
      </c>
      <c r="CC84" s="239">
        <f>'Framework Data'!CC$61</f>
        <v>3.2000000000000001E-2</v>
      </c>
      <c r="CD84" s="239">
        <f>'Framework Data'!CD$61</f>
        <v>3.2000000000000001E-2</v>
      </c>
      <c r="CE84" s="239">
        <f>'Framework Data'!CE$61</f>
        <v>3.2000000000000001E-2</v>
      </c>
      <c r="CF84" s="239">
        <f>'Framework Data'!CF$61</f>
        <v>3.2000000000000001E-2</v>
      </c>
      <c r="CG84" s="239">
        <f>'Framework Data'!CG$61</f>
        <v>3.2000000000000001E-2</v>
      </c>
      <c r="CH84" s="239">
        <f>'Framework Data'!CH$61</f>
        <v>3.2000000000000001E-2</v>
      </c>
      <c r="CI84" s="239">
        <f>'Framework Data'!CI$61</f>
        <v>3.2000000000000001E-2</v>
      </c>
      <c r="CJ84" s="239">
        <f>'Framework Data'!CJ$61</f>
        <v>3.2000000000000001E-2</v>
      </c>
      <c r="CK84" s="239">
        <f>'Framework Data'!CK$61</f>
        <v>3.2000000000000001E-2</v>
      </c>
      <c r="CL84" s="239">
        <f>'Framework Data'!CL$61</f>
        <v>3.2000000000000001E-2</v>
      </c>
      <c r="CM84" s="239">
        <f>'Framework Data'!CM$61</f>
        <v>3.2000000000000001E-2</v>
      </c>
      <c r="CN84" s="239">
        <f>'Framework Data'!CN$61</f>
        <v>3.2000000000000001E-2</v>
      </c>
      <c r="CO84" s="239">
        <f>'Framework Data'!CO$61</f>
        <v>3.2000000000000001E-2</v>
      </c>
      <c r="CP84" s="239">
        <f>'Framework Data'!CP$61</f>
        <v>3.2000000000000001E-2</v>
      </c>
      <c r="CQ84" s="239">
        <f>'Framework Data'!CQ$61</f>
        <v>3.2000000000000001E-2</v>
      </c>
      <c r="CR84" s="239">
        <f>'Framework Data'!CR$61</f>
        <v>3.2000000000000001E-2</v>
      </c>
      <c r="CS84" s="239">
        <f>'Framework Data'!CS$61</f>
        <v>3.2000000000000001E-2</v>
      </c>
      <c r="CT84" s="239">
        <f>'Framework Data'!CT$61</f>
        <v>3.2000000000000001E-2</v>
      </c>
      <c r="CU84" s="239">
        <f>'Framework Data'!CU$61</f>
        <v>3.2000000000000001E-2</v>
      </c>
      <c r="CV84" s="239">
        <f>'Framework Data'!CV$61</f>
        <v>3.2000000000000001E-2</v>
      </c>
      <c r="CW84" s="239">
        <f>'Framework Data'!CW$61</f>
        <v>3.2000000000000001E-2</v>
      </c>
      <c r="CX84" s="239">
        <f>'Framework Data'!CX$61</f>
        <v>3.2000000000000001E-2</v>
      </c>
      <c r="CY84" s="239">
        <f>'Framework Data'!CY$61</f>
        <v>3.2000000000000001E-2</v>
      </c>
      <c r="CZ84" s="239">
        <f>'Framework Data'!CZ$61</f>
        <v>3.2000000000000001E-2</v>
      </c>
      <c r="DA84" s="239">
        <f>'Framework Data'!DA$61</f>
        <v>3.2000000000000001E-2</v>
      </c>
      <c r="DB84" s="239">
        <f>'Framework Data'!DB$61</f>
        <v>3.2000000000000001E-2</v>
      </c>
      <c r="DC84" s="239">
        <f>'Framework Data'!DC$61</f>
        <v>3.2000000000000001E-2</v>
      </c>
      <c r="DD84" s="239">
        <f>'Framework Data'!DD$61</f>
        <v>3.2000000000000001E-2</v>
      </c>
      <c r="DE84" s="239">
        <f>'Framework Data'!DE$61</f>
        <v>3.2000000000000001E-2</v>
      </c>
      <c r="DF84" s="239">
        <f>'Framework Data'!DF$61</f>
        <v>3.2000000000000001E-2</v>
      </c>
      <c r="DG84" s="239">
        <f>'Framework Data'!DG$61</f>
        <v>3.2000000000000001E-2</v>
      </c>
      <c r="DH84" s="239">
        <f>'Framework Data'!DH$61</f>
        <v>3.2000000000000001E-2</v>
      </c>
      <c r="DI84" s="239">
        <f>'Framework Data'!DI$61</f>
        <v>3.2000000000000001E-2</v>
      </c>
      <c r="DJ84" s="239">
        <f>'Framework Data'!DJ$61</f>
        <v>3.2000000000000001E-2</v>
      </c>
    </row>
    <row r="85" spans="2:114" x14ac:dyDescent="0.2">
      <c r="B85" s="65" t="s">
        <v>98</v>
      </c>
      <c r="C85" s="65" t="s">
        <v>96</v>
      </c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239">
        <f>'Framework Data'!AG$62</f>
        <v>3.2000000000000001E-2</v>
      </c>
      <c r="AH85" s="239">
        <f>'Framework Data'!AH$62</f>
        <v>3.2000000000000001E-2</v>
      </c>
      <c r="AI85" s="239">
        <f>'Framework Data'!AI$62</f>
        <v>3.2000000000000001E-2</v>
      </c>
      <c r="AJ85" s="239">
        <f>'Framework Data'!AJ$62</f>
        <v>3.2000000000000001E-2</v>
      </c>
      <c r="AK85" s="239">
        <f>'Framework Data'!AK$62</f>
        <v>3.2000000000000001E-2</v>
      </c>
      <c r="AL85" s="239">
        <f>'Framework Data'!AL$62</f>
        <v>3.2000000000000001E-2</v>
      </c>
      <c r="AM85" s="239">
        <f>'Framework Data'!AM$62</f>
        <v>3.2000000000000001E-2</v>
      </c>
      <c r="AN85" s="239">
        <f>'Framework Data'!AN$62</f>
        <v>3.2000000000000001E-2</v>
      </c>
      <c r="AO85" s="239">
        <f>'Framework Data'!AO$62</f>
        <v>3.2000000000000001E-2</v>
      </c>
      <c r="AP85" s="239">
        <f>'Framework Data'!AP$62</f>
        <v>3.2000000000000001E-2</v>
      </c>
      <c r="AQ85" s="239">
        <f>'Framework Data'!AQ$62</f>
        <v>3.2000000000000001E-2</v>
      </c>
      <c r="AR85" s="239">
        <f>'Framework Data'!AR$62</f>
        <v>3.2000000000000001E-2</v>
      </c>
      <c r="AS85" s="239">
        <f>'Framework Data'!AS$62</f>
        <v>3.2000000000000001E-2</v>
      </c>
      <c r="AT85" s="239">
        <f>'Framework Data'!AT$62</f>
        <v>3.2000000000000001E-2</v>
      </c>
      <c r="AU85" s="239">
        <f>'Framework Data'!AU$62</f>
        <v>3.2000000000000001E-2</v>
      </c>
      <c r="AV85" s="239">
        <f>'Framework Data'!AV$62</f>
        <v>3.2000000000000001E-2</v>
      </c>
      <c r="AW85" s="239">
        <f>'Framework Data'!AW$62</f>
        <v>3.2000000000000001E-2</v>
      </c>
      <c r="AX85" s="239">
        <f>'Framework Data'!AX$62</f>
        <v>3.2000000000000001E-2</v>
      </c>
      <c r="AY85" s="239">
        <f>'Framework Data'!AY$62</f>
        <v>3.2000000000000001E-2</v>
      </c>
      <c r="AZ85" s="239">
        <f>'Framework Data'!AZ$62</f>
        <v>3.2000000000000001E-2</v>
      </c>
      <c r="BA85" s="239">
        <f>'Framework Data'!BA$62</f>
        <v>3.2000000000000001E-2</v>
      </c>
      <c r="BB85" s="239">
        <f>'Framework Data'!BB$62</f>
        <v>3.2000000000000001E-2</v>
      </c>
      <c r="BC85" s="239">
        <f>'Framework Data'!BC$62</f>
        <v>3.2000000000000001E-2</v>
      </c>
      <c r="BD85" s="239">
        <f>'Framework Data'!BD$62</f>
        <v>3.2000000000000001E-2</v>
      </c>
      <c r="BE85" s="239">
        <f>'Framework Data'!BE$62</f>
        <v>3.2000000000000001E-2</v>
      </c>
      <c r="BF85" s="239">
        <f>'Framework Data'!BF$62</f>
        <v>3.2000000000000001E-2</v>
      </c>
      <c r="BG85" s="239">
        <f>'Framework Data'!BG$62</f>
        <v>3.2000000000000001E-2</v>
      </c>
      <c r="BH85" s="239">
        <f>'Framework Data'!BH$62</f>
        <v>3.2000000000000001E-2</v>
      </c>
      <c r="BI85" s="239">
        <f>'Framework Data'!BI$62</f>
        <v>3.2000000000000001E-2</v>
      </c>
      <c r="BJ85" s="239">
        <f>'Framework Data'!BJ$62</f>
        <v>3.2000000000000001E-2</v>
      </c>
      <c r="BK85" s="239">
        <f>'Framework Data'!BK$62</f>
        <v>3.2000000000000001E-2</v>
      </c>
      <c r="BL85" s="239">
        <f>'Framework Data'!BL$62</f>
        <v>3.2000000000000001E-2</v>
      </c>
      <c r="BM85" s="239">
        <f>'Framework Data'!BM$62</f>
        <v>3.2000000000000001E-2</v>
      </c>
      <c r="BN85" s="239">
        <f>'Framework Data'!BN$62</f>
        <v>3.2000000000000001E-2</v>
      </c>
      <c r="BO85" s="239">
        <f>'Framework Data'!BO$62</f>
        <v>3.2000000000000001E-2</v>
      </c>
      <c r="BP85" s="239">
        <f>'Framework Data'!BP$62</f>
        <v>3.2000000000000001E-2</v>
      </c>
      <c r="BQ85" s="239">
        <f>'Framework Data'!BQ$62</f>
        <v>3.2000000000000001E-2</v>
      </c>
      <c r="BR85" s="239">
        <f>'Framework Data'!BR$62</f>
        <v>3.2000000000000001E-2</v>
      </c>
      <c r="BS85" s="239">
        <f>'Framework Data'!BS$62</f>
        <v>3.2000000000000001E-2</v>
      </c>
      <c r="BT85" s="239">
        <f>'Framework Data'!BT$62</f>
        <v>3.2000000000000001E-2</v>
      </c>
      <c r="BU85" s="239">
        <f>'Framework Data'!BU$62</f>
        <v>3.2000000000000001E-2</v>
      </c>
      <c r="BV85" s="239">
        <f>'Framework Data'!BV$62</f>
        <v>3.2000000000000001E-2</v>
      </c>
      <c r="BW85" s="239">
        <f>'Framework Data'!BW$62</f>
        <v>3.2000000000000001E-2</v>
      </c>
      <c r="BX85" s="239">
        <f>'Framework Data'!BX$62</f>
        <v>3.2000000000000001E-2</v>
      </c>
      <c r="BY85" s="239">
        <f>'Framework Data'!BY$62</f>
        <v>3.2000000000000001E-2</v>
      </c>
      <c r="BZ85" s="239">
        <f>'Framework Data'!BZ$62</f>
        <v>3.2000000000000001E-2</v>
      </c>
      <c r="CA85" s="239">
        <f>'Framework Data'!CA$62</f>
        <v>3.2000000000000001E-2</v>
      </c>
      <c r="CB85" s="239">
        <f>'Framework Data'!CB$62</f>
        <v>3.2000000000000001E-2</v>
      </c>
      <c r="CC85" s="239">
        <f>'Framework Data'!CC$62</f>
        <v>3.2000000000000001E-2</v>
      </c>
      <c r="CD85" s="239">
        <f>'Framework Data'!CD$62</f>
        <v>3.2000000000000001E-2</v>
      </c>
      <c r="CE85" s="239">
        <f>'Framework Data'!CE$62</f>
        <v>3.2000000000000001E-2</v>
      </c>
      <c r="CF85" s="239">
        <f>'Framework Data'!CF$62</f>
        <v>3.2000000000000001E-2</v>
      </c>
      <c r="CG85" s="239">
        <f>'Framework Data'!CG$62</f>
        <v>3.2000000000000001E-2</v>
      </c>
      <c r="CH85" s="239">
        <f>'Framework Data'!CH$62</f>
        <v>3.2000000000000001E-2</v>
      </c>
      <c r="CI85" s="239">
        <f>'Framework Data'!CI$62</f>
        <v>3.2000000000000001E-2</v>
      </c>
      <c r="CJ85" s="239">
        <f>'Framework Data'!CJ$62</f>
        <v>3.2000000000000001E-2</v>
      </c>
      <c r="CK85" s="239">
        <f>'Framework Data'!CK$62</f>
        <v>3.2000000000000001E-2</v>
      </c>
      <c r="CL85" s="239">
        <f>'Framework Data'!CL$62</f>
        <v>3.2000000000000001E-2</v>
      </c>
      <c r="CM85" s="239">
        <f>'Framework Data'!CM$62</f>
        <v>3.2000000000000001E-2</v>
      </c>
      <c r="CN85" s="239">
        <f>'Framework Data'!CN$62</f>
        <v>3.2000000000000001E-2</v>
      </c>
      <c r="CO85" s="239">
        <f>'Framework Data'!CO$62</f>
        <v>3.2000000000000001E-2</v>
      </c>
      <c r="CP85" s="239">
        <f>'Framework Data'!CP$62</f>
        <v>3.2000000000000001E-2</v>
      </c>
      <c r="CQ85" s="239">
        <f>'Framework Data'!CQ$62</f>
        <v>3.2000000000000001E-2</v>
      </c>
      <c r="CR85" s="239">
        <f>'Framework Data'!CR$62</f>
        <v>3.2000000000000001E-2</v>
      </c>
      <c r="CS85" s="239">
        <f>'Framework Data'!CS$62</f>
        <v>3.2000000000000001E-2</v>
      </c>
      <c r="CT85" s="239">
        <f>'Framework Data'!CT$62</f>
        <v>3.2000000000000001E-2</v>
      </c>
      <c r="CU85" s="239">
        <f>'Framework Data'!CU$62</f>
        <v>3.2000000000000001E-2</v>
      </c>
      <c r="CV85" s="239">
        <f>'Framework Data'!CV$62</f>
        <v>3.2000000000000001E-2</v>
      </c>
      <c r="CW85" s="239">
        <f>'Framework Data'!CW$62</f>
        <v>3.2000000000000001E-2</v>
      </c>
      <c r="CX85" s="239">
        <f>'Framework Data'!CX$62</f>
        <v>3.2000000000000001E-2</v>
      </c>
      <c r="CY85" s="239">
        <f>'Framework Data'!CY$62</f>
        <v>3.2000000000000001E-2</v>
      </c>
      <c r="CZ85" s="239">
        <f>'Framework Data'!CZ$62</f>
        <v>3.2000000000000001E-2</v>
      </c>
      <c r="DA85" s="239">
        <f>'Framework Data'!DA$62</f>
        <v>3.2000000000000001E-2</v>
      </c>
      <c r="DB85" s="239">
        <f>'Framework Data'!DB$62</f>
        <v>3.2000000000000001E-2</v>
      </c>
      <c r="DC85" s="239">
        <f>'Framework Data'!DC$62</f>
        <v>3.2000000000000001E-2</v>
      </c>
      <c r="DD85" s="239">
        <f>'Framework Data'!DD$62</f>
        <v>3.2000000000000001E-2</v>
      </c>
      <c r="DE85" s="239">
        <f>'Framework Data'!DE$62</f>
        <v>3.2000000000000001E-2</v>
      </c>
      <c r="DF85" s="239">
        <f>'Framework Data'!DF$62</f>
        <v>3.2000000000000001E-2</v>
      </c>
      <c r="DG85" s="239">
        <f>'Framework Data'!DG$62</f>
        <v>3.2000000000000001E-2</v>
      </c>
      <c r="DH85" s="239">
        <f>'Framework Data'!DH$62</f>
        <v>3.2000000000000001E-2</v>
      </c>
      <c r="DI85" s="239">
        <f>'Framework Data'!DI$62</f>
        <v>3.2000000000000001E-2</v>
      </c>
      <c r="DJ85" s="239">
        <f>'Framework Data'!DJ$62</f>
        <v>3.2000000000000001E-2</v>
      </c>
    </row>
    <row r="86" spans="2:114" x14ac:dyDescent="0.2"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</row>
    <row r="87" spans="2:114" x14ac:dyDescent="0.2">
      <c r="B87" s="64" t="s">
        <v>107</v>
      </c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</row>
    <row r="88" spans="2:114" x14ac:dyDescent="0.2">
      <c r="B88" s="240" t="str">
        <f>B3</f>
        <v>Polymer Catalyst</v>
      </c>
      <c r="C88" s="65" t="s">
        <v>96</v>
      </c>
      <c r="D88" s="70">
        <f t="shared" ref="D88:AE91" si="113">E88</f>
        <v>0.36</v>
      </c>
      <c r="E88" s="70">
        <f t="shared" si="113"/>
        <v>0.36</v>
      </c>
      <c r="F88" s="70">
        <f t="shared" si="113"/>
        <v>0.36</v>
      </c>
      <c r="G88" s="70">
        <f t="shared" si="113"/>
        <v>0.36</v>
      </c>
      <c r="H88" s="70">
        <f t="shared" si="113"/>
        <v>0.36</v>
      </c>
      <c r="I88" s="70">
        <f t="shared" si="113"/>
        <v>0.36</v>
      </c>
      <c r="J88" s="70">
        <f t="shared" si="113"/>
        <v>0.36</v>
      </c>
      <c r="K88" s="70">
        <f t="shared" si="113"/>
        <v>0.36</v>
      </c>
      <c r="L88" s="70">
        <f t="shared" si="113"/>
        <v>0.36</v>
      </c>
      <c r="M88" s="70">
        <f t="shared" si="113"/>
        <v>0.36</v>
      </c>
      <c r="N88" s="70">
        <f t="shared" si="113"/>
        <v>0.36</v>
      </c>
      <c r="O88" s="70">
        <f t="shared" si="113"/>
        <v>0.36</v>
      </c>
      <c r="P88" s="70">
        <f t="shared" si="113"/>
        <v>0.36</v>
      </c>
      <c r="Q88" s="70">
        <f t="shared" si="113"/>
        <v>0.36</v>
      </c>
      <c r="R88" s="70">
        <f t="shared" si="113"/>
        <v>0.36</v>
      </c>
      <c r="S88" s="70">
        <f t="shared" si="113"/>
        <v>0.36</v>
      </c>
      <c r="T88" s="70">
        <f t="shared" si="113"/>
        <v>0.36</v>
      </c>
      <c r="U88" s="70">
        <f t="shared" si="113"/>
        <v>0.36</v>
      </c>
      <c r="V88" s="70">
        <f t="shared" si="113"/>
        <v>0.36</v>
      </c>
      <c r="W88" s="70">
        <f t="shared" si="113"/>
        <v>0.36</v>
      </c>
      <c r="X88" s="70">
        <f t="shared" si="113"/>
        <v>0.36</v>
      </c>
      <c r="Y88" s="70">
        <f t="shared" si="113"/>
        <v>0.36</v>
      </c>
      <c r="Z88" s="70">
        <f t="shared" si="113"/>
        <v>0.36</v>
      </c>
      <c r="AA88" s="70">
        <f t="shared" si="113"/>
        <v>0.36</v>
      </c>
      <c r="AB88" s="70">
        <f t="shared" si="113"/>
        <v>0.36</v>
      </c>
      <c r="AC88" s="70">
        <f t="shared" si="113"/>
        <v>0.36</v>
      </c>
      <c r="AD88" s="70">
        <f t="shared" si="113"/>
        <v>0.36</v>
      </c>
      <c r="AE88" s="70">
        <f t="shared" si="113"/>
        <v>0.36</v>
      </c>
      <c r="AF88" s="70">
        <f>AG88</f>
        <v>0.36</v>
      </c>
      <c r="AG88" s="240">
        <f>'Data Non-Energy-Sector'!E36</f>
        <v>0.36</v>
      </c>
      <c r="AH88" s="65"/>
      <c r="AI88" s="73"/>
      <c r="AJ88" s="65"/>
      <c r="AK88" s="65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/>
      <c r="CJ88" s="73"/>
      <c r="CK88" s="73"/>
      <c r="CL88" s="73"/>
      <c r="CM88" s="73"/>
      <c r="CN88" s="73"/>
      <c r="CO88" s="73"/>
      <c r="CP88" s="73"/>
      <c r="CQ88" s="73"/>
      <c r="CR88" s="73"/>
      <c r="CS88" s="73"/>
      <c r="CT88" s="73"/>
      <c r="CU88" s="73"/>
      <c r="CV88" s="73"/>
      <c r="CW88" s="73"/>
      <c r="CX88" s="73"/>
      <c r="CY88" s="73"/>
      <c r="CZ88" s="73"/>
      <c r="DA88" s="73"/>
      <c r="DB88" s="73"/>
      <c r="DC88" s="73"/>
      <c r="DD88" s="73"/>
      <c r="DE88" s="73"/>
      <c r="DF88" s="73"/>
      <c r="DG88" s="73"/>
      <c r="DH88" s="73"/>
      <c r="DI88" s="73"/>
      <c r="DJ88" s="73"/>
    </row>
    <row r="89" spans="2:114" x14ac:dyDescent="0.2">
      <c r="B89" s="240" t="str">
        <f>B4</f>
        <v>Fibre Optics</v>
      </c>
      <c r="C89" s="65" t="s">
        <v>96</v>
      </c>
      <c r="D89" s="70">
        <f t="shared" si="113"/>
        <v>0.27</v>
      </c>
      <c r="E89" s="70">
        <f t="shared" si="113"/>
        <v>0.27</v>
      </c>
      <c r="F89" s="70">
        <f t="shared" si="113"/>
        <v>0.27</v>
      </c>
      <c r="G89" s="70">
        <f t="shared" si="113"/>
        <v>0.27</v>
      </c>
      <c r="H89" s="70">
        <f t="shared" si="113"/>
        <v>0.27</v>
      </c>
      <c r="I89" s="70">
        <f t="shared" si="113"/>
        <v>0.27</v>
      </c>
      <c r="J89" s="70">
        <f t="shared" si="113"/>
        <v>0.27</v>
      </c>
      <c r="K89" s="70">
        <f t="shared" si="113"/>
        <v>0.27</v>
      </c>
      <c r="L89" s="70">
        <f t="shared" si="113"/>
        <v>0.27</v>
      </c>
      <c r="M89" s="70">
        <f t="shared" si="113"/>
        <v>0.27</v>
      </c>
      <c r="N89" s="70">
        <f t="shared" si="113"/>
        <v>0.27</v>
      </c>
      <c r="O89" s="70">
        <f t="shared" si="113"/>
        <v>0.27</v>
      </c>
      <c r="P89" s="70">
        <f t="shared" si="113"/>
        <v>0.27</v>
      </c>
      <c r="Q89" s="70">
        <f t="shared" si="113"/>
        <v>0.27</v>
      </c>
      <c r="R89" s="70">
        <f t="shared" si="113"/>
        <v>0.27</v>
      </c>
      <c r="S89" s="70">
        <f t="shared" si="113"/>
        <v>0.27</v>
      </c>
      <c r="T89" s="70">
        <f t="shared" si="113"/>
        <v>0.27</v>
      </c>
      <c r="U89" s="70">
        <f t="shared" si="113"/>
        <v>0.27</v>
      </c>
      <c r="V89" s="70">
        <f t="shared" si="113"/>
        <v>0.27</v>
      </c>
      <c r="W89" s="70">
        <f t="shared" si="113"/>
        <v>0.27</v>
      </c>
      <c r="X89" s="70">
        <f t="shared" si="113"/>
        <v>0.27</v>
      </c>
      <c r="Y89" s="70">
        <f t="shared" si="113"/>
        <v>0.27</v>
      </c>
      <c r="Z89" s="70">
        <f t="shared" si="113"/>
        <v>0.27</v>
      </c>
      <c r="AA89" s="70">
        <f t="shared" si="113"/>
        <v>0.27</v>
      </c>
      <c r="AB89" s="70">
        <f t="shared" si="113"/>
        <v>0.27</v>
      </c>
      <c r="AC89" s="70">
        <f t="shared" si="113"/>
        <v>0.27</v>
      </c>
      <c r="AD89" s="70">
        <f t="shared" si="113"/>
        <v>0.27</v>
      </c>
      <c r="AE89" s="70">
        <f t="shared" si="113"/>
        <v>0.27</v>
      </c>
      <c r="AF89" s="70">
        <f t="shared" ref="AF89:AF91" si="114">AG89</f>
        <v>0.27</v>
      </c>
      <c r="AG89" s="240">
        <f>'Data Non-Energy-Sector'!E37</f>
        <v>0.27</v>
      </c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</row>
    <row r="90" spans="2:114" x14ac:dyDescent="0.2">
      <c r="B90" s="240" t="str">
        <f>B5</f>
        <v>Infrared Optics</v>
      </c>
      <c r="C90" s="65" t="s">
        <v>96</v>
      </c>
      <c r="D90" s="70">
        <f t="shared" si="113"/>
        <v>0.26</v>
      </c>
      <c r="E90" s="70">
        <f t="shared" si="113"/>
        <v>0.26</v>
      </c>
      <c r="F90" s="70">
        <f t="shared" si="113"/>
        <v>0.26</v>
      </c>
      <c r="G90" s="70">
        <f t="shared" si="113"/>
        <v>0.26</v>
      </c>
      <c r="H90" s="70">
        <f t="shared" si="113"/>
        <v>0.26</v>
      </c>
      <c r="I90" s="70">
        <f t="shared" si="113"/>
        <v>0.26</v>
      </c>
      <c r="J90" s="70">
        <f t="shared" si="113"/>
        <v>0.26</v>
      </c>
      <c r="K90" s="70">
        <f t="shared" si="113"/>
        <v>0.26</v>
      </c>
      <c r="L90" s="70">
        <f t="shared" si="113"/>
        <v>0.26</v>
      </c>
      <c r="M90" s="70">
        <f t="shared" si="113"/>
        <v>0.26</v>
      </c>
      <c r="N90" s="70">
        <f t="shared" si="113"/>
        <v>0.26</v>
      </c>
      <c r="O90" s="70">
        <f t="shared" si="113"/>
        <v>0.26</v>
      </c>
      <c r="P90" s="70">
        <f t="shared" si="113"/>
        <v>0.26</v>
      </c>
      <c r="Q90" s="70">
        <f t="shared" si="113"/>
        <v>0.26</v>
      </c>
      <c r="R90" s="70">
        <f t="shared" si="113"/>
        <v>0.26</v>
      </c>
      <c r="S90" s="70">
        <f t="shared" si="113"/>
        <v>0.26</v>
      </c>
      <c r="T90" s="70">
        <f t="shared" si="113"/>
        <v>0.26</v>
      </c>
      <c r="U90" s="70">
        <f t="shared" si="113"/>
        <v>0.26</v>
      </c>
      <c r="V90" s="70">
        <f t="shared" si="113"/>
        <v>0.26</v>
      </c>
      <c r="W90" s="70">
        <f t="shared" si="113"/>
        <v>0.26</v>
      </c>
      <c r="X90" s="70">
        <f t="shared" si="113"/>
        <v>0.26</v>
      </c>
      <c r="Y90" s="70">
        <f t="shared" si="113"/>
        <v>0.26</v>
      </c>
      <c r="Z90" s="70">
        <f t="shared" si="113"/>
        <v>0.26</v>
      </c>
      <c r="AA90" s="70">
        <f t="shared" si="113"/>
        <v>0.26</v>
      </c>
      <c r="AB90" s="70">
        <f t="shared" si="113"/>
        <v>0.26</v>
      </c>
      <c r="AC90" s="70">
        <f t="shared" si="113"/>
        <v>0.26</v>
      </c>
      <c r="AD90" s="70">
        <f t="shared" si="113"/>
        <v>0.26</v>
      </c>
      <c r="AE90" s="70">
        <f t="shared" si="113"/>
        <v>0.26</v>
      </c>
      <c r="AF90" s="70">
        <f t="shared" si="114"/>
        <v>0.26</v>
      </c>
      <c r="AG90" s="240">
        <f>'Data Non-Energy-Sector'!E38</f>
        <v>0.26</v>
      </c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</row>
    <row r="91" spans="2:114" x14ac:dyDescent="0.2">
      <c r="B91" s="240" t="str">
        <f>B6</f>
        <v>others</v>
      </c>
      <c r="C91" s="65"/>
      <c r="D91" s="70">
        <f t="shared" si="113"/>
        <v>0.11</v>
      </c>
      <c r="E91" s="70">
        <f t="shared" si="113"/>
        <v>0.11</v>
      </c>
      <c r="F91" s="70">
        <f t="shared" si="113"/>
        <v>0.11</v>
      </c>
      <c r="G91" s="70">
        <f t="shared" si="113"/>
        <v>0.11</v>
      </c>
      <c r="H91" s="70">
        <f t="shared" si="113"/>
        <v>0.11</v>
      </c>
      <c r="I91" s="70">
        <f t="shared" si="113"/>
        <v>0.11</v>
      </c>
      <c r="J91" s="70">
        <f t="shared" si="113"/>
        <v>0.11</v>
      </c>
      <c r="K91" s="70">
        <f t="shared" si="113"/>
        <v>0.11</v>
      </c>
      <c r="L91" s="70">
        <f t="shared" si="113"/>
        <v>0.11</v>
      </c>
      <c r="M91" s="70">
        <f t="shared" si="113"/>
        <v>0.11</v>
      </c>
      <c r="N91" s="70">
        <f t="shared" si="113"/>
        <v>0.11</v>
      </c>
      <c r="O91" s="70">
        <f t="shared" si="113"/>
        <v>0.11</v>
      </c>
      <c r="P91" s="70">
        <f t="shared" si="113"/>
        <v>0.11</v>
      </c>
      <c r="Q91" s="70">
        <f t="shared" si="113"/>
        <v>0.11</v>
      </c>
      <c r="R91" s="70">
        <f t="shared" si="113"/>
        <v>0.11</v>
      </c>
      <c r="S91" s="70">
        <f t="shared" si="113"/>
        <v>0.11</v>
      </c>
      <c r="T91" s="70">
        <f t="shared" si="113"/>
        <v>0.11</v>
      </c>
      <c r="U91" s="70">
        <f t="shared" si="113"/>
        <v>0.11</v>
      </c>
      <c r="V91" s="70">
        <f t="shared" si="113"/>
        <v>0.11</v>
      </c>
      <c r="W91" s="70">
        <f t="shared" si="113"/>
        <v>0.11</v>
      </c>
      <c r="X91" s="70">
        <f t="shared" si="113"/>
        <v>0.11</v>
      </c>
      <c r="Y91" s="70">
        <f t="shared" si="113"/>
        <v>0.11</v>
      </c>
      <c r="Z91" s="70">
        <f t="shared" si="113"/>
        <v>0.11</v>
      </c>
      <c r="AA91" s="70">
        <f t="shared" si="113"/>
        <v>0.11</v>
      </c>
      <c r="AB91" s="70">
        <f t="shared" si="113"/>
        <v>0.11</v>
      </c>
      <c r="AC91" s="70">
        <f t="shared" si="113"/>
        <v>0.11</v>
      </c>
      <c r="AD91" s="70">
        <f t="shared" si="113"/>
        <v>0.11</v>
      </c>
      <c r="AE91" s="70">
        <f t="shared" si="113"/>
        <v>0.11</v>
      </c>
      <c r="AF91" s="70">
        <f t="shared" si="114"/>
        <v>0.11</v>
      </c>
      <c r="AG91" s="240">
        <f>'Data Non-Energy-Sector'!E39</f>
        <v>0.11</v>
      </c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</row>
    <row r="92" spans="2:114" x14ac:dyDescent="0.2"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</row>
    <row r="93" spans="2:114" x14ac:dyDescent="0.2">
      <c r="B93" s="64" t="s">
        <v>99</v>
      </c>
      <c r="C93" s="65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</row>
    <row r="94" spans="2:114" x14ac:dyDescent="0.2">
      <c r="B94" s="64" t="s">
        <v>57</v>
      </c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</row>
    <row r="95" spans="2:114" x14ac:dyDescent="0.2">
      <c r="B95" s="240" t="str">
        <f>B88</f>
        <v>Polymer Catalyst</v>
      </c>
      <c r="C95" s="65" t="s">
        <v>2</v>
      </c>
      <c r="D95" s="247">
        <f t="shared" ref="D95:AF95" si="115">D$81*D88</f>
        <v>16.670234275550982</v>
      </c>
      <c r="E95" s="247">
        <f t="shared" si="115"/>
        <v>16.50041019475082</v>
      </c>
      <c r="F95" s="247">
        <f t="shared" si="115"/>
        <v>16.759363625442013</v>
      </c>
      <c r="G95" s="247">
        <f t="shared" si="115"/>
        <v>17.069007281439248</v>
      </c>
      <c r="H95" s="247">
        <f t="shared" si="115"/>
        <v>17.33368261300939</v>
      </c>
      <c r="I95" s="247">
        <f t="shared" si="115"/>
        <v>15.974165996695193</v>
      </c>
      <c r="J95" s="247">
        <f t="shared" si="115"/>
        <v>19.480266463941071</v>
      </c>
      <c r="K95" s="247">
        <f t="shared" si="115"/>
        <v>23.970104338249008</v>
      </c>
      <c r="L95" s="247">
        <f t="shared" si="115"/>
        <v>21.881051034062022</v>
      </c>
      <c r="M95" s="247">
        <f t="shared" si="115"/>
        <v>23.398767358772105</v>
      </c>
      <c r="N95" s="247">
        <f t="shared" si="115"/>
        <v>29.719696599023379</v>
      </c>
      <c r="O95" s="247">
        <f t="shared" si="115"/>
        <v>29.45537130783346</v>
      </c>
      <c r="P95" s="247">
        <f t="shared" si="115"/>
        <v>22.39160930419531</v>
      </c>
      <c r="Q95" s="247">
        <f t="shared" si="115"/>
        <v>20.497681332937677</v>
      </c>
      <c r="R95" s="247">
        <f t="shared" si="115"/>
        <v>42.299058939115277</v>
      </c>
      <c r="S95" s="247">
        <f t="shared" si="115"/>
        <v>45.41340250758001</v>
      </c>
      <c r="T95" s="247">
        <f t="shared" si="115"/>
        <v>46.262208266517106</v>
      </c>
      <c r="U95" s="247">
        <f t="shared" si="115"/>
        <v>52.491087198443672</v>
      </c>
      <c r="V95" s="247">
        <f t="shared" si="115"/>
        <v>73.763182463721748</v>
      </c>
      <c r="W95" s="247">
        <f t="shared" si="115"/>
        <v>65.634959147043162</v>
      </c>
      <c r="X95" s="247">
        <f t="shared" si="115"/>
        <v>64.571436274047329</v>
      </c>
      <c r="Y95" s="247">
        <f t="shared" si="115"/>
        <v>53.064897824938662</v>
      </c>
      <c r="Z95" s="247">
        <f t="shared" si="115"/>
        <v>81.626279353633606</v>
      </c>
      <c r="AA95" s="247">
        <f t="shared" si="115"/>
        <v>83.900970641302678</v>
      </c>
      <c r="AB95" s="247">
        <f t="shared" si="115"/>
        <v>90.396350177152627</v>
      </c>
      <c r="AC95" s="247">
        <f t="shared" si="115"/>
        <v>93.885284209436918</v>
      </c>
      <c r="AD95" s="247">
        <f t="shared" si="115"/>
        <v>74.814072546660768</v>
      </c>
      <c r="AE95" s="247">
        <f t="shared" si="115"/>
        <v>64.247942693576391</v>
      </c>
      <c r="AF95" s="247">
        <f t="shared" si="115"/>
        <v>74.860285508144386</v>
      </c>
      <c r="AG95" s="247">
        <f t="shared" ref="AG95" si="116">AG$81*AG88</f>
        <v>68.779056574667067</v>
      </c>
      <c r="AH95" s="247">
        <f t="shared" ref="AH95:BL95" si="117">AG95*(1+AH$84)</f>
        <v>70.979986385056421</v>
      </c>
      <c r="AI95" s="247">
        <f t="shared" si="117"/>
        <v>73.251345949378234</v>
      </c>
      <c r="AJ95" s="247">
        <f t="shared" si="117"/>
        <v>75.595389019758343</v>
      </c>
      <c r="AK95" s="247">
        <f t="shared" si="117"/>
        <v>78.014441468390615</v>
      </c>
      <c r="AL95" s="247">
        <f t="shared" si="117"/>
        <v>80.510903595379119</v>
      </c>
      <c r="AM95" s="247">
        <f t="shared" si="117"/>
        <v>83.087252510431256</v>
      </c>
      <c r="AN95" s="247">
        <f t="shared" si="117"/>
        <v>85.746044590765052</v>
      </c>
      <c r="AO95" s="247">
        <f t="shared" si="117"/>
        <v>88.489918017669538</v>
      </c>
      <c r="AP95" s="247">
        <f t="shared" si="117"/>
        <v>91.321595394234961</v>
      </c>
      <c r="AQ95" s="247">
        <f t="shared" si="117"/>
        <v>94.243886446850482</v>
      </c>
      <c r="AR95" s="247">
        <f t="shared" si="117"/>
        <v>97.259690813149703</v>
      </c>
      <c r="AS95" s="247">
        <f t="shared" si="117"/>
        <v>100.3720009191705</v>
      </c>
      <c r="AT95" s="247">
        <f t="shared" si="117"/>
        <v>103.58390494858396</v>
      </c>
      <c r="AU95" s="247">
        <f t="shared" si="117"/>
        <v>106.89858990693865</v>
      </c>
      <c r="AV95" s="247">
        <f t="shared" si="117"/>
        <v>110.31934478396069</v>
      </c>
      <c r="AW95" s="247">
        <f t="shared" si="117"/>
        <v>113.84956381704744</v>
      </c>
      <c r="AX95" s="247">
        <f t="shared" si="117"/>
        <v>117.49274985919295</v>
      </c>
      <c r="AY95" s="247">
        <f t="shared" si="117"/>
        <v>121.25251785468713</v>
      </c>
      <c r="AZ95" s="247">
        <f t="shared" si="117"/>
        <v>125.13259842603712</v>
      </c>
      <c r="BA95" s="247">
        <f t="shared" si="117"/>
        <v>129.1368415756703</v>
      </c>
      <c r="BB95" s="247">
        <f t="shared" si="117"/>
        <v>133.26922050609176</v>
      </c>
      <c r="BC95" s="247">
        <f t="shared" si="117"/>
        <v>137.5338355622867</v>
      </c>
      <c r="BD95" s="247">
        <f t="shared" si="117"/>
        <v>141.93491830027986</v>
      </c>
      <c r="BE95" s="247">
        <f t="shared" si="117"/>
        <v>146.47683568588883</v>
      </c>
      <c r="BF95" s="247">
        <f t="shared" si="117"/>
        <v>151.16409442783728</v>
      </c>
      <c r="BG95" s="247">
        <f t="shared" si="117"/>
        <v>156.00134544952809</v>
      </c>
      <c r="BH95" s="247">
        <f t="shared" si="117"/>
        <v>160.993388503913</v>
      </c>
      <c r="BI95" s="247">
        <f t="shared" si="117"/>
        <v>166.14517693603821</v>
      </c>
      <c r="BJ95" s="247">
        <f t="shared" si="117"/>
        <v>171.46182259799144</v>
      </c>
      <c r="BK95" s="247">
        <f t="shared" si="117"/>
        <v>176.94860092112717</v>
      </c>
      <c r="BL95" s="247">
        <f t="shared" si="117"/>
        <v>182.61095615060324</v>
      </c>
      <c r="BM95" s="247">
        <f t="shared" ref="BM95:BM98" si="118">BL95*(1+BM$84)</f>
        <v>188.45450674742256</v>
      </c>
      <c r="BN95" s="247">
        <f t="shared" ref="BN95:BN98" si="119">BM95*(1+BN$84)</f>
        <v>194.48505096334009</v>
      </c>
      <c r="BO95" s="247">
        <f t="shared" ref="BO95:BO98" si="120">BN95*(1+BO$84)</f>
        <v>200.70857259416698</v>
      </c>
      <c r="BP95" s="247">
        <f t="shared" ref="BP95:BP98" si="121">BO95*(1+BP$84)</f>
        <v>207.13124691718033</v>
      </c>
      <c r="BQ95" s="247">
        <f t="shared" ref="BQ95:BQ98" si="122">BP95*(1+BQ$84)</f>
        <v>213.75944681853011</v>
      </c>
      <c r="BR95" s="247">
        <f t="shared" ref="BR95:BR98" si="123">BQ95*(1+BR$84)</f>
        <v>220.59974911672307</v>
      </c>
      <c r="BS95" s="247">
        <f t="shared" ref="BS95:BS98" si="124">BR95*(1+BS$84)</f>
        <v>227.65894108845822</v>
      </c>
      <c r="BT95" s="247">
        <f t="shared" ref="BT95:BT98" si="125">BS95*(1+BT$84)</f>
        <v>234.9440272032889</v>
      </c>
      <c r="BU95" s="247">
        <f t="shared" ref="BU95:BU98" si="126">BT95*(1+BU$84)</f>
        <v>242.46223607379414</v>
      </c>
      <c r="BV95" s="247">
        <f t="shared" ref="BV95:BV98" si="127">BU95*(1+BV$84)</f>
        <v>250.22102762815555</v>
      </c>
      <c r="BW95" s="247">
        <f t="shared" ref="BW95:BW98" si="128">BV95*(1+BW$84)</f>
        <v>258.22810051225656</v>
      </c>
      <c r="BX95" s="247">
        <f t="shared" ref="BX95:BX98" si="129">BW95*(1+BX$84)</f>
        <v>266.49139972864879</v>
      </c>
      <c r="BY95" s="247">
        <f t="shared" ref="BY95:BY98" si="130">BX95*(1+BY$84)</f>
        <v>275.01912451996554</v>
      </c>
      <c r="BZ95" s="247">
        <f t="shared" ref="BZ95:BZ98" si="131">BY95*(1+BZ$84)</f>
        <v>283.81973650460446</v>
      </c>
      <c r="CA95" s="247">
        <f t="shared" ref="CA95:CA98" si="132">BZ95*(1+CA$84)</f>
        <v>292.9019680727518</v>
      </c>
      <c r="CB95" s="247">
        <f t="shared" ref="CB95:CB98" si="133">CA95*(1+CB$84)</f>
        <v>302.27483105107984</v>
      </c>
      <c r="CC95" s="247">
        <f t="shared" ref="CC95:CC98" si="134">CB95*(1+CC$84)</f>
        <v>311.94762564471444</v>
      </c>
      <c r="CD95" s="247">
        <f t="shared" ref="CD95:CD98" si="135">CC95*(1+CD$84)</f>
        <v>321.9299496653453</v>
      </c>
      <c r="CE95" s="247">
        <f t="shared" ref="CE95:CE98" si="136">CD95*(1+CE$84)</f>
        <v>332.23170805463639</v>
      </c>
      <c r="CF95" s="247">
        <f t="shared" ref="CF95:CF98" si="137">CE95*(1+CF$84)</f>
        <v>342.86312271238478</v>
      </c>
      <c r="CG95" s="247">
        <f t="shared" ref="CG95:CG98" si="138">CF95*(1+CG$84)</f>
        <v>353.83474263918112</v>
      </c>
      <c r="CH95" s="247">
        <f t="shared" ref="CH95:CH98" si="139">CG95*(1+CH$84)</f>
        <v>365.15745440363492</v>
      </c>
      <c r="CI95" s="247">
        <f t="shared" ref="CI95:CI98" si="140">CH95*(1+CI$84)</f>
        <v>376.84249294455122</v>
      </c>
      <c r="CJ95" s="247">
        <f t="shared" ref="CJ95:CJ98" si="141">CI95*(1+CJ$84)</f>
        <v>388.90145271877685</v>
      </c>
      <c r="CK95" s="247">
        <f t="shared" ref="CK95:CK98" si="142">CJ95*(1+CK$84)</f>
        <v>401.34629920577771</v>
      </c>
      <c r="CL95" s="247">
        <f t="shared" ref="CL95:CL98" si="143">CK95*(1+CL$84)</f>
        <v>414.18938078036263</v>
      </c>
      <c r="CM95" s="247">
        <f t="shared" ref="CM95:CM98" si="144">CL95*(1+CM$84)</f>
        <v>427.44344096533422</v>
      </c>
      <c r="CN95" s="247">
        <f t="shared" ref="CN95:CN98" si="145">CM95*(1+CN$84)</f>
        <v>441.1216310762249</v>
      </c>
      <c r="CO95" s="247">
        <f t="shared" ref="CO95:CO98" si="146">CN95*(1+CO$84)</f>
        <v>455.2375232706641</v>
      </c>
      <c r="CP95" s="247">
        <f t="shared" ref="CP95:CP98" si="147">CO95*(1+CP$84)</f>
        <v>469.80512401532536</v>
      </c>
      <c r="CQ95" s="247">
        <f t="shared" ref="CQ95:CQ98" si="148">CP95*(1+CQ$84)</f>
        <v>484.83888798381577</v>
      </c>
      <c r="CR95" s="247">
        <f t="shared" ref="CR95:CR98" si="149">CQ95*(1+CR$84)</f>
        <v>500.35373239929788</v>
      </c>
      <c r="CS95" s="247">
        <f t="shared" ref="CS95:CS98" si="150">CR95*(1+CS$84)</f>
        <v>516.36505183607539</v>
      </c>
      <c r="CT95" s="247">
        <f t="shared" ref="CT95:CT98" si="151">CS95*(1+CT$84)</f>
        <v>532.88873349482981</v>
      </c>
      <c r="CU95" s="247">
        <f t="shared" ref="CU95:CU98" si="152">CT95*(1+CU$84)</f>
        <v>549.94117296666434</v>
      </c>
      <c r="CV95" s="247">
        <f t="shared" ref="CV95:CV98" si="153">CU95*(1+CV$84)</f>
        <v>567.53929050159763</v>
      </c>
      <c r="CW95" s="247">
        <f t="shared" ref="CW95:CW98" si="154">CV95*(1+CW$84)</f>
        <v>585.70054779764882</v>
      </c>
      <c r="CX95" s="247">
        <f t="shared" ref="CX95:CX98" si="155">CW95*(1+CX$84)</f>
        <v>604.44296532717362</v>
      </c>
      <c r="CY95" s="247">
        <f t="shared" ref="CY95:CY98" si="156">CX95*(1+CY$84)</f>
        <v>623.78514021764317</v>
      </c>
      <c r="CZ95" s="247">
        <f t="shared" ref="CZ95:CZ98" si="157">CY95*(1+CZ$84)</f>
        <v>643.74626470460782</v>
      </c>
      <c r="DA95" s="247">
        <f t="shared" ref="DA95:DA98" si="158">CZ95*(1+DA$84)</f>
        <v>664.34614517515524</v>
      </c>
      <c r="DB95" s="247">
        <f t="shared" ref="DB95:DB98" si="159">DA95*(1+DB$84)</f>
        <v>685.60522182076022</v>
      </c>
      <c r="DC95" s="247">
        <f t="shared" ref="DC95:DC98" si="160">DB95*(1+DC$84)</f>
        <v>707.54458891902459</v>
      </c>
      <c r="DD95" s="247">
        <f t="shared" ref="DD95:DD98" si="161">DC95*(1+DD$84)</f>
        <v>730.18601576443336</v>
      </c>
      <c r="DE95" s="247">
        <f t="shared" ref="DE95:DE98" si="162">DD95*(1+DE$84)</f>
        <v>753.55196826889528</v>
      </c>
      <c r="DF95" s="247">
        <f t="shared" ref="DF95:DF98" si="163">DE95*(1+DF$84)</f>
        <v>777.6656312534999</v>
      </c>
      <c r="DG95" s="247">
        <f t="shared" ref="DG95:DG98" si="164">DF95*(1+DG$84)</f>
        <v>802.55093145361195</v>
      </c>
      <c r="DH95" s="247">
        <f t="shared" ref="DH95:DH98" si="165">DG95*(1+DH$84)</f>
        <v>828.23256126012757</v>
      </c>
      <c r="DI95" s="247">
        <f t="shared" ref="DI95:DI98" si="166">DH95*(1+DI$84)</f>
        <v>854.73600322045172</v>
      </c>
      <c r="DJ95" s="247">
        <f t="shared" ref="DJ95:DJ98" si="167">DI95*(1+DJ$84)</f>
        <v>882.08755532350619</v>
      </c>
    </row>
    <row r="96" spans="2:114" x14ac:dyDescent="0.2">
      <c r="B96" s="240" t="str">
        <f t="shared" ref="B96:B98" si="168">B89</f>
        <v>Fibre Optics</v>
      </c>
      <c r="C96" s="65" t="s">
        <v>2</v>
      </c>
      <c r="D96" s="247">
        <f t="shared" ref="D96:AF96" si="169">D$81*D89</f>
        <v>12.502675706663238</v>
      </c>
      <c r="E96" s="247">
        <f t="shared" si="169"/>
        <v>12.375307646063115</v>
      </c>
      <c r="F96" s="247">
        <f t="shared" si="169"/>
        <v>12.56952271908151</v>
      </c>
      <c r="G96" s="247">
        <f t="shared" si="169"/>
        <v>12.801755461079438</v>
      </c>
      <c r="H96" s="247">
        <f t="shared" si="169"/>
        <v>13.000261959757045</v>
      </c>
      <c r="I96" s="247">
        <f t="shared" si="169"/>
        <v>11.980624497521395</v>
      </c>
      <c r="J96" s="247">
        <f t="shared" si="169"/>
        <v>14.610199847955805</v>
      </c>
      <c r="K96" s="247">
        <f t="shared" si="169"/>
        <v>17.977578253686758</v>
      </c>
      <c r="L96" s="247">
        <f t="shared" si="169"/>
        <v>16.410788275546519</v>
      </c>
      <c r="M96" s="247">
        <f t="shared" si="169"/>
        <v>17.549075519079082</v>
      </c>
      <c r="N96" s="247">
        <f t="shared" si="169"/>
        <v>22.289772449267534</v>
      </c>
      <c r="O96" s="247">
        <f t="shared" si="169"/>
        <v>22.091528480875098</v>
      </c>
      <c r="P96" s="247">
        <f t="shared" si="169"/>
        <v>16.793706978146485</v>
      </c>
      <c r="Q96" s="247">
        <f t="shared" si="169"/>
        <v>15.373260999703259</v>
      </c>
      <c r="R96" s="247">
        <f t="shared" si="169"/>
        <v>31.724294204336463</v>
      </c>
      <c r="S96" s="247">
        <f t="shared" si="169"/>
        <v>34.060051880685009</v>
      </c>
      <c r="T96" s="247">
        <f t="shared" si="169"/>
        <v>34.696656199887833</v>
      </c>
      <c r="U96" s="247">
        <f t="shared" si="169"/>
        <v>39.368315398832756</v>
      </c>
      <c r="V96" s="247">
        <f t="shared" si="169"/>
        <v>55.322386847791321</v>
      </c>
      <c r="W96" s="247">
        <f t="shared" si="169"/>
        <v>49.226219360282371</v>
      </c>
      <c r="X96" s="247">
        <f t="shared" si="169"/>
        <v>48.428577205535504</v>
      </c>
      <c r="Y96" s="247">
        <f t="shared" si="169"/>
        <v>39.798673368704002</v>
      </c>
      <c r="Z96" s="247">
        <f t="shared" si="169"/>
        <v>61.219709515225212</v>
      </c>
      <c r="AA96" s="247">
        <f t="shared" si="169"/>
        <v>62.925727980977015</v>
      </c>
      <c r="AB96" s="247">
        <f t="shared" si="169"/>
        <v>67.797262632864474</v>
      </c>
      <c r="AC96" s="247">
        <f t="shared" si="169"/>
        <v>70.413963157077703</v>
      </c>
      <c r="AD96" s="247">
        <f t="shared" si="169"/>
        <v>56.110554409995579</v>
      </c>
      <c r="AE96" s="247">
        <f t="shared" si="169"/>
        <v>48.185957020182293</v>
      </c>
      <c r="AF96" s="247">
        <f t="shared" si="169"/>
        <v>56.145214131108297</v>
      </c>
      <c r="AG96" s="247">
        <f t="shared" ref="AG96" si="170">AG$81*AG89</f>
        <v>51.584292431000307</v>
      </c>
      <c r="AH96" s="247">
        <f t="shared" ref="AH96:AH98" si="171">AG96*(1+AH$84)</f>
        <v>53.234989788792319</v>
      </c>
      <c r="AI96" s="247">
        <f t="shared" ref="AI96:AI98" si="172">AH96*(1+AI$84)</f>
        <v>54.938509462033672</v>
      </c>
      <c r="AJ96" s="247">
        <f t="shared" ref="AJ96:AJ98" si="173">AI96*(1+AJ$84)</f>
        <v>56.696541764818754</v>
      </c>
      <c r="AK96" s="247">
        <f t="shared" ref="AK96:AK98" si="174">AJ96*(1+AK$84)</f>
        <v>58.510831101292958</v>
      </c>
      <c r="AL96" s="247">
        <f t="shared" ref="AL96:AL98" si="175">AK96*(1+AL$84)</f>
        <v>60.383177696534332</v>
      </c>
      <c r="AM96" s="247">
        <f t="shared" ref="AM96:AM98" si="176">AL96*(1+AM$84)</f>
        <v>62.315439382823435</v>
      </c>
      <c r="AN96" s="247">
        <f t="shared" ref="AN96:AN98" si="177">AM96*(1+AN$84)</f>
        <v>64.309533443073789</v>
      </c>
      <c r="AO96" s="247">
        <f t="shared" ref="AO96:AO98" si="178">AN96*(1+AO$84)</f>
        <v>66.367438513252154</v>
      </c>
      <c r="AP96" s="247">
        <f t="shared" ref="AP96:AP98" si="179">AO96*(1+AP$84)</f>
        <v>68.491196545676218</v>
      </c>
      <c r="AQ96" s="247">
        <f t="shared" ref="AQ96:AQ98" si="180">AP96*(1+AQ$84)</f>
        <v>70.682914835137865</v>
      </c>
      <c r="AR96" s="247">
        <f t="shared" ref="AR96:AR98" si="181">AQ96*(1+AR$84)</f>
        <v>72.944768109862281</v>
      </c>
      <c r="AS96" s="247">
        <f t="shared" ref="AS96:AS98" si="182">AR96*(1+AS$84)</f>
        <v>75.279000689377881</v>
      </c>
      <c r="AT96" s="247">
        <f t="shared" ref="AT96:AT98" si="183">AS96*(1+AT$84)</f>
        <v>77.687928711437976</v>
      </c>
      <c r="AU96" s="247">
        <f t="shared" ref="AU96:AU98" si="184">AT96*(1+AU$84)</f>
        <v>80.173942430203994</v>
      </c>
      <c r="AV96" s="247">
        <f t="shared" ref="AV96:AV98" si="185">AU96*(1+AV$84)</f>
        <v>82.739508587970519</v>
      </c>
      <c r="AW96" s="247">
        <f t="shared" ref="AW96:AW98" si="186">AV96*(1+AW$84)</f>
        <v>85.387172862785576</v>
      </c>
      <c r="AX96" s="247">
        <f t="shared" ref="AX96:AX98" si="187">AW96*(1+AX$84)</f>
        <v>88.11956239439472</v>
      </c>
      <c r="AY96" s="247">
        <f t="shared" ref="AY96:AY98" si="188">AX96*(1+AY$84)</f>
        <v>90.939388391015356</v>
      </c>
      <c r="AZ96" s="247">
        <f t="shared" ref="AZ96:AZ98" si="189">AY96*(1+AZ$84)</f>
        <v>93.849448819527851</v>
      </c>
      <c r="BA96" s="247">
        <f t="shared" ref="BA96:BA98" si="190">AZ96*(1+BA$84)</f>
        <v>96.852631181752741</v>
      </c>
      <c r="BB96" s="247">
        <f t="shared" ref="BB96:BB98" si="191">BA96*(1+BB$84)</f>
        <v>99.951915379568831</v>
      </c>
      <c r="BC96" s="247">
        <f t="shared" ref="BC96:BC98" si="192">BB96*(1+BC$84)</f>
        <v>103.15037667171504</v>
      </c>
      <c r="BD96" s="247">
        <f t="shared" ref="BD96:BD98" si="193">BC96*(1+BD$84)</f>
        <v>106.45118872520992</v>
      </c>
      <c r="BE96" s="247">
        <f t="shared" ref="BE96:BE98" si="194">BD96*(1+BE$84)</f>
        <v>109.85762676441664</v>
      </c>
      <c r="BF96" s="247">
        <f t="shared" ref="BF96:BF98" si="195">BE96*(1+BF$84)</f>
        <v>113.37307082087797</v>
      </c>
      <c r="BG96" s="247">
        <f t="shared" ref="BG96:BG98" si="196">BF96*(1+BG$84)</f>
        <v>117.00100908714607</v>
      </c>
      <c r="BH96" s="247">
        <f t="shared" ref="BH96:BH98" si="197">BG96*(1+BH$84)</f>
        <v>120.74504137793475</v>
      </c>
      <c r="BI96" s="247">
        <f t="shared" ref="BI96:BI98" si="198">BH96*(1+BI$84)</f>
        <v>124.60888270202867</v>
      </c>
      <c r="BJ96" s="247">
        <f t="shared" ref="BJ96:BJ98" si="199">BI96*(1+BJ$84)</f>
        <v>128.5963669484936</v>
      </c>
      <c r="BK96" s="247">
        <f t="shared" ref="BK96:BK98" si="200">BJ96*(1+BK$84)</f>
        <v>132.7114506908454</v>
      </c>
      <c r="BL96" s="247">
        <f t="shared" ref="BL96:BL98" si="201">BK96*(1+BL$84)</f>
        <v>136.95821711295244</v>
      </c>
      <c r="BM96" s="247">
        <f t="shared" si="118"/>
        <v>141.34088006056692</v>
      </c>
      <c r="BN96" s="247">
        <f t="shared" si="119"/>
        <v>145.86378822250506</v>
      </c>
      <c r="BO96" s="247">
        <f t="shared" si="120"/>
        <v>150.53142944562524</v>
      </c>
      <c r="BP96" s="247">
        <f t="shared" si="121"/>
        <v>155.34843518788526</v>
      </c>
      <c r="BQ96" s="247">
        <f t="shared" si="122"/>
        <v>160.3195851138976</v>
      </c>
      <c r="BR96" s="247">
        <f t="shared" si="123"/>
        <v>165.44981183754234</v>
      </c>
      <c r="BS96" s="247">
        <f t="shared" si="124"/>
        <v>170.74420581634371</v>
      </c>
      <c r="BT96" s="247">
        <f t="shared" si="125"/>
        <v>176.2080204024667</v>
      </c>
      <c r="BU96" s="247">
        <f t="shared" si="126"/>
        <v>181.84667705534565</v>
      </c>
      <c r="BV96" s="247">
        <f t="shared" si="127"/>
        <v>187.66577072111673</v>
      </c>
      <c r="BW96" s="247">
        <f t="shared" si="128"/>
        <v>193.67107538419248</v>
      </c>
      <c r="BX96" s="247">
        <f t="shared" si="129"/>
        <v>199.86854979648663</v>
      </c>
      <c r="BY96" s="247">
        <f t="shared" si="130"/>
        <v>206.26434338997421</v>
      </c>
      <c r="BZ96" s="247">
        <f t="shared" si="131"/>
        <v>212.86480237845339</v>
      </c>
      <c r="CA96" s="247">
        <f t="shared" si="132"/>
        <v>219.67647605456389</v>
      </c>
      <c r="CB96" s="247">
        <f t="shared" si="133"/>
        <v>226.70612328830995</v>
      </c>
      <c r="CC96" s="247">
        <f t="shared" si="134"/>
        <v>233.96071923353588</v>
      </c>
      <c r="CD96" s="247">
        <f t="shared" si="135"/>
        <v>241.44746224900905</v>
      </c>
      <c r="CE96" s="247">
        <f t="shared" si="136"/>
        <v>249.17378104097736</v>
      </c>
      <c r="CF96" s="247">
        <f t="shared" si="137"/>
        <v>257.14734203428867</v>
      </c>
      <c r="CG96" s="247">
        <f t="shared" si="138"/>
        <v>265.37605697938591</v>
      </c>
      <c r="CH96" s="247">
        <f t="shared" si="139"/>
        <v>273.86809080272627</v>
      </c>
      <c r="CI96" s="247">
        <f t="shared" si="140"/>
        <v>282.63186970841355</v>
      </c>
      <c r="CJ96" s="247">
        <f t="shared" si="141"/>
        <v>291.6760895390828</v>
      </c>
      <c r="CK96" s="247">
        <f t="shared" si="142"/>
        <v>301.00972440433344</v>
      </c>
      <c r="CL96" s="247">
        <f t="shared" si="143"/>
        <v>310.64203558527214</v>
      </c>
      <c r="CM96" s="247">
        <f t="shared" si="144"/>
        <v>320.58258072400088</v>
      </c>
      <c r="CN96" s="247">
        <f t="shared" si="145"/>
        <v>330.84122330716889</v>
      </c>
      <c r="CO96" s="247">
        <f t="shared" si="146"/>
        <v>341.42814245299832</v>
      </c>
      <c r="CP96" s="247">
        <f t="shared" si="147"/>
        <v>352.35384301149429</v>
      </c>
      <c r="CQ96" s="247">
        <f t="shared" si="148"/>
        <v>363.62916598786211</v>
      </c>
      <c r="CR96" s="247">
        <f t="shared" si="149"/>
        <v>375.26529929947372</v>
      </c>
      <c r="CS96" s="247">
        <f t="shared" si="150"/>
        <v>387.27378887705692</v>
      </c>
      <c r="CT96" s="247">
        <f t="shared" si="151"/>
        <v>399.66655012112273</v>
      </c>
      <c r="CU96" s="247">
        <f t="shared" si="152"/>
        <v>412.45587972499868</v>
      </c>
      <c r="CV96" s="247">
        <f t="shared" si="153"/>
        <v>425.65446787619862</v>
      </c>
      <c r="CW96" s="247">
        <f t="shared" si="154"/>
        <v>439.27541084823702</v>
      </c>
      <c r="CX96" s="247">
        <f t="shared" si="155"/>
        <v>453.33222399538062</v>
      </c>
      <c r="CY96" s="247">
        <f t="shared" si="156"/>
        <v>467.83885516323284</v>
      </c>
      <c r="CZ96" s="247">
        <f t="shared" si="157"/>
        <v>482.80969852845629</v>
      </c>
      <c r="DA96" s="247">
        <f t="shared" si="158"/>
        <v>498.25960888136689</v>
      </c>
      <c r="DB96" s="247">
        <f t="shared" si="159"/>
        <v>514.20391636557065</v>
      </c>
      <c r="DC96" s="247">
        <f t="shared" si="160"/>
        <v>530.6584416892689</v>
      </c>
      <c r="DD96" s="247">
        <f t="shared" si="161"/>
        <v>547.63951182332551</v>
      </c>
      <c r="DE96" s="247">
        <f t="shared" si="162"/>
        <v>565.16397620167197</v>
      </c>
      <c r="DF96" s="247">
        <f t="shared" si="163"/>
        <v>583.24922344012555</v>
      </c>
      <c r="DG96" s="247">
        <f t="shared" si="164"/>
        <v>601.91319859020962</v>
      </c>
      <c r="DH96" s="247">
        <f t="shared" si="165"/>
        <v>621.17442094509636</v>
      </c>
      <c r="DI96" s="247">
        <f t="shared" si="166"/>
        <v>641.05200241533942</v>
      </c>
      <c r="DJ96" s="247">
        <f t="shared" si="167"/>
        <v>661.56566649263027</v>
      </c>
    </row>
    <row r="97" spans="2:114" x14ac:dyDescent="0.2">
      <c r="B97" s="240" t="str">
        <f t="shared" si="168"/>
        <v>Infrared Optics</v>
      </c>
      <c r="C97" s="65" t="s">
        <v>2</v>
      </c>
      <c r="D97" s="247">
        <f t="shared" ref="D97:AF97" si="202">D$81*D90</f>
        <v>12.039613643453487</v>
      </c>
      <c r="E97" s="247">
        <f t="shared" si="202"/>
        <v>11.916962918431148</v>
      </c>
      <c r="F97" s="247">
        <f t="shared" si="202"/>
        <v>12.103984840597009</v>
      </c>
      <c r="G97" s="247">
        <f t="shared" si="202"/>
        <v>12.327616369928348</v>
      </c>
      <c r="H97" s="247">
        <f t="shared" si="202"/>
        <v>12.51877077606234</v>
      </c>
      <c r="I97" s="247">
        <f t="shared" si="202"/>
        <v>11.536897664279863</v>
      </c>
      <c r="J97" s="247">
        <f t="shared" si="202"/>
        <v>14.069081335068551</v>
      </c>
      <c r="K97" s="247">
        <f t="shared" si="202"/>
        <v>17.311742022068731</v>
      </c>
      <c r="L97" s="247">
        <f t="shared" si="202"/>
        <v>15.802981302378129</v>
      </c>
      <c r="M97" s="247">
        <f t="shared" si="202"/>
        <v>16.899109759113188</v>
      </c>
      <c r="N97" s="247">
        <f t="shared" si="202"/>
        <v>21.464225321516885</v>
      </c>
      <c r="O97" s="247">
        <f t="shared" si="202"/>
        <v>21.273323722324168</v>
      </c>
      <c r="P97" s="247">
        <f t="shared" si="202"/>
        <v>16.171717830807726</v>
      </c>
      <c r="Q97" s="247">
        <f t="shared" si="202"/>
        <v>14.803880962677212</v>
      </c>
      <c r="R97" s="247">
        <f t="shared" si="202"/>
        <v>30.549320344916591</v>
      </c>
      <c r="S97" s="247">
        <f t="shared" si="202"/>
        <v>32.798568477696676</v>
      </c>
      <c r="T97" s="247">
        <f t="shared" si="202"/>
        <v>33.411594859151251</v>
      </c>
      <c r="U97" s="247">
        <f t="shared" si="202"/>
        <v>37.910229643320434</v>
      </c>
      <c r="V97" s="247">
        <f t="shared" si="202"/>
        <v>53.273409557132382</v>
      </c>
      <c r="W97" s="247">
        <f t="shared" si="202"/>
        <v>47.403026050642282</v>
      </c>
      <c r="X97" s="247">
        <f t="shared" si="202"/>
        <v>46.634926197923072</v>
      </c>
      <c r="Y97" s="247">
        <f t="shared" si="202"/>
        <v>38.324648429122369</v>
      </c>
      <c r="Z97" s="247">
        <f t="shared" si="202"/>
        <v>58.952312866513161</v>
      </c>
      <c r="AA97" s="247">
        <f t="shared" si="202"/>
        <v>60.59514546316305</v>
      </c>
      <c r="AB97" s="247">
        <f t="shared" si="202"/>
        <v>65.286252905721341</v>
      </c>
      <c r="AC97" s="247">
        <f t="shared" si="202"/>
        <v>67.80603859570445</v>
      </c>
      <c r="AD97" s="247">
        <f t="shared" si="202"/>
        <v>54.032385728143893</v>
      </c>
      <c r="AE97" s="247">
        <f t="shared" si="202"/>
        <v>46.401291945360725</v>
      </c>
      <c r="AF97" s="247">
        <f t="shared" si="202"/>
        <v>54.065761755882058</v>
      </c>
      <c r="AG97" s="247">
        <f t="shared" ref="AG97" si="203">AG$81*AG90</f>
        <v>49.673763081704003</v>
      </c>
      <c r="AH97" s="247">
        <f t="shared" si="171"/>
        <v>51.263323500318535</v>
      </c>
      <c r="AI97" s="247">
        <f t="shared" si="172"/>
        <v>52.90374985232873</v>
      </c>
      <c r="AJ97" s="247">
        <f t="shared" si="173"/>
        <v>54.596669847603252</v>
      </c>
      <c r="AK97" s="247">
        <f t="shared" si="174"/>
        <v>56.343763282726556</v>
      </c>
      <c r="AL97" s="247">
        <f t="shared" si="175"/>
        <v>58.146763707773808</v>
      </c>
      <c r="AM97" s="247">
        <f t="shared" si="176"/>
        <v>60.007460146422574</v>
      </c>
      <c r="AN97" s="247">
        <f t="shared" si="177"/>
        <v>61.927698871108099</v>
      </c>
      <c r="AO97" s="247">
        <f t="shared" si="178"/>
        <v>63.90938523498356</v>
      </c>
      <c r="AP97" s="247">
        <f t="shared" si="179"/>
        <v>65.954485562503038</v>
      </c>
      <c r="AQ97" s="247">
        <f t="shared" si="180"/>
        <v>68.065029100503139</v>
      </c>
      <c r="AR97" s="247">
        <f t="shared" si="181"/>
        <v>70.24311003171924</v>
      </c>
      <c r="AS97" s="247">
        <f t="shared" si="182"/>
        <v>72.490889552734259</v>
      </c>
      <c r="AT97" s="247">
        <f t="shared" si="183"/>
        <v>74.810598018421757</v>
      </c>
      <c r="AU97" s="247">
        <f t="shared" si="184"/>
        <v>77.204537155011252</v>
      </c>
      <c r="AV97" s="247">
        <f t="shared" si="185"/>
        <v>79.67508234397161</v>
      </c>
      <c r="AW97" s="247">
        <f t="shared" si="186"/>
        <v>82.224684978978701</v>
      </c>
      <c r="AX97" s="247">
        <f t="shared" si="187"/>
        <v>84.855874898306027</v>
      </c>
      <c r="AY97" s="247">
        <f t="shared" si="188"/>
        <v>87.571262895051817</v>
      </c>
      <c r="AZ97" s="247">
        <f t="shared" si="189"/>
        <v>90.373543307693481</v>
      </c>
      <c r="BA97" s="247">
        <f t="shared" si="190"/>
        <v>93.265496693539674</v>
      </c>
      <c r="BB97" s="247">
        <f t="shared" si="191"/>
        <v>96.249992587732947</v>
      </c>
      <c r="BC97" s="247">
        <f t="shared" si="192"/>
        <v>99.329992350540408</v>
      </c>
      <c r="BD97" s="247">
        <f t="shared" si="193"/>
        <v>102.5085521057577</v>
      </c>
      <c r="BE97" s="247">
        <f t="shared" si="194"/>
        <v>105.78882577314195</v>
      </c>
      <c r="BF97" s="247">
        <f t="shared" si="195"/>
        <v>109.17406819788249</v>
      </c>
      <c r="BG97" s="247">
        <f t="shared" si="196"/>
        <v>112.66763838021474</v>
      </c>
      <c r="BH97" s="247">
        <f t="shared" si="197"/>
        <v>116.27300280838162</v>
      </c>
      <c r="BI97" s="247">
        <f t="shared" si="198"/>
        <v>119.99373889824983</v>
      </c>
      <c r="BJ97" s="247">
        <f t="shared" si="199"/>
        <v>123.83353854299384</v>
      </c>
      <c r="BK97" s="247">
        <f t="shared" si="200"/>
        <v>127.79621177636965</v>
      </c>
      <c r="BL97" s="247">
        <f t="shared" si="201"/>
        <v>131.88569055321346</v>
      </c>
      <c r="BM97" s="247">
        <f t="shared" si="118"/>
        <v>136.10603265091629</v>
      </c>
      <c r="BN97" s="247">
        <f t="shared" si="119"/>
        <v>140.46142569574562</v>
      </c>
      <c r="BO97" s="247">
        <f t="shared" si="120"/>
        <v>144.95619131800947</v>
      </c>
      <c r="BP97" s="247">
        <f t="shared" si="121"/>
        <v>149.59478944018579</v>
      </c>
      <c r="BQ97" s="247">
        <f t="shared" si="122"/>
        <v>154.38182270227173</v>
      </c>
      <c r="BR97" s="247">
        <f t="shared" si="123"/>
        <v>159.32204102874442</v>
      </c>
      <c r="BS97" s="247">
        <f t="shared" si="124"/>
        <v>164.42034634166424</v>
      </c>
      <c r="BT97" s="247">
        <f t="shared" si="125"/>
        <v>169.68179742459751</v>
      </c>
      <c r="BU97" s="247">
        <f t="shared" si="126"/>
        <v>175.11161494218462</v>
      </c>
      <c r="BV97" s="247">
        <f t="shared" si="127"/>
        <v>180.71518662033452</v>
      </c>
      <c r="BW97" s="247">
        <f t="shared" si="128"/>
        <v>186.49807259218522</v>
      </c>
      <c r="BX97" s="247">
        <f t="shared" si="129"/>
        <v>192.46601091513514</v>
      </c>
      <c r="BY97" s="247">
        <f t="shared" si="130"/>
        <v>198.62492326441946</v>
      </c>
      <c r="BZ97" s="247">
        <f t="shared" si="131"/>
        <v>204.98092080888088</v>
      </c>
      <c r="CA97" s="247">
        <f t="shared" si="132"/>
        <v>211.54031027476506</v>
      </c>
      <c r="CB97" s="247">
        <f t="shared" si="133"/>
        <v>218.30960020355755</v>
      </c>
      <c r="CC97" s="247">
        <f t="shared" si="134"/>
        <v>225.29550741007139</v>
      </c>
      <c r="CD97" s="247">
        <f t="shared" si="135"/>
        <v>232.50496364719368</v>
      </c>
      <c r="CE97" s="247">
        <f t="shared" si="136"/>
        <v>239.94512248390387</v>
      </c>
      <c r="CF97" s="247">
        <f t="shared" si="137"/>
        <v>247.62336640338881</v>
      </c>
      <c r="CG97" s="247">
        <f t="shared" si="138"/>
        <v>255.54731412829727</v>
      </c>
      <c r="CH97" s="247">
        <f t="shared" si="139"/>
        <v>263.72482818040277</v>
      </c>
      <c r="CI97" s="247">
        <f t="shared" si="140"/>
        <v>272.16402268217564</v>
      </c>
      <c r="CJ97" s="247">
        <f t="shared" si="141"/>
        <v>280.87327140800528</v>
      </c>
      <c r="CK97" s="247">
        <f t="shared" si="142"/>
        <v>289.86121609306144</v>
      </c>
      <c r="CL97" s="247">
        <f t="shared" si="143"/>
        <v>299.13677500803942</v>
      </c>
      <c r="CM97" s="247">
        <f t="shared" si="144"/>
        <v>308.70915180829667</v>
      </c>
      <c r="CN97" s="247">
        <f t="shared" si="145"/>
        <v>318.58784466616214</v>
      </c>
      <c r="CO97" s="247">
        <f t="shared" si="146"/>
        <v>328.78265569547932</v>
      </c>
      <c r="CP97" s="247">
        <f t="shared" si="147"/>
        <v>339.3037006777347</v>
      </c>
      <c r="CQ97" s="247">
        <f t="shared" si="148"/>
        <v>350.16141909942223</v>
      </c>
      <c r="CR97" s="247">
        <f t="shared" si="149"/>
        <v>361.36658451060373</v>
      </c>
      <c r="CS97" s="247">
        <f t="shared" si="150"/>
        <v>372.93031521494305</v>
      </c>
      <c r="CT97" s="247">
        <f t="shared" si="151"/>
        <v>384.86408530182126</v>
      </c>
      <c r="CU97" s="247">
        <f t="shared" si="152"/>
        <v>397.17973603147954</v>
      </c>
      <c r="CV97" s="247">
        <f t="shared" si="153"/>
        <v>409.88948758448691</v>
      </c>
      <c r="CW97" s="247">
        <f t="shared" si="154"/>
        <v>423.00595118719053</v>
      </c>
      <c r="CX97" s="247">
        <f t="shared" si="155"/>
        <v>436.54214162518065</v>
      </c>
      <c r="CY97" s="247">
        <f t="shared" si="156"/>
        <v>450.51149015718642</v>
      </c>
      <c r="CZ97" s="247">
        <f t="shared" si="157"/>
        <v>464.92785784221638</v>
      </c>
      <c r="DA97" s="247">
        <f t="shared" si="158"/>
        <v>479.8055492931673</v>
      </c>
      <c r="DB97" s="247">
        <f t="shared" si="159"/>
        <v>495.15932687054868</v>
      </c>
      <c r="DC97" s="247">
        <f t="shared" si="160"/>
        <v>511.00442533040626</v>
      </c>
      <c r="DD97" s="247">
        <f t="shared" si="161"/>
        <v>527.35656694097929</v>
      </c>
      <c r="DE97" s="247">
        <f t="shared" si="162"/>
        <v>544.23197708309067</v>
      </c>
      <c r="DF97" s="247">
        <f t="shared" si="163"/>
        <v>561.64740034974955</v>
      </c>
      <c r="DG97" s="247">
        <f t="shared" si="164"/>
        <v>579.6201171609415</v>
      </c>
      <c r="DH97" s="247">
        <f t="shared" si="165"/>
        <v>598.16796091009167</v>
      </c>
      <c r="DI97" s="247">
        <f t="shared" si="166"/>
        <v>617.30933565921464</v>
      </c>
      <c r="DJ97" s="247">
        <f t="shared" si="167"/>
        <v>637.06323440030951</v>
      </c>
    </row>
    <row r="98" spans="2:114" x14ac:dyDescent="0.2">
      <c r="B98" s="240" t="str">
        <f t="shared" si="168"/>
        <v>others</v>
      </c>
      <c r="C98" s="65" t="s">
        <v>2</v>
      </c>
      <c r="D98" s="247">
        <f t="shared" ref="D98:AF98" si="204">D$81*D91</f>
        <v>5.0936826953072449</v>
      </c>
      <c r="E98" s="247">
        <f t="shared" si="204"/>
        <v>5.0417920039516391</v>
      </c>
      <c r="F98" s="247">
        <f t="shared" si="204"/>
        <v>5.1209166633295036</v>
      </c>
      <c r="G98" s="247">
        <f t="shared" si="204"/>
        <v>5.2155300026619935</v>
      </c>
      <c r="H98" s="247">
        <f t="shared" si="204"/>
        <v>5.2964030206417592</v>
      </c>
      <c r="I98" s="247">
        <f t="shared" si="204"/>
        <v>4.8809951656568646</v>
      </c>
      <c r="J98" s="247">
        <f t="shared" si="204"/>
        <v>5.9523036417597721</v>
      </c>
      <c r="K98" s="247">
        <f t="shared" si="204"/>
        <v>7.3241985477983089</v>
      </c>
      <c r="L98" s="247">
        <f t="shared" si="204"/>
        <v>6.6858767048522845</v>
      </c>
      <c r="M98" s="247">
        <f t="shared" si="204"/>
        <v>7.1496233596248109</v>
      </c>
      <c r="N98" s="247">
        <f t="shared" si="204"/>
        <v>9.0810184052571437</v>
      </c>
      <c r="O98" s="247">
        <f t="shared" si="204"/>
        <v>9.0002523440602253</v>
      </c>
      <c r="P98" s="247">
        <f t="shared" si="204"/>
        <v>6.8418806207263456</v>
      </c>
      <c r="Q98" s="247">
        <f t="shared" si="204"/>
        <v>6.2631804072865132</v>
      </c>
      <c r="R98" s="247">
        <f t="shared" si="204"/>
        <v>12.924712453618557</v>
      </c>
      <c r="S98" s="247">
        <f t="shared" si="204"/>
        <v>13.876317432871669</v>
      </c>
      <c r="T98" s="247">
        <f t="shared" si="204"/>
        <v>14.135674748102451</v>
      </c>
      <c r="U98" s="247">
        <f t="shared" si="204"/>
        <v>16.038943310635567</v>
      </c>
      <c r="V98" s="247">
        <f t="shared" si="204"/>
        <v>22.538750197248316</v>
      </c>
      <c r="W98" s="247">
        <f t="shared" si="204"/>
        <v>20.055126406040966</v>
      </c>
      <c r="X98" s="247">
        <f t="shared" si="204"/>
        <v>19.730161083736686</v>
      </c>
      <c r="Y98" s="247">
        <f t="shared" si="204"/>
        <v>16.214274335397924</v>
      </c>
      <c r="Z98" s="247">
        <f t="shared" si="204"/>
        <v>24.941363135832493</v>
      </c>
      <c r="AA98" s="247">
        <f t="shared" si="204"/>
        <v>25.636407695953597</v>
      </c>
      <c r="AB98" s="247">
        <f t="shared" si="204"/>
        <v>27.621106998574415</v>
      </c>
      <c r="AC98" s="247">
        <f t="shared" si="204"/>
        <v>28.687170175105727</v>
      </c>
      <c r="AD98" s="247">
        <f t="shared" si="204"/>
        <v>22.859855500368568</v>
      </c>
      <c r="AE98" s="247">
        <f t="shared" si="204"/>
        <v>19.63131582303723</v>
      </c>
      <c r="AF98" s="247">
        <f t="shared" si="204"/>
        <v>22.873976127488564</v>
      </c>
      <c r="AG98" s="247">
        <f t="shared" ref="AG98" si="205">AG$81*AG91</f>
        <v>21.015822842259386</v>
      </c>
      <c r="AH98" s="247">
        <f t="shared" si="171"/>
        <v>21.688329173211688</v>
      </c>
      <c r="AI98" s="247">
        <f t="shared" si="172"/>
        <v>22.382355706754463</v>
      </c>
      <c r="AJ98" s="247">
        <f t="shared" si="173"/>
        <v>23.098591089370608</v>
      </c>
      <c r="AK98" s="247">
        <f t="shared" si="174"/>
        <v>23.837746004230468</v>
      </c>
      <c r="AL98" s="247">
        <f t="shared" si="175"/>
        <v>24.600553876365844</v>
      </c>
      <c r="AM98" s="247">
        <f t="shared" si="176"/>
        <v>25.38777160040955</v>
      </c>
      <c r="AN98" s="247">
        <f t="shared" si="177"/>
        <v>26.200180291622658</v>
      </c>
      <c r="AO98" s="247">
        <f t="shared" si="178"/>
        <v>27.038586060954582</v>
      </c>
      <c r="AP98" s="247">
        <f t="shared" si="179"/>
        <v>27.903820814905131</v>
      </c>
      <c r="AQ98" s="247">
        <f t="shared" si="180"/>
        <v>28.796743080982097</v>
      </c>
      <c r="AR98" s="247">
        <f t="shared" si="181"/>
        <v>29.718238859573525</v>
      </c>
      <c r="AS98" s="247">
        <f t="shared" si="182"/>
        <v>30.66922250307988</v>
      </c>
      <c r="AT98" s="247">
        <f t="shared" si="183"/>
        <v>31.650637623178437</v>
      </c>
      <c r="AU98" s="247">
        <f t="shared" si="184"/>
        <v>32.66345802712015</v>
      </c>
      <c r="AV98" s="247">
        <f t="shared" si="185"/>
        <v>33.708688683987994</v>
      </c>
      <c r="AW98" s="247">
        <f t="shared" si="186"/>
        <v>34.787366721875614</v>
      </c>
      <c r="AX98" s="247">
        <f t="shared" si="187"/>
        <v>35.900562456975635</v>
      </c>
      <c r="AY98" s="247">
        <f t="shared" si="188"/>
        <v>37.049380455598858</v>
      </c>
      <c r="AZ98" s="247">
        <f t="shared" si="189"/>
        <v>38.234960630178023</v>
      </c>
      <c r="BA98" s="247">
        <f t="shared" si="190"/>
        <v>39.458479370343717</v>
      </c>
      <c r="BB98" s="247">
        <f t="shared" si="191"/>
        <v>40.721150710194721</v>
      </c>
      <c r="BC98" s="247">
        <f t="shared" si="192"/>
        <v>42.024227532920953</v>
      </c>
      <c r="BD98" s="247">
        <f t="shared" si="193"/>
        <v>43.369002813974426</v>
      </c>
      <c r="BE98" s="247">
        <f t="shared" si="194"/>
        <v>44.756810904021606</v>
      </c>
      <c r="BF98" s="247">
        <f t="shared" si="195"/>
        <v>46.189028852950301</v>
      </c>
      <c r="BG98" s="247">
        <f t="shared" si="196"/>
        <v>47.66707777624471</v>
      </c>
      <c r="BH98" s="247">
        <f t="shared" si="197"/>
        <v>49.19242426508454</v>
      </c>
      <c r="BI98" s="247">
        <f t="shared" si="198"/>
        <v>50.766581841567245</v>
      </c>
      <c r="BJ98" s="247">
        <f t="shared" si="199"/>
        <v>52.391112460497396</v>
      </c>
      <c r="BK98" s="247">
        <f t="shared" si="200"/>
        <v>54.067628059233314</v>
      </c>
      <c r="BL98" s="247">
        <f t="shared" si="201"/>
        <v>55.797792157128782</v>
      </c>
      <c r="BM98" s="247">
        <f t="shared" si="118"/>
        <v>57.583321506156906</v>
      </c>
      <c r="BN98" s="247">
        <f t="shared" si="119"/>
        <v>59.425987794353929</v>
      </c>
      <c r="BO98" s="247">
        <f t="shared" si="120"/>
        <v>61.327619403773255</v>
      </c>
      <c r="BP98" s="247">
        <f t="shared" si="121"/>
        <v>63.290103224694001</v>
      </c>
      <c r="BQ98" s="247">
        <f t="shared" si="122"/>
        <v>65.315386527884215</v>
      </c>
      <c r="BR98" s="247">
        <f t="shared" si="123"/>
        <v>67.405478896776515</v>
      </c>
      <c r="BS98" s="247">
        <f t="shared" si="124"/>
        <v>69.562454221473359</v>
      </c>
      <c r="BT98" s="247">
        <f t="shared" si="125"/>
        <v>71.788452756560503</v>
      </c>
      <c r="BU98" s="247">
        <f t="shared" si="126"/>
        <v>74.085683244770436</v>
      </c>
      <c r="BV98" s="247">
        <f t="shared" si="127"/>
        <v>76.456425108603099</v>
      </c>
      <c r="BW98" s="247">
        <f t="shared" si="128"/>
        <v>78.903030712078404</v>
      </c>
      <c r="BX98" s="247">
        <f t="shared" si="129"/>
        <v>81.42792769486492</v>
      </c>
      <c r="BY98" s="247">
        <f t="shared" si="130"/>
        <v>84.033621381100602</v>
      </c>
      <c r="BZ98" s="247">
        <f t="shared" si="131"/>
        <v>86.722697265295821</v>
      </c>
      <c r="CA98" s="247">
        <f t="shared" si="132"/>
        <v>89.497823577785283</v>
      </c>
      <c r="CB98" s="247">
        <f t="shared" si="133"/>
        <v>92.361753932274411</v>
      </c>
      <c r="CC98" s="247">
        <f t="shared" si="134"/>
        <v>95.317330058107189</v>
      </c>
      <c r="CD98" s="247">
        <f t="shared" si="135"/>
        <v>98.367484619966618</v>
      </c>
      <c r="CE98" s="247">
        <f t="shared" si="136"/>
        <v>101.51524412780556</v>
      </c>
      <c r="CF98" s="247">
        <f t="shared" si="137"/>
        <v>104.76373193989534</v>
      </c>
      <c r="CG98" s="247">
        <f t="shared" si="138"/>
        <v>108.11617136197199</v>
      </c>
      <c r="CH98" s="247">
        <f t="shared" si="139"/>
        <v>111.5758888455551</v>
      </c>
      <c r="CI98" s="247">
        <f t="shared" si="140"/>
        <v>115.14631728861286</v>
      </c>
      <c r="CJ98" s="247">
        <f t="shared" si="141"/>
        <v>118.83099944184848</v>
      </c>
      <c r="CK98" s="247">
        <f t="shared" si="142"/>
        <v>122.63359142398762</v>
      </c>
      <c r="CL98" s="247">
        <f t="shared" si="143"/>
        <v>126.55786634955523</v>
      </c>
      <c r="CM98" s="247">
        <f t="shared" si="144"/>
        <v>130.60771807274099</v>
      </c>
      <c r="CN98" s="247">
        <f t="shared" si="145"/>
        <v>134.78716505106871</v>
      </c>
      <c r="CO98" s="247">
        <f t="shared" si="146"/>
        <v>139.10035433270292</v>
      </c>
      <c r="CP98" s="247">
        <f t="shared" si="147"/>
        <v>143.55156567134941</v>
      </c>
      <c r="CQ98" s="247">
        <f t="shared" si="148"/>
        <v>148.14521577283259</v>
      </c>
      <c r="CR98" s="247">
        <f t="shared" si="149"/>
        <v>152.88586267756324</v>
      </c>
      <c r="CS98" s="247">
        <f t="shared" si="150"/>
        <v>157.77821028324527</v>
      </c>
      <c r="CT98" s="247">
        <f t="shared" si="151"/>
        <v>162.82711301230913</v>
      </c>
      <c r="CU98" s="247">
        <f t="shared" si="152"/>
        <v>168.03758062870301</v>
      </c>
      <c r="CV98" s="247">
        <f t="shared" si="153"/>
        <v>173.41478320882152</v>
      </c>
      <c r="CW98" s="247">
        <f t="shared" si="154"/>
        <v>178.96405627150381</v>
      </c>
      <c r="CX98" s="247">
        <f t="shared" si="155"/>
        <v>184.69090607219192</v>
      </c>
      <c r="CY98" s="247">
        <f t="shared" si="156"/>
        <v>190.60101506650207</v>
      </c>
      <c r="CZ98" s="247">
        <f t="shared" si="157"/>
        <v>196.70024754863013</v>
      </c>
      <c r="DA98" s="247">
        <f t="shared" si="158"/>
        <v>202.9946554701863</v>
      </c>
      <c r="DB98" s="247">
        <f t="shared" si="159"/>
        <v>209.49048444523228</v>
      </c>
      <c r="DC98" s="247">
        <f t="shared" si="160"/>
        <v>216.19417994747971</v>
      </c>
      <c r="DD98" s="247">
        <f t="shared" si="161"/>
        <v>223.11239370579906</v>
      </c>
      <c r="DE98" s="247">
        <f t="shared" si="162"/>
        <v>230.25199030438463</v>
      </c>
      <c r="DF98" s="247">
        <f t="shared" si="163"/>
        <v>237.62005399412496</v>
      </c>
      <c r="DG98" s="247">
        <f t="shared" si="164"/>
        <v>245.22389572193697</v>
      </c>
      <c r="DH98" s="247">
        <f t="shared" si="165"/>
        <v>253.07106038503895</v>
      </c>
      <c r="DI98" s="247">
        <f t="shared" si="166"/>
        <v>261.16933431736021</v>
      </c>
      <c r="DJ98" s="247">
        <f t="shared" si="167"/>
        <v>269.52675301551574</v>
      </c>
    </row>
    <row r="99" spans="2:114" x14ac:dyDescent="0.2">
      <c r="B99" s="65"/>
      <c r="C99" s="65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47"/>
      <c r="S99" s="247"/>
      <c r="T99" s="247"/>
      <c r="U99" s="247"/>
      <c r="V99" s="247"/>
      <c r="W99" s="247"/>
      <c r="X99" s="247"/>
      <c r="Y99" s="247"/>
      <c r="Z99" s="247"/>
      <c r="AA99" s="247"/>
      <c r="AB99" s="247"/>
      <c r="AC99" s="247"/>
      <c r="AD99" s="247"/>
      <c r="AE99" s="247"/>
      <c r="AF99" s="247"/>
      <c r="AG99" s="247"/>
      <c r="AH99" s="247"/>
      <c r="AI99" s="247"/>
      <c r="AJ99" s="247"/>
      <c r="AK99" s="247"/>
      <c r="AL99" s="247"/>
      <c r="AM99" s="247"/>
      <c r="AN99" s="247"/>
      <c r="AO99" s="247"/>
      <c r="AP99" s="247"/>
      <c r="AQ99" s="247"/>
      <c r="AR99" s="247"/>
      <c r="AS99" s="247"/>
      <c r="AT99" s="247"/>
      <c r="AU99" s="247"/>
      <c r="AV99" s="247"/>
      <c r="AW99" s="247"/>
      <c r="AX99" s="247"/>
      <c r="AY99" s="247"/>
      <c r="AZ99" s="247"/>
      <c r="BA99" s="247"/>
      <c r="BB99" s="247"/>
      <c r="BC99" s="247"/>
      <c r="BD99" s="247"/>
      <c r="BE99" s="247"/>
      <c r="BF99" s="247"/>
      <c r="BG99" s="247"/>
      <c r="BH99" s="247"/>
      <c r="BI99" s="247"/>
      <c r="BJ99" s="247"/>
      <c r="BK99" s="247"/>
      <c r="BL99" s="247"/>
      <c r="BM99" s="247"/>
      <c r="BN99" s="247"/>
      <c r="BO99" s="247"/>
      <c r="BP99" s="247"/>
      <c r="BQ99" s="247"/>
      <c r="BR99" s="247"/>
      <c r="BS99" s="247"/>
      <c r="BT99" s="247"/>
      <c r="BU99" s="247"/>
      <c r="BV99" s="247"/>
      <c r="BW99" s="247"/>
      <c r="BX99" s="247"/>
      <c r="BY99" s="247"/>
      <c r="BZ99" s="247"/>
      <c r="CA99" s="247"/>
      <c r="CB99" s="247"/>
      <c r="CC99" s="247"/>
      <c r="CD99" s="247"/>
      <c r="CE99" s="247"/>
      <c r="CF99" s="247"/>
      <c r="CG99" s="247"/>
      <c r="CH99" s="247"/>
      <c r="CI99" s="247"/>
      <c r="CJ99" s="247"/>
      <c r="CK99" s="247"/>
      <c r="CL99" s="247"/>
      <c r="CM99" s="247"/>
      <c r="CN99" s="247"/>
      <c r="CO99" s="247"/>
      <c r="CP99" s="247"/>
      <c r="CQ99" s="247"/>
      <c r="CR99" s="247"/>
      <c r="CS99" s="247"/>
      <c r="CT99" s="247"/>
      <c r="CU99" s="247"/>
      <c r="CV99" s="247"/>
      <c r="CW99" s="247"/>
      <c r="CX99" s="247"/>
      <c r="CY99" s="247"/>
      <c r="CZ99" s="247"/>
      <c r="DA99" s="247"/>
      <c r="DB99" s="247"/>
      <c r="DC99" s="247"/>
      <c r="DD99" s="247"/>
      <c r="DE99" s="247"/>
      <c r="DF99" s="247"/>
      <c r="DG99" s="247"/>
      <c r="DH99" s="247"/>
      <c r="DI99" s="247"/>
      <c r="DJ99" s="247"/>
    </row>
    <row r="100" spans="2:114" x14ac:dyDescent="0.2">
      <c r="B100" s="64" t="s">
        <v>58</v>
      </c>
      <c r="C100" s="65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/>
      <c r="Q100" s="247"/>
      <c r="R100" s="247"/>
      <c r="S100" s="247"/>
      <c r="T100" s="247"/>
      <c r="U100" s="247"/>
      <c r="V100" s="247"/>
      <c r="W100" s="247"/>
      <c r="X100" s="247"/>
      <c r="Y100" s="247"/>
      <c r="Z100" s="247"/>
      <c r="AA100" s="247"/>
      <c r="AB100" s="247"/>
      <c r="AC100" s="247"/>
      <c r="AD100" s="247"/>
      <c r="AE100" s="247"/>
      <c r="AF100" s="247"/>
      <c r="AG100" s="247"/>
      <c r="AH100" s="247"/>
      <c r="AI100" s="247"/>
      <c r="AJ100" s="247"/>
      <c r="AK100" s="247"/>
      <c r="AL100" s="247"/>
      <c r="AM100" s="247"/>
      <c r="AN100" s="247"/>
      <c r="AO100" s="247"/>
      <c r="AP100" s="247"/>
      <c r="AQ100" s="247"/>
      <c r="AR100" s="247"/>
      <c r="AS100" s="247"/>
      <c r="AT100" s="247"/>
      <c r="AU100" s="247"/>
      <c r="AV100" s="247"/>
      <c r="AW100" s="247"/>
      <c r="AX100" s="247"/>
      <c r="AY100" s="247"/>
      <c r="AZ100" s="247"/>
      <c r="BA100" s="247"/>
      <c r="BB100" s="247"/>
      <c r="BC100" s="247"/>
      <c r="BD100" s="247"/>
      <c r="BE100" s="247"/>
      <c r="BF100" s="247"/>
      <c r="BG100" s="247"/>
      <c r="BH100" s="247"/>
      <c r="BI100" s="247"/>
      <c r="BJ100" s="247"/>
      <c r="BK100" s="247"/>
      <c r="BL100" s="247"/>
      <c r="BM100" s="247"/>
      <c r="BN100" s="247"/>
      <c r="BO100" s="247"/>
      <c r="BP100" s="247"/>
      <c r="BQ100" s="247"/>
      <c r="BR100" s="247"/>
      <c r="BS100" s="247"/>
      <c r="BT100" s="247"/>
      <c r="BU100" s="247"/>
      <c r="BV100" s="247"/>
      <c r="BW100" s="247"/>
      <c r="BX100" s="247"/>
      <c r="BY100" s="247"/>
      <c r="BZ100" s="247"/>
      <c r="CA100" s="247"/>
      <c r="CB100" s="247"/>
      <c r="CC100" s="247"/>
      <c r="CD100" s="247"/>
      <c r="CE100" s="247"/>
      <c r="CF100" s="247"/>
      <c r="CG100" s="247"/>
      <c r="CH100" s="247"/>
      <c r="CI100" s="247"/>
      <c r="CJ100" s="247"/>
      <c r="CK100" s="247"/>
      <c r="CL100" s="247"/>
      <c r="CM100" s="247"/>
      <c r="CN100" s="247"/>
      <c r="CO100" s="247"/>
      <c r="CP100" s="247"/>
      <c r="CQ100" s="247"/>
      <c r="CR100" s="247"/>
      <c r="CS100" s="247"/>
      <c r="CT100" s="247"/>
      <c r="CU100" s="247"/>
      <c r="CV100" s="247"/>
      <c r="CW100" s="247"/>
      <c r="CX100" s="247"/>
      <c r="CY100" s="247"/>
      <c r="CZ100" s="247"/>
      <c r="DA100" s="247"/>
      <c r="DB100" s="247"/>
      <c r="DC100" s="247"/>
      <c r="DD100" s="247"/>
      <c r="DE100" s="247"/>
      <c r="DF100" s="247"/>
      <c r="DG100" s="247"/>
      <c r="DH100" s="247"/>
      <c r="DI100" s="247"/>
      <c r="DJ100" s="247"/>
    </row>
    <row r="101" spans="2:114" x14ac:dyDescent="0.2">
      <c r="B101" s="240" t="str">
        <f>B88</f>
        <v>Polymer Catalyst</v>
      </c>
      <c r="C101" s="65" t="s">
        <v>2</v>
      </c>
      <c r="D101" s="247">
        <f t="shared" ref="D101:AF101" si="206">D$81*D88</f>
        <v>16.670234275550982</v>
      </c>
      <c r="E101" s="247">
        <f t="shared" si="206"/>
        <v>16.50041019475082</v>
      </c>
      <c r="F101" s="247">
        <f t="shared" si="206"/>
        <v>16.759363625442013</v>
      </c>
      <c r="G101" s="247">
        <f t="shared" si="206"/>
        <v>17.069007281439248</v>
      </c>
      <c r="H101" s="247">
        <f t="shared" si="206"/>
        <v>17.33368261300939</v>
      </c>
      <c r="I101" s="247">
        <f t="shared" si="206"/>
        <v>15.974165996695193</v>
      </c>
      <c r="J101" s="247">
        <f t="shared" si="206"/>
        <v>19.480266463941071</v>
      </c>
      <c r="K101" s="247">
        <f t="shared" si="206"/>
        <v>23.970104338249008</v>
      </c>
      <c r="L101" s="247">
        <f t="shared" si="206"/>
        <v>21.881051034062022</v>
      </c>
      <c r="M101" s="247">
        <f t="shared" si="206"/>
        <v>23.398767358772105</v>
      </c>
      <c r="N101" s="247">
        <f t="shared" si="206"/>
        <v>29.719696599023379</v>
      </c>
      <c r="O101" s="247">
        <f t="shared" si="206"/>
        <v>29.45537130783346</v>
      </c>
      <c r="P101" s="247">
        <f t="shared" si="206"/>
        <v>22.39160930419531</v>
      </c>
      <c r="Q101" s="247">
        <f t="shared" si="206"/>
        <v>20.497681332937677</v>
      </c>
      <c r="R101" s="247">
        <f t="shared" si="206"/>
        <v>42.299058939115277</v>
      </c>
      <c r="S101" s="247">
        <f t="shared" si="206"/>
        <v>45.41340250758001</v>
      </c>
      <c r="T101" s="247">
        <f t="shared" si="206"/>
        <v>46.262208266517106</v>
      </c>
      <c r="U101" s="247">
        <f t="shared" si="206"/>
        <v>52.491087198443672</v>
      </c>
      <c r="V101" s="247">
        <f t="shared" si="206"/>
        <v>73.763182463721748</v>
      </c>
      <c r="W101" s="247">
        <f t="shared" si="206"/>
        <v>65.634959147043162</v>
      </c>
      <c r="X101" s="247">
        <f t="shared" si="206"/>
        <v>64.571436274047329</v>
      </c>
      <c r="Y101" s="247">
        <f t="shared" si="206"/>
        <v>53.064897824938662</v>
      </c>
      <c r="Z101" s="247">
        <f t="shared" si="206"/>
        <v>81.626279353633606</v>
      </c>
      <c r="AA101" s="247">
        <f t="shared" si="206"/>
        <v>83.900970641302678</v>
      </c>
      <c r="AB101" s="247">
        <f t="shared" si="206"/>
        <v>90.396350177152627</v>
      </c>
      <c r="AC101" s="247">
        <f t="shared" si="206"/>
        <v>93.885284209436918</v>
      </c>
      <c r="AD101" s="247">
        <f t="shared" si="206"/>
        <v>74.814072546660768</v>
      </c>
      <c r="AE101" s="247">
        <f t="shared" si="206"/>
        <v>64.247942693576391</v>
      </c>
      <c r="AF101" s="247">
        <f t="shared" si="206"/>
        <v>74.860285508144386</v>
      </c>
      <c r="AG101" s="247">
        <f t="shared" ref="AG101" si="207">AG$81*AG88</f>
        <v>68.779056574667067</v>
      </c>
      <c r="AH101" s="247">
        <f>AH95</f>
        <v>70.979986385056421</v>
      </c>
      <c r="AI101" s="247">
        <f t="shared" ref="AI101:BL101" si="208">AH101*(1+AI$85)</f>
        <v>73.251345949378234</v>
      </c>
      <c r="AJ101" s="247">
        <f t="shared" si="208"/>
        <v>75.595389019758343</v>
      </c>
      <c r="AK101" s="247">
        <f t="shared" si="208"/>
        <v>78.014441468390615</v>
      </c>
      <c r="AL101" s="247">
        <f t="shared" si="208"/>
        <v>80.510903595379119</v>
      </c>
      <c r="AM101" s="247">
        <f t="shared" si="208"/>
        <v>83.087252510431256</v>
      </c>
      <c r="AN101" s="247">
        <f t="shared" si="208"/>
        <v>85.746044590765052</v>
      </c>
      <c r="AO101" s="247">
        <f t="shared" si="208"/>
        <v>88.489918017669538</v>
      </c>
      <c r="AP101" s="247">
        <f t="shared" si="208"/>
        <v>91.321595394234961</v>
      </c>
      <c r="AQ101" s="247">
        <f t="shared" si="208"/>
        <v>94.243886446850482</v>
      </c>
      <c r="AR101" s="247">
        <f t="shared" si="208"/>
        <v>97.259690813149703</v>
      </c>
      <c r="AS101" s="247">
        <f t="shared" si="208"/>
        <v>100.3720009191705</v>
      </c>
      <c r="AT101" s="247">
        <f t="shared" si="208"/>
        <v>103.58390494858396</v>
      </c>
      <c r="AU101" s="247">
        <f t="shared" si="208"/>
        <v>106.89858990693865</v>
      </c>
      <c r="AV101" s="247">
        <f t="shared" si="208"/>
        <v>110.31934478396069</v>
      </c>
      <c r="AW101" s="247">
        <f t="shared" si="208"/>
        <v>113.84956381704744</v>
      </c>
      <c r="AX101" s="247">
        <f t="shared" si="208"/>
        <v>117.49274985919295</v>
      </c>
      <c r="AY101" s="247">
        <f t="shared" si="208"/>
        <v>121.25251785468713</v>
      </c>
      <c r="AZ101" s="247">
        <f t="shared" si="208"/>
        <v>125.13259842603712</v>
      </c>
      <c r="BA101" s="247">
        <f t="shared" si="208"/>
        <v>129.1368415756703</v>
      </c>
      <c r="BB101" s="247">
        <f t="shared" si="208"/>
        <v>133.26922050609176</v>
      </c>
      <c r="BC101" s="247">
        <f t="shared" si="208"/>
        <v>137.5338355622867</v>
      </c>
      <c r="BD101" s="247">
        <f t="shared" si="208"/>
        <v>141.93491830027986</v>
      </c>
      <c r="BE101" s="247">
        <f t="shared" si="208"/>
        <v>146.47683568588883</v>
      </c>
      <c r="BF101" s="247">
        <f t="shared" si="208"/>
        <v>151.16409442783728</v>
      </c>
      <c r="BG101" s="247">
        <f t="shared" si="208"/>
        <v>156.00134544952809</v>
      </c>
      <c r="BH101" s="247">
        <f t="shared" si="208"/>
        <v>160.993388503913</v>
      </c>
      <c r="BI101" s="247">
        <f t="shared" si="208"/>
        <v>166.14517693603821</v>
      </c>
      <c r="BJ101" s="247">
        <f t="shared" si="208"/>
        <v>171.46182259799144</v>
      </c>
      <c r="BK101" s="247">
        <f t="shared" si="208"/>
        <v>176.94860092112717</v>
      </c>
      <c r="BL101" s="247">
        <f t="shared" si="208"/>
        <v>182.61095615060324</v>
      </c>
      <c r="BM101" s="247">
        <f t="shared" ref="BM101:BM104" si="209">BL101*(1+BM$85)</f>
        <v>188.45450674742256</v>
      </c>
      <c r="BN101" s="247">
        <f t="shared" ref="BN101:BN104" si="210">BM101*(1+BN$85)</f>
        <v>194.48505096334009</v>
      </c>
      <c r="BO101" s="247">
        <f t="shared" ref="BO101:BO104" si="211">BN101*(1+BO$85)</f>
        <v>200.70857259416698</v>
      </c>
      <c r="BP101" s="247">
        <f t="shared" ref="BP101:BP104" si="212">BO101*(1+BP$85)</f>
        <v>207.13124691718033</v>
      </c>
      <c r="BQ101" s="247">
        <f t="shared" ref="BQ101:BQ104" si="213">BP101*(1+BQ$85)</f>
        <v>213.75944681853011</v>
      </c>
      <c r="BR101" s="247">
        <f t="shared" ref="BR101:BR104" si="214">BQ101*(1+BR$85)</f>
        <v>220.59974911672307</v>
      </c>
      <c r="BS101" s="247">
        <f t="shared" ref="BS101:BS104" si="215">BR101*(1+BS$85)</f>
        <v>227.65894108845822</v>
      </c>
      <c r="BT101" s="247">
        <f t="shared" ref="BT101:BT104" si="216">BS101*(1+BT$85)</f>
        <v>234.9440272032889</v>
      </c>
      <c r="BU101" s="247">
        <f t="shared" ref="BU101:BU104" si="217">BT101*(1+BU$85)</f>
        <v>242.46223607379414</v>
      </c>
      <c r="BV101" s="247">
        <f t="shared" ref="BV101:BV104" si="218">BU101*(1+BV$85)</f>
        <v>250.22102762815555</v>
      </c>
      <c r="BW101" s="247">
        <f t="shared" ref="BW101:BW104" si="219">BV101*(1+BW$85)</f>
        <v>258.22810051225656</v>
      </c>
      <c r="BX101" s="247">
        <f t="shared" ref="BX101:BX104" si="220">BW101*(1+BX$85)</f>
        <v>266.49139972864879</v>
      </c>
      <c r="BY101" s="247">
        <f t="shared" ref="BY101:BY104" si="221">BX101*(1+BY$85)</f>
        <v>275.01912451996554</v>
      </c>
      <c r="BZ101" s="247">
        <f t="shared" ref="BZ101:BZ104" si="222">BY101*(1+BZ$85)</f>
        <v>283.81973650460446</v>
      </c>
      <c r="CA101" s="247">
        <f t="shared" ref="CA101:CA104" si="223">BZ101*(1+CA$85)</f>
        <v>292.9019680727518</v>
      </c>
      <c r="CB101" s="247">
        <f t="shared" ref="CB101:CB104" si="224">CA101*(1+CB$85)</f>
        <v>302.27483105107984</v>
      </c>
      <c r="CC101" s="247">
        <f t="shared" ref="CC101:CC104" si="225">CB101*(1+CC$85)</f>
        <v>311.94762564471444</v>
      </c>
      <c r="CD101" s="247">
        <f t="shared" ref="CD101:CD104" si="226">CC101*(1+CD$85)</f>
        <v>321.9299496653453</v>
      </c>
      <c r="CE101" s="247">
        <f t="shared" ref="CE101:CE104" si="227">CD101*(1+CE$85)</f>
        <v>332.23170805463639</v>
      </c>
      <c r="CF101" s="247">
        <f t="shared" ref="CF101:CF104" si="228">CE101*(1+CF$85)</f>
        <v>342.86312271238478</v>
      </c>
      <c r="CG101" s="247">
        <f t="shared" ref="CG101:CG104" si="229">CF101*(1+CG$85)</f>
        <v>353.83474263918112</v>
      </c>
      <c r="CH101" s="247">
        <f t="shared" ref="CH101:CH104" si="230">CG101*(1+CH$85)</f>
        <v>365.15745440363492</v>
      </c>
      <c r="CI101" s="247">
        <f t="shared" ref="CI101:CI104" si="231">CH101*(1+CI$85)</f>
        <v>376.84249294455122</v>
      </c>
      <c r="CJ101" s="247">
        <f t="shared" ref="CJ101:CJ104" si="232">CI101*(1+CJ$85)</f>
        <v>388.90145271877685</v>
      </c>
      <c r="CK101" s="247">
        <f t="shared" ref="CK101:CK104" si="233">CJ101*(1+CK$85)</f>
        <v>401.34629920577771</v>
      </c>
      <c r="CL101" s="247">
        <f t="shared" ref="CL101:CL104" si="234">CK101*(1+CL$85)</f>
        <v>414.18938078036263</v>
      </c>
      <c r="CM101" s="247">
        <f t="shared" ref="CM101:CM104" si="235">CL101*(1+CM$85)</f>
        <v>427.44344096533422</v>
      </c>
      <c r="CN101" s="247">
        <f t="shared" ref="CN101:CN104" si="236">CM101*(1+CN$85)</f>
        <v>441.1216310762249</v>
      </c>
      <c r="CO101" s="247">
        <f t="shared" ref="CO101:CO104" si="237">CN101*(1+CO$85)</f>
        <v>455.2375232706641</v>
      </c>
      <c r="CP101" s="247">
        <f t="shared" ref="CP101:CP104" si="238">CO101*(1+CP$85)</f>
        <v>469.80512401532536</v>
      </c>
      <c r="CQ101" s="247">
        <f t="shared" ref="CQ101:CQ104" si="239">CP101*(1+CQ$85)</f>
        <v>484.83888798381577</v>
      </c>
      <c r="CR101" s="247">
        <f t="shared" ref="CR101:CR104" si="240">CQ101*(1+CR$85)</f>
        <v>500.35373239929788</v>
      </c>
      <c r="CS101" s="247">
        <f t="shared" ref="CS101:CS104" si="241">CR101*(1+CS$85)</f>
        <v>516.36505183607539</v>
      </c>
      <c r="CT101" s="247">
        <f t="shared" ref="CT101:CT104" si="242">CS101*(1+CT$85)</f>
        <v>532.88873349482981</v>
      </c>
      <c r="CU101" s="247">
        <f t="shared" ref="CU101:CU104" si="243">CT101*(1+CU$85)</f>
        <v>549.94117296666434</v>
      </c>
      <c r="CV101" s="247">
        <f t="shared" ref="CV101:CV104" si="244">CU101*(1+CV$85)</f>
        <v>567.53929050159763</v>
      </c>
      <c r="CW101" s="247">
        <f t="shared" ref="CW101:CW104" si="245">CV101*(1+CW$85)</f>
        <v>585.70054779764882</v>
      </c>
      <c r="CX101" s="247">
        <f t="shared" ref="CX101:CX104" si="246">CW101*(1+CX$85)</f>
        <v>604.44296532717362</v>
      </c>
      <c r="CY101" s="247">
        <f t="shared" ref="CY101:CY104" si="247">CX101*(1+CY$85)</f>
        <v>623.78514021764317</v>
      </c>
      <c r="CZ101" s="247">
        <f t="shared" ref="CZ101:CZ104" si="248">CY101*(1+CZ$85)</f>
        <v>643.74626470460782</v>
      </c>
      <c r="DA101" s="247">
        <f t="shared" ref="DA101:DA104" si="249">CZ101*(1+DA$85)</f>
        <v>664.34614517515524</v>
      </c>
      <c r="DB101" s="247">
        <f t="shared" ref="DB101:DB104" si="250">DA101*(1+DB$85)</f>
        <v>685.60522182076022</v>
      </c>
      <c r="DC101" s="247">
        <f t="shared" ref="DC101:DC104" si="251">DB101*(1+DC$85)</f>
        <v>707.54458891902459</v>
      </c>
      <c r="DD101" s="247">
        <f t="shared" ref="DD101:DD104" si="252">DC101*(1+DD$85)</f>
        <v>730.18601576443336</v>
      </c>
      <c r="DE101" s="247">
        <f t="shared" ref="DE101:DE104" si="253">DD101*(1+DE$85)</f>
        <v>753.55196826889528</v>
      </c>
      <c r="DF101" s="247">
        <f t="shared" ref="DF101:DF104" si="254">DE101*(1+DF$85)</f>
        <v>777.6656312534999</v>
      </c>
      <c r="DG101" s="247">
        <f t="shared" ref="DG101:DG104" si="255">DF101*(1+DG$85)</f>
        <v>802.55093145361195</v>
      </c>
      <c r="DH101" s="247">
        <f t="shared" ref="DH101:DH104" si="256">DG101*(1+DH$85)</f>
        <v>828.23256126012757</v>
      </c>
      <c r="DI101" s="247">
        <f t="shared" ref="DI101:DI104" si="257">DH101*(1+DI$85)</f>
        <v>854.73600322045172</v>
      </c>
      <c r="DJ101" s="247">
        <f t="shared" ref="DJ101:DJ104" si="258">DI101*(1+DJ$85)</f>
        <v>882.08755532350619</v>
      </c>
    </row>
    <row r="102" spans="2:114" x14ac:dyDescent="0.2">
      <c r="B102" s="240" t="str">
        <f t="shared" ref="B102:B104" si="259">B89</f>
        <v>Fibre Optics</v>
      </c>
      <c r="C102" s="65" t="s">
        <v>2</v>
      </c>
      <c r="D102" s="247">
        <f t="shared" ref="D102:AF102" si="260">D$81*D89</f>
        <v>12.502675706663238</v>
      </c>
      <c r="E102" s="247">
        <f t="shared" si="260"/>
        <v>12.375307646063115</v>
      </c>
      <c r="F102" s="247">
        <f t="shared" si="260"/>
        <v>12.56952271908151</v>
      </c>
      <c r="G102" s="247">
        <f t="shared" si="260"/>
        <v>12.801755461079438</v>
      </c>
      <c r="H102" s="247">
        <f t="shared" si="260"/>
        <v>13.000261959757045</v>
      </c>
      <c r="I102" s="247">
        <f t="shared" si="260"/>
        <v>11.980624497521395</v>
      </c>
      <c r="J102" s="247">
        <f t="shared" si="260"/>
        <v>14.610199847955805</v>
      </c>
      <c r="K102" s="247">
        <f t="shared" si="260"/>
        <v>17.977578253686758</v>
      </c>
      <c r="L102" s="247">
        <f t="shared" si="260"/>
        <v>16.410788275546519</v>
      </c>
      <c r="M102" s="247">
        <f t="shared" si="260"/>
        <v>17.549075519079082</v>
      </c>
      <c r="N102" s="247">
        <f t="shared" si="260"/>
        <v>22.289772449267534</v>
      </c>
      <c r="O102" s="247">
        <f t="shared" si="260"/>
        <v>22.091528480875098</v>
      </c>
      <c r="P102" s="247">
        <f t="shared" si="260"/>
        <v>16.793706978146485</v>
      </c>
      <c r="Q102" s="247">
        <f t="shared" si="260"/>
        <v>15.373260999703259</v>
      </c>
      <c r="R102" s="247">
        <f t="shared" si="260"/>
        <v>31.724294204336463</v>
      </c>
      <c r="S102" s="247">
        <f t="shared" si="260"/>
        <v>34.060051880685009</v>
      </c>
      <c r="T102" s="247">
        <f t="shared" si="260"/>
        <v>34.696656199887833</v>
      </c>
      <c r="U102" s="247">
        <f t="shared" si="260"/>
        <v>39.368315398832756</v>
      </c>
      <c r="V102" s="247">
        <f t="shared" si="260"/>
        <v>55.322386847791321</v>
      </c>
      <c r="W102" s="247">
        <f t="shared" si="260"/>
        <v>49.226219360282371</v>
      </c>
      <c r="X102" s="247">
        <f t="shared" si="260"/>
        <v>48.428577205535504</v>
      </c>
      <c r="Y102" s="247">
        <f t="shared" si="260"/>
        <v>39.798673368704002</v>
      </c>
      <c r="Z102" s="247">
        <f t="shared" si="260"/>
        <v>61.219709515225212</v>
      </c>
      <c r="AA102" s="247">
        <f t="shared" si="260"/>
        <v>62.925727980977015</v>
      </c>
      <c r="AB102" s="247">
        <f t="shared" si="260"/>
        <v>67.797262632864474</v>
      </c>
      <c r="AC102" s="247">
        <f t="shared" si="260"/>
        <v>70.413963157077703</v>
      </c>
      <c r="AD102" s="247">
        <f t="shared" si="260"/>
        <v>56.110554409995579</v>
      </c>
      <c r="AE102" s="247">
        <f t="shared" si="260"/>
        <v>48.185957020182293</v>
      </c>
      <c r="AF102" s="247">
        <f t="shared" si="260"/>
        <v>56.145214131108297</v>
      </c>
      <c r="AG102" s="247">
        <f t="shared" ref="AG102" si="261">AG$81*AG89</f>
        <v>51.584292431000307</v>
      </c>
      <c r="AH102" s="247">
        <f t="shared" ref="AH102" si="262">AH96</f>
        <v>53.234989788792319</v>
      </c>
      <c r="AI102" s="247">
        <f t="shared" ref="AI102:AI104" si="263">AH102*(1+AI$85)</f>
        <v>54.938509462033672</v>
      </c>
      <c r="AJ102" s="247">
        <f t="shared" ref="AJ102:AJ104" si="264">AI102*(1+AJ$85)</f>
        <v>56.696541764818754</v>
      </c>
      <c r="AK102" s="247">
        <f t="shared" ref="AK102:AK104" si="265">AJ102*(1+AK$85)</f>
        <v>58.510831101292958</v>
      </c>
      <c r="AL102" s="247">
        <f t="shared" ref="AL102:AL104" si="266">AK102*(1+AL$85)</f>
        <v>60.383177696534332</v>
      </c>
      <c r="AM102" s="247">
        <f t="shared" ref="AM102:AM104" si="267">AL102*(1+AM$85)</f>
        <v>62.315439382823435</v>
      </c>
      <c r="AN102" s="247">
        <f t="shared" ref="AN102:AN104" si="268">AM102*(1+AN$85)</f>
        <v>64.309533443073789</v>
      </c>
      <c r="AO102" s="247">
        <f t="shared" ref="AO102:AO104" si="269">AN102*(1+AO$85)</f>
        <v>66.367438513252154</v>
      </c>
      <c r="AP102" s="247">
        <f t="shared" ref="AP102:AP104" si="270">AO102*(1+AP$85)</f>
        <v>68.491196545676218</v>
      </c>
      <c r="AQ102" s="247">
        <f t="shared" ref="AQ102:AQ104" si="271">AP102*(1+AQ$85)</f>
        <v>70.682914835137865</v>
      </c>
      <c r="AR102" s="247">
        <f t="shared" ref="AR102:AR104" si="272">AQ102*(1+AR$85)</f>
        <v>72.944768109862281</v>
      </c>
      <c r="AS102" s="247">
        <f t="shared" ref="AS102:AS104" si="273">AR102*(1+AS$85)</f>
        <v>75.279000689377881</v>
      </c>
      <c r="AT102" s="247">
        <f t="shared" ref="AT102:AT104" si="274">AS102*(1+AT$85)</f>
        <v>77.687928711437976</v>
      </c>
      <c r="AU102" s="247">
        <f t="shared" ref="AU102:AU104" si="275">AT102*(1+AU$85)</f>
        <v>80.173942430203994</v>
      </c>
      <c r="AV102" s="247">
        <f t="shared" ref="AV102:AV104" si="276">AU102*(1+AV$85)</f>
        <v>82.739508587970519</v>
      </c>
      <c r="AW102" s="247">
        <f t="shared" ref="AW102:AW104" si="277">AV102*(1+AW$85)</f>
        <v>85.387172862785576</v>
      </c>
      <c r="AX102" s="247">
        <f t="shared" ref="AX102:AX104" si="278">AW102*(1+AX$85)</f>
        <v>88.11956239439472</v>
      </c>
      <c r="AY102" s="247">
        <f t="shared" ref="AY102:AY104" si="279">AX102*(1+AY$85)</f>
        <v>90.939388391015356</v>
      </c>
      <c r="AZ102" s="247">
        <f t="shared" ref="AZ102:AZ104" si="280">AY102*(1+AZ$85)</f>
        <v>93.849448819527851</v>
      </c>
      <c r="BA102" s="247">
        <f t="shared" ref="BA102:BA104" si="281">AZ102*(1+BA$85)</f>
        <v>96.852631181752741</v>
      </c>
      <c r="BB102" s="247">
        <f t="shared" ref="BB102:BB104" si="282">BA102*(1+BB$85)</f>
        <v>99.951915379568831</v>
      </c>
      <c r="BC102" s="247">
        <f t="shared" ref="BC102:BC104" si="283">BB102*(1+BC$85)</f>
        <v>103.15037667171504</v>
      </c>
      <c r="BD102" s="247">
        <f t="shared" ref="BD102:BD104" si="284">BC102*(1+BD$85)</f>
        <v>106.45118872520992</v>
      </c>
      <c r="BE102" s="247">
        <f t="shared" ref="BE102:BE104" si="285">BD102*(1+BE$85)</f>
        <v>109.85762676441664</v>
      </c>
      <c r="BF102" s="247">
        <f t="shared" ref="BF102:BF104" si="286">BE102*(1+BF$85)</f>
        <v>113.37307082087797</v>
      </c>
      <c r="BG102" s="247">
        <f t="shared" ref="BG102:BG104" si="287">BF102*(1+BG$85)</f>
        <v>117.00100908714607</v>
      </c>
      <c r="BH102" s="247">
        <f t="shared" ref="BH102:BH104" si="288">BG102*(1+BH$85)</f>
        <v>120.74504137793475</v>
      </c>
      <c r="BI102" s="247">
        <f t="shared" ref="BI102:BI104" si="289">BH102*(1+BI$85)</f>
        <v>124.60888270202867</v>
      </c>
      <c r="BJ102" s="247">
        <f t="shared" ref="BJ102:BJ104" si="290">BI102*(1+BJ$85)</f>
        <v>128.5963669484936</v>
      </c>
      <c r="BK102" s="247">
        <f t="shared" ref="BK102:BK104" si="291">BJ102*(1+BK$85)</f>
        <v>132.7114506908454</v>
      </c>
      <c r="BL102" s="247">
        <f t="shared" ref="BL102:BL104" si="292">BK102*(1+BL$85)</f>
        <v>136.95821711295244</v>
      </c>
      <c r="BM102" s="247">
        <f t="shared" si="209"/>
        <v>141.34088006056692</v>
      </c>
      <c r="BN102" s="247">
        <f t="shared" si="210"/>
        <v>145.86378822250506</v>
      </c>
      <c r="BO102" s="247">
        <f t="shared" si="211"/>
        <v>150.53142944562524</v>
      </c>
      <c r="BP102" s="247">
        <f t="shared" si="212"/>
        <v>155.34843518788526</v>
      </c>
      <c r="BQ102" s="247">
        <f t="shared" si="213"/>
        <v>160.3195851138976</v>
      </c>
      <c r="BR102" s="247">
        <f t="shared" si="214"/>
        <v>165.44981183754234</v>
      </c>
      <c r="BS102" s="247">
        <f t="shared" si="215"/>
        <v>170.74420581634371</v>
      </c>
      <c r="BT102" s="247">
        <f t="shared" si="216"/>
        <v>176.2080204024667</v>
      </c>
      <c r="BU102" s="247">
        <f t="shared" si="217"/>
        <v>181.84667705534565</v>
      </c>
      <c r="BV102" s="247">
        <f t="shared" si="218"/>
        <v>187.66577072111673</v>
      </c>
      <c r="BW102" s="247">
        <f t="shared" si="219"/>
        <v>193.67107538419248</v>
      </c>
      <c r="BX102" s="247">
        <f t="shared" si="220"/>
        <v>199.86854979648663</v>
      </c>
      <c r="BY102" s="247">
        <f t="shared" si="221"/>
        <v>206.26434338997421</v>
      </c>
      <c r="BZ102" s="247">
        <f t="shared" si="222"/>
        <v>212.86480237845339</v>
      </c>
      <c r="CA102" s="247">
        <f t="shared" si="223"/>
        <v>219.67647605456389</v>
      </c>
      <c r="CB102" s="247">
        <f t="shared" si="224"/>
        <v>226.70612328830995</v>
      </c>
      <c r="CC102" s="247">
        <f t="shared" si="225"/>
        <v>233.96071923353588</v>
      </c>
      <c r="CD102" s="247">
        <f t="shared" si="226"/>
        <v>241.44746224900905</v>
      </c>
      <c r="CE102" s="247">
        <f t="shared" si="227"/>
        <v>249.17378104097736</v>
      </c>
      <c r="CF102" s="247">
        <f t="shared" si="228"/>
        <v>257.14734203428867</v>
      </c>
      <c r="CG102" s="247">
        <f t="shared" si="229"/>
        <v>265.37605697938591</v>
      </c>
      <c r="CH102" s="247">
        <f t="shared" si="230"/>
        <v>273.86809080272627</v>
      </c>
      <c r="CI102" s="247">
        <f t="shared" si="231"/>
        <v>282.63186970841355</v>
      </c>
      <c r="CJ102" s="247">
        <f t="shared" si="232"/>
        <v>291.6760895390828</v>
      </c>
      <c r="CK102" s="247">
        <f t="shared" si="233"/>
        <v>301.00972440433344</v>
      </c>
      <c r="CL102" s="247">
        <f t="shared" si="234"/>
        <v>310.64203558527214</v>
      </c>
      <c r="CM102" s="247">
        <f t="shared" si="235"/>
        <v>320.58258072400088</v>
      </c>
      <c r="CN102" s="247">
        <f t="shared" si="236"/>
        <v>330.84122330716889</v>
      </c>
      <c r="CO102" s="247">
        <f t="shared" si="237"/>
        <v>341.42814245299832</v>
      </c>
      <c r="CP102" s="247">
        <f t="shared" si="238"/>
        <v>352.35384301149429</v>
      </c>
      <c r="CQ102" s="247">
        <f t="shared" si="239"/>
        <v>363.62916598786211</v>
      </c>
      <c r="CR102" s="247">
        <f t="shared" si="240"/>
        <v>375.26529929947372</v>
      </c>
      <c r="CS102" s="247">
        <f t="shared" si="241"/>
        <v>387.27378887705692</v>
      </c>
      <c r="CT102" s="247">
        <f t="shared" si="242"/>
        <v>399.66655012112273</v>
      </c>
      <c r="CU102" s="247">
        <f t="shared" si="243"/>
        <v>412.45587972499868</v>
      </c>
      <c r="CV102" s="247">
        <f t="shared" si="244"/>
        <v>425.65446787619862</v>
      </c>
      <c r="CW102" s="247">
        <f t="shared" si="245"/>
        <v>439.27541084823702</v>
      </c>
      <c r="CX102" s="247">
        <f t="shared" si="246"/>
        <v>453.33222399538062</v>
      </c>
      <c r="CY102" s="247">
        <f t="shared" si="247"/>
        <v>467.83885516323284</v>
      </c>
      <c r="CZ102" s="247">
        <f t="shared" si="248"/>
        <v>482.80969852845629</v>
      </c>
      <c r="DA102" s="247">
        <f t="shared" si="249"/>
        <v>498.25960888136689</v>
      </c>
      <c r="DB102" s="247">
        <f t="shared" si="250"/>
        <v>514.20391636557065</v>
      </c>
      <c r="DC102" s="247">
        <f t="shared" si="251"/>
        <v>530.6584416892689</v>
      </c>
      <c r="DD102" s="247">
        <f t="shared" si="252"/>
        <v>547.63951182332551</v>
      </c>
      <c r="DE102" s="247">
        <f t="shared" si="253"/>
        <v>565.16397620167197</v>
      </c>
      <c r="DF102" s="247">
        <f t="shared" si="254"/>
        <v>583.24922344012555</v>
      </c>
      <c r="DG102" s="247">
        <f t="shared" si="255"/>
        <v>601.91319859020962</v>
      </c>
      <c r="DH102" s="247">
        <f t="shared" si="256"/>
        <v>621.17442094509636</v>
      </c>
      <c r="DI102" s="247">
        <f t="shared" si="257"/>
        <v>641.05200241533942</v>
      </c>
      <c r="DJ102" s="247">
        <f t="shared" si="258"/>
        <v>661.56566649263027</v>
      </c>
    </row>
    <row r="103" spans="2:114" x14ac:dyDescent="0.2">
      <c r="B103" s="240" t="str">
        <f t="shared" si="259"/>
        <v>Infrared Optics</v>
      </c>
      <c r="C103" s="65" t="s">
        <v>2</v>
      </c>
      <c r="D103" s="247">
        <f t="shared" ref="D103:AF103" si="293">D$81*D90</f>
        <v>12.039613643453487</v>
      </c>
      <c r="E103" s="247">
        <f t="shared" si="293"/>
        <v>11.916962918431148</v>
      </c>
      <c r="F103" s="247">
        <f t="shared" si="293"/>
        <v>12.103984840597009</v>
      </c>
      <c r="G103" s="247">
        <f t="shared" si="293"/>
        <v>12.327616369928348</v>
      </c>
      <c r="H103" s="247">
        <f t="shared" si="293"/>
        <v>12.51877077606234</v>
      </c>
      <c r="I103" s="247">
        <f t="shared" si="293"/>
        <v>11.536897664279863</v>
      </c>
      <c r="J103" s="247">
        <f t="shared" si="293"/>
        <v>14.069081335068551</v>
      </c>
      <c r="K103" s="247">
        <f t="shared" si="293"/>
        <v>17.311742022068731</v>
      </c>
      <c r="L103" s="247">
        <f t="shared" si="293"/>
        <v>15.802981302378129</v>
      </c>
      <c r="M103" s="247">
        <f t="shared" si="293"/>
        <v>16.899109759113188</v>
      </c>
      <c r="N103" s="247">
        <f t="shared" si="293"/>
        <v>21.464225321516885</v>
      </c>
      <c r="O103" s="247">
        <f t="shared" si="293"/>
        <v>21.273323722324168</v>
      </c>
      <c r="P103" s="247">
        <f t="shared" si="293"/>
        <v>16.171717830807726</v>
      </c>
      <c r="Q103" s="247">
        <f t="shared" si="293"/>
        <v>14.803880962677212</v>
      </c>
      <c r="R103" s="247">
        <f t="shared" si="293"/>
        <v>30.549320344916591</v>
      </c>
      <c r="S103" s="247">
        <f t="shared" si="293"/>
        <v>32.798568477696676</v>
      </c>
      <c r="T103" s="247">
        <f t="shared" si="293"/>
        <v>33.411594859151251</v>
      </c>
      <c r="U103" s="247">
        <f t="shared" si="293"/>
        <v>37.910229643320434</v>
      </c>
      <c r="V103" s="247">
        <f t="shared" si="293"/>
        <v>53.273409557132382</v>
      </c>
      <c r="W103" s="247">
        <f t="shared" si="293"/>
        <v>47.403026050642282</v>
      </c>
      <c r="X103" s="247">
        <f t="shared" si="293"/>
        <v>46.634926197923072</v>
      </c>
      <c r="Y103" s="247">
        <f t="shared" si="293"/>
        <v>38.324648429122369</v>
      </c>
      <c r="Z103" s="247">
        <f t="shared" si="293"/>
        <v>58.952312866513161</v>
      </c>
      <c r="AA103" s="247">
        <f t="shared" si="293"/>
        <v>60.59514546316305</v>
      </c>
      <c r="AB103" s="247">
        <f t="shared" si="293"/>
        <v>65.286252905721341</v>
      </c>
      <c r="AC103" s="247">
        <f t="shared" si="293"/>
        <v>67.80603859570445</v>
      </c>
      <c r="AD103" s="247">
        <f t="shared" si="293"/>
        <v>54.032385728143893</v>
      </c>
      <c r="AE103" s="247">
        <f t="shared" si="293"/>
        <v>46.401291945360725</v>
      </c>
      <c r="AF103" s="247">
        <f t="shared" si="293"/>
        <v>54.065761755882058</v>
      </c>
      <c r="AG103" s="247">
        <f t="shared" ref="AG103" si="294">AG$81*AG90</f>
        <v>49.673763081704003</v>
      </c>
      <c r="AH103" s="247">
        <f t="shared" ref="AH103" si="295">AH97</f>
        <v>51.263323500318535</v>
      </c>
      <c r="AI103" s="247">
        <f t="shared" si="263"/>
        <v>52.90374985232873</v>
      </c>
      <c r="AJ103" s="247">
        <f t="shared" si="264"/>
        <v>54.596669847603252</v>
      </c>
      <c r="AK103" s="247">
        <f t="shared" si="265"/>
        <v>56.343763282726556</v>
      </c>
      <c r="AL103" s="247">
        <f t="shared" si="266"/>
        <v>58.146763707773808</v>
      </c>
      <c r="AM103" s="247">
        <f t="shared" si="267"/>
        <v>60.007460146422574</v>
      </c>
      <c r="AN103" s="247">
        <f t="shared" si="268"/>
        <v>61.927698871108099</v>
      </c>
      <c r="AO103" s="247">
        <f t="shared" si="269"/>
        <v>63.90938523498356</v>
      </c>
      <c r="AP103" s="247">
        <f t="shared" si="270"/>
        <v>65.954485562503038</v>
      </c>
      <c r="AQ103" s="247">
        <f t="shared" si="271"/>
        <v>68.065029100503139</v>
      </c>
      <c r="AR103" s="247">
        <f t="shared" si="272"/>
        <v>70.24311003171924</v>
      </c>
      <c r="AS103" s="247">
        <f t="shared" si="273"/>
        <v>72.490889552734259</v>
      </c>
      <c r="AT103" s="247">
        <f t="shared" si="274"/>
        <v>74.810598018421757</v>
      </c>
      <c r="AU103" s="247">
        <f t="shared" si="275"/>
        <v>77.204537155011252</v>
      </c>
      <c r="AV103" s="247">
        <f t="shared" si="276"/>
        <v>79.67508234397161</v>
      </c>
      <c r="AW103" s="247">
        <f t="shared" si="277"/>
        <v>82.224684978978701</v>
      </c>
      <c r="AX103" s="247">
        <f t="shared" si="278"/>
        <v>84.855874898306027</v>
      </c>
      <c r="AY103" s="247">
        <f t="shared" si="279"/>
        <v>87.571262895051817</v>
      </c>
      <c r="AZ103" s="247">
        <f t="shared" si="280"/>
        <v>90.373543307693481</v>
      </c>
      <c r="BA103" s="247">
        <f t="shared" si="281"/>
        <v>93.265496693539674</v>
      </c>
      <c r="BB103" s="247">
        <f t="shared" si="282"/>
        <v>96.249992587732947</v>
      </c>
      <c r="BC103" s="247">
        <f t="shared" si="283"/>
        <v>99.329992350540408</v>
      </c>
      <c r="BD103" s="247">
        <f t="shared" si="284"/>
        <v>102.5085521057577</v>
      </c>
      <c r="BE103" s="247">
        <f t="shared" si="285"/>
        <v>105.78882577314195</v>
      </c>
      <c r="BF103" s="247">
        <f t="shared" si="286"/>
        <v>109.17406819788249</v>
      </c>
      <c r="BG103" s="247">
        <f t="shared" si="287"/>
        <v>112.66763838021474</v>
      </c>
      <c r="BH103" s="247">
        <f t="shared" si="288"/>
        <v>116.27300280838162</v>
      </c>
      <c r="BI103" s="247">
        <f t="shared" si="289"/>
        <v>119.99373889824983</v>
      </c>
      <c r="BJ103" s="247">
        <f t="shared" si="290"/>
        <v>123.83353854299384</v>
      </c>
      <c r="BK103" s="247">
        <f t="shared" si="291"/>
        <v>127.79621177636965</v>
      </c>
      <c r="BL103" s="247">
        <f t="shared" si="292"/>
        <v>131.88569055321346</v>
      </c>
      <c r="BM103" s="247">
        <f t="shared" si="209"/>
        <v>136.10603265091629</v>
      </c>
      <c r="BN103" s="247">
        <f t="shared" si="210"/>
        <v>140.46142569574562</v>
      </c>
      <c r="BO103" s="247">
        <f t="shared" si="211"/>
        <v>144.95619131800947</v>
      </c>
      <c r="BP103" s="247">
        <f t="shared" si="212"/>
        <v>149.59478944018579</v>
      </c>
      <c r="BQ103" s="247">
        <f t="shared" si="213"/>
        <v>154.38182270227173</v>
      </c>
      <c r="BR103" s="247">
        <f t="shared" si="214"/>
        <v>159.32204102874442</v>
      </c>
      <c r="BS103" s="247">
        <f t="shared" si="215"/>
        <v>164.42034634166424</v>
      </c>
      <c r="BT103" s="247">
        <f t="shared" si="216"/>
        <v>169.68179742459751</v>
      </c>
      <c r="BU103" s="247">
        <f t="shared" si="217"/>
        <v>175.11161494218462</v>
      </c>
      <c r="BV103" s="247">
        <f t="shared" si="218"/>
        <v>180.71518662033452</v>
      </c>
      <c r="BW103" s="247">
        <f t="shared" si="219"/>
        <v>186.49807259218522</v>
      </c>
      <c r="BX103" s="247">
        <f t="shared" si="220"/>
        <v>192.46601091513514</v>
      </c>
      <c r="BY103" s="247">
        <f t="shared" si="221"/>
        <v>198.62492326441946</v>
      </c>
      <c r="BZ103" s="247">
        <f t="shared" si="222"/>
        <v>204.98092080888088</v>
      </c>
      <c r="CA103" s="247">
        <f t="shared" si="223"/>
        <v>211.54031027476506</v>
      </c>
      <c r="CB103" s="247">
        <f t="shared" si="224"/>
        <v>218.30960020355755</v>
      </c>
      <c r="CC103" s="247">
        <f t="shared" si="225"/>
        <v>225.29550741007139</v>
      </c>
      <c r="CD103" s="247">
        <f t="shared" si="226"/>
        <v>232.50496364719368</v>
      </c>
      <c r="CE103" s="247">
        <f t="shared" si="227"/>
        <v>239.94512248390387</v>
      </c>
      <c r="CF103" s="247">
        <f t="shared" si="228"/>
        <v>247.62336640338881</v>
      </c>
      <c r="CG103" s="247">
        <f t="shared" si="229"/>
        <v>255.54731412829727</v>
      </c>
      <c r="CH103" s="247">
        <f t="shared" si="230"/>
        <v>263.72482818040277</v>
      </c>
      <c r="CI103" s="247">
        <f t="shared" si="231"/>
        <v>272.16402268217564</v>
      </c>
      <c r="CJ103" s="247">
        <f t="shared" si="232"/>
        <v>280.87327140800528</v>
      </c>
      <c r="CK103" s="247">
        <f t="shared" si="233"/>
        <v>289.86121609306144</v>
      </c>
      <c r="CL103" s="247">
        <f t="shared" si="234"/>
        <v>299.13677500803942</v>
      </c>
      <c r="CM103" s="247">
        <f t="shared" si="235"/>
        <v>308.70915180829667</v>
      </c>
      <c r="CN103" s="247">
        <f t="shared" si="236"/>
        <v>318.58784466616214</v>
      </c>
      <c r="CO103" s="247">
        <f t="shared" si="237"/>
        <v>328.78265569547932</v>
      </c>
      <c r="CP103" s="247">
        <f t="shared" si="238"/>
        <v>339.3037006777347</v>
      </c>
      <c r="CQ103" s="247">
        <f t="shared" si="239"/>
        <v>350.16141909942223</v>
      </c>
      <c r="CR103" s="247">
        <f t="shared" si="240"/>
        <v>361.36658451060373</v>
      </c>
      <c r="CS103" s="247">
        <f t="shared" si="241"/>
        <v>372.93031521494305</v>
      </c>
      <c r="CT103" s="247">
        <f t="shared" si="242"/>
        <v>384.86408530182126</v>
      </c>
      <c r="CU103" s="247">
        <f t="shared" si="243"/>
        <v>397.17973603147954</v>
      </c>
      <c r="CV103" s="247">
        <f t="shared" si="244"/>
        <v>409.88948758448691</v>
      </c>
      <c r="CW103" s="247">
        <f t="shared" si="245"/>
        <v>423.00595118719053</v>
      </c>
      <c r="CX103" s="247">
        <f t="shared" si="246"/>
        <v>436.54214162518065</v>
      </c>
      <c r="CY103" s="247">
        <f t="shared" si="247"/>
        <v>450.51149015718642</v>
      </c>
      <c r="CZ103" s="247">
        <f t="shared" si="248"/>
        <v>464.92785784221638</v>
      </c>
      <c r="DA103" s="247">
        <f t="shared" si="249"/>
        <v>479.8055492931673</v>
      </c>
      <c r="DB103" s="247">
        <f t="shared" si="250"/>
        <v>495.15932687054868</v>
      </c>
      <c r="DC103" s="247">
        <f t="shared" si="251"/>
        <v>511.00442533040626</v>
      </c>
      <c r="DD103" s="247">
        <f t="shared" si="252"/>
        <v>527.35656694097929</v>
      </c>
      <c r="DE103" s="247">
        <f t="shared" si="253"/>
        <v>544.23197708309067</v>
      </c>
      <c r="DF103" s="247">
        <f t="shared" si="254"/>
        <v>561.64740034974955</v>
      </c>
      <c r="DG103" s="247">
        <f t="shared" si="255"/>
        <v>579.6201171609415</v>
      </c>
      <c r="DH103" s="247">
        <f t="shared" si="256"/>
        <v>598.16796091009167</v>
      </c>
      <c r="DI103" s="247">
        <f t="shared" si="257"/>
        <v>617.30933565921464</v>
      </c>
      <c r="DJ103" s="247">
        <f t="shared" si="258"/>
        <v>637.06323440030951</v>
      </c>
    </row>
    <row r="104" spans="2:114" x14ac:dyDescent="0.2">
      <c r="B104" s="240" t="str">
        <f t="shared" si="259"/>
        <v>others</v>
      </c>
      <c r="C104" s="65" t="s">
        <v>2</v>
      </c>
      <c r="D104" s="247">
        <f t="shared" ref="D104:AF104" si="296">D$81*D91</f>
        <v>5.0936826953072449</v>
      </c>
      <c r="E104" s="247">
        <f t="shared" si="296"/>
        <v>5.0417920039516391</v>
      </c>
      <c r="F104" s="247">
        <f t="shared" si="296"/>
        <v>5.1209166633295036</v>
      </c>
      <c r="G104" s="247">
        <f t="shared" si="296"/>
        <v>5.2155300026619935</v>
      </c>
      <c r="H104" s="247">
        <f t="shared" si="296"/>
        <v>5.2964030206417592</v>
      </c>
      <c r="I104" s="247">
        <f t="shared" si="296"/>
        <v>4.8809951656568646</v>
      </c>
      <c r="J104" s="247">
        <f t="shared" si="296"/>
        <v>5.9523036417597721</v>
      </c>
      <c r="K104" s="247">
        <f t="shared" si="296"/>
        <v>7.3241985477983089</v>
      </c>
      <c r="L104" s="247">
        <f t="shared" si="296"/>
        <v>6.6858767048522845</v>
      </c>
      <c r="M104" s="247">
        <f t="shared" si="296"/>
        <v>7.1496233596248109</v>
      </c>
      <c r="N104" s="247">
        <f t="shared" si="296"/>
        <v>9.0810184052571437</v>
      </c>
      <c r="O104" s="247">
        <f t="shared" si="296"/>
        <v>9.0002523440602253</v>
      </c>
      <c r="P104" s="247">
        <f t="shared" si="296"/>
        <v>6.8418806207263456</v>
      </c>
      <c r="Q104" s="247">
        <f t="shared" si="296"/>
        <v>6.2631804072865132</v>
      </c>
      <c r="R104" s="247">
        <f t="shared" si="296"/>
        <v>12.924712453618557</v>
      </c>
      <c r="S104" s="247">
        <f t="shared" si="296"/>
        <v>13.876317432871669</v>
      </c>
      <c r="T104" s="247">
        <f t="shared" si="296"/>
        <v>14.135674748102451</v>
      </c>
      <c r="U104" s="247">
        <f t="shared" si="296"/>
        <v>16.038943310635567</v>
      </c>
      <c r="V104" s="247">
        <f t="shared" si="296"/>
        <v>22.538750197248316</v>
      </c>
      <c r="W104" s="247">
        <f t="shared" si="296"/>
        <v>20.055126406040966</v>
      </c>
      <c r="X104" s="247">
        <f t="shared" si="296"/>
        <v>19.730161083736686</v>
      </c>
      <c r="Y104" s="247">
        <f t="shared" si="296"/>
        <v>16.214274335397924</v>
      </c>
      <c r="Z104" s="247">
        <f t="shared" si="296"/>
        <v>24.941363135832493</v>
      </c>
      <c r="AA104" s="247">
        <f t="shared" si="296"/>
        <v>25.636407695953597</v>
      </c>
      <c r="AB104" s="247">
        <f t="shared" si="296"/>
        <v>27.621106998574415</v>
      </c>
      <c r="AC104" s="247">
        <f t="shared" si="296"/>
        <v>28.687170175105727</v>
      </c>
      <c r="AD104" s="247">
        <f t="shared" si="296"/>
        <v>22.859855500368568</v>
      </c>
      <c r="AE104" s="247">
        <f t="shared" si="296"/>
        <v>19.63131582303723</v>
      </c>
      <c r="AF104" s="247">
        <f t="shared" si="296"/>
        <v>22.873976127488564</v>
      </c>
      <c r="AG104" s="247">
        <f t="shared" ref="AG104" si="297">AG$81*AG91</f>
        <v>21.015822842259386</v>
      </c>
      <c r="AH104" s="247">
        <f t="shared" ref="AH104" si="298">AH98</f>
        <v>21.688329173211688</v>
      </c>
      <c r="AI104" s="247">
        <f t="shared" si="263"/>
        <v>22.382355706754463</v>
      </c>
      <c r="AJ104" s="247">
        <f t="shared" si="264"/>
        <v>23.098591089370608</v>
      </c>
      <c r="AK104" s="247">
        <f t="shared" si="265"/>
        <v>23.837746004230468</v>
      </c>
      <c r="AL104" s="247">
        <f t="shared" si="266"/>
        <v>24.600553876365844</v>
      </c>
      <c r="AM104" s="247">
        <f t="shared" si="267"/>
        <v>25.38777160040955</v>
      </c>
      <c r="AN104" s="247">
        <f t="shared" si="268"/>
        <v>26.200180291622658</v>
      </c>
      <c r="AO104" s="247">
        <f t="shared" si="269"/>
        <v>27.038586060954582</v>
      </c>
      <c r="AP104" s="247">
        <f t="shared" si="270"/>
        <v>27.903820814905131</v>
      </c>
      <c r="AQ104" s="247">
        <f t="shared" si="271"/>
        <v>28.796743080982097</v>
      </c>
      <c r="AR104" s="247">
        <f t="shared" si="272"/>
        <v>29.718238859573525</v>
      </c>
      <c r="AS104" s="247">
        <f t="shared" si="273"/>
        <v>30.66922250307988</v>
      </c>
      <c r="AT104" s="247">
        <f t="shared" si="274"/>
        <v>31.650637623178437</v>
      </c>
      <c r="AU104" s="247">
        <f t="shared" si="275"/>
        <v>32.66345802712015</v>
      </c>
      <c r="AV104" s="247">
        <f t="shared" si="276"/>
        <v>33.708688683987994</v>
      </c>
      <c r="AW104" s="247">
        <f t="shared" si="277"/>
        <v>34.787366721875614</v>
      </c>
      <c r="AX104" s="247">
        <f t="shared" si="278"/>
        <v>35.900562456975635</v>
      </c>
      <c r="AY104" s="247">
        <f t="shared" si="279"/>
        <v>37.049380455598858</v>
      </c>
      <c r="AZ104" s="247">
        <f t="shared" si="280"/>
        <v>38.234960630178023</v>
      </c>
      <c r="BA104" s="247">
        <f t="shared" si="281"/>
        <v>39.458479370343717</v>
      </c>
      <c r="BB104" s="247">
        <f t="shared" si="282"/>
        <v>40.721150710194721</v>
      </c>
      <c r="BC104" s="247">
        <f t="shared" si="283"/>
        <v>42.024227532920953</v>
      </c>
      <c r="BD104" s="247">
        <f t="shared" si="284"/>
        <v>43.369002813974426</v>
      </c>
      <c r="BE104" s="247">
        <f t="shared" si="285"/>
        <v>44.756810904021606</v>
      </c>
      <c r="BF104" s="247">
        <f t="shared" si="286"/>
        <v>46.189028852950301</v>
      </c>
      <c r="BG104" s="247">
        <f t="shared" si="287"/>
        <v>47.66707777624471</v>
      </c>
      <c r="BH104" s="247">
        <f t="shared" si="288"/>
        <v>49.19242426508454</v>
      </c>
      <c r="BI104" s="247">
        <f t="shared" si="289"/>
        <v>50.766581841567245</v>
      </c>
      <c r="BJ104" s="247">
        <f t="shared" si="290"/>
        <v>52.391112460497396</v>
      </c>
      <c r="BK104" s="247">
        <f t="shared" si="291"/>
        <v>54.067628059233314</v>
      </c>
      <c r="BL104" s="247">
        <f t="shared" si="292"/>
        <v>55.797792157128782</v>
      </c>
      <c r="BM104" s="247">
        <f t="shared" si="209"/>
        <v>57.583321506156906</v>
      </c>
      <c r="BN104" s="247">
        <f t="shared" si="210"/>
        <v>59.425987794353929</v>
      </c>
      <c r="BO104" s="247">
        <f t="shared" si="211"/>
        <v>61.327619403773255</v>
      </c>
      <c r="BP104" s="247">
        <f t="shared" si="212"/>
        <v>63.290103224694001</v>
      </c>
      <c r="BQ104" s="247">
        <f t="shared" si="213"/>
        <v>65.315386527884215</v>
      </c>
      <c r="BR104" s="247">
        <f t="shared" si="214"/>
        <v>67.405478896776515</v>
      </c>
      <c r="BS104" s="247">
        <f t="shared" si="215"/>
        <v>69.562454221473359</v>
      </c>
      <c r="BT104" s="247">
        <f t="shared" si="216"/>
        <v>71.788452756560503</v>
      </c>
      <c r="BU104" s="247">
        <f t="shared" si="217"/>
        <v>74.085683244770436</v>
      </c>
      <c r="BV104" s="247">
        <f t="shared" si="218"/>
        <v>76.456425108603099</v>
      </c>
      <c r="BW104" s="247">
        <f t="shared" si="219"/>
        <v>78.903030712078404</v>
      </c>
      <c r="BX104" s="247">
        <f t="shared" si="220"/>
        <v>81.42792769486492</v>
      </c>
      <c r="BY104" s="247">
        <f t="shared" si="221"/>
        <v>84.033621381100602</v>
      </c>
      <c r="BZ104" s="247">
        <f t="shared" si="222"/>
        <v>86.722697265295821</v>
      </c>
      <c r="CA104" s="247">
        <f t="shared" si="223"/>
        <v>89.497823577785283</v>
      </c>
      <c r="CB104" s="247">
        <f t="shared" si="224"/>
        <v>92.361753932274411</v>
      </c>
      <c r="CC104" s="247">
        <f t="shared" si="225"/>
        <v>95.317330058107189</v>
      </c>
      <c r="CD104" s="247">
        <f t="shared" si="226"/>
        <v>98.367484619966618</v>
      </c>
      <c r="CE104" s="247">
        <f t="shared" si="227"/>
        <v>101.51524412780556</v>
      </c>
      <c r="CF104" s="247">
        <f t="shared" si="228"/>
        <v>104.76373193989534</v>
      </c>
      <c r="CG104" s="247">
        <f t="shared" si="229"/>
        <v>108.11617136197199</v>
      </c>
      <c r="CH104" s="247">
        <f t="shared" si="230"/>
        <v>111.5758888455551</v>
      </c>
      <c r="CI104" s="247">
        <f t="shared" si="231"/>
        <v>115.14631728861286</v>
      </c>
      <c r="CJ104" s="247">
        <f t="shared" si="232"/>
        <v>118.83099944184848</v>
      </c>
      <c r="CK104" s="247">
        <f t="shared" si="233"/>
        <v>122.63359142398762</v>
      </c>
      <c r="CL104" s="247">
        <f t="shared" si="234"/>
        <v>126.55786634955523</v>
      </c>
      <c r="CM104" s="247">
        <f t="shared" si="235"/>
        <v>130.60771807274099</v>
      </c>
      <c r="CN104" s="247">
        <f t="shared" si="236"/>
        <v>134.78716505106871</v>
      </c>
      <c r="CO104" s="247">
        <f t="shared" si="237"/>
        <v>139.10035433270292</v>
      </c>
      <c r="CP104" s="247">
        <f t="shared" si="238"/>
        <v>143.55156567134941</v>
      </c>
      <c r="CQ104" s="247">
        <f t="shared" si="239"/>
        <v>148.14521577283259</v>
      </c>
      <c r="CR104" s="247">
        <f t="shared" si="240"/>
        <v>152.88586267756324</v>
      </c>
      <c r="CS104" s="247">
        <f t="shared" si="241"/>
        <v>157.77821028324527</v>
      </c>
      <c r="CT104" s="247">
        <f t="shared" si="242"/>
        <v>162.82711301230913</v>
      </c>
      <c r="CU104" s="247">
        <f t="shared" si="243"/>
        <v>168.03758062870301</v>
      </c>
      <c r="CV104" s="247">
        <f t="shared" si="244"/>
        <v>173.41478320882152</v>
      </c>
      <c r="CW104" s="247">
        <f t="shared" si="245"/>
        <v>178.96405627150381</v>
      </c>
      <c r="CX104" s="247">
        <f t="shared" si="246"/>
        <v>184.69090607219192</v>
      </c>
      <c r="CY104" s="247">
        <f t="shared" si="247"/>
        <v>190.60101506650207</v>
      </c>
      <c r="CZ104" s="247">
        <f t="shared" si="248"/>
        <v>196.70024754863013</v>
      </c>
      <c r="DA104" s="247">
        <f t="shared" si="249"/>
        <v>202.9946554701863</v>
      </c>
      <c r="DB104" s="247">
        <f t="shared" si="250"/>
        <v>209.49048444523228</v>
      </c>
      <c r="DC104" s="247">
        <f t="shared" si="251"/>
        <v>216.19417994747971</v>
      </c>
      <c r="DD104" s="247">
        <f t="shared" si="252"/>
        <v>223.11239370579906</v>
      </c>
      <c r="DE104" s="247">
        <f t="shared" si="253"/>
        <v>230.25199030438463</v>
      </c>
      <c r="DF104" s="247">
        <f t="shared" si="254"/>
        <v>237.62005399412496</v>
      </c>
      <c r="DG104" s="247">
        <f t="shared" si="255"/>
        <v>245.22389572193697</v>
      </c>
      <c r="DH104" s="247">
        <f t="shared" si="256"/>
        <v>253.07106038503895</v>
      </c>
      <c r="DI104" s="247">
        <f t="shared" si="257"/>
        <v>261.16933431736021</v>
      </c>
      <c r="DJ104" s="247">
        <f t="shared" si="258"/>
        <v>269.52675301551574</v>
      </c>
    </row>
    <row r="105" spans="2:114" x14ac:dyDescent="0.2">
      <c r="B105" s="65"/>
      <c r="C105" s="65"/>
      <c r="D105" s="65"/>
      <c r="E105" s="65"/>
      <c r="F105" s="65"/>
      <c r="G105" s="65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/>
      <c r="CB105" s="65"/>
      <c r="CC105" s="65"/>
      <c r="CD105" s="65"/>
      <c r="CE105" s="65"/>
      <c r="CF105" s="65"/>
      <c r="CG105" s="65"/>
      <c r="CH105" s="65"/>
      <c r="CI105" s="65"/>
      <c r="CJ105" s="65"/>
      <c r="CK105" s="65"/>
      <c r="CL105" s="65"/>
      <c r="CM105" s="65"/>
      <c r="CN105" s="65"/>
      <c r="CO105" s="65"/>
      <c r="CP105" s="65"/>
      <c r="CQ105" s="65"/>
      <c r="CR105" s="65"/>
      <c r="CS105" s="65"/>
      <c r="CT105" s="65"/>
      <c r="CU105" s="65"/>
      <c r="CV105" s="65"/>
      <c r="CW105" s="65"/>
      <c r="CX105" s="65"/>
      <c r="CY105" s="65"/>
      <c r="CZ105" s="65"/>
      <c r="DA105" s="65"/>
      <c r="DB105" s="65"/>
      <c r="DC105" s="65"/>
      <c r="DD105" s="65"/>
      <c r="DE105" s="65"/>
      <c r="DF105" s="65"/>
      <c r="DG105" s="65"/>
      <c r="DH105" s="65"/>
      <c r="DI105" s="65"/>
      <c r="DJ105" s="65"/>
    </row>
    <row r="106" spans="2:114" x14ac:dyDescent="0.2">
      <c r="B106" s="64" t="s">
        <v>454</v>
      </c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/>
      <c r="BU106" s="65"/>
      <c r="BV106" s="65"/>
      <c r="BW106" s="65"/>
      <c r="BX106" s="65"/>
      <c r="BY106" s="65"/>
      <c r="BZ106" s="65"/>
      <c r="CA106" s="65"/>
      <c r="CB106" s="65"/>
      <c r="CC106" s="65"/>
      <c r="CD106" s="65"/>
      <c r="CE106" s="65"/>
      <c r="CF106" s="65"/>
      <c r="CG106" s="65"/>
      <c r="CH106" s="65"/>
      <c r="CI106" s="65"/>
      <c r="CJ106" s="65"/>
      <c r="CK106" s="65"/>
      <c r="CL106" s="65"/>
      <c r="CM106" s="65"/>
      <c r="CN106" s="65"/>
      <c r="CO106" s="65"/>
      <c r="CP106" s="65"/>
      <c r="CQ106" s="65"/>
      <c r="CR106" s="65"/>
      <c r="CS106" s="65"/>
      <c r="CT106" s="65"/>
      <c r="CU106" s="65"/>
      <c r="CV106" s="65"/>
      <c r="CW106" s="65"/>
      <c r="CX106" s="65"/>
      <c r="CY106" s="65"/>
      <c r="CZ106" s="65"/>
      <c r="DA106" s="65"/>
      <c r="DB106" s="65"/>
      <c r="DC106" s="65"/>
      <c r="DD106" s="65"/>
      <c r="DE106" s="65"/>
      <c r="DF106" s="65"/>
      <c r="DG106" s="65"/>
      <c r="DH106" s="65"/>
      <c r="DI106" s="65"/>
      <c r="DJ106" s="65"/>
    </row>
    <row r="107" spans="2:114" ht="16" thickBot="1" x14ac:dyDescent="0.25">
      <c r="B107" s="65" t="s">
        <v>455</v>
      </c>
      <c r="C107" s="65" t="s">
        <v>2</v>
      </c>
      <c r="D107" s="65"/>
      <c r="E107" s="65"/>
      <c r="F107" s="65"/>
      <c r="G107" s="65"/>
      <c r="H107" s="74">
        <f>SUM(H101:H104)</f>
        <v>48.149118369470536</v>
      </c>
      <c r="I107" s="74">
        <f t="shared" ref="I107:AF107" si="299">SUM(I101:I104)</f>
        <v>44.372683324153314</v>
      </c>
      <c r="J107" s="74">
        <f t="shared" si="299"/>
        <v>54.111851288725198</v>
      </c>
      <c r="K107" s="74">
        <f t="shared" si="299"/>
        <v>66.583623161802805</v>
      </c>
      <c r="L107" s="74">
        <f t="shared" si="299"/>
        <v>60.780697316838953</v>
      </c>
      <c r="M107" s="74">
        <f t="shared" si="299"/>
        <v>64.996575996589186</v>
      </c>
      <c r="N107" s="74">
        <f t="shared" si="299"/>
        <v>82.554712775064928</v>
      </c>
      <c r="O107" s="74">
        <f t="shared" si="299"/>
        <v>81.820475855092951</v>
      </c>
      <c r="P107" s="74">
        <f t="shared" si="299"/>
        <v>62.198914733875867</v>
      </c>
      <c r="Q107" s="74">
        <f t="shared" si="299"/>
        <v>56.938003702604661</v>
      </c>
      <c r="R107" s="74">
        <f t="shared" si="299"/>
        <v>117.49738594198689</v>
      </c>
      <c r="S107" s="74">
        <f t="shared" si="299"/>
        <v>126.14834029883338</v>
      </c>
      <c r="T107" s="74">
        <f t="shared" si="299"/>
        <v>128.50613407365864</v>
      </c>
      <c r="U107" s="74">
        <f t="shared" si="299"/>
        <v>145.80857555123245</v>
      </c>
      <c r="V107" s="74">
        <f t="shared" si="299"/>
        <v>204.89772906589377</v>
      </c>
      <c r="W107" s="74">
        <f t="shared" si="299"/>
        <v>182.31933096400877</v>
      </c>
      <c r="X107" s="74">
        <f t="shared" si="299"/>
        <v>179.36510076124259</v>
      </c>
      <c r="Y107" s="74">
        <f t="shared" si="299"/>
        <v>147.40249395816295</v>
      </c>
      <c r="Z107" s="74">
        <f t="shared" si="299"/>
        <v>226.73966487120447</v>
      </c>
      <c r="AA107" s="74">
        <f t="shared" si="299"/>
        <v>233.05825178139636</v>
      </c>
      <c r="AB107" s="74">
        <f t="shared" si="299"/>
        <v>251.10097271431286</v>
      </c>
      <c r="AC107" s="74">
        <f t="shared" si="299"/>
        <v>260.79245613732479</v>
      </c>
      <c r="AD107" s="74">
        <f t="shared" si="299"/>
        <v>207.8168681851688</v>
      </c>
      <c r="AE107" s="74">
        <f t="shared" si="299"/>
        <v>178.46650748215663</v>
      </c>
      <c r="AF107" s="74">
        <f t="shared" si="299"/>
        <v>207.9452375226233</v>
      </c>
      <c r="AG107" s="74">
        <f t="shared" ref="AG107" si="300">SUM(AG101:AG104)</f>
        <v>191.05293492963077</v>
      </c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5"/>
      <c r="DI107" s="65"/>
      <c r="DJ107" s="65"/>
    </row>
    <row r="108" spans="2:114" ht="16" thickBot="1" x14ac:dyDescent="0.25">
      <c r="B108" s="75" t="s">
        <v>453</v>
      </c>
      <c r="C108" s="379">
        <f>(CORREL(H107:AG107,H82:AG82))^2</f>
        <v>0.79655125736026422</v>
      </c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/>
      <c r="CB108" s="65"/>
      <c r="CC108" s="65"/>
      <c r="CD108" s="65"/>
      <c r="CE108" s="65"/>
      <c r="CF108" s="65"/>
      <c r="CG108" s="65"/>
      <c r="CH108" s="65"/>
      <c r="CI108" s="65"/>
      <c r="CJ108" s="65"/>
      <c r="CK108" s="65"/>
      <c r="CL108" s="65"/>
      <c r="CM108" s="65"/>
      <c r="CN108" s="65"/>
      <c r="CO108" s="65"/>
      <c r="CP108" s="65"/>
      <c r="CQ108" s="65"/>
      <c r="CR108" s="65"/>
      <c r="CS108" s="65"/>
      <c r="CT108" s="65"/>
      <c r="CU108" s="65"/>
      <c r="CV108" s="65"/>
      <c r="CW108" s="65"/>
      <c r="CX108" s="65"/>
      <c r="CY108" s="65"/>
      <c r="CZ108" s="65"/>
      <c r="DA108" s="65"/>
      <c r="DB108" s="65"/>
      <c r="DC108" s="65"/>
      <c r="DD108" s="65"/>
      <c r="DE108" s="65"/>
      <c r="DF108" s="65"/>
      <c r="DG108" s="65"/>
      <c r="DH108" s="65"/>
      <c r="DI108" s="65"/>
      <c r="DJ108" s="65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:DK119"/>
  <sheetViews>
    <sheetView zoomScale="80" zoomScaleNormal="80" workbookViewId="0">
      <pane xSplit="3" ySplit="2" topLeftCell="D3" activePane="bottomRight" state="frozen"/>
      <selection activeCell="B51" sqref="B51:B70"/>
      <selection pane="topRight" activeCell="B51" sqref="B51:B70"/>
      <selection pane="bottomLeft" activeCell="B51" sqref="B51:B70"/>
      <selection pane="bottomRight" activeCell="A117" sqref="A117:XFD118"/>
    </sheetView>
  </sheetViews>
  <sheetFormatPr baseColWidth="10" defaultColWidth="11.5" defaultRowHeight="15" x14ac:dyDescent="0.2"/>
  <cols>
    <col min="1" max="1" width="5.6640625" style="9" bestFit="1" customWidth="1"/>
    <col min="2" max="2" width="54.33203125" style="2" bestFit="1" customWidth="1"/>
    <col min="3" max="3" width="14.5" style="5" bestFit="1" customWidth="1"/>
    <col min="4" max="33" width="8.6640625" bestFit="1" customWidth="1"/>
    <col min="34" max="98" width="6.5" bestFit="1" customWidth="1"/>
    <col min="99" max="113" width="7.1640625" bestFit="1" customWidth="1"/>
    <col min="114" max="114" width="7.5" bestFit="1" customWidth="1"/>
    <col min="115" max="115" width="44.1640625" style="390" bestFit="1" customWidth="1"/>
  </cols>
  <sheetData>
    <row r="1" spans="1:115" x14ac:dyDescent="0.2">
      <c r="A1" s="9" t="s">
        <v>62</v>
      </c>
    </row>
    <row r="2" spans="1:115" s="1" customFormat="1" x14ac:dyDescent="0.2">
      <c r="A2" s="9" t="s">
        <v>57</v>
      </c>
      <c r="B2" s="26" t="e">
        <f ca="1">MID(CELL("Dateiname",$B$2),FIND("]", CELL("Dateiname",$B$2))+1,31)&amp;" HI"</f>
        <v>#VALUE!</v>
      </c>
      <c r="C2" s="10" t="s">
        <v>1</v>
      </c>
      <c r="D2" s="11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s="9" t="s">
        <v>57</v>
      </c>
      <c r="B3" s="7" t="str">
        <f>'Data Non-Energy-Sector'!B40</f>
        <v>Flat Panel Display</v>
      </c>
      <c r="C3" s="8" t="s">
        <v>2</v>
      </c>
      <c r="D3" s="63">
        <f>D98</f>
        <v>81.915678981804675</v>
      </c>
      <c r="E3" s="63">
        <f t="shared" ref="E3:BL7" si="51">E98</f>
        <v>55.637955557381829</v>
      </c>
      <c r="F3" s="63">
        <f t="shared" si="51"/>
        <v>56.910423943194942</v>
      </c>
      <c r="G3" s="63">
        <f t="shared" si="51"/>
        <v>58.431978463914703</v>
      </c>
      <c r="H3" s="63">
        <f t="shared" si="51"/>
        <v>59.732563634880208</v>
      </c>
      <c r="I3" s="63">
        <f t="shared" si="51"/>
        <v>120.3610598754817</v>
      </c>
      <c r="J3" s="63">
        <f t="shared" si="51"/>
        <v>98.913332865649437</v>
      </c>
      <c r="K3" s="63">
        <f t="shared" si="51"/>
        <v>121.52508331991957</v>
      </c>
      <c r="L3" s="63">
        <f t="shared" si="51"/>
        <v>125.1599829897189</v>
      </c>
      <c r="M3" s="63">
        <f t="shared" si="51"/>
        <v>118.69082809769013</v>
      </c>
      <c r="N3" s="63">
        <f t="shared" si="51"/>
        <v>206.80459753318524</v>
      </c>
      <c r="O3" s="63">
        <f t="shared" si="51"/>
        <v>220.25620302796406</v>
      </c>
      <c r="P3" s="63">
        <f t="shared" si="51"/>
        <v>219.53911433068262</v>
      </c>
      <c r="Q3" s="63">
        <f t="shared" si="51"/>
        <v>253.03079365437125</v>
      </c>
      <c r="R3" s="63">
        <f t="shared" si="51"/>
        <v>288.37768468945393</v>
      </c>
      <c r="S3" s="63">
        <f t="shared" si="51"/>
        <v>374.12631997064096</v>
      </c>
      <c r="T3" s="63">
        <f t="shared" si="51"/>
        <v>480.77793174784665</v>
      </c>
      <c r="U3" s="63">
        <f t="shared" si="51"/>
        <v>479.71712748428951</v>
      </c>
      <c r="V3" s="63">
        <f t="shared" si="51"/>
        <v>498.5389786317125</v>
      </c>
      <c r="W3" s="63">
        <f t="shared" si="51"/>
        <v>489.08286734699476</v>
      </c>
      <c r="X3" s="63">
        <f t="shared" si="51"/>
        <v>549.80101665626808</v>
      </c>
      <c r="Y3" s="63">
        <f t="shared" si="51"/>
        <v>615.81998221126992</v>
      </c>
      <c r="Z3" s="63">
        <f t="shared" si="51"/>
        <v>734.69777703700333</v>
      </c>
      <c r="AA3" s="63">
        <f t="shared" si="51"/>
        <v>742.36802189105026</v>
      </c>
      <c r="AB3" s="63">
        <f t="shared" si="51"/>
        <v>789.9725538197315</v>
      </c>
      <c r="AC3" s="63">
        <f t="shared" si="51"/>
        <v>704.40538799912338</v>
      </c>
      <c r="AD3" s="63">
        <f t="shared" si="51"/>
        <v>624.13209873776452</v>
      </c>
      <c r="AE3" s="63">
        <f t="shared" si="51"/>
        <v>649.42702454900973</v>
      </c>
      <c r="AF3" s="63">
        <f t="shared" si="51"/>
        <v>670.46567422373278</v>
      </c>
      <c r="AG3" s="63">
        <f t="shared" si="51"/>
        <v>687.2799441915314</v>
      </c>
      <c r="AH3" s="63">
        <f t="shared" si="51"/>
        <v>709.27290240566037</v>
      </c>
      <c r="AI3" s="63">
        <f t="shared" si="51"/>
        <v>731.96963528264155</v>
      </c>
      <c r="AJ3" s="63">
        <f t="shared" si="51"/>
        <v>755.39266361168609</v>
      </c>
      <c r="AK3" s="63">
        <f t="shared" si="51"/>
        <v>779.56522884726007</v>
      </c>
      <c r="AL3" s="63">
        <f t="shared" si="51"/>
        <v>804.51131617037242</v>
      </c>
      <c r="AM3" s="63">
        <f t="shared" si="51"/>
        <v>830.25567828782437</v>
      </c>
      <c r="AN3" s="63">
        <f t="shared" si="51"/>
        <v>856.82385999303472</v>
      </c>
      <c r="AO3" s="63">
        <f t="shared" si="51"/>
        <v>884.24222351281185</v>
      </c>
      <c r="AP3" s="63">
        <f t="shared" si="51"/>
        <v>912.5379746652219</v>
      </c>
      <c r="AQ3" s="63">
        <f t="shared" si="51"/>
        <v>941.73918985450905</v>
      </c>
      <c r="AR3" s="63">
        <f t="shared" si="51"/>
        <v>971.87484392985334</v>
      </c>
      <c r="AS3" s="63">
        <f t="shared" si="51"/>
        <v>1002.9748389356087</v>
      </c>
      <c r="AT3" s="63">
        <f t="shared" si="51"/>
        <v>1035.0700337815481</v>
      </c>
      <c r="AU3" s="63">
        <f t="shared" si="51"/>
        <v>1068.1922748625577</v>
      </c>
      <c r="AV3" s="63">
        <f t="shared" si="51"/>
        <v>1102.3744276581597</v>
      </c>
      <c r="AW3" s="63">
        <f t="shared" si="51"/>
        <v>1137.6504093432209</v>
      </c>
      <c r="AX3" s="63">
        <f t="shared" si="51"/>
        <v>1174.055222442204</v>
      </c>
      <c r="AY3" s="63">
        <f t="shared" si="51"/>
        <v>1211.6249895603546</v>
      </c>
      <c r="AZ3" s="63">
        <f t="shared" si="51"/>
        <v>1250.396989226286</v>
      </c>
      <c r="BA3" s="63">
        <f t="shared" si="51"/>
        <v>1290.4096928815272</v>
      </c>
      <c r="BB3" s="63">
        <f t="shared" si="51"/>
        <v>1331.702803053736</v>
      </c>
      <c r="BC3" s="63">
        <f t="shared" si="51"/>
        <v>1374.3172927514556</v>
      </c>
      <c r="BD3" s="63">
        <f t="shared" si="51"/>
        <v>1418.2954461195022</v>
      </c>
      <c r="BE3" s="63">
        <f t="shared" si="51"/>
        <v>1463.6809003953263</v>
      </c>
      <c r="BF3" s="63">
        <f t="shared" si="51"/>
        <v>1510.5186892079766</v>
      </c>
      <c r="BG3" s="63">
        <f t="shared" si="51"/>
        <v>1558.8552872626319</v>
      </c>
      <c r="BH3" s="63">
        <f t="shared" si="51"/>
        <v>1608.7386564550361</v>
      </c>
      <c r="BI3" s="63">
        <f t="shared" si="51"/>
        <v>1660.2182934615973</v>
      </c>
      <c r="BJ3" s="63">
        <f t="shared" si="51"/>
        <v>1713.3452788523684</v>
      </c>
      <c r="BK3" s="63">
        <f t="shared" si="51"/>
        <v>1768.1723277756444</v>
      </c>
      <c r="BL3" s="63">
        <f t="shared" si="51"/>
        <v>1824.753842264465</v>
      </c>
      <c r="BM3" s="63">
        <f t="shared" ref="BM3:DJ6" si="52">BM98</f>
        <v>1883.1459652169278</v>
      </c>
      <c r="BN3" s="63">
        <f t="shared" si="52"/>
        <v>1943.4066361038697</v>
      </c>
      <c r="BO3" s="63">
        <f t="shared" si="52"/>
        <v>2005.5956484591936</v>
      </c>
      <c r="BP3" s="63">
        <f t="shared" si="52"/>
        <v>2069.774709209888</v>
      </c>
      <c r="BQ3" s="63">
        <f t="shared" si="52"/>
        <v>2136.0074999046046</v>
      </c>
      <c r="BR3" s="63">
        <f t="shared" si="52"/>
        <v>2204.3597399015521</v>
      </c>
      <c r="BS3" s="63">
        <f t="shared" si="52"/>
        <v>2274.8992515784016</v>
      </c>
      <c r="BT3" s="63">
        <f t="shared" si="52"/>
        <v>2347.6960276289105</v>
      </c>
      <c r="BU3" s="63">
        <f t="shared" si="52"/>
        <v>2422.8223005130358</v>
      </c>
      <c r="BV3" s="63">
        <f t="shared" si="52"/>
        <v>2500.3526141294528</v>
      </c>
      <c r="BW3" s="63">
        <f t="shared" si="52"/>
        <v>2580.3638977815954</v>
      </c>
      <c r="BX3" s="63">
        <f t="shared" si="52"/>
        <v>2662.9355425106064</v>
      </c>
      <c r="BY3" s="63">
        <f t="shared" si="52"/>
        <v>2748.1494798709459</v>
      </c>
      <c r="BZ3" s="63">
        <f t="shared" si="52"/>
        <v>2836.0902632268162</v>
      </c>
      <c r="CA3" s="63">
        <f t="shared" si="52"/>
        <v>2926.8451516500745</v>
      </c>
      <c r="CB3" s="63">
        <f t="shared" si="52"/>
        <v>3020.5041965028768</v>
      </c>
      <c r="CC3" s="63">
        <f t="shared" si="52"/>
        <v>3117.1603307909691</v>
      </c>
      <c r="CD3" s="63">
        <f t="shared" si="52"/>
        <v>3216.90946137628</v>
      </c>
      <c r="CE3" s="63">
        <f t="shared" si="52"/>
        <v>3319.8505641403212</v>
      </c>
      <c r="CF3" s="63">
        <f t="shared" si="52"/>
        <v>3426.0857821928116</v>
      </c>
      <c r="CG3" s="63">
        <f t="shared" si="52"/>
        <v>3535.7205272229817</v>
      </c>
      <c r="CH3" s="63">
        <f t="shared" si="52"/>
        <v>3648.8635840941174</v>
      </c>
      <c r="CI3" s="63">
        <f t="shared" si="52"/>
        <v>3765.6272187851291</v>
      </c>
      <c r="CJ3" s="63">
        <f t="shared" si="52"/>
        <v>3886.1272897862532</v>
      </c>
      <c r="CK3" s="63">
        <f t="shared" si="52"/>
        <v>4010.4833630594135</v>
      </c>
      <c r="CL3" s="63">
        <f t="shared" si="52"/>
        <v>4138.8188306773145</v>
      </c>
      <c r="CM3" s="63">
        <f t="shared" si="52"/>
        <v>4271.2610332589884</v>
      </c>
      <c r="CN3" s="63">
        <f t="shared" si="52"/>
        <v>4407.9413863232758</v>
      </c>
      <c r="CO3" s="63">
        <f t="shared" si="52"/>
        <v>4548.9955106856205</v>
      </c>
      <c r="CP3" s="63">
        <f t="shared" si="52"/>
        <v>4694.5633670275602</v>
      </c>
      <c r="CQ3" s="63">
        <f t="shared" si="52"/>
        <v>4844.7893947724424</v>
      </c>
      <c r="CR3" s="63">
        <f t="shared" si="52"/>
        <v>4999.8226554051607</v>
      </c>
      <c r="CS3" s="63">
        <f t="shared" si="52"/>
        <v>5159.8169803781257</v>
      </c>
      <c r="CT3" s="63">
        <f t="shared" si="52"/>
        <v>5324.9311237502261</v>
      </c>
      <c r="CU3" s="63">
        <f t="shared" si="52"/>
        <v>5495.3289197102331</v>
      </c>
      <c r="CV3" s="63">
        <f t="shared" si="52"/>
        <v>5671.1794451409605</v>
      </c>
      <c r="CW3" s="63">
        <f t="shared" si="52"/>
        <v>5852.6571873854718</v>
      </c>
      <c r="CX3" s="63">
        <f t="shared" si="52"/>
        <v>6039.9422173818075</v>
      </c>
      <c r="CY3" s="63">
        <f t="shared" si="52"/>
        <v>6233.2203683380258</v>
      </c>
      <c r="CZ3" s="63">
        <f t="shared" si="52"/>
        <v>6432.683420124843</v>
      </c>
      <c r="DA3" s="63">
        <f t="shared" si="52"/>
        <v>6638.5292895688381</v>
      </c>
      <c r="DB3" s="63">
        <f t="shared" si="52"/>
        <v>6850.9622268350413</v>
      </c>
      <c r="DC3" s="63">
        <f t="shared" si="52"/>
        <v>7070.1930180937625</v>
      </c>
      <c r="DD3" s="63">
        <f t="shared" si="52"/>
        <v>7296.4391946727628</v>
      </c>
      <c r="DE3" s="63">
        <f t="shared" si="52"/>
        <v>7529.9252489022911</v>
      </c>
      <c r="DF3" s="63">
        <f t="shared" si="52"/>
        <v>7770.8828568671643</v>
      </c>
      <c r="DG3" s="63">
        <f t="shared" si="52"/>
        <v>8019.5511082869134</v>
      </c>
      <c r="DH3" s="63">
        <f t="shared" si="52"/>
        <v>8276.1767437520957</v>
      </c>
      <c r="DI3" s="63">
        <f t="shared" si="52"/>
        <v>8541.014399552163</v>
      </c>
      <c r="DJ3" s="63">
        <f t="shared" si="52"/>
        <v>8814.3268603378328</v>
      </c>
    </row>
    <row r="4" spans="1:115" x14ac:dyDescent="0.2">
      <c r="A4" s="9" t="s">
        <v>57</v>
      </c>
      <c r="B4" s="7" t="str">
        <f>'Data Non-Energy-Sector'!B41</f>
        <v>Solders</v>
      </c>
      <c r="C4" s="8" t="s">
        <v>2</v>
      </c>
      <c r="D4" s="63">
        <f t="shared" ref="D4:S9" si="53">D99</f>
        <v>14.771679816391009</v>
      </c>
      <c r="E4" s="63">
        <f t="shared" si="53"/>
        <v>10.033073952970495</v>
      </c>
      <c r="F4" s="63">
        <f t="shared" si="53"/>
        <v>10.262535465166302</v>
      </c>
      <c r="G4" s="63">
        <f t="shared" si="53"/>
        <v>10.536914149230521</v>
      </c>
      <c r="H4" s="63">
        <f t="shared" si="53"/>
        <v>10.771445901371841</v>
      </c>
      <c r="I4" s="63">
        <f t="shared" si="53"/>
        <v>21.704453420168832</v>
      </c>
      <c r="J4" s="63">
        <f t="shared" si="53"/>
        <v>17.836830516756457</v>
      </c>
      <c r="K4" s="63">
        <f t="shared" si="53"/>
        <v>21.914359287198614</v>
      </c>
      <c r="L4" s="63">
        <f t="shared" si="53"/>
        <v>22.569832998146033</v>
      </c>
      <c r="M4" s="63">
        <f t="shared" si="53"/>
        <v>21.403264083190024</v>
      </c>
      <c r="N4" s="63">
        <f t="shared" si="53"/>
        <v>37.292632342049799</v>
      </c>
      <c r="O4" s="63">
        <f t="shared" si="53"/>
        <v>39.718331693567293</v>
      </c>
      <c r="P4" s="63">
        <f t="shared" si="53"/>
        <v>39.589020617008345</v>
      </c>
      <c r="Q4" s="63">
        <f t="shared" si="53"/>
        <v>45.628503773739077</v>
      </c>
      <c r="R4" s="63">
        <f t="shared" si="53"/>
        <v>52.002533304655628</v>
      </c>
      <c r="S4" s="63">
        <f t="shared" si="53"/>
        <v>67.465401961918857</v>
      </c>
      <c r="T4" s="63">
        <f t="shared" si="51"/>
        <v>86.697659823382182</v>
      </c>
      <c r="U4" s="63">
        <f t="shared" si="51"/>
        <v>86.506367251265317</v>
      </c>
      <c r="V4" s="63">
        <f t="shared" si="51"/>
        <v>89.900471556538321</v>
      </c>
      <c r="W4" s="63">
        <f t="shared" si="51"/>
        <v>88.195271160933487</v>
      </c>
      <c r="X4" s="63">
        <f t="shared" si="51"/>
        <v>99.144445626540147</v>
      </c>
      <c r="Y4" s="63">
        <f t="shared" si="51"/>
        <v>111.04950498891753</v>
      </c>
      <c r="Z4" s="63">
        <f t="shared" si="51"/>
        <v>132.48648438372192</v>
      </c>
      <c r="AA4" s="63">
        <f t="shared" si="51"/>
        <v>133.86964329182874</v>
      </c>
      <c r="AB4" s="63">
        <f t="shared" si="51"/>
        <v>142.45406708224667</v>
      </c>
      <c r="AC4" s="63">
        <f t="shared" si="51"/>
        <v>127.02392242607144</v>
      </c>
      <c r="AD4" s="63">
        <f t="shared" si="51"/>
        <v>112.5484112477936</v>
      </c>
      <c r="AE4" s="63">
        <f t="shared" si="51"/>
        <v>117.10979131211651</v>
      </c>
      <c r="AF4" s="63">
        <f t="shared" si="51"/>
        <v>120.9036461714928</v>
      </c>
      <c r="AG4" s="63">
        <f t="shared" si="51"/>
        <v>123.93572764109582</v>
      </c>
      <c r="AH4" s="63">
        <f t="shared" si="51"/>
        <v>127.90167092561089</v>
      </c>
      <c r="AI4" s="63">
        <f t="shared" si="51"/>
        <v>131.99452439523043</v>
      </c>
      <c r="AJ4" s="63">
        <f t="shared" si="51"/>
        <v>136.21834917587782</v>
      </c>
      <c r="AK4" s="63">
        <f t="shared" si="51"/>
        <v>140.57733634950591</v>
      </c>
      <c r="AL4" s="63">
        <f t="shared" si="51"/>
        <v>145.0758111126901</v>
      </c>
      <c r="AM4" s="63">
        <f t="shared" si="51"/>
        <v>149.71823706829619</v>
      </c>
      <c r="AN4" s="63">
        <f t="shared" si="51"/>
        <v>154.50922065448168</v>
      </c>
      <c r="AO4" s="63">
        <f t="shared" si="51"/>
        <v>159.45351571542511</v>
      </c>
      <c r="AP4" s="63">
        <f t="shared" si="51"/>
        <v>164.55602821831872</v>
      </c>
      <c r="AQ4" s="63">
        <f t="shared" si="51"/>
        <v>169.82182112130491</v>
      </c>
      <c r="AR4" s="63">
        <f t="shared" si="51"/>
        <v>175.25611939718667</v>
      </c>
      <c r="AS4" s="63">
        <f t="shared" si="51"/>
        <v>180.86431521789663</v>
      </c>
      <c r="AT4" s="63">
        <f t="shared" si="51"/>
        <v>186.65197330486933</v>
      </c>
      <c r="AU4" s="63">
        <f t="shared" si="51"/>
        <v>192.62483645062517</v>
      </c>
      <c r="AV4" s="63">
        <f t="shared" si="51"/>
        <v>198.78883121704519</v>
      </c>
      <c r="AW4" s="63">
        <f t="shared" si="51"/>
        <v>205.15007381599062</v>
      </c>
      <c r="AX4" s="63">
        <f t="shared" si="51"/>
        <v>211.71487617810232</v>
      </c>
      <c r="AY4" s="63">
        <f t="shared" si="51"/>
        <v>218.48975221580159</v>
      </c>
      <c r="AZ4" s="63">
        <f t="shared" si="51"/>
        <v>225.48142428670724</v>
      </c>
      <c r="BA4" s="63">
        <f t="shared" si="51"/>
        <v>232.69682986388187</v>
      </c>
      <c r="BB4" s="63">
        <f t="shared" si="51"/>
        <v>240.14312841952611</v>
      </c>
      <c r="BC4" s="63">
        <f t="shared" si="51"/>
        <v>247.82770852895095</v>
      </c>
      <c r="BD4" s="63">
        <f t="shared" si="51"/>
        <v>255.75819520187738</v>
      </c>
      <c r="BE4" s="63">
        <f t="shared" si="51"/>
        <v>263.94245744833745</v>
      </c>
      <c r="BF4" s="63">
        <f t="shared" si="51"/>
        <v>272.38861608668424</v>
      </c>
      <c r="BG4" s="63">
        <f t="shared" si="51"/>
        <v>281.10505180145816</v>
      </c>
      <c r="BH4" s="63">
        <f t="shared" si="51"/>
        <v>290.10041345910486</v>
      </c>
      <c r="BI4" s="63">
        <f t="shared" si="51"/>
        <v>299.38362668979624</v>
      </c>
      <c r="BJ4" s="63">
        <f t="shared" si="51"/>
        <v>308.96390274386971</v>
      </c>
      <c r="BK4" s="63">
        <f t="shared" si="51"/>
        <v>318.85074763167353</v>
      </c>
      <c r="BL4" s="63">
        <f t="shared" si="51"/>
        <v>329.05397155588707</v>
      </c>
      <c r="BM4" s="63">
        <f t="shared" si="52"/>
        <v>339.5836986456755</v>
      </c>
      <c r="BN4" s="63">
        <f t="shared" si="52"/>
        <v>350.45037700233712</v>
      </c>
      <c r="BO4" s="63">
        <f t="shared" si="52"/>
        <v>361.66478906641191</v>
      </c>
      <c r="BP4" s="63">
        <f t="shared" si="52"/>
        <v>373.23806231653708</v>
      </c>
      <c r="BQ4" s="63">
        <f t="shared" si="52"/>
        <v>385.18168031066625</v>
      </c>
      <c r="BR4" s="63">
        <f t="shared" si="52"/>
        <v>397.50749408060756</v>
      </c>
      <c r="BS4" s="63">
        <f t="shared" si="52"/>
        <v>410.22773389118703</v>
      </c>
      <c r="BT4" s="63">
        <f t="shared" si="52"/>
        <v>423.35502137570501</v>
      </c>
      <c r="BU4" s="63">
        <f t="shared" si="52"/>
        <v>436.90238205972759</v>
      </c>
      <c r="BV4" s="63">
        <f t="shared" si="52"/>
        <v>450.88325828563887</v>
      </c>
      <c r="BW4" s="63">
        <f t="shared" si="52"/>
        <v>465.31152255077933</v>
      </c>
      <c r="BX4" s="63">
        <f t="shared" si="52"/>
        <v>480.20149127240427</v>
      </c>
      <c r="BY4" s="63">
        <f t="shared" si="52"/>
        <v>495.56793899312123</v>
      </c>
      <c r="BZ4" s="63">
        <f t="shared" si="52"/>
        <v>511.4261130409011</v>
      </c>
      <c r="CA4" s="63">
        <f t="shared" si="52"/>
        <v>527.79174865820994</v>
      </c>
      <c r="CB4" s="63">
        <f t="shared" si="52"/>
        <v>544.68108461527265</v>
      </c>
      <c r="CC4" s="63">
        <f t="shared" si="52"/>
        <v>562.11087932296141</v>
      </c>
      <c r="CD4" s="63">
        <f t="shared" si="52"/>
        <v>580.09842746129618</v>
      </c>
      <c r="CE4" s="63">
        <f t="shared" si="52"/>
        <v>598.66157714005772</v>
      </c>
      <c r="CF4" s="63">
        <f t="shared" si="52"/>
        <v>617.81874760853952</v>
      </c>
      <c r="CG4" s="63">
        <f t="shared" si="52"/>
        <v>637.58894753201275</v>
      </c>
      <c r="CH4" s="63">
        <f t="shared" si="52"/>
        <v>657.99179385303717</v>
      </c>
      <c r="CI4" s="63">
        <f t="shared" si="52"/>
        <v>679.04753125633442</v>
      </c>
      <c r="CJ4" s="63">
        <f t="shared" si="52"/>
        <v>700.7770522565371</v>
      </c>
      <c r="CK4" s="63">
        <f t="shared" si="52"/>
        <v>723.2019179287463</v>
      </c>
      <c r="CL4" s="63">
        <f t="shared" si="52"/>
        <v>746.34437930246622</v>
      </c>
      <c r="CM4" s="63">
        <f t="shared" si="52"/>
        <v>770.22739944014518</v>
      </c>
      <c r="CN4" s="63">
        <f t="shared" si="52"/>
        <v>794.87467622222982</v>
      </c>
      <c r="CO4" s="63">
        <f t="shared" si="52"/>
        <v>820.31066586134125</v>
      </c>
      <c r="CP4" s="63">
        <f t="shared" si="52"/>
        <v>846.5606071689042</v>
      </c>
      <c r="CQ4" s="63">
        <f t="shared" si="52"/>
        <v>873.65054659830912</v>
      </c>
      <c r="CR4" s="63">
        <f t="shared" si="52"/>
        <v>901.60736408945502</v>
      </c>
      <c r="CS4" s="63">
        <f t="shared" si="52"/>
        <v>930.45879974031766</v>
      </c>
      <c r="CT4" s="63">
        <f t="shared" si="52"/>
        <v>960.23348133200784</v>
      </c>
      <c r="CU4" s="63">
        <f t="shared" si="52"/>
        <v>990.96095273463209</v>
      </c>
      <c r="CV4" s="63">
        <f t="shared" si="52"/>
        <v>1022.6717032221403</v>
      </c>
      <c r="CW4" s="63">
        <f t="shared" si="52"/>
        <v>1055.3971977252488</v>
      </c>
      <c r="CX4" s="63">
        <f t="shared" si="52"/>
        <v>1089.1699080524568</v>
      </c>
      <c r="CY4" s="63">
        <f t="shared" si="52"/>
        <v>1124.0233451101353</v>
      </c>
      <c r="CZ4" s="63">
        <f t="shared" si="52"/>
        <v>1159.9920921536598</v>
      </c>
      <c r="DA4" s="63">
        <f t="shared" si="52"/>
        <v>1197.1118391025768</v>
      </c>
      <c r="DB4" s="63">
        <f t="shared" si="52"/>
        <v>1235.4194179538592</v>
      </c>
      <c r="DC4" s="63">
        <f t="shared" si="52"/>
        <v>1274.9528393283829</v>
      </c>
      <c r="DD4" s="63">
        <f t="shared" si="52"/>
        <v>1315.7513301868912</v>
      </c>
      <c r="DE4" s="63">
        <f t="shared" si="52"/>
        <v>1357.8553727528717</v>
      </c>
      <c r="DF4" s="63">
        <f t="shared" si="52"/>
        <v>1401.3067446809637</v>
      </c>
      <c r="DG4" s="63">
        <f t="shared" si="52"/>
        <v>1446.1485605107546</v>
      </c>
      <c r="DH4" s="63">
        <f t="shared" si="52"/>
        <v>1492.4253144470988</v>
      </c>
      <c r="DI4" s="63">
        <f t="shared" si="52"/>
        <v>1540.1829245094059</v>
      </c>
      <c r="DJ4" s="63">
        <f t="shared" si="52"/>
        <v>1589.468778093707</v>
      </c>
    </row>
    <row r="5" spans="1:115" x14ac:dyDescent="0.2">
      <c r="A5" s="9" t="s">
        <v>57</v>
      </c>
      <c r="B5" s="7" t="str">
        <f>'Data Non-Energy-Sector'!B42</f>
        <v>Thermal Interface Materials</v>
      </c>
      <c r="C5" s="8" t="s">
        <v>2</v>
      </c>
      <c r="D5" s="63">
        <f t="shared" si="53"/>
        <v>9.4001598831579152</v>
      </c>
      <c r="E5" s="63">
        <f t="shared" si="51"/>
        <v>6.3846834246175881</v>
      </c>
      <c r="F5" s="63">
        <f t="shared" si="51"/>
        <v>6.5307043869240102</v>
      </c>
      <c r="G5" s="63">
        <f t="shared" si="51"/>
        <v>6.7053090040557866</v>
      </c>
      <c r="H5" s="63">
        <f t="shared" si="51"/>
        <v>6.854556482691172</v>
      </c>
      <c r="I5" s="63">
        <f t="shared" si="51"/>
        <v>13.811924903743803</v>
      </c>
      <c r="J5" s="63">
        <f t="shared" si="51"/>
        <v>11.35071032884502</v>
      </c>
      <c r="K5" s="63">
        <f t="shared" si="51"/>
        <v>13.945501364580936</v>
      </c>
      <c r="L5" s="63">
        <f t="shared" si="51"/>
        <v>14.362620998820203</v>
      </c>
      <c r="M5" s="63">
        <f t="shared" si="51"/>
        <v>13.620258962030016</v>
      </c>
      <c r="N5" s="63">
        <f t="shared" si="51"/>
        <v>23.731675126758965</v>
      </c>
      <c r="O5" s="63">
        <f t="shared" si="51"/>
        <v>25.275301986815553</v>
      </c>
      <c r="P5" s="63">
        <f t="shared" si="51"/>
        <v>25.193013119914401</v>
      </c>
      <c r="Q5" s="63">
        <f t="shared" si="51"/>
        <v>29.036320583288507</v>
      </c>
      <c r="R5" s="63">
        <f t="shared" si="51"/>
        <v>33.092521193871768</v>
      </c>
      <c r="S5" s="63">
        <f t="shared" si="51"/>
        <v>42.932528521221094</v>
      </c>
      <c r="T5" s="63">
        <f t="shared" si="51"/>
        <v>55.17123806942503</v>
      </c>
      <c r="U5" s="63">
        <f t="shared" si="51"/>
        <v>55.049506432623389</v>
      </c>
      <c r="V5" s="63">
        <f t="shared" si="51"/>
        <v>57.20939099052439</v>
      </c>
      <c r="W5" s="63">
        <f t="shared" si="51"/>
        <v>56.124263466048582</v>
      </c>
      <c r="X5" s="63">
        <f t="shared" si="51"/>
        <v>63.091919944161923</v>
      </c>
      <c r="Y5" s="63">
        <f t="shared" si="51"/>
        <v>70.667866811129343</v>
      </c>
      <c r="Z5" s="63">
        <f t="shared" si="51"/>
        <v>84.309580971459411</v>
      </c>
      <c r="AA5" s="63">
        <f t="shared" si="51"/>
        <v>85.18977300389102</v>
      </c>
      <c r="AB5" s="63">
        <f t="shared" si="51"/>
        <v>90.652588143247883</v>
      </c>
      <c r="AC5" s="63">
        <f t="shared" si="51"/>
        <v>80.833405180227288</v>
      </c>
      <c r="AD5" s="63">
        <f t="shared" si="51"/>
        <v>71.621716248595931</v>
      </c>
      <c r="AE5" s="63">
        <f t="shared" si="51"/>
        <v>74.524412653165058</v>
      </c>
      <c r="AF5" s="63">
        <f t="shared" si="51"/>
        <v>76.938683927313605</v>
      </c>
      <c r="AG5" s="63">
        <f t="shared" si="51"/>
        <v>78.868190317060993</v>
      </c>
      <c r="AH5" s="63">
        <f t="shared" si="51"/>
        <v>81.39197240720695</v>
      </c>
      <c r="AI5" s="63">
        <f t="shared" si="51"/>
        <v>83.99651552423758</v>
      </c>
      <c r="AJ5" s="63">
        <f t="shared" si="51"/>
        <v>86.684404021013179</v>
      </c>
      <c r="AK5" s="63">
        <f t="shared" si="51"/>
        <v>89.458304949685598</v>
      </c>
      <c r="AL5" s="63">
        <f t="shared" si="51"/>
        <v>92.320970708075535</v>
      </c>
      <c r="AM5" s="63">
        <f t="shared" si="51"/>
        <v>95.275241770733956</v>
      </c>
      <c r="AN5" s="63">
        <f t="shared" si="51"/>
        <v>98.324049507397447</v>
      </c>
      <c r="AO5" s="63">
        <f t="shared" si="51"/>
        <v>101.47041909163417</v>
      </c>
      <c r="AP5" s="63">
        <f t="shared" si="51"/>
        <v>104.71747250256647</v>
      </c>
      <c r="AQ5" s="63">
        <f t="shared" si="51"/>
        <v>108.06843162264859</v>
      </c>
      <c r="AR5" s="63">
        <f t="shared" si="51"/>
        <v>111.52662143457334</v>
      </c>
      <c r="AS5" s="63">
        <f t="shared" si="51"/>
        <v>115.0954733204797</v>
      </c>
      <c r="AT5" s="63">
        <f t="shared" si="51"/>
        <v>118.77852846673505</v>
      </c>
      <c r="AU5" s="63">
        <f t="shared" si="51"/>
        <v>122.57944137767058</v>
      </c>
      <c r="AV5" s="63">
        <f t="shared" si="51"/>
        <v>126.50198350175604</v>
      </c>
      <c r="AW5" s="63">
        <f t="shared" si="51"/>
        <v>130.55004697381224</v>
      </c>
      <c r="AX5" s="63">
        <f t="shared" si="51"/>
        <v>134.72764847697425</v>
      </c>
      <c r="AY5" s="63">
        <f t="shared" si="51"/>
        <v>139.03893322823743</v>
      </c>
      <c r="AZ5" s="63">
        <f t="shared" si="51"/>
        <v>143.48817909154101</v>
      </c>
      <c r="BA5" s="63">
        <f t="shared" si="51"/>
        <v>148.07980082247033</v>
      </c>
      <c r="BB5" s="63">
        <f t="shared" si="51"/>
        <v>152.81835444878939</v>
      </c>
      <c r="BC5" s="63">
        <f t="shared" si="51"/>
        <v>157.70854179115065</v>
      </c>
      <c r="BD5" s="63">
        <f t="shared" si="51"/>
        <v>162.75521512846748</v>
      </c>
      <c r="BE5" s="63">
        <f t="shared" si="51"/>
        <v>167.96338201257845</v>
      </c>
      <c r="BF5" s="63">
        <f t="shared" si="51"/>
        <v>173.33821023698096</v>
      </c>
      <c r="BG5" s="63">
        <f t="shared" si="51"/>
        <v>178.88503296456435</v>
      </c>
      <c r="BH5" s="63">
        <f t="shared" si="51"/>
        <v>184.60935401943041</v>
      </c>
      <c r="BI5" s="63">
        <f t="shared" si="51"/>
        <v>190.51685334805219</v>
      </c>
      <c r="BJ5" s="63">
        <f t="shared" si="51"/>
        <v>196.61339265518987</v>
      </c>
      <c r="BK5" s="63">
        <f t="shared" si="51"/>
        <v>202.90502122015596</v>
      </c>
      <c r="BL5" s="63">
        <f t="shared" si="51"/>
        <v>209.39798189920094</v>
      </c>
      <c r="BM5" s="63">
        <f t="shared" si="52"/>
        <v>216.09871731997538</v>
      </c>
      <c r="BN5" s="63">
        <f t="shared" si="52"/>
        <v>223.0138762742146</v>
      </c>
      <c r="BO5" s="63">
        <f t="shared" si="52"/>
        <v>230.15032031498947</v>
      </c>
      <c r="BP5" s="63">
        <f t="shared" si="52"/>
        <v>237.51513056506914</v>
      </c>
      <c r="BQ5" s="63">
        <f t="shared" si="52"/>
        <v>245.11561474315135</v>
      </c>
      <c r="BR5" s="63">
        <f t="shared" si="52"/>
        <v>252.95931441493221</v>
      </c>
      <c r="BS5" s="63">
        <f t="shared" si="52"/>
        <v>261.05401247621006</v>
      </c>
      <c r="BT5" s="63">
        <f t="shared" si="52"/>
        <v>269.40774087544878</v>
      </c>
      <c r="BU5" s="63">
        <f t="shared" si="52"/>
        <v>278.02878858346315</v>
      </c>
      <c r="BV5" s="63">
        <f t="shared" si="52"/>
        <v>286.92570981813401</v>
      </c>
      <c r="BW5" s="63">
        <f t="shared" si="52"/>
        <v>296.10733253231433</v>
      </c>
      <c r="BX5" s="63">
        <f t="shared" si="52"/>
        <v>305.58276717334837</v>
      </c>
      <c r="BY5" s="63">
        <f t="shared" si="52"/>
        <v>315.36141572289552</v>
      </c>
      <c r="BZ5" s="63">
        <f t="shared" si="52"/>
        <v>325.45298102602817</v>
      </c>
      <c r="CA5" s="63">
        <f t="shared" si="52"/>
        <v>335.86747641886109</v>
      </c>
      <c r="CB5" s="63">
        <f t="shared" si="52"/>
        <v>346.61523566426467</v>
      </c>
      <c r="CC5" s="63">
        <f t="shared" si="52"/>
        <v>357.70692320552115</v>
      </c>
      <c r="CD5" s="63">
        <f t="shared" si="52"/>
        <v>369.15354474809783</v>
      </c>
      <c r="CE5" s="63">
        <f t="shared" si="52"/>
        <v>380.96645818003697</v>
      </c>
      <c r="CF5" s="63">
        <f t="shared" si="52"/>
        <v>393.15738484179815</v>
      </c>
      <c r="CG5" s="63">
        <f t="shared" si="52"/>
        <v>405.73842115673568</v>
      </c>
      <c r="CH5" s="63">
        <f t="shared" si="52"/>
        <v>418.72205063375122</v>
      </c>
      <c r="CI5" s="63">
        <f t="shared" si="52"/>
        <v>432.12115625403129</v>
      </c>
      <c r="CJ5" s="63">
        <f t="shared" si="52"/>
        <v>445.94903325416033</v>
      </c>
      <c r="CK5" s="63">
        <f t="shared" si="52"/>
        <v>460.21940231829348</v>
      </c>
      <c r="CL5" s="63">
        <f t="shared" si="52"/>
        <v>474.9464231924789</v>
      </c>
      <c r="CM5" s="63">
        <f t="shared" si="52"/>
        <v>490.14470873463824</v>
      </c>
      <c r="CN5" s="63">
        <f t="shared" si="52"/>
        <v>505.82933941414666</v>
      </c>
      <c r="CO5" s="63">
        <f t="shared" si="52"/>
        <v>522.01587827539936</v>
      </c>
      <c r="CP5" s="63">
        <f t="shared" si="52"/>
        <v>538.72038638021218</v>
      </c>
      <c r="CQ5" s="63">
        <f t="shared" si="52"/>
        <v>555.95943874437899</v>
      </c>
      <c r="CR5" s="63">
        <f t="shared" si="52"/>
        <v>573.75014078419917</v>
      </c>
      <c r="CS5" s="63">
        <f t="shared" si="52"/>
        <v>592.11014528929354</v>
      </c>
      <c r="CT5" s="63">
        <f t="shared" si="52"/>
        <v>611.05766993855093</v>
      </c>
      <c r="CU5" s="63">
        <f t="shared" si="52"/>
        <v>630.61151537658452</v>
      </c>
      <c r="CV5" s="63">
        <f t="shared" si="52"/>
        <v>650.79108386863527</v>
      </c>
      <c r="CW5" s="63">
        <f t="shared" si="52"/>
        <v>671.61639855243163</v>
      </c>
      <c r="CX5" s="63">
        <f t="shared" si="52"/>
        <v>693.10812330610952</v>
      </c>
      <c r="CY5" s="63">
        <f t="shared" si="52"/>
        <v>715.28758325190506</v>
      </c>
      <c r="CZ5" s="63">
        <f t="shared" si="52"/>
        <v>738.17678591596609</v>
      </c>
      <c r="DA5" s="63">
        <f t="shared" si="52"/>
        <v>761.79844306527707</v>
      </c>
      <c r="DB5" s="63">
        <f t="shared" si="52"/>
        <v>786.17599324336595</v>
      </c>
      <c r="DC5" s="63">
        <f t="shared" si="52"/>
        <v>811.33362502715363</v>
      </c>
      <c r="DD5" s="63">
        <f t="shared" si="52"/>
        <v>837.29630102802253</v>
      </c>
      <c r="DE5" s="63">
        <f t="shared" si="52"/>
        <v>864.08978266091924</v>
      </c>
      <c r="DF5" s="63">
        <f t="shared" si="52"/>
        <v>891.74065570606865</v>
      </c>
      <c r="DG5" s="63">
        <f t="shared" si="52"/>
        <v>920.27635668866287</v>
      </c>
      <c r="DH5" s="63">
        <f t="shared" si="52"/>
        <v>949.72520010270011</v>
      </c>
      <c r="DI5" s="63">
        <f t="shared" si="52"/>
        <v>980.11640650598656</v>
      </c>
      <c r="DJ5" s="63">
        <f t="shared" si="52"/>
        <v>1011.4801315141782</v>
      </c>
    </row>
    <row r="6" spans="1:115" x14ac:dyDescent="0.2">
      <c r="A6" s="9" t="s">
        <v>57</v>
      </c>
      <c r="B6" s="7" t="str">
        <f>'Data Non-Energy-Sector'!B43</f>
        <v>Batteries</v>
      </c>
      <c r="C6" s="8" t="s">
        <v>2</v>
      </c>
      <c r="D6" s="63">
        <f t="shared" si="53"/>
        <v>6.7143999165413675</v>
      </c>
      <c r="E6" s="63">
        <f t="shared" si="51"/>
        <v>4.5604881604411345</v>
      </c>
      <c r="F6" s="63">
        <f t="shared" si="51"/>
        <v>4.6647888478028641</v>
      </c>
      <c r="G6" s="63">
        <f t="shared" si="51"/>
        <v>4.7895064314684186</v>
      </c>
      <c r="H6" s="63">
        <f t="shared" si="51"/>
        <v>4.896111773350837</v>
      </c>
      <c r="I6" s="63">
        <f t="shared" si="51"/>
        <v>9.8656606455312872</v>
      </c>
      <c r="J6" s="63">
        <f t="shared" si="51"/>
        <v>8.1076502348892987</v>
      </c>
      <c r="K6" s="63">
        <f t="shared" si="51"/>
        <v>9.9610724032720981</v>
      </c>
      <c r="L6" s="63">
        <f t="shared" si="51"/>
        <v>10.259014999157287</v>
      </c>
      <c r="M6" s="63">
        <f t="shared" si="51"/>
        <v>9.7287564014500116</v>
      </c>
      <c r="N6" s="63">
        <f t="shared" si="51"/>
        <v>16.951196519113548</v>
      </c>
      <c r="O6" s="63">
        <f t="shared" si="51"/>
        <v>18.05378713343968</v>
      </c>
      <c r="P6" s="63">
        <f t="shared" si="51"/>
        <v>17.995009371367427</v>
      </c>
      <c r="Q6" s="63">
        <f t="shared" si="51"/>
        <v>20.740228988063219</v>
      </c>
      <c r="R6" s="63">
        <f t="shared" si="51"/>
        <v>23.637515138479831</v>
      </c>
      <c r="S6" s="63">
        <f t="shared" si="51"/>
        <v>30.666091800872209</v>
      </c>
      <c r="T6" s="63">
        <f t="shared" si="51"/>
        <v>39.408027192446447</v>
      </c>
      <c r="U6" s="63">
        <f t="shared" si="51"/>
        <v>39.321076023302425</v>
      </c>
      <c r="V6" s="63">
        <f t="shared" si="51"/>
        <v>40.863850707517422</v>
      </c>
      <c r="W6" s="63">
        <f t="shared" si="51"/>
        <v>40.088759618606133</v>
      </c>
      <c r="X6" s="63">
        <f t="shared" si="51"/>
        <v>45.0656571029728</v>
      </c>
      <c r="Y6" s="63">
        <f t="shared" si="51"/>
        <v>50.477047722235248</v>
      </c>
      <c r="Z6" s="63">
        <f t="shared" si="51"/>
        <v>60.221129265328152</v>
      </c>
      <c r="AA6" s="63">
        <f t="shared" si="51"/>
        <v>60.849837859922154</v>
      </c>
      <c r="AB6" s="63">
        <f t="shared" si="51"/>
        <v>64.751848673748484</v>
      </c>
      <c r="AC6" s="63">
        <f t="shared" si="51"/>
        <v>57.7381465573052</v>
      </c>
      <c r="AD6" s="63">
        <f t="shared" si="51"/>
        <v>51.158368748997091</v>
      </c>
      <c r="AE6" s="63">
        <f t="shared" si="51"/>
        <v>53.231723323689323</v>
      </c>
      <c r="AF6" s="63">
        <f t="shared" si="51"/>
        <v>54.956202805223995</v>
      </c>
      <c r="AG6" s="63">
        <f t="shared" si="51"/>
        <v>56.334421655043563</v>
      </c>
      <c r="AH6" s="63">
        <f t="shared" si="51"/>
        <v>58.13712314800496</v>
      </c>
      <c r="AI6" s="63">
        <f t="shared" si="51"/>
        <v>59.99751108874112</v>
      </c>
      <c r="AJ6" s="63">
        <f t="shared" si="51"/>
        <v>61.917431443580838</v>
      </c>
      <c r="AK6" s="63">
        <f t="shared" si="51"/>
        <v>63.898789249775426</v>
      </c>
      <c r="AL6" s="63">
        <f t="shared" si="51"/>
        <v>65.943550505768243</v>
      </c>
      <c r="AM6" s="63">
        <f t="shared" si="51"/>
        <v>68.053744121952832</v>
      </c>
      <c r="AN6" s="63">
        <f t="shared" si="51"/>
        <v>70.231463933855323</v>
      </c>
      <c r="AO6" s="63">
        <f t="shared" si="51"/>
        <v>72.478870779738699</v>
      </c>
      <c r="AP6" s="63">
        <f t="shared" si="51"/>
        <v>74.798194644690341</v>
      </c>
      <c r="AQ6" s="63">
        <f t="shared" si="51"/>
        <v>77.191736873320437</v>
      </c>
      <c r="AR6" s="63">
        <f t="shared" si="51"/>
        <v>79.661872453266696</v>
      </c>
      <c r="AS6" s="63">
        <f t="shared" si="51"/>
        <v>82.211052371771231</v>
      </c>
      <c r="AT6" s="63">
        <f t="shared" si="51"/>
        <v>84.841806047667916</v>
      </c>
      <c r="AU6" s="63">
        <f t="shared" si="51"/>
        <v>87.556743841193295</v>
      </c>
      <c r="AV6" s="63">
        <f t="shared" si="51"/>
        <v>90.35855964411148</v>
      </c>
      <c r="AW6" s="63">
        <f t="shared" si="51"/>
        <v>93.250033552723053</v>
      </c>
      <c r="AX6" s="63">
        <f t="shared" si="51"/>
        <v>96.234034626410192</v>
      </c>
      <c r="AY6" s="63">
        <f t="shared" si="51"/>
        <v>99.313523734455316</v>
      </c>
      <c r="AZ6" s="63">
        <f t="shared" si="51"/>
        <v>102.49155649395789</v>
      </c>
      <c r="BA6" s="63">
        <f t="shared" si="51"/>
        <v>105.77128630176455</v>
      </c>
      <c r="BB6" s="63">
        <f t="shared" si="51"/>
        <v>109.15596746342102</v>
      </c>
      <c r="BC6" s="63">
        <f t="shared" si="51"/>
        <v>112.6489584222505</v>
      </c>
      <c r="BD6" s="63">
        <f t="shared" si="51"/>
        <v>116.25372509176252</v>
      </c>
      <c r="BE6" s="63">
        <f t="shared" si="51"/>
        <v>119.97384429469892</v>
      </c>
      <c r="BF6" s="63">
        <f t="shared" si="51"/>
        <v>123.81300731212929</v>
      </c>
      <c r="BG6" s="63">
        <f t="shared" si="51"/>
        <v>127.77502354611742</v>
      </c>
      <c r="BH6" s="63">
        <f t="shared" si="51"/>
        <v>131.86382429959318</v>
      </c>
      <c r="BI6" s="63">
        <f t="shared" si="51"/>
        <v>136.08346667718016</v>
      </c>
      <c r="BJ6" s="63">
        <f t="shared" si="51"/>
        <v>140.43813761084994</v>
      </c>
      <c r="BK6" s="63">
        <f t="shared" si="51"/>
        <v>144.93215801439715</v>
      </c>
      <c r="BL6" s="63">
        <f t="shared" si="51"/>
        <v>149.56998707085785</v>
      </c>
      <c r="BM6" s="63">
        <f t="shared" si="52"/>
        <v>154.35622665712529</v>
      </c>
      <c r="BN6" s="63">
        <f t="shared" si="52"/>
        <v>159.29562591015329</v>
      </c>
      <c r="BO6" s="63">
        <f t="shared" si="52"/>
        <v>164.39308593927819</v>
      </c>
      <c r="BP6" s="63">
        <f t="shared" si="52"/>
        <v>169.6536646893351</v>
      </c>
      <c r="BQ6" s="63">
        <f t="shared" si="52"/>
        <v>175.08258195939382</v>
      </c>
      <c r="BR6" s="63">
        <f t="shared" si="52"/>
        <v>180.68522458209443</v>
      </c>
      <c r="BS6" s="63">
        <f t="shared" si="52"/>
        <v>186.46715176872146</v>
      </c>
      <c r="BT6" s="63">
        <f t="shared" si="52"/>
        <v>192.43410062532055</v>
      </c>
      <c r="BU6" s="63">
        <f t="shared" si="52"/>
        <v>198.59199184533082</v>
      </c>
      <c r="BV6" s="63">
        <f t="shared" si="52"/>
        <v>204.94693558438141</v>
      </c>
      <c r="BW6" s="63">
        <f t="shared" si="52"/>
        <v>211.5052375230816</v>
      </c>
      <c r="BX6" s="63">
        <f t="shared" si="52"/>
        <v>218.27340512382023</v>
      </c>
      <c r="BY6" s="63">
        <f t="shared" si="52"/>
        <v>225.25815408778249</v>
      </c>
      <c r="BZ6" s="63">
        <f t="shared" si="52"/>
        <v>232.46641501859153</v>
      </c>
      <c r="CA6" s="63">
        <f t="shared" si="52"/>
        <v>239.90534029918646</v>
      </c>
      <c r="CB6" s="63">
        <f t="shared" si="52"/>
        <v>247.58231118876043</v>
      </c>
      <c r="CC6" s="63">
        <f t="shared" si="52"/>
        <v>255.50494514680076</v>
      </c>
      <c r="CD6" s="63">
        <f t="shared" si="52"/>
        <v>263.68110339149837</v>
      </c>
      <c r="CE6" s="63">
        <f t="shared" si="52"/>
        <v>272.11889870002631</v>
      </c>
      <c r="CF6" s="63">
        <f t="shared" si="52"/>
        <v>280.82670345842718</v>
      </c>
      <c r="CG6" s="63">
        <f t="shared" si="52"/>
        <v>289.81315796909684</v>
      </c>
      <c r="CH6" s="63">
        <f t="shared" si="52"/>
        <v>299.08717902410797</v>
      </c>
      <c r="CI6" s="63">
        <f t="shared" si="52"/>
        <v>308.65796875287941</v>
      </c>
      <c r="CJ6" s="63">
        <f t="shared" si="52"/>
        <v>318.53502375297154</v>
      </c>
      <c r="CK6" s="63">
        <f t="shared" si="52"/>
        <v>328.72814451306664</v>
      </c>
      <c r="CL6" s="63">
        <f t="shared" si="52"/>
        <v>339.24744513748476</v>
      </c>
      <c r="CM6" s="63">
        <f t="shared" si="52"/>
        <v>350.10336338188426</v>
      </c>
      <c r="CN6" s="63">
        <f t="shared" si="52"/>
        <v>361.30667101010459</v>
      </c>
      <c r="CO6" s="63">
        <f t="shared" si="52"/>
        <v>372.86848448242796</v>
      </c>
      <c r="CP6" s="63">
        <f t="shared" si="52"/>
        <v>384.80027598586565</v>
      </c>
      <c r="CQ6" s="63">
        <f t="shared" si="52"/>
        <v>397.11388481741335</v>
      </c>
      <c r="CR6" s="63">
        <f t="shared" si="52"/>
        <v>409.82152913157057</v>
      </c>
      <c r="CS6" s="63">
        <f t="shared" si="52"/>
        <v>422.93581806378086</v>
      </c>
      <c r="CT6" s="63">
        <f t="shared" si="52"/>
        <v>436.46976424182185</v>
      </c>
      <c r="CU6" s="63">
        <f t="shared" si="52"/>
        <v>450.43679669756017</v>
      </c>
      <c r="CV6" s="63">
        <f t="shared" si="52"/>
        <v>464.85077419188212</v>
      </c>
      <c r="CW6" s="63">
        <f t="shared" si="52"/>
        <v>479.72599896602236</v>
      </c>
      <c r="CX6" s="63">
        <f t="shared" si="52"/>
        <v>495.07723093293509</v>
      </c>
      <c r="CY6" s="63">
        <f t="shared" si="52"/>
        <v>510.91970232278902</v>
      </c>
      <c r="CZ6" s="63">
        <f t="shared" si="52"/>
        <v>527.26913279711823</v>
      </c>
      <c r="DA6" s="63">
        <f t="shared" si="52"/>
        <v>544.14174504662606</v>
      </c>
      <c r="DB6" s="63">
        <f t="shared" si="52"/>
        <v>561.55428088811811</v>
      </c>
      <c r="DC6" s="63">
        <f t="shared" si="52"/>
        <v>579.52401787653787</v>
      </c>
      <c r="DD6" s="63">
        <f t="shared" si="52"/>
        <v>598.06878644858705</v>
      </c>
      <c r="DE6" s="63">
        <f t="shared" si="52"/>
        <v>617.2069876149418</v>
      </c>
      <c r="DF6" s="63">
        <f t="shared" si="52"/>
        <v>636.95761121861995</v>
      </c>
      <c r="DG6" s="63">
        <f t="shared" si="52"/>
        <v>657.34025477761577</v>
      </c>
      <c r="DH6" s="63">
        <f t="shared" si="52"/>
        <v>678.37514293049946</v>
      </c>
      <c r="DI6" s="63">
        <f t="shared" si="52"/>
        <v>700.08314750427542</v>
      </c>
      <c r="DJ6" s="63">
        <f t="shared" si="52"/>
        <v>722.48580822441227</v>
      </c>
    </row>
    <row r="7" spans="1:115" x14ac:dyDescent="0.2">
      <c r="A7" s="9" t="s">
        <v>57</v>
      </c>
      <c r="B7" s="7" t="str">
        <f>'Data Non-Energy-Sector'!B44</f>
        <v>Alloys / Compunds</v>
      </c>
      <c r="C7" s="8" t="s">
        <v>2</v>
      </c>
      <c r="D7" s="63">
        <f t="shared" si="53"/>
        <v>5.3715199332330945</v>
      </c>
      <c r="E7" s="63">
        <f t="shared" si="51"/>
        <v>3.6483905283529072</v>
      </c>
      <c r="F7" s="63">
        <f t="shared" si="51"/>
        <v>3.7318310782422914</v>
      </c>
      <c r="G7" s="63">
        <f t="shared" si="51"/>
        <v>3.8316051451747346</v>
      </c>
      <c r="H7" s="63">
        <f t="shared" si="51"/>
        <v>3.9168894186806695</v>
      </c>
      <c r="I7" s="63">
        <f t="shared" si="51"/>
        <v>7.8925285164250294</v>
      </c>
      <c r="J7" s="63">
        <f t="shared" si="51"/>
        <v>6.486120187911439</v>
      </c>
      <c r="K7" s="63">
        <f t="shared" si="51"/>
        <v>7.9688579226176772</v>
      </c>
      <c r="L7" s="63">
        <f t="shared" si="51"/>
        <v>8.2072119993258301</v>
      </c>
      <c r="M7" s="63">
        <f t="shared" si="51"/>
        <v>7.7830051211600084</v>
      </c>
      <c r="N7" s="63">
        <f t="shared" si="51"/>
        <v>13.560957215290838</v>
      </c>
      <c r="O7" s="63">
        <f t="shared" si="51"/>
        <v>14.443029706751743</v>
      </c>
      <c r="P7" s="63">
        <f t="shared" si="51"/>
        <v>14.396007497093942</v>
      </c>
      <c r="Q7" s="63">
        <f t="shared" si="51"/>
        <v>16.592183190450573</v>
      </c>
      <c r="R7" s="63">
        <f t="shared" si="51"/>
        <v>18.910012110783864</v>
      </c>
      <c r="S7" s="63">
        <f t="shared" si="51"/>
        <v>24.532873440697767</v>
      </c>
      <c r="T7" s="63">
        <f t="shared" si="51"/>
        <v>31.526421753957155</v>
      </c>
      <c r="U7" s="63">
        <f t="shared" si="51"/>
        <v>31.456860818641935</v>
      </c>
      <c r="V7" s="63">
        <f t="shared" si="51"/>
        <v>32.691080566013937</v>
      </c>
      <c r="W7" s="63">
        <f t="shared" si="51"/>
        <v>32.071007694884905</v>
      </c>
      <c r="X7" s="63">
        <f t="shared" si="51"/>
        <v>36.052525682378239</v>
      </c>
      <c r="Y7" s="63">
        <f t="shared" si="51"/>
        <v>40.381638177788197</v>
      </c>
      <c r="Z7" s="63">
        <f t="shared" si="51"/>
        <v>48.176903412262519</v>
      </c>
      <c r="AA7" s="63">
        <f t="shared" si="51"/>
        <v>48.679870287937717</v>
      </c>
      <c r="AB7" s="63">
        <f t="shared" si="51"/>
        <v>51.801478938998791</v>
      </c>
      <c r="AC7" s="63">
        <f t="shared" si="51"/>
        <v>46.190517245844156</v>
      </c>
      <c r="AD7" s="63">
        <f t="shared" si="51"/>
        <v>40.926694999197672</v>
      </c>
      <c r="AE7" s="63">
        <f t="shared" si="51"/>
        <v>42.585378658951463</v>
      </c>
      <c r="AF7" s="63">
        <f t="shared" si="51"/>
        <v>43.964962244179198</v>
      </c>
      <c r="AG7" s="63">
        <f t="shared" si="51"/>
        <v>45.067537324034845</v>
      </c>
      <c r="AH7" s="63">
        <f t="shared" si="51"/>
        <v>46.509698518403958</v>
      </c>
      <c r="AI7" s="63">
        <f t="shared" ref="E7:BL9" si="54">AI102</f>
        <v>47.998008870992884</v>
      </c>
      <c r="AJ7" s="63">
        <f t="shared" si="54"/>
        <v>49.533945154864661</v>
      </c>
      <c r="AK7" s="63">
        <f t="shared" si="54"/>
        <v>51.119031399820329</v>
      </c>
      <c r="AL7" s="63">
        <f t="shared" si="54"/>
        <v>52.754840404614583</v>
      </c>
      <c r="AM7" s="63">
        <f t="shared" si="54"/>
        <v>54.442995297562248</v>
      </c>
      <c r="AN7" s="63">
        <f t="shared" si="54"/>
        <v>56.18517114708424</v>
      </c>
      <c r="AO7" s="63">
        <f t="shared" si="54"/>
        <v>57.983096623790935</v>
      </c>
      <c r="AP7" s="63">
        <f t="shared" si="54"/>
        <v>59.83855571575225</v>
      </c>
      <c r="AQ7" s="63">
        <f t="shared" si="54"/>
        <v>61.753389498656325</v>
      </c>
      <c r="AR7" s="63">
        <f t="shared" si="54"/>
        <v>63.72949796261333</v>
      </c>
      <c r="AS7" s="63">
        <f t="shared" si="54"/>
        <v>65.768841897416962</v>
      </c>
      <c r="AT7" s="63">
        <f t="shared" si="54"/>
        <v>67.873444838134304</v>
      </c>
      <c r="AU7" s="63">
        <f t="shared" si="54"/>
        <v>70.045395072954605</v>
      </c>
      <c r="AV7" s="63">
        <f t="shared" si="54"/>
        <v>72.286847715289156</v>
      </c>
      <c r="AW7" s="63">
        <f t="shared" si="54"/>
        <v>74.600026842178409</v>
      </c>
      <c r="AX7" s="63">
        <f t="shared" si="54"/>
        <v>76.98722770112812</v>
      </c>
      <c r="AY7" s="63">
        <f t="shared" si="54"/>
        <v>79.450818987564219</v>
      </c>
      <c r="AZ7" s="63">
        <f t="shared" si="54"/>
        <v>81.993245195166281</v>
      </c>
      <c r="BA7" s="63">
        <f t="shared" si="54"/>
        <v>84.617029041411598</v>
      </c>
      <c r="BB7" s="63">
        <f t="shared" si="54"/>
        <v>87.324773970736771</v>
      </c>
      <c r="BC7" s="63">
        <f t="shared" si="54"/>
        <v>90.119166737800356</v>
      </c>
      <c r="BD7" s="63">
        <f t="shared" si="54"/>
        <v>93.002980073409972</v>
      </c>
      <c r="BE7" s="63">
        <f t="shared" si="54"/>
        <v>95.9790754357591</v>
      </c>
      <c r="BF7" s="63">
        <f t="shared" si="54"/>
        <v>99.050405849703395</v>
      </c>
      <c r="BG7" s="63">
        <f t="shared" si="54"/>
        <v>102.22001883689391</v>
      </c>
      <c r="BH7" s="63">
        <f t="shared" si="54"/>
        <v>105.49105943967452</v>
      </c>
      <c r="BI7" s="63">
        <f t="shared" si="54"/>
        <v>108.86677334174411</v>
      </c>
      <c r="BJ7" s="63">
        <f t="shared" si="54"/>
        <v>112.35051008867993</v>
      </c>
      <c r="BK7" s="63">
        <f t="shared" si="54"/>
        <v>115.94572641151768</v>
      </c>
      <c r="BL7" s="63">
        <f t="shared" si="54"/>
        <v>119.65598965668624</v>
      </c>
      <c r="BM7" s="63">
        <f t="shared" ref="BM7:DJ7" si="55">BM102</f>
        <v>123.4849813257002</v>
      </c>
      <c r="BN7" s="63">
        <f t="shared" si="55"/>
        <v>127.43650072812261</v>
      </c>
      <c r="BO7" s="63">
        <f t="shared" si="55"/>
        <v>131.51446875142253</v>
      </c>
      <c r="BP7" s="63">
        <f t="shared" si="55"/>
        <v>135.72293175146805</v>
      </c>
      <c r="BQ7" s="63">
        <f t="shared" si="55"/>
        <v>140.06606556751504</v>
      </c>
      <c r="BR7" s="63">
        <f t="shared" si="55"/>
        <v>144.54817966567552</v>
      </c>
      <c r="BS7" s="63">
        <f t="shared" si="55"/>
        <v>149.17372141497714</v>
      </c>
      <c r="BT7" s="63">
        <f t="shared" si="55"/>
        <v>153.9472805002564</v>
      </c>
      <c r="BU7" s="63">
        <f t="shared" si="55"/>
        <v>158.8735934762646</v>
      </c>
      <c r="BV7" s="63">
        <f t="shared" si="55"/>
        <v>163.95754846750506</v>
      </c>
      <c r="BW7" s="63">
        <f t="shared" si="55"/>
        <v>169.20419001846523</v>
      </c>
      <c r="BX7" s="63">
        <f t="shared" si="55"/>
        <v>174.61872409905612</v>
      </c>
      <c r="BY7" s="63">
        <f t="shared" si="55"/>
        <v>180.20652327022592</v>
      </c>
      <c r="BZ7" s="63">
        <f t="shared" si="55"/>
        <v>185.97313201487316</v>
      </c>
      <c r="CA7" s="63">
        <f t="shared" si="55"/>
        <v>191.92427223934911</v>
      </c>
      <c r="CB7" s="63">
        <f t="shared" si="55"/>
        <v>198.06584895100829</v>
      </c>
      <c r="CC7" s="63">
        <f t="shared" si="55"/>
        <v>204.40395611744057</v>
      </c>
      <c r="CD7" s="63">
        <f t="shared" si="55"/>
        <v>210.94488271319867</v>
      </c>
      <c r="CE7" s="63">
        <f t="shared" si="55"/>
        <v>217.69511896002103</v>
      </c>
      <c r="CF7" s="63">
        <f t="shared" si="55"/>
        <v>224.66136276674172</v>
      </c>
      <c r="CG7" s="63">
        <f t="shared" si="55"/>
        <v>231.85052637527747</v>
      </c>
      <c r="CH7" s="63">
        <f t="shared" si="55"/>
        <v>239.26974321928634</v>
      </c>
      <c r="CI7" s="63">
        <f t="shared" si="55"/>
        <v>246.9263750023035</v>
      </c>
      <c r="CJ7" s="63">
        <f t="shared" si="55"/>
        <v>254.82801900237723</v>
      </c>
      <c r="CK7" s="63">
        <f t="shared" si="55"/>
        <v>262.98251561045333</v>
      </c>
      <c r="CL7" s="63">
        <f t="shared" si="55"/>
        <v>271.39795610998783</v>
      </c>
      <c r="CM7" s="63">
        <f t="shared" si="55"/>
        <v>280.08269070550745</v>
      </c>
      <c r="CN7" s="63">
        <f t="shared" si="55"/>
        <v>289.04533680808368</v>
      </c>
      <c r="CO7" s="63">
        <f t="shared" si="55"/>
        <v>298.29478758594234</v>
      </c>
      <c r="CP7" s="63">
        <f t="shared" si="55"/>
        <v>307.84022078869253</v>
      </c>
      <c r="CQ7" s="63">
        <f t="shared" si="55"/>
        <v>317.6911078539307</v>
      </c>
      <c r="CR7" s="63">
        <f t="shared" si="55"/>
        <v>327.85722330525647</v>
      </c>
      <c r="CS7" s="63">
        <f t="shared" si="55"/>
        <v>338.34865445102469</v>
      </c>
      <c r="CT7" s="63">
        <f t="shared" si="55"/>
        <v>349.17581139345748</v>
      </c>
      <c r="CU7" s="63">
        <f t="shared" si="55"/>
        <v>360.34943735804814</v>
      </c>
      <c r="CV7" s="63">
        <f t="shared" si="55"/>
        <v>371.88061935350567</v>
      </c>
      <c r="CW7" s="63">
        <f t="shared" si="55"/>
        <v>383.78079917281786</v>
      </c>
      <c r="CX7" s="63">
        <f t="shared" si="55"/>
        <v>396.06178474634805</v>
      </c>
      <c r="CY7" s="63">
        <f t="shared" si="55"/>
        <v>408.73576185823123</v>
      </c>
      <c r="CZ7" s="63">
        <f t="shared" si="55"/>
        <v>421.81530623769464</v>
      </c>
      <c r="DA7" s="63">
        <f t="shared" si="55"/>
        <v>435.31339603730089</v>
      </c>
      <c r="DB7" s="63">
        <f t="shared" si="55"/>
        <v>449.24342471049454</v>
      </c>
      <c r="DC7" s="63">
        <f t="shared" si="55"/>
        <v>463.61921430123039</v>
      </c>
      <c r="DD7" s="63">
        <f t="shared" si="55"/>
        <v>478.45502915886976</v>
      </c>
      <c r="DE7" s="63">
        <f t="shared" si="55"/>
        <v>493.76559009195358</v>
      </c>
      <c r="DF7" s="63">
        <f t="shared" si="55"/>
        <v>509.5660889748961</v>
      </c>
      <c r="DG7" s="63">
        <f t="shared" si="55"/>
        <v>525.87220382209284</v>
      </c>
      <c r="DH7" s="63">
        <f t="shared" si="55"/>
        <v>542.70011434439982</v>
      </c>
      <c r="DI7" s="63">
        <f t="shared" si="55"/>
        <v>560.06651800342058</v>
      </c>
      <c r="DJ7" s="63">
        <f t="shared" si="55"/>
        <v>577.98864657953004</v>
      </c>
    </row>
    <row r="8" spans="1:115" x14ac:dyDescent="0.2">
      <c r="A8" s="9" t="s">
        <v>57</v>
      </c>
      <c r="B8" s="7" t="str">
        <f>'Data Non-Energy-Sector'!B45</f>
        <v>Semiconductors &amp; LED</v>
      </c>
      <c r="C8" s="8" t="s">
        <v>2</v>
      </c>
      <c r="D8" s="63">
        <f t="shared" si="53"/>
        <v>4.0286399499248207</v>
      </c>
      <c r="E8" s="63">
        <f t="shared" si="54"/>
        <v>2.7362928962646804</v>
      </c>
      <c r="F8" s="63">
        <f t="shared" si="54"/>
        <v>2.7988733086817184</v>
      </c>
      <c r="G8" s="63">
        <f t="shared" si="54"/>
        <v>2.8737038588810511</v>
      </c>
      <c r="H8" s="63">
        <f t="shared" si="54"/>
        <v>2.937667064010502</v>
      </c>
      <c r="I8" s="63">
        <f t="shared" si="54"/>
        <v>5.9193963873187716</v>
      </c>
      <c r="J8" s="63">
        <f t="shared" si="54"/>
        <v>4.8645901409335792</v>
      </c>
      <c r="K8" s="63">
        <f t="shared" si="54"/>
        <v>5.9766434419632581</v>
      </c>
      <c r="L8" s="63">
        <f t="shared" si="54"/>
        <v>6.1554089994943721</v>
      </c>
      <c r="M8" s="63">
        <f t="shared" si="54"/>
        <v>5.8372538408700061</v>
      </c>
      <c r="N8" s="63">
        <f t="shared" si="54"/>
        <v>10.170717911468127</v>
      </c>
      <c r="O8" s="63">
        <f t="shared" si="54"/>
        <v>10.832272280063806</v>
      </c>
      <c r="P8" s="63">
        <f t="shared" si="54"/>
        <v>10.797005622820457</v>
      </c>
      <c r="Q8" s="63">
        <f t="shared" si="54"/>
        <v>12.444137392837929</v>
      </c>
      <c r="R8" s="63">
        <f t="shared" si="54"/>
        <v>14.182509083087897</v>
      </c>
      <c r="S8" s="63">
        <f t="shared" si="54"/>
        <v>18.399655080523324</v>
      </c>
      <c r="T8" s="63">
        <f t="shared" si="54"/>
        <v>23.644816315467867</v>
      </c>
      <c r="U8" s="63">
        <f t="shared" si="54"/>
        <v>23.59264561398145</v>
      </c>
      <c r="V8" s="63">
        <f t="shared" si="54"/>
        <v>24.51831042451045</v>
      </c>
      <c r="W8" s="63">
        <f t="shared" si="54"/>
        <v>24.053255771163677</v>
      </c>
      <c r="X8" s="63">
        <f t="shared" si="54"/>
        <v>27.039394261783677</v>
      </c>
      <c r="Y8" s="63">
        <f t="shared" si="54"/>
        <v>30.286228633341146</v>
      </c>
      <c r="Z8" s="63">
        <f t="shared" si="54"/>
        <v>36.132677559196885</v>
      </c>
      <c r="AA8" s="63">
        <f t="shared" si="54"/>
        <v>36.509902715953288</v>
      </c>
      <c r="AB8" s="63">
        <f t="shared" si="54"/>
        <v>38.851109204249092</v>
      </c>
      <c r="AC8" s="63">
        <f t="shared" si="54"/>
        <v>34.642887934383118</v>
      </c>
      <c r="AD8" s="63">
        <f t="shared" si="54"/>
        <v>30.695021249398252</v>
      </c>
      <c r="AE8" s="63">
        <f t="shared" si="54"/>
        <v>31.939033994213592</v>
      </c>
      <c r="AF8" s="63">
        <f t="shared" si="54"/>
        <v>32.973721683134393</v>
      </c>
      <c r="AG8" s="63">
        <f t="shared" si="54"/>
        <v>33.800652993026134</v>
      </c>
      <c r="AH8" s="63">
        <f t="shared" si="54"/>
        <v>34.88227388880297</v>
      </c>
      <c r="AI8" s="63">
        <f t="shared" si="54"/>
        <v>35.998506653244668</v>
      </c>
      <c r="AJ8" s="63">
        <f t="shared" si="54"/>
        <v>37.150458866148497</v>
      </c>
      <c r="AK8" s="63">
        <f t="shared" si="54"/>
        <v>38.339273549865247</v>
      </c>
      <c r="AL8" s="63">
        <f t="shared" si="54"/>
        <v>39.566130303460938</v>
      </c>
      <c r="AM8" s="63">
        <f t="shared" si="54"/>
        <v>40.832246473171686</v>
      </c>
      <c r="AN8" s="63">
        <f t="shared" si="54"/>
        <v>42.138878360313178</v>
      </c>
      <c r="AO8" s="63">
        <f t="shared" si="54"/>
        <v>43.4873224678432</v>
      </c>
      <c r="AP8" s="63">
        <f t="shared" si="54"/>
        <v>44.87891678681418</v>
      </c>
      <c r="AQ8" s="63">
        <f t="shared" si="54"/>
        <v>46.315042123992235</v>
      </c>
      <c r="AR8" s="63">
        <f t="shared" si="54"/>
        <v>47.797123471959985</v>
      </c>
      <c r="AS8" s="63">
        <f t="shared" si="54"/>
        <v>49.326631423062707</v>
      </c>
      <c r="AT8" s="63">
        <f t="shared" si="54"/>
        <v>50.905083628600714</v>
      </c>
      <c r="AU8" s="63">
        <f t="shared" si="54"/>
        <v>52.534046304715936</v>
      </c>
      <c r="AV8" s="63">
        <f t="shared" si="54"/>
        <v>54.215135786466846</v>
      </c>
      <c r="AW8" s="63">
        <f t="shared" si="54"/>
        <v>55.950020131633785</v>
      </c>
      <c r="AX8" s="63">
        <f t="shared" si="54"/>
        <v>57.740420775846069</v>
      </c>
      <c r="AY8" s="63">
        <f t="shared" si="54"/>
        <v>59.588114240673143</v>
      </c>
      <c r="AZ8" s="63">
        <f t="shared" si="54"/>
        <v>61.494933896374683</v>
      </c>
      <c r="BA8" s="63">
        <f t="shared" si="54"/>
        <v>63.462771781058677</v>
      </c>
      <c r="BB8" s="63">
        <f t="shared" si="54"/>
        <v>65.49358047805255</v>
      </c>
      <c r="BC8" s="63">
        <f t="shared" si="54"/>
        <v>67.589375053350238</v>
      </c>
      <c r="BD8" s="63">
        <f t="shared" si="54"/>
        <v>69.752235055057454</v>
      </c>
      <c r="BE8" s="63">
        <f t="shared" si="54"/>
        <v>71.984306576819293</v>
      </c>
      <c r="BF8" s="63">
        <f t="shared" si="54"/>
        <v>74.287804387277518</v>
      </c>
      <c r="BG8" s="63">
        <f t="shared" si="54"/>
        <v>76.665014127670403</v>
      </c>
      <c r="BH8" s="63">
        <f t="shared" si="54"/>
        <v>79.118294579755855</v>
      </c>
      <c r="BI8" s="63">
        <f t="shared" si="54"/>
        <v>81.650080006308045</v>
      </c>
      <c r="BJ8" s="63">
        <f t="shared" si="54"/>
        <v>84.262882566509901</v>
      </c>
      <c r="BK8" s="63">
        <f t="shared" si="54"/>
        <v>86.959294808638219</v>
      </c>
      <c r="BL8" s="63">
        <f t="shared" si="54"/>
        <v>89.741992242514641</v>
      </c>
      <c r="BM8" s="63">
        <f t="shared" ref="BM8:DJ8" si="56">BM103</f>
        <v>92.613735994275117</v>
      </c>
      <c r="BN8" s="63">
        <f t="shared" si="56"/>
        <v>95.577375546091929</v>
      </c>
      <c r="BO8" s="63">
        <f t="shared" si="56"/>
        <v>98.635851563566874</v>
      </c>
      <c r="BP8" s="63">
        <f t="shared" si="56"/>
        <v>101.79219881360102</v>
      </c>
      <c r="BQ8" s="63">
        <f t="shared" si="56"/>
        <v>105.04954917563626</v>
      </c>
      <c r="BR8" s="63">
        <f t="shared" si="56"/>
        <v>108.41113474925662</v>
      </c>
      <c r="BS8" s="63">
        <f t="shared" si="56"/>
        <v>111.88029106123284</v>
      </c>
      <c r="BT8" s="63">
        <f t="shared" si="56"/>
        <v>115.4604603751923</v>
      </c>
      <c r="BU8" s="63">
        <f t="shared" si="56"/>
        <v>119.15519510719845</v>
      </c>
      <c r="BV8" s="63">
        <f t="shared" si="56"/>
        <v>122.9681613506288</v>
      </c>
      <c r="BW8" s="63">
        <f t="shared" si="56"/>
        <v>126.90314251384893</v>
      </c>
      <c r="BX8" s="63">
        <f t="shared" si="56"/>
        <v>130.96404307429211</v>
      </c>
      <c r="BY8" s="63">
        <f t="shared" si="56"/>
        <v>135.15489245266946</v>
      </c>
      <c r="BZ8" s="63">
        <f t="shared" si="56"/>
        <v>139.4798490111549</v>
      </c>
      <c r="CA8" s="63">
        <f t="shared" si="56"/>
        <v>143.94320417951187</v>
      </c>
      <c r="CB8" s="63">
        <f t="shared" si="56"/>
        <v>148.54938671325624</v>
      </c>
      <c r="CC8" s="63">
        <f t="shared" si="56"/>
        <v>153.30296708808044</v>
      </c>
      <c r="CD8" s="63">
        <f t="shared" si="56"/>
        <v>158.20866203489902</v>
      </c>
      <c r="CE8" s="63">
        <f t="shared" si="56"/>
        <v>163.27133922001579</v>
      </c>
      <c r="CF8" s="63">
        <f t="shared" si="56"/>
        <v>168.49602207505629</v>
      </c>
      <c r="CG8" s="63">
        <f t="shared" si="56"/>
        <v>173.8878947814581</v>
      </c>
      <c r="CH8" s="63">
        <f t="shared" si="56"/>
        <v>179.45230741446477</v>
      </c>
      <c r="CI8" s="63">
        <f t="shared" si="56"/>
        <v>185.19478125172765</v>
      </c>
      <c r="CJ8" s="63">
        <f t="shared" si="56"/>
        <v>191.12101425178292</v>
      </c>
      <c r="CK8" s="63">
        <f t="shared" si="56"/>
        <v>197.23688670783997</v>
      </c>
      <c r="CL8" s="63">
        <f t="shared" si="56"/>
        <v>203.54846708249084</v>
      </c>
      <c r="CM8" s="63">
        <f t="shared" si="56"/>
        <v>210.06201802913057</v>
      </c>
      <c r="CN8" s="63">
        <f t="shared" si="56"/>
        <v>216.78400260606276</v>
      </c>
      <c r="CO8" s="63">
        <f t="shared" si="56"/>
        <v>223.72109068945676</v>
      </c>
      <c r="CP8" s="63">
        <f t="shared" si="56"/>
        <v>230.88016559151939</v>
      </c>
      <c r="CQ8" s="63">
        <f t="shared" si="56"/>
        <v>238.26833089044803</v>
      </c>
      <c r="CR8" s="63">
        <f t="shared" si="56"/>
        <v>245.89291747894237</v>
      </c>
      <c r="CS8" s="63">
        <f t="shared" si="56"/>
        <v>253.76149083826851</v>
      </c>
      <c r="CT8" s="63">
        <f t="shared" si="56"/>
        <v>261.88185854509311</v>
      </c>
      <c r="CU8" s="63">
        <f t="shared" si="56"/>
        <v>270.2620780185361</v>
      </c>
      <c r="CV8" s="63">
        <f t="shared" si="56"/>
        <v>278.91046451512926</v>
      </c>
      <c r="CW8" s="63">
        <f t="shared" si="56"/>
        <v>287.83559937961343</v>
      </c>
      <c r="CX8" s="63">
        <f t="shared" si="56"/>
        <v>297.04633855976107</v>
      </c>
      <c r="CY8" s="63">
        <f t="shared" si="56"/>
        <v>306.55182139367344</v>
      </c>
      <c r="CZ8" s="63">
        <f t="shared" si="56"/>
        <v>316.361479678271</v>
      </c>
      <c r="DA8" s="63">
        <f t="shared" si="56"/>
        <v>326.48504702797567</v>
      </c>
      <c r="DB8" s="63">
        <f t="shared" si="56"/>
        <v>336.9325685328709</v>
      </c>
      <c r="DC8" s="63">
        <f t="shared" si="56"/>
        <v>347.71441072592279</v>
      </c>
      <c r="DD8" s="63">
        <f t="shared" si="56"/>
        <v>358.84127186915231</v>
      </c>
      <c r="DE8" s="63">
        <f t="shared" si="56"/>
        <v>370.3241925689652</v>
      </c>
      <c r="DF8" s="63">
        <f t="shared" si="56"/>
        <v>382.17456673117209</v>
      </c>
      <c r="DG8" s="63">
        <f t="shared" si="56"/>
        <v>394.40415286656963</v>
      </c>
      <c r="DH8" s="63">
        <f t="shared" si="56"/>
        <v>407.02508575829989</v>
      </c>
      <c r="DI8" s="63">
        <f t="shared" si="56"/>
        <v>420.04988850256552</v>
      </c>
      <c r="DJ8" s="63">
        <f t="shared" si="56"/>
        <v>433.49148493464764</v>
      </c>
    </row>
    <row r="9" spans="1:115" x14ac:dyDescent="0.2">
      <c r="A9" s="9" t="s">
        <v>57</v>
      </c>
      <c r="B9" s="7" t="str">
        <f>'Data Non-Energy-Sector'!B46</f>
        <v>others</v>
      </c>
      <c r="C9" s="8" t="s">
        <v>2</v>
      </c>
      <c r="D9" s="63">
        <f t="shared" si="53"/>
        <v>12.085919849774461</v>
      </c>
      <c r="E9" s="63">
        <f t="shared" si="54"/>
        <v>8.2088786887940408</v>
      </c>
      <c r="F9" s="63">
        <f t="shared" si="54"/>
        <v>8.3966199260451546</v>
      </c>
      <c r="G9" s="63">
        <f t="shared" si="54"/>
        <v>8.6211115766431536</v>
      </c>
      <c r="H9" s="63">
        <f t="shared" si="54"/>
        <v>8.8130011920315052</v>
      </c>
      <c r="I9" s="63">
        <f t="shared" si="54"/>
        <v>17.758189161956317</v>
      </c>
      <c r="J9" s="63">
        <f t="shared" si="54"/>
        <v>14.593770422800738</v>
      </c>
      <c r="K9" s="63">
        <f t="shared" si="54"/>
        <v>17.929930325889774</v>
      </c>
      <c r="L9" s="63">
        <f t="shared" si="54"/>
        <v>18.466226998483116</v>
      </c>
      <c r="M9" s="63">
        <f t="shared" si="54"/>
        <v>17.511761522610019</v>
      </c>
      <c r="N9" s="63">
        <f t="shared" si="54"/>
        <v>30.512153734404382</v>
      </c>
      <c r="O9" s="63">
        <f t="shared" si="54"/>
        <v>32.496816840191421</v>
      </c>
      <c r="P9" s="63">
        <f t="shared" si="54"/>
        <v>32.391016868461371</v>
      </c>
      <c r="Q9" s="63">
        <f t="shared" si="54"/>
        <v>37.332412178513792</v>
      </c>
      <c r="R9" s="63">
        <f t="shared" si="54"/>
        <v>42.547527249263695</v>
      </c>
      <c r="S9" s="63">
        <f t="shared" si="54"/>
        <v>55.198965241569972</v>
      </c>
      <c r="T9" s="63">
        <f t="shared" si="54"/>
        <v>70.934448946403606</v>
      </c>
      <c r="U9" s="63">
        <f t="shared" si="54"/>
        <v>70.777936841944353</v>
      </c>
      <c r="V9" s="63">
        <f t="shared" si="54"/>
        <v>73.554931273531352</v>
      </c>
      <c r="W9" s="63">
        <f t="shared" si="54"/>
        <v>72.159767313491031</v>
      </c>
      <c r="X9" s="63">
        <f t="shared" si="54"/>
        <v>81.118182785351024</v>
      </c>
      <c r="Y9" s="63">
        <f t="shared" si="54"/>
        <v>90.858685900023431</v>
      </c>
      <c r="Z9" s="63">
        <f t="shared" si="54"/>
        <v>108.39803267759066</v>
      </c>
      <c r="AA9" s="63">
        <f t="shared" si="54"/>
        <v>109.52970814785986</v>
      </c>
      <c r="AB9" s="63">
        <f t="shared" si="54"/>
        <v>116.55332761274727</v>
      </c>
      <c r="AC9" s="63">
        <f t="shared" si="54"/>
        <v>103.92866380314935</v>
      </c>
      <c r="AD9" s="63">
        <f t="shared" si="54"/>
        <v>92.085063748194756</v>
      </c>
      <c r="AE9" s="63">
        <f t="shared" si="54"/>
        <v>95.817101982640779</v>
      </c>
      <c r="AF9" s="63">
        <f t="shared" si="54"/>
        <v>98.921165049403186</v>
      </c>
      <c r="AG9" s="63">
        <f t="shared" si="54"/>
        <v>101.4019589790784</v>
      </c>
      <c r="AH9" s="63">
        <f t="shared" si="54"/>
        <v>104.64682166640891</v>
      </c>
      <c r="AI9" s="63">
        <f t="shared" si="54"/>
        <v>107.995519959734</v>
      </c>
      <c r="AJ9" s="63">
        <f t="shared" si="54"/>
        <v>111.45137659844549</v>
      </c>
      <c r="AK9" s="63">
        <f t="shared" si="54"/>
        <v>115.01782064959575</v>
      </c>
      <c r="AL9" s="63">
        <f t="shared" si="54"/>
        <v>118.69839091038281</v>
      </c>
      <c r="AM9" s="63">
        <f t="shared" si="54"/>
        <v>122.49673941951507</v>
      </c>
      <c r="AN9" s="63">
        <f t="shared" si="54"/>
        <v>126.41663508093956</v>
      </c>
      <c r="AO9" s="63">
        <f t="shared" si="54"/>
        <v>130.46196740352963</v>
      </c>
      <c r="AP9" s="63">
        <f t="shared" si="54"/>
        <v>134.63675036044259</v>
      </c>
      <c r="AQ9" s="63">
        <f t="shared" si="54"/>
        <v>138.94512637197676</v>
      </c>
      <c r="AR9" s="63">
        <f t="shared" si="54"/>
        <v>143.39137041588</v>
      </c>
      <c r="AS9" s="63">
        <f t="shared" si="54"/>
        <v>147.97989426918818</v>
      </c>
      <c r="AT9" s="63">
        <f t="shared" si="54"/>
        <v>152.71525088580219</v>
      </c>
      <c r="AU9" s="63">
        <f t="shared" si="54"/>
        <v>157.60213891414787</v>
      </c>
      <c r="AV9" s="63">
        <f t="shared" si="54"/>
        <v>162.64540735940062</v>
      </c>
      <c r="AW9" s="63">
        <f t="shared" si="54"/>
        <v>167.85006039490145</v>
      </c>
      <c r="AX9" s="63">
        <f t="shared" si="54"/>
        <v>173.22126232753831</v>
      </c>
      <c r="AY9" s="63">
        <f t="shared" si="54"/>
        <v>178.76434272201953</v>
      </c>
      <c r="AZ9" s="63">
        <f t="shared" si="54"/>
        <v>184.48480168912417</v>
      </c>
      <c r="BA9" s="63">
        <f t="shared" si="54"/>
        <v>190.38831534317615</v>
      </c>
      <c r="BB9" s="63">
        <f t="shared" si="54"/>
        <v>196.48074143415778</v>
      </c>
      <c r="BC9" s="63">
        <f t="shared" si="54"/>
        <v>202.76812516005083</v>
      </c>
      <c r="BD9" s="63">
        <f t="shared" si="54"/>
        <v>209.25670516517246</v>
      </c>
      <c r="BE9" s="63">
        <f t="shared" si="54"/>
        <v>215.95291973045798</v>
      </c>
      <c r="BF9" s="63">
        <f t="shared" si="54"/>
        <v>222.86341316183265</v>
      </c>
      <c r="BG9" s="63">
        <f t="shared" si="54"/>
        <v>229.99504238301131</v>
      </c>
      <c r="BH9" s="63">
        <f t="shared" si="54"/>
        <v>237.35488373926768</v>
      </c>
      <c r="BI9" s="63">
        <f t="shared" si="54"/>
        <v>244.95024001892426</v>
      </c>
      <c r="BJ9" s="63">
        <f t="shared" si="54"/>
        <v>252.78864769952983</v>
      </c>
      <c r="BK9" s="63">
        <f t="shared" si="54"/>
        <v>260.87788442591477</v>
      </c>
      <c r="BL9" s="63">
        <f t="shared" si="54"/>
        <v>269.22597672754404</v>
      </c>
      <c r="BM9" s="63">
        <f t="shared" ref="BM9:DJ9" si="57">BM104</f>
        <v>277.84120798282544</v>
      </c>
      <c r="BN9" s="63">
        <f t="shared" si="57"/>
        <v>286.73212663827587</v>
      </c>
      <c r="BO9" s="63">
        <f t="shared" si="57"/>
        <v>295.90755469070069</v>
      </c>
      <c r="BP9" s="63">
        <f t="shared" si="57"/>
        <v>305.3765964408031</v>
      </c>
      <c r="BQ9" s="63">
        <f t="shared" si="57"/>
        <v>315.1486475269088</v>
      </c>
      <c r="BR9" s="63">
        <f t="shared" si="57"/>
        <v>325.2334042477699</v>
      </c>
      <c r="BS9" s="63">
        <f t="shared" si="57"/>
        <v>335.64087318369855</v>
      </c>
      <c r="BT9" s="63">
        <f t="shared" si="57"/>
        <v>346.38138112557692</v>
      </c>
      <c r="BU9" s="63">
        <f t="shared" si="57"/>
        <v>357.46558532159537</v>
      </c>
      <c r="BV9" s="63">
        <f t="shared" si="57"/>
        <v>368.90448405188641</v>
      </c>
      <c r="BW9" s="63">
        <f t="shared" si="57"/>
        <v>380.7094275415468</v>
      </c>
      <c r="BX9" s="63">
        <f t="shared" si="57"/>
        <v>392.89212922287629</v>
      </c>
      <c r="BY9" s="63">
        <f t="shared" si="57"/>
        <v>405.46467735800837</v>
      </c>
      <c r="BZ9" s="63">
        <f t="shared" si="57"/>
        <v>418.43954703346463</v>
      </c>
      <c r="CA9" s="63">
        <f t="shared" si="57"/>
        <v>431.82961253853551</v>
      </c>
      <c r="CB9" s="63">
        <f t="shared" si="57"/>
        <v>445.64816013976866</v>
      </c>
      <c r="CC9" s="63">
        <f t="shared" si="57"/>
        <v>459.90890126424125</v>
      </c>
      <c r="CD9" s="63">
        <f t="shared" si="57"/>
        <v>474.62598610469701</v>
      </c>
      <c r="CE9" s="63">
        <f t="shared" si="57"/>
        <v>489.81401766004734</v>
      </c>
      <c r="CF9" s="63">
        <f t="shared" si="57"/>
        <v>505.48806622516889</v>
      </c>
      <c r="CG9" s="63">
        <f t="shared" si="57"/>
        <v>521.66368434437436</v>
      </c>
      <c r="CH9" s="63">
        <f t="shared" si="57"/>
        <v>538.35692224339437</v>
      </c>
      <c r="CI9" s="63">
        <f t="shared" si="57"/>
        <v>555.584343755183</v>
      </c>
      <c r="CJ9" s="63">
        <f t="shared" si="57"/>
        <v>573.36304275534883</v>
      </c>
      <c r="CK9" s="63">
        <f t="shared" si="57"/>
        <v>591.71066012352003</v>
      </c>
      <c r="CL9" s="63">
        <f t="shared" si="57"/>
        <v>610.64540124747271</v>
      </c>
      <c r="CM9" s="63">
        <f t="shared" si="57"/>
        <v>630.18605408739188</v>
      </c>
      <c r="CN9" s="63">
        <f t="shared" si="57"/>
        <v>650.35200781818844</v>
      </c>
      <c r="CO9" s="63">
        <f t="shared" si="57"/>
        <v>671.16327206837047</v>
      </c>
      <c r="CP9" s="63">
        <f t="shared" si="57"/>
        <v>692.6404967745583</v>
      </c>
      <c r="CQ9" s="63">
        <f t="shared" si="57"/>
        <v>714.80499267134417</v>
      </c>
      <c r="CR9" s="63">
        <f t="shared" si="57"/>
        <v>737.67875243682715</v>
      </c>
      <c r="CS9" s="63">
        <f t="shared" si="57"/>
        <v>761.28447251480566</v>
      </c>
      <c r="CT9" s="63">
        <f t="shared" si="57"/>
        <v>785.64557563527944</v>
      </c>
      <c r="CU9" s="63">
        <f t="shared" si="57"/>
        <v>810.78623405560836</v>
      </c>
      <c r="CV9" s="63">
        <f t="shared" si="57"/>
        <v>836.73139354538785</v>
      </c>
      <c r="CW9" s="63">
        <f t="shared" si="57"/>
        <v>863.50679813884028</v>
      </c>
      <c r="CX9" s="63">
        <f t="shared" si="57"/>
        <v>891.13901567928315</v>
      </c>
      <c r="CY9" s="63">
        <f t="shared" si="57"/>
        <v>919.65546418102019</v>
      </c>
      <c r="CZ9" s="63">
        <f t="shared" si="57"/>
        <v>949.08443903481282</v>
      </c>
      <c r="DA9" s="63">
        <f t="shared" si="57"/>
        <v>979.45514108392683</v>
      </c>
      <c r="DB9" s="63">
        <f t="shared" si="57"/>
        <v>1010.7977055986125</v>
      </c>
      <c r="DC9" s="63">
        <f t="shared" si="57"/>
        <v>1043.1432321777681</v>
      </c>
      <c r="DD9" s="63">
        <f t="shared" si="57"/>
        <v>1076.5238156074568</v>
      </c>
      <c r="DE9" s="63">
        <f t="shared" si="57"/>
        <v>1110.9725777068954</v>
      </c>
      <c r="DF9" s="63">
        <f t="shared" si="57"/>
        <v>1146.5237001935161</v>
      </c>
      <c r="DG9" s="63">
        <f t="shared" si="57"/>
        <v>1183.2124585997087</v>
      </c>
      <c r="DH9" s="63">
        <f t="shared" si="57"/>
        <v>1221.0752572748995</v>
      </c>
      <c r="DI9" s="63">
        <f t="shared" si="57"/>
        <v>1260.1496655076962</v>
      </c>
      <c r="DJ9" s="63">
        <f t="shared" si="57"/>
        <v>1300.4744548039425</v>
      </c>
    </row>
    <row r="10" spans="1:115" x14ac:dyDescent="0.2">
      <c r="A10" s="9" t="s">
        <v>57</v>
      </c>
      <c r="B10" s="2" t="s">
        <v>0</v>
      </c>
      <c r="C10" s="8" t="s">
        <v>2</v>
      </c>
    </row>
    <row r="11" spans="1:115" x14ac:dyDescent="0.2">
      <c r="A11" s="9" t="s">
        <v>57</v>
      </c>
      <c r="B11" s="2" t="s">
        <v>0</v>
      </c>
      <c r="C11" s="8" t="s">
        <v>2</v>
      </c>
    </row>
    <row r="12" spans="1:115" x14ac:dyDescent="0.2">
      <c r="A12" s="9" t="s">
        <v>57</v>
      </c>
      <c r="B12" s="2" t="s">
        <v>0</v>
      </c>
      <c r="C12" s="8" t="s">
        <v>2</v>
      </c>
    </row>
    <row r="13" spans="1:115" x14ac:dyDescent="0.2">
      <c r="A13" s="9" t="s">
        <v>57</v>
      </c>
      <c r="B13" s="2" t="s">
        <v>0</v>
      </c>
      <c r="C13" s="8" t="s">
        <v>2</v>
      </c>
    </row>
    <row r="14" spans="1:115" x14ac:dyDescent="0.2">
      <c r="A14" s="9" t="s">
        <v>57</v>
      </c>
      <c r="B14" s="2" t="s">
        <v>0</v>
      </c>
      <c r="C14" s="8" t="s">
        <v>2</v>
      </c>
    </row>
    <row r="15" spans="1:115" x14ac:dyDescent="0.2">
      <c r="A15" s="9" t="s">
        <v>57</v>
      </c>
      <c r="B15" s="2" t="s">
        <v>0</v>
      </c>
      <c r="C15" s="8" t="s">
        <v>2</v>
      </c>
    </row>
    <row r="16" spans="1:115" x14ac:dyDescent="0.2">
      <c r="A16" s="9" t="s">
        <v>57</v>
      </c>
      <c r="B16" s="2" t="s">
        <v>0</v>
      </c>
      <c r="C16" s="8" t="s">
        <v>2</v>
      </c>
    </row>
    <row r="17" spans="1:115" x14ac:dyDescent="0.2">
      <c r="A17" s="9" t="s">
        <v>57</v>
      </c>
      <c r="B17" s="2" t="s">
        <v>0</v>
      </c>
      <c r="C17" s="8" t="s">
        <v>2</v>
      </c>
    </row>
    <row r="18" spans="1:115" x14ac:dyDescent="0.2">
      <c r="A18" s="9" t="s">
        <v>57</v>
      </c>
      <c r="B18" s="2" t="s">
        <v>0</v>
      </c>
      <c r="C18" s="8" t="s">
        <v>2</v>
      </c>
    </row>
    <row r="19" spans="1:115" x14ac:dyDescent="0.2">
      <c r="A19" s="9" t="s">
        <v>57</v>
      </c>
      <c r="B19" s="2" t="s">
        <v>0</v>
      </c>
      <c r="C19" s="8" t="s">
        <v>2</v>
      </c>
    </row>
    <row r="20" spans="1:115" x14ac:dyDescent="0.2">
      <c r="A20" s="9" t="s">
        <v>57</v>
      </c>
      <c r="B20" s="2" t="s">
        <v>0</v>
      </c>
      <c r="C20" s="8" t="s">
        <v>2</v>
      </c>
    </row>
    <row r="21" spans="1:115" x14ac:dyDescent="0.2">
      <c r="A21" s="9" t="s">
        <v>57</v>
      </c>
      <c r="B21" s="2" t="s">
        <v>0</v>
      </c>
      <c r="C21" s="8" t="s">
        <v>2</v>
      </c>
    </row>
    <row r="22" spans="1:115" s="27" customFormat="1" x14ac:dyDescent="0.2">
      <c r="A22" s="47" t="s">
        <v>57</v>
      </c>
      <c r="B22" s="229" t="s">
        <v>0</v>
      </c>
      <c r="C22" s="48" t="s">
        <v>2</v>
      </c>
      <c r="DK22" s="392"/>
    </row>
    <row r="23" spans="1:115" s="53" customFormat="1" ht="16" thickBot="1" x14ac:dyDescent="0.25">
      <c r="A23" s="50"/>
      <c r="B23" s="51" t="s">
        <v>64</v>
      </c>
      <c r="C23" s="52" t="s">
        <v>2</v>
      </c>
      <c r="D23" s="49">
        <f t="shared" ref="D23:AI23" si="58">SUM(D3:D22)</f>
        <v>134.28799833082735</v>
      </c>
      <c r="E23" s="49">
        <f t="shared" si="58"/>
        <v>91.209763208822693</v>
      </c>
      <c r="F23" s="49">
        <f t="shared" si="58"/>
        <v>93.295776956057296</v>
      </c>
      <c r="G23" s="49">
        <f t="shared" si="58"/>
        <v>95.790128629368397</v>
      </c>
      <c r="H23" s="49">
        <f t="shared" si="58"/>
        <v>97.922235467016733</v>
      </c>
      <c r="I23" s="49">
        <f t="shared" si="58"/>
        <v>197.31321291062574</v>
      </c>
      <c r="J23" s="49">
        <f t="shared" si="58"/>
        <v>162.15300469778597</v>
      </c>
      <c r="K23" s="49">
        <f t="shared" si="58"/>
        <v>199.22144806544193</v>
      </c>
      <c r="L23" s="49">
        <f t="shared" si="58"/>
        <v>205.18029998314572</v>
      </c>
      <c r="M23" s="49">
        <f t="shared" si="58"/>
        <v>194.57512802900021</v>
      </c>
      <c r="N23" s="49">
        <f t="shared" si="58"/>
        <v>339.02393038227081</v>
      </c>
      <c r="O23" s="49">
        <f t="shared" si="58"/>
        <v>361.07574266879362</v>
      </c>
      <c r="P23" s="49">
        <f t="shared" si="58"/>
        <v>359.9001874273485</v>
      </c>
      <c r="Q23" s="49">
        <f t="shared" si="58"/>
        <v>414.80457976126434</v>
      </c>
      <c r="R23" s="49">
        <f t="shared" si="58"/>
        <v>472.7503027695966</v>
      </c>
      <c r="S23" s="49">
        <f t="shared" si="58"/>
        <v>613.3218360174443</v>
      </c>
      <c r="T23" s="49">
        <f t="shared" si="58"/>
        <v>788.16054384892891</v>
      </c>
      <c r="U23" s="49">
        <f t="shared" si="58"/>
        <v>786.42152046604838</v>
      </c>
      <c r="V23" s="49">
        <f t="shared" si="58"/>
        <v>817.27701415034835</v>
      </c>
      <c r="W23" s="49">
        <f t="shared" si="58"/>
        <v>801.77519237212243</v>
      </c>
      <c r="X23" s="49">
        <f t="shared" si="58"/>
        <v>901.31314205945569</v>
      </c>
      <c r="Y23" s="49">
        <f t="shared" si="58"/>
        <v>1009.5409544447048</v>
      </c>
      <c r="Z23" s="49">
        <f t="shared" si="58"/>
        <v>1204.422585306563</v>
      </c>
      <c r="AA23" s="49">
        <f t="shared" si="58"/>
        <v>1216.996757198443</v>
      </c>
      <c r="AB23" s="49">
        <f t="shared" si="58"/>
        <v>1295.0369734749697</v>
      </c>
      <c r="AC23" s="49">
        <f t="shared" si="58"/>
        <v>1154.7629311461039</v>
      </c>
      <c r="AD23" s="49">
        <f t="shared" si="58"/>
        <v>1023.1673749799419</v>
      </c>
      <c r="AE23" s="49">
        <f t="shared" si="58"/>
        <v>1064.6344664737862</v>
      </c>
      <c r="AF23" s="49">
        <f t="shared" si="58"/>
        <v>1099.1240561044801</v>
      </c>
      <c r="AG23" s="49">
        <f t="shared" si="58"/>
        <v>1126.6884331008714</v>
      </c>
      <c r="AH23" s="49">
        <f t="shared" si="58"/>
        <v>1162.7424629600991</v>
      </c>
      <c r="AI23" s="49">
        <f t="shared" si="58"/>
        <v>1199.9502217748222</v>
      </c>
      <c r="AJ23" s="49">
        <f t="shared" ref="AJ23:BL23" si="59">SUM(AJ3:AJ22)</f>
        <v>1238.3486288716165</v>
      </c>
      <c r="AK23" s="49">
        <f t="shared" si="59"/>
        <v>1277.9757849955085</v>
      </c>
      <c r="AL23" s="49">
        <f t="shared" si="59"/>
        <v>1318.8710101153645</v>
      </c>
      <c r="AM23" s="49">
        <f t="shared" si="59"/>
        <v>1361.0748824390562</v>
      </c>
      <c r="AN23" s="49">
        <f t="shared" si="59"/>
        <v>1404.6292786771062</v>
      </c>
      <c r="AO23" s="49">
        <f t="shared" si="59"/>
        <v>1449.5774155947734</v>
      </c>
      <c r="AP23" s="49">
        <f t="shared" si="59"/>
        <v>1495.9638928938066</v>
      </c>
      <c r="AQ23" s="49">
        <f t="shared" si="59"/>
        <v>1543.8347374664086</v>
      </c>
      <c r="AR23" s="49">
        <f t="shared" si="59"/>
        <v>1593.2374490653333</v>
      </c>
      <c r="AS23" s="49">
        <f t="shared" si="59"/>
        <v>1644.221047435424</v>
      </c>
      <c r="AT23" s="49">
        <f t="shared" si="59"/>
        <v>1696.8361209533573</v>
      </c>
      <c r="AU23" s="49">
        <f t="shared" si="59"/>
        <v>1751.1348768238652</v>
      </c>
      <c r="AV23" s="49">
        <f t="shared" si="59"/>
        <v>1807.1711928822292</v>
      </c>
      <c r="AW23" s="49">
        <f t="shared" si="59"/>
        <v>1865.0006710544606</v>
      </c>
      <c r="AX23" s="49">
        <f t="shared" si="59"/>
        <v>1924.6806925282035</v>
      </c>
      <c r="AY23" s="49">
        <f t="shared" si="59"/>
        <v>1986.2704746891061</v>
      </c>
      <c r="AZ23" s="49">
        <f t="shared" si="59"/>
        <v>2049.8311298791573</v>
      </c>
      <c r="BA23" s="49">
        <f t="shared" si="59"/>
        <v>2115.4257260352906</v>
      </c>
      <c r="BB23" s="49">
        <f t="shared" si="59"/>
        <v>2183.1193492684197</v>
      </c>
      <c r="BC23" s="49">
        <f t="shared" si="59"/>
        <v>2252.9791684450088</v>
      </c>
      <c r="BD23" s="49">
        <f t="shared" si="59"/>
        <v>2325.07450183525</v>
      </c>
      <c r="BE23" s="49">
        <f t="shared" si="59"/>
        <v>2399.4768858939769</v>
      </c>
      <c r="BF23" s="49">
        <f t="shared" si="59"/>
        <v>2476.2601462425851</v>
      </c>
      <c r="BG23" s="49">
        <f t="shared" si="59"/>
        <v>2555.5004709223476</v>
      </c>
      <c r="BH23" s="49">
        <f t="shared" si="59"/>
        <v>2637.276485991863</v>
      </c>
      <c r="BI23" s="49">
        <f t="shared" si="59"/>
        <v>2721.669333543603</v>
      </c>
      <c r="BJ23" s="49">
        <f t="shared" si="59"/>
        <v>2808.7627522169978</v>
      </c>
      <c r="BK23" s="49">
        <f t="shared" si="59"/>
        <v>2898.6431602879411</v>
      </c>
      <c r="BL23" s="49">
        <f t="shared" si="59"/>
        <v>2991.3997414171558</v>
      </c>
      <c r="BM23" s="49">
        <f t="shared" ref="BM23:DJ23" si="60">SUM(BM3:BM22)</f>
        <v>3087.1245331425048</v>
      </c>
      <c r="BN23" s="49">
        <f t="shared" si="60"/>
        <v>3185.9125182030652</v>
      </c>
      <c r="BO23" s="49">
        <f t="shared" si="60"/>
        <v>3287.8617187855634</v>
      </c>
      <c r="BP23" s="49">
        <f t="shared" si="60"/>
        <v>3393.0732937867015</v>
      </c>
      <c r="BQ23" s="49">
        <f t="shared" si="60"/>
        <v>3501.6516391878768</v>
      </c>
      <c r="BR23" s="49">
        <f t="shared" si="60"/>
        <v>3613.7044916418886</v>
      </c>
      <c r="BS23" s="49">
        <f t="shared" si="60"/>
        <v>3729.3430353744293</v>
      </c>
      <c r="BT23" s="49">
        <f t="shared" si="60"/>
        <v>3848.6820125064105</v>
      </c>
      <c r="BU23" s="49">
        <f t="shared" si="60"/>
        <v>3971.8398369066158</v>
      </c>
      <c r="BV23" s="49">
        <f t="shared" si="60"/>
        <v>4098.9387116876278</v>
      </c>
      <c r="BW23" s="49">
        <f t="shared" si="60"/>
        <v>4230.1047504616317</v>
      </c>
      <c r="BX23" s="49">
        <f t="shared" si="60"/>
        <v>4365.4681024764041</v>
      </c>
      <c r="BY23" s="49">
        <f t="shared" si="60"/>
        <v>4505.1630817556479</v>
      </c>
      <c r="BZ23" s="49">
        <f t="shared" si="60"/>
        <v>4649.3283003718307</v>
      </c>
      <c r="CA23" s="49">
        <f t="shared" si="60"/>
        <v>4798.106805983728</v>
      </c>
      <c r="CB23" s="49">
        <f t="shared" si="60"/>
        <v>4951.6462237752075</v>
      </c>
      <c r="CC23" s="49">
        <f t="shared" si="60"/>
        <v>5110.0989029360144</v>
      </c>
      <c r="CD23" s="49">
        <f t="shared" si="60"/>
        <v>5273.6220678299669</v>
      </c>
      <c r="CE23" s="49">
        <f t="shared" si="60"/>
        <v>5442.3779740005266</v>
      </c>
      <c r="CF23" s="49">
        <f t="shared" si="60"/>
        <v>5616.5340691685433</v>
      </c>
      <c r="CG23" s="49">
        <f t="shared" si="60"/>
        <v>5796.2631593819387</v>
      </c>
      <c r="CH23" s="49">
        <f t="shared" si="60"/>
        <v>5981.7435804821589</v>
      </c>
      <c r="CI23" s="49">
        <f t="shared" si="60"/>
        <v>6173.1593750575885</v>
      </c>
      <c r="CJ23" s="49">
        <f t="shared" si="60"/>
        <v>6370.7004750594315</v>
      </c>
      <c r="CK23" s="49">
        <f t="shared" si="60"/>
        <v>6574.5628902613344</v>
      </c>
      <c r="CL23" s="49">
        <f t="shared" si="60"/>
        <v>6784.9489027496948</v>
      </c>
      <c r="CM23" s="49">
        <f t="shared" si="60"/>
        <v>7002.0672676376853</v>
      </c>
      <c r="CN23" s="49">
        <f t="shared" si="60"/>
        <v>7226.1334202020917</v>
      </c>
      <c r="CO23" s="49">
        <f t="shared" si="60"/>
        <v>7457.3696896485599</v>
      </c>
      <c r="CP23" s="49">
        <f t="shared" si="60"/>
        <v>7696.0055197173133</v>
      </c>
      <c r="CQ23" s="49">
        <f t="shared" si="60"/>
        <v>7942.2776963482656</v>
      </c>
      <c r="CR23" s="49">
        <f t="shared" si="60"/>
        <v>8196.4305826314121</v>
      </c>
      <c r="CS23" s="49">
        <f t="shared" si="60"/>
        <v>8458.7163612756158</v>
      </c>
      <c r="CT23" s="49">
        <f t="shared" si="60"/>
        <v>8729.395284836437</v>
      </c>
      <c r="CU23" s="49">
        <f t="shared" si="60"/>
        <v>9008.7359339512022</v>
      </c>
      <c r="CV23" s="49">
        <f t="shared" si="60"/>
        <v>9297.0154838376402</v>
      </c>
      <c r="CW23" s="49">
        <f t="shared" si="60"/>
        <v>9594.5199793204465</v>
      </c>
      <c r="CX23" s="49">
        <f t="shared" si="60"/>
        <v>9901.5446186586996</v>
      </c>
      <c r="CY23" s="49">
        <f t="shared" si="60"/>
        <v>10218.39404645578</v>
      </c>
      <c r="CZ23" s="49">
        <f t="shared" si="60"/>
        <v>10545.382655942365</v>
      </c>
      <c r="DA23" s="49">
        <f t="shared" si="60"/>
        <v>10882.834900932523</v>
      </c>
      <c r="DB23" s="49">
        <f t="shared" si="60"/>
        <v>11231.085617762361</v>
      </c>
      <c r="DC23" s="49">
        <f t="shared" si="60"/>
        <v>11590.480357530758</v>
      </c>
      <c r="DD23" s="49">
        <f t="shared" si="60"/>
        <v>11961.375728971741</v>
      </c>
      <c r="DE23" s="49">
        <f t="shared" si="60"/>
        <v>12344.139752298841</v>
      </c>
      <c r="DF23" s="49">
        <f t="shared" si="60"/>
        <v>12739.152224372403</v>
      </c>
      <c r="DG23" s="49">
        <f t="shared" si="60"/>
        <v>13146.805095552316</v>
      </c>
      <c r="DH23" s="49">
        <f t="shared" si="60"/>
        <v>13567.502858609992</v>
      </c>
      <c r="DI23" s="49">
        <f t="shared" si="60"/>
        <v>14001.662950085516</v>
      </c>
      <c r="DJ23" s="49">
        <f t="shared" si="60"/>
        <v>14449.716164488251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s="9" t="s">
        <v>58</v>
      </c>
      <c r="B25" s="12" t="e">
        <f ca="1">MID(CELL("Dateiname",$B$2),FIND("]", CELL("Dateiname",$B$2))+1,31)&amp;" LO"</f>
        <v>#VALUE!</v>
      </c>
      <c r="C25" s="13" t="str">
        <f t="shared" ref="C25:AH25" si="61">C2</f>
        <v>unit</v>
      </c>
      <c r="D25" s="23">
        <f t="shared" si="61"/>
        <v>1990</v>
      </c>
      <c r="E25" s="23">
        <f t="shared" si="61"/>
        <v>1991</v>
      </c>
      <c r="F25" s="23">
        <f t="shared" si="61"/>
        <v>1992</v>
      </c>
      <c r="G25" s="23">
        <f t="shared" si="61"/>
        <v>1993</v>
      </c>
      <c r="H25" s="23">
        <f t="shared" si="61"/>
        <v>1994</v>
      </c>
      <c r="I25" s="23">
        <f t="shared" si="61"/>
        <v>1995</v>
      </c>
      <c r="J25" s="23">
        <f t="shared" si="61"/>
        <v>1996</v>
      </c>
      <c r="K25" s="23">
        <f t="shared" si="61"/>
        <v>1997</v>
      </c>
      <c r="L25" s="23">
        <f t="shared" si="61"/>
        <v>1998</v>
      </c>
      <c r="M25" s="23">
        <f t="shared" si="61"/>
        <v>1999</v>
      </c>
      <c r="N25" s="23">
        <f t="shared" si="61"/>
        <v>2000</v>
      </c>
      <c r="O25" s="23">
        <f t="shared" si="61"/>
        <v>2001</v>
      </c>
      <c r="P25" s="23">
        <f t="shared" si="61"/>
        <v>2002</v>
      </c>
      <c r="Q25" s="23">
        <f t="shared" si="61"/>
        <v>2003</v>
      </c>
      <c r="R25" s="23">
        <f t="shared" si="61"/>
        <v>2004</v>
      </c>
      <c r="S25" s="23">
        <f t="shared" si="61"/>
        <v>2005</v>
      </c>
      <c r="T25" s="23">
        <f t="shared" si="61"/>
        <v>2006</v>
      </c>
      <c r="U25" s="23">
        <f t="shared" si="61"/>
        <v>2007</v>
      </c>
      <c r="V25" s="23">
        <f t="shared" si="61"/>
        <v>2008</v>
      </c>
      <c r="W25" s="23">
        <f t="shared" si="61"/>
        <v>2009</v>
      </c>
      <c r="X25" s="23">
        <f t="shared" si="61"/>
        <v>2010</v>
      </c>
      <c r="Y25" s="23">
        <f t="shared" si="61"/>
        <v>2011</v>
      </c>
      <c r="Z25" s="23">
        <f t="shared" si="61"/>
        <v>2012</v>
      </c>
      <c r="AA25" s="23">
        <f t="shared" si="61"/>
        <v>2013</v>
      </c>
      <c r="AB25" s="23">
        <f t="shared" si="61"/>
        <v>2014</v>
      </c>
      <c r="AC25" s="23">
        <f t="shared" si="61"/>
        <v>2015</v>
      </c>
      <c r="AD25" s="23">
        <f t="shared" si="61"/>
        <v>2016</v>
      </c>
      <c r="AE25" s="23">
        <f t="shared" si="61"/>
        <v>2017</v>
      </c>
      <c r="AF25" s="23">
        <f t="shared" si="61"/>
        <v>2018</v>
      </c>
      <c r="AG25" s="23">
        <f t="shared" si="61"/>
        <v>2019</v>
      </c>
      <c r="AH25" s="23">
        <f t="shared" si="61"/>
        <v>2020</v>
      </c>
      <c r="AI25" s="23">
        <f t="shared" ref="AI25:BL25" si="62">AI2</f>
        <v>2021</v>
      </c>
      <c r="AJ25" s="23">
        <f t="shared" si="62"/>
        <v>2022</v>
      </c>
      <c r="AK25" s="23">
        <f t="shared" si="62"/>
        <v>2023</v>
      </c>
      <c r="AL25" s="23">
        <f t="shared" si="62"/>
        <v>2024</v>
      </c>
      <c r="AM25" s="23">
        <f t="shared" si="62"/>
        <v>2025</v>
      </c>
      <c r="AN25" s="23">
        <f t="shared" si="62"/>
        <v>2026</v>
      </c>
      <c r="AO25" s="23">
        <f t="shared" si="62"/>
        <v>2027</v>
      </c>
      <c r="AP25" s="23">
        <f t="shared" si="62"/>
        <v>2028</v>
      </c>
      <c r="AQ25" s="23">
        <f t="shared" si="62"/>
        <v>2029</v>
      </c>
      <c r="AR25" s="23">
        <f t="shared" si="62"/>
        <v>2030</v>
      </c>
      <c r="AS25" s="23">
        <f t="shared" si="62"/>
        <v>2031</v>
      </c>
      <c r="AT25" s="23">
        <f t="shared" si="62"/>
        <v>2032</v>
      </c>
      <c r="AU25" s="23">
        <f t="shared" si="62"/>
        <v>2033</v>
      </c>
      <c r="AV25" s="23">
        <f t="shared" si="62"/>
        <v>2034</v>
      </c>
      <c r="AW25" s="23">
        <f t="shared" si="62"/>
        <v>2035</v>
      </c>
      <c r="AX25" s="23">
        <f t="shared" si="62"/>
        <v>2036</v>
      </c>
      <c r="AY25" s="23">
        <f t="shared" si="62"/>
        <v>2037</v>
      </c>
      <c r="AZ25" s="23">
        <f t="shared" si="62"/>
        <v>2038</v>
      </c>
      <c r="BA25" s="23">
        <f t="shared" si="62"/>
        <v>2039</v>
      </c>
      <c r="BB25" s="23">
        <f t="shared" si="62"/>
        <v>2040</v>
      </c>
      <c r="BC25" s="23">
        <f t="shared" si="62"/>
        <v>2041</v>
      </c>
      <c r="BD25" s="23">
        <f t="shared" si="62"/>
        <v>2042</v>
      </c>
      <c r="BE25" s="23">
        <f t="shared" si="62"/>
        <v>2043</v>
      </c>
      <c r="BF25" s="23">
        <f t="shared" si="62"/>
        <v>2044</v>
      </c>
      <c r="BG25" s="23">
        <f t="shared" si="62"/>
        <v>2045</v>
      </c>
      <c r="BH25" s="23">
        <f t="shared" si="62"/>
        <v>2046</v>
      </c>
      <c r="BI25" s="23">
        <f t="shared" si="62"/>
        <v>2047</v>
      </c>
      <c r="BJ25" s="23">
        <f t="shared" si="62"/>
        <v>2048</v>
      </c>
      <c r="BK25" s="23">
        <f t="shared" si="62"/>
        <v>2049</v>
      </c>
      <c r="BL25" s="23">
        <f t="shared" si="62"/>
        <v>2050</v>
      </c>
      <c r="BM25" s="23">
        <f t="shared" ref="BM25:DJ25" si="63">BM2</f>
        <v>2051</v>
      </c>
      <c r="BN25" s="23">
        <f t="shared" si="63"/>
        <v>2052</v>
      </c>
      <c r="BO25" s="23">
        <f t="shared" si="63"/>
        <v>2053</v>
      </c>
      <c r="BP25" s="23">
        <f t="shared" si="63"/>
        <v>2054</v>
      </c>
      <c r="BQ25" s="23">
        <f t="shared" si="63"/>
        <v>2055</v>
      </c>
      <c r="BR25" s="23">
        <f t="shared" si="63"/>
        <v>2056</v>
      </c>
      <c r="BS25" s="23">
        <f t="shared" si="63"/>
        <v>2057</v>
      </c>
      <c r="BT25" s="23">
        <f t="shared" si="63"/>
        <v>2058</v>
      </c>
      <c r="BU25" s="23">
        <f t="shared" si="63"/>
        <v>2059</v>
      </c>
      <c r="BV25" s="23">
        <f t="shared" si="63"/>
        <v>2060</v>
      </c>
      <c r="BW25" s="23">
        <f t="shared" si="63"/>
        <v>2061</v>
      </c>
      <c r="BX25" s="23">
        <f t="shared" si="63"/>
        <v>2062</v>
      </c>
      <c r="BY25" s="23">
        <f t="shared" si="63"/>
        <v>2063</v>
      </c>
      <c r="BZ25" s="23">
        <f t="shared" si="63"/>
        <v>2064</v>
      </c>
      <c r="CA25" s="23">
        <f t="shared" si="63"/>
        <v>2065</v>
      </c>
      <c r="CB25" s="23">
        <f t="shared" si="63"/>
        <v>2066</v>
      </c>
      <c r="CC25" s="23">
        <f t="shared" si="63"/>
        <v>2067</v>
      </c>
      <c r="CD25" s="23">
        <f t="shared" si="63"/>
        <v>2068</v>
      </c>
      <c r="CE25" s="23">
        <f t="shared" si="63"/>
        <v>2069</v>
      </c>
      <c r="CF25" s="23">
        <f t="shared" si="63"/>
        <v>2070</v>
      </c>
      <c r="CG25" s="23">
        <f t="shared" si="63"/>
        <v>2071</v>
      </c>
      <c r="CH25" s="23">
        <f t="shared" si="63"/>
        <v>2072</v>
      </c>
      <c r="CI25" s="23">
        <f t="shared" si="63"/>
        <v>2073</v>
      </c>
      <c r="CJ25" s="23">
        <f t="shared" si="63"/>
        <v>2074</v>
      </c>
      <c r="CK25" s="23">
        <f t="shared" si="63"/>
        <v>2075</v>
      </c>
      <c r="CL25" s="23">
        <f t="shared" si="63"/>
        <v>2076</v>
      </c>
      <c r="CM25" s="23">
        <f t="shared" si="63"/>
        <v>2077</v>
      </c>
      <c r="CN25" s="23">
        <f t="shared" si="63"/>
        <v>2078</v>
      </c>
      <c r="CO25" s="23">
        <f t="shared" si="63"/>
        <v>2079</v>
      </c>
      <c r="CP25" s="23">
        <f t="shared" si="63"/>
        <v>2080</v>
      </c>
      <c r="CQ25" s="23">
        <f t="shared" si="63"/>
        <v>2081</v>
      </c>
      <c r="CR25" s="23">
        <f t="shared" si="63"/>
        <v>2082</v>
      </c>
      <c r="CS25" s="23">
        <f t="shared" si="63"/>
        <v>2083</v>
      </c>
      <c r="CT25" s="23">
        <f t="shared" si="63"/>
        <v>2084</v>
      </c>
      <c r="CU25" s="23">
        <f t="shared" si="63"/>
        <v>2085</v>
      </c>
      <c r="CV25" s="23">
        <f t="shared" si="63"/>
        <v>2086</v>
      </c>
      <c r="CW25" s="23">
        <f t="shared" si="63"/>
        <v>2087</v>
      </c>
      <c r="CX25" s="23">
        <f t="shared" si="63"/>
        <v>2088</v>
      </c>
      <c r="CY25" s="23">
        <f t="shared" si="63"/>
        <v>2089</v>
      </c>
      <c r="CZ25" s="23">
        <f t="shared" si="63"/>
        <v>2090</v>
      </c>
      <c r="DA25" s="23">
        <f t="shared" si="63"/>
        <v>2091</v>
      </c>
      <c r="DB25" s="23">
        <f t="shared" si="63"/>
        <v>2092</v>
      </c>
      <c r="DC25" s="23">
        <f t="shared" si="63"/>
        <v>2093</v>
      </c>
      <c r="DD25" s="23">
        <f t="shared" si="63"/>
        <v>2094</v>
      </c>
      <c r="DE25" s="23">
        <f t="shared" si="63"/>
        <v>2095</v>
      </c>
      <c r="DF25" s="23">
        <f t="shared" si="63"/>
        <v>2096</v>
      </c>
      <c r="DG25" s="23">
        <f t="shared" si="63"/>
        <v>2097</v>
      </c>
      <c r="DH25" s="23">
        <f t="shared" si="63"/>
        <v>2098</v>
      </c>
      <c r="DI25" s="23">
        <f t="shared" si="63"/>
        <v>2099</v>
      </c>
      <c r="DJ25" s="23">
        <f t="shared" si="63"/>
        <v>2100</v>
      </c>
      <c r="DK25" s="394"/>
    </row>
    <row r="26" spans="1:115" x14ac:dyDescent="0.2">
      <c r="A26" s="9" t="s">
        <v>58</v>
      </c>
      <c r="B26" s="7" t="str">
        <f t="shared" ref="B26:AF26" si="64">B3</f>
        <v>Flat Panel Display</v>
      </c>
      <c r="C26" s="14" t="str">
        <f t="shared" si="64"/>
        <v>t/a</v>
      </c>
      <c r="D26" s="63">
        <f t="shared" si="64"/>
        <v>81.915678981804675</v>
      </c>
      <c r="E26" s="63">
        <f t="shared" si="64"/>
        <v>55.637955557381829</v>
      </c>
      <c r="F26" s="63">
        <f t="shared" si="64"/>
        <v>56.910423943194942</v>
      </c>
      <c r="G26" s="63">
        <f t="shared" si="64"/>
        <v>58.431978463914703</v>
      </c>
      <c r="H26" s="63">
        <f t="shared" si="64"/>
        <v>59.732563634880208</v>
      </c>
      <c r="I26" s="63">
        <f t="shared" si="64"/>
        <v>120.3610598754817</v>
      </c>
      <c r="J26" s="63">
        <f t="shared" si="64"/>
        <v>98.913332865649437</v>
      </c>
      <c r="K26" s="63">
        <f t="shared" si="64"/>
        <v>121.52508331991957</v>
      </c>
      <c r="L26" s="63">
        <f t="shared" si="64"/>
        <v>125.1599829897189</v>
      </c>
      <c r="M26" s="63">
        <f t="shared" si="64"/>
        <v>118.69082809769013</v>
      </c>
      <c r="N26" s="63">
        <f t="shared" si="64"/>
        <v>206.80459753318524</v>
      </c>
      <c r="O26" s="63">
        <f t="shared" si="64"/>
        <v>220.25620302796406</v>
      </c>
      <c r="P26" s="63">
        <f t="shared" si="64"/>
        <v>219.53911433068262</v>
      </c>
      <c r="Q26" s="63">
        <f t="shared" si="64"/>
        <v>253.03079365437125</v>
      </c>
      <c r="R26" s="63">
        <f t="shared" si="64"/>
        <v>288.37768468945393</v>
      </c>
      <c r="S26" s="63">
        <f t="shared" si="64"/>
        <v>374.12631997064096</v>
      </c>
      <c r="T26" s="63">
        <f t="shared" si="64"/>
        <v>480.77793174784665</v>
      </c>
      <c r="U26" s="63">
        <f t="shared" si="64"/>
        <v>479.71712748428951</v>
      </c>
      <c r="V26" s="63">
        <f t="shared" si="64"/>
        <v>498.5389786317125</v>
      </c>
      <c r="W26" s="63">
        <f t="shared" si="64"/>
        <v>489.08286734699476</v>
      </c>
      <c r="X26" s="63">
        <f t="shared" si="64"/>
        <v>549.80101665626808</v>
      </c>
      <c r="Y26" s="63">
        <f t="shared" si="64"/>
        <v>615.81998221126992</v>
      </c>
      <c r="Z26" s="63">
        <f t="shared" si="64"/>
        <v>734.69777703700333</v>
      </c>
      <c r="AA26" s="63">
        <f t="shared" si="64"/>
        <v>742.36802189105026</v>
      </c>
      <c r="AB26" s="63">
        <f t="shared" si="64"/>
        <v>789.9725538197315</v>
      </c>
      <c r="AC26" s="63">
        <f t="shared" si="64"/>
        <v>704.40538799912338</v>
      </c>
      <c r="AD26" s="63">
        <f t="shared" si="64"/>
        <v>624.13209873776452</v>
      </c>
      <c r="AE26" s="63">
        <f t="shared" si="64"/>
        <v>649.42702454900973</v>
      </c>
      <c r="AF26" s="63">
        <f t="shared" si="64"/>
        <v>670.46567422373278</v>
      </c>
      <c r="AG26" s="63">
        <f>AG106</f>
        <v>687.2799441915314</v>
      </c>
      <c r="AH26" s="63">
        <f t="shared" ref="AH26:BL32" si="65">AH106</f>
        <v>709.27290240566037</v>
      </c>
      <c r="AI26" s="63">
        <f t="shared" si="65"/>
        <v>731.96963528264155</v>
      </c>
      <c r="AJ26" s="63">
        <f t="shared" si="65"/>
        <v>755.39266361168609</v>
      </c>
      <c r="AK26" s="63">
        <f t="shared" si="65"/>
        <v>779.56522884726007</v>
      </c>
      <c r="AL26" s="63">
        <f t="shared" si="65"/>
        <v>804.51131617037242</v>
      </c>
      <c r="AM26" s="63">
        <f t="shared" si="65"/>
        <v>830.25567828782437</v>
      </c>
      <c r="AN26" s="63">
        <f t="shared" si="65"/>
        <v>856.82385999303472</v>
      </c>
      <c r="AO26" s="63">
        <f t="shared" si="65"/>
        <v>884.24222351281185</v>
      </c>
      <c r="AP26" s="63">
        <f t="shared" si="65"/>
        <v>912.5379746652219</v>
      </c>
      <c r="AQ26" s="63">
        <f t="shared" si="65"/>
        <v>941.73918985450905</v>
      </c>
      <c r="AR26" s="63">
        <f t="shared" si="65"/>
        <v>971.87484392985334</v>
      </c>
      <c r="AS26" s="63">
        <f t="shared" si="65"/>
        <v>1002.9748389356087</v>
      </c>
      <c r="AT26" s="63">
        <f t="shared" si="65"/>
        <v>1035.0700337815481</v>
      </c>
      <c r="AU26" s="63">
        <f t="shared" si="65"/>
        <v>1068.1922748625577</v>
      </c>
      <c r="AV26" s="63">
        <f t="shared" si="65"/>
        <v>1102.3744276581597</v>
      </c>
      <c r="AW26" s="63">
        <f t="shared" si="65"/>
        <v>1137.6504093432209</v>
      </c>
      <c r="AX26" s="63">
        <f t="shared" si="65"/>
        <v>1174.055222442204</v>
      </c>
      <c r="AY26" s="63">
        <f t="shared" si="65"/>
        <v>1211.6249895603546</v>
      </c>
      <c r="AZ26" s="63">
        <f t="shared" si="65"/>
        <v>1250.396989226286</v>
      </c>
      <c r="BA26" s="63">
        <f t="shared" si="65"/>
        <v>1290.4096928815272</v>
      </c>
      <c r="BB26" s="63">
        <f t="shared" si="65"/>
        <v>1331.702803053736</v>
      </c>
      <c r="BC26" s="63">
        <f t="shared" si="65"/>
        <v>1374.3172927514556</v>
      </c>
      <c r="BD26" s="63">
        <f t="shared" si="65"/>
        <v>1418.2954461195022</v>
      </c>
      <c r="BE26" s="63">
        <f t="shared" si="65"/>
        <v>1463.6809003953263</v>
      </c>
      <c r="BF26" s="63">
        <f t="shared" si="65"/>
        <v>1510.5186892079766</v>
      </c>
      <c r="BG26" s="63">
        <f t="shared" si="65"/>
        <v>1558.8552872626319</v>
      </c>
      <c r="BH26" s="63">
        <f t="shared" si="65"/>
        <v>1608.7386564550361</v>
      </c>
      <c r="BI26" s="63">
        <f t="shared" si="65"/>
        <v>1660.2182934615973</v>
      </c>
      <c r="BJ26" s="63">
        <f t="shared" si="65"/>
        <v>1713.3452788523684</v>
      </c>
      <c r="BK26" s="63">
        <f t="shared" si="65"/>
        <v>1768.1723277756444</v>
      </c>
      <c r="BL26" s="63">
        <f t="shared" si="65"/>
        <v>1824.753842264465</v>
      </c>
      <c r="BM26" s="63">
        <f t="shared" ref="BM26:DJ26" si="66">BM106</f>
        <v>1883.1459652169278</v>
      </c>
      <c r="BN26" s="63">
        <f t="shared" si="66"/>
        <v>1943.4066361038697</v>
      </c>
      <c r="BO26" s="63">
        <f t="shared" si="66"/>
        <v>2005.5956484591936</v>
      </c>
      <c r="BP26" s="63">
        <f t="shared" si="66"/>
        <v>2069.774709209888</v>
      </c>
      <c r="BQ26" s="63">
        <f t="shared" si="66"/>
        <v>2136.0074999046046</v>
      </c>
      <c r="BR26" s="63">
        <f t="shared" si="66"/>
        <v>2204.3597399015521</v>
      </c>
      <c r="BS26" s="63">
        <f t="shared" si="66"/>
        <v>2274.8992515784016</v>
      </c>
      <c r="BT26" s="63">
        <f t="shared" si="66"/>
        <v>2347.6960276289105</v>
      </c>
      <c r="BU26" s="63">
        <f t="shared" si="66"/>
        <v>2422.8223005130358</v>
      </c>
      <c r="BV26" s="63">
        <f t="shared" si="66"/>
        <v>2500.3526141294528</v>
      </c>
      <c r="BW26" s="63">
        <f t="shared" si="66"/>
        <v>2580.3638977815954</v>
      </c>
      <c r="BX26" s="63">
        <f t="shared" si="66"/>
        <v>2662.9355425106064</v>
      </c>
      <c r="BY26" s="63">
        <f t="shared" si="66"/>
        <v>2748.1494798709459</v>
      </c>
      <c r="BZ26" s="63">
        <f t="shared" si="66"/>
        <v>2836.0902632268162</v>
      </c>
      <c r="CA26" s="63">
        <f t="shared" si="66"/>
        <v>2926.8451516500745</v>
      </c>
      <c r="CB26" s="63">
        <f t="shared" si="66"/>
        <v>3020.5041965028768</v>
      </c>
      <c r="CC26" s="63">
        <f t="shared" si="66"/>
        <v>3117.1603307909691</v>
      </c>
      <c r="CD26" s="63">
        <f t="shared" si="66"/>
        <v>3216.90946137628</v>
      </c>
      <c r="CE26" s="63">
        <f t="shared" si="66"/>
        <v>3319.8505641403212</v>
      </c>
      <c r="CF26" s="63">
        <f t="shared" si="66"/>
        <v>3426.0857821928116</v>
      </c>
      <c r="CG26" s="63">
        <f t="shared" si="66"/>
        <v>3535.7205272229817</v>
      </c>
      <c r="CH26" s="63">
        <f t="shared" si="66"/>
        <v>3648.8635840941174</v>
      </c>
      <c r="CI26" s="63">
        <f t="shared" si="66"/>
        <v>3765.6272187851291</v>
      </c>
      <c r="CJ26" s="63">
        <f t="shared" si="66"/>
        <v>3886.1272897862532</v>
      </c>
      <c r="CK26" s="63">
        <f t="shared" si="66"/>
        <v>4010.4833630594135</v>
      </c>
      <c r="CL26" s="63">
        <f t="shared" si="66"/>
        <v>4138.8188306773145</v>
      </c>
      <c r="CM26" s="63">
        <f t="shared" si="66"/>
        <v>4271.2610332589884</v>
      </c>
      <c r="CN26" s="63">
        <f t="shared" si="66"/>
        <v>4407.9413863232758</v>
      </c>
      <c r="CO26" s="63">
        <f t="shared" si="66"/>
        <v>4548.9955106856205</v>
      </c>
      <c r="CP26" s="63">
        <f t="shared" si="66"/>
        <v>4694.5633670275602</v>
      </c>
      <c r="CQ26" s="63">
        <f t="shared" si="66"/>
        <v>4844.7893947724424</v>
      </c>
      <c r="CR26" s="63">
        <f t="shared" si="66"/>
        <v>4999.8226554051607</v>
      </c>
      <c r="CS26" s="63">
        <f t="shared" si="66"/>
        <v>5159.8169803781257</v>
      </c>
      <c r="CT26" s="63">
        <f t="shared" si="66"/>
        <v>5324.9311237502261</v>
      </c>
      <c r="CU26" s="63">
        <f t="shared" si="66"/>
        <v>5495.3289197102331</v>
      </c>
      <c r="CV26" s="63">
        <f t="shared" si="66"/>
        <v>5671.1794451409605</v>
      </c>
      <c r="CW26" s="63">
        <f t="shared" si="66"/>
        <v>5852.6571873854718</v>
      </c>
      <c r="CX26" s="63">
        <f t="shared" si="66"/>
        <v>6039.9422173818075</v>
      </c>
      <c r="CY26" s="63">
        <f t="shared" si="66"/>
        <v>6233.2203683380258</v>
      </c>
      <c r="CZ26" s="63">
        <f t="shared" si="66"/>
        <v>6432.683420124843</v>
      </c>
      <c r="DA26" s="63">
        <f t="shared" si="66"/>
        <v>6638.5292895688381</v>
      </c>
      <c r="DB26" s="63">
        <f t="shared" si="66"/>
        <v>6850.9622268350413</v>
      </c>
      <c r="DC26" s="63">
        <f t="shared" si="66"/>
        <v>7070.1930180937625</v>
      </c>
      <c r="DD26" s="63">
        <f t="shared" si="66"/>
        <v>7296.4391946727628</v>
      </c>
      <c r="DE26" s="63">
        <f t="shared" si="66"/>
        <v>7529.9252489022911</v>
      </c>
      <c r="DF26" s="63">
        <f t="shared" si="66"/>
        <v>7770.8828568671643</v>
      </c>
      <c r="DG26" s="63">
        <f t="shared" si="66"/>
        <v>8019.5511082869134</v>
      </c>
      <c r="DH26" s="63">
        <f t="shared" si="66"/>
        <v>8276.1767437520957</v>
      </c>
      <c r="DI26" s="63">
        <f t="shared" si="66"/>
        <v>8541.014399552163</v>
      </c>
      <c r="DJ26" s="63">
        <f t="shared" si="66"/>
        <v>8814.3268603378328</v>
      </c>
    </row>
    <row r="27" spans="1:115" x14ac:dyDescent="0.2">
      <c r="A27" s="9" t="s">
        <v>58</v>
      </c>
      <c r="B27" s="7" t="str">
        <f t="shared" ref="B27:AF27" si="67">B4</f>
        <v>Solders</v>
      </c>
      <c r="C27" s="14" t="str">
        <f t="shared" si="67"/>
        <v>t/a</v>
      </c>
      <c r="D27" s="63">
        <f t="shared" si="67"/>
        <v>14.771679816391009</v>
      </c>
      <c r="E27" s="63">
        <f t="shared" si="67"/>
        <v>10.033073952970495</v>
      </c>
      <c r="F27" s="63">
        <f t="shared" si="67"/>
        <v>10.262535465166302</v>
      </c>
      <c r="G27" s="63">
        <f t="shared" si="67"/>
        <v>10.536914149230521</v>
      </c>
      <c r="H27" s="63">
        <f t="shared" si="67"/>
        <v>10.771445901371841</v>
      </c>
      <c r="I27" s="63">
        <f t="shared" si="67"/>
        <v>21.704453420168832</v>
      </c>
      <c r="J27" s="63">
        <f t="shared" si="67"/>
        <v>17.836830516756457</v>
      </c>
      <c r="K27" s="63">
        <f t="shared" si="67"/>
        <v>21.914359287198614</v>
      </c>
      <c r="L27" s="63">
        <f t="shared" si="67"/>
        <v>22.569832998146033</v>
      </c>
      <c r="M27" s="63">
        <f t="shared" si="67"/>
        <v>21.403264083190024</v>
      </c>
      <c r="N27" s="63">
        <f t="shared" si="67"/>
        <v>37.292632342049799</v>
      </c>
      <c r="O27" s="63">
        <f t="shared" si="67"/>
        <v>39.718331693567293</v>
      </c>
      <c r="P27" s="63">
        <f t="shared" si="67"/>
        <v>39.589020617008345</v>
      </c>
      <c r="Q27" s="63">
        <f t="shared" si="67"/>
        <v>45.628503773739077</v>
      </c>
      <c r="R27" s="63">
        <f t="shared" si="67"/>
        <v>52.002533304655628</v>
      </c>
      <c r="S27" s="63">
        <f t="shared" si="67"/>
        <v>67.465401961918857</v>
      </c>
      <c r="T27" s="63">
        <f t="shared" si="67"/>
        <v>86.697659823382182</v>
      </c>
      <c r="U27" s="63">
        <f t="shared" si="67"/>
        <v>86.506367251265317</v>
      </c>
      <c r="V27" s="63">
        <f t="shared" si="67"/>
        <v>89.900471556538321</v>
      </c>
      <c r="W27" s="63">
        <f t="shared" si="67"/>
        <v>88.195271160933487</v>
      </c>
      <c r="X27" s="63">
        <f t="shared" si="67"/>
        <v>99.144445626540147</v>
      </c>
      <c r="Y27" s="63">
        <f t="shared" si="67"/>
        <v>111.04950498891753</v>
      </c>
      <c r="Z27" s="63">
        <f t="shared" si="67"/>
        <v>132.48648438372192</v>
      </c>
      <c r="AA27" s="63">
        <f t="shared" si="67"/>
        <v>133.86964329182874</v>
      </c>
      <c r="AB27" s="63">
        <f t="shared" si="67"/>
        <v>142.45406708224667</v>
      </c>
      <c r="AC27" s="63">
        <f t="shared" si="67"/>
        <v>127.02392242607144</v>
      </c>
      <c r="AD27" s="63">
        <f t="shared" si="67"/>
        <v>112.5484112477936</v>
      </c>
      <c r="AE27" s="63">
        <f t="shared" si="67"/>
        <v>117.10979131211651</v>
      </c>
      <c r="AF27" s="63">
        <f t="shared" si="67"/>
        <v>120.9036461714928</v>
      </c>
      <c r="AG27" s="63">
        <f t="shared" ref="AG27:AV32" si="68">AG107</f>
        <v>123.93572764109582</v>
      </c>
      <c r="AH27" s="63">
        <f t="shared" si="68"/>
        <v>127.90167092561089</v>
      </c>
      <c r="AI27" s="63">
        <f t="shared" si="68"/>
        <v>131.99452439523043</v>
      </c>
      <c r="AJ27" s="63">
        <f t="shared" si="68"/>
        <v>136.21834917587782</v>
      </c>
      <c r="AK27" s="63">
        <f t="shared" si="68"/>
        <v>140.57733634950591</v>
      </c>
      <c r="AL27" s="63">
        <f t="shared" si="68"/>
        <v>145.0758111126901</v>
      </c>
      <c r="AM27" s="63">
        <f t="shared" si="68"/>
        <v>149.71823706829619</v>
      </c>
      <c r="AN27" s="63">
        <f t="shared" si="68"/>
        <v>154.50922065448168</v>
      </c>
      <c r="AO27" s="63">
        <f t="shared" si="68"/>
        <v>159.45351571542511</v>
      </c>
      <c r="AP27" s="63">
        <f t="shared" si="68"/>
        <v>164.55602821831872</v>
      </c>
      <c r="AQ27" s="63">
        <f t="shared" si="68"/>
        <v>169.82182112130491</v>
      </c>
      <c r="AR27" s="63">
        <f t="shared" si="68"/>
        <v>175.25611939718667</v>
      </c>
      <c r="AS27" s="63">
        <f t="shared" si="68"/>
        <v>180.86431521789663</v>
      </c>
      <c r="AT27" s="63">
        <f t="shared" si="68"/>
        <v>186.65197330486933</v>
      </c>
      <c r="AU27" s="63">
        <f t="shared" si="68"/>
        <v>192.62483645062517</v>
      </c>
      <c r="AV27" s="63">
        <f t="shared" si="68"/>
        <v>198.78883121704519</v>
      </c>
      <c r="AW27" s="63">
        <f t="shared" si="65"/>
        <v>205.15007381599062</v>
      </c>
      <c r="AX27" s="63">
        <f t="shared" si="65"/>
        <v>211.71487617810232</v>
      </c>
      <c r="AY27" s="63">
        <f t="shared" si="65"/>
        <v>218.48975221580159</v>
      </c>
      <c r="AZ27" s="63">
        <f t="shared" si="65"/>
        <v>225.48142428670724</v>
      </c>
      <c r="BA27" s="63">
        <f t="shared" si="65"/>
        <v>232.69682986388187</v>
      </c>
      <c r="BB27" s="63">
        <f t="shared" si="65"/>
        <v>240.14312841952611</v>
      </c>
      <c r="BC27" s="63">
        <f t="shared" si="65"/>
        <v>247.82770852895095</v>
      </c>
      <c r="BD27" s="63">
        <f t="shared" si="65"/>
        <v>255.75819520187738</v>
      </c>
      <c r="BE27" s="63">
        <f t="shared" si="65"/>
        <v>263.94245744833745</v>
      </c>
      <c r="BF27" s="63">
        <f t="shared" si="65"/>
        <v>272.38861608668424</v>
      </c>
      <c r="BG27" s="63">
        <f t="shared" si="65"/>
        <v>281.10505180145816</v>
      </c>
      <c r="BH27" s="63">
        <f t="shared" si="65"/>
        <v>290.10041345910486</v>
      </c>
      <c r="BI27" s="63">
        <f t="shared" si="65"/>
        <v>299.38362668979624</v>
      </c>
      <c r="BJ27" s="63">
        <f t="shared" si="65"/>
        <v>308.96390274386971</v>
      </c>
      <c r="BK27" s="63">
        <f t="shared" si="65"/>
        <v>318.85074763167353</v>
      </c>
      <c r="BL27" s="63">
        <f t="shared" si="65"/>
        <v>329.05397155588707</v>
      </c>
      <c r="BM27" s="63">
        <f t="shared" ref="BM27:DJ27" si="69">BM107</f>
        <v>339.5836986456755</v>
      </c>
      <c r="BN27" s="63">
        <f t="shared" si="69"/>
        <v>350.45037700233712</v>
      </c>
      <c r="BO27" s="63">
        <f t="shared" si="69"/>
        <v>361.66478906641191</v>
      </c>
      <c r="BP27" s="63">
        <f t="shared" si="69"/>
        <v>373.23806231653708</v>
      </c>
      <c r="BQ27" s="63">
        <f t="shared" si="69"/>
        <v>385.18168031066625</v>
      </c>
      <c r="BR27" s="63">
        <f t="shared" si="69"/>
        <v>397.50749408060756</v>
      </c>
      <c r="BS27" s="63">
        <f t="shared" si="69"/>
        <v>410.22773389118703</v>
      </c>
      <c r="BT27" s="63">
        <f t="shared" si="69"/>
        <v>423.35502137570501</v>
      </c>
      <c r="BU27" s="63">
        <f t="shared" si="69"/>
        <v>436.90238205972759</v>
      </c>
      <c r="BV27" s="63">
        <f t="shared" si="69"/>
        <v>450.88325828563887</v>
      </c>
      <c r="BW27" s="63">
        <f t="shared" si="69"/>
        <v>465.31152255077933</v>
      </c>
      <c r="BX27" s="63">
        <f t="shared" si="69"/>
        <v>480.20149127240427</v>
      </c>
      <c r="BY27" s="63">
        <f t="shared" si="69"/>
        <v>495.56793899312123</v>
      </c>
      <c r="BZ27" s="63">
        <f t="shared" si="69"/>
        <v>511.4261130409011</v>
      </c>
      <c r="CA27" s="63">
        <f t="shared" si="69"/>
        <v>527.79174865820994</v>
      </c>
      <c r="CB27" s="63">
        <f t="shared" si="69"/>
        <v>544.68108461527265</v>
      </c>
      <c r="CC27" s="63">
        <f t="shared" si="69"/>
        <v>562.11087932296141</v>
      </c>
      <c r="CD27" s="63">
        <f t="shared" si="69"/>
        <v>580.09842746129618</v>
      </c>
      <c r="CE27" s="63">
        <f t="shared" si="69"/>
        <v>598.66157714005772</v>
      </c>
      <c r="CF27" s="63">
        <f t="shared" si="69"/>
        <v>617.81874760853952</v>
      </c>
      <c r="CG27" s="63">
        <f t="shared" si="69"/>
        <v>637.58894753201275</v>
      </c>
      <c r="CH27" s="63">
        <f t="shared" si="69"/>
        <v>657.99179385303717</v>
      </c>
      <c r="CI27" s="63">
        <f t="shared" si="69"/>
        <v>679.04753125633442</v>
      </c>
      <c r="CJ27" s="63">
        <f t="shared" si="69"/>
        <v>700.7770522565371</v>
      </c>
      <c r="CK27" s="63">
        <f t="shared" si="69"/>
        <v>723.2019179287463</v>
      </c>
      <c r="CL27" s="63">
        <f t="shared" si="69"/>
        <v>746.34437930246622</v>
      </c>
      <c r="CM27" s="63">
        <f t="shared" si="69"/>
        <v>770.22739944014518</v>
      </c>
      <c r="CN27" s="63">
        <f t="shared" si="69"/>
        <v>794.87467622222982</v>
      </c>
      <c r="CO27" s="63">
        <f t="shared" si="69"/>
        <v>820.31066586134125</v>
      </c>
      <c r="CP27" s="63">
        <f t="shared" si="69"/>
        <v>846.5606071689042</v>
      </c>
      <c r="CQ27" s="63">
        <f t="shared" si="69"/>
        <v>873.65054659830912</v>
      </c>
      <c r="CR27" s="63">
        <f t="shared" si="69"/>
        <v>901.60736408945502</v>
      </c>
      <c r="CS27" s="63">
        <f t="shared" si="69"/>
        <v>930.45879974031766</v>
      </c>
      <c r="CT27" s="63">
        <f t="shared" si="69"/>
        <v>960.23348133200784</v>
      </c>
      <c r="CU27" s="63">
        <f t="shared" si="69"/>
        <v>990.96095273463209</v>
      </c>
      <c r="CV27" s="63">
        <f t="shared" si="69"/>
        <v>1022.6717032221403</v>
      </c>
      <c r="CW27" s="63">
        <f t="shared" si="69"/>
        <v>1055.3971977252488</v>
      </c>
      <c r="CX27" s="63">
        <f t="shared" si="69"/>
        <v>1089.1699080524568</v>
      </c>
      <c r="CY27" s="63">
        <f t="shared" si="69"/>
        <v>1124.0233451101353</v>
      </c>
      <c r="CZ27" s="63">
        <f t="shared" si="69"/>
        <v>1159.9920921536598</v>
      </c>
      <c r="DA27" s="63">
        <f t="shared" si="69"/>
        <v>1197.1118391025768</v>
      </c>
      <c r="DB27" s="63">
        <f t="shared" si="69"/>
        <v>1235.4194179538592</v>
      </c>
      <c r="DC27" s="63">
        <f t="shared" si="69"/>
        <v>1274.9528393283829</v>
      </c>
      <c r="DD27" s="63">
        <f t="shared" si="69"/>
        <v>1315.7513301868912</v>
      </c>
      <c r="DE27" s="63">
        <f t="shared" si="69"/>
        <v>1357.8553727528717</v>
      </c>
      <c r="DF27" s="63">
        <f t="shared" si="69"/>
        <v>1401.3067446809637</v>
      </c>
      <c r="DG27" s="63">
        <f t="shared" si="69"/>
        <v>1446.1485605107546</v>
      </c>
      <c r="DH27" s="63">
        <f t="shared" si="69"/>
        <v>1492.4253144470988</v>
      </c>
      <c r="DI27" s="63">
        <f t="shared" si="69"/>
        <v>1540.1829245094059</v>
      </c>
      <c r="DJ27" s="63">
        <f t="shared" si="69"/>
        <v>1589.468778093707</v>
      </c>
    </row>
    <row r="28" spans="1:115" x14ac:dyDescent="0.2">
      <c r="A28" s="9" t="s">
        <v>58</v>
      </c>
      <c r="B28" s="7" t="str">
        <f t="shared" ref="B28:AF28" si="70">B5</f>
        <v>Thermal Interface Materials</v>
      </c>
      <c r="C28" s="14" t="str">
        <f t="shared" si="70"/>
        <v>t/a</v>
      </c>
      <c r="D28" s="63">
        <f t="shared" si="70"/>
        <v>9.4001598831579152</v>
      </c>
      <c r="E28" s="63">
        <f t="shared" si="70"/>
        <v>6.3846834246175881</v>
      </c>
      <c r="F28" s="63">
        <f t="shared" si="70"/>
        <v>6.5307043869240102</v>
      </c>
      <c r="G28" s="63">
        <f t="shared" si="70"/>
        <v>6.7053090040557866</v>
      </c>
      <c r="H28" s="63">
        <f t="shared" si="70"/>
        <v>6.854556482691172</v>
      </c>
      <c r="I28" s="63">
        <f t="shared" si="70"/>
        <v>13.811924903743803</v>
      </c>
      <c r="J28" s="63">
        <f t="shared" si="70"/>
        <v>11.35071032884502</v>
      </c>
      <c r="K28" s="63">
        <f t="shared" si="70"/>
        <v>13.945501364580936</v>
      </c>
      <c r="L28" s="63">
        <f t="shared" si="70"/>
        <v>14.362620998820203</v>
      </c>
      <c r="M28" s="63">
        <f t="shared" si="70"/>
        <v>13.620258962030016</v>
      </c>
      <c r="N28" s="63">
        <f t="shared" si="70"/>
        <v>23.731675126758965</v>
      </c>
      <c r="O28" s="63">
        <f t="shared" si="70"/>
        <v>25.275301986815553</v>
      </c>
      <c r="P28" s="63">
        <f t="shared" si="70"/>
        <v>25.193013119914401</v>
      </c>
      <c r="Q28" s="63">
        <f t="shared" si="70"/>
        <v>29.036320583288507</v>
      </c>
      <c r="R28" s="63">
        <f t="shared" si="70"/>
        <v>33.092521193871768</v>
      </c>
      <c r="S28" s="63">
        <f t="shared" si="70"/>
        <v>42.932528521221094</v>
      </c>
      <c r="T28" s="63">
        <f t="shared" si="70"/>
        <v>55.17123806942503</v>
      </c>
      <c r="U28" s="63">
        <f t="shared" si="70"/>
        <v>55.049506432623389</v>
      </c>
      <c r="V28" s="63">
        <f t="shared" si="70"/>
        <v>57.20939099052439</v>
      </c>
      <c r="W28" s="63">
        <f t="shared" si="70"/>
        <v>56.124263466048582</v>
      </c>
      <c r="X28" s="63">
        <f t="shared" si="70"/>
        <v>63.091919944161923</v>
      </c>
      <c r="Y28" s="63">
        <f t="shared" si="70"/>
        <v>70.667866811129343</v>
      </c>
      <c r="Z28" s="63">
        <f t="shared" si="70"/>
        <v>84.309580971459411</v>
      </c>
      <c r="AA28" s="63">
        <f t="shared" si="70"/>
        <v>85.18977300389102</v>
      </c>
      <c r="AB28" s="63">
        <f t="shared" si="70"/>
        <v>90.652588143247883</v>
      </c>
      <c r="AC28" s="63">
        <f t="shared" si="70"/>
        <v>80.833405180227288</v>
      </c>
      <c r="AD28" s="63">
        <f t="shared" si="70"/>
        <v>71.621716248595931</v>
      </c>
      <c r="AE28" s="63">
        <f t="shared" si="70"/>
        <v>74.524412653165058</v>
      </c>
      <c r="AF28" s="63">
        <f t="shared" si="70"/>
        <v>76.938683927313605</v>
      </c>
      <c r="AG28" s="63">
        <f t="shared" si="68"/>
        <v>78.868190317060993</v>
      </c>
      <c r="AH28" s="63">
        <f t="shared" si="65"/>
        <v>81.39197240720695</v>
      </c>
      <c r="AI28" s="63">
        <f t="shared" si="65"/>
        <v>83.99651552423758</v>
      </c>
      <c r="AJ28" s="63">
        <f t="shared" si="65"/>
        <v>86.684404021013179</v>
      </c>
      <c r="AK28" s="63">
        <f t="shared" si="65"/>
        <v>89.458304949685598</v>
      </c>
      <c r="AL28" s="63">
        <f t="shared" si="65"/>
        <v>92.320970708075535</v>
      </c>
      <c r="AM28" s="63">
        <f t="shared" si="65"/>
        <v>95.275241770733956</v>
      </c>
      <c r="AN28" s="63">
        <f t="shared" si="65"/>
        <v>98.324049507397447</v>
      </c>
      <c r="AO28" s="63">
        <f t="shared" si="65"/>
        <v>101.47041909163417</v>
      </c>
      <c r="AP28" s="63">
        <f t="shared" si="65"/>
        <v>104.71747250256647</v>
      </c>
      <c r="AQ28" s="63">
        <f t="shared" si="65"/>
        <v>108.06843162264859</v>
      </c>
      <c r="AR28" s="63">
        <f t="shared" si="65"/>
        <v>111.52662143457334</v>
      </c>
      <c r="AS28" s="63">
        <f t="shared" si="65"/>
        <v>115.0954733204797</v>
      </c>
      <c r="AT28" s="63">
        <f t="shared" si="65"/>
        <v>118.77852846673505</v>
      </c>
      <c r="AU28" s="63">
        <f t="shared" si="65"/>
        <v>122.57944137767058</v>
      </c>
      <c r="AV28" s="63">
        <f t="shared" si="65"/>
        <v>126.50198350175604</v>
      </c>
      <c r="AW28" s="63">
        <f t="shared" si="65"/>
        <v>130.55004697381224</v>
      </c>
      <c r="AX28" s="63">
        <f t="shared" si="65"/>
        <v>134.72764847697425</v>
      </c>
      <c r="AY28" s="63">
        <f t="shared" si="65"/>
        <v>139.03893322823743</v>
      </c>
      <c r="AZ28" s="63">
        <f t="shared" si="65"/>
        <v>143.48817909154101</v>
      </c>
      <c r="BA28" s="63">
        <f t="shared" si="65"/>
        <v>148.07980082247033</v>
      </c>
      <c r="BB28" s="63">
        <f t="shared" si="65"/>
        <v>152.81835444878939</v>
      </c>
      <c r="BC28" s="63">
        <f t="shared" si="65"/>
        <v>157.70854179115065</v>
      </c>
      <c r="BD28" s="63">
        <f t="shared" si="65"/>
        <v>162.75521512846748</v>
      </c>
      <c r="BE28" s="63">
        <f t="shared" si="65"/>
        <v>167.96338201257845</v>
      </c>
      <c r="BF28" s="63">
        <f t="shared" si="65"/>
        <v>173.33821023698096</v>
      </c>
      <c r="BG28" s="63">
        <f t="shared" si="65"/>
        <v>178.88503296456435</v>
      </c>
      <c r="BH28" s="63">
        <f t="shared" si="65"/>
        <v>184.60935401943041</v>
      </c>
      <c r="BI28" s="63">
        <f t="shared" si="65"/>
        <v>190.51685334805219</v>
      </c>
      <c r="BJ28" s="63">
        <f t="shared" si="65"/>
        <v>196.61339265518987</v>
      </c>
      <c r="BK28" s="63">
        <f t="shared" si="65"/>
        <v>202.90502122015596</v>
      </c>
      <c r="BL28" s="63">
        <f t="shared" si="65"/>
        <v>209.39798189920094</v>
      </c>
      <c r="BM28" s="63">
        <f t="shared" ref="BM28:DJ28" si="71">BM108</f>
        <v>216.09871731997538</v>
      </c>
      <c r="BN28" s="63">
        <f t="shared" si="71"/>
        <v>223.0138762742146</v>
      </c>
      <c r="BO28" s="63">
        <f t="shared" si="71"/>
        <v>230.15032031498947</v>
      </c>
      <c r="BP28" s="63">
        <f t="shared" si="71"/>
        <v>237.51513056506914</v>
      </c>
      <c r="BQ28" s="63">
        <f t="shared" si="71"/>
        <v>245.11561474315135</v>
      </c>
      <c r="BR28" s="63">
        <f t="shared" si="71"/>
        <v>252.95931441493221</v>
      </c>
      <c r="BS28" s="63">
        <f t="shared" si="71"/>
        <v>261.05401247621006</v>
      </c>
      <c r="BT28" s="63">
        <f t="shared" si="71"/>
        <v>269.40774087544878</v>
      </c>
      <c r="BU28" s="63">
        <f t="shared" si="71"/>
        <v>278.02878858346315</v>
      </c>
      <c r="BV28" s="63">
        <f t="shared" si="71"/>
        <v>286.92570981813401</v>
      </c>
      <c r="BW28" s="63">
        <f t="shared" si="71"/>
        <v>296.10733253231433</v>
      </c>
      <c r="BX28" s="63">
        <f t="shared" si="71"/>
        <v>305.58276717334837</v>
      </c>
      <c r="BY28" s="63">
        <f t="shared" si="71"/>
        <v>315.36141572289552</v>
      </c>
      <c r="BZ28" s="63">
        <f t="shared" si="71"/>
        <v>325.45298102602817</v>
      </c>
      <c r="CA28" s="63">
        <f t="shared" si="71"/>
        <v>335.86747641886109</v>
      </c>
      <c r="CB28" s="63">
        <f t="shared" si="71"/>
        <v>346.61523566426467</v>
      </c>
      <c r="CC28" s="63">
        <f t="shared" si="71"/>
        <v>357.70692320552115</v>
      </c>
      <c r="CD28" s="63">
        <f t="shared" si="71"/>
        <v>369.15354474809783</v>
      </c>
      <c r="CE28" s="63">
        <f t="shared" si="71"/>
        <v>380.96645818003697</v>
      </c>
      <c r="CF28" s="63">
        <f t="shared" si="71"/>
        <v>393.15738484179815</v>
      </c>
      <c r="CG28" s="63">
        <f t="shared" si="71"/>
        <v>405.73842115673568</v>
      </c>
      <c r="CH28" s="63">
        <f t="shared" si="71"/>
        <v>418.72205063375122</v>
      </c>
      <c r="CI28" s="63">
        <f t="shared" si="71"/>
        <v>432.12115625403129</v>
      </c>
      <c r="CJ28" s="63">
        <f t="shared" si="71"/>
        <v>445.94903325416033</v>
      </c>
      <c r="CK28" s="63">
        <f t="shared" si="71"/>
        <v>460.21940231829348</v>
      </c>
      <c r="CL28" s="63">
        <f t="shared" si="71"/>
        <v>474.9464231924789</v>
      </c>
      <c r="CM28" s="63">
        <f t="shared" si="71"/>
        <v>490.14470873463824</v>
      </c>
      <c r="CN28" s="63">
        <f t="shared" si="71"/>
        <v>505.82933941414666</v>
      </c>
      <c r="CO28" s="63">
        <f t="shared" si="71"/>
        <v>522.01587827539936</v>
      </c>
      <c r="CP28" s="63">
        <f t="shared" si="71"/>
        <v>538.72038638021218</v>
      </c>
      <c r="CQ28" s="63">
        <f t="shared" si="71"/>
        <v>555.95943874437899</v>
      </c>
      <c r="CR28" s="63">
        <f t="shared" si="71"/>
        <v>573.75014078419917</v>
      </c>
      <c r="CS28" s="63">
        <f t="shared" si="71"/>
        <v>592.11014528929354</v>
      </c>
      <c r="CT28" s="63">
        <f t="shared" si="71"/>
        <v>611.05766993855093</v>
      </c>
      <c r="CU28" s="63">
        <f t="shared" si="71"/>
        <v>630.61151537658452</v>
      </c>
      <c r="CV28" s="63">
        <f t="shared" si="71"/>
        <v>650.79108386863527</v>
      </c>
      <c r="CW28" s="63">
        <f t="shared" si="71"/>
        <v>671.61639855243163</v>
      </c>
      <c r="CX28" s="63">
        <f t="shared" si="71"/>
        <v>693.10812330610952</v>
      </c>
      <c r="CY28" s="63">
        <f t="shared" si="71"/>
        <v>715.28758325190506</v>
      </c>
      <c r="CZ28" s="63">
        <f t="shared" si="71"/>
        <v>738.17678591596609</v>
      </c>
      <c r="DA28" s="63">
        <f t="shared" si="71"/>
        <v>761.79844306527707</v>
      </c>
      <c r="DB28" s="63">
        <f t="shared" si="71"/>
        <v>786.17599324336595</v>
      </c>
      <c r="DC28" s="63">
        <f t="shared" si="71"/>
        <v>811.33362502715363</v>
      </c>
      <c r="DD28" s="63">
        <f t="shared" si="71"/>
        <v>837.29630102802253</v>
      </c>
      <c r="DE28" s="63">
        <f t="shared" si="71"/>
        <v>864.08978266091924</v>
      </c>
      <c r="DF28" s="63">
        <f t="shared" si="71"/>
        <v>891.74065570606865</v>
      </c>
      <c r="DG28" s="63">
        <f t="shared" si="71"/>
        <v>920.27635668866287</v>
      </c>
      <c r="DH28" s="63">
        <f t="shared" si="71"/>
        <v>949.72520010270011</v>
      </c>
      <c r="DI28" s="63">
        <f t="shared" si="71"/>
        <v>980.11640650598656</v>
      </c>
      <c r="DJ28" s="63">
        <f t="shared" si="71"/>
        <v>1011.4801315141782</v>
      </c>
    </row>
    <row r="29" spans="1:115" x14ac:dyDescent="0.2">
      <c r="A29" s="9" t="s">
        <v>58</v>
      </c>
      <c r="B29" s="7" t="str">
        <f t="shared" ref="B29:AF29" si="72">B6</f>
        <v>Batteries</v>
      </c>
      <c r="C29" s="14" t="str">
        <f t="shared" si="72"/>
        <v>t/a</v>
      </c>
      <c r="D29" s="63">
        <f t="shared" si="72"/>
        <v>6.7143999165413675</v>
      </c>
      <c r="E29" s="63">
        <f t="shared" si="72"/>
        <v>4.5604881604411345</v>
      </c>
      <c r="F29" s="63">
        <f t="shared" si="72"/>
        <v>4.6647888478028641</v>
      </c>
      <c r="G29" s="63">
        <f t="shared" si="72"/>
        <v>4.7895064314684186</v>
      </c>
      <c r="H29" s="63">
        <f t="shared" si="72"/>
        <v>4.896111773350837</v>
      </c>
      <c r="I29" s="63">
        <f t="shared" si="72"/>
        <v>9.8656606455312872</v>
      </c>
      <c r="J29" s="63">
        <f t="shared" si="72"/>
        <v>8.1076502348892987</v>
      </c>
      <c r="K29" s="63">
        <f t="shared" si="72"/>
        <v>9.9610724032720981</v>
      </c>
      <c r="L29" s="63">
        <f t="shared" si="72"/>
        <v>10.259014999157287</v>
      </c>
      <c r="M29" s="63">
        <f t="shared" si="72"/>
        <v>9.7287564014500116</v>
      </c>
      <c r="N29" s="63">
        <f t="shared" si="72"/>
        <v>16.951196519113548</v>
      </c>
      <c r="O29" s="63">
        <f t="shared" si="72"/>
        <v>18.05378713343968</v>
      </c>
      <c r="P29" s="63">
        <f t="shared" si="72"/>
        <v>17.995009371367427</v>
      </c>
      <c r="Q29" s="63">
        <f t="shared" si="72"/>
        <v>20.740228988063219</v>
      </c>
      <c r="R29" s="63">
        <f t="shared" si="72"/>
        <v>23.637515138479831</v>
      </c>
      <c r="S29" s="63">
        <f t="shared" si="72"/>
        <v>30.666091800872209</v>
      </c>
      <c r="T29" s="63">
        <f t="shared" si="72"/>
        <v>39.408027192446447</v>
      </c>
      <c r="U29" s="63">
        <f t="shared" si="72"/>
        <v>39.321076023302425</v>
      </c>
      <c r="V29" s="63">
        <f t="shared" si="72"/>
        <v>40.863850707517422</v>
      </c>
      <c r="W29" s="63">
        <f t="shared" si="72"/>
        <v>40.088759618606133</v>
      </c>
      <c r="X29" s="63">
        <f t="shared" si="72"/>
        <v>45.0656571029728</v>
      </c>
      <c r="Y29" s="63">
        <f t="shared" si="72"/>
        <v>50.477047722235248</v>
      </c>
      <c r="Z29" s="63">
        <f t="shared" si="72"/>
        <v>60.221129265328152</v>
      </c>
      <c r="AA29" s="63">
        <f t="shared" si="72"/>
        <v>60.849837859922154</v>
      </c>
      <c r="AB29" s="63">
        <f t="shared" si="72"/>
        <v>64.751848673748484</v>
      </c>
      <c r="AC29" s="63">
        <f t="shared" si="72"/>
        <v>57.7381465573052</v>
      </c>
      <c r="AD29" s="63">
        <f t="shared" si="72"/>
        <v>51.158368748997091</v>
      </c>
      <c r="AE29" s="63">
        <f t="shared" si="72"/>
        <v>53.231723323689323</v>
      </c>
      <c r="AF29" s="63">
        <f t="shared" si="72"/>
        <v>54.956202805223995</v>
      </c>
      <c r="AG29" s="63">
        <f t="shared" si="68"/>
        <v>56.334421655043563</v>
      </c>
      <c r="AH29" s="63">
        <f t="shared" si="65"/>
        <v>58.13712314800496</v>
      </c>
      <c r="AI29" s="63">
        <f t="shared" si="65"/>
        <v>59.99751108874112</v>
      </c>
      <c r="AJ29" s="63">
        <f t="shared" si="65"/>
        <v>61.917431443580838</v>
      </c>
      <c r="AK29" s="63">
        <f t="shared" si="65"/>
        <v>63.898789249775426</v>
      </c>
      <c r="AL29" s="63">
        <f t="shared" si="65"/>
        <v>65.943550505768243</v>
      </c>
      <c r="AM29" s="63">
        <f t="shared" si="65"/>
        <v>68.053744121952832</v>
      </c>
      <c r="AN29" s="63">
        <f t="shared" si="65"/>
        <v>70.231463933855323</v>
      </c>
      <c r="AO29" s="63">
        <f t="shared" si="65"/>
        <v>72.478870779738699</v>
      </c>
      <c r="AP29" s="63">
        <f t="shared" si="65"/>
        <v>74.798194644690341</v>
      </c>
      <c r="AQ29" s="63">
        <f t="shared" si="65"/>
        <v>77.191736873320437</v>
      </c>
      <c r="AR29" s="63">
        <f t="shared" si="65"/>
        <v>79.661872453266696</v>
      </c>
      <c r="AS29" s="63">
        <f t="shared" si="65"/>
        <v>82.211052371771231</v>
      </c>
      <c r="AT29" s="63">
        <f t="shared" si="65"/>
        <v>84.841806047667916</v>
      </c>
      <c r="AU29" s="63">
        <f t="shared" si="65"/>
        <v>87.556743841193295</v>
      </c>
      <c r="AV29" s="63">
        <f t="shared" si="65"/>
        <v>90.35855964411148</v>
      </c>
      <c r="AW29" s="63">
        <f t="shared" si="65"/>
        <v>93.250033552723053</v>
      </c>
      <c r="AX29" s="63">
        <f t="shared" si="65"/>
        <v>96.234034626410192</v>
      </c>
      <c r="AY29" s="63">
        <f t="shared" si="65"/>
        <v>99.313523734455316</v>
      </c>
      <c r="AZ29" s="63">
        <f t="shared" si="65"/>
        <v>102.49155649395789</v>
      </c>
      <c r="BA29" s="63">
        <f t="shared" si="65"/>
        <v>105.77128630176455</v>
      </c>
      <c r="BB29" s="63">
        <f t="shared" si="65"/>
        <v>109.15596746342102</v>
      </c>
      <c r="BC29" s="63">
        <f t="shared" si="65"/>
        <v>112.6489584222505</v>
      </c>
      <c r="BD29" s="63">
        <f t="shared" si="65"/>
        <v>116.25372509176252</v>
      </c>
      <c r="BE29" s="63">
        <f t="shared" si="65"/>
        <v>119.97384429469892</v>
      </c>
      <c r="BF29" s="63">
        <f t="shared" si="65"/>
        <v>123.81300731212929</v>
      </c>
      <c r="BG29" s="63">
        <f t="shared" si="65"/>
        <v>127.77502354611742</v>
      </c>
      <c r="BH29" s="63">
        <f t="shared" si="65"/>
        <v>131.86382429959318</v>
      </c>
      <c r="BI29" s="63">
        <f t="shared" si="65"/>
        <v>136.08346667718016</v>
      </c>
      <c r="BJ29" s="63">
        <f t="shared" si="65"/>
        <v>140.43813761084994</v>
      </c>
      <c r="BK29" s="63">
        <f t="shared" si="65"/>
        <v>144.93215801439715</v>
      </c>
      <c r="BL29" s="63">
        <f t="shared" si="65"/>
        <v>149.56998707085785</v>
      </c>
      <c r="BM29" s="63">
        <f t="shared" ref="BM29:DJ29" si="73">BM109</f>
        <v>154.35622665712529</v>
      </c>
      <c r="BN29" s="63">
        <f t="shared" si="73"/>
        <v>159.29562591015329</v>
      </c>
      <c r="BO29" s="63">
        <f t="shared" si="73"/>
        <v>164.39308593927819</v>
      </c>
      <c r="BP29" s="63">
        <f t="shared" si="73"/>
        <v>169.6536646893351</v>
      </c>
      <c r="BQ29" s="63">
        <f t="shared" si="73"/>
        <v>175.08258195939382</v>
      </c>
      <c r="BR29" s="63">
        <f t="shared" si="73"/>
        <v>180.68522458209443</v>
      </c>
      <c r="BS29" s="63">
        <f t="shared" si="73"/>
        <v>186.46715176872146</v>
      </c>
      <c r="BT29" s="63">
        <f t="shared" si="73"/>
        <v>192.43410062532055</v>
      </c>
      <c r="BU29" s="63">
        <f t="shared" si="73"/>
        <v>198.59199184533082</v>
      </c>
      <c r="BV29" s="63">
        <f t="shared" si="73"/>
        <v>204.94693558438141</v>
      </c>
      <c r="BW29" s="63">
        <f t="shared" si="73"/>
        <v>211.5052375230816</v>
      </c>
      <c r="BX29" s="63">
        <f t="shared" si="73"/>
        <v>218.27340512382023</v>
      </c>
      <c r="BY29" s="63">
        <f t="shared" si="73"/>
        <v>225.25815408778249</v>
      </c>
      <c r="BZ29" s="63">
        <f t="shared" si="73"/>
        <v>232.46641501859153</v>
      </c>
      <c r="CA29" s="63">
        <f t="shared" si="73"/>
        <v>239.90534029918646</v>
      </c>
      <c r="CB29" s="63">
        <f t="shared" si="73"/>
        <v>247.58231118876043</v>
      </c>
      <c r="CC29" s="63">
        <f t="shared" si="73"/>
        <v>255.50494514680076</v>
      </c>
      <c r="CD29" s="63">
        <f t="shared" si="73"/>
        <v>263.68110339149837</v>
      </c>
      <c r="CE29" s="63">
        <f t="shared" si="73"/>
        <v>272.11889870002631</v>
      </c>
      <c r="CF29" s="63">
        <f t="shared" si="73"/>
        <v>280.82670345842718</v>
      </c>
      <c r="CG29" s="63">
        <f t="shared" si="73"/>
        <v>289.81315796909684</v>
      </c>
      <c r="CH29" s="63">
        <f t="shared" si="73"/>
        <v>299.08717902410797</v>
      </c>
      <c r="CI29" s="63">
        <f t="shared" si="73"/>
        <v>308.65796875287941</v>
      </c>
      <c r="CJ29" s="63">
        <f t="shared" si="73"/>
        <v>318.53502375297154</v>
      </c>
      <c r="CK29" s="63">
        <f t="shared" si="73"/>
        <v>328.72814451306664</v>
      </c>
      <c r="CL29" s="63">
        <f t="shared" si="73"/>
        <v>339.24744513748476</v>
      </c>
      <c r="CM29" s="63">
        <f t="shared" si="73"/>
        <v>350.10336338188426</v>
      </c>
      <c r="CN29" s="63">
        <f t="shared" si="73"/>
        <v>361.30667101010459</v>
      </c>
      <c r="CO29" s="63">
        <f t="shared" si="73"/>
        <v>372.86848448242796</v>
      </c>
      <c r="CP29" s="63">
        <f t="shared" si="73"/>
        <v>384.80027598586565</v>
      </c>
      <c r="CQ29" s="63">
        <f t="shared" si="73"/>
        <v>397.11388481741335</v>
      </c>
      <c r="CR29" s="63">
        <f t="shared" si="73"/>
        <v>409.82152913157057</v>
      </c>
      <c r="CS29" s="63">
        <f t="shared" si="73"/>
        <v>422.93581806378086</v>
      </c>
      <c r="CT29" s="63">
        <f t="shared" si="73"/>
        <v>436.46976424182185</v>
      </c>
      <c r="CU29" s="63">
        <f t="shared" si="73"/>
        <v>450.43679669756017</v>
      </c>
      <c r="CV29" s="63">
        <f t="shared" si="73"/>
        <v>464.85077419188212</v>
      </c>
      <c r="CW29" s="63">
        <f t="shared" si="73"/>
        <v>479.72599896602236</v>
      </c>
      <c r="CX29" s="63">
        <f t="shared" si="73"/>
        <v>495.07723093293509</v>
      </c>
      <c r="CY29" s="63">
        <f t="shared" si="73"/>
        <v>510.91970232278902</v>
      </c>
      <c r="CZ29" s="63">
        <f t="shared" si="73"/>
        <v>527.26913279711823</v>
      </c>
      <c r="DA29" s="63">
        <f t="shared" si="73"/>
        <v>544.14174504662606</v>
      </c>
      <c r="DB29" s="63">
        <f t="shared" si="73"/>
        <v>561.55428088811811</v>
      </c>
      <c r="DC29" s="63">
        <f t="shared" si="73"/>
        <v>579.52401787653787</v>
      </c>
      <c r="DD29" s="63">
        <f t="shared" si="73"/>
        <v>598.06878644858705</v>
      </c>
      <c r="DE29" s="63">
        <f t="shared" si="73"/>
        <v>617.2069876149418</v>
      </c>
      <c r="DF29" s="63">
        <f t="shared" si="73"/>
        <v>636.95761121861995</v>
      </c>
      <c r="DG29" s="63">
        <f t="shared" si="73"/>
        <v>657.34025477761577</v>
      </c>
      <c r="DH29" s="63">
        <f t="shared" si="73"/>
        <v>678.37514293049946</v>
      </c>
      <c r="DI29" s="63">
        <f t="shared" si="73"/>
        <v>700.08314750427542</v>
      </c>
      <c r="DJ29" s="63">
        <f t="shared" si="73"/>
        <v>722.48580822441227</v>
      </c>
    </row>
    <row r="30" spans="1:115" x14ac:dyDescent="0.2">
      <c r="A30" s="9" t="s">
        <v>58</v>
      </c>
      <c r="B30" s="7" t="str">
        <f t="shared" ref="B30:AF30" si="74">B7</f>
        <v>Alloys / Compunds</v>
      </c>
      <c r="C30" s="14" t="str">
        <f t="shared" si="74"/>
        <v>t/a</v>
      </c>
      <c r="D30" s="63">
        <f t="shared" si="74"/>
        <v>5.3715199332330945</v>
      </c>
      <c r="E30" s="63">
        <f t="shared" si="74"/>
        <v>3.6483905283529072</v>
      </c>
      <c r="F30" s="63">
        <f t="shared" si="74"/>
        <v>3.7318310782422914</v>
      </c>
      <c r="G30" s="63">
        <f t="shared" si="74"/>
        <v>3.8316051451747346</v>
      </c>
      <c r="H30" s="63">
        <f t="shared" si="74"/>
        <v>3.9168894186806695</v>
      </c>
      <c r="I30" s="63">
        <f t="shared" si="74"/>
        <v>7.8925285164250294</v>
      </c>
      <c r="J30" s="63">
        <f t="shared" si="74"/>
        <v>6.486120187911439</v>
      </c>
      <c r="K30" s="63">
        <f t="shared" si="74"/>
        <v>7.9688579226176772</v>
      </c>
      <c r="L30" s="63">
        <f t="shared" si="74"/>
        <v>8.2072119993258301</v>
      </c>
      <c r="M30" s="63">
        <f t="shared" si="74"/>
        <v>7.7830051211600084</v>
      </c>
      <c r="N30" s="63">
        <f t="shared" si="74"/>
        <v>13.560957215290838</v>
      </c>
      <c r="O30" s="63">
        <f t="shared" si="74"/>
        <v>14.443029706751743</v>
      </c>
      <c r="P30" s="63">
        <f t="shared" si="74"/>
        <v>14.396007497093942</v>
      </c>
      <c r="Q30" s="63">
        <f t="shared" si="74"/>
        <v>16.592183190450573</v>
      </c>
      <c r="R30" s="63">
        <f t="shared" si="74"/>
        <v>18.910012110783864</v>
      </c>
      <c r="S30" s="63">
        <f t="shared" si="74"/>
        <v>24.532873440697767</v>
      </c>
      <c r="T30" s="63">
        <f t="shared" si="74"/>
        <v>31.526421753957155</v>
      </c>
      <c r="U30" s="63">
        <f t="shared" si="74"/>
        <v>31.456860818641935</v>
      </c>
      <c r="V30" s="63">
        <f t="shared" si="74"/>
        <v>32.691080566013937</v>
      </c>
      <c r="W30" s="63">
        <f t="shared" si="74"/>
        <v>32.071007694884905</v>
      </c>
      <c r="X30" s="63">
        <f t="shared" si="74"/>
        <v>36.052525682378239</v>
      </c>
      <c r="Y30" s="63">
        <f t="shared" si="74"/>
        <v>40.381638177788197</v>
      </c>
      <c r="Z30" s="63">
        <f t="shared" si="74"/>
        <v>48.176903412262519</v>
      </c>
      <c r="AA30" s="63">
        <f t="shared" si="74"/>
        <v>48.679870287937717</v>
      </c>
      <c r="AB30" s="63">
        <f t="shared" si="74"/>
        <v>51.801478938998791</v>
      </c>
      <c r="AC30" s="63">
        <f t="shared" si="74"/>
        <v>46.190517245844156</v>
      </c>
      <c r="AD30" s="63">
        <f t="shared" si="74"/>
        <v>40.926694999197672</v>
      </c>
      <c r="AE30" s="63">
        <f t="shared" si="74"/>
        <v>42.585378658951463</v>
      </c>
      <c r="AF30" s="63">
        <f t="shared" si="74"/>
        <v>43.964962244179198</v>
      </c>
      <c r="AG30" s="63">
        <f t="shared" si="68"/>
        <v>45.067537324034845</v>
      </c>
      <c r="AH30" s="63">
        <f t="shared" si="65"/>
        <v>46.509698518403958</v>
      </c>
      <c r="AI30" s="63">
        <f t="shared" si="65"/>
        <v>47.998008870992884</v>
      </c>
      <c r="AJ30" s="63">
        <f t="shared" si="65"/>
        <v>49.533945154864661</v>
      </c>
      <c r="AK30" s="63">
        <f t="shared" si="65"/>
        <v>51.119031399820329</v>
      </c>
      <c r="AL30" s="63">
        <f t="shared" si="65"/>
        <v>52.754840404614583</v>
      </c>
      <c r="AM30" s="63">
        <f t="shared" si="65"/>
        <v>54.442995297562248</v>
      </c>
      <c r="AN30" s="63">
        <f t="shared" si="65"/>
        <v>56.18517114708424</v>
      </c>
      <c r="AO30" s="63">
        <f t="shared" si="65"/>
        <v>57.983096623790935</v>
      </c>
      <c r="AP30" s="63">
        <f t="shared" si="65"/>
        <v>59.83855571575225</v>
      </c>
      <c r="AQ30" s="63">
        <f t="shared" si="65"/>
        <v>61.753389498656325</v>
      </c>
      <c r="AR30" s="63">
        <f t="shared" si="65"/>
        <v>63.72949796261333</v>
      </c>
      <c r="AS30" s="63">
        <f t="shared" si="65"/>
        <v>65.768841897416962</v>
      </c>
      <c r="AT30" s="63">
        <f t="shared" si="65"/>
        <v>67.873444838134304</v>
      </c>
      <c r="AU30" s="63">
        <f t="shared" si="65"/>
        <v>70.045395072954605</v>
      </c>
      <c r="AV30" s="63">
        <f t="shared" si="65"/>
        <v>72.286847715289156</v>
      </c>
      <c r="AW30" s="63">
        <f t="shared" si="65"/>
        <v>74.600026842178409</v>
      </c>
      <c r="AX30" s="63">
        <f t="shared" si="65"/>
        <v>76.98722770112812</v>
      </c>
      <c r="AY30" s="63">
        <f t="shared" si="65"/>
        <v>79.450818987564219</v>
      </c>
      <c r="AZ30" s="63">
        <f t="shared" si="65"/>
        <v>81.993245195166281</v>
      </c>
      <c r="BA30" s="63">
        <f t="shared" si="65"/>
        <v>84.617029041411598</v>
      </c>
      <c r="BB30" s="63">
        <f t="shared" si="65"/>
        <v>87.324773970736771</v>
      </c>
      <c r="BC30" s="63">
        <f t="shared" si="65"/>
        <v>90.119166737800356</v>
      </c>
      <c r="BD30" s="63">
        <f t="shared" si="65"/>
        <v>93.002980073409972</v>
      </c>
      <c r="BE30" s="63">
        <f t="shared" si="65"/>
        <v>95.9790754357591</v>
      </c>
      <c r="BF30" s="63">
        <f t="shared" si="65"/>
        <v>99.050405849703395</v>
      </c>
      <c r="BG30" s="63">
        <f t="shared" si="65"/>
        <v>102.22001883689391</v>
      </c>
      <c r="BH30" s="63">
        <f t="shared" si="65"/>
        <v>105.49105943967452</v>
      </c>
      <c r="BI30" s="63">
        <f t="shared" si="65"/>
        <v>108.86677334174411</v>
      </c>
      <c r="BJ30" s="63">
        <f t="shared" si="65"/>
        <v>112.35051008867993</v>
      </c>
      <c r="BK30" s="63">
        <f t="shared" si="65"/>
        <v>115.94572641151768</v>
      </c>
      <c r="BL30" s="63">
        <f t="shared" si="65"/>
        <v>119.65598965668624</v>
      </c>
      <c r="BM30" s="63">
        <f t="shared" ref="BM30:DJ30" si="75">BM110</f>
        <v>123.4849813257002</v>
      </c>
      <c r="BN30" s="63">
        <f t="shared" si="75"/>
        <v>127.43650072812261</v>
      </c>
      <c r="BO30" s="63">
        <f t="shared" si="75"/>
        <v>131.51446875142253</v>
      </c>
      <c r="BP30" s="63">
        <f t="shared" si="75"/>
        <v>135.72293175146805</v>
      </c>
      <c r="BQ30" s="63">
        <f t="shared" si="75"/>
        <v>140.06606556751504</v>
      </c>
      <c r="BR30" s="63">
        <f t="shared" si="75"/>
        <v>144.54817966567552</v>
      </c>
      <c r="BS30" s="63">
        <f t="shared" si="75"/>
        <v>149.17372141497714</v>
      </c>
      <c r="BT30" s="63">
        <f t="shared" si="75"/>
        <v>153.9472805002564</v>
      </c>
      <c r="BU30" s="63">
        <f t="shared" si="75"/>
        <v>158.8735934762646</v>
      </c>
      <c r="BV30" s="63">
        <f t="shared" si="75"/>
        <v>163.95754846750506</v>
      </c>
      <c r="BW30" s="63">
        <f t="shared" si="75"/>
        <v>169.20419001846523</v>
      </c>
      <c r="BX30" s="63">
        <f t="shared" si="75"/>
        <v>174.61872409905612</v>
      </c>
      <c r="BY30" s="63">
        <f t="shared" si="75"/>
        <v>180.20652327022592</v>
      </c>
      <c r="BZ30" s="63">
        <f t="shared" si="75"/>
        <v>185.97313201487316</v>
      </c>
      <c r="CA30" s="63">
        <f t="shared" si="75"/>
        <v>191.92427223934911</v>
      </c>
      <c r="CB30" s="63">
        <f t="shared" si="75"/>
        <v>198.06584895100829</v>
      </c>
      <c r="CC30" s="63">
        <f t="shared" si="75"/>
        <v>204.40395611744057</v>
      </c>
      <c r="CD30" s="63">
        <f t="shared" si="75"/>
        <v>210.94488271319867</v>
      </c>
      <c r="CE30" s="63">
        <f t="shared" si="75"/>
        <v>217.69511896002103</v>
      </c>
      <c r="CF30" s="63">
        <f t="shared" si="75"/>
        <v>224.66136276674172</v>
      </c>
      <c r="CG30" s="63">
        <f t="shared" si="75"/>
        <v>231.85052637527747</v>
      </c>
      <c r="CH30" s="63">
        <f t="shared" si="75"/>
        <v>239.26974321928634</v>
      </c>
      <c r="CI30" s="63">
        <f t="shared" si="75"/>
        <v>246.9263750023035</v>
      </c>
      <c r="CJ30" s="63">
        <f t="shared" si="75"/>
        <v>254.82801900237723</v>
      </c>
      <c r="CK30" s="63">
        <f t="shared" si="75"/>
        <v>262.98251561045333</v>
      </c>
      <c r="CL30" s="63">
        <f t="shared" si="75"/>
        <v>271.39795610998783</v>
      </c>
      <c r="CM30" s="63">
        <f t="shared" si="75"/>
        <v>280.08269070550745</v>
      </c>
      <c r="CN30" s="63">
        <f t="shared" si="75"/>
        <v>289.04533680808368</v>
      </c>
      <c r="CO30" s="63">
        <f t="shared" si="75"/>
        <v>298.29478758594234</v>
      </c>
      <c r="CP30" s="63">
        <f t="shared" si="75"/>
        <v>307.84022078869253</v>
      </c>
      <c r="CQ30" s="63">
        <f t="shared" si="75"/>
        <v>317.6911078539307</v>
      </c>
      <c r="CR30" s="63">
        <f t="shared" si="75"/>
        <v>327.85722330525647</v>
      </c>
      <c r="CS30" s="63">
        <f t="shared" si="75"/>
        <v>338.34865445102469</v>
      </c>
      <c r="CT30" s="63">
        <f t="shared" si="75"/>
        <v>349.17581139345748</v>
      </c>
      <c r="CU30" s="63">
        <f t="shared" si="75"/>
        <v>360.34943735804814</v>
      </c>
      <c r="CV30" s="63">
        <f t="shared" si="75"/>
        <v>371.88061935350567</v>
      </c>
      <c r="CW30" s="63">
        <f t="shared" si="75"/>
        <v>383.78079917281786</v>
      </c>
      <c r="CX30" s="63">
        <f t="shared" si="75"/>
        <v>396.06178474634805</v>
      </c>
      <c r="CY30" s="63">
        <f t="shared" si="75"/>
        <v>408.73576185823123</v>
      </c>
      <c r="CZ30" s="63">
        <f t="shared" si="75"/>
        <v>421.81530623769464</v>
      </c>
      <c r="DA30" s="63">
        <f t="shared" si="75"/>
        <v>435.31339603730089</v>
      </c>
      <c r="DB30" s="63">
        <f t="shared" si="75"/>
        <v>449.24342471049454</v>
      </c>
      <c r="DC30" s="63">
        <f t="shared" si="75"/>
        <v>463.61921430123039</v>
      </c>
      <c r="DD30" s="63">
        <f t="shared" si="75"/>
        <v>478.45502915886976</v>
      </c>
      <c r="DE30" s="63">
        <f t="shared" si="75"/>
        <v>493.76559009195358</v>
      </c>
      <c r="DF30" s="63">
        <f t="shared" si="75"/>
        <v>509.5660889748961</v>
      </c>
      <c r="DG30" s="63">
        <f t="shared" si="75"/>
        <v>525.87220382209284</v>
      </c>
      <c r="DH30" s="63">
        <f t="shared" si="75"/>
        <v>542.70011434439982</v>
      </c>
      <c r="DI30" s="63">
        <f t="shared" si="75"/>
        <v>560.06651800342058</v>
      </c>
      <c r="DJ30" s="63">
        <f t="shared" si="75"/>
        <v>577.98864657953004</v>
      </c>
    </row>
    <row r="31" spans="1:115" x14ac:dyDescent="0.2">
      <c r="A31" s="9" t="s">
        <v>58</v>
      </c>
      <c r="B31" s="7" t="str">
        <f t="shared" ref="B31:AF31" si="76">B8</f>
        <v>Semiconductors &amp; LED</v>
      </c>
      <c r="C31" s="14" t="str">
        <f t="shared" si="76"/>
        <v>t/a</v>
      </c>
      <c r="D31" s="63">
        <f t="shared" si="76"/>
        <v>4.0286399499248207</v>
      </c>
      <c r="E31" s="63">
        <f t="shared" si="76"/>
        <v>2.7362928962646804</v>
      </c>
      <c r="F31" s="63">
        <f t="shared" si="76"/>
        <v>2.7988733086817184</v>
      </c>
      <c r="G31" s="63">
        <f t="shared" si="76"/>
        <v>2.8737038588810511</v>
      </c>
      <c r="H31" s="63">
        <f t="shared" si="76"/>
        <v>2.937667064010502</v>
      </c>
      <c r="I31" s="63">
        <f t="shared" si="76"/>
        <v>5.9193963873187716</v>
      </c>
      <c r="J31" s="63">
        <f t="shared" si="76"/>
        <v>4.8645901409335792</v>
      </c>
      <c r="K31" s="63">
        <f t="shared" si="76"/>
        <v>5.9766434419632581</v>
      </c>
      <c r="L31" s="63">
        <f t="shared" si="76"/>
        <v>6.1554089994943721</v>
      </c>
      <c r="M31" s="63">
        <f t="shared" si="76"/>
        <v>5.8372538408700061</v>
      </c>
      <c r="N31" s="63">
        <f t="shared" si="76"/>
        <v>10.170717911468127</v>
      </c>
      <c r="O31" s="63">
        <f t="shared" si="76"/>
        <v>10.832272280063806</v>
      </c>
      <c r="P31" s="63">
        <f t="shared" si="76"/>
        <v>10.797005622820457</v>
      </c>
      <c r="Q31" s="63">
        <f t="shared" si="76"/>
        <v>12.444137392837929</v>
      </c>
      <c r="R31" s="63">
        <f t="shared" si="76"/>
        <v>14.182509083087897</v>
      </c>
      <c r="S31" s="63">
        <f t="shared" si="76"/>
        <v>18.399655080523324</v>
      </c>
      <c r="T31" s="63">
        <f t="shared" si="76"/>
        <v>23.644816315467867</v>
      </c>
      <c r="U31" s="63">
        <f t="shared" si="76"/>
        <v>23.59264561398145</v>
      </c>
      <c r="V31" s="63">
        <f t="shared" si="76"/>
        <v>24.51831042451045</v>
      </c>
      <c r="W31" s="63">
        <f t="shared" si="76"/>
        <v>24.053255771163677</v>
      </c>
      <c r="X31" s="63">
        <f t="shared" si="76"/>
        <v>27.039394261783677</v>
      </c>
      <c r="Y31" s="63">
        <f t="shared" si="76"/>
        <v>30.286228633341146</v>
      </c>
      <c r="Z31" s="63">
        <f t="shared" si="76"/>
        <v>36.132677559196885</v>
      </c>
      <c r="AA31" s="63">
        <f t="shared" si="76"/>
        <v>36.509902715953288</v>
      </c>
      <c r="AB31" s="63">
        <f t="shared" si="76"/>
        <v>38.851109204249092</v>
      </c>
      <c r="AC31" s="63">
        <f t="shared" si="76"/>
        <v>34.642887934383118</v>
      </c>
      <c r="AD31" s="63">
        <f t="shared" si="76"/>
        <v>30.695021249398252</v>
      </c>
      <c r="AE31" s="63">
        <f t="shared" si="76"/>
        <v>31.939033994213592</v>
      </c>
      <c r="AF31" s="63">
        <f t="shared" si="76"/>
        <v>32.973721683134393</v>
      </c>
      <c r="AG31" s="63">
        <f t="shared" si="68"/>
        <v>33.800652993026134</v>
      </c>
      <c r="AH31" s="63">
        <f t="shared" si="65"/>
        <v>34.88227388880297</v>
      </c>
      <c r="AI31" s="63">
        <f t="shared" si="65"/>
        <v>35.998506653244668</v>
      </c>
      <c r="AJ31" s="63">
        <f t="shared" si="65"/>
        <v>37.150458866148497</v>
      </c>
      <c r="AK31" s="63">
        <f t="shared" si="65"/>
        <v>38.339273549865247</v>
      </c>
      <c r="AL31" s="63">
        <f t="shared" si="65"/>
        <v>39.566130303460938</v>
      </c>
      <c r="AM31" s="63">
        <f t="shared" si="65"/>
        <v>40.832246473171686</v>
      </c>
      <c r="AN31" s="63">
        <f t="shared" si="65"/>
        <v>42.138878360313178</v>
      </c>
      <c r="AO31" s="63">
        <f t="shared" si="65"/>
        <v>43.4873224678432</v>
      </c>
      <c r="AP31" s="63">
        <f t="shared" si="65"/>
        <v>44.87891678681418</v>
      </c>
      <c r="AQ31" s="63">
        <f t="shared" si="65"/>
        <v>46.315042123992235</v>
      </c>
      <c r="AR31" s="63">
        <f t="shared" si="65"/>
        <v>47.797123471959985</v>
      </c>
      <c r="AS31" s="63">
        <f t="shared" si="65"/>
        <v>49.326631423062707</v>
      </c>
      <c r="AT31" s="63">
        <f t="shared" si="65"/>
        <v>50.905083628600714</v>
      </c>
      <c r="AU31" s="63">
        <f t="shared" si="65"/>
        <v>52.534046304715936</v>
      </c>
      <c r="AV31" s="63">
        <f t="shared" si="65"/>
        <v>54.215135786466846</v>
      </c>
      <c r="AW31" s="63">
        <f t="shared" si="65"/>
        <v>55.950020131633785</v>
      </c>
      <c r="AX31" s="63">
        <f t="shared" si="65"/>
        <v>57.740420775846069</v>
      </c>
      <c r="AY31" s="63">
        <f t="shared" si="65"/>
        <v>59.588114240673143</v>
      </c>
      <c r="AZ31" s="63">
        <f t="shared" si="65"/>
        <v>61.494933896374683</v>
      </c>
      <c r="BA31" s="63">
        <f t="shared" si="65"/>
        <v>63.462771781058677</v>
      </c>
      <c r="BB31" s="63">
        <f t="shared" si="65"/>
        <v>65.49358047805255</v>
      </c>
      <c r="BC31" s="63">
        <f t="shared" si="65"/>
        <v>67.589375053350238</v>
      </c>
      <c r="BD31" s="63">
        <f t="shared" si="65"/>
        <v>69.752235055057454</v>
      </c>
      <c r="BE31" s="63">
        <f t="shared" si="65"/>
        <v>71.984306576819293</v>
      </c>
      <c r="BF31" s="63">
        <f t="shared" si="65"/>
        <v>74.287804387277518</v>
      </c>
      <c r="BG31" s="63">
        <f t="shared" si="65"/>
        <v>76.665014127670403</v>
      </c>
      <c r="BH31" s="63">
        <f t="shared" si="65"/>
        <v>79.118294579755855</v>
      </c>
      <c r="BI31" s="63">
        <f t="shared" si="65"/>
        <v>81.650080006308045</v>
      </c>
      <c r="BJ31" s="63">
        <f t="shared" si="65"/>
        <v>84.262882566509901</v>
      </c>
      <c r="BK31" s="63">
        <f t="shared" si="65"/>
        <v>86.959294808638219</v>
      </c>
      <c r="BL31" s="63">
        <f t="shared" si="65"/>
        <v>89.741992242514641</v>
      </c>
      <c r="BM31" s="63">
        <f t="shared" ref="BM31:DJ31" si="77">BM111</f>
        <v>92.613735994275117</v>
      </c>
      <c r="BN31" s="63">
        <f t="shared" si="77"/>
        <v>95.577375546091929</v>
      </c>
      <c r="BO31" s="63">
        <f t="shared" si="77"/>
        <v>98.635851563566874</v>
      </c>
      <c r="BP31" s="63">
        <f t="shared" si="77"/>
        <v>101.79219881360102</v>
      </c>
      <c r="BQ31" s="63">
        <f t="shared" si="77"/>
        <v>105.04954917563626</v>
      </c>
      <c r="BR31" s="63">
        <f t="shared" si="77"/>
        <v>108.41113474925662</v>
      </c>
      <c r="BS31" s="63">
        <f t="shared" si="77"/>
        <v>111.88029106123284</v>
      </c>
      <c r="BT31" s="63">
        <f t="shared" si="77"/>
        <v>115.4604603751923</v>
      </c>
      <c r="BU31" s="63">
        <f t="shared" si="77"/>
        <v>119.15519510719845</v>
      </c>
      <c r="BV31" s="63">
        <f t="shared" si="77"/>
        <v>122.9681613506288</v>
      </c>
      <c r="BW31" s="63">
        <f t="shared" si="77"/>
        <v>126.90314251384893</v>
      </c>
      <c r="BX31" s="63">
        <f t="shared" si="77"/>
        <v>130.96404307429211</v>
      </c>
      <c r="BY31" s="63">
        <f t="shared" si="77"/>
        <v>135.15489245266946</v>
      </c>
      <c r="BZ31" s="63">
        <f t="shared" si="77"/>
        <v>139.4798490111549</v>
      </c>
      <c r="CA31" s="63">
        <f t="shared" si="77"/>
        <v>143.94320417951187</v>
      </c>
      <c r="CB31" s="63">
        <f t="shared" si="77"/>
        <v>148.54938671325624</v>
      </c>
      <c r="CC31" s="63">
        <f t="shared" si="77"/>
        <v>153.30296708808044</v>
      </c>
      <c r="CD31" s="63">
        <f t="shared" si="77"/>
        <v>158.20866203489902</v>
      </c>
      <c r="CE31" s="63">
        <f t="shared" si="77"/>
        <v>163.27133922001579</v>
      </c>
      <c r="CF31" s="63">
        <f t="shared" si="77"/>
        <v>168.49602207505629</v>
      </c>
      <c r="CG31" s="63">
        <f t="shared" si="77"/>
        <v>173.8878947814581</v>
      </c>
      <c r="CH31" s="63">
        <f t="shared" si="77"/>
        <v>179.45230741446477</v>
      </c>
      <c r="CI31" s="63">
        <f t="shared" si="77"/>
        <v>185.19478125172765</v>
      </c>
      <c r="CJ31" s="63">
        <f t="shared" si="77"/>
        <v>191.12101425178292</v>
      </c>
      <c r="CK31" s="63">
        <f t="shared" si="77"/>
        <v>197.23688670783997</v>
      </c>
      <c r="CL31" s="63">
        <f t="shared" si="77"/>
        <v>203.54846708249084</v>
      </c>
      <c r="CM31" s="63">
        <f t="shared" si="77"/>
        <v>210.06201802913057</v>
      </c>
      <c r="CN31" s="63">
        <f t="shared" si="77"/>
        <v>216.78400260606276</v>
      </c>
      <c r="CO31" s="63">
        <f t="shared" si="77"/>
        <v>223.72109068945676</v>
      </c>
      <c r="CP31" s="63">
        <f t="shared" si="77"/>
        <v>230.88016559151939</v>
      </c>
      <c r="CQ31" s="63">
        <f t="shared" si="77"/>
        <v>238.26833089044803</v>
      </c>
      <c r="CR31" s="63">
        <f t="shared" si="77"/>
        <v>245.89291747894237</v>
      </c>
      <c r="CS31" s="63">
        <f t="shared" si="77"/>
        <v>253.76149083826851</v>
      </c>
      <c r="CT31" s="63">
        <f t="shared" si="77"/>
        <v>261.88185854509311</v>
      </c>
      <c r="CU31" s="63">
        <f t="shared" si="77"/>
        <v>270.2620780185361</v>
      </c>
      <c r="CV31" s="63">
        <f t="shared" si="77"/>
        <v>278.91046451512926</v>
      </c>
      <c r="CW31" s="63">
        <f t="shared" si="77"/>
        <v>287.83559937961343</v>
      </c>
      <c r="CX31" s="63">
        <f t="shared" si="77"/>
        <v>297.04633855976107</v>
      </c>
      <c r="CY31" s="63">
        <f t="shared" si="77"/>
        <v>306.55182139367344</v>
      </c>
      <c r="CZ31" s="63">
        <f t="shared" si="77"/>
        <v>316.361479678271</v>
      </c>
      <c r="DA31" s="63">
        <f t="shared" si="77"/>
        <v>326.48504702797567</v>
      </c>
      <c r="DB31" s="63">
        <f t="shared" si="77"/>
        <v>336.9325685328709</v>
      </c>
      <c r="DC31" s="63">
        <f t="shared" si="77"/>
        <v>347.71441072592279</v>
      </c>
      <c r="DD31" s="63">
        <f t="shared" si="77"/>
        <v>358.84127186915231</v>
      </c>
      <c r="DE31" s="63">
        <f t="shared" si="77"/>
        <v>370.3241925689652</v>
      </c>
      <c r="DF31" s="63">
        <f t="shared" si="77"/>
        <v>382.17456673117209</v>
      </c>
      <c r="DG31" s="63">
        <f t="shared" si="77"/>
        <v>394.40415286656963</v>
      </c>
      <c r="DH31" s="63">
        <f t="shared" si="77"/>
        <v>407.02508575829989</v>
      </c>
      <c r="DI31" s="63">
        <f t="shared" si="77"/>
        <v>420.04988850256552</v>
      </c>
      <c r="DJ31" s="63">
        <f t="shared" si="77"/>
        <v>433.49148493464764</v>
      </c>
    </row>
    <row r="32" spans="1:115" x14ac:dyDescent="0.2">
      <c r="A32" s="9" t="s">
        <v>58</v>
      </c>
      <c r="B32" s="7" t="str">
        <f t="shared" ref="B32:AF32" si="78">B9</f>
        <v>others</v>
      </c>
      <c r="C32" s="14" t="str">
        <f t="shared" si="78"/>
        <v>t/a</v>
      </c>
      <c r="D32" s="63">
        <f t="shared" si="78"/>
        <v>12.085919849774461</v>
      </c>
      <c r="E32" s="63">
        <f t="shared" si="78"/>
        <v>8.2088786887940408</v>
      </c>
      <c r="F32" s="63">
        <f t="shared" si="78"/>
        <v>8.3966199260451546</v>
      </c>
      <c r="G32" s="63">
        <f t="shared" si="78"/>
        <v>8.6211115766431536</v>
      </c>
      <c r="H32" s="63">
        <f t="shared" si="78"/>
        <v>8.8130011920315052</v>
      </c>
      <c r="I32" s="63">
        <f t="shared" si="78"/>
        <v>17.758189161956317</v>
      </c>
      <c r="J32" s="63">
        <f t="shared" si="78"/>
        <v>14.593770422800738</v>
      </c>
      <c r="K32" s="63">
        <f t="shared" si="78"/>
        <v>17.929930325889774</v>
      </c>
      <c r="L32" s="63">
        <f t="shared" si="78"/>
        <v>18.466226998483116</v>
      </c>
      <c r="M32" s="63">
        <f t="shared" si="78"/>
        <v>17.511761522610019</v>
      </c>
      <c r="N32" s="63">
        <f t="shared" si="78"/>
        <v>30.512153734404382</v>
      </c>
      <c r="O32" s="63">
        <f t="shared" si="78"/>
        <v>32.496816840191421</v>
      </c>
      <c r="P32" s="63">
        <f t="shared" si="78"/>
        <v>32.391016868461371</v>
      </c>
      <c r="Q32" s="63">
        <f t="shared" si="78"/>
        <v>37.332412178513792</v>
      </c>
      <c r="R32" s="63">
        <f t="shared" si="78"/>
        <v>42.547527249263695</v>
      </c>
      <c r="S32" s="63">
        <f t="shared" si="78"/>
        <v>55.198965241569972</v>
      </c>
      <c r="T32" s="63">
        <f t="shared" si="78"/>
        <v>70.934448946403606</v>
      </c>
      <c r="U32" s="63">
        <f t="shared" si="78"/>
        <v>70.777936841944353</v>
      </c>
      <c r="V32" s="63">
        <f t="shared" si="78"/>
        <v>73.554931273531352</v>
      </c>
      <c r="W32" s="63">
        <f t="shared" si="78"/>
        <v>72.159767313491031</v>
      </c>
      <c r="X32" s="63">
        <f t="shared" si="78"/>
        <v>81.118182785351024</v>
      </c>
      <c r="Y32" s="63">
        <f t="shared" si="78"/>
        <v>90.858685900023431</v>
      </c>
      <c r="Z32" s="63">
        <f t="shared" si="78"/>
        <v>108.39803267759066</v>
      </c>
      <c r="AA32" s="63">
        <f t="shared" si="78"/>
        <v>109.52970814785986</v>
      </c>
      <c r="AB32" s="63">
        <f t="shared" si="78"/>
        <v>116.55332761274727</v>
      </c>
      <c r="AC32" s="63">
        <f t="shared" si="78"/>
        <v>103.92866380314935</v>
      </c>
      <c r="AD32" s="63">
        <f t="shared" si="78"/>
        <v>92.085063748194756</v>
      </c>
      <c r="AE32" s="63">
        <f t="shared" si="78"/>
        <v>95.817101982640779</v>
      </c>
      <c r="AF32" s="63">
        <f t="shared" si="78"/>
        <v>98.921165049403186</v>
      </c>
      <c r="AG32" s="63">
        <f t="shared" si="68"/>
        <v>101.4019589790784</v>
      </c>
      <c r="AH32" s="63">
        <f t="shared" si="65"/>
        <v>104.64682166640891</v>
      </c>
      <c r="AI32" s="63">
        <f t="shared" si="65"/>
        <v>107.995519959734</v>
      </c>
      <c r="AJ32" s="63">
        <f t="shared" si="65"/>
        <v>111.45137659844549</v>
      </c>
      <c r="AK32" s="63">
        <f t="shared" si="65"/>
        <v>115.01782064959575</v>
      </c>
      <c r="AL32" s="63">
        <f t="shared" si="65"/>
        <v>118.69839091038281</v>
      </c>
      <c r="AM32" s="63">
        <f t="shared" si="65"/>
        <v>122.49673941951507</v>
      </c>
      <c r="AN32" s="63">
        <f t="shared" si="65"/>
        <v>126.41663508093956</v>
      </c>
      <c r="AO32" s="63">
        <f t="shared" si="65"/>
        <v>130.46196740352963</v>
      </c>
      <c r="AP32" s="63">
        <f t="shared" si="65"/>
        <v>134.63675036044259</v>
      </c>
      <c r="AQ32" s="63">
        <f t="shared" si="65"/>
        <v>138.94512637197676</v>
      </c>
      <c r="AR32" s="63">
        <f t="shared" si="65"/>
        <v>143.39137041588</v>
      </c>
      <c r="AS32" s="63">
        <f t="shared" si="65"/>
        <v>147.97989426918818</v>
      </c>
      <c r="AT32" s="63">
        <f t="shared" si="65"/>
        <v>152.71525088580219</v>
      </c>
      <c r="AU32" s="63">
        <f t="shared" si="65"/>
        <v>157.60213891414787</v>
      </c>
      <c r="AV32" s="63">
        <f t="shared" si="65"/>
        <v>162.64540735940062</v>
      </c>
      <c r="AW32" s="63">
        <f t="shared" si="65"/>
        <v>167.85006039490145</v>
      </c>
      <c r="AX32" s="63">
        <f t="shared" si="65"/>
        <v>173.22126232753831</v>
      </c>
      <c r="AY32" s="63">
        <f t="shared" si="65"/>
        <v>178.76434272201953</v>
      </c>
      <c r="AZ32" s="63">
        <f t="shared" si="65"/>
        <v>184.48480168912417</v>
      </c>
      <c r="BA32" s="63">
        <f t="shared" si="65"/>
        <v>190.38831534317615</v>
      </c>
      <c r="BB32" s="63">
        <f t="shared" si="65"/>
        <v>196.48074143415778</v>
      </c>
      <c r="BC32" s="63">
        <f t="shared" si="65"/>
        <v>202.76812516005083</v>
      </c>
      <c r="BD32" s="63">
        <f t="shared" si="65"/>
        <v>209.25670516517246</v>
      </c>
      <c r="BE32" s="63">
        <f t="shared" si="65"/>
        <v>215.95291973045798</v>
      </c>
      <c r="BF32" s="63">
        <f t="shared" si="65"/>
        <v>222.86341316183265</v>
      </c>
      <c r="BG32" s="63">
        <f t="shared" si="65"/>
        <v>229.99504238301131</v>
      </c>
      <c r="BH32" s="63">
        <f t="shared" si="65"/>
        <v>237.35488373926768</v>
      </c>
      <c r="BI32" s="63">
        <f t="shared" si="65"/>
        <v>244.95024001892426</v>
      </c>
      <c r="BJ32" s="63">
        <f t="shared" si="65"/>
        <v>252.78864769952983</v>
      </c>
      <c r="BK32" s="63">
        <f t="shared" si="65"/>
        <v>260.87788442591477</v>
      </c>
      <c r="BL32" s="63">
        <f t="shared" si="65"/>
        <v>269.22597672754404</v>
      </c>
      <c r="BM32" s="63">
        <f t="shared" ref="BM32:DJ32" si="79">BM112</f>
        <v>277.84120798282544</v>
      </c>
      <c r="BN32" s="63">
        <f t="shared" si="79"/>
        <v>286.73212663827587</v>
      </c>
      <c r="BO32" s="63">
        <f t="shared" si="79"/>
        <v>295.90755469070069</v>
      </c>
      <c r="BP32" s="63">
        <f t="shared" si="79"/>
        <v>305.3765964408031</v>
      </c>
      <c r="BQ32" s="63">
        <f t="shared" si="79"/>
        <v>315.1486475269088</v>
      </c>
      <c r="BR32" s="63">
        <f t="shared" si="79"/>
        <v>325.2334042477699</v>
      </c>
      <c r="BS32" s="63">
        <f t="shared" si="79"/>
        <v>335.64087318369855</v>
      </c>
      <c r="BT32" s="63">
        <f t="shared" si="79"/>
        <v>346.38138112557692</v>
      </c>
      <c r="BU32" s="63">
        <f t="shared" si="79"/>
        <v>357.46558532159537</v>
      </c>
      <c r="BV32" s="63">
        <f t="shared" si="79"/>
        <v>368.90448405188641</v>
      </c>
      <c r="BW32" s="63">
        <f t="shared" si="79"/>
        <v>380.7094275415468</v>
      </c>
      <c r="BX32" s="63">
        <f t="shared" si="79"/>
        <v>392.89212922287629</v>
      </c>
      <c r="BY32" s="63">
        <f t="shared" si="79"/>
        <v>405.46467735800837</v>
      </c>
      <c r="BZ32" s="63">
        <f t="shared" si="79"/>
        <v>418.43954703346463</v>
      </c>
      <c r="CA32" s="63">
        <f t="shared" si="79"/>
        <v>431.82961253853551</v>
      </c>
      <c r="CB32" s="63">
        <f t="shared" si="79"/>
        <v>445.64816013976866</v>
      </c>
      <c r="CC32" s="63">
        <f t="shared" si="79"/>
        <v>459.90890126424125</v>
      </c>
      <c r="CD32" s="63">
        <f t="shared" si="79"/>
        <v>474.62598610469701</v>
      </c>
      <c r="CE32" s="63">
        <f t="shared" si="79"/>
        <v>489.81401766004734</v>
      </c>
      <c r="CF32" s="63">
        <f t="shared" si="79"/>
        <v>505.48806622516889</v>
      </c>
      <c r="CG32" s="63">
        <f t="shared" si="79"/>
        <v>521.66368434437436</v>
      </c>
      <c r="CH32" s="63">
        <f t="shared" si="79"/>
        <v>538.35692224339437</v>
      </c>
      <c r="CI32" s="63">
        <f t="shared" si="79"/>
        <v>555.584343755183</v>
      </c>
      <c r="CJ32" s="63">
        <f t="shared" si="79"/>
        <v>573.36304275534883</v>
      </c>
      <c r="CK32" s="63">
        <f t="shared" si="79"/>
        <v>591.71066012352003</v>
      </c>
      <c r="CL32" s="63">
        <f t="shared" si="79"/>
        <v>610.64540124747271</v>
      </c>
      <c r="CM32" s="63">
        <f t="shared" si="79"/>
        <v>630.18605408739188</v>
      </c>
      <c r="CN32" s="63">
        <f t="shared" si="79"/>
        <v>650.35200781818844</v>
      </c>
      <c r="CO32" s="63">
        <f t="shared" si="79"/>
        <v>671.16327206837047</v>
      </c>
      <c r="CP32" s="63">
        <f t="shared" si="79"/>
        <v>692.6404967745583</v>
      </c>
      <c r="CQ32" s="63">
        <f t="shared" si="79"/>
        <v>714.80499267134417</v>
      </c>
      <c r="CR32" s="63">
        <f t="shared" si="79"/>
        <v>737.67875243682715</v>
      </c>
      <c r="CS32" s="63">
        <f t="shared" si="79"/>
        <v>761.28447251480566</v>
      </c>
      <c r="CT32" s="63">
        <f t="shared" si="79"/>
        <v>785.64557563527944</v>
      </c>
      <c r="CU32" s="63">
        <f t="shared" si="79"/>
        <v>810.78623405560836</v>
      </c>
      <c r="CV32" s="63">
        <f t="shared" si="79"/>
        <v>836.73139354538785</v>
      </c>
      <c r="CW32" s="63">
        <f t="shared" si="79"/>
        <v>863.50679813884028</v>
      </c>
      <c r="CX32" s="63">
        <f t="shared" si="79"/>
        <v>891.13901567928315</v>
      </c>
      <c r="CY32" s="63">
        <f t="shared" si="79"/>
        <v>919.65546418102019</v>
      </c>
      <c r="CZ32" s="63">
        <f t="shared" si="79"/>
        <v>949.08443903481282</v>
      </c>
      <c r="DA32" s="63">
        <f t="shared" si="79"/>
        <v>979.45514108392683</v>
      </c>
      <c r="DB32" s="63">
        <f t="shared" si="79"/>
        <v>1010.7977055986125</v>
      </c>
      <c r="DC32" s="63">
        <f t="shared" si="79"/>
        <v>1043.1432321777681</v>
      </c>
      <c r="DD32" s="63">
        <f t="shared" si="79"/>
        <v>1076.5238156074568</v>
      </c>
      <c r="DE32" s="63">
        <f t="shared" si="79"/>
        <v>1110.9725777068954</v>
      </c>
      <c r="DF32" s="63">
        <f t="shared" si="79"/>
        <v>1146.5237001935161</v>
      </c>
      <c r="DG32" s="63">
        <f t="shared" si="79"/>
        <v>1183.2124585997087</v>
      </c>
      <c r="DH32" s="63">
        <f t="shared" si="79"/>
        <v>1221.0752572748995</v>
      </c>
      <c r="DI32" s="63">
        <f t="shared" si="79"/>
        <v>1260.1496655076962</v>
      </c>
      <c r="DJ32" s="63">
        <f t="shared" si="79"/>
        <v>1300.4744548039425</v>
      </c>
    </row>
    <row r="33" spans="1:115" x14ac:dyDescent="0.2">
      <c r="A33" s="9" t="s">
        <v>58</v>
      </c>
      <c r="B33" s="7" t="str">
        <f t="shared" ref="B33:C33" si="80">B10</f>
        <v>-</v>
      </c>
      <c r="C33" s="14" t="str">
        <f t="shared" si="80"/>
        <v>t/a</v>
      </c>
    </row>
    <row r="34" spans="1:115" x14ac:dyDescent="0.2">
      <c r="A34" s="9" t="s">
        <v>58</v>
      </c>
      <c r="B34" s="7" t="str">
        <f t="shared" ref="B34:C34" si="81">B11</f>
        <v>-</v>
      </c>
      <c r="C34" s="14" t="str">
        <f t="shared" si="81"/>
        <v>t/a</v>
      </c>
    </row>
    <row r="35" spans="1:115" x14ac:dyDescent="0.2">
      <c r="A35" s="9" t="s">
        <v>58</v>
      </c>
      <c r="B35" s="7" t="str">
        <f t="shared" ref="B35:C35" si="82">B12</f>
        <v>-</v>
      </c>
      <c r="C35" s="14" t="str">
        <f t="shared" si="82"/>
        <v>t/a</v>
      </c>
    </row>
    <row r="36" spans="1:115" x14ac:dyDescent="0.2">
      <c r="A36" s="9" t="s">
        <v>58</v>
      </c>
      <c r="B36" s="7" t="str">
        <f t="shared" ref="B36:C36" si="83">B13</f>
        <v>-</v>
      </c>
      <c r="C36" s="14" t="str">
        <f t="shared" si="83"/>
        <v>t/a</v>
      </c>
    </row>
    <row r="37" spans="1:115" x14ac:dyDescent="0.2">
      <c r="A37" s="9" t="s">
        <v>58</v>
      </c>
      <c r="B37" s="7" t="str">
        <f t="shared" ref="B37:C37" si="84">B14</f>
        <v>-</v>
      </c>
      <c r="C37" s="14" t="str">
        <f t="shared" si="84"/>
        <v>t/a</v>
      </c>
    </row>
    <row r="38" spans="1:115" x14ac:dyDescent="0.2">
      <c r="A38" s="9" t="s">
        <v>58</v>
      </c>
      <c r="B38" s="7" t="str">
        <f t="shared" ref="B38:C38" si="85">B15</f>
        <v>-</v>
      </c>
      <c r="C38" s="14" t="str">
        <f t="shared" si="85"/>
        <v>t/a</v>
      </c>
    </row>
    <row r="39" spans="1:115" x14ac:dyDescent="0.2">
      <c r="A39" s="9" t="s">
        <v>58</v>
      </c>
      <c r="B39" s="7" t="str">
        <f t="shared" ref="B39:C39" si="86">B16</f>
        <v>-</v>
      </c>
      <c r="C39" s="14" t="str">
        <f t="shared" si="86"/>
        <v>t/a</v>
      </c>
    </row>
    <row r="40" spans="1:115" x14ac:dyDescent="0.2">
      <c r="A40" s="9" t="s">
        <v>58</v>
      </c>
      <c r="B40" s="7" t="str">
        <f t="shared" ref="B40:C40" si="87">B17</f>
        <v>-</v>
      </c>
      <c r="C40" s="14" t="str">
        <f t="shared" si="87"/>
        <v>t/a</v>
      </c>
    </row>
    <row r="41" spans="1:115" x14ac:dyDescent="0.2">
      <c r="A41" s="9" t="s">
        <v>58</v>
      </c>
      <c r="B41" s="7" t="str">
        <f t="shared" ref="B41:C41" si="88">B18</f>
        <v>-</v>
      </c>
      <c r="C41" s="14" t="str">
        <f t="shared" si="88"/>
        <v>t/a</v>
      </c>
    </row>
    <row r="42" spans="1:115" x14ac:dyDescent="0.2">
      <c r="A42" s="9" t="s">
        <v>58</v>
      </c>
      <c r="B42" s="7" t="str">
        <f t="shared" ref="B42:C42" si="89">B19</f>
        <v>-</v>
      </c>
      <c r="C42" s="14" t="str">
        <f t="shared" si="89"/>
        <v>t/a</v>
      </c>
    </row>
    <row r="43" spans="1:115" x14ac:dyDescent="0.2">
      <c r="A43" s="9" t="s">
        <v>58</v>
      </c>
      <c r="B43" s="7" t="str">
        <f t="shared" ref="B43:C43" si="90">B20</f>
        <v>-</v>
      </c>
      <c r="C43" s="14" t="str">
        <f t="shared" si="90"/>
        <v>t/a</v>
      </c>
    </row>
    <row r="44" spans="1:115" x14ac:dyDescent="0.2">
      <c r="A44" s="9" t="s">
        <v>58</v>
      </c>
      <c r="B44" s="7" t="str">
        <f t="shared" ref="B44:C44" si="91">B21</f>
        <v>-</v>
      </c>
      <c r="C44" s="14" t="str">
        <f t="shared" si="91"/>
        <v>t/a</v>
      </c>
    </row>
    <row r="45" spans="1:115" s="28" customFormat="1" ht="16" thickBot="1" x14ac:dyDescent="0.25">
      <c r="A45" s="9" t="s">
        <v>58</v>
      </c>
      <c r="B45" s="7" t="str">
        <f t="shared" ref="B45:C45" si="92">B22</f>
        <v>-</v>
      </c>
      <c r="C45" s="14" t="str">
        <f t="shared" si="92"/>
        <v>t/a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395"/>
    </row>
    <row r="46" spans="1:115" s="53" customFormat="1" ht="17" thickTop="1" thickBot="1" x14ac:dyDescent="0.25">
      <c r="A46" s="50"/>
      <c r="B46" s="51" t="s">
        <v>64</v>
      </c>
      <c r="C46" s="52" t="s">
        <v>2</v>
      </c>
      <c r="D46" s="49">
        <f t="shared" ref="D46:AI46" si="93">SUM(D26:D45)</f>
        <v>134.28799833082735</v>
      </c>
      <c r="E46" s="49">
        <f t="shared" si="93"/>
        <v>91.209763208822693</v>
      </c>
      <c r="F46" s="49">
        <f t="shared" si="93"/>
        <v>93.295776956057296</v>
      </c>
      <c r="G46" s="49">
        <f t="shared" si="93"/>
        <v>95.790128629368397</v>
      </c>
      <c r="H46" s="49">
        <f t="shared" si="93"/>
        <v>97.922235467016733</v>
      </c>
      <c r="I46" s="49">
        <f t="shared" si="93"/>
        <v>197.31321291062574</v>
      </c>
      <c r="J46" s="49">
        <f t="shared" si="93"/>
        <v>162.15300469778597</v>
      </c>
      <c r="K46" s="49">
        <f t="shared" si="93"/>
        <v>199.22144806544193</v>
      </c>
      <c r="L46" s="49">
        <f t="shared" si="93"/>
        <v>205.18029998314572</v>
      </c>
      <c r="M46" s="49">
        <f t="shared" si="93"/>
        <v>194.57512802900021</v>
      </c>
      <c r="N46" s="49">
        <f t="shared" si="93"/>
        <v>339.02393038227081</v>
      </c>
      <c r="O46" s="49">
        <f t="shared" si="93"/>
        <v>361.07574266879362</v>
      </c>
      <c r="P46" s="49">
        <f t="shared" si="93"/>
        <v>359.9001874273485</v>
      </c>
      <c r="Q46" s="49">
        <f t="shared" si="93"/>
        <v>414.80457976126434</v>
      </c>
      <c r="R46" s="49">
        <f t="shared" si="93"/>
        <v>472.7503027695966</v>
      </c>
      <c r="S46" s="49">
        <f t="shared" si="93"/>
        <v>613.3218360174443</v>
      </c>
      <c r="T46" s="49">
        <f t="shared" si="93"/>
        <v>788.16054384892891</v>
      </c>
      <c r="U46" s="49">
        <f t="shared" si="93"/>
        <v>786.42152046604838</v>
      </c>
      <c r="V46" s="49">
        <f t="shared" si="93"/>
        <v>817.27701415034835</v>
      </c>
      <c r="W46" s="49">
        <f t="shared" si="93"/>
        <v>801.77519237212243</v>
      </c>
      <c r="X46" s="49">
        <f t="shared" si="93"/>
        <v>901.31314205945569</v>
      </c>
      <c r="Y46" s="49">
        <f t="shared" si="93"/>
        <v>1009.5409544447048</v>
      </c>
      <c r="Z46" s="49">
        <f t="shared" si="93"/>
        <v>1204.422585306563</v>
      </c>
      <c r="AA46" s="49">
        <f t="shared" si="93"/>
        <v>1216.996757198443</v>
      </c>
      <c r="AB46" s="49">
        <f t="shared" si="93"/>
        <v>1295.0369734749697</v>
      </c>
      <c r="AC46" s="49">
        <f t="shared" si="93"/>
        <v>1154.7629311461039</v>
      </c>
      <c r="AD46" s="49">
        <f t="shared" si="93"/>
        <v>1023.1673749799419</v>
      </c>
      <c r="AE46" s="49">
        <f t="shared" si="93"/>
        <v>1064.6344664737862</v>
      </c>
      <c r="AF46" s="49">
        <f t="shared" si="93"/>
        <v>1099.1240561044801</v>
      </c>
      <c r="AG46" s="49">
        <f t="shared" si="93"/>
        <v>1126.6884331008714</v>
      </c>
      <c r="AH46" s="49">
        <f t="shared" si="93"/>
        <v>1162.7424629600991</v>
      </c>
      <c r="AI46" s="49">
        <f t="shared" si="93"/>
        <v>1199.9502217748222</v>
      </c>
      <c r="AJ46" s="49">
        <f t="shared" ref="AJ46:BL46" si="94">SUM(AJ26:AJ45)</f>
        <v>1238.3486288716165</v>
      </c>
      <c r="AK46" s="49">
        <f t="shared" si="94"/>
        <v>1277.9757849955085</v>
      </c>
      <c r="AL46" s="49">
        <f t="shared" si="94"/>
        <v>1318.8710101153645</v>
      </c>
      <c r="AM46" s="49">
        <f t="shared" si="94"/>
        <v>1361.0748824390562</v>
      </c>
      <c r="AN46" s="49">
        <f t="shared" si="94"/>
        <v>1404.6292786771062</v>
      </c>
      <c r="AO46" s="49">
        <f t="shared" si="94"/>
        <v>1449.5774155947734</v>
      </c>
      <c r="AP46" s="49">
        <f t="shared" si="94"/>
        <v>1495.9638928938066</v>
      </c>
      <c r="AQ46" s="49">
        <f t="shared" si="94"/>
        <v>1543.8347374664086</v>
      </c>
      <c r="AR46" s="49">
        <f t="shared" si="94"/>
        <v>1593.2374490653333</v>
      </c>
      <c r="AS46" s="49">
        <f t="shared" si="94"/>
        <v>1644.221047435424</v>
      </c>
      <c r="AT46" s="49">
        <f t="shared" si="94"/>
        <v>1696.8361209533573</v>
      </c>
      <c r="AU46" s="49">
        <f t="shared" si="94"/>
        <v>1751.1348768238652</v>
      </c>
      <c r="AV46" s="49">
        <f t="shared" si="94"/>
        <v>1807.1711928822292</v>
      </c>
      <c r="AW46" s="49">
        <f t="shared" si="94"/>
        <v>1865.0006710544606</v>
      </c>
      <c r="AX46" s="49">
        <f t="shared" si="94"/>
        <v>1924.6806925282035</v>
      </c>
      <c r="AY46" s="49">
        <f t="shared" si="94"/>
        <v>1986.2704746891061</v>
      </c>
      <c r="AZ46" s="49">
        <f t="shared" si="94"/>
        <v>2049.8311298791573</v>
      </c>
      <c r="BA46" s="49">
        <f t="shared" si="94"/>
        <v>2115.4257260352906</v>
      </c>
      <c r="BB46" s="49">
        <f t="shared" si="94"/>
        <v>2183.1193492684197</v>
      </c>
      <c r="BC46" s="49">
        <f t="shared" si="94"/>
        <v>2252.9791684450088</v>
      </c>
      <c r="BD46" s="49">
        <f t="shared" si="94"/>
        <v>2325.07450183525</v>
      </c>
      <c r="BE46" s="49">
        <f t="shared" si="94"/>
        <v>2399.4768858939769</v>
      </c>
      <c r="BF46" s="49">
        <f t="shared" si="94"/>
        <v>2476.2601462425851</v>
      </c>
      <c r="BG46" s="49">
        <f t="shared" si="94"/>
        <v>2555.5004709223476</v>
      </c>
      <c r="BH46" s="49">
        <f t="shared" si="94"/>
        <v>2637.276485991863</v>
      </c>
      <c r="BI46" s="49">
        <f t="shared" si="94"/>
        <v>2721.669333543603</v>
      </c>
      <c r="BJ46" s="49">
        <f t="shared" si="94"/>
        <v>2808.7627522169978</v>
      </c>
      <c r="BK46" s="49">
        <f t="shared" si="94"/>
        <v>2898.6431602879411</v>
      </c>
      <c r="BL46" s="49">
        <f t="shared" si="94"/>
        <v>2991.3997414171558</v>
      </c>
      <c r="BM46" s="49">
        <f t="shared" ref="BM46:DJ46" si="95">SUM(BM26:BM45)</f>
        <v>3087.1245331425048</v>
      </c>
      <c r="BN46" s="49">
        <f t="shared" si="95"/>
        <v>3185.9125182030652</v>
      </c>
      <c r="BO46" s="49">
        <f t="shared" si="95"/>
        <v>3287.8617187855634</v>
      </c>
      <c r="BP46" s="49">
        <f t="shared" si="95"/>
        <v>3393.0732937867015</v>
      </c>
      <c r="BQ46" s="49">
        <f t="shared" si="95"/>
        <v>3501.6516391878768</v>
      </c>
      <c r="BR46" s="49">
        <f t="shared" si="95"/>
        <v>3613.7044916418886</v>
      </c>
      <c r="BS46" s="49">
        <f t="shared" si="95"/>
        <v>3729.3430353744293</v>
      </c>
      <c r="BT46" s="49">
        <f t="shared" si="95"/>
        <v>3848.6820125064105</v>
      </c>
      <c r="BU46" s="49">
        <f t="shared" si="95"/>
        <v>3971.8398369066158</v>
      </c>
      <c r="BV46" s="49">
        <f t="shared" si="95"/>
        <v>4098.9387116876278</v>
      </c>
      <c r="BW46" s="49">
        <f t="shared" si="95"/>
        <v>4230.1047504616317</v>
      </c>
      <c r="BX46" s="49">
        <f t="shared" si="95"/>
        <v>4365.4681024764041</v>
      </c>
      <c r="BY46" s="49">
        <f t="shared" si="95"/>
        <v>4505.1630817556479</v>
      </c>
      <c r="BZ46" s="49">
        <f t="shared" si="95"/>
        <v>4649.3283003718307</v>
      </c>
      <c r="CA46" s="49">
        <f t="shared" si="95"/>
        <v>4798.106805983728</v>
      </c>
      <c r="CB46" s="49">
        <f t="shared" si="95"/>
        <v>4951.6462237752075</v>
      </c>
      <c r="CC46" s="49">
        <f t="shared" si="95"/>
        <v>5110.0989029360144</v>
      </c>
      <c r="CD46" s="49">
        <f t="shared" si="95"/>
        <v>5273.6220678299669</v>
      </c>
      <c r="CE46" s="49">
        <f t="shared" si="95"/>
        <v>5442.3779740005266</v>
      </c>
      <c r="CF46" s="49">
        <f t="shared" si="95"/>
        <v>5616.5340691685433</v>
      </c>
      <c r="CG46" s="49">
        <f t="shared" si="95"/>
        <v>5796.2631593819387</v>
      </c>
      <c r="CH46" s="49">
        <f t="shared" si="95"/>
        <v>5981.7435804821589</v>
      </c>
      <c r="CI46" s="49">
        <f t="shared" si="95"/>
        <v>6173.1593750575885</v>
      </c>
      <c r="CJ46" s="49">
        <f t="shared" si="95"/>
        <v>6370.7004750594315</v>
      </c>
      <c r="CK46" s="49">
        <f t="shared" si="95"/>
        <v>6574.5628902613344</v>
      </c>
      <c r="CL46" s="49">
        <f t="shared" si="95"/>
        <v>6784.9489027496948</v>
      </c>
      <c r="CM46" s="49">
        <f t="shared" si="95"/>
        <v>7002.0672676376853</v>
      </c>
      <c r="CN46" s="49">
        <f t="shared" si="95"/>
        <v>7226.1334202020917</v>
      </c>
      <c r="CO46" s="49">
        <f t="shared" si="95"/>
        <v>7457.3696896485599</v>
      </c>
      <c r="CP46" s="49">
        <f t="shared" si="95"/>
        <v>7696.0055197173133</v>
      </c>
      <c r="CQ46" s="49">
        <f t="shared" si="95"/>
        <v>7942.2776963482656</v>
      </c>
      <c r="CR46" s="49">
        <f t="shared" si="95"/>
        <v>8196.4305826314121</v>
      </c>
      <c r="CS46" s="49">
        <f t="shared" si="95"/>
        <v>8458.7163612756158</v>
      </c>
      <c r="CT46" s="49">
        <f t="shared" si="95"/>
        <v>8729.395284836437</v>
      </c>
      <c r="CU46" s="49">
        <f t="shared" si="95"/>
        <v>9008.7359339512022</v>
      </c>
      <c r="CV46" s="49">
        <f t="shared" si="95"/>
        <v>9297.0154838376402</v>
      </c>
      <c r="CW46" s="49">
        <f t="shared" si="95"/>
        <v>9594.5199793204465</v>
      </c>
      <c r="CX46" s="49">
        <f t="shared" si="95"/>
        <v>9901.5446186586996</v>
      </c>
      <c r="CY46" s="49">
        <f t="shared" si="95"/>
        <v>10218.39404645578</v>
      </c>
      <c r="CZ46" s="49">
        <f t="shared" si="95"/>
        <v>10545.382655942365</v>
      </c>
      <c r="DA46" s="49">
        <f t="shared" si="95"/>
        <v>10882.834900932523</v>
      </c>
      <c r="DB46" s="49">
        <f t="shared" si="95"/>
        <v>11231.085617762361</v>
      </c>
      <c r="DC46" s="49">
        <f t="shared" si="95"/>
        <v>11590.480357530758</v>
      </c>
      <c r="DD46" s="49">
        <f t="shared" si="95"/>
        <v>11961.375728971741</v>
      </c>
      <c r="DE46" s="49">
        <f t="shared" si="95"/>
        <v>12344.139752298841</v>
      </c>
      <c r="DF46" s="49">
        <f t="shared" si="95"/>
        <v>12739.152224372403</v>
      </c>
      <c r="DG46" s="49">
        <f t="shared" si="95"/>
        <v>13146.805095552316</v>
      </c>
      <c r="DH46" s="49">
        <f t="shared" si="95"/>
        <v>13567.502858609992</v>
      </c>
      <c r="DI46" s="49">
        <f t="shared" si="95"/>
        <v>14001.662950085516</v>
      </c>
      <c r="DJ46" s="49">
        <f t="shared" si="95"/>
        <v>14449.716164488251</v>
      </c>
      <c r="DK46" s="393"/>
    </row>
    <row r="47" spans="1:115" ht="16" thickTop="1" x14ac:dyDescent="0.2"/>
    <row r="48" spans="1:115" s="45" customFormat="1" ht="58" x14ac:dyDescent="0.2">
      <c r="A48" s="40" t="s">
        <v>59</v>
      </c>
      <c r="B48" s="41" t="e">
        <f ca="1">MID(CELL("Dateiname",$B$2),FIND("]", CELL("Dateiname",$B$2))+1,31)</f>
        <v>#VALUE!</v>
      </c>
      <c r="C48" s="42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s="9" t="s">
        <v>59</v>
      </c>
      <c r="B49" s="33" t="s">
        <v>63</v>
      </c>
      <c r="C49" s="36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0" t="s">
        <v>51</v>
      </c>
      <c r="S49" s="491"/>
    </row>
    <row r="50" spans="1:19" ht="42" x14ac:dyDescent="0.2">
      <c r="A50" s="9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96">D50+10</f>
        <v>2000</v>
      </c>
      <c r="F50" s="15">
        <f t="shared" si="96"/>
        <v>2010</v>
      </c>
      <c r="G50" s="15">
        <f t="shared" si="96"/>
        <v>2020</v>
      </c>
      <c r="H50" s="15">
        <f t="shared" si="96"/>
        <v>2030</v>
      </c>
      <c r="I50" s="15">
        <f t="shared" si="96"/>
        <v>2040</v>
      </c>
      <c r="J50" s="16">
        <f t="shared" si="96"/>
        <v>2050</v>
      </c>
      <c r="K50" s="37">
        <v>1990</v>
      </c>
      <c r="L50" s="15">
        <f t="shared" ref="L50:Q50" si="97">K50+10</f>
        <v>2000</v>
      </c>
      <c r="M50" s="15">
        <f t="shared" si="97"/>
        <v>2010</v>
      </c>
      <c r="N50" s="15">
        <f t="shared" si="97"/>
        <v>2020</v>
      </c>
      <c r="O50" s="15">
        <f t="shared" si="97"/>
        <v>2030</v>
      </c>
      <c r="P50" s="15">
        <f t="shared" si="97"/>
        <v>2040</v>
      </c>
      <c r="Q50" s="25">
        <f t="shared" si="97"/>
        <v>2050</v>
      </c>
      <c r="R50" s="29" t="s">
        <v>60</v>
      </c>
      <c r="S50" s="30" t="s">
        <v>61</v>
      </c>
    </row>
    <row r="51" spans="1:19" x14ac:dyDescent="0.2">
      <c r="A51" s="9" t="s">
        <v>59</v>
      </c>
      <c r="B51" s="7" t="str">
        <f>B26</f>
        <v>Flat Panel Display</v>
      </c>
      <c r="C51" s="36" t="s">
        <v>63</v>
      </c>
      <c r="D51" s="125">
        <f>'Data Non-Energy-Sector'!J40</f>
        <v>0</v>
      </c>
      <c r="E51" s="122">
        <f>(G51-D51)/(G$50-D$50)*(E$50-D$50)+D51</f>
        <v>3.3333333333333331E-3</v>
      </c>
      <c r="F51" s="122">
        <f>(G51-E51)/(G$50-E$50)*(F$50-E$50)+E51</f>
        <v>6.6666666666666671E-3</v>
      </c>
      <c r="G51" s="125">
        <f>'Data Non-Energy-Sector'!I40</f>
        <v>0.01</v>
      </c>
      <c r="H51" s="122">
        <f>(J51-G51)/(J$50-G$50)*(H$50-G$50)+G51</f>
        <v>0.01</v>
      </c>
      <c r="I51" s="122">
        <f>(J51-H51)/(J$50-H$50)*(I$50-H$50)+H51</f>
        <v>0.01</v>
      </c>
      <c r="J51" s="120">
        <f>'Data Non-Energy-Sector'!K40</f>
        <v>0.01</v>
      </c>
      <c r="K51" s="124">
        <f t="shared" ref="K51:N57" si="98">D51</f>
        <v>0</v>
      </c>
      <c r="L51" s="125">
        <f t="shared" si="98"/>
        <v>3.3333333333333331E-3</v>
      </c>
      <c r="M51" s="125">
        <f t="shared" si="98"/>
        <v>6.6666666666666671E-3</v>
      </c>
      <c r="N51" s="125">
        <f t="shared" si="98"/>
        <v>0.01</v>
      </c>
      <c r="O51" s="122">
        <f>(Q51-N51)/(Q$50-N$50)*(O$50-N$50)+N51</f>
        <v>0.27333333333333332</v>
      </c>
      <c r="P51" s="122">
        <f>(Q51-O51)/(Q$50-O$50)*(P$50-O$50)+O51</f>
        <v>0.53666666666666663</v>
      </c>
      <c r="Q51" s="121">
        <f>'Data Non-Energy-Sector'!L40</f>
        <v>0.8</v>
      </c>
      <c r="R51" s="57">
        <f>'Data Non-Energy-Sector'!G40</f>
        <v>7</v>
      </c>
      <c r="S51" s="252">
        <f t="shared" ref="S51:S57" si="99">(AC26/N26)^(1/(AC$25-N$25))-1</f>
        <v>8.5135984091230466E-2</v>
      </c>
    </row>
    <row r="52" spans="1:19" x14ac:dyDescent="0.2">
      <c r="A52" s="9" t="s">
        <v>59</v>
      </c>
      <c r="B52" s="7" t="str">
        <f t="shared" ref="B52:B69" si="100">B27</f>
        <v>Solders</v>
      </c>
      <c r="C52" s="36" t="s">
        <v>63</v>
      </c>
      <c r="D52" s="125">
        <f>'Data Non-Energy-Sector'!J41</f>
        <v>0</v>
      </c>
      <c r="E52" s="122">
        <f t="shared" ref="E52:E57" si="101">(G52-D52)/(G$50-D$50)*(E$50-D$50)+D52</f>
        <v>3.3333333333333331E-3</v>
      </c>
      <c r="F52" s="122">
        <f t="shared" ref="F52:F57" si="102">(G52-E52)/(G$50-E$50)*(F$50-E$50)+E52</f>
        <v>6.6666666666666671E-3</v>
      </c>
      <c r="G52" s="125">
        <f>'Data Non-Energy-Sector'!I41</f>
        <v>0.01</v>
      </c>
      <c r="H52" s="122">
        <f t="shared" ref="H52:H57" si="103">(J52-G52)/(J$50-G$50)*(H$50-G$50)+G52</f>
        <v>0.01</v>
      </c>
      <c r="I52" s="122">
        <f t="shared" ref="I52:I57" si="104">(J52-H52)/(J$50-H$50)*(I$50-H$50)+H52</f>
        <v>0.01</v>
      </c>
      <c r="J52" s="120">
        <f>'Data Non-Energy-Sector'!K41</f>
        <v>0.01</v>
      </c>
      <c r="K52" s="124">
        <f t="shared" si="98"/>
        <v>0</v>
      </c>
      <c r="L52" s="125">
        <f t="shared" si="98"/>
        <v>3.3333333333333331E-3</v>
      </c>
      <c r="M52" s="125">
        <f t="shared" si="98"/>
        <v>6.6666666666666671E-3</v>
      </c>
      <c r="N52" s="125">
        <f t="shared" si="98"/>
        <v>0.01</v>
      </c>
      <c r="O52" s="122">
        <f t="shared" ref="O52:O57" si="105">(Q52-N52)/(Q$50-N$50)*(O$50-N$50)+N52</f>
        <v>0.27333333333333332</v>
      </c>
      <c r="P52" s="122">
        <f t="shared" ref="P52:P57" si="106">(Q52-O52)/(Q$50-O$50)*(P$50-O$50)+O52</f>
        <v>0.53666666666666663</v>
      </c>
      <c r="Q52" s="123">
        <f>'Data Non-Energy-Sector'!L41</f>
        <v>0.8</v>
      </c>
      <c r="R52" s="57">
        <f>'Data Non-Energy-Sector'!G41</f>
        <v>13</v>
      </c>
      <c r="S52" s="252">
        <f t="shared" si="99"/>
        <v>8.5135984091230466E-2</v>
      </c>
    </row>
    <row r="53" spans="1:19" x14ac:dyDescent="0.2">
      <c r="A53" s="9" t="s">
        <v>59</v>
      </c>
      <c r="B53" s="7" t="str">
        <f t="shared" si="100"/>
        <v>Thermal Interface Materials</v>
      </c>
      <c r="C53" s="36" t="s">
        <v>63</v>
      </c>
      <c r="D53" s="125">
        <f>'Data Non-Energy-Sector'!J42</f>
        <v>0</v>
      </c>
      <c r="E53" s="122">
        <f t="shared" si="101"/>
        <v>3.3333333333333331E-3</v>
      </c>
      <c r="F53" s="122">
        <f t="shared" si="102"/>
        <v>6.6666666666666671E-3</v>
      </c>
      <c r="G53" s="125">
        <f>'Data Non-Energy-Sector'!I42</f>
        <v>0.01</v>
      </c>
      <c r="H53" s="122">
        <f t="shared" si="103"/>
        <v>0.01</v>
      </c>
      <c r="I53" s="122">
        <f t="shared" si="104"/>
        <v>0.01</v>
      </c>
      <c r="J53" s="120">
        <f>'Data Non-Energy-Sector'!K42</f>
        <v>0.01</v>
      </c>
      <c r="K53" s="124">
        <f t="shared" si="98"/>
        <v>0</v>
      </c>
      <c r="L53" s="125">
        <f t="shared" si="98"/>
        <v>3.3333333333333331E-3</v>
      </c>
      <c r="M53" s="125">
        <f t="shared" si="98"/>
        <v>6.6666666666666671E-3</v>
      </c>
      <c r="N53" s="125">
        <f t="shared" si="98"/>
        <v>0.01</v>
      </c>
      <c r="O53" s="122">
        <f t="shared" si="105"/>
        <v>0.27333333333333332</v>
      </c>
      <c r="P53" s="122">
        <f t="shared" si="106"/>
        <v>0.53666666666666663</v>
      </c>
      <c r="Q53" s="123">
        <f>'Data Non-Energy-Sector'!L42</f>
        <v>0.8</v>
      </c>
      <c r="R53" s="57">
        <f>'Data Non-Energy-Sector'!G42</f>
        <v>18</v>
      </c>
      <c r="S53" s="252">
        <f t="shared" si="99"/>
        <v>8.5135984091230466E-2</v>
      </c>
    </row>
    <row r="54" spans="1:19" x14ac:dyDescent="0.2">
      <c r="A54" s="9" t="s">
        <v>59</v>
      </c>
      <c r="B54" s="7" t="str">
        <f t="shared" si="100"/>
        <v>Batteries</v>
      </c>
      <c r="C54" s="36" t="s">
        <v>63</v>
      </c>
      <c r="D54" s="125">
        <f>'Data Non-Energy-Sector'!J43</f>
        <v>0</v>
      </c>
      <c r="E54" s="122">
        <f t="shared" si="101"/>
        <v>3.3333333333333331E-3</v>
      </c>
      <c r="F54" s="122">
        <f t="shared" si="102"/>
        <v>6.6666666666666671E-3</v>
      </c>
      <c r="G54" s="125">
        <f>'Data Non-Energy-Sector'!I43</f>
        <v>0.01</v>
      </c>
      <c r="H54" s="122">
        <f t="shared" si="103"/>
        <v>0.01</v>
      </c>
      <c r="I54" s="122">
        <f t="shared" si="104"/>
        <v>0.01</v>
      </c>
      <c r="J54" s="120">
        <f>'Data Non-Energy-Sector'!K43</f>
        <v>0.01</v>
      </c>
      <c r="K54" s="124">
        <f t="shared" si="98"/>
        <v>0</v>
      </c>
      <c r="L54" s="125">
        <f t="shared" si="98"/>
        <v>3.3333333333333331E-3</v>
      </c>
      <c r="M54" s="125">
        <f t="shared" si="98"/>
        <v>6.6666666666666671E-3</v>
      </c>
      <c r="N54" s="125">
        <f t="shared" si="98"/>
        <v>0.01</v>
      </c>
      <c r="O54" s="122">
        <f t="shared" si="105"/>
        <v>0.27333333333333332</v>
      </c>
      <c r="P54" s="122">
        <f t="shared" si="106"/>
        <v>0.53666666666666663</v>
      </c>
      <c r="Q54" s="123">
        <f>'Data Non-Energy-Sector'!L43</f>
        <v>0.8</v>
      </c>
      <c r="R54" s="57">
        <f>'Data Non-Energy-Sector'!G43</f>
        <v>5</v>
      </c>
      <c r="S54" s="252">
        <f t="shared" si="99"/>
        <v>8.5135984091230466E-2</v>
      </c>
    </row>
    <row r="55" spans="1:19" x14ac:dyDescent="0.2">
      <c r="A55" s="9" t="s">
        <v>59</v>
      </c>
      <c r="B55" s="7" t="str">
        <f t="shared" si="100"/>
        <v>Alloys / Compunds</v>
      </c>
      <c r="C55" s="36" t="s">
        <v>63</v>
      </c>
      <c r="D55" s="125">
        <f>'Data Non-Energy-Sector'!J44</f>
        <v>0</v>
      </c>
      <c r="E55" s="122">
        <f t="shared" si="101"/>
        <v>3.3333333333333331E-3</v>
      </c>
      <c r="F55" s="122">
        <f t="shared" si="102"/>
        <v>6.6666666666666671E-3</v>
      </c>
      <c r="G55" s="125">
        <f>'Data Non-Energy-Sector'!I44</f>
        <v>0.01</v>
      </c>
      <c r="H55" s="122">
        <f t="shared" si="103"/>
        <v>0.01</v>
      </c>
      <c r="I55" s="122">
        <f t="shared" si="104"/>
        <v>0.01</v>
      </c>
      <c r="J55" s="120">
        <f>'Data Non-Energy-Sector'!K44</f>
        <v>0.01</v>
      </c>
      <c r="K55" s="124">
        <f t="shared" si="98"/>
        <v>0</v>
      </c>
      <c r="L55" s="125">
        <f t="shared" si="98"/>
        <v>3.3333333333333331E-3</v>
      </c>
      <c r="M55" s="125">
        <f t="shared" si="98"/>
        <v>6.6666666666666671E-3</v>
      </c>
      <c r="N55" s="125">
        <f t="shared" si="98"/>
        <v>0.01</v>
      </c>
      <c r="O55" s="122">
        <f t="shared" si="105"/>
        <v>0.27333333333333332</v>
      </c>
      <c r="P55" s="122">
        <f t="shared" si="106"/>
        <v>0.53666666666666663</v>
      </c>
      <c r="Q55" s="123">
        <f>'Data Non-Energy-Sector'!L44</f>
        <v>0.8</v>
      </c>
      <c r="R55" s="57">
        <f>'Data Non-Energy-Sector'!G44</f>
        <v>13</v>
      </c>
      <c r="S55" s="252">
        <f t="shared" si="99"/>
        <v>8.5135984091230466E-2</v>
      </c>
    </row>
    <row r="56" spans="1:19" x14ac:dyDescent="0.2">
      <c r="A56" s="9" t="s">
        <v>59</v>
      </c>
      <c r="B56" s="7" t="str">
        <f t="shared" si="100"/>
        <v>Semiconductors &amp; LED</v>
      </c>
      <c r="C56" s="36" t="s">
        <v>63</v>
      </c>
      <c r="D56" s="125">
        <f>'Data Non-Energy-Sector'!J45</f>
        <v>0</v>
      </c>
      <c r="E56" s="122">
        <f t="shared" si="101"/>
        <v>3.3333333333333331E-3</v>
      </c>
      <c r="F56" s="122">
        <f t="shared" si="102"/>
        <v>6.6666666666666671E-3</v>
      </c>
      <c r="G56" s="125">
        <f>'Data Non-Energy-Sector'!I45</f>
        <v>0.01</v>
      </c>
      <c r="H56" s="122">
        <f t="shared" si="103"/>
        <v>0.01</v>
      </c>
      <c r="I56" s="122">
        <f t="shared" si="104"/>
        <v>0.01</v>
      </c>
      <c r="J56" s="120">
        <f>'Data Non-Energy-Sector'!K45</f>
        <v>0.01</v>
      </c>
      <c r="K56" s="124">
        <f t="shared" si="98"/>
        <v>0</v>
      </c>
      <c r="L56" s="125">
        <f t="shared" si="98"/>
        <v>3.3333333333333331E-3</v>
      </c>
      <c r="M56" s="125">
        <f t="shared" si="98"/>
        <v>6.6666666666666671E-3</v>
      </c>
      <c r="N56" s="125">
        <f t="shared" si="98"/>
        <v>0.01</v>
      </c>
      <c r="O56" s="122">
        <f t="shared" si="105"/>
        <v>0.27333333333333332</v>
      </c>
      <c r="P56" s="122">
        <f t="shared" si="106"/>
        <v>0.53666666666666663</v>
      </c>
      <c r="Q56" s="123">
        <f>'Data Non-Energy-Sector'!L45</f>
        <v>0.8</v>
      </c>
      <c r="R56" s="57">
        <f>'Data Non-Energy-Sector'!G45</f>
        <v>13</v>
      </c>
      <c r="S56" s="252">
        <f t="shared" si="99"/>
        <v>8.5135984091230466E-2</v>
      </c>
    </row>
    <row r="57" spans="1:19" x14ac:dyDescent="0.2">
      <c r="A57" s="9" t="s">
        <v>59</v>
      </c>
      <c r="B57" s="7" t="str">
        <f t="shared" si="100"/>
        <v>others</v>
      </c>
      <c r="C57" s="36" t="s">
        <v>63</v>
      </c>
      <c r="D57" s="125">
        <f>'Data Non-Energy-Sector'!J46</f>
        <v>0</v>
      </c>
      <c r="E57" s="122">
        <f t="shared" si="101"/>
        <v>3.3333333333333331E-3</v>
      </c>
      <c r="F57" s="122">
        <f t="shared" si="102"/>
        <v>6.6666666666666671E-3</v>
      </c>
      <c r="G57" s="125">
        <f>'Data Non-Energy-Sector'!I46</f>
        <v>0.01</v>
      </c>
      <c r="H57" s="122">
        <f t="shared" si="103"/>
        <v>0.01</v>
      </c>
      <c r="I57" s="122">
        <f t="shared" si="104"/>
        <v>0.01</v>
      </c>
      <c r="J57" s="120">
        <f>'Data Non-Energy-Sector'!K46</f>
        <v>0.01</v>
      </c>
      <c r="K57" s="124">
        <f t="shared" si="98"/>
        <v>0</v>
      </c>
      <c r="L57" s="125">
        <f t="shared" si="98"/>
        <v>3.3333333333333331E-3</v>
      </c>
      <c r="M57" s="125">
        <f t="shared" si="98"/>
        <v>6.6666666666666671E-3</v>
      </c>
      <c r="N57" s="125">
        <f t="shared" si="98"/>
        <v>0.01</v>
      </c>
      <c r="O57" s="122">
        <f t="shared" si="105"/>
        <v>0.27333333333333332</v>
      </c>
      <c r="P57" s="122">
        <f t="shared" si="106"/>
        <v>0.53666666666666663</v>
      </c>
      <c r="Q57" s="123">
        <f>'Data Non-Energy-Sector'!L46</f>
        <v>0.8</v>
      </c>
      <c r="R57" s="57">
        <f>'Data Non-Energy-Sector'!G46</f>
        <v>5</v>
      </c>
      <c r="S57" s="252">
        <f t="shared" si="99"/>
        <v>8.5135984091230466E-2</v>
      </c>
    </row>
    <row r="58" spans="1:19" x14ac:dyDescent="0.2">
      <c r="A58" s="9" t="s">
        <v>59</v>
      </c>
      <c r="B58" s="7" t="str">
        <f t="shared" si="100"/>
        <v>-</v>
      </c>
      <c r="C58" s="36" t="s">
        <v>63</v>
      </c>
      <c r="D58" s="249"/>
      <c r="E58" s="249"/>
      <c r="F58" s="249"/>
      <c r="G58" s="249"/>
      <c r="H58" s="249"/>
      <c r="I58" s="249"/>
      <c r="J58" s="250"/>
      <c r="K58" s="251"/>
      <c r="L58" s="249"/>
      <c r="M58" s="249"/>
      <c r="N58" s="249"/>
      <c r="O58" s="249"/>
      <c r="P58" s="249"/>
      <c r="Q58" s="250"/>
      <c r="S58" s="252"/>
    </row>
    <row r="59" spans="1:19" x14ac:dyDescent="0.2">
      <c r="A59" s="9" t="s">
        <v>59</v>
      </c>
      <c r="B59" s="7" t="str">
        <f t="shared" si="100"/>
        <v>-</v>
      </c>
      <c r="C59" s="36" t="s">
        <v>63</v>
      </c>
      <c r="D59" s="96"/>
      <c r="E59" s="96"/>
      <c r="F59" s="96"/>
      <c r="G59" s="96"/>
      <c r="H59" s="96"/>
      <c r="I59" s="96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s="9" t="s">
        <v>59</v>
      </c>
      <c r="B60" s="7" t="str">
        <f t="shared" si="100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s="9" t="s">
        <v>59</v>
      </c>
      <c r="B61" s="7" t="str">
        <f t="shared" si="100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s="9" t="s">
        <v>59</v>
      </c>
      <c r="B62" s="7" t="str">
        <f t="shared" si="100"/>
        <v>-</v>
      </c>
      <c r="C62" s="36" t="s">
        <v>63</v>
      </c>
      <c r="D62" s="96"/>
      <c r="E62" s="96"/>
      <c r="F62" s="96"/>
      <c r="G62" s="96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s="9" t="s">
        <v>59</v>
      </c>
      <c r="B63" s="7" t="str">
        <f t="shared" si="100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s="9" t="s">
        <v>59</v>
      </c>
      <c r="B64" s="7" t="str">
        <f t="shared" si="100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s="9" t="s">
        <v>59</v>
      </c>
      <c r="B65" s="7" t="str">
        <f t="shared" si="100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s="9" t="s">
        <v>59</v>
      </c>
      <c r="B66" s="7" t="str">
        <f t="shared" si="100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s="9" t="s">
        <v>59</v>
      </c>
      <c r="B67" s="7" t="str">
        <f t="shared" si="100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s="9" t="s">
        <v>59</v>
      </c>
      <c r="B68" s="7" t="str">
        <f t="shared" si="100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s="9" t="s">
        <v>59</v>
      </c>
      <c r="B69" s="7" t="str">
        <f t="shared" si="100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s="102" customFormat="1" ht="16" thickBot="1" x14ac:dyDescent="0.25">
      <c r="A70" s="99" t="s">
        <v>59</v>
      </c>
      <c r="B70" s="100" t="str">
        <f>B45</f>
        <v>-</v>
      </c>
      <c r="C70" s="103"/>
      <c r="DK70" s="397"/>
    </row>
    <row r="71" spans="1:115" ht="16" thickTop="1" x14ac:dyDescent="0.2">
      <c r="E71" s="494" t="s">
        <v>150</v>
      </c>
      <c r="F71" s="494"/>
      <c r="G71" s="494"/>
      <c r="H71" s="494"/>
      <c r="I71" s="494"/>
      <c r="J71" s="494"/>
      <c r="K71" s="494"/>
    </row>
    <row r="76" spans="1:115" x14ac:dyDescent="0.2">
      <c r="B76" s="65"/>
      <c r="C76" s="65" t="s">
        <v>1</v>
      </c>
      <c r="D76" s="64">
        <v>1990</v>
      </c>
      <c r="E76" s="64">
        <v>1991</v>
      </c>
      <c r="F76" s="64">
        <v>1992</v>
      </c>
      <c r="G76" s="64">
        <v>1993</v>
      </c>
      <c r="H76" s="64">
        <v>1994</v>
      </c>
      <c r="I76" s="64">
        <v>1995</v>
      </c>
      <c r="J76" s="64">
        <v>1996</v>
      </c>
      <c r="K76" s="64">
        <v>1997</v>
      </c>
      <c r="L76" s="64">
        <v>1998</v>
      </c>
      <c r="M76" s="64">
        <v>1999</v>
      </c>
      <c r="N76" s="64">
        <v>2000</v>
      </c>
      <c r="O76" s="64">
        <v>2001</v>
      </c>
      <c r="P76" s="64">
        <v>2002</v>
      </c>
      <c r="Q76" s="64">
        <v>2003</v>
      </c>
      <c r="R76" s="64">
        <v>2004</v>
      </c>
      <c r="S76" s="64">
        <v>2005</v>
      </c>
      <c r="T76" s="64">
        <v>2006</v>
      </c>
      <c r="U76" s="64">
        <v>2007</v>
      </c>
      <c r="V76" s="64">
        <v>2008</v>
      </c>
      <c r="W76" s="64">
        <v>2009</v>
      </c>
      <c r="X76" s="64">
        <v>2010</v>
      </c>
      <c r="Y76" s="64">
        <v>2011</v>
      </c>
      <c r="Z76" s="64">
        <v>2012</v>
      </c>
      <c r="AA76" s="64">
        <v>2013</v>
      </c>
      <c r="AB76" s="64">
        <v>2014</v>
      </c>
      <c r="AC76" s="64">
        <v>2015</v>
      </c>
      <c r="AD76" s="64">
        <v>2016</v>
      </c>
      <c r="AE76" s="64">
        <v>2017</v>
      </c>
      <c r="AF76" s="64">
        <v>2018</v>
      </c>
      <c r="AG76" s="64">
        <v>2019</v>
      </c>
      <c r="AH76" s="64">
        <v>2020</v>
      </c>
      <c r="AI76" s="64">
        <v>2021</v>
      </c>
      <c r="AJ76" s="64">
        <v>2022</v>
      </c>
      <c r="AK76" s="64">
        <v>2023</v>
      </c>
      <c r="AL76" s="64">
        <v>2024</v>
      </c>
      <c r="AM76" s="64">
        <v>2025</v>
      </c>
      <c r="AN76" s="64">
        <v>2026</v>
      </c>
      <c r="AO76" s="64">
        <v>2027</v>
      </c>
      <c r="AP76" s="64">
        <v>2028</v>
      </c>
      <c r="AQ76" s="64">
        <v>2029</v>
      </c>
      <c r="AR76" s="64">
        <v>2030</v>
      </c>
      <c r="AS76" s="64">
        <v>2031</v>
      </c>
      <c r="AT76" s="64">
        <v>2032</v>
      </c>
      <c r="AU76" s="64">
        <v>2033</v>
      </c>
      <c r="AV76" s="64">
        <v>2034</v>
      </c>
      <c r="AW76" s="64">
        <v>2035</v>
      </c>
      <c r="AX76" s="64">
        <v>2036</v>
      </c>
      <c r="AY76" s="64">
        <v>2037</v>
      </c>
      <c r="AZ76" s="64">
        <v>2038</v>
      </c>
      <c r="BA76" s="64">
        <v>2039</v>
      </c>
      <c r="BB76" s="64">
        <v>2040</v>
      </c>
      <c r="BC76" s="64">
        <v>2041</v>
      </c>
      <c r="BD76" s="64">
        <v>2042</v>
      </c>
      <c r="BE76" s="64">
        <v>2043</v>
      </c>
      <c r="BF76" s="64">
        <v>2044</v>
      </c>
      <c r="BG76" s="64">
        <v>2045</v>
      </c>
      <c r="BH76" s="64">
        <v>2046</v>
      </c>
      <c r="BI76" s="64">
        <v>2047</v>
      </c>
      <c r="BJ76" s="64">
        <v>2048</v>
      </c>
      <c r="BK76" s="64">
        <v>2049</v>
      </c>
      <c r="BL76" s="64">
        <v>2050</v>
      </c>
      <c r="BM76" s="64">
        <v>2051</v>
      </c>
      <c r="BN76" s="64">
        <v>2052</v>
      </c>
      <c r="BO76" s="64">
        <v>2053</v>
      </c>
      <c r="BP76" s="64">
        <v>2054</v>
      </c>
      <c r="BQ76" s="64">
        <v>2055</v>
      </c>
      <c r="BR76" s="64">
        <v>2056</v>
      </c>
      <c r="BS76" s="64">
        <v>2057</v>
      </c>
      <c r="BT76" s="64">
        <v>2058</v>
      </c>
      <c r="BU76" s="64">
        <v>2059</v>
      </c>
      <c r="BV76" s="64">
        <v>2060</v>
      </c>
      <c r="BW76" s="64">
        <v>2061</v>
      </c>
      <c r="BX76" s="64">
        <v>2062</v>
      </c>
      <c r="BY76" s="64">
        <v>2063</v>
      </c>
      <c r="BZ76" s="64">
        <v>2064</v>
      </c>
      <c r="CA76" s="64">
        <v>2065</v>
      </c>
      <c r="CB76" s="64">
        <v>2066</v>
      </c>
      <c r="CC76" s="64">
        <v>2067</v>
      </c>
      <c r="CD76" s="64">
        <v>2068</v>
      </c>
      <c r="CE76" s="64">
        <v>2069</v>
      </c>
      <c r="CF76" s="64">
        <v>2070</v>
      </c>
      <c r="CG76" s="64">
        <v>2071</v>
      </c>
      <c r="CH76" s="64">
        <v>2072</v>
      </c>
      <c r="CI76" s="64">
        <v>2073</v>
      </c>
      <c r="CJ76" s="64">
        <v>2074</v>
      </c>
      <c r="CK76" s="64">
        <v>2075</v>
      </c>
      <c r="CL76" s="64">
        <v>2076</v>
      </c>
      <c r="CM76" s="64">
        <v>2077</v>
      </c>
      <c r="CN76" s="64">
        <v>2078</v>
      </c>
      <c r="CO76" s="64">
        <v>2079</v>
      </c>
      <c r="CP76" s="64">
        <v>2080</v>
      </c>
      <c r="CQ76" s="64">
        <v>2081</v>
      </c>
      <c r="CR76" s="64">
        <v>2082</v>
      </c>
      <c r="CS76" s="64">
        <v>2083</v>
      </c>
      <c r="CT76" s="64">
        <v>2084</v>
      </c>
      <c r="CU76" s="64">
        <v>2085</v>
      </c>
      <c r="CV76" s="64">
        <v>2086</v>
      </c>
      <c r="CW76" s="64">
        <v>2087</v>
      </c>
      <c r="CX76" s="64">
        <v>2088</v>
      </c>
      <c r="CY76" s="64">
        <v>2089</v>
      </c>
      <c r="CZ76" s="64">
        <v>2090</v>
      </c>
      <c r="DA76" s="64">
        <v>2091</v>
      </c>
      <c r="DB76" s="64">
        <v>2092</v>
      </c>
      <c r="DC76" s="64">
        <v>2093</v>
      </c>
      <c r="DD76" s="64">
        <v>2094</v>
      </c>
      <c r="DE76" s="64">
        <v>2095</v>
      </c>
      <c r="DF76" s="64">
        <v>2096</v>
      </c>
      <c r="DG76" s="64">
        <v>2097</v>
      </c>
      <c r="DH76" s="64">
        <v>2098</v>
      </c>
      <c r="DI76" s="64">
        <v>2099</v>
      </c>
      <c r="DJ76" s="64">
        <v>2100</v>
      </c>
    </row>
    <row r="77" spans="1:115" x14ac:dyDescent="0.2">
      <c r="B77" s="65" t="s">
        <v>87</v>
      </c>
      <c r="C77" s="65" t="s">
        <v>2</v>
      </c>
      <c r="D77" s="66">
        <f>E77/(1+D83)</f>
        <v>134.28799833082735</v>
      </c>
      <c r="E77" s="66">
        <f>F77/(1+E83)</f>
        <v>138.28752774180595</v>
      </c>
      <c r="F77" s="66">
        <f>G77/(1+F83)</f>
        <v>140.37354148904055</v>
      </c>
      <c r="G77" s="66">
        <f>H77/(1+G83)</f>
        <v>142.86789316235163</v>
      </c>
      <c r="H77" s="236">
        <f>'Framework Data'!H15</f>
        <v>145</v>
      </c>
      <c r="I77" s="236">
        <f>'Framework Data'!I15</f>
        <v>239</v>
      </c>
      <c r="J77" s="236">
        <f>'Framework Data'!J15</f>
        <v>200</v>
      </c>
      <c r="K77" s="236">
        <f>'Framework Data'!K15</f>
        <v>230</v>
      </c>
      <c r="L77" s="236">
        <f>'Framework Data'!L15</f>
        <v>230</v>
      </c>
      <c r="M77" s="236">
        <f>'Framework Data'!M15</f>
        <v>215</v>
      </c>
      <c r="N77" s="236">
        <f>'Framework Data'!N15</f>
        <v>335</v>
      </c>
      <c r="O77" s="236">
        <f>'Framework Data'!O15</f>
        <v>345</v>
      </c>
      <c r="P77" s="236">
        <f>'Framework Data'!P15</f>
        <v>335</v>
      </c>
      <c r="Q77" s="236">
        <f>'Framework Data'!Q15</f>
        <v>370</v>
      </c>
      <c r="R77" s="236">
        <f>'Framework Data'!R15</f>
        <v>405</v>
      </c>
      <c r="S77" s="236">
        <f>'Framework Data'!S15</f>
        <v>500</v>
      </c>
      <c r="T77" s="236">
        <f>'Framework Data'!T15</f>
        <v>580</v>
      </c>
      <c r="U77" s="236">
        <f>'Framework Data'!U15</f>
        <v>563</v>
      </c>
      <c r="V77" s="236">
        <f>'Framework Data'!V15</f>
        <v>570</v>
      </c>
      <c r="W77" s="236">
        <f>'Framework Data'!W15</f>
        <v>546</v>
      </c>
      <c r="X77" s="236">
        <f>'Framework Data'!X15</f>
        <v>609</v>
      </c>
      <c r="Y77" s="236">
        <f>'Framework Data'!Y15</f>
        <v>662</v>
      </c>
      <c r="Z77" s="236">
        <f>'Framework Data'!Z15</f>
        <v>782</v>
      </c>
      <c r="AA77" s="236">
        <f>'Framework Data'!AA15</f>
        <v>799</v>
      </c>
      <c r="AB77" s="236">
        <f>'Framework Data'!AB15</f>
        <v>844</v>
      </c>
      <c r="AC77" s="236">
        <f>'Framework Data'!AC15</f>
        <v>759</v>
      </c>
      <c r="AD77" s="236">
        <f>'Framework Data'!AD15</f>
        <v>680</v>
      </c>
      <c r="AE77" s="236">
        <f>'Framework Data'!AE15</f>
        <v>714</v>
      </c>
      <c r="AF77" s="236">
        <f>'Framework Data'!AF15</f>
        <v>741</v>
      </c>
      <c r="AG77" s="236">
        <f>'Framework Data'!AG15</f>
        <v>760</v>
      </c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/>
      <c r="CC77" s="65"/>
      <c r="CD77" s="65"/>
      <c r="CE77" s="65"/>
      <c r="CF77" s="65"/>
      <c r="CG77" s="65"/>
      <c r="CH77" s="65"/>
      <c r="CI77" s="65"/>
      <c r="CJ77" s="65"/>
      <c r="CK77" s="65"/>
      <c r="CL77" s="65"/>
      <c r="CM77" s="65"/>
      <c r="CN77" s="65"/>
      <c r="CO77" s="65"/>
      <c r="CP77" s="65"/>
      <c r="CQ77" s="65"/>
      <c r="CR77" s="65"/>
      <c r="CS77" s="65"/>
      <c r="CT77" s="65"/>
      <c r="CU77" s="65"/>
      <c r="CV77" s="65"/>
      <c r="CW77" s="65"/>
      <c r="CX77" s="65"/>
      <c r="CY77" s="65"/>
      <c r="CZ77" s="65"/>
      <c r="DA77" s="65"/>
      <c r="DB77" s="65"/>
      <c r="DC77" s="65"/>
      <c r="DD77" s="65"/>
      <c r="DE77" s="65"/>
      <c r="DF77" s="65"/>
      <c r="DG77" s="65"/>
      <c r="DH77" s="65"/>
      <c r="DI77" s="65"/>
      <c r="DJ77" s="65"/>
    </row>
    <row r="78" spans="1:115" x14ac:dyDescent="0.2">
      <c r="B78" s="65" t="s">
        <v>152</v>
      </c>
      <c r="C78" s="68" t="s">
        <v>89</v>
      </c>
      <c r="D78" s="70">
        <f t="shared" ref="D78:F78" si="107">E78</f>
        <v>0</v>
      </c>
      <c r="E78" s="70">
        <f t="shared" si="107"/>
        <v>0</v>
      </c>
      <c r="F78" s="70">
        <f t="shared" si="107"/>
        <v>0</v>
      </c>
      <c r="G78" s="70">
        <f>H78</f>
        <v>0</v>
      </c>
      <c r="H78" s="240">
        <f>'Framework Data'!D76</f>
        <v>0</v>
      </c>
      <c r="I78" s="70">
        <f t="shared" ref="I78:X78" si="108">($Y$78-$H$78)/($Y$76-$H$76)+H78</f>
        <v>2.2058823529411766E-2</v>
      </c>
      <c r="J78" s="70">
        <f t="shared" si="108"/>
        <v>4.4117647058823532E-2</v>
      </c>
      <c r="K78" s="70">
        <f t="shared" si="108"/>
        <v>6.6176470588235295E-2</v>
      </c>
      <c r="L78" s="70">
        <f t="shared" si="108"/>
        <v>8.8235294117647065E-2</v>
      </c>
      <c r="M78" s="70">
        <f t="shared" si="108"/>
        <v>0.11029411764705883</v>
      </c>
      <c r="N78" s="70">
        <f t="shared" si="108"/>
        <v>0.13235294117647059</v>
      </c>
      <c r="O78" s="70">
        <f t="shared" si="108"/>
        <v>0.15441176470588236</v>
      </c>
      <c r="P78" s="70">
        <f t="shared" si="108"/>
        <v>0.17647058823529413</v>
      </c>
      <c r="Q78" s="70">
        <f t="shared" si="108"/>
        <v>0.1985294117647059</v>
      </c>
      <c r="R78" s="70">
        <f t="shared" si="108"/>
        <v>0.22058823529411767</v>
      </c>
      <c r="S78" s="70">
        <f t="shared" si="108"/>
        <v>0.24264705882352944</v>
      </c>
      <c r="T78" s="70">
        <f t="shared" si="108"/>
        <v>0.26470588235294118</v>
      </c>
      <c r="U78" s="70">
        <f t="shared" si="108"/>
        <v>0.28676470588235292</v>
      </c>
      <c r="V78" s="70">
        <f t="shared" si="108"/>
        <v>0.30882352941176466</v>
      </c>
      <c r="W78" s="70">
        <f t="shared" si="108"/>
        <v>0.33088235294117641</v>
      </c>
      <c r="X78" s="70">
        <f t="shared" si="108"/>
        <v>0.35294117647058815</v>
      </c>
      <c r="Y78" s="240">
        <f>'Framework Data'!E76</f>
        <v>0.375</v>
      </c>
      <c r="Z78" s="70">
        <f>($AG$78-$Y$78)/($AG$76-$Y$76)+Y78</f>
        <v>0.375</v>
      </c>
      <c r="AA78" s="70">
        <f t="shared" ref="AA78:AF78" si="109">($AG$78-$Y$78)/($AG$76-$Y$76)+Z78</f>
        <v>0.375</v>
      </c>
      <c r="AB78" s="70">
        <f t="shared" si="109"/>
        <v>0.375</v>
      </c>
      <c r="AC78" s="70">
        <f t="shared" si="109"/>
        <v>0.375</v>
      </c>
      <c r="AD78" s="70">
        <f t="shared" si="109"/>
        <v>0.375</v>
      </c>
      <c r="AE78" s="70">
        <f t="shared" si="109"/>
        <v>0.375</v>
      </c>
      <c r="AF78" s="70">
        <f t="shared" si="109"/>
        <v>0.375</v>
      </c>
      <c r="AG78" s="240">
        <f>'Framework Data'!G76</f>
        <v>0.375</v>
      </c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</row>
    <row r="79" spans="1:115" x14ac:dyDescent="0.2">
      <c r="B79" s="65" t="s">
        <v>90</v>
      </c>
      <c r="C79" s="65" t="s">
        <v>2</v>
      </c>
      <c r="D79" s="74">
        <f t="shared" ref="D79:AF79" si="110">D77/(1-D78)</f>
        <v>134.28799833082735</v>
      </c>
      <c r="E79" s="74">
        <f t="shared" si="110"/>
        <v>138.28752774180595</v>
      </c>
      <c r="F79" s="74">
        <f t="shared" si="110"/>
        <v>140.37354148904055</v>
      </c>
      <c r="G79" s="74">
        <f t="shared" si="110"/>
        <v>142.86789316235163</v>
      </c>
      <c r="H79" s="74">
        <f t="shared" si="110"/>
        <v>145</v>
      </c>
      <c r="I79" s="74">
        <f t="shared" si="110"/>
        <v>244.39097744360902</v>
      </c>
      <c r="J79" s="74">
        <f t="shared" si="110"/>
        <v>209.23076923076923</v>
      </c>
      <c r="K79" s="74">
        <f t="shared" si="110"/>
        <v>246.29921259842519</v>
      </c>
      <c r="L79" s="74">
        <f t="shared" si="110"/>
        <v>252.25806451612902</v>
      </c>
      <c r="M79" s="74">
        <f t="shared" si="110"/>
        <v>241.65289256198349</v>
      </c>
      <c r="N79" s="74">
        <f t="shared" si="110"/>
        <v>386.1016949152542</v>
      </c>
      <c r="O79" s="74">
        <f t="shared" si="110"/>
        <v>408</v>
      </c>
      <c r="P79" s="74">
        <f t="shared" si="110"/>
        <v>406.78571428571428</v>
      </c>
      <c r="Q79" s="74">
        <f t="shared" si="110"/>
        <v>461.65137614678895</v>
      </c>
      <c r="R79" s="74">
        <f t="shared" si="110"/>
        <v>519.62264150943395</v>
      </c>
      <c r="S79" s="74">
        <f t="shared" si="110"/>
        <v>660.19417475728153</v>
      </c>
      <c r="T79" s="74">
        <f t="shared" si="110"/>
        <v>788.8</v>
      </c>
      <c r="U79" s="74">
        <f t="shared" si="110"/>
        <v>789.36082474226805</v>
      </c>
      <c r="V79" s="74">
        <f t="shared" si="110"/>
        <v>824.68085106382978</v>
      </c>
      <c r="W79" s="74">
        <f t="shared" si="110"/>
        <v>815.99999999999989</v>
      </c>
      <c r="X79" s="74">
        <f t="shared" si="110"/>
        <v>941.18181818181802</v>
      </c>
      <c r="Y79" s="74">
        <f t="shared" si="110"/>
        <v>1059.2</v>
      </c>
      <c r="Z79" s="74">
        <f t="shared" si="110"/>
        <v>1251.2</v>
      </c>
      <c r="AA79" s="74">
        <f t="shared" si="110"/>
        <v>1278.4000000000001</v>
      </c>
      <c r="AB79" s="74">
        <f t="shared" si="110"/>
        <v>1350.4</v>
      </c>
      <c r="AC79" s="74">
        <f t="shared" si="110"/>
        <v>1214.4000000000001</v>
      </c>
      <c r="AD79" s="74">
        <f t="shared" si="110"/>
        <v>1088</v>
      </c>
      <c r="AE79" s="74">
        <f t="shared" si="110"/>
        <v>1142.4000000000001</v>
      </c>
      <c r="AF79" s="74">
        <f t="shared" si="110"/>
        <v>1185.5999999999999</v>
      </c>
      <c r="AG79" s="74">
        <f t="shared" ref="AG79" si="111">AG77/(1-AG78)</f>
        <v>1216</v>
      </c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</row>
    <row r="80" spans="1:115" x14ac:dyDescent="0.2">
      <c r="B80" s="65" t="s">
        <v>91</v>
      </c>
      <c r="C80" s="65" t="s">
        <v>2</v>
      </c>
      <c r="D80" s="237">
        <f>'Framework Data'!D16</f>
        <v>0</v>
      </c>
      <c r="E80" s="237">
        <f>'Framework Data'!E16</f>
        <v>47.077764532983267</v>
      </c>
      <c r="F80" s="237">
        <f>'Framework Data'!F16</f>
        <v>47.077764532983267</v>
      </c>
      <c r="G80" s="237">
        <f>'Framework Data'!G16</f>
        <v>47.077764532983267</v>
      </c>
      <c r="H80" s="237">
        <f>'Framework Data'!H16</f>
        <v>47.077764532983267</v>
      </c>
      <c r="I80" s="237">
        <f>'Framework Data'!I16</f>
        <v>47.077764532983295</v>
      </c>
      <c r="J80" s="237">
        <f>'Framework Data'!J16</f>
        <v>47.077764532983245</v>
      </c>
      <c r="K80" s="237">
        <f>'Framework Data'!K16</f>
        <v>47.077764532983245</v>
      </c>
      <c r="L80" s="237">
        <f>'Framework Data'!L16</f>
        <v>47.077764532983295</v>
      </c>
      <c r="M80" s="237">
        <f>'Framework Data'!M16</f>
        <v>47.077764532983295</v>
      </c>
      <c r="N80" s="237">
        <f>'Framework Data'!N16</f>
        <v>47.077764532983295</v>
      </c>
      <c r="O80" s="237">
        <f>'Framework Data'!O16</f>
        <v>46.924257331206448</v>
      </c>
      <c r="P80" s="237">
        <f>'Framework Data'!P16</f>
        <v>46.885526858365694</v>
      </c>
      <c r="Q80" s="237">
        <f>'Framework Data'!Q16</f>
        <v>46.84679638552462</v>
      </c>
      <c r="R80" s="237">
        <f>'Framework Data'!R16</f>
        <v>46.87233873983736</v>
      </c>
      <c r="S80" s="237">
        <f>'Framework Data'!S16</f>
        <v>46.87233873983736</v>
      </c>
      <c r="T80" s="237">
        <f>'Framework Data'!T16</f>
        <v>0.63945615107109</v>
      </c>
      <c r="U80" s="237">
        <f>'Framework Data'!U16</f>
        <v>2.9393042762196591</v>
      </c>
      <c r="V80" s="237">
        <f>'Framework Data'!V16</f>
        <v>7.4038369134814781</v>
      </c>
      <c r="W80" s="237">
        <f>'Framework Data'!W16</f>
        <v>14.224807627877381</v>
      </c>
      <c r="X80" s="237">
        <f>'Framework Data'!X16</f>
        <v>39.868676122362089</v>
      </c>
      <c r="Y80" s="237">
        <f>'Framework Data'!Y16</f>
        <v>49.659045555295172</v>
      </c>
      <c r="Z80" s="237">
        <f>'Framework Data'!Z16</f>
        <v>46.777414693437073</v>
      </c>
      <c r="AA80" s="237">
        <f>'Framework Data'!AA16</f>
        <v>61.40324280155712</v>
      </c>
      <c r="AB80" s="237">
        <f>'Framework Data'!AB16</f>
        <v>55.363026525030421</v>
      </c>
      <c r="AC80" s="237">
        <f>'Framework Data'!AC16</f>
        <v>59.637068853896047</v>
      </c>
      <c r="AD80" s="237">
        <f>'Framework Data'!AD16</f>
        <v>64.832625020058259</v>
      </c>
      <c r="AE80" s="237">
        <f>'Framework Data'!AE16</f>
        <v>77.765533526213602</v>
      </c>
      <c r="AF80" s="237">
        <f>'Framework Data'!AF16</f>
        <v>86.475943895520089</v>
      </c>
      <c r="AG80" s="237">
        <f>'Framework Data'!AG16</f>
        <v>89.311566899128778</v>
      </c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</row>
    <row r="81" spans="2:114" x14ac:dyDescent="0.2">
      <c r="B81" s="71" t="s">
        <v>92</v>
      </c>
      <c r="C81" s="65" t="s">
        <v>2</v>
      </c>
      <c r="D81" s="74">
        <f t="shared" ref="D81:AF81" si="112">D79-D80</f>
        <v>134.28799833082735</v>
      </c>
      <c r="E81" s="74">
        <f t="shared" si="112"/>
        <v>91.209763208822679</v>
      </c>
      <c r="F81" s="74">
        <f t="shared" si="112"/>
        <v>93.295776956057281</v>
      </c>
      <c r="G81" s="74">
        <f t="shared" si="112"/>
        <v>95.790128629368368</v>
      </c>
      <c r="H81" s="74">
        <f t="shared" si="112"/>
        <v>97.922235467016733</v>
      </c>
      <c r="I81" s="74">
        <f t="shared" si="112"/>
        <v>197.31321291062574</v>
      </c>
      <c r="J81" s="74">
        <f t="shared" si="112"/>
        <v>162.15300469778597</v>
      </c>
      <c r="K81" s="74">
        <f t="shared" si="112"/>
        <v>199.22144806544193</v>
      </c>
      <c r="L81" s="74">
        <f t="shared" si="112"/>
        <v>205.18029998314574</v>
      </c>
      <c r="M81" s="74">
        <f t="shared" si="112"/>
        <v>194.57512802900021</v>
      </c>
      <c r="N81" s="74">
        <f t="shared" si="112"/>
        <v>339.02393038227092</v>
      </c>
      <c r="O81" s="74">
        <f t="shared" si="112"/>
        <v>361.07574266879357</v>
      </c>
      <c r="P81" s="74">
        <f t="shared" si="112"/>
        <v>359.90018742734856</v>
      </c>
      <c r="Q81" s="74">
        <f t="shared" si="112"/>
        <v>414.80457976126434</v>
      </c>
      <c r="R81" s="74">
        <f t="shared" si="112"/>
        <v>472.7503027695966</v>
      </c>
      <c r="S81" s="74">
        <f t="shared" si="112"/>
        <v>613.32183601744418</v>
      </c>
      <c r="T81" s="74">
        <f t="shared" si="112"/>
        <v>788.16054384892891</v>
      </c>
      <c r="U81" s="74">
        <f t="shared" si="112"/>
        <v>786.42152046604838</v>
      </c>
      <c r="V81" s="74">
        <f t="shared" si="112"/>
        <v>817.27701415034835</v>
      </c>
      <c r="W81" s="74">
        <f t="shared" si="112"/>
        <v>801.77519237212255</v>
      </c>
      <c r="X81" s="74">
        <f t="shared" si="112"/>
        <v>901.31314205945591</v>
      </c>
      <c r="Y81" s="74">
        <f t="shared" si="112"/>
        <v>1009.5409544447049</v>
      </c>
      <c r="Z81" s="74">
        <f t="shared" si="112"/>
        <v>1204.422585306563</v>
      </c>
      <c r="AA81" s="74">
        <f t="shared" si="112"/>
        <v>1216.996757198443</v>
      </c>
      <c r="AB81" s="74">
        <f t="shared" si="112"/>
        <v>1295.0369734749697</v>
      </c>
      <c r="AC81" s="74">
        <f t="shared" si="112"/>
        <v>1154.7629311461039</v>
      </c>
      <c r="AD81" s="74">
        <f t="shared" si="112"/>
        <v>1023.1673749799418</v>
      </c>
      <c r="AE81" s="74">
        <f t="shared" si="112"/>
        <v>1064.6344664737865</v>
      </c>
      <c r="AF81" s="74">
        <f t="shared" si="112"/>
        <v>1099.1240561044799</v>
      </c>
      <c r="AG81" s="74">
        <f t="shared" ref="AG81" si="113">AG79-AG80</f>
        <v>1126.6884331008712</v>
      </c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</row>
    <row r="82" spans="2:114" x14ac:dyDescent="0.2">
      <c r="B82" s="65" t="s">
        <v>93</v>
      </c>
      <c r="C82" s="65" t="s">
        <v>94</v>
      </c>
      <c r="D82" s="238">
        <f>'Framework Data'!D$57</f>
        <v>50950509069488.367</v>
      </c>
      <c r="E82" s="238">
        <f>'Framework Data'!E$57</f>
        <v>51647194959981.109</v>
      </c>
      <c r="F82" s="238">
        <f>'Framework Data'!F$57</f>
        <v>52470667633217.25</v>
      </c>
      <c r="G82" s="238">
        <f>'Framework Data'!G$57</f>
        <v>53337588714185.781</v>
      </c>
      <c r="H82" s="238">
        <f>'Framework Data'!H$57</f>
        <v>54833948860734.422</v>
      </c>
      <c r="I82" s="238">
        <f>'Framework Data'!I$57</f>
        <v>56562297159824.047</v>
      </c>
      <c r="J82" s="238">
        <f>'Framework Data'!J$57</f>
        <v>58705719130559.383</v>
      </c>
      <c r="K82" s="238">
        <f>'Framework Data'!K$57</f>
        <v>60986320577218.547</v>
      </c>
      <c r="L82" s="238">
        <f>'Framework Data'!L$57</f>
        <v>62501121248218.641</v>
      </c>
      <c r="M82" s="238">
        <f>'Framework Data'!M$57</f>
        <v>64690042408440.953</v>
      </c>
      <c r="N82" s="238">
        <f>'Framework Data'!N$57</f>
        <v>67746249355230.945</v>
      </c>
      <c r="O82" s="238">
        <f>'Framework Data'!O$57</f>
        <v>69316442935601.664</v>
      </c>
      <c r="P82" s="238">
        <f>'Framework Data'!P$57</f>
        <v>71196116657664.938</v>
      </c>
      <c r="Q82" s="238">
        <f>'Framework Data'!Q$57</f>
        <v>73854265756934.125</v>
      </c>
      <c r="R82" s="238">
        <f>'Framework Data'!R$57</f>
        <v>77602966693876.203</v>
      </c>
      <c r="S82" s="238">
        <f>'Framework Data'!S$57</f>
        <v>81143163086806.188</v>
      </c>
      <c r="T82" s="238">
        <f>'Framework Data'!T$57</f>
        <v>85317812651766.359</v>
      </c>
      <c r="U82" s="238">
        <f>'Framework Data'!U$57</f>
        <v>89736479352572.125</v>
      </c>
      <c r="V82" s="238">
        <f>'Framework Data'!V$57</f>
        <v>92137080273009.359</v>
      </c>
      <c r="W82" s="238">
        <f>'Framework Data'!W$57</f>
        <v>91525864324734.672</v>
      </c>
      <c r="X82" s="238">
        <f>'Framework Data'!X$57</f>
        <v>96148429697269.094</v>
      </c>
      <c r="Y82" s="238">
        <f>'Framework Data'!Y$57</f>
        <v>99863601661332.016</v>
      </c>
      <c r="Z82" s="238">
        <f>'Framework Data'!Z$57</f>
        <v>103026668031011.92</v>
      </c>
      <c r="AA82" s="238">
        <f>'Framework Data'!AA$57</f>
        <v>106423356016032.61</v>
      </c>
      <c r="AB82" s="238">
        <f>'Framework Data'!AB$57</f>
        <v>110099865752272.81</v>
      </c>
      <c r="AC82" s="238">
        <f>'Framework Data'!AC$57</f>
        <v>113829052972541.62</v>
      </c>
      <c r="AD82" s="238">
        <f>'Framework Data'!AD$57</f>
        <v>117527206583639.56</v>
      </c>
      <c r="AE82" s="238">
        <f>'Framework Data'!AE$57</f>
        <v>121974483812883.59</v>
      </c>
      <c r="AF82" s="238">
        <f>'Framework Data'!AF$57</f>
        <v>126314862833648.59</v>
      </c>
      <c r="AG82" s="238">
        <f>'Framework Data'!AG$57</f>
        <v>129796846031689.72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2:114" x14ac:dyDescent="0.2">
      <c r="B83" s="65" t="s">
        <v>95</v>
      </c>
      <c r="C83" s="65" t="s">
        <v>96</v>
      </c>
      <c r="D83" s="239">
        <f>'Framework Data'!D$60</f>
        <v>2.9783223077951389E-2</v>
      </c>
      <c r="E83" s="239">
        <f>'Framework Data'!E$60</f>
        <v>1.5084612338499283E-2</v>
      </c>
      <c r="F83" s="239">
        <f>'Framework Data'!F$60</f>
        <v>1.7769386216602782E-2</v>
      </c>
      <c r="G83" s="239">
        <f>'Framework Data'!G$60</f>
        <v>1.4923624828886374E-2</v>
      </c>
      <c r="H83" s="239">
        <f>'Framework Data'!H$60</f>
        <v>2.9467757558579138E-2</v>
      </c>
      <c r="I83" s="239">
        <f>'Framework Data'!I$60</f>
        <v>3.0206666325427279E-2</v>
      </c>
      <c r="J83" s="239">
        <f>'Framework Data'!J$60</f>
        <v>3.430991950901259E-2</v>
      </c>
      <c r="K83" s="239">
        <f>'Framework Data'!K$60</f>
        <v>3.7078027769383223E-2</v>
      </c>
      <c r="L83" s="239">
        <f>'Framework Data'!L$60</f>
        <v>2.5600548765354746E-2</v>
      </c>
      <c r="M83" s="239">
        <f>'Framework Data'!M$60</f>
        <v>3.245240311908091E-2</v>
      </c>
      <c r="N83" s="239">
        <f>'Framework Data'!N$60</f>
        <v>4.4254030559922199E-2</v>
      </c>
      <c r="O83" s="239">
        <f>'Framework Data'!O$60</f>
        <v>1.9530011103147588E-2</v>
      </c>
      <c r="P83" s="239">
        <f>'Framework Data'!P$60</f>
        <v>2.1687816746712229E-2</v>
      </c>
      <c r="Q83" s="239">
        <f>'Framework Data'!Q$60</f>
        <v>2.9502309241424173E-2</v>
      </c>
      <c r="R83" s="239">
        <f>'Framework Data'!R$60</f>
        <v>4.407677887295549E-2</v>
      </c>
      <c r="S83" s="239">
        <f>'Framework Data'!S$60</f>
        <v>3.899393075224182E-2</v>
      </c>
      <c r="T83" s="239">
        <f>'Framework Data'!T$60</f>
        <v>4.367086832887395E-2</v>
      </c>
      <c r="U83" s="239">
        <f>'Framework Data'!U$60</f>
        <v>4.3192451722335365E-2</v>
      </c>
      <c r="V83" s="239">
        <f>'Framework Data'!V$60</f>
        <v>1.8588910842709937E-2</v>
      </c>
      <c r="W83" s="239">
        <f>'Framework Data'!W$60</f>
        <v>-1.6664258267650212E-2</v>
      </c>
      <c r="X83" s="239">
        <f>'Framework Data'!X$60</f>
        <v>4.3103796996963692E-2</v>
      </c>
      <c r="Y83" s="239">
        <f>'Framework Data'!Y$60</f>
        <v>3.1267998172018995E-2</v>
      </c>
      <c r="Z83" s="239">
        <f>'Framework Data'!Z$60</f>
        <v>2.519738704496376E-2</v>
      </c>
      <c r="AA83" s="239">
        <f>'Framework Data'!AA$60</f>
        <v>2.6715070444901984E-2</v>
      </c>
      <c r="AB83" s="239">
        <f>'Framework Data'!AB$60</f>
        <v>2.8742216301226052E-2</v>
      </c>
      <c r="AC83" s="239">
        <f>'Framework Data'!AC$60</f>
        <v>2.9190340656972749E-2</v>
      </c>
      <c r="AD83" s="239">
        <f>'Framework Data'!AD$60</f>
        <v>2.6055721933096406E-2</v>
      </c>
      <c r="AE83" s="239">
        <f>'Framework Data'!AE$60</f>
        <v>3.2813286918142379E-2</v>
      </c>
      <c r="AF83" s="239">
        <f>'Framework Data'!AF$60</f>
        <v>3.0340607444099988E-2</v>
      </c>
      <c r="AG83" s="239">
        <f>'Framework Data'!AG$60</f>
        <v>2.3355581404925944E-2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2:114" x14ac:dyDescent="0.2">
      <c r="B84" s="65" t="s">
        <v>97</v>
      </c>
      <c r="C84" s="65" t="s">
        <v>96</v>
      </c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239">
        <f>'Framework Data'!AG$61</f>
        <v>3.2000000000000001E-2</v>
      </c>
      <c r="AH84" s="239">
        <f>'Framework Data'!AH$61</f>
        <v>3.2000000000000001E-2</v>
      </c>
      <c r="AI84" s="239">
        <f>'Framework Data'!AI$61</f>
        <v>3.2000000000000001E-2</v>
      </c>
      <c r="AJ84" s="239">
        <f>'Framework Data'!AJ$61</f>
        <v>3.2000000000000001E-2</v>
      </c>
      <c r="AK84" s="239">
        <f>'Framework Data'!AK$61</f>
        <v>3.2000000000000001E-2</v>
      </c>
      <c r="AL84" s="239">
        <f>'Framework Data'!AL$61</f>
        <v>3.2000000000000001E-2</v>
      </c>
      <c r="AM84" s="239">
        <f>'Framework Data'!AM$61</f>
        <v>3.2000000000000001E-2</v>
      </c>
      <c r="AN84" s="239">
        <f>'Framework Data'!AN$61</f>
        <v>3.2000000000000001E-2</v>
      </c>
      <c r="AO84" s="239">
        <f>'Framework Data'!AO$61</f>
        <v>3.2000000000000001E-2</v>
      </c>
      <c r="AP84" s="239">
        <f>'Framework Data'!AP$61</f>
        <v>3.2000000000000001E-2</v>
      </c>
      <c r="AQ84" s="239">
        <f>'Framework Data'!AQ$61</f>
        <v>3.2000000000000001E-2</v>
      </c>
      <c r="AR84" s="239">
        <f>'Framework Data'!AR$61</f>
        <v>3.2000000000000001E-2</v>
      </c>
      <c r="AS84" s="239">
        <f>'Framework Data'!AS$61</f>
        <v>3.2000000000000001E-2</v>
      </c>
      <c r="AT84" s="239">
        <f>'Framework Data'!AT$61</f>
        <v>3.2000000000000001E-2</v>
      </c>
      <c r="AU84" s="239">
        <f>'Framework Data'!AU$61</f>
        <v>3.2000000000000001E-2</v>
      </c>
      <c r="AV84" s="239">
        <f>'Framework Data'!AV$61</f>
        <v>3.2000000000000001E-2</v>
      </c>
      <c r="AW84" s="239">
        <f>'Framework Data'!AW$61</f>
        <v>3.2000000000000001E-2</v>
      </c>
      <c r="AX84" s="239">
        <f>'Framework Data'!AX$61</f>
        <v>3.2000000000000001E-2</v>
      </c>
      <c r="AY84" s="239">
        <f>'Framework Data'!AY$61</f>
        <v>3.2000000000000001E-2</v>
      </c>
      <c r="AZ84" s="239">
        <f>'Framework Data'!AZ$61</f>
        <v>3.2000000000000001E-2</v>
      </c>
      <c r="BA84" s="239">
        <f>'Framework Data'!BA$61</f>
        <v>3.2000000000000001E-2</v>
      </c>
      <c r="BB84" s="239">
        <f>'Framework Data'!BB$61</f>
        <v>3.2000000000000001E-2</v>
      </c>
      <c r="BC84" s="239">
        <f>'Framework Data'!BC$61</f>
        <v>3.2000000000000001E-2</v>
      </c>
      <c r="BD84" s="239">
        <f>'Framework Data'!BD$61</f>
        <v>3.2000000000000001E-2</v>
      </c>
      <c r="BE84" s="239">
        <f>'Framework Data'!BE$61</f>
        <v>3.2000000000000001E-2</v>
      </c>
      <c r="BF84" s="239">
        <f>'Framework Data'!BF$61</f>
        <v>3.2000000000000001E-2</v>
      </c>
      <c r="BG84" s="239">
        <f>'Framework Data'!BG$61</f>
        <v>3.2000000000000001E-2</v>
      </c>
      <c r="BH84" s="239">
        <f>'Framework Data'!BH$61</f>
        <v>3.2000000000000001E-2</v>
      </c>
      <c r="BI84" s="239">
        <f>'Framework Data'!BI$61</f>
        <v>3.2000000000000001E-2</v>
      </c>
      <c r="BJ84" s="239">
        <f>'Framework Data'!BJ$61</f>
        <v>3.2000000000000001E-2</v>
      </c>
      <c r="BK84" s="239">
        <f>'Framework Data'!BK$61</f>
        <v>3.2000000000000001E-2</v>
      </c>
      <c r="BL84" s="239">
        <f>'Framework Data'!BL$61</f>
        <v>3.2000000000000001E-2</v>
      </c>
      <c r="BM84" s="239">
        <f>'Framework Data'!BM$61</f>
        <v>3.2000000000000001E-2</v>
      </c>
      <c r="BN84" s="239">
        <f>'Framework Data'!BN$61</f>
        <v>3.2000000000000001E-2</v>
      </c>
      <c r="BO84" s="239">
        <f>'Framework Data'!BO$61</f>
        <v>3.2000000000000001E-2</v>
      </c>
      <c r="BP84" s="239">
        <f>'Framework Data'!BP$61</f>
        <v>3.2000000000000001E-2</v>
      </c>
      <c r="BQ84" s="239">
        <f>'Framework Data'!BQ$61</f>
        <v>3.2000000000000001E-2</v>
      </c>
      <c r="BR84" s="239">
        <f>'Framework Data'!BR$61</f>
        <v>3.2000000000000001E-2</v>
      </c>
      <c r="BS84" s="239">
        <f>'Framework Data'!BS$61</f>
        <v>3.2000000000000001E-2</v>
      </c>
      <c r="BT84" s="239">
        <f>'Framework Data'!BT$61</f>
        <v>3.2000000000000001E-2</v>
      </c>
      <c r="BU84" s="239">
        <f>'Framework Data'!BU$61</f>
        <v>3.2000000000000001E-2</v>
      </c>
      <c r="BV84" s="239">
        <f>'Framework Data'!BV$61</f>
        <v>3.2000000000000001E-2</v>
      </c>
      <c r="BW84" s="239">
        <f>'Framework Data'!BW$61</f>
        <v>3.2000000000000001E-2</v>
      </c>
      <c r="BX84" s="239">
        <f>'Framework Data'!BX$61</f>
        <v>3.2000000000000001E-2</v>
      </c>
      <c r="BY84" s="239">
        <f>'Framework Data'!BY$61</f>
        <v>3.2000000000000001E-2</v>
      </c>
      <c r="BZ84" s="239">
        <f>'Framework Data'!BZ$61</f>
        <v>3.2000000000000001E-2</v>
      </c>
      <c r="CA84" s="239">
        <f>'Framework Data'!CA$61</f>
        <v>3.2000000000000001E-2</v>
      </c>
      <c r="CB84" s="239">
        <f>'Framework Data'!CB$61</f>
        <v>3.2000000000000001E-2</v>
      </c>
      <c r="CC84" s="239">
        <f>'Framework Data'!CC$61</f>
        <v>3.2000000000000001E-2</v>
      </c>
      <c r="CD84" s="239">
        <f>'Framework Data'!CD$61</f>
        <v>3.2000000000000001E-2</v>
      </c>
      <c r="CE84" s="239">
        <f>'Framework Data'!CE$61</f>
        <v>3.2000000000000001E-2</v>
      </c>
      <c r="CF84" s="239">
        <f>'Framework Data'!CF$61</f>
        <v>3.2000000000000001E-2</v>
      </c>
      <c r="CG84" s="239">
        <f>'Framework Data'!CG$61</f>
        <v>3.2000000000000001E-2</v>
      </c>
      <c r="CH84" s="239">
        <f>'Framework Data'!CH$61</f>
        <v>3.2000000000000001E-2</v>
      </c>
      <c r="CI84" s="239">
        <f>'Framework Data'!CI$61</f>
        <v>3.2000000000000001E-2</v>
      </c>
      <c r="CJ84" s="239">
        <f>'Framework Data'!CJ$61</f>
        <v>3.2000000000000001E-2</v>
      </c>
      <c r="CK84" s="239">
        <f>'Framework Data'!CK$61</f>
        <v>3.2000000000000001E-2</v>
      </c>
      <c r="CL84" s="239">
        <f>'Framework Data'!CL$61</f>
        <v>3.2000000000000001E-2</v>
      </c>
      <c r="CM84" s="239">
        <f>'Framework Data'!CM$61</f>
        <v>3.2000000000000001E-2</v>
      </c>
      <c r="CN84" s="239">
        <f>'Framework Data'!CN$61</f>
        <v>3.2000000000000001E-2</v>
      </c>
      <c r="CO84" s="239">
        <f>'Framework Data'!CO$61</f>
        <v>3.2000000000000001E-2</v>
      </c>
      <c r="CP84" s="239">
        <f>'Framework Data'!CP$61</f>
        <v>3.2000000000000001E-2</v>
      </c>
      <c r="CQ84" s="239">
        <f>'Framework Data'!CQ$61</f>
        <v>3.2000000000000001E-2</v>
      </c>
      <c r="CR84" s="239">
        <f>'Framework Data'!CR$61</f>
        <v>3.2000000000000001E-2</v>
      </c>
      <c r="CS84" s="239">
        <f>'Framework Data'!CS$61</f>
        <v>3.2000000000000001E-2</v>
      </c>
      <c r="CT84" s="239">
        <f>'Framework Data'!CT$61</f>
        <v>3.2000000000000001E-2</v>
      </c>
      <c r="CU84" s="239">
        <f>'Framework Data'!CU$61</f>
        <v>3.2000000000000001E-2</v>
      </c>
      <c r="CV84" s="239">
        <f>'Framework Data'!CV$61</f>
        <v>3.2000000000000001E-2</v>
      </c>
      <c r="CW84" s="239">
        <f>'Framework Data'!CW$61</f>
        <v>3.2000000000000001E-2</v>
      </c>
      <c r="CX84" s="239">
        <f>'Framework Data'!CX$61</f>
        <v>3.2000000000000001E-2</v>
      </c>
      <c r="CY84" s="239">
        <f>'Framework Data'!CY$61</f>
        <v>3.2000000000000001E-2</v>
      </c>
      <c r="CZ84" s="239">
        <f>'Framework Data'!CZ$61</f>
        <v>3.2000000000000001E-2</v>
      </c>
      <c r="DA84" s="239">
        <f>'Framework Data'!DA$61</f>
        <v>3.2000000000000001E-2</v>
      </c>
      <c r="DB84" s="239">
        <f>'Framework Data'!DB$61</f>
        <v>3.2000000000000001E-2</v>
      </c>
      <c r="DC84" s="239">
        <f>'Framework Data'!DC$61</f>
        <v>3.2000000000000001E-2</v>
      </c>
      <c r="DD84" s="239">
        <f>'Framework Data'!DD$61</f>
        <v>3.2000000000000001E-2</v>
      </c>
      <c r="DE84" s="239">
        <f>'Framework Data'!DE$61</f>
        <v>3.2000000000000001E-2</v>
      </c>
      <c r="DF84" s="239">
        <f>'Framework Data'!DF$61</f>
        <v>3.2000000000000001E-2</v>
      </c>
      <c r="DG84" s="239">
        <f>'Framework Data'!DG$61</f>
        <v>3.2000000000000001E-2</v>
      </c>
      <c r="DH84" s="239">
        <f>'Framework Data'!DH$61</f>
        <v>3.2000000000000001E-2</v>
      </c>
      <c r="DI84" s="239">
        <f>'Framework Data'!DI$61</f>
        <v>3.2000000000000001E-2</v>
      </c>
      <c r="DJ84" s="239">
        <f>'Framework Data'!DJ$61</f>
        <v>3.2000000000000001E-2</v>
      </c>
    </row>
    <row r="85" spans="2:114" x14ac:dyDescent="0.2">
      <c r="B85" s="65" t="s">
        <v>98</v>
      </c>
      <c r="C85" s="65" t="s">
        <v>96</v>
      </c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239">
        <f>'Framework Data'!AG$62</f>
        <v>3.2000000000000001E-2</v>
      </c>
      <c r="AH85" s="239">
        <f>'Framework Data'!AH$62</f>
        <v>3.2000000000000001E-2</v>
      </c>
      <c r="AI85" s="239">
        <f>'Framework Data'!AI$62</f>
        <v>3.2000000000000001E-2</v>
      </c>
      <c r="AJ85" s="239">
        <f>'Framework Data'!AJ$62</f>
        <v>3.2000000000000001E-2</v>
      </c>
      <c r="AK85" s="239">
        <f>'Framework Data'!AK$62</f>
        <v>3.2000000000000001E-2</v>
      </c>
      <c r="AL85" s="239">
        <f>'Framework Data'!AL$62</f>
        <v>3.2000000000000001E-2</v>
      </c>
      <c r="AM85" s="239">
        <f>'Framework Data'!AM$62</f>
        <v>3.2000000000000001E-2</v>
      </c>
      <c r="AN85" s="239">
        <f>'Framework Data'!AN$62</f>
        <v>3.2000000000000001E-2</v>
      </c>
      <c r="AO85" s="239">
        <f>'Framework Data'!AO$62</f>
        <v>3.2000000000000001E-2</v>
      </c>
      <c r="AP85" s="239">
        <f>'Framework Data'!AP$62</f>
        <v>3.2000000000000001E-2</v>
      </c>
      <c r="AQ85" s="239">
        <f>'Framework Data'!AQ$62</f>
        <v>3.2000000000000001E-2</v>
      </c>
      <c r="AR85" s="239">
        <f>'Framework Data'!AR$62</f>
        <v>3.2000000000000001E-2</v>
      </c>
      <c r="AS85" s="239">
        <f>'Framework Data'!AS$62</f>
        <v>3.2000000000000001E-2</v>
      </c>
      <c r="AT85" s="239">
        <f>'Framework Data'!AT$62</f>
        <v>3.2000000000000001E-2</v>
      </c>
      <c r="AU85" s="239">
        <f>'Framework Data'!AU$62</f>
        <v>3.2000000000000001E-2</v>
      </c>
      <c r="AV85" s="239">
        <f>'Framework Data'!AV$62</f>
        <v>3.2000000000000001E-2</v>
      </c>
      <c r="AW85" s="239">
        <f>'Framework Data'!AW$62</f>
        <v>3.2000000000000001E-2</v>
      </c>
      <c r="AX85" s="239">
        <f>'Framework Data'!AX$62</f>
        <v>3.2000000000000001E-2</v>
      </c>
      <c r="AY85" s="239">
        <f>'Framework Data'!AY$62</f>
        <v>3.2000000000000001E-2</v>
      </c>
      <c r="AZ85" s="239">
        <f>'Framework Data'!AZ$62</f>
        <v>3.2000000000000001E-2</v>
      </c>
      <c r="BA85" s="239">
        <f>'Framework Data'!BA$62</f>
        <v>3.2000000000000001E-2</v>
      </c>
      <c r="BB85" s="239">
        <f>'Framework Data'!BB$62</f>
        <v>3.2000000000000001E-2</v>
      </c>
      <c r="BC85" s="239">
        <f>'Framework Data'!BC$62</f>
        <v>3.2000000000000001E-2</v>
      </c>
      <c r="BD85" s="239">
        <f>'Framework Data'!BD$62</f>
        <v>3.2000000000000001E-2</v>
      </c>
      <c r="BE85" s="239">
        <f>'Framework Data'!BE$62</f>
        <v>3.2000000000000001E-2</v>
      </c>
      <c r="BF85" s="239">
        <f>'Framework Data'!BF$62</f>
        <v>3.2000000000000001E-2</v>
      </c>
      <c r="BG85" s="239">
        <f>'Framework Data'!BG$62</f>
        <v>3.2000000000000001E-2</v>
      </c>
      <c r="BH85" s="239">
        <f>'Framework Data'!BH$62</f>
        <v>3.2000000000000001E-2</v>
      </c>
      <c r="BI85" s="239">
        <f>'Framework Data'!BI$62</f>
        <v>3.2000000000000001E-2</v>
      </c>
      <c r="BJ85" s="239">
        <f>'Framework Data'!BJ$62</f>
        <v>3.2000000000000001E-2</v>
      </c>
      <c r="BK85" s="239">
        <f>'Framework Data'!BK$62</f>
        <v>3.2000000000000001E-2</v>
      </c>
      <c r="BL85" s="239">
        <f>'Framework Data'!BL$62</f>
        <v>3.2000000000000001E-2</v>
      </c>
      <c r="BM85" s="239">
        <f>'Framework Data'!BM$62</f>
        <v>3.2000000000000001E-2</v>
      </c>
      <c r="BN85" s="239">
        <f>'Framework Data'!BN$62</f>
        <v>3.2000000000000001E-2</v>
      </c>
      <c r="BO85" s="239">
        <f>'Framework Data'!BO$62</f>
        <v>3.2000000000000001E-2</v>
      </c>
      <c r="BP85" s="239">
        <f>'Framework Data'!BP$62</f>
        <v>3.2000000000000001E-2</v>
      </c>
      <c r="BQ85" s="239">
        <f>'Framework Data'!BQ$62</f>
        <v>3.2000000000000001E-2</v>
      </c>
      <c r="BR85" s="239">
        <f>'Framework Data'!BR$62</f>
        <v>3.2000000000000001E-2</v>
      </c>
      <c r="BS85" s="239">
        <f>'Framework Data'!BS$62</f>
        <v>3.2000000000000001E-2</v>
      </c>
      <c r="BT85" s="239">
        <f>'Framework Data'!BT$62</f>
        <v>3.2000000000000001E-2</v>
      </c>
      <c r="BU85" s="239">
        <f>'Framework Data'!BU$62</f>
        <v>3.2000000000000001E-2</v>
      </c>
      <c r="BV85" s="239">
        <f>'Framework Data'!BV$62</f>
        <v>3.2000000000000001E-2</v>
      </c>
      <c r="BW85" s="239">
        <f>'Framework Data'!BW$62</f>
        <v>3.2000000000000001E-2</v>
      </c>
      <c r="BX85" s="239">
        <f>'Framework Data'!BX$62</f>
        <v>3.2000000000000001E-2</v>
      </c>
      <c r="BY85" s="239">
        <f>'Framework Data'!BY$62</f>
        <v>3.2000000000000001E-2</v>
      </c>
      <c r="BZ85" s="239">
        <f>'Framework Data'!BZ$62</f>
        <v>3.2000000000000001E-2</v>
      </c>
      <c r="CA85" s="239">
        <f>'Framework Data'!CA$62</f>
        <v>3.2000000000000001E-2</v>
      </c>
      <c r="CB85" s="239">
        <f>'Framework Data'!CB$62</f>
        <v>3.2000000000000001E-2</v>
      </c>
      <c r="CC85" s="239">
        <f>'Framework Data'!CC$62</f>
        <v>3.2000000000000001E-2</v>
      </c>
      <c r="CD85" s="239">
        <f>'Framework Data'!CD$62</f>
        <v>3.2000000000000001E-2</v>
      </c>
      <c r="CE85" s="239">
        <f>'Framework Data'!CE$62</f>
        <v>3.2000000000000001E-2</v>
      </c>
      <c r="CF85" s="239">
        <f>'Framework Data'!CF$62</f>
        <v>3.2000000000000001E-2</v>
      </c>
      <c r="CG85" s="239">
        <f>'Framework Data'!CG$62</f>
        <v>3.2000000000000001E-2</v>
      </c>
      <c r="CH85" s="239">
        <f>'Framework Data'!CH$62</f>
        <v>3.2000000000000001E-2</v>
      </c>
      <c r="CI85" s="239">
        <f>'Framework Data'!CI$62</f>
        <v>3.2000000000000001E-2</v>
      </c>
      <c r="CJ85" s="239">
        <f>'Framework Data'!CJ$62</f>
        <v>3.2000000000000001E-2</v>
      </c>
      <c r="CK85" s="239">
        <f>'Framework Data'!CK$62</f>
        <v>3.2000000000000001E-2</v>
      </c>
      <c r="CL85" s="239">
        <f>'Framework Data'!CL$62</f>
        <v>3.2000000000000001E-2</v>
      </c>
      <c r="CM85" s="239">
        <f>'Framework Data'!CM$62</f>
        <v>3.2000000000000001E-2</v>
      </c>
      <c r="CN85" s="239">
        <f>'Framework Data'!CN$62</f>
        <v>3.2000000000000001E-2</v>
      </c>
      <c r="CO85" s="239">
        <f>'Framework Data'!CO$62</f>
        <v>3.2000000000000001E-2</v>
      </c>
      <c r="CP85" s="239">
        <f>'Framework Data'!CP$62</f>
        <v>3.2000000000000001E-2</v>
      </c>
      <c r="CQ85" s="239">
        <f>'Framework Data'!CQ$62</f>
        <v>3.2000000000000001E-2</v>
      </c>
      <c r="CR85" s="239">
        <f>'Framework Data'!CR$62</f>
        <v>3.2000000000000001E-2</v>
      </c>
      <c r="CS85" s="239">
        <f>'Framework Data'!CS$62</f>
        <v>3.2000000000000001E-2</v>
      </c>
      <c r="CT85" s="239">
        <f>'Framework Data'!CT$62</f>
        <v>3.2000000000000001E-2</v>
      </c>
      <c r="CU85" s="239">
        <f>'Framework Data'!CU$62</f>
        <v>3.2000000000000001E-2</v>
      </c>
      <c r="CV85" s="239">
        <f>'Framework Data'!CV$62</f>
        <v>3.2000000000000001E-2</v>
      </c>
      <c r="CW85" s="239">
        <f>'Framework Data'!CW$62</f>
        <v>3.2000000000000001E-2</v>
      </c>
      <c r="CX85" s="239">
        <f>'Framework Data'!CX$62</f>
        <v>3.2000000000000001E-2</v>
      </c>
      <c r="CY85" s="239">
        <f>'Framework Data'!CY$62</f>
        <v>3.2000000000000001E-2</v>
      </c>
      <c r="CZ85" s="239">
        <f>'Framework Data'!CZ$62</f>
        <v>3.2000000000000001E-2</v>
      </c>
      <c r="DA85" s="239">
        <f>'Framework Data'!DA$62</f>
        <v>3.2000000000000001E-2</v>
      </c>
      <c r="DB85" s="239">
        <f>'Framework Data'!DB$62</f>
        <v>3.2000000000000001E-2</v>
      </c>
      <c r="DC85" s="239">
        <f>'Framework Data'!DC$62</f>
        <v>3.2000000000000001E-2</v>
      </c>
      <c r="DD85" s="239">
        <f>'Framework Data'!DD$62</f>
        <v>3.2000000000000001E-2</v>
      </c>
      <c r="DE85" s="239">
        <f>'Framework Data'!DE$62</f>
        <v>3.2000000000000001E-2</v>
      </c>
      <c r="DF85" s="239">
        <f>'Framework Data'!DF$62</f>
        <v>3.2000000000000001E-2</v>
      </c>
      <c r="DG85" s="239">
        <f>'Framework Data'!DG$62</f>
        <v>3.2000000000000001E-2</v>
      </c>
      <c r="DH85" s="239">
        <f>'Framework Data'!DH$62</f>
        <v>3.2000000000000001E-2</v>
      </c>
      <c r="DI85" s="239">
        <f>'Framework Data'!DI$62</f>
        <v>3.2000000000000001E-2</v>
      </c>
      <c r="DJ85" s="239">
        <f>'Framework Data'!DJ$62</f>
        <v>3.2000000000000001E-2</v>
      </c>
    </row>
    <row r="86" spans="2:114" x14ac:dyDescent="0.2"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</row>
    <row r="87" spans="2:114" x14ac:dyDescent="0.2">
      <c r="B87" s="64" t="s">
        <v>107</v>
      </c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</row>
    <row r="88" spans="2:114" x14ac:dyDescent="0.2">
      <c r="B88" s="236" t="str">
        <f t="shared" ref="B88:B94" si="114">B3</f>
        <v>Flat Panel Display</v>
      </c>
      <c r="C88" s="65" t="s">
        <v>96</v>
      </c>
      <c r="D88" s="70">
        <f t="shared" ref="D88:AB88" si="115">E88</f>
        <v>0.61</v>
      </c>
      <c r="E88" s="70">
        <f t="shared" si="115"/>
        <v>0.61</v>
      </c>
      <c r="F88" s="70">
        <f t="shared" si="115"/>
        <v>0.61</v>
      </c>
      <c r="G88" s="70">
        <f t="shared" si="115"/>
        <v>0.61</v>
      </c>
      <c r="H88" s="70">
        <f t="shared" si="115"/>
        <v>0.61</v>
      </c>
      <c r="I88" s="70">
        <f t="shared" si="115"/>
        <v>0.61</v>
      </c>
      <c r="J88" s="70">
        <f t="shared" si="115"/>
        <v>0.61</v>
      </c>
      <c r="K88" s="70">
        <f t="shared" si="115"/>
        <v>0.61</v>
      </c>
      <c r="L88" s="70">
        <f t="shared" si="115"/>
        <v>0.61</v>
      </c>
      <c r="M88" s="70">
        <f t="shared" si="115"/>
        <v>0.61</v>
      </c>
      <c r="N88" s="70">
        <f t="shared" si="115"/>
        <v>0.61</v>
      </c>
      <c r="O88" s="70">
        <f t="shared" si="115"/>
        <v>0.61</v>
      </c>
      <c r="P88" s="70">
        <f t="shared" si="115"/>
        <v>0.61</v>
      </c>
      <c r="Q88" s="70">
        <f t="shared" si="115"/>
        <v>0.61</v>
      </c>
      <c r="R88" s="70">
        <f t="shared" si="115"/>
        <v>0.61</v>
      </c>
      <c r="S88" s="70">
        <f t="shared" si="115"/>
        <v>0.61</v>
      </c>
      <c r="T88" s="70">
        <f t="shared" si="115"/>
        <v>0.61</v>
      </c>
      <c r="U88" s="70">
        <f t="shared" si="115"/>
        <v>0.61</v>
      </c>
      <c r="V88" s="70">
        <f t="shared" si="115"/>
        <v>0.61</v>
      </c>
      <c r="W88" s="70">
        <f t="shared" si="115"/>
        <v>0.61</v>
      </c>
      <c r="X88" s="70">
        <f t="shared" si="115"/>
        <v>0.61</v>
      </c>
      <c r="Y88" s="70">
        <f t="shared" si="115"/>
        <v>0.61</v>
      </c>
      <c r="Z88" s="70">
        <f t="shared" si="115"/>
        <v>0.61</v>
      </c>
      <c r="AA88" s="70">
        <f t="shared" si="115"/>
        <v>0.61</v>
      </c>
      <c r="AB88" s="70">
        <f t="shared" si="115"/>
        <v>0.61</v>
      </c>
      <c r="AC88" s="240">
        <f>'Data Non-Energy-Sector'!E40</f>
        <v>0.61</v>
      </c>
      <c r="AD88" s="70">
        <f t="shared" ref="AD88:AG94" si="116">AC88</f>
        <v>0.61</v>
      </c>
      <c r="AE88" s="70">
        <f t="shared" si="116"/>
        <v>0.61</v>
      </c>
      <c r="AF88" s="70">
        <f t="shared" si="116"/>
        <v>0.61</v>
      </c>
      <c r="AG88" s="70">
        <f t="shared" si="116"/>
        <v>0.61</v>
      </c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/>
      <c r="CJ88" s="73"/>
      <c r="CK88" s="73"/>
      <c r="CL88" s="73"/>
      <c r="CM88" s="73"/>
      <c r="CN88" s="73"/>
      <c r="CO88" s="73"/>
      <c r="CP88" s="73"/>
      <c r="CQ88" s="73"/>
      <c r="CR88" s="73"/>
      <c r="CS88" s="73"/>
      <c r="CT88" s="73"/>
      <c r="CU88" s="73"/>
      <c r="CV88" s="73"/>
      <c r="CW88" s="73"/>
      <c r="CX88" s="73"/>
      <c r="CY88" s="73"/>
      <c r="CZ88" s="73"/>
      <c r="DA88" s="73"/>
      <c r="DB88" s="73"/>
      <c r="DC88" s="73"/>
      <c r="DD88" s="73"/>
      <c r="DE88" s="73"/>
      <c r="DF88" s="73"/>
      <c r="DG88" s="73"/>
      <c r="DH88" s="73"/>
      <c r="DI88" s="73"/>
      <c r="DJ88" s="73"/>
    </row>
    <row r="89" spans="2:114" x14ac:dyDescent="0.2">
      <c r="B89" s="236" t="str">
        <f t="shared" si="114"/>
        <v>Solders</v>
      </c>
      <c r="C89" s="65" t="s">
        <v>96</v>
      </c>
      <c r="D89" s="70">
        <f t="shared" ref="D89:AB89" si="117">E89</f>
        <v>0.11</v>
      </c>
      <c r="E89" s="70">
        <f t="shared" si="117"/>
        <v>0.11</v>
      </c>
      <c r="F89" s="70">
        <f t="shared" si="117"/>
        <v>0.11</v>
      </c>
      <c r="G89" s="70">
        <f t="shared" si="117"/>
        <v>0.11</v>
      </c>
      <c r="H89" s="70">
        <f t="shared" si="117"/>
        <v>0.11</v>
      </c>
      <c r="I89" s="70">
        <f t="shared" si="117"/>
        <v>0.11</v>
      </c>
      <c r="J89" s="70">
        <f t="shared" si="117"/>
        <v>0.11</v>
      </c>
      <c r="K89" s="70">
        <f t="shared" si="117"/>
        <v>0.11</v>
      </c>
      <c r="L89" s="70">
        <f t="shared" si="117"/>
        <v>0.11</v>
      </c>
      <c r="M89" s="70">
        <f t="shared" si="117"/>
        <v>0.11</v>
      </c>
      <c r="N89" s="70">
        <f t="shared" si="117"/>
        <v>0.11</v>
      </c>
      <c r="O89" s="70">
        <f t="shared" si="117"/>
        <v>0.11</v>
      </c>
      <c r="P89" s="70">
        <f t="shared" si="117"/>
        <v>0.11</v>
      </c>
      <c r="Q89" s="70">
        <f t="shared" si="117"/>
        <v>0.11</v>
      </c>
      <c r="R89" s="70">
        <f t="shared" si="117"/>
        <v>0.11</v>
      </c>
      <c r="S89" s="70">
        <f t="shared" si="117"/>
        <v>0.11</v>
      </c>
      <c r="T89" s="70">
        <f t="shared" si="117"/>
        <v>0.11</v>
      </c>
      <c r="U89" s="70">
        <f t="shared" si="117"/>
        <v>0.11</v>
      </c>
      <c r="V89" s="70">
        <f t="shared" si="117"/>
        <v>0.11</v>
      </c>
      <c r="W89" s="70">
        <f t="shared" si="117"/>
        <v>0.11</v>
      </c>
      <c r="X89" s="70">
        <f t="shared" si="117"/>
        <v>0.11</v>
      </c>
      <c r="Y89" s="70">
        <f t="shared" si="117"/>
        <v>0.11</v>
      </c>
      <c r="Z89" s="70">
        <f t="shared" si="117"/>
        <v>0.11</v>
      </c>
      <c r="AA89" s="70">
        <f t="shared" si="117"/>
        <v>0.11</v>
      </c>
      <c r="AB89" s="70">
        <f t="shared" si="117"/>
        <v>0.11</v>
      </c>
      <c r="AC89" s="240">
        <f>'Data Non-Energy-Sector'!E41</f>
        <v>0.11</v>
      </c>
      <c r="AD89" s="70">
        <f t="shared" si="116"/>
        <v>0.11</v>
      </c>
      <c r="AE89" s="70">
        <f t="shared" si="116"/>
        <v>0.11</v>
      </c>
      <c r="AF89" s="70">
        <f t="shared" si="116"/>
        <v>0.11</v>
      </c>
      <c r="AG89" s="70">
        <f t="shared" si="116"/>
        <v>0.11</v>
      </c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</row>
    <row r="90" spans="2:114" x14ac:dyDescent="0.2">
      <c r="B90" s="236" t="str">
        <f t="shared" si="114"/>
        <v>Thermal Interface Materials</v>
      </c>
      <c r="C90" s="65" t="s">
        <v>96</v>
      </c>
      <c r="D90" s="70">
        <f t="shared" ref="D90:AB90" si="118">E90</f>
        <v>7.0000000000000007E-2</v>
      </c>
      <c r="E90" s="70">
        <f t="shared" si="118"/>
        <v>7.0000000000000007E-2</v>
      </c>
      <c r="F90" s="70">
        <f t="shared" si="118"/>
        <v>7.0000000000000007E-2</v>
      </c>
      <c r="G90" s="70">
        <f t="shared" si="118"/>
        <v>7.0000000000000007E-2</v>
      </c>
      <c r="H90" s="70">
        <f t="shared" si="118"/>
        <v>7.0000000000000007E-2</v>
      </c>
      <c r="I90" s="70">
        <f t="shared" si="118"/>
        <v>7.0000000000000007E-2</v>
      </c>
      <c r="J90" s="70">
        <f t="shared" si="118"/>
        <v>7.0000000000000007E-2</v>
      </c>
      <c r="K90" s="70">
        <f t="shared" si="118"/>
        <v>7.0000000000000007E-2</v>
      </c>
      <c r="L90" s="70">
        <f t="shared" si="118"/>
        <v>7.0000000000000007E-2</v>
      </c>
      <c r="M90" s="70">
        <f t="shared" si="118"/>
        <v>7.0000000000000007E-2</v>
      </c>
      <c r="N90" s="70">
        <f t="shared" si="118"/>
        <v>7.0000000000000007E-2</v>
      </c>
      <c r="O90" s="70">
        <f t="shared" si="118"/>
        <v>7.0000000000000007E-2</v>
      </c>
      <c r="P90" s="70">
        <f t="shared" si="118"/>
        <v>7.0000000000000007E-2</v>
      </c>
      <c r="Q90" s="70">
        <f t="shared" si="118"/>
        <v>7.0000000000000007E-2</v>
      </c>
      <c r="R90" s="70">
        <f t="shared" si="118"/>
        <v>7.0000000000000007E-2</v>
      </c>
      <c r="S90" s="70">
        <f t="shared" si="118"/>
        <v>7.0000000000000007E-2</v>
      </c>
      <c r="T90" s="70">
        <f t="shared" si="118"/>
        <v>7.0000000000000007E-2</v>
      </c>
      <c r="U90" s="70">
        <f t="shared" si="118"/>
        <v>7.0000000000000007E-2</v>
      </c>
      <c r="V90" s="70">
        <f t="shared" si="118"/>
        <v>7.0000000000000007E-2</v>
      </c>
      <c r="W90" s="70">
        <f t="shared" si="118"/>
        <v>7.0000000000000007E-2</v>
      </c>
      <c r="X90" s="70">
        <f t="shared" si="118"/>
        <v>7.0000000000000007E-2</v>
      </c>
      <c r="Y90" s="70">
        <f t="shared" si="118"/>
        <v>7.0000000000000007E-2</v>
      </c>
      <c r="Z90" s="70">
        <f t="shared" si="118"/>
        <v>7.0000000000000007E-2</v>
      </c>
      <c r="AA90" s="70">
        <f t="shared" si="118"/>
        <v>7.0000000000000007E-2</v>
      </c>
      <c r="AB90" s="70">
        <f t="shared" si="118"/>
        <v>7.0000000000000007E-2</v>
      </c>
      <c r="AC90" s="240">
        <f>'Data Non-Energy-Sector'!E42</f>
        <v>7.0000000000000007E-2</v>
      </c>
      <c r="AD90" s="70">
        <f t="shared" si="116"/>
        <v>7.0000000000000007E-2</v>
      </c>
      <c r="AE90" s="70">
        <f t="shared" si="116"/>
        <v>7.0000000000000007E-2</v>
      </c>
      <c r="AF90" s="70">
        <f t="shared" si="116"/>
        <v>7.0000000000000007E-2</v>
      </c>
      <c r="AG90" s="70">
        <f t="shared" si="116"/>
        <v>7.0000000000000007E-2</v>
      </c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</row>
    <row r="91" spans="2:114" x14ac:dyDescent="0.2">
      <c r="B91" s="236" t="str">
        <f t="shared" si="114"/>
        <v>Batteries</v>
      </c>
      <c r="C91" s="65" t="s">
        <v>96</v>
      </c>
      <c r="D91" s="70">
        <f t="shared" ref="D91:AB91" si="119">E91</f>
        <v>0.05</v>
      </c>
      <c r="E91" s="70">
        <f t="shared" si="119"/>
        <v>0.05</v>
      </c>
      <c r="F91" s="70">
        <f t="shared" si="119"/>
        <v>0.05</v>
      </c>
      <c r="G91" s="70">
        <f t="shared" si="119"/>
        <v>0.05</v>
      </c>
      <c r="H91" s="70">
        <f t="shared" si="119"/>
        <v>0.05</v>
      </c>
      <c r="I91" s="70">
        <f t="shared" si="119"/>
        <v>0.05</v>
      </c>
      <c r="J91" s="70">
        <f t="shared" si="119"/>
        <v>0.05</v>
      </c>
      <c r="K91" s="70">
        <f t="shared" si="119"/>
        <v>0.05</v>
      </c>
      <c r="L91" s="70">
        <f t="shared" si="119"/>
        <v>0.05</v>
      </c>
      <c r="M91" s="70">
        <f t="shared" si="119"/>
        <v>0.05</v>
      </c>
      <c r="N91" s="70">
        <f t="shared" si="119"/>
        <v>0.05</v>
      </c>
      <c r="O91" s="70">
        <f t="shared" si="119"/>
        <v>0.05</v>
      </c>
      <c r="P91" s="70">
        <f t="shared" si="119"/>
        <v>0.05</v>
      </c>
      <c r="Q91" s="70">
        <f t="shared" si="119"/>
        <v>0.05</v>
      </c>
      <c r="R91" s="70">
        <f t="shared" si="119"/>
        <v>0.05</v>
      </c>
      <c r="S91" s="70">
        <f t="shared" si="119"/>
        <v>0.05</v>
      </c>
      <c r="T91" s="70">
        <f t="shared" si="119"/>
        <v>0.05</v>
      </c>
      <c r="U91" s="70">
        <f t="shared" si="119"/>
        <v>0.05</v>
      </c>
      <c r="V91" s="70">
        <f t="shared" si="119"/>
        <v>0.05</v>
      </c>
      <c r="W91" s="70">
        <f t="shared" si="119"/>
        <v>0.05</v>
      </c>
      <c r="X91" s="70">
        <f t="shared" si="119"/>
        <v>0.05</v>
      </c>
      <c r="Y91" s="70">
        <f t="shared" si="119"/>
        <v>0.05</v>
      </c>
      <c r="Z91" s="70">
        <f t="shared" si="119"/>
        <v>0.05</v>
      </c>
      <c r="AA91" s="70">
        <f t="shared" si="119"/>
        <v>0.05</v>
      </c>
      <c r="AB91" s="70">
        <f t="shared" si="119"/>
        <v>0.05</v>
      </c>
      <c r="AC91" s="240">
        <f>'Data Non-Energy-Sector'!E43</f>
        <v>0.05</v>
      </c>
      <c r="AD91" s="70">
        <f t="shared" si="116"/>
        <v>0.05</v>
      </c>
      <c r="AE91" s="70">
        <f t="shared" si="116"/>
        <v>0.05</v>
      </c>
      <c r="AF91" s="70">
        <f t="shared" si="116"/>
        <v>0.05</v>
      </c>
      <c r="AG91" s="70">
        <f t="shared" si="116"/>
        <v>0.05</v>
      </c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</row>
    <row r="92" spans="2:114" x14ac:dyDescent="0.2">
      <c r="B92" s="236" t="str">
        <f t="shared" si="114"/>
        <v>Alloys / Compunds</v>
      </c>
      <c r="C92" s="65" t="s">
        <v>96</v>
      </c>
      <c r="D92" s="70">
        <f t="shared" ref="D92:AB92" si="120">E92</f>
        <v>0.04</v>
      </c>
      <c r="E92" s="70">
        <f t="shared" si="120"/>
        <v>0.04</v>
      </c>
      <c r="F92" s="70">
        <f t="shared" si="120"/>
        <v>0.04</v>
      </c>
      <c r="G92" s="70">
        <f t="shared" si="120"/>
        <v>0.04</v>
      </c>
      <c r="H92" s="70">
        <f t="shared" si="120"/>
        <v>0.04</v>
      </c>
      <c r="I92" s="70">
        <f t="shared" si="120"/>
        <v>0.04</v>
      </c>
      <c r="J92" s="70">
        <f t="shared" si="120"/>
        <v>0.04</v>
      </c>
      <c r="K92" s="70">
        <f t="shared" si="120"/>
        <v>0.04</v>
      </c>
      <c r="L92" s="70">
        <f t="shared" si="120"/>
        <v>0.04</v>
      </c>
      <c r="M92" s="70">
        <f t="shared" si="120"/>
        <v>0.04</v>
      </c>
      <c r="N92" s="70">
        <f t="shared" si="120"/>
        <v>0.04</v>
      </c>
      <c r="O92" s="70">
        <f t="shared" si="120"/>
        <v>0.04</v>
      </c>
      <c r="P92" s="70">
        <f t="shared" si="120"/>
        <v>0.04</v>
      </c>
      <c r="Q92" s="70">
        <f t="shared" si="120"/>
        <v>0.04</v>
      </c>
      <c r="R92" s="70">
        <f t="shared" si="120"/>
        <v>0.04</v>
      </c>
      <c r="S92" s="70">
        <f t="shared" si="120"/>
        <v>0.04</v>
      </c>
      <c r="T92" s="70">
        <f t="shared" si="120"/>
        <v>0.04</v>
      </c>
      <c r="U92" s="70">
        <f t="shared" si="120"/>
        <v>0.04</v>
      </c>
      <c r="V92" s="70">
        <f t="shared" si="120"/>
        <v>0.04</v>
      </c>
      <c r="W92" s="70">
        <f t="shared" si="120"/>
        <v>0.04</v>
      </c>
      <c r="X92" s="70">
        <f t="shared" si="120"/>
        <v>0.04</v>
      </c>
      <c r="Y92" s="70">
        <f t="shared" si="120"/>
        <v>0.04</v>
      </c>
      <c r="Z92" s="70">
        <f t="shared" si="120"/>
        <v>0.04</v>
      </c>
      <c r="AA92" s="70">
        <f t="shared" si="120"/>
        <v>0.04</v>
      </c>
      <c r="AB92" s="70">
        <f t="shared" si="120"/>
        <v>0.04</v>
      </c>
      <c r="AC92" s="240">
        <f>'Data Non-Energy-Sector'!E44</f>
        <v>0.04</v>
      </c>
      <c r="AD92" s="70">
        <f t="shared" si="116"/>
        <v>0.04</v>
      </c>
      <c r="AE92" s="70">
        <f t="shared" si="116"/>
        <v>0.04</v>
      </c>
      <c r="AF92" s="70">
        <f t="shared" si="116"/>
        <v>0.04</v>
      </c>
      <c r="AG92" s="70">
        <f t="shared" si="116"/>
        <v>0.04</v>
      </c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</row>
    <row r="93" spans="2:114" x14ac:dyDescent="0.2">
      <c r="B93" s="236" t="str">
        <f t="shared" si="114"/>
        <v>Semiconductors &amp; LED</v>
      </c>
      <c r="C93" s="65" t="s">
        <v>96</v>
      </c>
      <c r="D93" s="70">
        <f t="shared" ref="D93:AB93" si="121">E93</f>
        <v>0.03</v>
      </c>
      <c r="E93" s="70">
        <f t="shared" si="121"/>
        <v>0.03</v>
      </c>
      <c r="F93" s="70">
        <f t="shared" si="121"/>
        <v>0.03</v>
      </c>
      <c r="G93" s="70">
        <f t="shared" si="121"/>
        <v>0.03</v>
      </c>
      <c r="H93" s="70">
        <f t="shared" si="121"/>
        <v>0.03</v>
      </c>
      <c r="I93" s="70">
        <f t="shared" si="121"/>
        <v>0.03</v>
      </c>
      <c r="J93" s="70">
        <f t="shared" si="121"/>
        <v>0.03</v>
      </c>
      <c r="K93" s="70">
        <f t="shared" si="121"/>
        <v>0.03</v>
      </c>
      <c r="L93" s="70">
        <f t="shared" si="121"/>
        <v>0.03</v>
      </c>
      <c r="M93" s="70">
        <f t="shared" si="121"/>
        <v>0.03</v>
      </c>
      <c r="N93" s="70">
        <f t="shared" si="121"/>
        <v>0.03</v>
      </c>
      <c r="O93" s="70">
        <f t="shared" si="121"/>
        <v>0.03</v>
      </c>
      <c r="P93" s="70">
        <f t="shared" si="121"/>
        <v>0.03</v>
      </c>
      <c r="Q93" s="70">
        <f t="shared" si="121"/>
        <v>0.03</v>
      </c>
      <c r="R93" s="70">
        <f t="shared" si="121"/>
        <v>0.03</v>
      </c>
      <c r="S93" s="70">
        <f t="shared" si="121"/>
        <v>0.03</v>
      </c>
      <c r="T93" s="70">
        <f t="shared" si="121"/>
        <v>0.03</v>
      </c>
      <c r="U93" s="70">
        <f t="shared" si="121"/>
        <v>0.03</v>
      </c>
      <c r="V93" s="70">
        <f t="shared" si="121"/>
        <v>0.03</v>
      </c>
      <c r="W93" s="70">
        <f t="shared" si="121"/>
        <v>0.03</v>
      </c>
      <c r="X93" s="70">
        <f t="shared" si="121"/>
        <v>0.03</v>
      </c>
      <c r="Y93" s="70">
        <f t="shared" si="121"/>
        <v>0.03</v>
      </c>
      <c r="Z93" s="70">
        <f t="shared" si="121"/>
        <v>0.03</v>
      </c>
      <c r="AA93" s="70">
        <f t="shared" si="121"/>
        <v>0.03</v>
      </c>
      <c r="AB93" s="70">
        <f t="shared" si="121"/>
        <v>0.03</v>
      </c>
      <c r="AC93" s="240">
        <f>'Data Non-Energy-Sector'!E45</f>
        <v>0.03</v>
      </c>
      <c r="AD93" s="70">
        <f t="shared" si="116"/>
        <v>0.03</v>
      </c>
      <c r="AE93" s="70">
        <f t="shared" si="116"/>
        <v>0.03</v>
      </c>
      <c r="AF93" s="70">
        <f t="shared" si="116"/>
        <v>0.03</v>
      </c>
      <c r="AG93" s="70">
        <f t="shared" si="116"/>
        <v>0.03</v>
      </c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</row>
    <row r="94" spans="2:114" x14ac:dyDescent="0.2">
      <c r="B94" s="236" t="str">
        <f t="shared" si="114"/>
        <v>others</v>
      </c>
      <c r="C94" s="65" t="s">
        <v>96</v>
      </c>
      <c r="D94" s="70">
        <f t="shared" ref="D94:AB94" si="122">E94</f>
        <v>0.09</v>
      </c>
      <c r="E94" s="70">
        <f t="shared" si="122"/>
        <v>0.09</v>
      </c>
      <c r="F94" s="70">
        <f t="shared" si="122"/>
        <v>0.09</v>
      </c>
      <c r="G94" s="70">
        <f t="shared" si="122"/>
        <v>0.09</v>
      </c>
      <c r="H94" s="70">
        <f t="shared" si="122"/>
        <v>0.09</v>
      </c>
      <c r="I94" s="70">
        <f t="shared" si="122"/>
        <v>0.09</v>
      </c>
      <c r="J94" s="70">
        <f t="shared" si="122"/>
        <v>0.09</v>
      </c>
      <c r="K94" s="70">
        <f t="shared" si="122"/>
        <v>0.09</v>
      </c>
      <c r="L94" s="70">
        <f t="shared" si="122"/>
        <v>0.09</v>
      </c>
      <c r="M94" s="70">
        <f t="shared" si="122"/>
        <v>0.09</v>
      </c>
      <c r="N94" s="70">
        <f t="shared" si="122"/>
        <v>0.09</v>
      </c>
      <c r="O94" s="70">
        <f t="shared" si="122"/>
        <v>0.09</v>
      </c>
      <c r="P94" s="70">
        <f t="shared" si="122"/>
        <v>0.09</v>
      </c>
      <c r="Q94" s="70">
        <f t="shared" si="122"/>
        <v>0.09</v>
      </c>
      <c r="R94" s="70">
        <f t="shared" si="122"/>
        <v>0.09</v>
      </c>
      <c r="S94" s="70">
        <f t="shared" si="122"/>
        <v>0.09</v>
      </c>
      <c r="T94" s="70">
        <f t="shared" si="122"/>
        <v>0.09</v>
      </c>
      <c r="U94" s="70">
        <f t="shared" si="122"/>
        <v>0.09</v>
      </c>
      <c r="V94" s="70">
        <f t="shared" si="122"/>
        <v>0.09</v>
      </c>
      <c r="W94" s="70">
        <f t="shared" si="122"/>
        <v>0.09</v>
      </c>
      <c r="X94" s="70">
        <f t="shared" si="122"/>
        <v>0.09</v>
      </c>
      <c r="Y94" s="70">
        <f t="shared" si="122"/>
        <v>0.09</v>
      </c>
      <c r="Z94" s="70">
        <f t="shared" si="122"/>
        <v>0.09</v>
      </c>
      <c r="AA94" s="70">
        <f t="shared" si="122"/>
        <v>0.09</v>
      </c>
      <c r="AB94" s="70">
        <f t="shared" si="122"/>
        <v>0.09</v>
      </c>
      <c r="AC94" s="240">
        <f>'Data Non-Energy-Sector'!E46</f>
        <v>0.09</v>
      </c>
      <c r="AD94" s="70">
        <f t="shared" si="116"/>
        <v>0.09</v>
      </c>
      <c r="AE94" s="70">
        <f t="shared" si="116"/>
        <v>0.09</v>
      </c>
      <c r="AF94" s="70">
        <f t="shared" si="116"/>
        <v>0.09</v>
      </c>
      <c r="AG94" s="70">
        <f t="shared" si="116"/>
        <v>0.09</v>
      </c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</row>
    <row r="95" spans="2:114" x14ac:dyDescent="0.2"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</row>
    <row r="96" spans="2:114" x14ac:dyDescent="0.2">
      <c r="B96" s="64" t="s">
        <v>99</v>
      </c>
      <c r="C96" s="65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</row>
    <row r="97" spans="2:114" x14ac:dyDescent="0.2">
      <c r="B97" s="64" t="s">
        <v>57</v>
      </c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</row>
    <row r="98" spans="2:114" x14ac:dyDescent="0.2">
      <c r="B98" s="236" t="str">
        <f>B88</f>
        <v>Flat Panel Display</v>
      </c>
      <c r="C98" s="65" t="s">
        <v>2</v>
      </c>
      <c r="D98" s="74">
        <f t="shared" ref="D98:AF98" si="123">D$81*D88</f>
        <v>81.915678981804675</v>
      </c>
      <c r="E98" s="74">
        <f t="shared" si="123"/>
        <v>55.637955557381829</v>
      </c>
      <c r="F98" s="74">
        <f t="shared" si="123"/>
        <v>56.910423943194942</v>
      </c>
      <c r="G98" s="74">
        <f t="shared" si="123"/>
        <v>58.431978463914703</v>
      </c>
      <c r="H98" s="74">
        <f t="shared" si="123"/>
        <v>59.732563634880208</v>
      </c>
      <c r="I98" s="74">
        <f t="shared" si="123"/>
        <v>120.3610598754817</v>
      </c>
      <c r="J98" s="74">
        <f t="shared" si="123"/>
        <v>98.913332865649437</v>
      </c>
      <c r="K98" s="74">
        <f t="shared" si="123"/>
        <v>121.52508331991957</v>
      </c>
      <c r="L98" s="74">
        <f t="shared" si="123"/>
        <v>125.1599829897189</v>
      </c>
      <c r="M98" s="74">
        <f t="shared" si="123"/>
        <v>118.69082809769013</v>
      </c>
      <c r="N98" s="74">
        <f t="shared" si="123"/>
        <v>206.80459753318524</v>
      </c>
      <c r="O98" s="74">
        <f t="shared" si="123"/>
        <v>220.25620302796406</v>
      </c>
      <c r="P98" s="74">
        <f t="shared" si="123"/>
        <v>219.53911433068262</v>
      </c>
      <c r="Q98" s="74">
        <f t="shared" si="123"/>
        <v>253.03079365437125</v>
      </c>
      <c r="R98" s="74">
        <f t="shared" si="123"/>
        <v>288.37768468945393</v>
      </c>
      <c r="S98" s="74">
        <f t="shared" si="123"/>
        <v>374.12631997064096</v>
      </c>
      <c r="T98" s="74">
        <f t="shared" si="123"/>
        <v>480.77793174784665</v>
      </c>
      <c r="U98" s="74">
        <f t="shared" si="123"/>
        <v>479.71712748428951</v>
      </c>
      <c r="V98" s="74">
        <f t="shared" si="123"/>
        <v>498.5389786317125</v>
      </c>
      <c r="W98" s="74">
        <f t="shared" si="123"/>
        <v>489.08286734699476</v>
      </c>
      <c r="X98" s="74">
        <f t="shared" si="123"/>
        <v>549.80101665626808</v>
      </c>
      <c r="Y98" s="74">
        <f t="shared" si="123"/>
        <v>615.81998221126992</v>
      </c>
      <c r="Z98" s="74">
        <f t="shared" si="123"/>
        <v>734.69777703700333</v>
      </c>
      <c r="AA98" s="74">
        <f t="shared" si="123"/>
        <v>742.36802189105026</v>
      </c>
      <c r="AB98" s="74">
        <f t="shared" si="123"/>
        <v>789.9725538197315</v>
      </c>
      <c r="AC98" s="74">
        <f t="shared" si="123"/>
        <v>704.40538799912338</v>
      </c>
      <c r="AD98" s="74">
        <f t="shared" si="123"/>
        <v>624.13209873776452</v>
      </c>
      <c r="AE98" s="74">
        <f t="shared" si="123"/>
        <v>649.42702454900973</v>
      </c>
      <c r="AF98" s="74">
        <f t="shared" si="123"/>
        <v>670.46567422373278</v>
      </c>
      <c r="AG98" s="74">
        <f t="shared" ref="AG98" si="124">AG$81*AG88</f>
        <v>687.2799441915314</v>
      </c>
      <c r="AH98" s="74">
        <f t="shared" ref="AH98:BL98" si="125">AG98*(1+AH$84)</f>
        <v>709.27290240566037</v>
      </c>
      <c r="AI98" s="74">
        <f t="shared" si="125"/>
        <v>731.96963528264155</v>
      </c>
      <c r="AJ98" s="74">
        <f t="shared" si="125"/>
        <v>755.39266361168609</v>
      </c>
      <c r="AK98" s="74">
        <f t="shared" si="125"/>
        <v>779.56522884726007</v>
      </c>
      <c r="AL98" s="74">
        <f t="shared" si="125"/>
        <v>804.51131617037242</v>
      </c>
      <c r="AM98" s="74">
        <f t="shared" si="125"/>
        <v>830.25567828782437</v>
      </c>
      <c r="AN98" s="74">
        <f t="shared" si="125"/>
        <v>856.82385999303472</v>
      </c>
      <c r="AO98" s="74">
        <f t="shared" si="125"/>
        <v>884.24222351281185</v>
      </c>
      <c r="AP98" s="74">
        <f t="shared" si="125"/>
        <v>912.5379746652219</v>
      </c>
      <c r="AQ98" s="74">
        <f t="shared" si="125"/>
        <v>941.73918985450905</v>
      </c>
      <c r="AR98" s="74">
        <f t="shared" si="125"/>
        <v>971.87484392985334</v>
      </c>
      <c r="AS98" s="74">
        <f t="shared" si="125"/>
        <v>1002.9748389356087</v>
      </c>
      <c r="AT98" s="74">
        <f t="shared" si="125"/>
        <v>1035.0700337815481</v>
      </c>
      <c r="AU98" s="74">
        <f t="shared" si="125"/>
        <v>1068.1922748625577</v>
      </c>
      <c r="AV98" s="74">
        <f t="shared" si="125"/>
        <v>1102.3744276581597</v>
      </c>
      <c r="AW98" s="74">
        <f t="shared" si="125"/>
        <v>1137.6504093432209</v>
      </c>
      <c r="AX98" s="74">
        <f t="shared" si="125"/>
        <v>1174.055222442204</v>
      </c>
      <c r="AY98" s="74">
        <f t="shared" si="125"/>
        <v>1211.6249895603546</v>
      </c>
      <c r="AZ98" s="74">
        <f t="shared" si="125"/>
        <v>1250.396989226286</v>
      </c>
      <c r="BA98" s="74">
        <f t="shared" si="125"/>
        <v>1290.4096928815272</v>
      </c>
      <c r="BB98" s="74">
        <f t="shared" si="125"/>
        <v>1331.702803053736</v>
      </c>
      <c r="BC98" s="74">
        <f t="shared" si="125"/>
        <v>1374.3172927514556</v>
      </c>
      <c r="BD98" s="74">
        <f t="shared" si="125"/>
        <v>1418.2954461195022</v>
      </c>
      <c r="BE98" s="74">
        <f t="shared" si="125"/>
        <v>1463.6809003953263</v>
      </c>
      <c r="BF98" s="74">
        <f t="shared" si="125"/>
        <v>1510.5186892079766</v>
      </c>
      <c r="BG98" s="74">
        <f t="shared" si="125"/>
        <v>1558.8552872626319</v>
      </c>
      <c r="BH98" s="74">
        <f t="shared" si="125"/>
        <v>1608.7386564550361</v>
      </c>
      <c r="BI98" s="74">
        <f t="shared" si="125"/>
        <v>1660.2182934615973</v>
      </c>
      <c r="BJ98" s="74">
        <f t="shared" si="125"/>
        <v>1713.3452788523684</v>
      </c>
      <c r="BK98" s="74">
        <f t="shared" si="125"/>
        <v>1768.1723277756444</v>
      </c>
      <c r="BL98" s="74">
        <f t="shared" si="125"/>
        <v>1824.753842264465</v>
      </c>
      <c r="BM98" s="74">
        <f t="shared" ref="BM98:BM104" si="126">BL98*(1+BM$84)</f>
        <v>1883.1459652169278</v>
      </c>
      <c r="BN98" s="74">
        <f t="shared" ref="BN98:BN104" si="127">BM98*(1+BN$84)</f>
        <v>1943.4066361038697</v>
      </c>
      <c r="BO98" s="74">
        <f t="shared" ref="BO98:BO104" si="128">BN98*(1+BO$84)</f>
        <v>2005.5956484591936</v>
      </c>
      <c r="BP98" s="74">
        <f t="shared" ref="BP98:BP104" si="129">BO98*(1+BP$84)</f>
        <v>2069.774709209888</v>
      </c>
      <c r="BQ98" s="74">
        <f t="shared" ref="BQ98:BQ104" si="130">BP98*(1+BQ$84)</f>
        <v>2136.0074999046046</v>
      </c>
      <c r="BR98" s="74">
        <f t="shared" ref="BR98:BR104" si="131">BQ98*(1+BR$84)</f>
        <v>2204.3597399015521</v>
      </c>
      <c r="BS98" s="74">
        <f t="shared" ref="BS98:BS104" si="132">BR98*(1+BS$84)</f>
        <v>2274.8992515784016</v>
      </c>
      <c r="BT98" s="74">
        <f t="shared" ref="BT98:BT104" si="133">BS98*(1+BT$84)</f>
        <v>2347.6960276289105</v>
      </c>
      <c r="BU98" s="74">
        <f t="shared" ref="BU98:BU104" si="134">BT98*(1+BU$84)</f>
        <v>2422.8223005130358</v>
      </c>
      <c r="BV98" s="74">
        <f t="shared" ref="BV98:BV104" si="135">BU98*(1+BV$84)</f>
        <v>2500.3526141294528</v>
      </c>
      <c r="BW98" s="74">
        <f t="shared" ref="BW98:BW104" si="136">BV98*(1+BW$84)</f>
        <v>2580.3638977815954</v>
      </c>
      <c r="BX98" s="74">
        <f t="shared" ref="BX98:BX104" si="137">BW98*(1+BX$84)</f>
        <v>2662.9355425106064</v>
      </c>
      <c r="BY98" s="74">
        <f t="shared" ref="BY98:BY104" si="138">BX98*(1+BY$84)</f>
        <v>2748.1494798709459</v>
      </c>
      <c r="BZ98" s="74">
        <f t="shared" ref="BZ98:BZ104" si="139">BY98*(1+BZ$84)</f>
        <v>2836.0902632268162</v>
      </c>
      <c r="CA98" s="74">
        <f t="shared" ref="CA98:CA104" si="140">BZ98*(1+CA$84)</f>
        <v>2926.8451516500745</v>
      </c>
      <c r="CB98" s="74">
        <f t="shared" ref="CB98:CB104" si="141">CA98*(1+CB$84)</f>
        <v>3020.5041965028768</v>
      </c>
      <c r="CC98" s="74">
        <f t="shared" ref="CC98:CC104" si="142">CB98*(1+CC$84)</f>
        <v>3117.1603307909691</v>
      </c>
      <c r="CD98" s="74">
        <f t="shared" ref="CD98:CD104" si="143">CC98*(1+CD$84)</f>
        <v>3216.90946137628</v>
      </c>
      <c r="CE98" s="74">
        <f t="shared" ref="CE98:CE104" si="144">CD98*(1+CE$84)</f>
        <v>3319.8505641403212</v>
      </c>
      <c r="CF98" s="74">
        <f t="shared" ref="CF98:CF104" si="145">CE98*(1+CF$84)</f>
        <v>3426.0857821928116</v>
      </c>
      <c r="CG98" s="74">
        <f t="shared" ref="CG98:CG104" si="146">CF98*(1+CG$84)</f>
        <v>3535.7205272229817</v>
      </c>
      <c r="CH98" s="74">
        <f t="shared" ref="CH98:CH104" si="147">CG98*(1+CH$84)</f>
        <v>3648.8635840941174</v>
      </c>
      <c r="CI98" s="74">
        <f t="shared" ref="CI98:CI104" si="148">CH98*(1+CI$84)</f>
        <v>3765.6272187851291</v>
      </c>
      <c r="CJ98" s="74">
        <f t="shared" ref="CJ98:CJ104" si="149">CI98*(1+CJ$84)</f>
        <v>3886.1272897862532</v>
      </c>
      <c r="CK98" s="74">
        <f t="shared" ref="CK98:CK104" si="150">CJ98*(1+CK$84)</f>
        <v>4010.4833630594135</v>
      </c>
      <c r="CL98" s="74">
        <f t="shared" ref="CL98:CL104" si="151">CK98*(1+CL$84)</f>
        <v>4138.8188306773145</v>
      </c>
      <c r="CM98" s="74">
        <f t="shared" ref="CM98:CM104" si="152">CL98*(1+CM$84)</f>
        <v>4271.2610332589884</v>
      </c>
      <c r="CN98" s="74">
        <f t="shared" ref="CN98:CN104" si="153">CM98*(1+CN$84)</f>
        <v>4407.9413863232758</v>
      </c>
      <c r="CO98" s="74">
        <f t="shared" ref="CO98:CO104" si="154">CN98*(1+CO$84)</f>
        <v>4548.9955106856205</v>
      </c>
      <c r="CP98" s="74">
        <f t="shared" ref="CP98:CP104" si="155">CO98*(1+CP$84)</f>
        <v>4694.5633670275602</v>
      </c>
      <c r="CQ98" s="74">
        <f t="shared" ref="CQ98:CQ104" si="156">CP98*(1+CQ$84)</f>
        <v>4844.7893947724424</v>
      </c>
      <c r="CR98" s="74">
        <f t="shared" ref="CR98:CR104" si="157">CQ98*(1+CR$84)</f>
        <v>4999.8226554051607</v>
      </c>
      <c r="CS98" s="74">
        <f t="shared" ref="CS98:CS104" si="158">CR98*(1+CS$84)</f>
        <v>5159.8169803781257</v>
      </c>
      <c r="CT98" s="74">
        <f t="shared" ref="CT98:CT104" si="159">CS98*(1+CT$84)</f>
        <v>5324.9311237502261</v>
      </c>
      <c r="CU98" s="74">
        <f t="shared" ref="CU98:CU104" si="160">CT98*(1+CU$84)</f>
        <v>5495.3289197102331</v>
      </c>
      <c r="CV98" s="74">
        <f t="shared" ref="CV98:CV104" si="161">CU98*(1+CV$84)</f>
        <v>5671.1794451409605</v>
      </c>
      <c r="CW98" s="74">
        <f t="shared" ref="CW98:CW104" si="162">CV98*(1+CW$84)</f>
        <v>5852.6571873854718</v>
      </c>
      <c r="CX98" s="74">
        <f t="shared" ref="CX98:CX104" si="163">CW98*(1+CX$84)</f>
        <v>6039.9422173818075</v>
      </c>
      <c r="CY98" s="74">
        <f t="shared" ref="CY98:CY104" si="164">CX98*(1+CY$84)</f>
        <v>6233.2203683380258</v>
      </c>
      <c r="CZ98" s="74">
        <f t="shared" ref="CZ98:CZ104" si="165">CY98*(1+CZ$84)</f>
        <v>6432.683420124843</v>
      </c>
      <c r="DA98" s="74">
        <f t="shared" ref="DA98:DA104" si="166">CZ98*(1+DA$84)</f>
        <v>6638.5292895688381</v>
      </c>
      <c r="DB98" s="74">
        <f t="shared" ref="DB98:DB104" si="167">DA98*(1+DB$84)</f>
        <v>6850.9622268350413</v>
      </c>
      <c r="DC98" s="74">
        <f t="shared" ref="DC98:DC104" si="168">DB98*(1+DC$84)</f>
        <v>7070.1930180937625</v>
      </c>
      <c r="DD98" s="74">
        <f t="shared" ref="DD98:DD104" si="169">DC98*(1+DD$84)</f>
        <v>7296.4391946727628</v>
      </c>
      <c r="DE98" s="74">
        <f t="shared" ref="DE98:DE104" si="170">DD98*(1+DE$84)</f>
        <v>7529.9252489022911</v>
      </c>
      <c r="DF98" s="74">
        <f t="shared" ref="DF98:DF104" si="171">DE98*(1+DF$84)</f>
        <v>7770.8828568671643</v>
      </c>
      <c r="DG98" s="74">
        <f t="shared" ref="DG98:DG104" si="172">DF98*(1+DG$84)</f>
        <v>8019.5511082869134</v>
      </c>
      <c r="DH98" s="74">
        <f t="shared" ref="DH98:DH104" si="173">DG98*(1+DH$84)</f>
        <v>8276.1767437520957</v>
      </c>
      <c r="DI98" s="74">
        <f t="shared" ref="DI98:DI104" si="174">DH98*(1+DI$84)</f>
        <v>8541.014399552163</v>
      </c>
      <c r="DJ98" s="74">
        <f t="shared" ref="DJ98:DJ104" si="175">DI98*(1+DJ$84)</f>
        <v>8814.3268603378328</v>
      </c>
    </row>
    <row r="99" spans="2:114" x14ac:dyDescent="0.2">
      <c r="B99" s="236" t="str">
        <f t="shared" ref="B99:B104" si="176">B89</f>
        <v>Solders</v>
      </c>
      <c r="C99" s="65" t="s">
        <v>2</v>
      </c>
      <c r="D99" s="74">
        <f t="shared" ref="D99:AF99" si="177">D$81*D89</f>
        <v>14.771679816391009</v>
      </c>
      <c r="E99" s="74">
        <f t="shared" si="177"/>
        <v>10.033073952970495</v>
      </c>
      <c r="F99" s="74">
        <f t="shared" si="177"/>
        <v>10.262535465166302</v>
      </c>
      <c r="G99" s="74">
        <f t="shared" si="177"/>
        <v>10.536914149230521</v>
      </c>
      <c r="H99" s="74">
        <f t="shared" si="177"/>
        <v>10.771445901371841</v>
      </c>
      <c r="I99" s="74">
        <f t="shared" si="177"/>
        <v>21.704453420168832</v>
      </c>
      <c r="J99" s="74">
        <f t="shared" si="177"/>
        <v>17.836830516756457</v>
      </c>
      <c r="K99" s="74">
        <f t="shared" si="177"/>
        <v>21.914359287198614</v>
      </c>
      <c r="L99" s="74">
        <f t="shared" si="177"/>
        <v>22.569832998146033</v>
      </c>
      <c r="M99" s="74">
        <f t="shared" si="177"/>
        <v>21.403264083190024</v>
      </c>
      <c r="N99" s="74">
        <f t="shared" si="177"/>
        <v>37.292632342049799</v>
      </c>
      <c r="O99" s="74">
        <f t="shared" si="177"/>
        <v>39.718331693567293</v>
      </c>
      <c r="P99" s="74">
        <f t="shared" si="177"/>
        <v>39.589020617008345</v>
      </c>
      <c r="Q99" s="74">
        <f t="shared" si="177"/>
        <v>45.628503773739077</v>
      </c>
      <c r="R99" s="74">
        <f t="shared" si="177"/>
        <v>52.002533304655628</v>
      </c>
      <c r="S99" s="74">
        <f t="shared" si="177"/>
        <v>67.465401961918857</v>
      </c>
      <c r="T99" s="74">
        <f t="shared" si="177"/>
        <v>86.697659823382182</v>
      </c>
      <c r="U99" s="74">
        <f t="shared" si="177"/>
        <v>86.506367251265317</v>
      </c>
      <c r="V99" s="74">
        <f t="shared" si="177"/>
        <v>89.900471556538321</v>
      </c>
      <c r="W99" s="74">
        <f t="shared" si="177"/>
        <v>88.195271160933487</v>
      </c>
      <c r="X99" s="74">
        <f t="shared" si="177"/>
        <v>99.144445626540147</v>
      </c>
      <c r="Y99" s="74">
        <f t="shared" si="177"/>
        <v>111.04950498891753</v>
      </c>
      <c r="Z99" s="74">
        <f t="shared" si="177"/>
        <v>132.48648438372192</v>
      </c>
      <c r="AA99" s="74">
        <f t="shared" si="177"/>
        <v>133.86964329182874</v>
      </c>
      <c r="AB99" s="74">
        <f t="shared" si="177"/>
        <v>142.45406708224667</v>
      </c>
      <c r="AC99" s="74">
        <f t="shared" si="177"/>
        <v>127.02392242607144</v>
      </c>
      <c r="AD99" s="74">
        <f t="shared" si="177"/>
        <v>112.5484112477936</v>
      </c>
      <c r="AE99" s="74">
        <f t="shared" si="177"/>
        <v>117.10979131211651</v>
      </c>
      <c r="AF99" s="74">
        <f t="shared" si="177"/>
        <v>120.9036461714928</v>
      </c>
      <c r="AG99" s="74">
        <f t="shared" ref="AG99" si="178">AG$81*AG89</f>
        <v>123.93572764109582</v>
      </c>
      <c r="AH99" s="74">
        <f t="shared" ref="AH99:BL99" si="179">AG99*(1+AH$84)</f>
        <v>127.90167092561089</v>
      </c>
      <c r="AI99" s="74">
        <f t="shared" si="179"/>
        <v>131.99452439523043</v>
      </c>
      <c r="AJ99" s="74">
        <f t="shared" si="179"/>
        <v>136.21834917587782</v>
      </c>
      <c r="AK99" s="74">
        <f t="shared" si="179"/>
        <v>140.57733634950591</v>
      </c>
      <c r="AL99" s="74">
        <f t="shared" si="179"/>
        <v>145.0758111126901</v>
      </c>
      <c r="AM99" s="74">
        <f t="shared" si="179"/>
        <v>149.71823706829619</v>
      </c>
      <c r="AN99" s="74">
        <f t="shared" si="179"/>
        <v>154.50922065448168</v>
      </c>
      <c r="AO99" s="74">
        <f t="shared" si="179"/>
        <v>159.45351571542511</v>
      </c>
      <c r="AP99" s="74">
        <f t="shared" si="179"/>
        <v>164.55602821831872</v>
      </c>
      <c r="AQ99" s="74">
        <f t="shared" si="179"/>
        <v>169.82182112130491</v>
      </c>
      <c r="AR99" s="74">
        <f t="shared" si="179"/>
        <v>175.25611939718667</v>
      </c>
      <c r="AS99" s="74">
        <f t="shared" si="179"/>
        <v>180.86431521789663</v>
      </c>
      <c r="AT99" s="74">
        <f t="shared" si="179"/>
        <v>186.65197330486933</v>
      </c>
      <c r="AU99" s="74">
        <f t="shared" si="179"/>
        <v>192.62483645062517</v>
      </c>
      <c r="AV99" s="74">
        <f t="shared" si="179"/>
        <v>198.78883121704519</v>
      </c>
      <c r="AW99" s="74">
        <f t="shared" si="179"/>
        <v>205.15007381599062</v>
      </c>
      <c r="AX99" s="74">
        <f t="shared" si="179"/>
        <v>211.71487617810232</v>
      </c>
      <c r="AY99" s="74">
        <f t="shared" si="179"/>
        <v>218.48975221580159</v>
      </c>
      <c r="AZ99" s="74">
        <f t="shared" si="179"/>
        <v>225.48142428670724</v>
      </c>
      <c r="BA99" s="74">
        <f t="shared" si="179"/>
        <v>232.69682986388187</v>
      </c>
      <c r="BB99" s="74">
        <f t="shared" si="179"/>
        <v>240.14312841952611</v>
      </c>
      <c r="BC99" s="74">
        <f t="shared" si="179"/>
        <v>247.82770852895095</v>
      </c>
      <c r="BD99" s="74">
        <f t="shared" si="179"/>
        <v>255.75819520187738</v>
      </c>
      <c r="BE99" s="74">
        <f t="shared" si="179"/>
        <v>263.94245744833745</v>
      </c>
      <c r="BF99" s="74">
        <f t="shared" si="179"/>
        <v>272.38861608668424</v>
      </c>
      <c r="BG99" s="74">
        <f t="shared" si="179"/>
        <v>281.10505180145816</v>
      </c>
      <c r="BH99" s="74">
        <f t="shared" si="179"/>
        <v>290.10041345910486</v>
      </c>
      <c r="BI99" s="74">
        <f t="shared" si="179"/>
        <v>299.38362668979624</v>
      </c>
      <c r="BJ99" s="74">
        <f t="shared" si="179"/>
        <v>308.96390274386971</v>
      </c>
      <c r="BK99" s="74">
        <f t="shared" si="179"/>
        <v>318.85074763167353</v>
      </c>
      <c r="BL99" s="74">
        <f t="shared" si="179"/>
        <v>329.05397155588707</v>
      </c>
      <c r="BM99" s="74">
        <f t="shared" si="126"/>
        <v>339.5836986456755</v>
      </c>
      <c r="BN99" s="74">
        <f t="shared" si="127"/>
        <v>350.45037700233712</v>
      </c>
      <c r="BO99" s="74">
        <f t="shared" si="128"/>
        <v>361.66478906641191</v>
      </c>
      <c r="BP99" s="74">
        <f t="shared" si="129"/>
        <v>373.23806231653708</v>
      </c>
      <c r="BQ99" s="74">
        <f t="shared" si="130"/>
        <v>385.18168031066625</v>
      </c>
      <c r="BR99" s="74">
        <f t="shared" si="131"/>
        <v>397.50749408060756</v>
      </c>
      <c r="BS99" s="74">
        <f t="shared" si="132"/>
        <v>410.22773389118703</v>
      </c>
      <c r="BT99" s="74">
        <f t="shared" si="133"/>
        <v>423.35502137570501</v>
      </c>
      <c r="BU99" s="74">
        <f t="shared" si="134"/>
        <v>436.90238205972759</v>
      </c>
      <c r="BV99" s="74">
        <f t="shared" si="135"/>
        <v>450.88325828563887</v>
      </c>
      <c r="BW99" s="74">
        <f t="shared" si="136"/>
        <v>465.31152255077933</v>
      </c>
      <c r="BX99" s="74">
        <f t="shared" si="137"/>
        <v>480.20149127240427</v>
      </c>
      <c r="BY99" s="74">
        <f t="shared" si="138"/>
        <v>495.56793899312123</v>
      </c>
      <c r="BZ99" s="74">
        <f t="shared" si="139"/>
        <v>511.4261130409011</v>
      </c>
      <c r="CA99" s="74">
        <f t="shared" si="140"/>
        <v>527.79174865820994</v>
      </c>
      <c r="CB99" s="74">
        <f t="shared" si="141"/>
        <v>544.68108461527265</v>
      </c>
      <c r="CC99" s="74">
        <f t="shared" si="142"/>
        <v>562.11087932296141</v>
      </c>
      <c r="CD99" s="74">
        <f t="shared" si="143"/>
        <v>580.09842746129618</v>
      </c>
      <c r="CE99" s="74">
        <f t="shared" si="144"/>
        <v>598.66157714005772</v>
      </c>
      <c r="CF99" s="74">
        <f t="shared" si="145"/>
        <v>617.81874760853952</v>
      </c>
      <c r="CG99" s="74">
        <f t="shared" si="146"/>
        <v>637.58894753201275</v>
      </c>
      <c r="CH99" s="74">
        <f t="shared" si="147"/>
        <v>657.99179385303717</v>
      </c>
      <c r="CI99" s="74">
        <f t="shared" si="148"/>
        <v>679.04753125633442</v>
      </c>
      <c r="CJ99" s="74">
        <f t="shared" si="149"/>
        <v>700.7770522565371</v>
      </c>
      <c r="CK99" s="74">
        <f t="shared" si="150"/>
        <v>723.2019179287463</v>
      </c>
      <c r="CL99" s="74">
        <f t="shared" si="151"/>
        <v>746.34437930246622</v>
      </c>
      <c r="CM99" s="74">
        <f t="shared" si="152"/>
        <v>770.22739944014518</v>
      </c>
      <c r="CN99" s="74">
        <f t="shared" si="153"/>
        <v>794.87467622222982</v>
      </c>
      <c r="CO99" s="74">
        <f t="shared" si="154"/>
        <v>820.31066586134125</v>
      </c>
      <c r="CP99" s="74">
        <f t="shared" si="155"/>
        <v>846.5606071689042</v>
      </c>
      <c r="CQ99" s="74">
        <f t="shared" si="156"/>
        <v>873.65054659830912</v>
      </c>
      <c r="CR99" s="74">
        <f t="shared" si="157"/>
        <v>901.60736408945502</v>
      </c>
      <c r="CS99" s="74">
        <f t="shared" si="158"/>
        <v>930.45879974031766</v>
      </c>
      <c r="CT99" s="74">
        <f t="shared" si="159"/>
        <v>960.23348133200784</v>
      </c>
      <c r="CU99" s="74">
        <f t="shared" si="160"/>
        <v>990.96095273463209</v>
      </c>
      <c r="CV99" s="74">
        <f t="shared" si="161"/>
        <v>1022.6717032221403</v>
      </c>
      <c r="CW99" s="74">
        <f t="shared" si="162"/>
        <v>1055.3971977252488</v>
      </c>
      <c r="CX99" s="74">
        <f t="shared" si="163"/>
        <v>1089.1699080524568</v>
      </c>
      <c r="CY99" s="74">
        <f t="shared" si="164"/>
        <v>1124.0233451101353</v>
      </c>
      <c r="CZ99" s="74">
        <f t="shared" si="165"/>
        <v>1159.9920921536598</v>
      </c>
      <c r="DA99" s="74">
        <f t="shared" si="166"/>
        <v>1197.1118391025768</v>
      </c>
      <c r="DB99" s="74">
        <f t="shared" si="167"/>
        <v>1235.4194179538592</v>
      </c>
      <c r="DC99" s="74">
        <f t="shared" si="168"/>
        <v>1274.9528393283829</v>
      </c>
      <c r="DD99" s="74">
        <f t="shared" si="169"/>
        <v>1315.7513301868912</v>
      </c>
      <c r="DE99" s="74">
        <f t="shared" si="170"/>
        <v>1357.8553727528717</v>
      </c>
      <c r="DF99" s="74">
        <f t="shared" si="171"/>
        <v>1401.3067446809637</v>
      </c>
      <c r="DG99" s="74">
        <f t="shared" si="172"/>
        <v>1446.1485605107546</v>
      </c>
      <c r="DH99" s="74">
        <f t="shared" si="173"/>
        <v>1492.4253144470988</v>
      </c>
      <c r="DI99" s="74">
        <f t="shared" si="174"/>
        <v>1540.1829245094059</v>
      </c>
      <c r="DJ99" s="74">
        <f t="shared" si="175"/>
        <v>1589.468778093707</v>
      </c>
    </row>
    <row r="100" spans="2:114" x14ac:dyDescent="0.2">
      <c r="B100" s="236" t="str">
        <f t="shared" si="176"/>
        <v>Thermal Interface Materials</v>
      </c>
      <c r="C100" s="65" t="s">
        <v>2</v>
      </c>
      <c r="D100" s="74">
        <f t="shared" ref="D100:AF100" si="180">D$81*D90</f>
        <v>9.4001598831579152</v>
      </c>
      <c r="E100" s="74">
        <f t="shared" si="180"/>
        <v>6.3846834246175881</v>
      </c>
      <c r="F100" s="74">
        <f t="shared" si="180"/>
        <v>6.5307043869240102</v>
      </c>
      <c r="G100" s="74">
        <f t="shared" si="180"/>
        <v>6.7053090040557866</v>
      </c>
      <c r="H100" s="74">
        <f t="shared" si="180"/>
        <v>6.854556482691172</v>
      </c>
      <c r="I100" s="74">
        <f t="shared" si="180"/>
        <v>13.811924903743803</v>
      </c>
      <c r="J100" s="74">
        <f t="shared" si="180"/>
        <v>11.35071032884502</v>
      </c>
      <c r="K100" s="74">
        <f t="shared" si="180"/>
        <v>13.945501364580936</v>
      </c>
      <c r="L100" s="74">
        <f t="shared" si="180"/>
        <v>14.362620998820203</v>
      </c>
      <c r="M100" s="74">
        <f t="shared" si="180"/>
        <v>13.620258962030016</v>
      </c>
      <c r="N100" s="74">
        <f t="shared" si="180"/>
        <v>23.731675126758965</v>
      </c>
      <c r="O100" s="74">
        <f t="shared" si="180"/>
        <v>25.275301986815553</v>
      </c>
      <c r="P100" s="74">
        <f t="shared" si="180"/>
        <v>25.193013119914401</v>
      </c>
      <c r="Q100" s="74">
        <f t="shared" si="180"/>
        <v>29.036320583288507</v>
      </c>
      <c r="R100" s="74">
        <f t="shared" si="180"/>
        <v>33.092521193871768</v>
      </c>
      <c r="S100" s="74">
        <f t="shared" si="180"/>
        <v>42.932528521221094</v>
      </c>
      <c r="T100" s="74">
        <f t="shared" si="180"/>
        <v>55.17123806942503</v>
      </c>
      <c r="U100" s="74">
        <f t="shared" si="180"/>
        <v>55.049506432623389</v>
      </c>
      <c r="V100" s="74">
        <f t="shared" si="180"/>
        <v>57.20939099052439</v>
      </c>
      <c r="W100" s="74">
        <f t="shared" si="180"/>
        <v>56.124263466048582</v>
      </c>
      <c r="X100" s="74">
        <f t="shared" si="180"/>
        <v>63.091919944161923</v>
      </c>
      <c r="Y100" s="74">
        <f t="shared" si="180"/>
        <v>70.667866811129343</v>
      </c>
      <c r="Z100" s="74">
        <f t="shared" si="180"/>
        <v>84.309580971459411</v>
      </c>
      <c r="AA100" s="74">
        <f t="shared" si="180"/>
        <v>85.18977300389102</v>
      </c>
      <c r="AB100" s="74">
        <f t="shared" si="180"/>
        <v>90.652588143247883</v>
      </c>
      <c r="AC100" s="74">
        <f t="shared" si="180"/>
        <v>80.833405180227288</v>
      </c>
      <c r="AD100" s="74">
        <f t="shared" si="180"/>
        <v>71.621716248595931</v>
      </c>
      <c r="AE100" s="74">
        <f t="shared" si="180"/>
        <v>74.524412653165058</v>
      </c>
      <c r="AF100" s="74">
        <f t="shared" si="180"/>
        <v>76.938683927313605</v>
      </c>
      <c r="AG100" s="74">
        <f t="shared" ref="AG100" si="181">AG$81*AG90</f>
        <v>78.868190317060993</v>
      </c>
      <c r="AH100" s="74">
        <f t="shared" ref="AH100:BL100" si="182">AG100*(1+AH$84)</f>
        <v>81.39197240720695</v>
      </c>
      <c r="AI100" s="74">
        <f t="shared" si="182"/>
        <v>83.99651552423758</v>
      </c>
      <c r="AJ100" s="74">
        <f t="shared" si="182"/>
        <v>86.684404021013179</v>
      </c>
      <c r="AK100" s="74">
        <f t="shared" si="182"/>
        <v>89.458304949685598</v>
      </c>
      <c r="AL100" s="74">
        <f t="shared" si="182"/>
        <v>92.320970708075535</v>
      </c>
      <c r="AM100" s="74">
        <f t="shared" si="182"/>
        <v>95.275241770733956</v>
      </c>
      <c r="AN100" s="74">
        <f t="shared" si="182"/>
        <v>98.324049507397447</v>
      </c>
      <c r="AO100" s="74">
        <f t="shared" si="182"/>
        <v>101.47041909163417</v>
      </c>
      <c r="AP100" s="74">
        <f t="shared" si="182"/>
        <v>104.71747250256647</v>
      </c>
      <c r="AQ100" s="74">
        <f t="shared" si="182"/>
        <v>108.06843162264859</v>
      </c>
      <c r="AR100" s="74">
        <f t="shared" si="182"/>
        <v>111.52662143457334</v>
      </c>
      <c r="AS100" s="74">
        <f t="shared" si="182"/>
        <v>115.0954733204797</v>
      </c>
      <c r="AT100" s="74">
        <f t="shared" si="182"/>
        <v>118.77852846673505</v>
      </c>
      <c r="AU100" s="74">
        <f t="shared" si="182"/>
        <v>122.57944137767058</v>
      </c>
      <c r="AV100" s="74">
        <f t="shared" si="182"/>
        <v>126.50198350175604</v>
      </c>
      <c r="AW100" s="74">
        <f t="shared" si="182"/>
        <v>130.55004697381224</v>
      </c>
      <c r="AX100" s="74">
        <f t="shared" si="182"/>
        <v>134.72764847697425</v>
      </c>
      <c r="AY100" s="74">
        <f t="shared" si="182"/>
        <v>139.03893322823743</v>
      </c>
      <c r="AZ100" s="74">
        <f t="shared" si="182"/>
        <v>143.48817909154101</v>
      </c>
      <c r="BA100" s="74">
        <f t="shared" si="182"/>
        <v>148.07980082247033</v>
      </c>
      <c r="BB100" s="74">
        <f t="shared" si="182"/>
        <v>152.81835444878939</v>
      </c>
      <c r="BC100" s="74">
        <f t="shared" si="182"/>
        <v>157.70854179115065</v>
      </c>
      <c r="BD100" s="74">
        <f t="shared" si="182"/>
        <v>162.75521512846748</v>
      </c>
      <c r="BE100" s="74">
        <f t="shared" si="182"/>
        <v>167.96338201257845</v>
      </c>
      <c r="BF100" s="74">
        <f t="shared" si="182"/>
        <v>173.33821023698096</v>
      </c>
      <c r="BG100" s="74">
        <f t="shared" si="182"/>
        <v>178.88503296456435</v>
      </c>
      <c r="BH100" s="74">
        <f t="shared" si="182"/>
        <v>184.60935401943041</v>
      </c>
      <c r="BI100" s="74">
        <f t="shared" si="182"/>
        <v>190.51685334805219</v>
      </c>
      <c r="BJ100" s="74">
        <f t="shared" si="182"/>
        <v>196.61339265518987</v>
      </c>
      <c r="BK100" s="74">
        <f t="shared" si="182"/>
        <v>202.90502122015596</v>
      </c>
      <c r="BL100" s="74">
        <f t="shared" si="182"/>
        <v>209.39798189920094</v>
      </c>
      <c r="BM100" s="74">
        <f t="shared" si="126"/>
        <v>216.09871731997538</v>
      </c>
      <c r="BN100" s="74">
        <f t="shared" si="127"/>
        <v>223.0138762742146</v>
      </c>
      <c r="BO100" s="74">
        <f t="shared" si="128"/>
        <v>230.15032031498947</v>
      </c>
      <c r="BP100" s="74">
        <f t="shared" si="129"/>
        <v>237.51513056506914</v>
      </c>
      <c r="BQ100" s="74">
        <f t="shared" si="130"/>
        <v>245.11561474315135</v>
      </c>
      <c r="BR100" s="74">
        <f t="shared" si="131"/>
        <v>252.95931441493221</v>
      </c>
      <c r="BS100" s="74">
        <f t="shared" si="132"/>
        <v>261.05401247621006</v>
      </c>
      <c r="BT100" s="74">
        <f t="shared" si="133"/>
        <v>269.40774087544878</v>
      </c>
      <c r="BU100" s="74">
        <f t="shared" si="134"/>
        <v>278.02878858346315</v>
      </c>
      <c r="BV100" s="74">
        <f t="shared" si="135"/>
        <v>286.92570981813401</v>
      </c>
      <c r="BW100" s="74">
        <f t="shared" si="136"/>
        <v>296.10733253231433</v>
      </c>
      <c r="BX100" s="74">
        <f t="shared" si="137"/>
        <v>305.58276717334837</v>
      </c>
      <c r="BY100" s="74">
        <f t="shared" si="138"/>
        <v>315.36141572289552</v>
      </c>
      <c r="BZ100" s="74">
        <f t="shared" si="139"/>
        <v>325.45298102602817</v>
      </c>
      <c r="CA100" s="74">
        <f t="shared" si="140"/>
        <v>335.86747641886109</v>
      </c>
      <c r="CB100" s="74">
        <f t="shared" si="141"/>
        <v>346.61523566426467</v>
      </c>
      <c r="CC100" s="74">
        <f t="shared" si="142"/>
        <v>357.70692320552115</v>
      </c>
      <c r="CD100" s="74">
        <f t="shared" si="143"/>
        <v>369.15354474809783</v>
      </c>
      <c r="CE100" s="74">
        <f t="shared" si="144"/>
        <v>380.96645818003697</v>
      </c>
      <c r="CF100" s="74">
        <f t="shared" si="145"/>
        <v>393.15738484179815</v>
      </c>
      <c r="CG100" s="74">
        <f t="shared" si="146"/>
        <v>405.73842115673568</v>
      </c>
      <c r="CH100" s="74">
        <f t="shared" si="147"/>
        <v>418.72205063375122</v>
      </c>
      <c r="CI100" s="74">
        <f t="shared" si="148"/>
        <v>432.12115625403129</v>
      </c>
      <c r="CJ100" s="74">
        <f t="shared" si="149"/>
        <v>445.94903325416033</v>
      </c>
      <c r="CK100" s="74">
        <f t="shared" si="150"/>
        <v>460.21940231829348</v>
      </c>
      <c r="CL100" s="74">
        <f t="shared" si="151"/>
        <v>474.9464231924789</v>
      </c>
      <c r="CM100" s="74">
        <f t="shared" si="152"/>
        <v>490.14470873463824</v>
      </c>
      <c r="CN100" s="74">
        <f t="shared" si="153"/>
        <v>505.82933941414666</v>
      </c>
      <c r="CO100" s="74">
        <f t="shared" si="154"/>
        <v>522.01587827539936</v>
      </c>
      <c r="CP100" s="74">
        <f t="shared" si="155"/>
        <v>538.72038638021218</v>
      </c>
      <c r="CQ100" s="74">
        <f t="shared" si="156"/>
        <v>555.95943874437899</v>
      </c>
      <c r="CR100" s="74">
        <f t="shared" si="157"/>
        <v>573.75014078419917</v>
      </c>
      <c r="CS100" s="74">
        <f t="shared" si="158"/>
        <v>592.11014528929354</v>
      </c>
      <c r="CT100" s="74">
        <f t="shared" si="159"/>
        <v>611.05766993855093</v>
      </c>
      <c r="CU100" s="74">
        <f t="shared" si="160"/>
        <v>630.61151537658452</v>
      </c>
      <c r="CV100" s="74">
        <f t="shared" si="161"/>
        <v>650.79108386863527</v>
      </c>
      <c r="CW100" s="74">
        <f t="shared" si="162"/>
        <v>671.61639855243163</v>
      </c>
      <c r="CX100" s="74">
        <f t="shared" si="163"/>
        <v>693.10812330610952</v>
      </c>
      <c r="CY100" s="74">
        <f t="shared" si="164"/>
        <v>715.28758325190506</v>
      </c>
      <c r="CZ100" s="74">
        <f t="shared" si="165"/>
        <v>738.17678591596609</v>
      </c>
      <c r="DA100" s="74">
        <f t="shared" si="166"/>
        <v>761.79844306527707</v>
      </c>
      <c r="DB100" s="74">
        <f t="shared" si="167"/>
        <v>786.17599324336595</v>
      </c>
      <c r="DC100" s="74">
        <f t="shared" si="168"/>
        <v>811.33362502715363</v>
      </c>
      <c r="DD100" s="74">
        <f t="shared" si="169"/>
        <v>837.29630102802253</v>
      </c>
      <c r="DE100" s="74">
        <f t="shared" si="170"/>
        <v>864.08978266091924</v>
      </c>
      <c r="DF100" s="74">
        <f t="shared" si="171"/>
        <v>891.74065570606865</v>
      </c>
      <c r="DG100" s="74">
        <f t="shared" si="172"/>
        <v>920.27635668866287</v>
      </c>
      <c r="DH100" s="74">
        <f t="shared" si="173"/>
        <v>949.72520010270011</v>
      </c>
      <c r="DI100" s="74">
        <f t="shared" si="174"/>
        <v>980.11640650598656</v>
      </c>
      <c r="DJ100" s="74">
        <f t="shared" si="175"/>
        <v>1011.4801315141782</v>
      </c>
    </row>
    <row r="101" spans="2:114" x14ac:dyDescent="0.2">
      <c r="B101" s="236" t="str">
        <f t="shared" si="176"/>
        <v>Batteries</v>
      </c>
      <c r="C101" s="65" t="s">
        <v>2</v>
      </c>
      <c r="D101" s="74">
        <f t="shared" ref="D101:AF101" si="183">D$81*D91</f>
        <v>6.7143999165413675</v>
      </c>
      <c r="E101" s="74">
        <f t="shared" si="183"/>
        <v>4.5604881604411345</v>
      </c>
      <c r="F101" s="74">
        <f t="shared" si="183"/>
        <v>4.6647888478028641</v>
      </c>
      <c r="G101" s="74">
        <f t="shared" si="183"/>
        <v>4.7895064314684186</v>
      </c>
      <c r="H101" s="74">
        <f t="shared" si="183"/>
        <v>4.896111773350837</v>
      </c>
      <c r="I101" s="74">
        <f t="shared" si="183"/>
        <v>9.8656606455312872</v>
      </c>
      <c r="J101" s="74">
        <f t="shared" si="183"/>
        <v>8.1076502348892987</v>
      </c>
      <c r="K101" s="74">
        <f t="shared" si="183"/>
        <v>9.9610724032720981</v>
      </c>
      <c r="L101" s="74">
        <f t="shared" si="183"/>
        <v>10.259014999157287</v>
      </c>
      <c r="M101" s="74">
        <f t="shared" si="183"/>
        <v>9.7287564014500116</v>
      </c>
      <c r="N101" s="74">
        <f t="shared" si="183"/>
        <v>16.951196519113548</v>
      </c>
      <c r="O101" s="74">
        <f t="shared" si="183"/>
        <v>18.05378713343968</v>
      </c>
      <c r="P101" s="74">
        <f t="shared" si="183"/>
        <v>17.995009371367427</v>
      </c>
      <c r="Q101" s="74">
        <f t="shared" si="183"/>
        <v>20.740228988063219</v>
      </c>
      <c r="R101" s="74">
        <f t="shared" si="183"/>
        <v>23.637515138479831</v>
      </c>
      <c r="S101" s="74">
        <f t="shared" si="183"/>
        <v>30.666091800872209</v>
      </c>
      <c r="T101" s="74">
        <f t="shared" si="183"/>
        <v>39.408027192446447</v>
      </c>
      <c r="U101" s="74">
        <f t="shared" si="183"/>
        <v>39.321076023302425</v>
      </c>
      <c r="V101" s="74">
        <f t="shared" si="183"/>
        <v>40.863850707517422</v>
      </c>
      <c r="W101" s="74">
        <f t="shared" si="183"/>
        <v>40.088759618606133</v>
      </c>
      <c r="X101" s="74">
        <f t="shared" si="183"/>
        <v>45.0656571029728</v>
      </c>
      <c r="Y101" s="74">
        <f t="shared" si="183"/>
        <v>50.477047722235248</v>
      </c>
      <c r="Z101" s="74">
        <f t="shared" si="183"/>
        <v>60.221129265328152</v>
      </c>
      <c r="AA101" s="74">
        <f t="shared" si="183"/>
        <v>60.849837859922154</v>
      </c>
      <c r="AB101" s="74">
        <f t="shared" si="183"/>
        <v>64.751848673748484</v>
      </c>
      <c r="AC101" s="74">
        <f t="shared" si="183"/>
        <v>57.7381465573052</v>
      </c>
      <c r="AD101" s="74">
        <f t="shared" si="183"/>
        <v>51.158368748997091</v>
      </c>
      <c r="AE101" s="74">
        <f t="shared" si="183"/>
        <v>53.231723323689323</v>
      </c>
      <c r="AF101" s="74">
        <f t="shared" si="183"/>
        <v>54.956202805223995</v>
      </c>
      <c r="AG101" s="74">
        <f t="shared" ref="AG101" si="184">AG$81*AG91</f>
        <v>56.334421655043563</v>
      </c>
      <c r="AH101" s="74">
        <f t="shared" ref="AH101:BL101" si="185">AG101*(1+AH$84)</f>
        <v>58.13712314800496</v>
      </c>
      <c r="AI101" s="74">
        <f t="shared" si="185"/>
        <v>59.99751108874112</v>
      </c>
      <c r="AJ101" s="74">
        <f t="shared" si="185"/>
        <v>61.917431443580838</v>
      </c>
      <c r="AK101" s="74">
        <f t="shared" si="185"/>
        <v>63.898789249775426</v>
      </c>
      <c r="AL101" s="74">
        <f t="shared" si="185"/>
        <v>65.943550505768243</v>
      </c>
      <c r="AM101" s="74">
        <f t="shared" si="185"/>
        <v>68.053744121952832</v>
      </c>
      <c r="AN101" s="74">
        <f t="shared" si="185"/>
        <v>70.231463933855323</v>
      </c>
      <c r="AO101" s="74">
        <f t="shared" si="185"/>
        <v>72.478870779738699</v>
      </c>
      <c r="AP101" s="74">
        <f t="shared" si="185"/>
        <v>74.798194644690341</v>
      </c>
      <c r="AQ101" s="74">
        <f t="shared" si="185"/>
        <v>77.191736873320437</v>
      </c>
      <c r="AR101" s="74">
        <f t="shared" si="185"/>
        <v>79.661872453266696</v>
      </c>
      <c r="AS101" s="74">
        <f t="shared" si="185"/>
        <v>82.211052371771231</v>
      </c>
      <c r="AT101" s="74">
        <f t="shared" si="185"/>
        <v>84.841806047667916</v>
      </c>
      <c r="AU101" s="74">
        <f t="shared" si="185"/>
        <v>87.556743841193295</v>
      </c>
      <c r="AV101" s="74">
        <f t="shared" si="185"/>
        <v>90.35855964411148</v>
      </c>
      <c r="AW101" s="74">
        <f t="shared" si="185"/>
        <v>93.250033552723053</v>
      </c>
      <c r="AX101" s="74">
        <f t="shared" si="185"/>
        <v>96.234034626410192</v>
      </c>
      <c r="AY101" s="74">
        <f t="shared" si="185"/>
        <v>99.313523734455316</v>
      </c>
      <c r="AZ101" s="74">
        <f t="shared" si="185"/>
        <v>102.49155649395789</v>
      </c>
      <c r="BA101" s="74">
        <f t="shared" si="185"/>
        <v>105.77128630176455</v>
      </c>
      <c r="BB101" s="74">
        <f t="shared" si="185"/>
        <v>109.15596746342102</v>
      </c>
      <c r="BC101" s="74">
        <f t="shared" si="185"/>
        <v>112.6489584222505</v>
      </c>
      <c r="BD101" s="74">
        <f t="shared" si="185"/>
        <v>116.25372509176252</v>
      </c>
      <c r="BE101" s="74">
        <f t="shared" si="185"/>
        <v>119.97384429469892</v>
      </c>
      <c r="BF101" s="74">
        <f t="shared" si="185"/>
        <v>123.81300731212929</v>
      </c>
      <c r="BG101" s="74">
        <f t="shared" si="185"/>
        <v>127.77502354611742</v>
      </c>
      <c r="BH101" s="74">
        <f t="shared" si="185"/>
        <v>131.86382429959318</v>
      </c>
      <c r="BI101" s="74">
        <f t="shared" si="185"/>
        <v>136.08346667718016</v>
      </c>
      <c r="BJ101" s="74">
        <f t="shared" si="185"/>
        <v>140.43813761084994</v>
      </c>
      <c r="BK101" s="74">
        <f t="shared" si="185"/>
        <v>144.93215801439715</v>
      </c>
      <c r="BL101" s="74">
        <f t="shared" si="185"/>
        <v>149.56998707085785</v>
      </c>
      <c r="BM101" s="74">
        <f t="shared" si="126"/>
        <v>154.35622665712529</v>
      </c>
      <c r="BN101" s="74">
        <f t="shared" si="127"/>
        <v>159.29562591015329</v>
      </c>
      <c r="BO101" s="74">
        <f t="shared" si="128"/>
        <v>164.39308593927819</v>
      </c>
      <c r="BP101" s="74">
        <f t="shared" si="129"/>
        <v>169.6536646893351</v>
      </c>
      <c r="BQ101" s="74">
        <f t="shared" si="130"/>
        <v>175.08258195939382</v>
      </c>
      <c r="BR101" s="74">
        <f t="shared" si="131"/>
        <v>180.68522458209443</v>
      </c>
      <c r="BS101" s="74">
        <f t="shared" si="132"/>
        <v>186.46715176872146</v>
      </c>
      <c r="BT101" s="74">
        <f t="shared" si="133"/>
        <v>192.43410062532055</v>
      </c>
      <c r="BU101" s="74">
        <f t="shared" si="134"/>
        <v>198.59199184533082</v>
      </c>
      <c r="BV101" s="74">
        <f t="shared" si="135"/>
        <v>204.94693558438141</v>
      </c>
      <c r="BW101" s="74">
        <f t="shared" si="136"/>
        <v>211.5052375230816</v>
      </c>
      <c r="BX101" s="74">
        <f t="shared" si="137"/>
        <v>218.27340512382023</v>
      </c>
      <c r="BY101" s="74">
        <f t="shared" si="138"/>
        <v>225.25815408778249</v>
      </c>
      <c r="BZ101" s="74">
        <f t="shared" si="139"/>
        <v>232.46641501859153</v>
      </c>
      <c r="CA101" s="74">
        <f t="shared" si="140"/>
        <v>239.90534029918646</v>
      </c>
      <c r="CB101" s="74">
        <f t="shared" si="141"/>
        <v>247.58231118876043</v>
      </c>
      <c r="CC101" s="74">
        <f t="shared" si="142"/>
        <v>255.50494514680076</v>
      </c>
      <c r="CD101" s="74">
        <f t="shared" si="143"/>
        <v>263.68110339149837</v>
      </c>
      <c r="CE101" s="74">
        <f t="shared" si="144"/>
        <v>272.11889870002631</v>
      </c>
      <c r="CF101" s="74">
        <f t="shared" si="145"/>
        <v>280.82670345842718</v>
      </c>
      <c r="CG101" s="74">
        <f t="shared" si="146"/>
        <v>289.81315796909684</v>
      </c>
      <c r="CH101" s="74">
        <f t="shared" si="147"/>
        <v>299.08717902410797</v>
      </c>
      <c r="CI101" s="74">
        <f t="shared" si="148"/>
        <v>308.65796875287941</v>
      </c>
      <c r="CJ101" s="74">
        <f t="shared" si="149"/>
        <v>318.53502375297154</v>
      </c>
      <c r="CK101" s="74">
        <f t="shared" si="150"/>
        <v>328.72814451306664</v>
      </c>
      <c r="CL101" s="74">
        <f t="shared" si="151"/>
        <v>339.24744513748476</v>
      </c>
      <c r="CM101" s="74">
        <f t="shared" si="152"/>
        <v>350.10336338188426</v>
      </c>
      <c r="CN101" s="74">
        <f t="shared" si="153"/>
        <v>361.30667101010459</v>
      </c>
      <c r="CO101" s="74">
        <f t="shared" si="154"/>
        <v>372.86848448242796</v>
      </c>
      <c r="CP101" s="74">
        <f t="shared" si="155"/>
        <v>384.80027598586565</v>
      </c>
      <c r="CQ101" s="74">
        <f t="shared" si="156"/>
        <v>397.11388481741335</v>
      </c>
      <c r="CR101" s="74">
        <f t="shared" si="157"/>
        <v>409.82152913157057</v>
      </c>
      <c r="CS101" s="74">
        <f t="shared" si="158"/>
        <v>422.93581806378086</v>
      </c>
      <c r="CT101" s="74">
        <f t="shared" si="159"/>
        <v>436.46976424182185</v>
      </c>
      <c r="CU101" s="74">
        <f t="shared" si="160"/>
        <v>450.43679669756017</v>
      </c>
      <c r="CV101" s="74">
        <f t="shared" si="161"/>
        <v>464.85077419188212</v>
      </c>
      <c r="CW101" s="74">
        <f t="shared" si="162"/>
        <v>479.72599896602236</v>
      </c>
      <c r="CX101" s="74">
        <f t="shared" si="163"/>
        <v>495.07723093293509</v>
      </c>
      <c r="CY101" s="74">
        <f t="shared" si="164"/>
        <v>510.91970232278902</v>
      </c>
      <c r="CZ101" s="74">
        <f t="shared" si="165"/>
        <v>527.26913279711823</v>
      </c>
      <c r="DA101" s="74">
        <f t="shared" si="166"/>
        <v>544.14174504662606</v>
      </c>
      <c r="DB101" s="74">
        <f t="shared" si="167"/>
        <v>561.55428088811811</v>
      </c>
      <c r="DC101" s="74">
        <f t="shared" si="168"/>
        <v>579.52401787653787</v>
      </c>
      <c r="DD101" s="74">
        <f t="shared" si="169"/>
        <v>598.06878644858705</v>
      </c>
      <c r="DE101" s="74">
        <f t="shared" si="170"/>
        <v>617.2069876149418</v>
      </c>
      <c r="DF101" s="74">
        <f t="shared" si="171"/>
        <v>636.95761121861995</v>
      </c>
      <c r="DG101" s="74">
        <f t="shared" si="172"/>
        <v>657.34025477761577</v>
      </c>
      <c r="DH101" s="74">
        <f t="shared" si="173"/>
        <v>678.37514293049946</v>
      </c>
      <c r="DI101" s="74">
        <f t="shared" si="174"/>
        <v>700.08314750427542</v>
      </c>
      <c r="DJ101" s="74">
        <f t="shared" si="175"/>
        <v>722.48580822441227</v>
      </c>
    </row>
    <row r="102" spans="2:114" x14ac:dyDescent="0.2">
      <c r="B102" s="236" t="str">
        <f t="shared" si="176"/>
        <v>Alloys / Compunds</v>
      </c>
      <c r="C102" s="65" t="s">
        <v>2</v>
      </c>
      <c r="D102" s="74">
        <f t="shared" ref="D102:AF102" si="186">D$81*D92</f>
        <v>5.3715199332330945</v>
      </c>
      <c r="E102" s="74">
        <f t="shared" si="186"/>
        <v>3.6483905283529072</v>
      </c>
      <c r="F102" s="74">
        <f t="shared" si="186"/>
        <v>3.7318310782422914</v>
      </c>
      <c r="G102" s="74">
        <f t="shared" si="186"/>
        <v>3.8316051451747346</v>
      </c>
      <c r="H102" s="74">
        <f t="shared" si="186"/>
        <v>3.9168894186806695</v>
      </c>
      <c r="I102" s="74">
        <f t="shared" si="186"/>
        <v>7.8925285164250294</v>
      </c>
      <c r="J102" s="74">
        <f t="shared" si="186"/>
        <v>6.486120187911439</v>
      </c>
      <c r="K102" s="74">
        <f t="shared" si="186"/>
        <v>7.9688579226176772</v>
      </c>
      <c r="L102" s="74">
        <f t="shared" si="186"/>
        <v>8.2072119993258301</v>
      </c>
      <c r="M102" s="74">
        <f t="shared" si="186"/>
        <v>7.7830051211600084</v>
      </c>
      <c r="N102" s="74">
        <f t="shared" si="186"/>
        <v>13.560957215290838</v>
      </c>
      <c r="O102" s="74">
        <f t="shared" si="186"/>
        <v>14.443029706751743</v>
      </c>
      <c r="P102" s="74">
        <f t="shared" si="186"/>
        <v>14.396007497093942</v>
      </c>
      <c r="Q102" s="74">
        <f t="shared" si="186"/>
        <v>16.592183190450573</v>
      </c>
      <c r="R102" s="74">
        <f t="shared" si="186"/>
        <v>18.910012110783864</v>
      </c>
      <c r="S102" s="74">
        <f t="shared" si="186"/>
        <v>24.532873440697767</v>
      </c>
      <c r="T102" s="74">
        <f t="shared" si="186"/>
        <v>31.526421753957155</v>
      </c>
      <c r="U102" s="74">
        <f t="shared" si="186"/>
        <v>31.456860818641935</v>
      </c>
      <c r="V102" s="74">
        <f t="shared" si="186"/>
        <v>32.691080566013937</v>
      </c>
      <c r="W102" s="74">
        <f t="shared" si="186"/>
        <v>32.071007694884905</v>
      </c>
      <c r="X102" s="74">
        <f t="shared" si="186"/>
        <v>36.052525682378239</v>
      </c>
      <c r="Y102" s="74">
        <f t="shared" si="186"/>
        <v>40.381638177788197</v>
      </c>
      <c r="Z102" s="74">
        <f t="shared" si="186"/>
        <v>48.176903412262519</v>
      </c>
      <c r="AA102" s="74">
        <f t="shared" si="186"/>
        <v>48.679870287937717</v>
      </c>
      <c r="AB102" s="74">
        <f t="shared" si="186"/>
        <v>51.801478938998791</v>
      </c>
      <c r="AC102" s="74">
        <f t="shared" si="186"/>
        <v>46.190517245844156</v>
      </c>
      <c r="AD102" s="74">
        <f t="shared" si="186"/>
        <v>40.926694999197672</v>
      </c>
      <c r="AE102" s="74">
        <f t="shared" si="186"/>
        <v>42.585378658951463</v>
      </c>
      <c r="AF102" s="74">
        <f t="shared" si="186"/>
        <v>43.964962244179198</v>
      </c>
      <c r="AG102" s="74">
        <f t="shared" ref="AG102" si="187">AG$81*AG92</f>
        <v>45.067537324034845</v>
      </c>
      <c r="AH102" s="74">
        <f t="shared" ref="AH102:BL102" si="188">AG102*(1+AH$84)</f>
        <v>46.509698518403958</v>
      </c>
      <c r="AI102" s="74">
        <f t="shared" si="188"/>
        <v>47.998008870992884</v>
      </c>
      <c r="AJ102" s="74">
        <f t="shared" si="188"/>
        <v>49.533945154864661</v>
      </c>
      <c r="AK102" s="74">
        <f t="shared" si="188"/>
        <v>51.119031399820329</v>
      </c>
      <c r="AL102" s="74">
        <f t="shared" si="188"/>
        <v>52.754840404614583</v>
      </c>
      <c r="AM102" s="74">
        <f t="shared" si="188"/>
        <v>54.442995297562248</v>
      </c>
      <c r="AN102" s="74">
        <f t="shared" si="188"/>
        <v>56.18517114708424</v>
      </c>
      <c r="AO102" s="74">
        <f t="shared" si="188"/>
        <v>57.983096623790935</v>
      </c>
      <c r="AP102" s="74">
        <f t="shared" si="188"/>
        <v>59.83855571575225</v>
      </c>
      <c r="AQ102" s="74">
        <f t="shared" si="188"/>
        <v>61.753389498656325</v>
      </c>
      <c r="AR102" s="74">
        <f t="shared" si="188"/>
        <v>63.72949796261333</v>
      </c>
      <c r="AS102" s="74">
        <f t="shared" si="188"/>
        <v>65.768841897416962</v>
      </c>
      <c r="AT102" s="74">
        <f t="shared" si="188"/>
        <v>67.873444838134304</v>
      </c>
      <c r="AU102" s="74">
        <f t="shared" si="188"/>
        <v>70.045395072954605</v>
      </c>
      <c r="AV102" s="74">
        <f t="shared" si="188"/>
        <v>72.286847715289156</v>
      </c>
      <c r="AW102" s="74">
        <f t="shared" si="188"/>
        <v>74.600026842178409</v>
      </c>
      <c r="AX102" s="74">
        <f t="shared" si="188"/>
        <v>76.98722770112812</v>
      </c>
      <c r="AY102" s="74">
        <f t="shared" si="188"/>
        <v>79.450818987564219</v>
      </c>
      <c r="AZ102" s="74">
        <f t="shared" si="188"/>
        <v>81.993245195166281</v>
      </c>
      <c r="BA102" s="74">
        <f t="shared" si="188"/>
        <v>84.617029041411598</v>
      </c>
      <c r="BB102" s="74">
        <f t="shared" si="188"/>
        <v>87.324773970736771</v>
      </c>
      <c r="BC102" s="74">
        <f t="shared" si="188"/>
        <v>90.119166737800356</v>
      </c>
      <c r="BD102" s="74">
        <f t="shared" si="188"/>
        <v>93.002980073409972</v>
      </c>
      <c r="BE102" s="74">
        <f t="shared" si="188"/>
        <v>95.9790754357591</v>
      </c>
      <c r="BF102" s="74">
        <f t="shared" si="188"/>
        <v>99.050405849703395</v>
      </c>
      <c r="BG102" s="74">
        <f t="shared" si="188"/>
        <v>102.22001883689391</v>
      </c>
      <c r="BH102" s="74">
        <f t="shared" si="188"/>
        <v>105.49105943967452</v>
      </c>
      <c r="BI102" s="74">
        <f t="shared" si="188"/>
        <v>108.86677334174411</v>
      </c>
      <c r="BJ102" s="74">
        <f t="shared" si="188"/>
        <v>112.35051008867993</v>
      </c>
      <c r="BK102" s="74">
        <f t="shared" si="188"/>
        <v>115.94572641151768</v>
      </c>
      <c r="BL102" s="74">
        <f t="shared" si="188"/>
        <v>119.65598965668624</v>
      </c>
      <c r="BM102" s="74">
        <f t="shared" si="126"/>
        <v>123.4849813257002</v>
      </c>
      <c r="BN102" s="74">
        <f t="shared" si="127"/>
        <v>127.43650072812261</v>
      </c>
      <c r="BO102" s="74">
        <f t="shared" si="128"/>
        <v>131.51446875142253</v>
      </c>
      <c r="BP102" s="74">
        <f t="shared" si="129"/>
        <v>135.72293175146805</v>
      </c>
      <c r="BQ102" s="74">
        <f t="shared" si="130"/>
        <v>140.06606556751504</v>
      </c>
      <c r="BR102" s="74">
        <f t="shared" si="131"/>
        <v>144.54817966567552</v>
      </c>
      <c r="BS102" s="74">
        <f t="shared" si="132"/>
        <v>149.17372141497714</v>
      </c>
      <c r="BT102" s="74">
        <f t="shared" si="133"/>
        <v>153.9472805002564</v>
      </c>
      <c r="BU102" s="74">
        <f t="shared" si="134"/>
        <v>158.8735934762646</v>
      </c>
      <c r="BV102" s="74">
        <f t="shared" si="135"/>
        <v>163.95754846750506</v>
      </c>
      <c r="BW102" s="74">
        <f t="shared" si="136"/>
        <v>169.20419001846523</v>
      </c>
      <c r="BX102" s="74">
        <f t="shared" si="137"/>
        <v>174.61872409905612</v>
      </c>
      <c r="BY102" s="74">
        <f t="shared" si="138"/>
        <v>180.20652327022592</v>
      </c>
      <c r="BZ102" s="74">
        <f t="shared" si="139"/>
        <v>185.97313201487316</v>
      </c>
      <c r="CA102" s="74">
        <f t="shared" si="140"/>
        <v>191.92427223934911</v>
      </c>
      <c r="CB102" s="74">
        <f t="shared" si="141"/>
        <v>198.06584895100829</v>
      </c>
      <c r="CC102" s="74">
        <f t="shared" si="142"/>
        <v>204.40395611744057</v>
      </c>
      <c r="CD102" s="74">
        <f t="shared" si="143"/>
        <v>210.94488271319867</v>
      </c>
      <c r="CE102" s="74">
        <f t="shared" si="144"/>
        <v>217.69511896002103</v>
      </c>
      <c r="CF102" s="74">
        <f t="shared" si="145"/>
        <v>224.66136276674172</v>
      </c>
      <c r="CG102" s="74">
        <f t="shared" si="146"/>
        <v>231.85052637527747</v>
      </c>
      <c r="CH102" s="74">
        <f t="shared" si="147"/>
        <v>239.26974321928634</v>
      </c>
      <c r="CI102" s="74">
        <f t="shared" si="148"/>
        <v>246.9263750023035</v>
      </c>
      <c r="CJ102" s="74">
        <f t="shared" si="149"/>
        <v>254.82801900237723</v>
      </c>
      <c r="CK102" s="74">
        <f t="shared" si="150"/>
        <v>262.98251561045333</v>
      </c>
      <c r="CL102" s="74">
        <f t="shared" si="151"/>
        <v>271.39795610998783</v>
      </c>
      <c r="CM102" s="74">
        <f t="shared" si="152"/>
        <v>280.08269070550745</v>
      </c>
      <c r="CN102" s="74">
        <f t="shared" si="153"/>
        <v>289.04533680808368</v>
      </c>
      <c r="CO102" s="74">
        <f t="shared" si="154"/>
        <v>298.29478758594234</v>
      </c>
      <c r="CP102" s="74">
        <f t="shared" si="155"/>
        <v>307.84022078869253</v>
      </c>
      <c r="CQ102" s="74">
        <f t="shared" si="156"/>
        <v>317.6911078539307</v>
      </c>
      <c r="CR102" s="74">
        <f t="shared" si="157"/>
        <v>327.85722330525647</v>
      </c>
      <c r="CS102" s="74">
        <f t="shared" si="158"/>
        <v>338.34865445102469</v>
      </c>
      <c r="CT102" s="74">
        <f t="shared" si="159"/>
        <v>349.17581139345748</v>
      </c>
      <c r="CU102" s="74">
        <f t="shared" si="160"/>
        <v>360.34943735804814</v>
      </c>
      <c r="CV102" s="74">
        <f t="shared" si="161"/>
        <v>371.88061935350567</v>
      </c>
      <c r="CW102" s="74">
        <f t="shared" si="162"/>
        <v>383.78079917281786</v>
      </c>
      <c r="CX102" s="74">
        <f t="shared" si="163"/>
        <v>396.06178474634805</v>
      </c>
      <c r="CY102" s="74">
        <f t="shared" si="164"/>
        <v>408.73576185823123</v>
      </c>
      <c r="CZ102" s="74">
        <f t="shared" si="165"/>
        <v>421.81530623769464</v>
      </c>
      <c r="DA102" s="74">
        <f t="shared" si="166"/>
        <v>435.31339603730089</v>
      </c>
      <c r="DB102" s="74">
        <f t="shared" si="167"/>
        <v>449.24342471049454</v>
      </c>
      <c r="DC102" s="74">
        <f t="shared" si="168"/>
        <v>463.61921430123039</v>
      </c>
      <c r="DD102" s="74">
        <f t="shared" si="169"/>
        <v>478.45502915886976</v>
      </c>
      <c r="DE102" s="74">
        <f t="shared" si="170"/>
        <v>493.76559009195358</v>
      </c>
      <c r="DF102" s="74">
        <f t="shared" si="171"/>
        <v>509.5660889748961</v>
      </c>
      <c r="DG102" s="74">
        <f t="shared" si="172"/>
        <v>525.87220382209284</v>
      </c>
      <c r="DH102" s="74">
        <f t="shared" si="173"/>
        <v>542.70011434439982</v>
      </c>
      <c r="DI102" s="74">
        <f t="shared" si="174"/>
        <v>560.06651800342058</v>
      </c>
      <c r="DJ102" s="74">
        <f t="shared" si="175"/>
        <v>577.98864657953004</v>
      </c>
    </row>
    <row r="103" spans="2:114" x14ac:dyDescent="0.2">
      <c r="B103" s="236" t="str">
        <f t="shared" si="176"/>
        <v>Semiconductors &amp; LED</v>
      </c>
      <c r="C103" s="65" t="s">
        <v>2</v>
      </c>
      <c r="D103" s="74">
        <f t="shared" ref="D103:AF103" si="189">D$81*D93</f>
        <v>4.0286399499248207</v>
      </c>
      <c r="E103" s="74">
        <f t="shared" si="189"/>
        <v>2.7362928962646804</v>
      </c>
      <c r="F103" s="74">
        <f t="shared" si="189"/>
        <v>2.7988733086817184</v>
      </c>
      <c r="G103" s="74">
        <f t="shared" si="189"/>
        <v>2.8737038588810511</v>
      </c>
      <c r="H103" s="74">
        <f t="shared" si="189"/>
        <v>2.937667064010502</v>
      </c>
      <c r="I103" s="74">
        <f t="shared" si="189"/>
        <v>5.9193963873187716</v>
      </c>
      <c r="J103" s="74">
        <f t="shared" si="189"/>
        <v>4.8645901409335792</v>
      </c>
      <c r="K103" s="74">
        <f t="shared" si="189"/>
        <v>5.9766434419632581</v>
      </c>
      <c r="L103" s="74">
        <f t="shared" si="189"/>
        <v>6.1554089994943721</v>
      </c>
      <c r="M103" s="74">
        <f t="shared" si="189"/>
        <v>5.8372538408700061</v>
      </c>
      <c r="N103" s="74">
        <f t="shared" si="189"/>
        <v>10.170717911468127</v>
      </c>
      <c r="O103" s="74">
        <f t="shared" si="189"/>
        <v>10.832272280063806</v>
      </c>
      <c r="P103" s="74">
        <f t="shared" si="189"/>
        <v>10.797005622820457</v>
      </c>
      <c r="Q103" s="74">
        <f t="shared" si="189"/>
        <v>12.444137392837929</v>
      </c>
      <c r="R103" s="74">
        <f t="shared" si="189"/>
        <v>14.182509083087897</v>
      </c>
      <c r="S103" s="74">
        <f t="shared" si="189"/>
        <v>18.399655080523324</v>
      </c>
      <c r="T103" s="74">
        <f t="shared" si="189"/>
        <v>23.644816315467867</v>
      </c>
      <c r="U103" s="74">
        <f t="shared" si="189"/>
        <v>23.59264561398145</v>
      </c>
      <c r="V103" s="74">
        <f t="shared" si="189"/>
        <v>24.51831042451045</v>
      </c>
      <c r="W103" s="74">
        <f t="shared" si="189"/>
        <v>24.053255771163677</v>
      </c>
      <c r="X103" s="74">
        <f t="shared" si="189"/>
        <v>27.039394261783677</v>
      </c>
      <c r="Y103" s="74">
        <f t="shared" si="189"/>
        <v>30.286228633341146</v>
      </c>
      <c r="Z103" s="74">
        <f t="shared" si="189"/>
        <v>36.132677559196885</v>
      </c>
      <c r="AA103" s="74">
        <f t="shared" si="189"/>
        <v>36.509902715953288</v>
      </c>
      <c r="AB103" s="74">
        <f t="shared" si="189"/>
        <v>38.851109204249092</v>
      </c>
      <c r="AC103" s="74">
        <f t="shared" si="189"/>
        <v>34.642887934383118</v>
      </c>
      <c r="AD103" s="74">
        <f t="shared" si="189"/>
        <v>30.695021249398252</v>
      </c>
      <c r="AE103" s="74">
        <f t="shared" si="189"/>
        <v>31.939033994213592</v>
      </c>
      <c r="AF103" s="74">
        <f t="shared" si="189"/>
        <v>32.973721683134393</v>
      </c>
      <c r="AG103" s="74">
        <f t="shared" ref="AG103" si="190">AG$81*AG93</f>
        <v>33.800652993026134</v>
      </c>
      <c r="AH103" s="74">
        <f t="shared" ref="AH103:BL103" si="191">AG103*(1+AH$84)</f>
        <v>34.88227388880297</v>
      </c>
      <c r="AI103" s="74">
        <f t="shared" si="191"/>
        <v>35.998506653244668</v>
      </c>
      <c r="AJ103" s="74">
        <f t="shared" si="191"/>
        <v>37.150458866148497</v>
      </c>
      <c r="AK103" s="74">
        <f t="shared" si="191"/>
        <v>38.339273549865247</v>
      </c>
      <c r="AL103" s="74">
        <f t="shared" si="191"/>
        <v>39.566130303460938</v>
      </c>
      <c r="AM103" s="74">
        <f t="shared" si="191"/>
        <v>40.832246473171686</v>
      </c>
      <c r="AN103" s="74">
        <f t="shared" si="191"/>
        <v>42.138878360313178</v>
      </c>
      <c r="AO103" s="74">
        <f t="shared" si="191"/>
        <v>43.4873224678432</v>
      </c>
      <c r="AP103" s="74">
        <f t="shared" si="191"/>
        <v>44.87891678681418</v>
      </c>
      <c r="AQ103" s="74">
        <f t="shared" si="191"/>
        <v>46.315042123992235</v>
      </c>
      <c r="AR103" s="74">
        <f t="shared" si="191"/>
        <v>47.797123471959985</v>
      </c>
      <c r="AS103" s="74">
        <f t="shared" si="191"/>
        <v>49.326631423062707</v>
      </c>
      <c r="AT103" s="74">
        <f t="shared" si="191"/>
        <v>50.905083628600714</v>
      </c>
      <c r="AU103" s="74">
        <f t="shared" si="191"/>
        <v>52.534046304715936</v>
      </c>
      <c r="AV103" s="74">
        <f t="shared" si="191"/>
        <v>54.215135786466846</v>
      </c>
      <c r="AW103" s="74">
        <f t="shared" si="191"/>
        <v>55.950020131633785</v>
      </c>
      <c r="AX103" s="74">
        <f t="shared" si="191"/>
        <v>57.740420775846069</v>
      </c>
      <c r="AY103" s="74">
        <f t="shared" si="191"/>
        <v>59.588114240673143</v>
      </c>
      <c r="AZ103" s="74">
        <f t="shared" si="191"/>
        <v>61.494933896374683</v>
      </c>
      <c r="BA103" s="74">
        <f t="shared" si="191"/>
        <v>63.462771781058677</v>
      </c>
      <c r="BB103" s="74">
        <f t="shared" si="191"/>
        <v>65.49358047805255</v>
      </c>
      <c r="BC103" s="74">
        <f t="shared" si="191"/>
        <v>67.589375053350238</v>
      </c>
      <c r="BD103" s="74">
        <f t="shared" si="191"/>
        <v>69.752235055057454</v>
      </c>
      <c r="BE103" s="74">
        <f t="shared" si="191"/>
        <v>71.984306576819293</v>
      </c>
      <c r="BF103" s="74">
        <f t="shared" si="191"/>
        <v>74.287804387277518</v>
      </c>
      <c r="BG103" s="74">
        <f t="shared" si="191"/>
        <v>76.665014127670403</v>
      </c>
      <c r="BH103" s="74">
        <f t="shared" si="191"/>
        <v>79.118294579755855</v>
      </c>
      <c r="BI103" s="74">
        <f t="shared" si="191"/>
        <v>81.650080006308045</v>
      </c>
      <c r="BJ103" s="74">
        <f t="shared" si="191"/>
        <v>84.262882566509901</v>
      </c>
      <c r="BK103" s="74">
        <f t="shared" si="191"/>
        <v>86.959294808638219</v>
      </c>
      <c r="BL103" s="74">
        <f t="shared" si="191"/>
        <v>89.741992242514641</v>
      </c>
      <c r="BM103" s="74">
        <f t="shared" si="126"/>
        <v>92.613735994275117</v>
      </c>
      <c r="BN103" s="74">
        <f t="shared" si="127"/>
        <v>95.577375546091929</v>
      </c>
      <c r="BO103" s="74">
        <f t="shared" si="128"/>
        <v>98.635851563566874</v>
      </c>
      <c r="BP103" s="74">
        <f t="shared" si="129"/>
        <v>101.79219881360102</v>
      </c>
      <c r="BQ103" s="74">
        <f t="shared" si="130"/>
        <v>105.04954917563626</v>
      </c>
      <c r="BR103" s="74">
        <f t="shared" si="131"/>
        <v>108.41113474925662</v>
      </c>
      <c r="BS103" s="74">
        <f t="shared" si="132"/>
        <v>111.88029106123284</v>
      </c>
      <c r="BT103" s="74">
        <f t="shared" si="133"/>
        <v>115.4604603751923</v>
      </c>
      <c r="BU103" s="74">
        <f t="shared" si="134"/>
        <v>119.15519510719845</v>
      </c>
      <c r="BV103" s="74">
        <f t="shared" si="135"/>
        <v>122.9681613506288</v>
      </c>
      <c r="BW103" s="74">
        <f t="shared" si="136"/>
        <v>126.90314251384893</v>
      </c>
      <c r="BX103" s="74">
        <f t="shared" si="137"/>
        <v>130.96404307429211</v>
      </c>
      <c r="BY103" s="74">
        <f t="shared" si="138"/>
        <v>135.15489245266946</v>
      </c>
      <c r="BZ103" s="74">
        <f t="shared" si="139"/>
        <v>139.4798490111549</v>
      </c>
      <c r="CA103" s="74">
        <f t="shared" si="140"/>
        <v>143.94320417951187</v>
      </c>
      <c r="CB103" s="74">
        <f t="shared" si="141"/>
        <v>148.54938671325624</v>
      </c>
      <c r="CC103" s="74">
        <f t="shared" si="142"/>
        <v>153.30296708808044</v>
      </c>
      <c r="CD103" s="74">
        <f t="shared" si="143"/>
        <v>158.20866203489902</v>
      </c>
      <c r="CE103" s="74">
        <f t="shared" si="144"/>
        <v>163.27133922001579</v>
      </c>
      <c r="CF103" s="74">
        <f t="shared" si="145"/>
        <v>168.49602207505629</v>
      </c>
      <c r="CG103" s="74">
        <f t="shared" si="146"/>
        <v>173.8878947814581</v>
      </c>
      <c r="CH103" s="74">
        <f t="shared" si="147"/>
        <v>179.45230741446477</v>
      </c>
      <c r="CI103" s="74">
        <f t="shared" si="148"/>
        <v>185.19478125172765</v>
      </c>
      <c r="CJ103" s="74">
        <f t="shared" si="149"/>
        <v>191.12101425178292</v>
      </c>
      <c r="CK103" s="74">
        <f t="shared" si="150"/>
        <v>197.23688670783997</v>
      </c>
      <c r="CL103" s="74">
        <f t="shared" si="151"/>
        <v>203.54846708249084</v>
      </c>
      <c r="CM103" s="74">
        <f t="shared" si="152"/>
        <v>210.06201802913057</v>
      </c>
      <c r="CN103" s="74">
        <f t="shared" si="153"/>
        <v>216.78400260606276</v>
      </c>
      <c r="CO103" s="74">
        <f t="shared" si="154"/>
        <v>223.72109068945676</v>
      </c>
      <c r="CP103" s="74">
        <f t="shared" si="155"/>
        <v>230.88016559151939</v>
      </c>
      <c r="CQ103" s="74">
        <f t="shared" si="156"/>
        <v>238.26833089044803</v>
      </c>
      <c r="CR103" s="74">
        <f t="shared" si="157"/>
        <v>245.89291747894237</v>
      </c>
      <c r="CS103" s="74">
        <f t="shared" si="158"/>
        <v>253.76149083826851</v>
      </c>
      <c r="CT103" s="74">
        <f t="shared" si="159"/>
        <v>261.88185854509311</v>
      </c>
      <c r="CU103" s="74">
        <f t="shared" si="160"/>
        <v>270.2620780185361</v>
      </c>
      <c r="CV103" s="74">
        <f t="shared" si="161"/>
        <v>278.91046451512926</v>
      </c>
      <c r="CW103" s="74">
        <f t="shared" si="162"/>
        <v>287.83559937961343</v>
      </c>
      <c r="CX103" s="74">
        <f t="shared" si="163"/>
        <v>297.04633855976107</v>
      </c>
      <c r="CY103" s="74">
        <f t="shared" si="164"/>
        <v>306.55182139367344</v>
      </c>
      <c r="CZ103" s="74">
        <f t="shared" si="165"/>
        <v>316.361479678271</v>
      </c>
      <c r="DA103" s="74">
        <f t="shared" si="166"/>
        <v>326.48504702797567</v>
      </c>
      <c r="DB103" s="74">
        <f t="shared" si="167"/>
        <v>336.9325685328709</v>
      </c>
      <c r="DC103" s="74">
        <f t="shared" si="168"/>
        <v>347.71441072592279</v>
      </c>
      <c r="DD103" s="74">
        <f t="shared" si="169"/>
        <v>358.84127186915231</v>
      </c>
      <c r="DE103" s="74">
        <f t="shared" si="170"/>
        <v>370.3241925689652</v>
      </c>
      <c r="DF103" s="74">
        <f t="shared" si="171"/>
        <v>382.17456673117209</v>
      </c>
      <c r="DG103" s="74">
        <f t="shared" si="172"/>
        <v>394.40415286656963</v>
      </c>
      <c r="DH103" s="74">
        <f t="shared" si="173"/>
        <v>407.02508575829989</v>
      </c>
      <c r="DI103" s="74">
        <f t="shared" si="174"/>
        <v>420.04988850256552</v>
      </c>
      <c r="DJ103" s="74">
        <f t="shared" si="175"/>
        <v>433.49148493464764</v>
      </c>
    </row>
    <row r="104" spans="2:114" x14ac:dyDescent="0.2">
      <c r="B104" s="236" t="str">
        <f t="shared" si="176"/>
        <v>others</v>
      </c>
      <c r="C104" s="65" t="s">
        <v>2</v>
      </c>
      <c r="D104" s="74">
        <f t="shared" ref="D104:AF104" si="192">D$81*D94</f>
        <v>12.085919849774461</v>
      </c>
      <c r="E104" s="74">
        <f t="shared" si="192"/>
        <v>8.2088786887940408</v>
      </c>
      <c r="F104" s="74">
        <f t="shared" si="192"/>
        <v>8.3966199260451546</v>
      </c>
      <c r="G104" s="74">
        <f t="shared" si="192"/>
        <v>8.6211115766431536</v>
      </c>
      <c r="H104" s="74">
        <f t="shared" si="192"/>
        <v>8.8130011920315052</v>
      </c>
      <c r="I104" s="74">
        <f t="shared" si="192"/>
        <v>17.758189161956317</v>
      </c>
      <c r="J104" s="74">
        <f t="shared" si="192"/>
        <v>14.593770422800738</v>
      </c>
      <c r="K104" s="74">
        <f t="shared" si="192"/>
        <v>17.929930325889774</v>
      </c>
      <c r="L104" s="74">
        <f t="shared" si="192"/>
        <v>18.466226998483116</v>
      </c>
      <c r="M104" s="74">
        <f t="shared" si="192"/>
        <v>17.511761522610019</v>
      </c>
      <c r="N104" s="74">
        <f t="shared" si="192"/>
        <v>30.512153734404382</v>
      </c>
      <c r="O104" s="74">
        <f t="shared" si="192"/>
        <v>32.496816840191421</v>
      </c>
      <c r="P104" s="74">
        <f t="shared" si="192"/>
        <v>32.391016868461371</v>
      </c>
      <c r="Q104" s="74">
        <f t="shared" si="192"/>
        <v>37.332412178513792</v>
      </c>
      <c r="R104" s="74">
        <f t="shared" si="192"/>
        <v>42.547527249263695</v>
      </c>
      <c r="S104" s="74">
        <f t="shared" si="192"/>
        <v>55.198965241569972</v>
      </c>
      <c r="T104" s="74">
        <f t="shared" si="192"/>
        <v>70.934448946403606</v>
      </c>
      <c r="U104" s="74">
        <f t="shared" si="192"/>
        <v>70.777936841944353</v>
      </c>
      <c r="V104" s="74">
        <f t="shared" si="192"/>
        <v>73.554931273531352</v>
      </c>
      <c r="W104" s="74">
        <f t="shared" si="192"/>
        <v>72.159767313491031</v>
      </c>
      <c r="X104" s="74">
        <f t="shared" si="192"/>
        <v>81.118182785351024</v>
      </c>
      <c r="Y104" s="74">
        <f t="shared" si="192"/>
        <v>90.858685900023431</v>
      </c>
      <c r="Z104" s="74">
        <f t="shared" si="192"/>
        <v>108.39803267759066</v>
      </c>
      <c r="AA104" s="74">
        <f t="shared" si="192"/>
        <v>109.52970814785986</v>
      </c>
      <c r="AB104" s="74">
        <f t="shared" si="192"/>
        <v>116.55332761274727</v>
      </c>
      <c r="AC104" s="74">
        <f t="shared" si="192"/>
        <v>103.92866380314935</v>
      </c>
      <c r="AD104" s="74">
        <f t="shared" si="192"/>
        <v>92.085063748194756</v>
      </c>
      <c r="AE104" s="74">
        <f t="shared" si="192"/>
        <v>95.817101982640779</v>
      </c>
      <c r="AF104" s="74">
        <f t="shared" si="192"/>
        <v>98.921165049403186</v>
      </c>
      <c r="AG104" s="74">
        <f t="shared" ref="AG104" si="193">AG$81*AG94</f>
        <v>101.4019589790784</v>
      </c>
      <c r="AH104" s="74">
        <f t="shared" ref="AH104:BL104" si="194">AG104*(1+AH$84)</f>
        <v>104.64682166640891</v>
      </c>
      <c r="AI104" s="74">
        <f t="shared" si="194"/>
        <v>107.995519959734</v>
      </c>
      <c r="AJ104" s="74">
        <f t="shared" si="194"/>
        <v>111.45137659844549</v>
      </c>
      <c r="AK104" s="74">
        <f t="shared" si="194"/>
        <v>115.01782064959575</v>
      </c>
      <c r="AL104" s="74">
        <f t="shared" si="194"/>
        <v>118.69839091038281</v>
      </c>
      <c r="AM104" s="74">
        <f t="shared" si="194"/>
        <v>122.49673941951507</v>
      </c>
      <c r="AN104" s="74">
        <f t="shared" si="194"/>
        <v>126.41663508093956</v>
      </c>
      <c r="AO104" s="74">
        <f t="shared" si="194"/>
        <v>130.46196740352963</v>
      </c>
      <c r="AP104" s="74">
        <f t="shared" si="194"/>
        <v>134.63675036044259</v>
      </c>
      <c r="AQ104" s="74">
        <f t="shared" si="194"/>
        <v>138.94512637197676</v>
      </c>
      <c r="AR104" s="74">
        <f t="shared" si="194"/>
        <v>143.39137041588</v>
      </c>
      <c r="AS104" s="74">
        <f t="shared" si="194"/>
        <v>147.97989426918818</v>
      </c>
      <c r="AT104" s="74">
        <f t="shared" si="194"/>
        <v>152.71525088580219</v>
      </c>
      <c r="AU104" s="74">
        <f t="shared" si="194"/>
        <v>157.60213891414787</v>
      </c>
      <c r="AV104" s="74">
        <f t="shared" si="194"/>
        <v>162.64540735940062</v>
      </c>
      <c r="AW104" s="74">
        <f t="shared" si="194"/>
        <v>167.85006039490145</v>
      </c>
      <c r="AX104" s="74">
        <f t="shared" si="194"/>
        <v>173.22126232753831</v>
      </c>
      <c r="AY104" s="74">
        <f t="shared" si="194"/>
        <v>178.76434272201953</v>
      </c>
      <c r="AZ104" s="74">
        <f t="shared" si="194"/>
        <v>184.48480168912417</v>
      </c>
      <c r="BA104" s="74">
        <f t="shared" si="194"/>
        <v>190.38831534317615</v>
      </c>
      <c r="BB104" s="74">
        <f t="shared" si="194"/>
        <v>196.48074143415778</v>
      </c>
      <c r="BC104" s="74">
        <f t="shared" si="194"/>
        <v>202.76812516005083</v>
      </c>
      <c r="BD104" s="74">
        <f t="shared" si="194"/>
        <v>209.25670516517246</v>
      </c>
      <c r="BE104" s="74">
        <f t="shared" si="194"/>
        <v>215.95291973045798</v>
      </c>
      <c r="BF104" s="74">
        <f t="shared" si="194"/>
        <v>222.86341316183265</v>
      </c>
      <c r="BG104" s="74">
        <f t="shared" si="194"/>
        <v>229.99504238301131</v>
      </c>
      <c r="BH104" s="74">
        <f t="shared" si="194"/>
        <v>237.35488373926768</v>
      </c>
      <c r="BI104" s="74">
        <f t="shared" si="194"/>
        <v>244.95024001892426</v>
      </c>
      <c r="BJ104" s="74">
        <f t="shared" si="194"/>
        <v>252.78864769952983</v>
      </c>
      <c r="BK104" s="74">
        <f t="shared" si="194"/>
        <v>260.87788442591477</v>
      </c>
      <c r="BL104" s="74">
        <f t="shared" si="194"/>
        <v>269.22597672754404</v>
      </c>
      <c r="BM104" s="74">
        <f t="shared" si="126"/>
        <v>277.84120798282544</v>
      </c>
      <c r="BN104" s="74">
        <f t="shared" si="127"/>
        <v>286.73212663827587</v>
      </c>
      <c r="BO104" s="74">
        <f t="shared" si="128"/>
        <v>295.90755469070069</v>
      </c>
      <c r="BP104" s="74">
        <f t="shared" si="129"/>
        <v>305.3765964408031</v>
      </c>
      <c r="BQ104" s="74">
        <f t="shared" si="130"/>
        <v>315.1486475269088</v>
      </c>
      <c r="BR104" s="74">
        <f t="shared" si="131"/>
        <v>325.2334042477699</v>
      </c>
      <c r="BS104" s="74">
        <f t="shared" si="132"/>
        <v>335.64087318369855</v>
      </c>
      <c r="BT104" s="74">
        <f t="shared" si="133"/>
        <v>346.38138112557692</v>
      </c>
      <c r="BU104" s="74">
        <f t="shared" si="134"/>
        <v>357.46558532159537</v>
      </c>
      <c r="BV104" s="74">
        <f t="shared" si="135"/>
        <v>368.90448405188641</v>
      </c>
      <c r="BW104" s="74">
        <f t="shared" si="136"/>
        <v>380.7094275415468</v>
      </c>
      <c r="BX104" s="74">
        <f t="shared" si="137"/>
        <v>392.89212922287629</v>
      </c>
      <c r="BY104" s="74">
        <f t="shared" si="138"/>
        <v>405.46467735800837</v>
      </c>
      <c r="BZ104" s="74">
        <f t="shared" si="139"/>
        <v>418.43954703346463</v>
      </c>
      <c r="CA104" s="74">
        <f t="shared" si="140"/>
        <v>431.82961253853551</v>
      </c>
      <c r="CB104" s="74">
        <f t="shared" si="141"/>
        <v>445.64816013976866</v>
      </c>
      <c r="CC104" s="74">
        <f t="shared" si="142"/>
        <v>459.90890126424125</v>
      </c>
      <c r="CD104" s="74">
        <f t="shared" si="143"/>
        <v>474.62598610469701</v>
      </c>
      <c r="CE104" s="74">
        <f t="shared" si="144"/>
        <v>489.81401766004734</v>
      </c>
      <c r="CF104" s="74">
        <f t="shared" si="145"/>
        <v>505.48806622516889</v>
      </c>
      <c r="CG104" s="74">
        <f t="shared" si="146"/>
        <v>521.66368434437436</v>
      </c>
      <c r="CH104" s="74">
        <f t="shared" si="147"/>
        <v>538.35692224339437</v>
      </c>
      <c r="CI104" s="74">
        <f t="shared" si="148"/>
        <v>555.584343755183</v>
      </c>
      <c r="CJ104" s="74">
        <f t="shared" si="149"/>
        <v>573.36304275534883</v>
      </c>
      <c r="CK104" s="74">
        <f t="shared" si="150"/>
        <v>591.71066012352003</v>
      </c>
      <c r="CL104" s="74">
        <f t="shared" si="151"/>
        <v>610.64540124747271</v>
      </c>
      <c r="CM104" s="74">
        <f t="shared" si="152"/>
        <v>630.18605408739188</v>
      </c>
      <c r="CN104" s="74">
        <f t="shared" si="153"/>
        <v>650.35200781818844</v>
      </c>
      <c r="CO104" s="74">
        <f t="shared" si="154"/>
        <v>671.16327206837047</v>
      </c>
      <c r="CP104" s="74">
        <f t="shared" si="155"/>
        <v>692.6404967745583</v>
      </c>
      <c r="CQ104" s="74">
        <f t="shared" si="156"/>
        <v>714.80499267134417</v>
      </c>
      <c r="CR104" s="74">
        <f t="shared" si="157"/>
        <v>737.67875243682715</v>
      </c>
      <c r="CS104" s="74">
        <f t="shared" si="158"/>
        <v>761.28447251480566</v>
      </c>
      <c r="CT104" s="74">
        <f t="shared" si="159"/>
        <v>785.64557563527944</v>
      </c>
      <c r="CU104" s="74">
        <f t="shared" si="160"/>
        <v>810.78623405560836</v>
      </c>
      <c r="CV104" s="74">
        <f t="shared" si="161"/>
        <v>836.73139354538785</v>
      </c>
      <c r="CW104" s="74">
        <f t="shared" si="162"/>
        <v>863.50679813884028</v>
      </c>
      <c r="CX104" s="74">
        <f t="shared" si="163"/>
        <v>891.13901567928315</v>
      </c>
      <c r="CY104" s="74">
        <f t="shared" si="164"/>
        <v>919.65546418102019</v>
      </c>
      <c r="CZ104" s="74">
        <f t="shared" si="165"/>
        <v>949.08443903481282</v>
      </c>
      <c r="DA104" s="74">
        <f t="shared" si="166"/>
        <v>979.45514108392683</v>
      </c>
      <c r="DB104" s="74">
        <f t="shared" si="167"/>
        <v>1010.7977055986125</v>
      </c>
      <c r="DC104" s="74">
        <f t="shared" si="168"/>
        <v>1043.1432321777681</v>
      </c>
      <c r="DD104" s="74">
        <f t="shared" si="169"/>
        <v>1076.5238156074568</v>
      </c>
      <c r="DE104" s="74">
        <f t="shared" si="170"/>
        <v>1110.9725777068954</v>
      </c>
      <c r="DF104" s="74">
        <f t="shared" si="171"/>
        <v>1146.5237001935161</v>
      </c>
      <c r="DG104" s="74">
        <f t="shared" si="172"/>
        <v>1183.2124585997087</v>
      </c>
      <c r="DH104" s="74">
        <f t="shared" si="173"/>
        <v>1221.0752572748995</v>
      </c>
      <c r="DI104" s="74">
        <f t="shared" si="174"/>
        <v>1260.1496655076962</v>
      </c>
      <c r="DJ104" s="74">
        <f t="shared" si="175"/>
        <v>1300.4744548039425</v>
      </c>
    </row>
    <row r="105" spans="2:114" x14ac:dyDescent="0.2">
      <c r="B105" s="64" t="s">
        <v>58</v>
      </c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/>
      <c r="CB105" s="65"/>
      <c r="CC105" s="65"/>
      <c r="CD105" s="65"/>
      <c r="CE105" s="65"/>
      <c r="CF105" s="65"/>
      <c r="CG105" s="65"/>
      <c r="CH105" s="65"/>
      <c r="CI105" s="65"/>
      <c r="CJ105" s="65"/>
      <c r="CK105" s="65"/>
      <c r="CL105" s="65"/>
      <c r="CM105" s="65"/>
      <c r="CN105" s="65"/>
      <c r="CO105" s="65"/>
      <c r="CP105" s="65"/>
      <c r="CQ105" s="65"/>
      <c r="CR105" s="65"/>
      <c r="CS105" s="65"/>
      <c r="CT105" s="65"/>
      <c r="CU105" s="65"/>
      <c r="CV105" s="65"/>
      <c r="CW105" s="65"/>
      <c r="CX105" s="65"/>
      <c r="CY105" s="65"/>
      <c r="CZ105" s="65"/>
      <c r="DA105" s="65"/>
      <c r="DB105" s="65"/>
      <c r="DC105" s="65"/>
      <c r="DD105" s="65"/>
      <c r="DE105" s="65"/>
      <c r="DF105" s="65"/>
      <c r="DG105" s="65"/>
      <c r="DH105" s="65"/>
      <c r="DI105" s="65"/>
      <c r="DJ105" s="65"/>
    </row>
    <row r="106" spans="2:114" x14ac:dyDescent="0.2">
      <c r="B106" s="236" t="str">
        <f>B88</f>
        <v>Flat Panel Display</v>
      </c>
      <c r="C106" s="65" t="s">
        <v>2</v>
      </c>
      <c r="D106" s="74">
        <f t="shared" ref="D106:AF106" si="195">D$81*D88</f>
        <v>81.915678981804675</v>
      </c>
      <c r="E106" s="74">
        <f t="shared" si="195"/>
        <v>55.637955557381829</v>
      </c>
      <c r="F106" s="74">
        <f t="shared" si="195"/>
        <v>56.910423943194942</v>
      </c>
      <c r="G106" s="74">
        <f t="shared" si="195"/>
        <v>58.431978463914703</v>
      </c>
      <c r="H106" s="74">
        <f t="shared" si="195"/>
        <v>59.732563634880208</v>
      </c>
      <c r="I106" s="74">
        <f t="shared" si="195"/>
        <v>120.3610598754817</v>
      </c>
      <c r="J106" s="74">
        <f t="shared" si="195"/>
        <v>98.913332865649437</v>
      </c>
      <c r="K106" s="74">
        <f t="shared" si="195"/>
        <v>121.52508331991957</v>
      </c>
      <c r="L106" s="74">
        <f t="shared" si="195"/>
        <v>125.1599829897189</v>
      </c>
      <c r="M106" s="74">
        <f t="shared" si="195"/>
        <v>118.69082809769013</v>
      </c>
      <c r="N106" s="74">
        <f t="shared" si="195"/>
        <v>206.80459753318524</v>
      </c>
      <c r="O106" s="74">
        <f t="shared" si="195"/>
        <v>220.25620302796406</v>
      </c>
      <c r="P106" s="74">
        <f t="shared" si="195"/>
        <v>219.53911433068262</v>
      </c>
      <c r="Q106" s="74">
        <f t="shared" si="195"/>
        <v>253.03079365437125</v>
      </c>
      <c r="R106" s="74">
        <f t="shared" si="195"/>
        <v>288.37768468945393</v>
      </c>
      <c r="S106" s="74">
        <f t="shared" si="195"/>
        <v>374.12631997064096</v>
      </c>
      <c r="T106" s="74">
        <f t="shared" si="195"/>
        <v>480.77793174784665</v>
      </c>
      <c r="U106" s="74">
        <f t="shared" si="195"/>
        <v>479.71712748428951</v>
      </c>
      <c r="V106" s="74">
        <f t="shared" si="195"/>
        <v>498.5389786317125</v>
      </c>
      <c r="W106" s="74">
        <f t="shared" si="195"/>
        <v>489.08286734699476</v>
      </c>
      <c r="X106" s="74">
        <f t="shared" si="195"/>
        <v>549.80101665626808</v>
      </c>
      <c r="Y106" s="74">
        <f t="shared" si="195"/>
        <v>615.81998221126992</v>
      </c>
      <c r="Z106" s="74">
        <f t="shared" si="195"/>
        <v>734.69777703700333</v>
      </c>
      <c r="AA106" s="74">
        <f t="shared" si="195"/>
        <v>742.36802189105026</v>
      </c>
      <c r="AB106" s="74">
        <f t="shared" si="195"/>
        <v>789.9725538197315</v>
      </c>
      <c r="AC106" s="74">
        <f t="shared" si="195"/>
        <v>704.40538799912338</v>
      </c>
      <c r="AD106" s="74">
        <f t="shared" si="195"/>
        <v>624.13209873776452</v>
      </c>
      <c r="AE106" s="74">
        <f t="shared" si="195"/>
        <v>649.42702454900973</v>
      </c>
      <c r="AF106" s="74">
        <f t="shared" si="195"/>
        <v>670.46567422373278</v>
      </c>
      <c r="AG106" s="74">
        <f t="shared" ref="AG106" si="196">AG$81*AG88</f>
        <v>687.2799441915314</v>
      </c>
      <c r="AH106" s="74">
        <f>AH98</f>
        <v>709.27290240566037</v>
      </c>
      <c r="AI106" s="74">
        <f t="shared" ref="AI106:BL106" si="197">AH106*(1+AI$85)</f>
        <v>731.96963528264155</v>
      </c>
      <c r="AJ106" s="74">
        <f t="shared" si="197"/>
        <v>755.39266361168609</v>
      </c>
      <c r="AK106" s="74">
        <f t="shared" si="197"/>
        <v>779.56522884726007</v>
      </c>
      <c r="AL106" s="74">
        <f t="shared" si="197"/>
        <v>804.51131617037242</v>
      </c>
      <c r="AM106" s="74">
        <f t="shared" si="197"/>
        <v>830.25567828782437</v>
      </c>
      <c r="AN106" s="74">
        <f t="shared" si="197"/>
        <v>856.82385999303472</v>
      </c>
      <c r="AO106" s="74">
        <f t="shared" si="197"/>
        <v>884.24222351281185</v>
      </c>
      <c r="AP106" s="74">
        <f t="shared" si="197"/>
        <v>912.5379746652219</v>
      </c>
      <c r="AQ106" s="74">
        <f t="shared" si="197"/>
        <v>941.73918985450905</v>
      </c>
      <c r="AR106" s="74">
        <f t="shared" si="197"/>
        <v>971.87484392985334</v>
      </c>
      <c r="AS106" s="74">
        <f t="shared" si="197"/>
        <v>1002.9748389356087</v>
      </c>
      <c r="AT106" s="74">
        <f t="shared" si="197"/>
        <v>1035.0700337815481</v>
      </c>
      <c r="AU106" s="74">
        <f t="shared" si="197"/>
        <v>1068.1922748625577</v>
      </c>
      <c r="AV106" s="74">
        <f t="shared" si="197"/>
        <v>1102.3744276581597</v>
      </c>
      <c r="AW106" s="74">
        <f t="shared" si="197"/>
        <v>1137.6504093432209</v>
      </c>
      <c r="AX106" s="74">
        <f t="shared" si="197"/>
        <v>1174.055222442204</v>
      </c>
      <c r="AY106" s="74">
        <f t="shared" si="197"/>
        <v>1211.6249895603546</v>
      </c>
      <c r="AZ106" s="74">
        <f t="shared" si="197"/>
        <v>1250.396989226286</v>
      </c>
      <c r="BA106" s="74">
        <f t="shared" si="197"/>
        <v>1290.4096928815272</v>
      </c>
      <c r="BB106" s="74">
        <f t="shared" si="197"/>
        <v>1331.702803053736</v>
      </c>
      <c r="BC106" s="74">
        <f t="shared" si="197"/>
        <v>1374.3172927514556</v>
      </c>
      <c r="BD106" s="74">
        <f t="shared" si="197"/>
        <v>1418.2954461195022</v>
      </c>
      <c r="BE106" s="74">
        <f t="shared" si="197"/>
        <v>1463.6809003953263</v>
      </c>
      <c r="BF106" s="74">
        <f t="shared" si="197"/>
        <v>1510.5186892079766</v>
      </c>
      <c r="BG106" s="74">
        <f t="shared" si="197"/>
        <v>1558.8552872626319</v>
      </c>
      <c r="BH106" s="74">
        <f t="shared" si="197"/>
        <v>1608.7386564550361</v>
      </c>
      <c r="BI106" s="74">
        <f t="shared" si="197"/>
        <v>1660.2182934615973</v>
      </c>
      <c r="BJ106" s="74">
        <f t="shared" si="197"/>
        <v>1713.3452788523684</v>
      </c>
      <c r="BK106" s="74">
        <f t="shared" si="197"/>
        <v>1768.1723277756444</v>
      </c>
      <c r="BL106" s="74">
        <f t="shared" si="197"/>
        <v>1824.753842264465</v>
      </c>
      <c r="BM106" s="74">
        <f t="shared" ref="BM106:BM112" si="198">BL106*(1+BM$85)</f>
        <v>1883.1459652169278</v>
      </c>
      <c r="BN106" s="74">
        <f t="shared" ref="BN106:BN112" si="199">BM106*(1+BN$85)</f>
        <v>1943.4066361038697</v>
      </c>
      <c r="BO106" s="74">
        <f t="shared" ref="BO106:BO112" si="200">BN106*(1+BO$85)</f>
        <v>2005.5956484591936</v>
      </c>
      <c r="BP106" s="74">
        <f t="shared" ref="BP106:BP112" si="201">BO106*(1+BP$85)</f>
        <v>2069.774709209888</v>
      </c>
      <c r="BQ106" s="74">
        <f t="shared" ref="BQ106:BQ112" si="202">BP106*(1+BQ$85)</f>
        <v>2136.0074999046046</v>
      </c>
      <c r="BR106" s="74">
        <f t="shared" ref="BR106:BR112" si="203">BQ106*(1+BR$85)</f>
        <v>2204.3597399015521</v>
      </c>
      <c r="BS106" s="74">
        <f t="shared" ref="BS106:BS112" si="204">BR106*(1+BS$85)</f>
        <v>2274.8992515784016</v>
      </c>
      <c r="BT106" s="74">
        <f t="shared" ref="BT106:BT112" si="205">BS106*(1+BT$85)</f>
        <v>2347.6960276289105</v>
      </c>
      <c r="BU106" s="74">
        <f t="shared" ref="BU106:BU112" si="206">BT106*(1+BU$85)</f>
        <v>2422.8223005130358</v>
      </c>
      <c r="BV106" s="74">
        <f t="shared" ref="BV106:BV112" si="207">BU106*(1+BV$85)</f>
        <v>2500.3526141294528</v>
      </c>
      <c r="BW106" s="74">
        <f t="shared" ref="BW106:BW112" si="208">BV106*(1+BW$85)</f>
        <v>2580.3638977815954</v>
      </c>
      <c r="BX106" s="74">
        <f t="shared" ref="BX106:BX112" si="209">BW106*(1+BX$85)</f>
        <v>2662.9355425106064</v>
      </c>
      <c r="BY106" s="74">
        <f t="shared" ref="BY106:BY112" si="210">BX106*(1+BY$85)</f>
        <v>2748.1494798709459</v>
      </c>
      <c r="BZ106" s="74">
        <f t="shared" ref="BZ106:BZ112" si="211">BY106*(1+BZ$85)</f>
        <v>2836.0902632268162</v>
      </c>
      <c r="CA106" s="74">
        <f t="shared" ref="CA106:CA112" si="212">BZ106*(1+CA$85)</f>
        <v>2926.8451516500745</v>
      </c>
      <c r="CB106" s="74">
        <f t="shared" ref="CB106:CB112" si="213">CA106*(1+CB$85)</f>
        <v>3020.5041965028768</v>
      </c>
      <c r="CC106" s="74">
        <f t="shared" ref="CC106:CC112" si="214">CB106*(1+CC$85)</f>
        <v>3117.1603307909691</v>
      </c>
      <c r="CD106" s="74">
        <f t="shared" ref="CD106:CD112" si="215">CC106*(1+CD$85)</f>
        <v>3216.90946137628</v>
      </c>
      <c r="CE106" s="74">
        <f t="shared" ref="CE106:CE112" si="216">CD106*(1+CE$85)</f>
        <v>3319.8505641403212</v>
      </c>
      <c r="CF106" s="74">
        <f t="shared" ref="CF106:CF112" si="217">CE106*(1+CF$85)</f>
        <v>3426.0857821928116</v>
      </c>
      <c r="CG106" s="74">
        <f t="shared" ref="CG106:CG112" si="218">CF106*(1+CG$85)</f>
        <v>3535.7205272229817</v>
      </c>
      <c r="CH106" s="74">
        <f t="shared" ref="CH106:CH112" si="219">CG106*(1+CH$85)</f>
        <v>3648.8635840941174</v>
      </c>
      <c r="CI106" s="74">
        <f t="shared" ref="CI106:CI112" si="220">CH106*(1+CI$85)</f>
        <v>3765.6272187851291</v>
      </c>
      <c r="CJ106" s="74">
        <f t="shared" ref="CJ106:CJ112" si="221">CI106*(1+CJ$85)</f>
        <v>3886.1272897862532</v>
      </c>
      <c r="CK106" s="74">
        <f t="shared" ref="CK106:CK112" si="222">CJ106*(1+CK$85)</f>
        <v>4010.4833630594135</v>
      </c>
      <c r="CL106" s="74">
        <f t="shared" ref="CL106:CL112" si="223">CK106*(1+CL$85)</f>
        <v>4138.8188306773145</v>
      </c>
      <c r="CM106" s="74">
        <f t="shared" ref="CM106:CM112" si="224">CL106*(1+CM$85)</f>
        <v>4271.2610332589884</v>
      </c>
      <c r="CN106" s="74">
        <f t="shared" ref="CN106:CN112" si="225">CM106*(1+CN$85)</f>
        <v>4407.9413863232758</v>
      </c>
      <c r="CO106" s="74">
        <f t="shared" ref="CO106:CO112" si="226">CN106*(1+CO$85)</f>
        <v>4548.9955106856205</v>
      </c>
      <c r="CP106" s="74">
        <f t="shared" ref="CP106:CP112" si="227">CO106*(1+CP$85)</f>
        <v>4694.5633670275602</v>
      </c>
      <c r="CQ106" s="74">
        <f t="shared" ref="CQ106:CQ112" si="228">CP106*(1+CQ$85)</f>
        <v>4844.7893947724424</v>
      </c>
      <c r="CR106" s="74">
        <f t="shared" ref="CR106:CR112" si="229">CQ106*(1+CR$85)</f>
        <v>4999.8226554051607</v>
      </c>
      <c r="CS106" s="74">
        <f t="shared" ref="CS106:CS112" si="230">CR106*(1+CS$85)</f>
        <v>5159.8169803781257</v>
      </c>
      <c r="CT106" s="74">
        <f t="shared" ref="CT106:CT112" si="231">CS106*(1+CT$85)</f>
        <v>5324.9311237502261</v>
      </c>
      <c r="CU106" s="74">
        <f t="shared" ref="CU106:CU112" si="232">CT106*(1+CU$85)</f>
        <v>5495.3289197102331</v>
      </c>
      <c r="CV106" s="74">
        <f t="shared" ref="CV106:CV112" si="233">CU106*(1+CV$85)</f>
        <v>5671.1794451409605</v>
      </c>
      <c r="CW106" s="74">
        <f t="shared" ref="CW106:CW112" si="234">CV106*(1+CW$85)</f>
        <v>5852.6571873854718</v>
      </c>
      <c r="CX106" s="74">
        <f t="shared" ref="CX106:CX112" si="235">CW106*(1+CX$85)</f>
        <v>6039.9422173818075</v>
      </c>
      <c r="CY106" s="74">
        <f t="shared" ref="CY106:CY112" si="236">CX106*(1+CY$85)</f>
        <v>6233.2203683380258</v>
      </c>
      <c r="CZ106" s="74">
        <f t="shared" ref="CZ106:CZ112" si="237">CY106*(1+CZ$85)</f>
        <v>6432.683420124843</v>
      </c>
      <c r="DA106" s="74">
        <f t="shared" ref="DA106:DA112" si="238">CZ106*(1+DA$85)</f>
        <v>6638.5292895688381</v>
      </c>
      <c r="DB106" s="74">
        <f t="shared" ref="DB106:DB112" si="239">DA106*(1+DB$85)</f>
        <v>6850.9622268350413</v>
      </c>
      <c r="DC106" s="74">
        <f t="shared" ref="DC106:DC112" si="240">DB106*(1+DC$85)</f>
        <v>7070.1930180937625</v>
      </c>
      <c r="DD106" s="74">
        <f t="shared" ref="DD106:DD112" si="241">DC106*(1+DD$85)</f>
        <v>7296.4391946727628</v>
      </c>
      <c r="DE106" s="74">
        <f t="shared" ref="DE106:DE112" si="242">DD106*(1+DE$85)</f>
        <v>7529.9252489022911</v>
      </c>
      <c r="DF106" s="74">
        <f t="shared" ref="DF106:DF112" si="243">DE106*(1+DF$85)</f>
        <v>7770.8828568671643</v>
      </c>
      <c r="DG106" s="74">
        <f t="shared" ref="DG106:DG112" si="244">DF106*(1+DG$85)</f>
        <v>8019.5511082869134</v>
      </c>
      <c r="DH106" s="74">
        <f t="shared" ref="DH106:DH112" si="245">DG106*(1+DH$85)</f>
        <v>8276.1767437520957</v>
      </c>
      <c r="DI106" s="74">
        <f t="shared" ref="DI106:DI112" si="246">DH106*(1+DI$85)</f>
        <v>8541.014399552163</v>
      </c>
      <c r="DJ106" s="74">
        <f t="shared" ref="DJ106:DJ112" si="247">DI106*(1+DJ$85)</f>
        <v>8814.3268603378328</v>
      </c>
    </row>
    <row r="107" spans="2:114" x14ac:dyDescent="0.2">
      <c r="B107" s="236" t="str">
        <f t="shared" ref="B107:B112" si="248">B89</f>
        <v>Solders</v>
      </c>
      <c r="C107" s="65" t="s">
        <v>2</v>
      </c>
      <c r="D107" s="74">
        <f t="shared" ref="D107:AF107" si="249">D$81*D89</f>
        <v>14.771679816391009</v>
      </c>
      <c r="E107" s="74">
        <f t="shared" si="249"/>
        <v>10.033073952970495</v>
      </c>
      <c r="F107" s="74">
        <f t="shared" si="249"/>
        <v>10.262535465166302</v>
      </c>
      <c r="G107" s="74">
        <f t="shared" si="249"/>
        <v>10.536914149230521</v>
      </c>
      <c r="H107" s="74">
        <f t="shared" si="249"/>
        <v>10.771445901371841</v>
      </c>
      <c r="I107" s="74">
        <f t="shared" si="249"/>
        <v>21.704453420168832</v>
      </c>
      <c r="J107" s="74">
        <f t="shared" si="249"/>
        <v>17.836830516756457</v>
      </c>
      <c r="K107" s="74">
        <f t="shared" si="249"/>
        <v>21.914359287198614</v>
      </c>
      <c r="L107" s="74">
        <f t="shared" si="249"/>
        <v>22.569832998146033</v>
      </c>
      <c r="M107" s="74">
        <f t="shared" si="249"/>
        <v>21.403264083190024</v>
      </c>
      <c r="N107" s="74">
        <f t="shared" si="249"/>
        <v>37.292632342049799</v>
      </c>
      <c r="O107" s="74">
        <f t="shared" si="249"/>
        <v>39.718331693567293</v>
      </c>
      <c r="P107" s="74">
        <f t="shared" si="249"/>
        <v>39.589020617008345</v>
      </c>
      <c r="Q107" s="74">
        <f t="shared" si="249"/>
        <v>45.628503773739077</v>
      </c>
      <c r="R107" s="74">
        <f t="shared" si="249"/>
        <v>52.002533304655628</v>
      </c>
      <c r="S107" s="74">
        <f t="shared" si="249"/>
        <v>67.465401961918857</v>
      </c>
      <c r="T107" s="74">
        <f t="shared" si="249"/>
        <v>86.697659823382182</v>
      </c>
      <c r="U107" s="74">
        <f t="shared" si="249"/>
        <v>86.506367251265317</v>
      </c>
      <c r="V107" s="74">
        <f t="shared" si="249"/>
        <v>89.900471556538321</v>
      </c>
      <c r="W107" s="74">
        <f t="shared" si="249"/>
        <v>88.195271160933487</v>
      </c>
      <c r="X107" s="74">
        <f t="shared" si="249"/>
        <v>99.144445626540147</v>
      </c>
      <c r="Y107" s="74">
        <f t="shared" si="249"/>
        <v>111.04950498891753</v>
      </c>
      <c r="Z107" s="74">
        <f t="shared" si="249"/>
        <v>132.48648438372192</v>
      </c>
      <c r="AA107" s="74">
        <f t="shared" si="249"/>
        <v>133.86964329182874</v>
      </c>
      <c r="AB107" s="74">
        <f t="shared" si="249"/>
        <v>142.45406708224667</v>
      </c>
      <c r="AC107" s="74">
        <f t="shared" si="249"/>
        <v>127.02392242607144</v>
      </c>
      <c r="AD107" s="74">
        <f t="shared" si="249"/>
        <v>112.5484112477936</v>
      </c>
      <c r="AE107" s="74">
        <f t="shared" si="249"/>
        <v>117.10979131211651</v>
      </c>
      <c r="AF107" s="74">
        <f t="shared" si="249"/>
        <v>120.9036461714928</v>
      </c>
      <c r="AG107" s="74">
        <f t="shared" ref="AG107" si="250">AG$81*AG89</f>
        <v>123.93572764109582</v>
      </c>
      <c r="AH107" s="74">
        <f t="shared" ref="AH107:AH112" si="251">AH99</f>
        <v>127.90167092561089</v>
      </c>
      <c r="AI107" s="74">
        <f t="shared" ref="AI107:BL107" si="252">AH107*(1+AI$85)</f>
        <v>131.99452439523043</v>
      </c>
      <c r="AJ107" s="74">
        <f t="shared" si="252"/>
        <v>136.21834917587782</v>
      </c>
      <c r="AK107" s="74">
        <f t="shared" si="252"/>
        <v>140.57733634950591</v>
      </c>
      <c r="AL107" s="74">
        <f t="shared" si="252"/>
        <v>145.0758111126901</v>
      </c>
      <c r="AM107" s="74">
        <f t="shared" si="252"/>
        <v>149.71823706829619</v>
      </c>
      <c r="AN107" s="74">
        <f t="shared" si="252"/>
        <v>154.50922065448168</v>
      </c>
      <c r="AO107" s="74">
        <f t="shared" si="252"/>
        <v>159.45351571542511</v>
      </c>
      <c r="AP107" s="74">
        <f t="shared" si="252"/>
        <v>164.55602821831872</v>
      </c>
      <c r="AQ107" s="74">
        <f t="shared" si="252"/>
        <v>169.82182112130491</v>
      </c>
      <c r="AR107" s="74">
        <f t="shared" si="252"/>
        <v>175.25611939718667</v>
      </c>
      <c r="AS107" s="74">
        <f t="shared" si="252"/>
        <v>180.86431521789663</v>
      </c>
      <c r="AT107" s="74">
        <f t="shared" si="252"/>
        <v>186.65197330486933</v>
      </c>
      <c r="AU107" s="74">
        <f t="shared" si="252"/>
        <v>192.62483645062517</v>
      </c>
      <c r="AV107" s="74">
        <f t="shared" si="252"/>
        <v>198.78883121704519</v>
      </c>
      <c r="AW107" s="74">
        <f t="shared" si="252"/>
        <v>205.15007381599062</v>
      </c>
      <c r="AX107" s="74">
        <f t="shared" si="252"/>
        <v>211.71487617810232</v>
      </c>
      <c r="AY107" s="74">
        <f t="shared" si="252"/>
        <v>218.48975221580159</v>
      </c>
      <c r="AZ107" s="74">
        <f t="shared" si="252"/>
        <v>225.48142428670724</v>
      </c>
      <c r="BA107" s="74">
        <f t="shared" si="252"/>
        <v>232.69682986388187</v>
      </c>
      <c r="BB107" s="74">
        <f t="shared" si="252"/>
        <v>240.14312841952611</v>
      </c>
      <c r="BC107" s="74">
        <f t="shared" si="252"/>
        <v>247.82770852895095</v>
      </c>
      <c r="BD107" s="74">
        <f t="shared" si="252"/>
        <v>255.75819520187738</v>
      </c>
      <c r="BE107" s="74">
        <f t="shared" si="252"/>
        <v>263.94245744833745</v>
      </c>
      <c r="BF107" s="74">
        <f t="shared" si="252"/>
        <v>272.38861608668424</v>
      </c>
      <c r="BG107" s="74">
        <f t="shared" si="252"/>
        <v>281.10505180145816</v>
      </c>
      <c r="BH107" s="74">
        <f t="shared" si="252"/>
        <v>290.10041345910486</v>
      </c>
      <c r="BI107" s="74">
        <f t="shared" si="252"/>
        <v>299.38362668979624</v>
      </c>
      <c r="BJ107" s="74">
        <f t="shared" si="252"/>
        <v>308.96390274386971</v>
      </c>
      <c r="BK107" s="74">
        <f t="shared" si="252"/>
        <v>318.85074763167353</v>
      </c>
      <c r="BL107" s="74">
        <f t="shared" si="252"/>
        <v>329.05397155588707</v>
      </c>
      <c r="BM107" s="74">
        <f t="shared" si="198"/>
        <v>339.5836986456755</v>
      </c>
      <c r="BN107" s="74">
        <f t="shared" si="199"/>
        <v>350.45037700233712</v>
      </c>
      <c r="BO107" s="74">
        <f t="shared" si="200"/>
        <v>361.66478906641191</v>
      </c>
      <c r="BP107" s="74">
        <f t="shared" si="201"/>
        <v>373.23806231653708</v>
      </c>
      <c r="BQ107" s="74">
        <f t="shared" si="202"/>
        <v>385.18168031066625</v>
      </c>
      <c r="BR107" s="74">
        <f t="shared" si="203"/>
        <v>397.50749408060756</v>
      </c>
      <c r="BS107" s="74">
        <f t="shared" si="204"/>
        <v>410.22773389118703</v>
      </c>
      <c r="BT107" s="74">
        <f t="shared" si="205"/>
        <v>423.35502137570501</v>
      </c>
      <c r="BU107" s="74">
        <f t="shared" si="206"/>
        <v>436.90238205972759</v>
      </c>
      <c r="BV107" s="74">
        <f t="shared" si="207"/>
        <v>450.88325828563887</v>
      </c>
      <c r="BW107" s="74">
        <f t="shared" si="208"/>
        <v>465.31152255077933</v>
      </c>
      <c r="BX107" s="74">
        <f t="shared" si="209"/>
        <v>480.20149127240427</v>
      </c>
      <c r="BY107" s="74">
        <f t="shared" si="210"/>
        <v>495.56793899312123</v>
      </c>
      <c r="BZ107" s="74">
        <f t="shared" si="211"/>
        <v>511.4261130409011</v>
      </c>
      <c r="CA107" s="74">
        <f t="shared" si="212"/>
        <v>527.79174865820994</v>
      </c>
      <c r="CB107" s="74">
        <f t="shared" si="213"/>
        <v>544.68108461527265</v>
      </c>
      <c r="CC107" s="74">
        <f t="shared" si="214"/>
        <v>562.11087932296141</v>
      </c>
      <c r="CD107" s="74">
        <f t="shared" si="215"/>
        <v>580.09842746129618</v>
      </c>
      <c r="CE107" s="74">
        <f t="shared" si="216"/>
        <v>598.66157714005772</v>
      </c>
      <c r="CF107" s="74">
        <f t="shared" si="217"/>
        <v>617.81874760853952</v>
      </c>
      <c r="CG107" s="74">
        <f t="shared" si="218"/>
        <v>637.58894753201275</v>
      </c>
      <c r="CH107" s="74">
        <f t="shared" si="219"/>
        <v>657.99179385303717</v>
      </c>
      <c r="CI107" s="74">
        <f t="shared" si="220"/>
        <v>679.04753125633442</v>
      </c>
      <c r="CJ107" s="74">
        <f t="shared" si="221"/>
        <v>700.7770522565371</v>
      </c>
      <c r="CK107" s="74">
        <f t="shared" si="222"/>
        <v>723.2019179287463</v>
      </c>
      <c r="CL107" s="74">
        <f t="shared" si="223"/>
        <v>746.34437930246622</v>
      </c>
      <c r="CM107" s="74">
        <f t="shared" si="224"/>
        <v>770.22739944014518</v>
      </c>
      <c r="CN107" s="74">
        <f t="shared" si="225"/>
        <v>794.87467622222982</v>
      </c>
      <c r="CO107" s="74">
        <f t="shared" si="226"/>
        <v>820.31066586134125</v>
      </c>
      <c r="CP107" s="74">
        <f t="shared" si="227"/>
        <v>846.5606071689042</v>
      </c>
      <c r="CQ107" s="74">
        <f t="shared" si="228"/>
        <v>873.65054659830912</v>
      </c>
      <c r="CR107" s="74">
        <f t="shared" si="229"/>
        <v>901.60736408945502</v>
      </c>
      <c r="CS107" s="74">
        <f t="shared" si="230"/>
        <v>930.45879974031766</v>
      </c>
      <c r="CT107" s="74">
        <f t="shared" si="231"/>
        <v>960.23348133200784</v>
      </c>
      <c r="CU107" s="74">
        <f t="shared" si="232"/>
        <v>990.96095273463209</v>
      </c>
      <c r="CV107" s="74">
        <f t="shared" si="233"/>
        <v>1022.6717032221403</v>
      </c>
      <c r="CW107" s="74">
        <f t="shared" si="234"/>
        <v>1055.3971977252488</v>
      </c>
      <c r="CX107" s="74">
        <f t="shared" si="235"/>
        <v>1089.1699080524568</v>
      </c>
      <c r="CY107" s="74">
        <f t="shared" si="236"/>
        <v>1124.0233451101353</v>
      </c>
      <c r="CZ107" s="74">
        <f t="shared" si="237"/>
        <v>1159.9920921536598</v>
      </c>
      <c r="DA107" s="74">
        <f t="shared" si="238"/>
        <v>1197.1118391025768</v>
      </c>
      <c r="DB107" s="74">
        <f t="shared" si="239"/>
        <v>1235.4194179538592</v>
      </c>
      <c r="DC107" s="74">
        <f t="shared" si="240"/>
        <v>1274.9528393283829</v>
      </c>
      <c r="DD107" s="74">
        <f t="shared" si="241"/>
        <v>1315.7513301868912</v>
      </c>
      <c r="DE107" s="74">
        <f t="shared" si="242"/>
        <v>1357.8553727528717</v>
      </c>
      <c r="DF107" s="74">
        <f t="shared" si="243"/>
        <v>1401.3067446809637</v>
      </c>
      <c r="DG107" s="74">
        <f t="shared" si="244"/>
        <v>1446.1485605107546</v>
      </c>
      <c r="DH107" s="74">
        <f t="shared" si="245"/>
        <v>1492.4253144470988</v>
      </c>
      <c r="DI107" s="74">
        <f t="shared" si="246"/>
        <v>1540.1829245094059</v>
      </c>
      <c r="DJ107" s="74">
        <f t="shared" si="247"/>
        <v>1589.468778093707</v>
      </c>
    </row>
    <row r="108" spans="2:114" x14ac:dyDescent="0.2">
      <c r="B108" s="236" t="str">
        <f t="shared" si="248"/>
        <v>Thermal Interface Materials</v>
      </c>
      <c r="C108" s="65" t="s">
        <v>2</v>
      </c>
      <c r="D108" s="74">
        <f t="shared" ref="D108:AF108" si="253">D$81*D90</f>
        <v>9.4001598831579152</v>
      </c>
      <c r="E108" s="74">
        <f t="shared" si="253"/>
        <v>6.3846834246175881</v>
      </c>
      <c r="F108" s="74">
        <f t="shared" si="253"/>
        <v>6.5307043869240102</v>
      </c>
      <c r="G108" s="74">
        <f t="shared" si="253"/>
        <v>6.7053090040557866</v>
      </c>
      <c r="H108" s="74">
        <f t="shared" si="253"/>
        <v>6.854556482691172</v>
      </c>
      <c r="I108" s="74">
        <f t="shared" si="253"/>
        <v>13.811924903743803</v>
      </c>
      <c r="J108" s="74">
        <f t="shared" si="253"/>
        <v>11.35071032884502</v>
      </c>
      <c r="K108" s="74">
        <f t="shared" si="253"/>
        <v>13.945501364580936</v>
      </c>
      <c r="L108" s="74">
        <f t="shared" si="253"/>
        <v>14.362620998820203</v>
      </c>
      <c r="M108" s="74">
        <f t="shared" si="253"/>
        <v>13.620258962030016</v>
      </c>
      <c r="N108" s="74">
        <f t="shared" si="253"/>
        <v>23.731675126758965</v>
      </c>
      <c r="O108" s="74">
        <f t="shared" si="253"/>
        <v>25.275301986815553</v>
      </c>
      <c r="P108" s="74">
        <f t="shared" si="253"/>
        <v>25.193013119914401</v>
      </c>
      <c r="Q108" s="74">
        <f t="shared" si="253"/>
        <v>29.036320583288507</v>
      </c>
      <c r="R108" s="74">
        <f t="shared" si="253"/>
        <v>33.092521193871768</v>
      </c>
      <c r="S108" s="74">
        <f t="shared" si="253"/>
        <v>42.932528521221094</v>
      </c>
      <c r="T108" s="74">
        <f t="shared" si="253"/>
        <v>55.17123806942503</v>
      </c>
      <c r="U108" s="74">
        <f t="shared" si="253"/>
        <v>55.049506432623389</v>
      </c>
      <c r="V108" s="74">
        <f t="shared" si="253"/>
        <v>57.20939099052439</v>
      </c>
      <c r="W108" s="74">
        <f t="shared" si="253"/>
        <v>56.124263466048582</v>
      </c>
      <c r="X108" s="74">
        <f t="shared" si="253"/>
        <v>63.091919944161923</v>
      </c>
      <c r="Y108" s="74">
        <f t="shared" si="253"/>
        <v>70.667866811129343</v>
      </c>
      <c r="Z108" s="74">
        <f t="shared" si="253"/>
        <v>84.309580971459411</v>
      </c>
      <c r="AA108" s="74">
        <f t="shared" si="253"/>
        <v>85.18977300389102</v>
      </c>
      <c r="AB108" s="74">
        <f t="shared" si="253"/>
        <v>90.652588143247883</v>
      </c>
      <c r="AC108" s="74">
        <f t="shared" si="253"/>
        <v>80.833405180227288</v>
      </c>
      <c r="AD108" s="74">
        <f t="shared" si="253"/>
        <v>71.621716248595931</v>
      </c>
      <c r="AE108" s="74">
        <f t="shared" si="253"/>
        <v>74.524412653165058</v>
      </c>
      <c r="AF108" s="74">
        <f t="shared" si="253"/>
        <v>76.938683927313605</v>
      </c>
      <c r="AG108" s="74">
        <f t="shared" ref="AG108" si="254">AG$81*AG90</f>
        <v>78.868190317060993</v>
      </c>
      <c r="AH108" s="74">
        <f t="shared" si="251"/>
        <v>81.39197240720695</v>
      </c>
      <c r="AI108" s="74">
        <f t="shared" ref="AI108:BL108" si="255">AH108*(1+AI$85)</f>
        <v>83.99651552423758</v>
      </c>
      <c r="AJ108" s="74">
        <f t="shared" si="255"/>
        <v>86.684404021013179</v>
      </c>
      <c r="AK108" s="74">
        <f t="shared" si="255"/>
        <v>89.458304949685598</v>
      </c>
      <c r="AL108" s="74">
        <f t="shared" si="255"/>
        <v>92.320970708075535</v>
      </c>
      <c r="AM108" s="74">
        <f t="shared" si="255"/>
        <v>95.275241770733956</v>
      </c>
      <c r="AN108" s="74">
        <f t="shared" si="255"/>
        <v>98.324049507397447</v>
      </c>
      <c r="AO108" s="74">
        <f t="shared" si="255"/>
        <v>101.47041909163417</v>
      </c>
      <c r="AP108" s="74">
        <f t="shared" si="255"/>
        <v>104.71747250256647</v>
      </c>
      <c r="AQ108" s="74">
        <f t="shared" si="255"/>
        <v>108.06843162264859</v>
      </c>
      <c r="AR108" s="74">
        <f t="shared" si="255"/>
        <v>111.52662143457334</v>
      </c>
      <c r="AS108" s="74">
        <f t="shared" si="255"/>
        <v>115.0954733204797</v>
      </c>
      <c r="AT108" s="74">
        <f t="shared" si="255"/>
        <v>118.77852846673505</v>
      </c>
      <c r="AU108" s="74">
        <f t="shared" si="255"/>
        <v>122.57944137767058</v>
      </c>
      <c r="AV108" s="74">
        <f t="shared" si="255"/>
        <v>126.50198350175604</v>
      </c>
      <c r="AW108" s="74">
        <f t="shared" si="255"/>
        <v>130.55004697381224</v>
      </c>
      <c r="AX108" s="74">
        <f t="shared" si="255"/>
        <v>134.72764847697425</v>
      </c>
      <c r="AY108" s="74">
        <f t="shared" si="255"/>
        <v>139.03893322823743</v>
      </c>
      <c r="AZ108" s="74">
        <f t="shared" si="255"/>
        <v>143.48817909154101</v>
      </c>
      <c r="BA108" s="74">
        <f t="shared" si="255"/>
        <v>148.07980082247033</v>
      </c>
      <c r="BB108" s="74">
        <f t="shared" si="255"/>
        <v>152.81835444878939</v>
      </c>
      <c r="BC108" s="74">
        <f t="shared" si="255"/>
        <v>157.70854179115065</v>
      </c>
      <c r="BD108" s="74">
        <f t="shared" si="255"/>
        <v>162.75521512846748</v>
      </c>
      <c r="BE108" s="74">
        <f t="shared" si="255"/>
        <v>167.96338201257845</v>
      </c>
      <c r="BF108" s="74">
        <f t="shared" si="255"/>
        <v>173.33821023698096</v>
      </c>
      <c r="BG108" s="74">
        <f t="shared" si="255"/>
        <v>178.88503296456435</v>
      </c>
      <c r="BH108" s="74">
        <f t="shared" si="255"/>
        <v>184.60935401943041</v>
      </c>
      <c r="BI108" s="74">
        <f t="shared" si="255"/>
        <v>190.51685334805219</v>
      </c>
      <c r="BJ108" s="74">
        <f t="shared" si="255"/>
        <v>196.61339265518987</v>
      </c>
      <c r="BK108" s="74">
        <f t="shared" si="255"/>
        <v>202.90502122015596</v>
      </c>
      <c r="BL108" s="74">
        <f t="shared" si="255"/>
        <v>209.39798189920094</v>
      </c>
      <c r="BM108" s="74">
        <f t="shared" si="198"/>
        <v>216.09871731997538</v>
      </c>
      <c r="BN108" s="74">
        <f t="shared" si="199"/>
        <v>223.0138762742146</v>
      </c>
      <c r="BO108" s="74">
        <f t="shared" si="200"/>
        <v>230.15032031498947</v>
      </c>
      <c r="BP108" s="74">
        <f t="shared" si="201"/>
        <v>237.51513056506914</v>
      </c>
      <c r="BQ108" s="74">
        <f t="shared" si="202"/>
        <v>245.11561474315135</v>
      </c>
      <c r="BR108" s="74">
        <f t="shared" si="203"/>
        <v>252.95931441493221</v>
      </c>
      <c r="BS108" s="74">
        <f t="shared" si="204"/>
        <v>261.05401247621006</v>
      </c>
      <c r="BT108" s="74">
        <f t="shared" si="205"/>
        <v>269.40774087544878</v>
      </c>
      <c r="BU108" s="74">
        <f t="shared" si="206"/>
        <v>278.02878858346315</v>
      </c>
      <c r="BV108" s="74">
        <f t="shared" si="207"/>
        <v>286.92570981813401</v>
      </c>
      <c r="BW108" s="74">
        <f t="shared" si="208"/>
        <v>296.10733253231433</v>
      </c>
      <c r="BX108" s="74">
        <f t="shared" si="209"/>
        <v>305.58276717334837</v>
      </c>
      <c r="BY108" s="74">
        <f t="shared" si="210"/>
        <v>315.36141572289552</v>
      </c>
      <c r="BZ108" s="74">
        <f t="shared" si="211"/>
        <v>325.45298102602817</v>
      </c>
      <c r="CA108" s="74">
        <f t="shared" si="212"/>
        <v>335.86747641886109</v>
      </c>
      <c r="CB108" s="74">
        <f t="shared" si="213"/>
        <v>346.61523566426467</v>
      </c>
      <c r="CC108" s="74">
        <f t="shared" si="214"/>
        <v>357.70692320552115</v>
      </c>
      <c r="CD108" s="74">
        <f t="shared" si="215"/>
        <v>369.15354474809783</v>
      </c>
      <c r="CE108" s="74">
        <f t="shared" si="216"/>
        <v>380.96645818003697</v>
      </c>
      <c r="CF108" s="74">
        <f t="shared" si="217"/>
        <v>393.15738484179815</v>
      </c>
      <c r="CG108" s="74">
        <f t="shared" si="218"/>
        <v>405.73842115673568</v>
      </c>
      <c r="CH108" s="74">
        <f t="shared" si="219"/>
        <v>418.72205063375122</v>
      </c>
      <c r="CI108" s="74">
        <f t="shared" si="220"/>
        <v>432.12115625403129</v>
      </c>
      <c r="CJ108" s="74">
        <f t="shared" si="221"/>
        <v>445.94903325416033</v>
      </c>
      <c r="CK108" s="74">
        <f t="shared" si="222"/>
        <v>460.21940231829348</v>
      </c>
      <c r="CL108" s="74">
        <f t="shared" si="223"/>
        <v>474.9464231924789</v>
      </c>
      <c r="CM108" s="74">
        <f t="shared" si="224"/>
        <v>490.14470873463824</v>
      </c>
      <c r="CN108" s="74">
        <f t="shared" si="225"/>
        <v>505.82933941414666</v>
      </c>
      <c r="CO108" s="74">
        <f t="shared" si="226"/>
        <v>522.01587827539936</v>
      </c>
      <c r="CP108" s="74">
        <f t="shared" si="227"/>
        <v>538.72038638021218</v>
      </c>
      <c r="CQ108" s="74">
        <f t="shared" si="228"/>
        <v>555.95943874437899</v>
      </c>
      <c r="CR108" s="74">
        <f t="shared" si="229"/>
        <v>573.75014078419917</v>
      </c>
      <c r="CS108" s="74">
        <f t="shared" si="230"/>
        <v>592.11014528929354</v>
      </c>
      <c r="CT108" s="74">
        <f t="shared" si="231"/>
        <v>611.05766993855093</v>
      </c>
      <c r="CU108" s="74">
        <f t="shared" si="232"/>
        <v>630.61151537658452</v>
      </c>
      <c r="CV108" s="74">
        <f t="shared" si="233"/>
        <v>650.79108386863527</v>
      </c>
      <c r="CW108" s="74">
        <f t="shared" si="234"/>
        <v>671.61639855243163</v>
      </c>
      <c r="CX108" s="74">
        <f t="shared" si="235"/>
        <v>693.10812330610952</v>
      </c>
      <c r="CY108" s="74">
        <f t="shared" si="236"/>
        <v>715.28758325190506</v>
      </c>
      <c r="CZ108" s="74">
        <f t="shared" si="237"/>
        <v>738.17678591596609</v>
      </c>
      <c r="DA108" s="74">
        <f t="shared" si="238"/>
        <v>761.79844306527707</v>
      </c>
      <c r="DB108" s="74">
        <f t="shared" si="239"/>
        <v>786.17599324336595</v>
      </c>
      <c r="DC108" s="74">
        <f t="shared" si="240"/>
        <v>811.33362502715363</v>
      </c>
      <c r="DD108" s="74">
        <f t="shared" si="241"/>
        <v>837.29630102802253</v>
      </c>
      <c r="DE108" s="74">
        <f t="shared" si="242"/>
        <v>864.08978266091924</v>
      </c>
      <c r="DF108" s="74">
        <f t="shared" si="243"/>
        <v>891.74065570606865</v>
      </c>
      <c r="DG108" s="74">
        <f t="shared" si="244"/>
        <v>920.27635668866287</v>
      </c>
      <c r="DH108" s="74">
        <f t="shared" si="245"/>
        <v>949.72520010270011</v>
      </c>
      <c r="DI108" s="74">
        <f t="shared" si="246"/>
        <v>980.11640650598656</v>
      </c>
      <c r="DJ108" s="74">
        <f t="shared" si="247"/>
        <v>1011.4801315141782</v>
      </c>
    </row>
    <row r="109" spans="2:114" x14ac:dyDescent="0.2">
      <c r="B109" s="236" t="str">
        <f t="shared" si="248"/>
        <v>Batteries</v>
      </c>
      <c r="C109" s="65" t="s">
        <v>2</v>
      </c>
      <c r="D109" s="74">
        <f t="shared" ref="D109:AF109" si="256">D$81*D91</f>
        <v>6.7143999165413675</v>
      </c>
      <c r="E109" s="74">
        <f t="shared" si="256"/>
        <v>4.5604881604411345</v>
      </c>
      <c r="F109" s="74">
        <f t="shared" si="256"/>
        <v>4.6647888478028641</v>
      </c>
      <c r="G109" s="74">
        <f t="shared" si="256"/>
        <v>4.7895064314684186</v>
      </c>
      <c r="H109" s="74">
        <f t="shared" si="256"/>
        <v>4.896111773350837</v>
      </c>
      <c r="I109" s="74">
        <f t="shared" si="256"/>
        <v>9.8656606455312872</v>
      </c>
      <c r="J109" s="74">
        <f t="shared" si="256"/>
        <v>8.1076502348892987</v>
      </c>
      <c r="K109" s="74">
        <f t="shared" si="256"/>
        <v>9.9610724032720981</v>
      </c>
      <c r="L109" s="74">
        <f t="shared" si="256"/>
        <v>10.259014999157287</v>
      </c>
      <c r="M109" s="74">
        <f t="shared" si="256"/>
        <v>9.7287564014500116</v>
      </c>
      <c r="N109" s="74">
        <f t="shared" si="256"/>
        <v>16.951196519113548</v>
      </c>
      <c r="O109" s="74">
        <f t="shared" si="256"/>
        <v>18.05378713343968</v>
      </c>
      <c r="P109" s="74">
        <f t="shared" si="256"/>
        <v>17.995009371367427</v>
      </c>
      <c r="Q109" s="74">
        <f t="shared" si="256"/>
        <v>20.740228988063219</v>
      </c>
      <c r="R109" s="74">
        <f t="shared" si="256"/>
        <v>23.637515138479831</v>
      </c>
      <c r="S109" s="74">
        <f t="shared" si="256"/>
        <v>30.666091800872209</v>
      </c>
      <c r="T109" s="74">
        <f t="shared" si="256"/>
        <v>39.408027192446447</v>
      </c>
      <c r="U109" s="74">
        <f t="shared" si="256"/>
        <v>39.321076023302425</v>
      </c>
      <c r="V109" s="74">
        <f t="shared" si="256"/>
        <v>40.863850707517422</v>
      </c>
      <c r="W109" s="74">
        <f t="shared" si="256"/>
        <v>40.088759618606133</v>
      </c>
      <c r="X109" s="74">
        <f t="shared" si="256"/>
        <v>45.0656571029728</v>
      </c>
      <c r="Y109" s="74">
        <f t="shared" si="256"/>
        <v>50.477047722235248</v>
      </c>
      <c r="Z109" s="74">
        <f t="shared" si="256"/>
        <v>60.221129265328152</v>
      </c>
      <c r="AA109" s="74">
        <f t="shared" si="256"/>
        <v>60.849837859922154</v>
      </c>
      <c r="AB109" s="74">
        <f t="shared" si="256"/>
        <v>64.751848673748484</v>
      </c>
      <c r="AC109" s="74">
        <f t="shared" si="256"/>
        <v>57.7381465573052</v>
      </c>
      <c r="AD109" s="74">
        <f t="shared" si="256"/>
        <v>51.158368748997091</v>
      </c>
      <c r="AE109" s="74">
        <f t="shared" si="256"/>
        <v>53.231723323689323</v>
      </c>
      <c r="AF109" s="74">
        <f t="shared" si="256"/>
        <v>54.956202805223995</v>
      </c>
      <c r="AG109" s="74">
        <f t="shared" ref="AG109" si="257">AG$81*AG91</f>
        <v>56.334421655043563</v>
      </c>
      <c r="AH109" s="74">
        <f t="shared" si="251"/>
        <v>58.13712314800496</v>
      </c>
      <c r="AI109" s="74">
        <f t="shared" ref="AI109:BL109" si="258">AH109*(1+AI$85)</f>
        <v>59.99751108874112</v>
      </c>
      <c r="AJ109" s="74">
        <f t="shared" si="258"/>
        <v>61.917431443580838</v>
      </c>
      <c r="AK109" s="74">
        <f t="shared" si="258"/>
        <v>63.898789249775426</v>
      </c>
      <c r="AL109" s="74">
        <f t="shared" si="258"/>
        <v>65.943550505768243</v>
      </c>
      <c r="AM109" s="74">
        <f t="shared" si="258"/>
        <v>68.053744121952832</v>
      </c>
      <c r="AN109" s="74">
        <f t="shared" si="258"/>
        <v>70.231463933855323</v>
      </c>
      <c r="AO109" s="74">
        <f t="shared" si="258"/>
        <v>72.478870779738699</v>
      </c>
      <c r="AP109" s="74">
        <f t="shared" si="258"/>
        <v>74.798194644690341</v>
      </c>
      <c r="AQ109" s="74">
        <f t="shared" si="258"/>
        <v>77.191736873320437</v>
      </c>
      <c r="AR109" s="74">
        <f t="shared" si="258"/>
        <v>79.661872453266696</v>
      </c>
      <c r="AS109" s="74">
        <f t="shared" si="258"/>
        <v>82.211052371771231</v>
      </c>
      <c r="AT109" s="74">
        <f t="shared" si="258"/>
        <v>84.841806047667916</v>
      </c>
      <c r="AU109" s="74">
        <f t="shared" si="258"/>
        <v>87.556743841193295</v>
      </c>
      <c r="AV109" s="74">
        <f t="shared" si="258"/>
        <v>90.35855964411148</v>
      </c>
      <c r="AW109" s="74">
        <f t="shared" si="258"/>
        <v>93.250033552723053</v>
      </c>
      <c r="AX109" s="74">
        <f t="shared" si="258"/>
        <v>96.234034626410192</v>
      </c>
      <c r="AY109" s="74">
        <f t="shared" si="258"/>
        <v>99.313523734455316</v>
      </c>
      <c r="AZ109" s="74">
        <f t="shared" si="258"/>
        <v>102.49155649395789</v>
      </c>
      <c r="BA109" s="74">
        <f t="shared" si="258"/>
        <v>105.77128630176455</v>
      </c>
      <c r="BB109" s="74">
        <f t="shared" si="258"/>
        <v>109.15596746342102</v>
      </c>
      <c r="BC109" s="74">
        <f t="shared" si="258"/>
        <v>112.6489584222505</v>
      </c>
      <c r="BD109" s="74">
        <f t="shared" si="258"/>
        <v>116.25372509176252</v>
      </c>
      <c r="BE109" s="74">
        <f t="shared" si="258"/>
        <v>119.97384429469892</v>
      </c>
      <c r="BF109" s="74">
        <f t="shared" si="258"/>
        <v>123.81300731212929</v>
      </c>
      <c r="BG109" s="74">
        <f t="shared" si="258"/>
        <v>127.77502354611742</v>
      </c>
      <c r="BH109" s="74">
        <f t="shared" si="258"/>
        <v>131.86382429959318</v>
      </c>
      <c r="BI109" s="74">
        <f t="shared" si="258"/>
        <v>136.08346667718016</v>
      </c>
      <c r="BJ109" s="74">
        <f t="shared" si="258"/>
        <v>140.43813761084994</v>
      </c>
      <c r="BK109" s="74">
        <f t="shared" si="258"/>
        <v>144.93215801439715</v>
      </c>
      <c r="BL109" s="74">
        <f t="shared" si="258"/>
        <v>149.56998707085785</v>
      </c>
      <c r="BM109" s="74">
        <f t="shared" si="198"/>
        <v>154.35622665712529</v>
      </c>
      <c r="BN109" s="74">
        <f t="shared" si="199"/>
        <v>159.29562591015329</v>
      </c>
      <c r="BO109" s="74">
        <f t="shared" si="200"/>
        <v>164.39308593927819</v>
      </c>
      <c r="BP109" s="74">
        <f t="shared" si="201"/>
        <v>169.6536646893351</v>
      </c>
      <c r="BQ109" s="74">
        <f t="shared" si="202"/>
        <v>175.08258195939382</v>
      </c>
      <c r="BR109" s="74">
        <f t="shared" si="203"/>
        <v>180.68522458209443</v>
      </c>
      <c r="BS109" s="74">
        <f t="shared" si="204"/>
        <v>186.46715176872146</v>
      </c>
      <c r="BT109" s="74">
        <f t="shared" si="205"/>
        <v>192.43410062532055</v>
      </c>
      <c r="BU109" s="74">
        <f t="shared" si="206"/>
        <v>198.59199184533082</v>
      </c>
      <c r="BV109" s="74">
        <f t="shared" si="207"/>
        <v>204.94693558438141</v>
      </c>
      <c r="BW109" s="74">
        <f t="shared" si="208"/>
        <v>211.5052375230816</v>
      </c>
      <c r="BX109" s="74">
        <f t="shared" si="209"/>
        <v>218.27340512382023</v>
      </c>
      <c r="BY109" s="74">
        <f t="shared" si="210"/>
        <v>225.25815408778249</v>
      </c>
      <c r="BZ109" s="74">
        <f t="shared" si="211"/>
        <v>232.46641501859153</v>
      </c>
      <c r="CA109" s="74">
        <f t="shared" si="212"/>
        <v>239.90534029918646</v>
      </c>
      <c r="CB109" s="74">
        <f t="shared" si="213"/>
        <v>247.58231118876043</v>
      </c>
      <c r="CC109" s="74">
        <f t="shared" si="214"/>
        <v>255.50494514680076</v>
      </c>
      <c r="CD109" s="74">
        <f t="shared" si="215"/>
        <v>263.68110339149837</v>
      </c>
      <c r="CE109" s="74">
        <f t="shared" si="216"/>
        <v>272.11889870002631</v>
      </c>
      <c r="CF109" s="74">
        <f t="shared" si="217"/>
        <v>280.82670345842718</v>
      </c>
      <c r="CG109" s="74">
        <f t="shared" si="218"/>
        <v>289.81315796909684</v>
      </c>
      <c r="CH109" s="74">
        <f t="shared" si="219"/>
        <v>299.08717902410797</v>
      </c>
      <c r="CI109" s="74">
        <f t="shared" si="220"/>
        <v>308.65796875287941</v>
      </c>
      <c r="CJ109" s="74">
        <f t="shared" si="221"/>
        <v>318.53502375297154</v>
      </c>
      <c r="CK109" s="74">
        <f t="shared" si="222"/>
        <v>328.72814451306664</v>
      </c>
      <c r="CL109" s="74">
        <f t="shared" si="223"/>
        <v>339.24744513748476</v>
      </c>
      <c r="CM109" s="74">
        <f t="shared" si="224"/>
        <v>350.10336338188426</v>
      </c>
      <c r="CN109" s="74">
        <f t="shared" si="225"/>
        <v>361.30667101010459</v>
      </c>
      <c r="CO109" s="74">
        <f t="shared" si="226"/>
        <v>372.86848448242796</v>
      </c>
      <c r="CP109" s="74">
        <f t="shared" si="227"/>
        <v>384.80027598586565</v>
      </c>
      <c r="CQ109" s="74">
        <f t="shared" si="228"/>
        <v>397.11388481741335</v>
      </c>
      <c r="CR109" s="74">
        <f t="shared" si="229"/>
        <v>409.82152913157057</v>
      </c>
      <c r="CS109" s="74">
        <f t="shared" si="230"/>
        <v>422.93581806378086</v>
      </c>
      <c r="CT109" s="74">
        <f t="shared" si="231"/>
        <v>436.46976424182185</v>
      </c>
      <c r="CU109" s="74">
        <f t="shared" si="232"/>
        <v>450.43679669756017</v>
      </c>
      <c r="CV109" s="74">
        <f t="shared" si="233"/>
        <v>464.85077419188212</v>
      </c>
      <c r="CW109" s="74">
        <f t="shared" si="234"/>
        <v>479.72599896602236</v>
      </c>
      <c r="CX109" s="74">
        <f t="shared" si="235"/>
        <v>495.07723093293509</v>
      </c>
      <c r="CY109" s="74">
        <f t="shared" si="236"/>
        <v>510.91970232278902</v>
      </c>
      <c r="CZ109" s="74">
        <f t="shared" si="237"/>
        <v>527.26913279711823</v>
      </c>
      <c r="DA109" s="74">
        <f t="shared" si="238"/>
        <v>544.14174504662606</v>
      </c>
      <c r="DB109" s="74">
        <f t="shared" si="239"/>
        <v>561.55428088811811</v>
      </c>
      <c r="DC109" s="74">
        <f t="shared" si="240"/>
        <v>579.52401787653787</v>
      </c>
      <c r="DD109" s="74">
        <f t="shared" si="241"/>
        <v>598.06878644858705</v>
      </c>
      <c r="DE109" s="74">
        <f t="shared" si="242"/>
        <v>617.2069876149418</v>
      </c>
      <c r="DF109" s="74">
        <f t="shared" si="243"/>
        <v>636.95761121861995</v>
      </c>
      <c r="DG109" s="74">
        <f t="shared" si="244"/>
        <v>657.34025477761577</v>
      </c>
      <c r="DH109" s="74">
        <f t="shared" si="245"/>
        <v>678.37514293049946</v>
      </c>
      <c r="DI109" s="74">
        <f t="shared" si="246"/>
        <v>700.08314750427542</v>
      </c>
      <c r="DJ109" s="74">
        <f t="shared" si="247"/>
        <v>722.48580822441227</v>
      </c>
    </row>
    <row r="110" spans="2:114" x14ac:dyDescent="0.2">
      <c r="B110" s="236" t="str">
        <f t="shared" si="248"/>
        <v>Alloys / Compunds</v>
      </c>
      <c r="C110" s="65" t="s">
        <v>2</v>
      </c>
      <c r="D110" s="74">
        <f t="shared" ref="D110:AF110" si="259">D$81*D92</f>
        <v>5.3715199332330945</v>
      </c>
      <c r="E110" s="74">
        <f t="shared" si="259"/>
        <v>3.6483905283529072</v>
      </c>
      <c r="F110" s="74">
        <f t="shared" si="259"/>
        <v>3.7318310782422914</v>
      </c>
      <c r="G110" s="74">
        <f t="shared" si="259"/>
        <v>3.8316051451747346</v>
      </c>
      <c r="H110" s="74">
        <f t="shared" si="259"/>
        <v>3.9168894186806695</v>
      </c>
      <c r="I110" s="74">
        <f t="shared" si="259"/>
        <v>7.8925285164250294</v>
      </c>
      <c r="J110" s="74">
        <f t="shared" si="259"/>
        <v>6.486120187911439</v>
      </c>
      <c r="K110" s="74">
        <f t="shared" si="259"/>
        <v>7.9688579226176772</v>
      </c>
      <c r="L110" s="74">
        <f t="shared" si="259"/>
        <v>8.2072119993258301</v>
      </c>
      <c r="M110" s="74">
        <f t="shared" si="259"/>
        <v>7.7830051211600084</v>
      </c>
      <c r="N110" s="74">
        <f t="shared" si="259"/>
        <v>13.560957215290838</v>
      </c>
      <c r="O110" s="74">
        <f t="shared" si="259"/>
        <v>14.443029706751743</v>
      </c>
      <c r="P110" s="74">
        <f t="shared" si="259"/>
        <v>14.396007497093942</v>
      </c>
      <c r="Q110" s="74">
        <f t="shared" si="259"/>
        <v>16.592183190450573</v>
      </c>
      <c r="R110" s="74">
        <f t="shared" si="259"/>
        <v>18.910012110783864</v>
      </c>
      <c r="S110" s="74">
        <f t="shared" si="259"/>
        <v>24.532873440697767</v>
      </c>
      <c r="T110" s="74">
        <f t="shared" si="259"/>
        <v>31.526421753957155</v>
      </c>
      <c r="U110" s="74">
        <f t="shared" si="259"/>
        <v>31.456860818641935</v>
      </c>
      <c r="V110" s="74">
        <f t="shared" si="259"/>
        <v>32.691080566013937</v>
      </c>
      <c r="W110" s="74">
        <f t="shared" si="259"/>
        <v>32.071007694884905</v>
      </c>
      <c r="X110" s="74">
        <f t="shared" si="259"/>
        <v>36.052525682378239</v>
      </c>
      <c r="Y110" s="74">
        <f t="shared" si="259"/>
        <v>40.381638177788197</v>
      </c>
      <c r="Z110" s="74">
        <f t="shared" si="259"/>
        <v>48.176903412262519</v>
      </c>
      <c r="AA110" s="74">
        <f t="shared" si="259"/>
        <v>48.679870287937717</v>
      </c>
      <c r="AB110" s="74">
        <f t="shared" si="259"/>
        <v>51.801478938998791</v>
      </c>
      <c r="AC110" s="74">
        <f t="shared" si="259"/>
        <v>46.190517245844156</v>
      </c>
      <c r="AD110" s="74">
        <f t="shared" si="259"/>
        <v>40.926694999197672</v>
      </c>
      <c r="AE110" s="74">
        <f t="shared" si="259"/>
        <v>42.585378658951463</v>
      </c>
      <c r="AF110" s="74">
        <f t="shared" si="259"/>
        <v>43.964962244179198</v>
      </c>
      <c r="AG110" s="74">
        <f t="shared" ref="AG110" si="260">AG$81*AG92</f>
        <v>45.067537324034845</v>
      </c>
      <c r="AH110" s="74">
        <f t="shared" si="251"/>
        <v>46.509698518403958</v>
      </c>
      <c r="AI110" s="74">
        <f t="shared" ref="AI110:BL110" si="261">AH110*(1+AI$85)</f>
        <v>47.998008870992884</v>
      </c>
      <c r="AJ110" s="74">
        <f t="shared" si="261"/>
        <v>49.533945154864661</v>
      </c>
      <c r="AK110" s="74">
        <f t="shared" si="261"/>
        <v>51.119031399820329</v>
      </c>
      <c r="AL110" s="74">
        <f t="shared" si="261"/>
        <v>52.754840404614583</v>
      </c>
      <c r="AM110" s="74">
        <f t="shared" si="261"/>
        <v>54.442995297562248</v>
      </c>
      <c r="AN110" s="74">
        <f t="shared" si="261"/>
        <v>56.18517114708424</v>
      </c>
      <c r="AO110" s="74">
        <f t="shared" si="261"/>
        <v>57.983096623790935</v>
      </c>
      <c r="AP110" s="74">
        <f t="shared" si="261"/>
        <v>59.83855571575225</v>
      </c>
      <c r="AQ110" s="74">
        <f t="shared" si="261"/>
        <v>61.753389498656325</v>
      </c>
      <c r="AR110" s="74">
        <f t="shared" si="261"/>
        <v>63.72949796261333</v>
      </c>
      <c r="AS110" s="74">
        <f t="shared" si="261"/>
        <v>65.768841897416962</v>
      </c>
      <c r="AT110" s="74">
        <f t="shared" si="261"/>
        <v>67.873444838134304</v>
      </c>
      <c r="AU110" s="74">
        <f t="shared" si="261"/>
        <v>70.045395072954605</v>
      </c>
      <c r="AV110" s="74">
        <f t="shared" si="261"/>
        <v>72.286847715289156</v>
      </c>
      <c r="AW110" s="74">
        <f t="shared" si="261"/>
        <v>74.600026842178409</v>
      </c>
      <c r="AX110" s="74">
        <f t="shared" si="261"/>
        <v>76.98722770112812</v>
      </c>
      <c r="AY110" s="74">
        <f t="shared" si="261"/>
        <v>79.450818987564219</v>
      </c>
      <c r="AZ110" s="74">
        <f t="shared" si="261"/>
        <v>81.993245195166281</v>
      </c>
      <c r="BA110" s="74">
        <f t="shared" si="261"/>
        <v>84.617029041411598</v>
      </c>
      <c r="BB110" s="74">
        <f t="shared" si="261"/>
        <v>87.324773970736771</v>
      </c>
      <c r="BC110" s="74">
        <f t="shared" si="261"/>
        <v>90.119166737800356</v>
      </c>
      <c r="BD110" s="74">
        <f t="shared" si="261"/>
        <v>93.002980073409972</v>
      </c>
      <c r="BE110" s="74">
        <f t="shared" si="261"/>
        <v>95.9790754357591</v>
      </c>
      <c r="BF110" s="74">
        <f t="shared" si="261"/>
        <v>99.050405849703395</v>
      </c>
      <c r="BG110" s="74">
        <f t="shared" si="261"/>
        <v>102.22001883689391</v>
      </c>
      <c r="BH110" s="74">
        <f t="shared" si="261"/>
        <v>105.49105943967452</v>
      </c>
      <c r="BI110" s="74">
        <f t="shared" si="261"/>
        <v>108.86677334174411</v>
      </c>
      <c r="BJ110" s="74">
        <f t="shared" si="261"/>
        <v>112.35051008867993</v>
      </c>
      <c r="BK110" s="74">
        <f t="shared" si="261"/>
        <v>115.94572641151768</v>
      </c>
      <c r="BL110" s="74">
        <f t="shared" si="261"/>
        <v>119.65598965668624</v>
      </c>
      <c r="BM110" s="74">
        <f t="shared" si="198"/>
        <v>123.4849813257002</v>
      </c>
      <c r="BN110" s="74">
        <f t="shared" si="199"/>
        <v>127.43650072812261</v>
      </c>
      <c r="BO110" s="74">
        <f t="shared" si="200"/>
        <v>131.51446875142253</v>
      </c>
      <c r="BP110" s="74">
        <f t="shared" si="201"/>
        <v>135.72293175146805</v>
      </c>
      <c r="BQ110" s="74">
        <f t="shared" si="202"/>
        <v>140.06606556751504</v>
      </c>
      <c r="BR110" s="74">
        <f t="shared" si="203"/>
        <v>144.54817966567552</v>
      </c>
      <c r="BS110" s="74">
        <f t="shared" si="204"/>
        <v>149.17372141497714</v>
      </c>
      <c r="BT110" s="74">
        <f t="shared" si="205"/>
        <v>153.9472805002564</v>
      </c>
      <c r="BU110" s="74">
        <f t="shared" si="206"/>
        <v>158.8735934762646</v>
      </c>
      <c r="BV110" s="74">
        <f t="shared" si="207"/>
        <v>163.95754846750506</v>
      </c>
      <c r="BW110" s="74">
        <f t="shared" si="208"/>
        <v>169.20419001846523</v>
      </c>
      <c r="BX110" s="74">
        <f t="shared" si="209"/>
        <v>174.61872409905612</v>
      </c>
      <c r="BY110" s="74">
        <f t="shared" si="210"/>
        <v>180.20652327022592</v>
      </c>
      <c r="BZ110" s="74">
        <f t="shared" si="211"/>
        <v>185.97313201487316</v>
      </c>
      <c r="CA110" s="74">
        <f t="shared" si="212"/>
        <v>191.92427223934911</v>
      </c>
      <c r="CB110" s="74">
        <f t="shared" si="213"/>
        <v>198.06584895100829</v>
      </c>
      <c r="CC110" s="74">
        <f t="shared" si="214"/>
        <v>204.40395611744057</v>
      </c>
      <c r="CD110" s="74">
        <f t="shared" si="215"/>
        <v>210.94488271319867</v>
      </c>
      <c r="CE110" s="74">
        <f t="shared" si="216"/>
        <v>217.69511896002103</v>
      </c>
      <c r="CF110" s="74">
        <f t="shared" si="217"/>
        <v>224.66136276674172</v>
      </c>
      <c r="CG110" s="74">
        <f t="shared" si="218"/>
        <v>231.85052637527747</v>
      </c>
      <c r="CH110" s="74">
        <f t="shared" si="219"/>
        <v>239.26974321928634</v>
      </c>
      <c r="CI110" s="74">
        <f t="shared" si="220"/>
        <v>246.9263750023035</v>
      </c>
      <c r="CJ110" s="74">
        <f t="shared" si="221"/>
        <v>254.82801900237723</v>
      </c>
      <c r="CK110" s="74">
        <f t="shared" si="222"/>
        <v>262.98251561045333</v>
      </c>
      <c r="CL110" s="74">
        <f t="shared" si="223"/>
        <v>271.39795610998783</v>
      </c>
      <c r="CM110" s="74">
        <f t="shared" si="224"/>
        <v>280.08269070550745</v>
      </c>
      <c r="CN110" s="74">
        <f t="shared" si="225"/>
        <v>289.04533680808368</v>
      </c>
      <c r="CO110" s="74">
        <f t="shared" si="226"/>
        <v>298.29478758594234</v>
      </c>
      <c r="CP110" s="74">
        <f t="shared" si="227"/>
        <v>307.84022078869253</v>
      </c>
      <c r="CQ110" s="74">
        <f t="shared" si="228"/>
        <v>317.6911078539307</v>
      </c>
      <c r="CR110" s="74">
        <f t="shared" si="229"/>
        <v>327.85722330525647</v>
      </c>
      <c r="CS110" s="74">
        <f t="shared" si="230"/>
        <v>338.34865445102469</v>
      </c>
      <c r="CT110" s="74">
        <f t="shared" si="231"/>
        <v>349.17581139345748</v>
      </c>
      <c r="CU110" s="74">
        <f t="shared" si="232"/>
        <v>360.34943735804814</v>
      </c>
      <c r="CV110" s="74">
        <f t="shared" si="233"/>
        <v>371.88061935350567</v>
      </c>
      <c r="CW110" s="74">
        <f t="shared" si="234"/>
        <v>383.78079917281786</v>
      </c>
      <c r="CX110" s="74">
        <f t="shared" si="235"/>
        <v>396.06178474634805</v>
      </c>
      <c r="CY110" s="74">
        <f t="shared" si="236"/>
        <v>408.73576185823123</v>
      </c>
      <c r="CZ110" s="74">
        <f t="shared" si="237"/>
        <v>421.81530623769464</v>
      </c>
      <c r="DA110" s="74">
        <f t="shared" si="238"/>
        <v>435.31339603730089</v>
      </c>
      <c r="DB110" s="74">
        <f t="shared" si="239"/>
        <v>449.24342471049454</v>
      </c>
      <c r="DC110" s="74">
        <f t="shared" si="240"/>
        <v>463.61921430123039</v>
      </c>
      <c r="DD110" s="74">
        <f t="shared" si="241"/>
        <v>478.45502915886976</v>
      </c>
      <c r="DE110" s="74">
        <f t="shared" si="242"/>
        <v>493.76559009195358</v>
      </c>
      <c r="DF110" s="74">
        <f t="shared" si="243"/>
        <v>509.5660889748961</v>
      </c>
      <c r="DG110" s="74">
        <f t="shared" si="244"/>
        <v>525.87220382209284</v>
      </c>
      <c r="DH110" s="74">
        <f t="shared" si="245"/>
        <v>542.70011434439982</v>
      </c>
      <c r="DI110" s="74">
        <f t="shared" si="246"/>
        <v>560.06651800342058</v>
      </c>
      <c r="DJ110" s="74">
        <f t="shared" si="247"/>
        <v>577.98864657953004</v>
      </c>
    </row>
    <row r="111" spans="2:114" x14ac:dyDescent="0.2">
      <c r="B111" s="236" t="str">
        <f t="shared" si="248"/>
        <v>Semiconductors &amp; LED</v>
      </c>
      <c r="C111" s="65" t="s">
        <v>2</v>
      </c>
      <c r="D111" s="74">
        <f t="shared" ref="D111:AF111" si="262">D$81*D93</f>
        <v>4.0286399499248207</v>
      </c>
      <c r="E111" s="74">
        <f t="shared" si="262"/>
        <v>2.7362928962646804</v>
      </c>
      <c r="F111" s="74">
        <f t="shared" si="262"/>
        <v>2.7988733086817184</v>
      </c>
      <c r="G111" s="74">
        <f t="shared" si="262"/>
        <v>2.8737038588810511</v>
      </c>
      <c r="H111" s="74">
        <f t="shared" si="262"/>
        <v>2.937667064010502</v>
      </c>
      <c r="I111" s="74">
        <f t="shared" si="262"/>
        <v>5.9193963873187716</v>
      </c>
      <c r="J111" s="74">
        <f t="shared" si="262"/>
        <v>4.8645901409335792</v>
      </c>
      <c r="K111" s="74">
        <f t="shared" si="262"/>
        <v>5.9766434419632581</v>
      </c>
      <c r="L111" s="74">
        <f t="shared" si="262"/>
        <v>6.1554089994943721</v>
      </c>
      <c r="M111" s="74">
        <f t="shared" si="262"/>
        <v>5.8372538408700061</v>
      </c>
      <c r="N111" s="74">
        <f t="shared" si="262"/>
        <v>10.170717911468127</v>
      </c>
      <c r="O111" s="74">
        <f t="shared" si="262"/>
        <v>10.832272280063806</v>
      </c>
      <c r="P111" s="74">
        <f t="shared" si="262"/>
        <v>10.797005622820457</v>
      </c>
      <c r="Q111" s="74">
        <f t="shared" si="262"/>
        <v>12.444137392837929</v>
      </c>
      <c r="R111" s="74">
        <f t="shared" si="262"/>
        <v>14.182509083087897</v>
      </c>
      <c r="S111" s="74">
        <f t="shared" si="262"/>
        <v>18.399655080523324</v>
      </c>
      <c r="T111" s="74">
        <f t="shared" si="262"/>
        <v>23.644816315467867</v>
      </c>
      <c r="U111" s="74">
        <f t="shared" si="262"/>
        <v>23.59264561398145</v>
      </c>
      <c r="V111" s="74">
        <f t="shared" si="262"/>
        <v>24.51831042451045</v>
      </c>
      <c r="W111" s="74">
        <f t="shared" si="262"/>
        <v>24.053255771163677</v>
      </c>
      <c r="X111" s="74">
        <f t="shared" si="262"/>
        <v>27.039394261783677</v>
      </c>
      <c r="Y111" s="74">
        <f t="shared" si="262"/>
        <v>30.286228633341146</v>
      </c>
      <c r="Z111" s="74">
        <f t="shared" si="262"/>
        <v>36.132677559196885</v>
      </c>
      <c r="AA111" s="74">
        <f t="shared" si="262"/>
        <v>36.509902715953288</v>
      </c>
      <c r="AB111" s="74">
        <f t="shared" si="262"/>
        <v>38.851109204249092</v>
      </c>
      <c r="AC111" s="74">
        <f t="shared" si="262"/>
        <v>34.642887934383118</v>
      </c>
      <c r="AD111" s="74">
        <f t="shared" si="262"/>
        <v>30.695021249398252</v>
      </c>
      <c r="AE111" s="74">
        <f t="shared" si="262"/>
        <v>31.939033994213592</v>
      </c>
      <c r="AF111" s="74">
        <f t="shared" si="262"/>
        <v>32.973721683134393</v>
      </c>
      <c r="AG111" s="74">
        <f t="shared" ref="AG111" si="263">AG$81*AG93</f>
        <v>33.800652993026134</v>
      </c>
      <c r="AH111" s="74">
        <f t="shared" si="251"/>
        <v>34.88227388880297</v>
      </c>
      <c r="AI111" s="74">
        <f t="shared" ref="AI111:BL111" si="264">AH111*(1+AI$85)</f>
        <v>35.998506653244668</v>
      </c>
      <c r="AJ111" s="74">
        <f t="shared" si="264"/>
        <v>37.150458866148497</v>
      </c>
      <c r="AK111" s="74">
        <f t="shared" si="264"/>
        <v>38.339273549865247</v>
      </c>
      <c r="AL111" s="74">
        <f t="shared" si="264"/>
        <v>39.566130303460938</v>
      </c>
      <c r="AM111" s="74">
        <f t="shared" si="264"/>
        <v>40.832246473171686</v>
      </c>
      <c r="AN111" s="74">
        <f t="shared" si="264"/>
        <v>42.138878360313178</v>
      </c>
      <c r="AO111" s="74">
        <f t="shared" si="264"/>
        <v>43.4873224678432</v>
      </c>
      <c r="AP111" s="74">
        <f t="shared" si="264"/>
        <v>44.87891678681418</v>
      </c>
      <c r="AQ111" s="74">
        <f t="shared" si="264"/>
        <v>46.315042123992235</v>
      </c>
      <c r="AR111" s="74">
        <f t="shared" si="264"/>
        <v>47.797123471959985</v>
      </c>
      <c r="AS111" s="74">
        <f t="shared" si="264"/>
        <v>49.326631423062707</v>
      </c>
      <c r="AT111" s="74">
        <f t="shared" si="264"/>
        <v>50.905083628600714</v>
      </c>
      <c r="AU111" s="74">
        <f t="shared" si="264"/>
        <v>52.534046304715936</v>
      </c>
      <c r="AV111" s="74">
        <f t="shared" si="264"/>
        <v>54.215135786466846</v>
      </c>
      <c r="AW111" s="74">
        <f t="shared" si="264"/>
        <v>55.950020131633785</v>
      </c>
      <c r="AX111" s="74">
        <f t="shared" si="264"/>
        <v>57.740420775846069</v>
      </c>
      <c r="AY111" s="74">
        <f t="shared" si="264"/>
        <v>59.588114240673143</v>
      </c>
      <c r="AZ111" s="74">
        <f t="shared" si="264"/>
        <v>61.494933896374683</v>
      </c>
      <c r="BA111" s="74">
        <f t="shared" si="264"/>
        <v>63.462771781058677</v>
      </c>
      <c r="BB111" s="74">
        <f t="shared" si="264"/>
        <v>65.49358047805255</v>
      </c>
      <c r="BC111" s="74">
        <f t="shared" si="264"/>
        <v>67.589375053350238</v>
      </c>
      <c r="BD111" s="74">
        <f t="shared" si="264"/>
        <v>69.752235055057454</v>
      </c>
      <c r="BE111" s="74">
        <f t="shared" si="264"/>
        <v>71.984306576819293</v>
      </c>
      <c r="BF111" s="74">
        <f t="shared" si="264"/>
        <v>74.287804387277518</v>
      </c>
      <c r="BG111" s="74">
        <f t="shared" si="264"/>
        <v>76.665014127670403</v>
      </c>
      <c r="BH111" s="74">
        <f t="shared" si="264"/>
        <v>79.118294579755855</v>
      </c>
      <c r="BI111" s="74">
        <f t="shared" si="264"/>
        <v>81.650080006308045</v>
      </c>
      <c r="BJ111" s="74">
        <f t="shared" si="264"/>
        <v>84.262882566509901</v>
      </c>
      <c r="BK111" s="74">
        <f t="shared" si="264"/>
        <v>86.959294808638219</v>
      </c>
      <c r="BL111" s="74">
        <f t="shared" si="264"/>
        <v>89.741992242514641</v>
      </c>
      <c r="BM111" s="74">
        <f t="shared" si="198"/>
        <v>92.613735994275117</v>
      </c>
      <c r="BN111" s="74">
        <f t="shared" si="199"/>
        <v>95.577375546091929</v>
      </c>
      <c r="BO111" s="74">
        <f t="shared" si="200"/>
        <v>98.635851563566874</v>
      </c>
      <c r="BP111" s="74">
        <f t="shared" si="201"/>
        <v>101.79219881360102</v>
      </c>
      <c r="BQ111" s="74">
        <f t="shared" si="202"/>
        <v>105.04954917563626</v>
      </c>
      <c r="BR111" s="74">
        <f t="shared" si="203"/>
        <v>108.41113474925662</v>
      </c>
      <c r="BS111" s="74">
        <f t="shared" si="204"/>
        <v>111.88029106123284</v>
      </c>
      <c r="BT111" s="74">
        <f t="shared" si="205"/>
        <v>115.4604603751923</v>
      </c>
      <c r="BU111" s="74">
        <f t="shared" si="206"/>
        <v>119.15519510719845</v>
      </c>
      <c r="BV111" s="74">
        <f t="shared" si="207"/>
        <v>122.9681613506288</v>
      </c>
      <c r="BW111" s="74">
        <f t="shared" si="208"/>
        <v>126.90314251384893</v>
      </c>
      <c r="BX111" s="74">
        <f t="shared" si="209"/>
        <v>130.96404307429211</v>
      </c>
      <c r="BY111" s="74">
        <f t="shared" si="210"/>
        <v>135.15489245266946</v>
      </c>
      <c r="BZ111" s="74">
        <f t="shared" si="211"/>
        <v>139.4798490111549</v>
      </c>
      <c r="CA111" s="74">
        <f t="shared" si="212"/>
        <v>143.94320417951187</v>
      </c>
      <c r="CB111" s="74">
        <f t="shared" si="213"/>
        <v>148.54938671325624</v>
      </c>
      <c r="CC111" s="74">
        <f t="shared" si="214"/>
        <v>153.30296708808044</v>
      </c>
      <c r="CD111" s="74">
        <f t="shared" si="215"/>
        <v>158.20866203489902</v>
      </c>
      <c r="CE111" s="74">
        <f t="shared" si="216"/>
        <v>163.27133922001579</v>
      </c>
      <c r="CF111" s="74">
        <f t="shared" si="217"/>
        <v>168.49602207505629</v>
      </c>
      <c r="CG111" s="74">
        <f t="shared" si="218"/>
        <v>173.8878947814581</v>
      </c>
      <c r="CH111" s="74">
        <f t="shared" si="219"/>
        <v>179.45230741446477</v>
      </c>
      <c r="CI111" s="74">
        <f t="shared" si="220"/>
        <v>185.19478125172765</v>
      </c>
      <c r="CJ111" s="74">
        <f t="shared" si="221"/>
        <v>191.12101425178292</v>
      </c>
      <c r="CK111" s="74">
        <f t="shared" si="222"/>
        <v>197.23688670783997</v>
      </c>
      <c r="CL111" s="74">
        <f t="shared" si="223"/>
        <v>203.54846708249084</v>
      </c>
      <c r="CM111" s="74">
        <f t="shared" si="224"/>
        <v>210.06201802913057</v>
      </c>
      <c r="CN111" s="74">
        <f t="shared" si="225"/>
        <v>216.78400260606276</v>
      </c>
      <c r="CO111" s="74">
        <f t="shared" si="226"/>
        <v>223.72109068945676</v>
      </c>
      <c r="CP111" s="74">
        <f t="shared" si="227"/>
        <v>230.88016559151939</v>
      </c>
      <c r="CQ111" s="74">
        <f t="shared" si="228"/>
        <v>238.26833089044803</v>
      </c>
      <c r="CR111" s="74">
        <f t="shared" si="229"/>
        <v>245.89291747894237</v>
      </c>
      <c r="CS111" s="74">
        <f t="shared" si="230"/>
        <v>253.76149083826851</v>
      </c>
      <c r="CT111" s="74">
        <f t="shared" si="231"/>
        <v>261.88185854509311</v>
      </c>
      <c r="CU111" s="74">
        <f t="shared" si="232"/>
        <v>270.2620780185361</v>
      </c>
      <c r="CV111" s="74">
        <f t="shared" si="233"/>
        <v>278.91046451512926</v>
      </c>
      <c r="CW111" s="74">
        <f t="shared" si="234"/>
        <v>287.83559937961343</v>
      </c>
      <c r="CX111" s="74">
        <f t="shared" si="235"/>
        <v>297.04633855976107</v>
      </c>
      <c r="CY111" s="74">
        <f t="shared" si="236"/>
        <v>306.55182139367344</v>
      </c>
      <c r="CZ111" s="74">
        <f t="shared" si="237"/>
        <v>316.361479678271</v>
      </c>
      <c r="DA111" s="74">
        <f t="shared" si="238"/>
        <v>326.48504702797567</v>
      </c>
      <c r="DB111" s="74">
        <f t="shared" si="239"/>
        <v>336.9325685328709</v>
      </c>
      <c r="DC111" s="74">
        <f t="shared" si="240"/>
        <v>347.71441072592279</v>
      </c>
      <c r="DD111" s="74">
        <f t="shared" si="241"/>
        <v>358.84127186915231</v>
      </c>
      <c r="DE111" s="74">
        <f t="shared" si="242"/>
        <v>370.3241925689652</v>
      </c>
      <c r="DF111" s="74">
        <f t="shared" si="243"/>
        <v>382.17456673117209</v>
      </c>
      <c r="DG111" s="74">
        <f t="shared" si="244"/>
        <v>394.40415286656963</v>
      </c>
      <c r="DH111" s="74">
        <f t="shared" si="245"/>
        <v>407.02508575829989</v>
      </c>
      <c r="DI111" s="74">
        <f t="shared" si="246"/>
        <v>420.04988850256552</v>
      </c>
      <c r="DJ111" s="74">
        <f t="shared" si="247"/>
        <v>433.49148493464764</v>
      </c>
    </row>
    <row r="112" spans="2:114" x14ac:dyDescent="0.2">
      <c r="B112" s="236" t="str">
        <f t="shared" si="248"/>
        <v>others</v>
      </c>
      <c r="C112" s="65" t="s">
        <v>2</v>
      </c>
      <c r="D112" s="74">
        <f t="shared" ref="D112:AF112" si="265">D$81*D94</f>
        <v>12.085919849774461</v>
      </c>
      <c r="E112" s="74">
        <f t="shared" si="265"/>
        <v>8.2088786887940408</v>
      </c>
      <c r="F112" s="74">
        <f t="shared" si="265"/>
        <v>8.3966199260451546</v>
      </c>
      <c r="G112" s="74">
        <f t="shared" si="265"/>
        <v>8.6211115766431536</v>
      </c>
      <c r="H112" s="74">
        <f t="shared" si="265"/>
        <v>8.8130011920315052</v>
      </c>
      <c r="I112" s="74">
        <f t="shared" si="265"/>
        <v>17.758189161956317</v>
      </c>
      <c r="J112" s="74">
        <f t="shared" si="265"/>
        <v>14.593770422800738</v>
      </c>
      <c r="K112" s="74">
        <f t="shared" si="265"/>
        <v>17.929930325889774</v>
      </c>
      <c r="L112" s="74">
        <f t="shared" si="265"/>
        <v>18.466226998483116</v>
      </c>
      <c r="M112" s="74">
        <f t="shared" si="265"/>
        <v>17.511761522610019</v>
      </c>
      <c r="N112" s="74">
        <f t="shared" si="265"/>
        <v>30.512153734404382</v>
      </c>
      <c r="O112" s="74">
        <f t="shared" si="265"/>
        <v>32.496816840191421</v>
      </c>
      <c r="P112" s="74">
        <f t="shared" si="265"/>
        <v>32.391016868461371</v>
      </c>
      <c r="Q112" s="74">
        <f t="shared" si="265"/>
        <v>37.332412178513792</v>
      </c>
      <c r="R112" s="74">
        <f t="shared" si="265"/>
        <v>42.547527249263695</v>
      </c>
      <c r="S112" s="74">
        <f t="shared" si="265"/>
        <v>55.198965241569972</v>
      </c>
      <c r="T112" s="74">
        <f t="shared" si="265"/>
        <v>70.934448946403606</v>
      </c>
      <c r="U112" s="74">
        <f t="shared" si="265"/>
        <v>70.777936841944353</v>
      </c>
      <c r="V112" s="74">
        <f t="shared" si="265"/>
        <v>73.554931273531352</v>
      </c>
      <c r="W112" s="74">
        <f t="shared" si="265"/>
        <v>72.159767313491031</v>
      </c>
      <c r="X112" s="74">
        <f t="shared" si="265"/>
        <v>81.118182785351024</v>
      </c>
      <c r="Y112" s="74">
        <f t="shared" si="265"/>
        <v>90.858685900023431</v>
      </c>
      <c r="Z112" s="74">
        <f t="shared" si="265"/>
        <v>108.39803267759066</v>
      </c>
      <c r="AA112" s="74">
        <f t="shared" si="265"/>
        <v>109.52970814785986</v>
      </c>
      <c r="AB112" s="74">
        <f t="shared" si="265"/>
        <v>116.55332761274727</v>
      </c>
      <c r="AC112" s="74">
        <f t="shared" si="265"/>
        <v>103.92866380314935</v>
      </c>
      <c r="AD112" s="74">
        <f t="shared" si="265"/>
        <v>92.085063748194756</v>
      </c>
      <c r="AE112" s="74">
        <f t="shared" si="265"/>
        <v>95.817101982640779</v>
      </c>
      <c r="AF112" s="74">
        <f t="shared" si="265"/>
        <v>98.921165049403186</v>
      </c>
      <c r="AG112" s="74">
        <f t="shared" ref="AG112" si="266">AG$81*AG94</f>
        <v>101.4019589790784</v>
      </c>
      <c r="AH112" s="74">
        <f t="shared" si="251"/>
        <v>104.64682166640891</v>
      </c>
      <c r="AI112" s="74">
        <f t="shared" ref="AI112:BL112" si="267">AH112*(1+AI$85)</f>
        <v>107.995519959734</v>
      </c>
      <c r="AJ112" s="74">
        <f t="shared" si="267"/>
        <v>111.45137659844549</v>
      </c>
      <c r="AK112" s="74">
        <f t="shared" si="267"/>
        <v>115.01782064959575</v>
      </c>
      <c r="AL112" s="74">
        <f t="shared" si="267"/>
        <v>118.69839091038281</v>
      </c>
      <c r="AM112" s="74">
        <f t="shared" si="267"/>
        <v>122.49673941951507</v>
      </c>
      <c r="AN112" s="74">
        <f t="shared" si="267"/>
        <v>126.41663508093956</v>
      </c>
      <c r="AO112" s="74">
        <f t="shared" si="267"/>
        <v>130.46196740352963</v>
      </c>
      <c r="AP112" s="74">
        <f t="shared" si="267"/>
        <v>134.63675036044259</v>
      </c>
      <c r="AQ112" s="74">
        <f t="shared" si="267"/>
        <v>138.94512637197676</v>
      </c>
      <c r="AR112" s="74">
        <f t="shared" si="267"/>
        <v>143.39137041588</v>
      </c>
      <c r="AS112" s="74">
        <f t="shared" si="267"/>
        <v>147.97989426918818</v>
      </c>
      <c r="AT112" s="74">
        <f t="shared" si="267"/>
        <v>152.71525088580219</v>
      </c>
      <c r="AU112" s="74">
        <f t="shared" si="267"/>
        <v>157.60213891414787</v>
      </c>
      <c r="AV112" s="74">
        <f t="shared" si="267"/>
        <v>162.64540735940062</v>
      </c>
      <c r="AW112" s="74">
        <f t="shared" si="267"/>
        <v>167.85006039490145</v>
      </c>
      <c r="AX112" s="74">
        <f t="shared" si="267"/>
        <v>173.22126232753831</v>
      </c>
      <c r="AY112" s="74">
        <f t="shared" si="267"/>
        <v>178.76434272201953</v>
      </c>
      <c r="AZ112" s="74">
        <f t="shared" si="267"/>
        <v>184.48480168912417</v>
      </c>
      <c r="BA112" s="74">
        <f t="shared" si="267"/>
        <v>190.38831534317615</v>
      </c>
      <c r="BB112" s="74">
        <f t="shared" si="267"/>
        <v>196.48074143415778</v>
      </c>
      <c r="BC112" s="74">
        <f t="shared" si="267"/>
        <v>202.76812516005083</v>
      </c>
      <c r="BD112" s="74">
        <f t="shared" si="267"/>
        <v>209.25670516517246</v>
      </c>
      <c r="BE112" s="74">
        <f t="shared" si="267"/>
        <v>215.95291973045798</v>
      </c>
      <c r="BF112" s="74">
        <f t="shared" si="267"/>
        <v>222.86341316183265</v>
      </c>
      <c r="BG112" s="74">
        <f t="shared" si="267"/>
        <v>229.99504238301131</v>
      </c>
      <c r="BH112" s="74">
        <f t="shared" si="267"/>
        <v>237.35488373926768</v>
      </c>
      <c r="BI112" s="74">
        <f t="shared" si="267"/>
        <v>244.95024001892426</v>
      </c>
      <c r="BJ112" s="74">
        <f t="shared" si="267"/>
        <v>252.78864769952983</v>
      </c>
      <c r="BK112" s="74">
        <f t="shared" si="267"/>
        <v>260.87788442591477</v>
      </c>
      <c r="BL112" s="74">
        <f t="shared" si="267"/>
        <v>269.22597672754404</v>
      </c>
      <c r="BM112" s="74">
        <f t="shared" si="198"/>
        <v>277.84120798282544</v>
      </c>
      <c r="BN112" s="74">
        <f t="shared" si="199"/>
        <v>286.73212663827587</v>
      </c>
      <c r="BO112" s="74">
        <f t="shared" si="200"/>
        <v>295.90755469070069</v>
      </c>
      <c r="BP112" s="74">
        <f t="shared" si="201"/>
        <v>305.3765964408031</v>
      </c>
      <c r="BQ112" s="74">
        <f t="shared" si="202"/>
        <v>315.1486475269088</v>
      </c>
      <c r="BR112" s="74">
        <f t="shared" si="203"/>
        <v>325.2334042477699</v>
      </c>
      <c r="BS112" s="74">
        <f t="shared" si="204"/>
        <v>335.64087318369855</v>
      </c>
      <c r="BT112" s="74">
        <f t="shared" si="205"/>
        <v>346.38138112557692</v>
      </c>
      <c r="BU112" s="74">
        <f t="shared" si="206"/>
        <v>357.46558532159537</v>
      </c>
      <c r="BV112" s="74">
        <f t="shared" si="207"/>
        <v>368.90448405188641</v>
      </c>
      <c r="BW112" s="74">
        <f t="shared" si="208"/>
        <v>380.7094275415468</v>
      </c>
      <c r="BX112" s="74">
        <f t="shared" si="209"/>
        <v>392.89212922287629</v>
      </c>
      <c r="BY112" s="74">
        <f t="shared" si="210"/>
        <v>405.46467735800837</v>
      </c>
      <c r="BZ112" s="74">
        <f t="shared" si="211"/>
        <v>418.43954703346463</v>
      </c>
      <c r="CA112" s="74">
        <f t="shared" si="212"/>
        <v>431.82961253853551</v>
      </c>
      <c r="CB112" s="74">
        <f t="shared" si="213"/>
        <v>445.64816013976866</v>
      </c>
      <c r="CC112" s="74">
        <f t="shared" si="214"/>
        <v>459.90890126424125</v>
      </c>
      <c r="CD112" s="74">
        <f t="shared" si="215"/>
        <v>474.62598610469701</v>
      </c>
      <c r="CE112" s="74">
        <f t="shared" si="216"/>
        <v>489.81401766004734</v>
      </c>
      <c r="CF112" s="74">
        <f t="shared" si="217"/>
        <v>505.48806622516889</v>
      </c>
      <c r="CG112" s="74">
        <f t="shared" si="218"/>
        <v>521.66368434437436</v>
      </c>
      <c r="CH112" s="74">
        <f t="shared" si="219"/>
        <v>538.35692224339437</v>
      </c>
      <c r="CI112" s="74">
        <f t="shared" si="220"/>
        <v>555.584343755183</v>
      </c>
      <c r="CJ112" s="74">
        <f t="shared" si="221"/>
        <v>573.36304275534883</v>
      </c>
      <c r="CK112" s="74">
        <f t="shared" si="222"/>
        <v>591.71066012352003</v>
      </c>
      <c r="CL112" s="74">
        <f t="shared" si="223"/>
        <v>610.64540124747271</v>
      </c>
      <c r="CM112" s="74">
        <f t="shared" si="224"/>
        <v>630.18605408739188</v>
      </c>
      <c r="CN112" s="74">
        <f t="shared" si="225"/>
        <v>650.35200781818844</v>
      </c>
      <c r="CO112" s="74">
        <f t="shared" si="226"/>
        <v>671.16327206837047</v>
      </c>
      <c r="CP112" s="74">
        <f t="shared" si="227"/>
        <v>692.6404967745583</v>
      </c>
      <c r="CQ112" s="74">
        <f t="shared" si="228"/>
        <v>714.80499267134417</v>
      </c>
      <c r="CR112" s="74">
        <f t="shared" si="229"/>
        <v>737.67875243682715</v>
      </c>
      <c r="CS112" s="74">
        <f t="shared" si="230"/>
        <v>761.28447251480566</v>
      </c>
      <c r="CT112" s="74">
        <f t="shared" si="231"/>
        <v>785.64557563527944</v>
      </c>
      <c r="CU112" s="74">
        <f t="shared" si="232"/>
        <v>810.78623405560836</v>
      </c>
      <c r="CV112" s="74">
        <f t="shared" si="233"/>
        <v>836.73139354538785</v>
      </c>
      <c r="CW112" s="74">
        <f t="shared" si="234"/>
        <v>863.50679813884028</v>
      </c>
      <c r="CX112" s="74">
        <f t="shared" si="235"/>
        <v>891.13901567928315</v>
      </c>
      <c r="CY112" s="74">
        <f t="shared" si="236"/>
        <v>919.65546418102019</v>
      </c>
      <c r="CZ112" s="74">
        <f t="shared" si="237"/>
        <v>949.08443903481282</v>
      </c>
      <c r="DA112" s="74">
        <f t="shared" si="238"/>
        <v>979.45514108392683</v>
      </c>
      <c r="DB112" s="74">
        <f t="shared" si="239"/>
        <v>1010.7977055986125</v>
      </c>
      <c r="DC112" s="74">
        <f t="shared" si="240"/>
        <v>1043.1432321777681</v>
      </c>
      <c r="DD112" s="74">
        <f t="shared" si="241"/>
        <v>1076.5238156074568</v>
      </c>
      <c r="DE112" s="74">
        <f t="shared" si="242"/>
        <v>1110.9725777068954</v>
      </c>
      <c r="DF112" s="74">
        <f t="shared" si="243"/>
        <v>1146.5237001935161</v>
      </c>
      <c r="DG112" s="74">
        <f t="shared" si="244"/>
        <v>1183.2124585997087</v>
      </c>
      <c r="DH112" s="74">
        <f t="shared" si="245"/>
        <v>1221.0752572748995</v>
      </c>
      <c r="DI112" s="74">
        <f t="shared" si="246"/>
        <v>1260.1496655076962</v>
      </c>
      <c r="DJ112" s="74">
        <f t="shared" si="247"/>
        <v>1300.4744548039425</v>
      </c>
    </row>
    <row r="113" spans="2:114" x14ac:dyDescent="0.2">
      <c r="B113" s="65"/>
      <c r="C113" s="65"/>
      <c r="D113" s="65"/>
      <c r="E113" s="65"/>
      <c r="F113" s="65"/>
      <c r="G113" s="65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/>
      <c r="CB113" s="65"/>
      <c r="CC113" s="65"/>
      <c r="CD113" s="65"/>
      <c r="CE113" s="65"/>
      <c r="CF113" s="65"/>
      <c r="CG113" s="65"/>
      <c r="CH113" s="65"/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65"/>
      <c r="DI113" s="65"/>
      <c r="DJ113" s="65"/>
    </row>
    <row r="114" spans="2:114" x14ac:dyDescent="0.2">
      <c r="B114" s="64" t="s">
        <v>454</v>
      </c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5"/>
      <c r="DI114" s="65"/>
      <c r="DJ114" s="65"/>
    </row>
    <row r="115" spans="2:114" ht="16" thickBot="1" x14ac:dyDescent="0.25">
      <c r="B115" s="65" t="s">
        <v>455</v>
      </c>
      <c r="C115" s="65" t="s">
        <v>2</v>
      </c>
      <c r="D115" s="65"/>
      <c r="E115" s="65"/>
      <c r="F115" s="65"/>
      <c r="G115" s="65"/>
      <c r="H115" s="74">
        <f t="shared" ref="H115:AF115" si="268">SUM(H106:H112)</f>
        <v>97.922235467016733</v>
      </c>
      <c r="I115" s="74">
        <f t="shared" si="268"/>
        <v>197.31321291062574</v>
      </c>
      <c r="J115" s="74">
        <f t="shared" si="268"/>
        <v>162.15300469778597</v>
      </c>
      <c r="K115" s="74">
        <f t="shared" si="268"/>
        <v>199.22144806544193</v>
      </c>
      <c r="L115" s="74">
        <f t="shared" si="268"/>
        <v>205.18029998314572</v>
      </c>
      <c r="M115" s="74">
        <f t="shared" si="268"/>
        <v>194.57512802900021</v>
      </c>
      <c r="N115" s="74">
        <f t="shared" si="268"/>
        <v>339.02393038227081</v>
      </c>
      <c r="O115" s="74">
        <f t="shared" si="268"/>
        <v>361.07574266879362</v>
      </c>
      <c r="P115" s="74">
        <f t="shared" si="268"/>
        <v>359.9001874273485</v>
      </c>
      <c r="Q115" s="74">
        <f t="shared" si="268"/>
        <v>414.80457976126434</v>
      </c>
      <c r="R115" s="74">
        <f t="shared" si="268"/>
        <v>472.7503027695966</v>
      </c>
      <c r="S115" s="74">
        <f t="shared" si="268"/>
        <v>613.3218360174443</v>
      </c>
      <c r="T115" s="74">
        <f t="shared" si="268"/>
        <v>788.16054384892891</v>
      </c>
      <c r="U115" s="74">
        <f t="shared" si="268"/>
        <v>786.42152046604838</v>
      </c>
      <c r="V115" s="74">
        <f t="shared" si="268"/>
        <v>817.27701415034835</v>
      </c>
      <c r="W115" s="74">
        <f t="shared" si="268"/>
        <v>801.77519237212243</v>
      </c>
      <c r="X115" s="74">
        <f t="shared" si="268"/>
        <v>901.31314205945569</v>
      </c>
      <c r="Y115" s="74">
        <f t="shared" si="268"/>
        <v>1009.5409544447048</v>
      </c>
      <c r="Z115" s="74">
        <f t="shared" si="268"/>
        <v>1204.422585306563</v>
      </c>
      <c r="AA115" s="74">
        <f t="shared" si="268"/>
        <v>1216.996757198443</v>
      </c>
      <c r="AB115" s="74">
        <f t="shared" si="268"/>
        <v>1295.0369734749697</v>
      </c>
      <c r="AC115" s="74">
        <f t="shared" si="268"/>
        <v>1154.7629311461039</v>
      </c>
      <c r="AD115" s="74">
        <f t="shared" si="268"/>
        <v>1023.1673749799419</v>
      </c>
      <c r="AE115" s="74">
        <f t="shared" si="268"/>
        <v>1064.6344664737862</v>
      </c>
      <c r="AF115" s="74">
        <f t="shared" si="268"/>
        <v>1099.1240561044801</v>
      </c>
      <c r="AG115" s="74">
        <f t="shared" ref="AG115" si="269">SUM(AG106:AG112)</f>
        <v>1126.6884331008714</v>
      </c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/>
      <c r="CB115" s="65"/>
      <c r="CC115" s="65"/>
      <c r="CD115" s="65"/>
      <c r="CE115" s="65"/>
      <c r="CF115" s="65"/>
      <c r="CG115" s="65"/>
      <c r="CH115" s="65"/>
      <c r="CI115" s="65"/>
      <c r="CJ115" s="65"/>
      <c r="CK115" s="65"/>
      <c r="CL115" s="65"/>
      <c r="CM115" s="65"/>
      <c r="CN115" s="65"/>
      <c r="CO115" s="65"/>
      <c r="CP115" s="65"/>
      <c r="CQ115" s="65"/>
      <c r="CR115" s="65"/>
      <c r="CS115" s="65"/>
      <c r="CT115" s="65"/>
      <c r="CU115" s="65"/>
      <c r="CV115" s="65"/>
      <c r="CW115" s="65"/>
      <c r="CX115" s="65"/>
      <c r="CY115" s="65"/>
      <c r="CZ115" s="65"/>
      <c r="DA115" s="65"/>
      <c r="DB115" s="65"/>
      <c r="DC115" s="65"/>
      <c r="DD115" s="65"/>
      <c r="DE115" s="65"/>
      <c r="DF115" s="65"/>
      <c r="DG115" s="65"/>
      <c r="DH115" s="65"/>
      <c r="DI115" s="65"/>
      <c r="DJ115" s="65"/>
    </row>
    <row r="116" spans="2:114" ht="16" thickBot="1" x14ac:dyDescent="0.25">
      <c r="B116" s="75" t="s">
        <v>453</v>
      </c>
      <c r="C116" s="379">
        <f>(CORREL(H115:AG115,H82:AG82))^2</f>
        <v>0.89092019590956595</v>
      </c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/>
      <c r="CI116" s="65"/>
      <c r="CJ116" s="65"/>
      <c r="CK116" s="65"/>
      <c r="CL116" s="65"/>
      <c r="CM116" s="65"/>
      <c r="CN116" s="65"/>
      <c r="CO116" s="65"/>
      <c r="CP116" s="65"/>
      <c r="CQ116" s="65"/>
      <c r="CR116" s="65"/>
      <c r="CS116" s="65"/>
      <c r="CT116" s="65"/>
      <c r="CU116" s="65"/>
      <c r="CV116" s="65"/>
      <c r="CW116" s="65"/>
      <c r="CX116" s="65"/>
      <c r="CY116" s="65"/>
      <c r="CZ116" s="65"/>
      <c r="DA116" s="65"/>
      <c r="DB116" s="65"/>
      <c r="DC116" s="65"/>
      <c r="DD116" s="65"/>
      <c r="DE116" s="65"/>
      <c r="DF116" s="65"/>
      <c r="DG116" s="65"/>
      <c r="DH116" s="65"/>
      <c r="DI116" s="65"/>
      <c r="DJ116" s="65"/>
    </row>
    <row r="119" spans="2:114" x14ac:dyDescent="0.2">
      <c r="B119" s="119"/>
      <c r="C119" s="119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1"/>
  <dimension ref="A1:DK110"/>
  <sheetViews>
    <sheetView zoomScale="80" zoomScaleNormal="80" workbookViewId="0">
      <pane xSplit="3" ySplit="2" topLeftCell="D3" activePane="bottomRight" state="frozen"/>
      <selection activeCell="B51" sqref="B51:B70"/>
      <selection pane="topRight" activeCell="B51" sqref="B51:B70"/>
      <selection pane="bottomLeft" activeCell="B51" sqref="B51:B70"/>
      <selection pane="bottomRight" activeCell="C121" sqref="C121"/>
    </sheetView>
  </sheetViews>
  <sheetFormatPr baseColWidth="10" defaultColWidth="11.5" defaultRowHeight="15" x14ac:dyDescent="0.2"/>
  <cols>
    <col min="1" max="1" width="5.6640625" style="9" bestFit="1" customWidth="1"/>
    <col min="2" max="2" width="54.33203125" style="2" bestFit="1" customWidth="1"/>
    <col min="3" max="3" width="14.5" style="5" bestFit="1" customWidth="1"/>
    <col min="4" max="33" width="8.6640625" bestFit="1" customWidth="1"/>
    <col min="34" max="114" width="6.5" bestFit="1" customWidth="1"/>
    <col min="115" max="115" width="44.1640625" style="390" bestFit="1" customWidth="1"/>
  </cols>
  <sheetData>
    <row r="1" spans="1:115" x14ac:dyDescent="0.2">
      <c r="A1" s="9" t="s">
        <v>62</v>
      </c>
    </row>
    <row r="2" spans="1:115" s="1" customFormat="1" x14ac:dyDescent="0.2">
      <c r="A2" s="9" t="s">
        <v>57</v>
      </c>
      <c r="B2" s="26" t="e">
        <f ca="1">MID(CELL("Dateiname",$B$2),FIND("]", CELL("Dateiname",$B$2))+1,31)&amp;" HI"</f>
        <v>#VALUE!</v>
      </c>
      <c r="C2" s="10" t="s">
        <v>1</v>
      </c>
      <c r="D2" s="11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s="9" t="s">
        <v>57</v>
      </c>
      <c r="B3" s="7" t="str">
        <f>'Data Non-Energy-Sector'!B47</f>
        <v>Electrical</v>
      </c>
      <c r="C3" s="8" t="s">
        <v>2</v>
      </c>
      <c r="D3" s="80">
        <f>D98</f>
        <v>0.46782503306821765</v>
      </c>
      <c r="E3" s="80">
        <f t="shared" ref="E3:BL6" si="51">E98</f>
        <v>0.48175837038953834</v>
      </c>
      <c r="F3" s="80">
        <f t="shared" si="51"/>
        <v>0.48902550864769168</v>
      </c>
      <c r="G3" s="80">
        <f t="shared" si="51"/>
        <v>0.49771519178062318</v>
      </c>
      <c r="H3" s="80">
        <f t="shared" si="51"/>
        <v>0.50514290657439442</v>
      </c>
      <c r="I3" s="80">
        <f t="shared" si="51"/>
        <v>0.54454995192727895</v>
      </c>
      <c r="J3" s="80">
        <f t="shared" si="51"/>
        <v>0.54260413354531001</v>
      </c>
      <c r="K3" s="80">
        <f t="shared" si="51"/>
        <v>0.54449236811568336</v>
      </c>
      <c r="L3" s="80">
        <f t="shared" si="51"/>
        <v>0.68155756044749194</v>
      </c>
      <c r="M3" s="80">
        <f t="shared" si="51"/>
        <v>0.74438741450068402</v>
      </c>
      <c r="N3" s="80">
        <f t="shared" si="51"/>
        <v>0.75655762493084999</v>
      </c>
      <c r="O3" s="80">
        <f t="shared" si="51"/>
        <v>0.8256608529597943</v>
      </c>
      <c r="P3" s="80">
        <f t="shared" si="51"/>
        <v>0.84720135181671385</v>
      </c>
      <c r="Q3" s="80">
        <f t="shared" si="51"/>
        <v>0.93545770913489945</v>
      </c>
      <c r="R3" s="80">
        <f t="shared" si="51"/>
        <v>1.029926314641513</v>
      </c>
      <c r="S3" s="80">
        <f t="shared" si="51"/>
        <v>1.0799999858766263</v>
      </c>
      <c r="T3" s="80">
        <f t="shared" si="51"/>
        <v>1.1069999557678283</v>
      </c>
      <c r="U3" s="80">
        <f t="shared" si="51"/>
        <v>0.86399994111462408</v>
      </c>
      <c r="V3" s="80">
        <f t="shared" si="51"/>
        <v>0.8639999311220512</v>
      </c>
      <c r="W3" s="80">
        <f t="shared" si="51"/>
        <v>0.64799991415455971</v>
      </c>
      <c r="X3" s="80">
        <f t="shared" si="51"/>
        <v>2.861999883623918</v>
      </c>
      <c r="Y3" s="80">
        <f t="shared" si="51"/>
        <v>2.8079998108069559</v>
      </c>
      <c r="Z3" s="80">
        <f t="shared" si="51"/>
        <v>1.6469998348708539</v>
      </c>
      <c r="AA3" s="80">
        <f t="shared" si="51"/>
        <v>1.5929999481535537</v>
      </c>
      <c r="AB3" s="80">
        <f t="shared" si="51"/>
        <v>1.5929999491570443</v>
      </c>
      <c r="AC3" s="80">
        <f t="shared" si="51"/>
        <v>1.8629999293003003</v>
      </c>
      <c r="AD3" s="80">
        <f t="shared" si="51"/>
        <v>2.0941913369670568</v>
      </c>
      <c r="AE3" s="80">
        <f t="shared" si="51"/>
        <v>1.8539771254065045</v>
      </c>
      <c r="AF3" s="80">
        <f t="shared" si="51"/>
        <v>1.7761671056579766</v>
      </c>
      <c r="AG3" s="80">
        <f t="shared" si="51"/>
        <v>2.1320909025092467</v>
      </c>
      <c r="AH3" s="80">
        <f t="shared" si="51"/>
        <v>2.2003178113895427</v>
      </c>
      <c r="AI3" s="80">
        <f t="shared" si="51"/>
        <v>2.2707279813540082</v>
      </c>
      <c r="AJ3" s="80">
        <f t="shared" si="51"/>
        <v>2.3433912767573366</v>
      </c>
      <c r="AK3" s="80">
        <f t="shared" si="51"/>
        <v>2.4183797976135715</v>
      </c>
      <c r="AL3" s="80">
        <f t="shared" si="51"/>
        <v>2.4957679511372057</v>
      </c>
      <c r="AM3" s="80">
        <f t="shared" si="51"/>
        <v>2.5756325255735963</v>
      </c>
      <c r="AN3" s="80">
        <f t="shared" si="51"/>
        <v>2.6580527663919513</v>
      </c>
      <c r="AO3" s="80">
        <f t="shared" si="51"/>
        <v>2.743110454916494</v>
      </c>
      <c r="AP3" s="80">
        <f t="shared" si="51"/>
        <v>2.830889989473822</v>
      </c>
      <c r="AQ3" s="80">
        <f t="shared" si="51"/>
        <v>2.9214784691369844</v>
      </c>
      <c r="AR3" s="80">
        <f t="shared" si="51"/>
        <v>3.0149657801493679</v>
      </c>
      <c r="AS3" s="80">
        <f t="shared" si="51"/>
        <v>3.1114446851141477</v>
      </c>
      <c r="AT3" s="80">
        <f t="shared" si="51"/>
        <v>3.2110109150378006</v>
      </c>
      <c r="AU3" s="80">
        <f t="shared" si="51"/>
        <v>3.3137632643190105</v>
      </c>
      <c r="AV3" s="80">
        <f t="shared" si="51"/>
        <v>3.4198036887772187</v>
      </c>
      <c r="AW3" s="80">
        <f t="shared" si="51"/>
        <v>3.5292374068180896</v>
      </c>
      <c r="AX3" s="80">
        <f t="shared" si="51"/>
        <v>3.6421730038362687</v>
      </c>
      <c r="AY3" s="80">
        <f t="shared" si="51"/>
        <v>3.7587225399590296</v>
      </c>
      <c r="AZ3" s="80">
        <f t="shared" si="51"/>
        <v>3.8790016612377185</v>
      </c>
      <c r="BA3" s="80">
        <f t="shared" si="51"/>
        <v>4.0031297143973257</v>
      </c>
      <c r="BB3" s="80">
        <f t="shared" si="51"/>
        <v>4.1312298652580406</v>
      </c>
      <c r="BC3" s="80">
        <f t="shared" si="51"/>
        <v>4.2634292209462981</v>
      </c>
      <c r="BD3" s="80">
        <f t="shared" si="51"/>
        <v>4.3998589560165797</v>
      </c>
      <c r="BE3" s="80">
        <f t="shared" si="51"/>
        <v>4.5406544426091102</v>
      </c>
      <c r="BF3" s="80">
        <f t="shared" si="51"/>
        <v>4.6859553847726021</v>
      </c>
      <c r="BG3" s="80">
        <f t="shared" si="51"/>
        <v>4.8359059570853251</v>
      </c>
      <c r="BH3" s="80">
        <f t="shared" si="51"/>
        <v>4.9906549477120556</v>
      </c>
      <c r="BI3" s="80">
        <f t="shared" si="51"/>
        <v>5.1503559060388415</v>
      </c>
      <c r="BJ3" s="80">
        <f t="shared" si="51"/>
        <v>5.3151672950320847</v>
      </c>
      <c r="BK3" s="80">
        <f t="shared" si="51"/>
        <v>5.4852526484731117</v>
      </c>
      <c r="BL3" s="80">
        <f t="shared" si="51"/>
        <v>5.660780733224251</v>
      </c>
      <c r="BM3" s="80">
        <f t="shared" ref="BM3:DJ3" si="52">BM98</f>
        <v>5.8419257166874274</v>
      </c>
      <c r="BN3" s="80">
        <f t="shared" si="52"/>
        <v>6.0288673396214252</v>
      </c>
      <c r="BO3" s="80">
        <f t="shared" si="52"/>
        <v>6.2217910944893111</v>
      </c>
      <c r="BP3" s="80">
        <f t="shared" si="52"/>
        <v>6.420888409512969</v>
      </c>
      <c r="BQ3" s="80">
        <f t="shared" si="52"/>
        <v>6.6263568386173839</v>
      </c>
      <c r="BR3" s="80">
        <f t="shared" si="52"/>
        <v>6.8384002574531406</v>
      </c>
      <c r="BS3" s="80">
        <f t="shared" si="52"/>
        <v>7.057229065691641</v>
      </c>
      <c r="BT3" s="80">
        <f t="shared" si="52"/>
        <v>7.2830603957937736</v>
      </c>
      <c r="BU3" s="80">
        <f t="shared" si="52"/>
        <v>7.5161183284591742</v>
      </c>
      <c r="BV3" s="80">
        <f t="shared" si="52"/>
        <v>7.7566341149698683</v>
      </c>
      <c r="BW3" s="80">
        <f t="shared" si="52"/>
        <v>8.0048464066489036</v>
      </c>
      <c r="BX3" s="80">
        <f t="shared" si="52"/>
        <v>8.2610014916616681</v>
      </c>
      <c r="BY3" s="80">
        <f t="shared" si="52"/>
        <v>8.5253535393948425</v>
      </c>
      <c r="BZ3" s="80">
        <f t="shared" si="52"/>
        <v>8.7981648526554785</v>
      </c>
      <c r="CA3" s="80">
        <f t="shared" si="52"/>
        <v>9.0797061279404545</v>
      </c>
      <c r="CB3" s="80">
        <f t="shared" si="52"/>
        <v>9.3702567240345491</v>
      </c>
      <c r="CC3" s="80">
        <f t="shared" si="52"/>
        <v>9.6701049392036555</v>
      </c>
      <c r="CD3" s="80">
        <f t="shared" si="52"/>
        <v>9.9795482972581731</v>
      </c>
      <c r="CE3" s="80">
        <f t="shared" si="52"/>
        <v>10.298893842770434</v>
      </c>
      <c r="CF3" s="80">
        <f t="shared" si="52"/>
        <v>10.628458445739088</v>
      </c>
      <c r="CG3" s="80">
        <f t="shared" si="52"/>
        <v>10.96856911600274</v>
      </c>
      <c r="CH3" s="80">
        <f t="shared" si="52"/>
        <v>11.319563327714828</v>
      </c>
      <c r="CI3" s="80">
        <f t="shared" si="52"/>
        <v>11.681789354201703</v>
      </c>
      <c r="CJ3" s="80">
        <f t="shared" si="52"/>
        <v>12.055606613536158</v>
      </c>
      <c r="CK3" s="80">
        <f t="shared" si="52"/>
        <v>12.441386025169315</v>
      </c>
      <c r="CL3" s="80">
        <f t="shared" si="52"/>
        <v>12.839510377974733</v>
      </c>
      <c r="CM3" s="80">
        <f t="shared" si="52"/>
        <v>13.250374710069925</v>
      </c>
      <c r="CN3" s="80">
        <f t="shared" si="52"/>
        <v>13.674386700792164</v>
      </c>
      <c r="CO3" s="80">
        <f t="shared" si="52"/>
        <v>14.111967075217514</v>
      </c>
      <c r="CP3" s="80">
        <f t="shared" si="52"/>
        <v>14.563550021624474</v>
      </c>
      <c r="CQ3" s="80">
        <f t="shared" si="52"/>
        <v>15.029583622316457</v>
      </c>
      <c r="CR3" s="80">
        <f t="shared" si="52"/>
        <v>15.510530298230584</v>
      </c>
      <c r="CS3" s="80">
        <f t="shared" si="52"/>
        <v>16.006867267773963</v>
      </c>
      <c r="CT3" s="80">
        <f t="shared" si="52"/>
        <v>16.519087020342731</v>
      </c>
      <c r="CU3" s="80">
        <f t="shared" si="52"/>
        <v>17.0476978049937</v>
      </c>
      <c r="CV3" s="80">
        <f t="shared" si="52"/>
        <v>17.593224134753498</v>
      </c>
      <c r="CW3" s="80">
        <f t="shared" si="52"/>
        <v>18.15620730706561</v>
      </c>
      <c r="CX3" s="80">
        <f t="shared" si="52"/>
        <v>18.737205940891709</v>
      </c>
      <c r="CY3" s="80">
        <f t="shared" si="52"/>
        <v>19.336796531000243</v>
      </c>
      <c r="CZ3" s="80">
        <f t="shared" si="52"/>
        <v>19.955574019992252</v>
      </c>
      <c r="DA3" s="80">
        <f t="shared" si="52"/>
        <v>20.594152388632004</v>
      </c>
      <c r="DB3" s="80">
        <f t="shared" si="52"/>
        <v>21.25316526506823</v>
      </c>
      <c r="DC3" s="80">
        <f t="shared" si="52"/>
        <v>21.933266553550414</v>
      </c>
      <c r="DD3" s="80">
        <f t="shared" si="52"/>
        <v>22.635131083264028</v>
      </c>
      <c r="DE3" s="80">
        <f t="shared" si="52"/>
        <v>23.359455277928479</v>
      </c>
      <c r="DF3" s="80">
        <f t="shared" si="52"/>
        <v>24.106957846822191</v>
      </c>
      <c r="DG3" s="80">
        <f t="shared" si="52"/>
        <v>24.878380497920503</v>
      </c>
      <c r="DH3" s="80">
        <f t="shared" si="52"/>
        <v>25.674488673853961</v>
      </c>
      <c r="DI3" s="80">
        <f t="shared" si="52"/>
        <v>26.49607231141729</v>
      </c>
      <c r="DJ3" s="80">
        <f t="shared" si="52"/>
        <v>27.343946625382642</v>
      </c>
    </row>
    <row r="4" spans="1:115" x14ac:dyDescent="0.2">
      <c r="A4" s="9" t="s">
        <v>57</v>
      </c>
      <c r="B4" s="7" t="str">
        <f>'Data Non-Energy-Sector'!B48</f>
        <v>Electrochemical</v>
      </c>
      <c r="C4" s="8" t="s">
        <v>2</v>
      </c>
      <c r="D4" s="80">
        <f t="shared" ref="D4:S6" si="53">D99</f>
        <v>0.43317132691501631</v>
      </c>
      <c r="E4" s="80">
        <f t="shared" si="53"/>
        <v>0.44607256517549843</v>
      </c>
      <c r="F4" s="80">
        <f t="shared" si="53"/>
        <v>0.45280139689601079</v>
      </c>
      <c r="G4" s="80">
        <f t="shared" si="53"/>
        <v>0.46084739979687328</v>
      </c>
      <c r="H4" s="80">
        <f t="shared" si="53"/>
        <v>0.46772491349480966</v>
      </c>
      <c r="I4" s="80">
        <f t="shared" si="53"/>
        <v>0.50421291845118421</v>
      </c>
      <c r="J4" s="80">
        <f t="shared" si="53"/>
        <v>0.50241123476417593</v>
      </c>
      <c r="K4" s="80">
        <f t="shared" si="53"/>
        <v>0.50415960010711414</v>
      </c>
      <c r="L4" s="80">
        <f t="shared" si="53"/>
        <v>0.63107181522915912</v>
      </c>
      <c r="M4" s="80">
        <f t="shared" si="53"/>
        <v>0.6892476060191518</v>
      </c>
      <c r="N4" s="80">
        <f t="shared" si="53"/>
        <v>0.70051631938041659</v>
      </c>
      <c r="O4" s="80">
        <f t="shared" si="53"/>
        <v>0.76450078977758729</v>
      </c>
      <c r="P4" s="80">
        <f t="shared" si="53"/>
        <v>0.78444569612658688</v>
      </c>
      <c r="Q4" s="80">
        <f t="shared" si="53"/>
        <v>0.86616454549527722</v>
      </c>
      <c r="R4" s="80">
        <f t="shared" si="53"/>
        <v>0.95363547651991942</v>
      </c>
      <c r="S4" s="80">
        <f t="shared" si="53"/>
        <v>0.99999998692280212</v>
      </c>
      <c r="T4" s="80">
        <f t="shared" si="51"/>
        <v>1.0249999590442853</v>
      </c>
      <c r="U4" s="80">
        <f t="shared" si="51"/>
        <v>0.79999994547650377</v>
      </c>
      <c r="V4" s="80">
        <f t="shared" si="51"/>
        <v>0.79999993622412147</v>
      </c>
      <c r="W4" s="80">
        <f t="shared" si="51"/>
        <v>0.59999992051348117</v>
      </c>
      <c r="X4" s="80">
        <f t="shared" si="51"/>
        <v>2.6499998922443684</v>
      </c>
      <c r="Y4" s="80">
        <f t="shared" si="51"/>
        <v>2.5999998248212552</v>
      </c>
      <c r="Z4" s="80">
        <f t="shared" si="51"/>
        <v>1.5249998471026425</v>
      </c>
      <c r="AA4" s="80">
        <f t="shared" si="51"/>
        <v>1.4749999519940311</v>
      </c>
      <c r="AB4" s="80">
        <f t="shared" si="51"/>
        <v>1.4749999529231892</v>
      </c>
      <c r="AC4" s="80">
        <f t="shared" si="51"/>
        <v>1.724999934537315</v>
      </c>
      <c r="AD4" s="80">
        <f t="shared" si="51"/>
        <v>1.9390660527472747</v>
      </c>
      <c r="AE4" s="80">
        <f t="shared" si="51"/>
        <v>1.716645486487504</v>
      </c>
      <c r="AF4" s="80">
        <f t="shared" si="51"/>
        <v>1.6445991719055337</v>
      </c>
      <c r="AG4" s="80">
        <f t="shared" si="51"/>
        <v>1.9741582430641174</v>
      </c>
      <c r="AH4" s="80">
        <f t="shared" si="51"/>
        <v>2.037331306842169</v>
      </c>
      <c r="AI4" s="80">
        <f t="shared" si="51"/>
        <v>2.1025259086611183</v>
      </c>
      <c r="AJ4" s="80">
        <f t="shared" si="51"/>
        <v>2.1698067377382744</v>
      </c>
      <c r="AK4" s="80">
        <f t="shared" si="51"/>
        <v>2.239240553345899</v>
      </c>
      <c r="AL4" s="80">
        <f t="shared" si="51"/>
        <v>2.3108962510529678</v>
      </c>
      <c r="AM4" s="80">
        <f t="shared" si="51"/>
        <v>2.3848449310866626</v>
      </c>
      <c r="AN4" s="80">
        <f t="shared" si="51"/>
        <v>2.4611599688814358</v>
      </c>
      <c r="AO4" s="80">
        <f t="shared" si="51"/>
        <v>2.5399170878856419</v>
      </c>
      <c r="AP4" s="80">
        <f t="shared" si="51"/>
        <v>2.6211944346979825</v>
      </c>
      <c r="AQ4" s="80">
        <f t="shared" si="51"/>
        <v>2.7050726566083179</v>
      </c>
      <c r="AR4" s="80">
        <f t="shared" si="51"/>
        <v>2.7916349816197843</v>
      </c>
      <c r="AS4" s="80">
        <f t="shared" si="51"/>
        <v>2.8809673010316175</v>
      </c>
      <c r="AT4" s="80">
        <f t="shared" si="51"/>
        <v>2.9731582546646291</v>
      </c>
      <c r="AU4" s="80">
        <f t="shared" si="51"/>
        <v>3.0682993188138972</v>
      </c>
      <c r="AV4" s="80">
        <f t="shared" si="51"/>
        <v>3.166484897015942</v>
      </c>
      <c r="AW4" s="80">
        <f t="shared" si="51"/>
        <v>3.2678124137204523</v>
      </c>
      <c r="AX4" s="80">
        <f t="shared" si="51"/>
        <v>3.3723824109595069</v>
      </c>
      <c r="AY4" s="80">
        <f t="shared" si="51"/>
        <v>3.4802986481102112</v>
      </c>
      <c r="AZ4" s="80">
        <f t="shared" si="51"/>
        <v>3.5916682048497379</v>
      </c>
      <c r="BA4" s="80">
        <f t="shared" si="51"/>
        <v>3.7066015874049296</v>
      </c>
      <c r="BB4" s="80">
        <f t="shared" si="51"/>
        <v>3.8252128382018875</v>
      </c>
      <c r="BC4" s="80">
        <f t="shared" si="51"/>
        <v>3.947619649024348</v>
      </c>
      <c r="BD4" s="80">
        <f t="shared" si="51"/>
        <v>4.0739434777931276</v>
      </c>
      <c r="BE4" s="80">
        <f t="shared" si="51"/>
        <v>4.2043096690825079</v>
      </c>
      <c r="BF4" s="80">
        <f t="shared" si="51"/>
        <v>4.3388475784931479</v>
      </c>
      <c r="BG4" s="80">
        <f t="shared" si="51"/>
        <v>4.4776907010049287</v>
      </c>
      <c r="BH4" s="80">
        <f t="shared" si="51"/>
        <v>4.6209768034370864</v>
      </c>
      <c r="BI4" s="80">
        <f t="shared" si="51"/>
        <v>4.7688480611470734</v>
      </c>
      <c r="BJ4" s="80">
        <f t="shared" si="51"/>
        <v>4.9214511991037799</v>
      </c>
      <c r="BK4" s="80">
        <f t="shared" si="51"/>
        <v>5.078937637475101</v>
      </c>
      <c r="BL4" s="80">
        <f t="shared" si="51"/>
        <v>5.2414636418743044</v>
      </c>
      <c r="BM4" s="80">
        <f t="shared" ref="BM4:DJ4" si="54">BM99</f>
        <v>5.4091904784142821</v>
      </c>
      <c r="BN4" s="80">
        <f t="shared" si="54"/>
        <v>5.5822845737235394</v>
      </c>
      <c r="BO4" s="80">
        <f t="shared" si="54"/>
        <v>5.7609176800826924</v>
      </c>
      <c r="BP4" s="80">
        <f t="shared" si="54"/>
        <v>5.9452670458453385</v>
      </c>
      <c r="BQ4" s="80">
        <f t="shared" si="54"/>
        <v>6.1355155913123891</v>
      </c>
      <c r="BR4" s="80">
        <f t="shared" si="54"/>
        <v>6.3318520902343858</v>
      </c>
      <c r="BS4" s="80">
        <f t="shared" si="54"/>
        <v>6.5344713571218866</v>
      </c>
      <c r="BT4" s="80">
        <f t="shared" si="54"/>
        <v>6.7435744405497875</v>
      </c>
      <c r="BU4" s="80">
        <f t="shared" si="54"/>
        <v>6.9593688226473809</v>
      </c>
      <c r="BV4" s="80">
        <f t="shared" si="54"/>
        <v>7.1820686249720973</v>
      </c>
      <c r="BW4" s="80">
        <f t="shared" si="54"/>
        <v>7.411894820971205</v>
      </c>
      <c r="BX4" s="80">
        <f t="shared" si="54"/>
        <v>7.6490754552422837</v>
      </c>
      <c r="BY4" s="80">
        <f t="shared" si="54"/>
        <v>7.8938458698100371</v>
      </c>
      <c r="BZ4" s="80">
        <f t="shared" si="54"/>
        <v>8.1464489376439584</v>
      </c>
      <c r="CA4" s="80">
        <f t="shared" si="54"/>
        <v>8.4071353036485661</v>
      </c>
      <c r="CB4" s="80">
        <f t="shared" si="54"/>
        <v>8.67616363336532</v>
      </c>
      <c r="CC4" s="80">
        <f t="shared" si="54"/>
        <v>8.9538008696330103</v>
      </c>
      <c r="CD4" s="80">
        <f t="shared" si="54"/>
        <v>9.2403224974612677</v>
      </c>
      <c r="CE4" s="80">
        <f t="shared" si="54"/>
        <v>9.536012817380028</v>
      </c>
      <c r="CF4" s="80">
        <f t="shared" si="54"/>
        <v>9.8411652275361892</v>
      </c>
      <c r="CG4" s="80">
        <f t="shared" si="54"/>
        <v>10.156082514817347</v>
      </c>
      <c r="CH4" s="80">
        <f t="shared" si="54"/>
        <v>10.481077155291503</v>
      </c>
      <c r="CI4" s="80">
        <f t="shared" si="54"/>
        <v>10.816471624260831</v>
      </c>
      <c r="CJ4" s="80">
        <f t="shared" si="54"/>
        <v>11.162598716237179</v>
      </c>
      <c r="CK4" s="80">
        <f t="shared" si="54"/>
        <v>11.519801875156769</v>
      </c>
      <c r="CL4" s="80">
        <f t="shared" si="54"/>
        <v>11.888435535161786</v>
      </c>
      <c r="CM4" s="80">
        <f t="shared" si="54"/>
        <v>12.268865472286963</v>
      </c>
      <c r="CN4" s="80">
        <f t="shared" si="54"/>
        <v>12.661469167400146</v>
      </c>
      <c r="CO4" s="80">
        <f t="shared" si="54"/>
        <v>13.06663618075695</v>
      </c>
      <c r="CP4" s="80">
        <f t="shared" si="54"/>
        <v>13.484768538541173</v>
      </c>
      <c r="CQ4" s="80">
        <f t="shared" si="54"/>
        <v>13.916281131774491</v>
      </c>
      <c r="CR4" s="80">
        <f t="shared" si="54"/>
        <v>14.361602127991276</v>
      </c>
      <c r="CS4" s="80">
        <f t="shared" si="54"/>
        <v>14.821173396086998</v>
      </c>
      <c r="CT4" s="80">
        <f t="shared" si="54"/>
        <v>15.295450944761782</v>
      </c>
      <c r="CU4" s="80">
        <f t="shared" si="54"/>
        <v>15.78490537499416</v>
      </c>
      <c r="CV4" s="80">
        <f t="shared" si="54"/>
        <v>16.290022346993975</v>
      </c>
      <c r="CW4" s="80">
        <f t="shared" si="54"/>
        <v>16.811303062097782</v>
      </c>
      <c r="CX4" s="80">
        <f t="shared" si="54"/>
        <v>17.34926476008491</v>
      </c>
      <c r="CY4" s="80">
        <f t="shared" si="54"/>
        <v>17.904441232407628</v>
      </c>
      <c r="CZ4" s="80">
        <f t="shared" si="54"/>
        <v>18.477383351844672</v>
      </c>
      <c r="DA4" s="80">
        <f t="shared" si="54"/>
        <v>19.068659619103702</v>
      </c>
      <c r="DB4" s="80">
        <f t="shared" si="54"/>
        <v>19.678856726915022</v>
      </c>
      <c r="DC4" s="80">
        <f t="shared" si="54"/>
        <v>20.308580142176304</v>
      </c>
      <c r="DD4" s="80">
        <f t="shared" si="54"/>
        <v>20.958454706725945</v>
      </c>
      <c r="DE4" s="80">
        <f t="shared" si="54"/>
        <v>21.629125257341176</v>
      </c>
      <c r="DF4" s="80">
        <f t="shared" si="54"/>
        <v>22.321257265576094</v>
      </c>
      <c r="DG4" s="80">
        <f t="shared" si="54"/>
        <v>23.035537498074529</v>
      </c>
      <c r="DH4" s="80">
        <f t="shared" si="54"/>
        <v>23.772674698012914</v>
      </c>
      <c r="DI4" s="80">
        <f t="shared" si="54"/>
        <v>24.533400288349327</v>
      </c>
      <c r="DJ4" s="80">
        <f t="shared" si="54"/>
        <v>25.318469097576507</v>
      </c>
    </row>
    <row r="5" spans="1:115" x14ac:dyDescent="0.2">
      <c r="A5" s="9" t="s">
        <v>57</v>
      </c>
      <c r="B5" s="7" t="str">
        <f>'Data Non-Energy-Sector'!B49</f>
        <v>Chemical</v>
      </c>
      <c r="C5" s="8" t="s">
        <v>2</v>
      </c>
      <c r="D5" s="80">
        <f t="shared" si="53"/>
        <v>0.19059538384260719</v>
      </c>
      <c r="E5" s="80">
        <f t="shared" si="51"/>
        <v>0.19627192867721932</v>
      </c>
      <c r="F5" s="80">
        <f t="shared" si="51"/>
        <v>0.19923261463424474</v>
      </c>
      <c r="G5" s="80">
        <f t="shared" si="51"/>
        <v>0.20277285591062424</v>
      </c>
      <c r="H5" s="80">
        <f t="shared" si="51"/>
        <v>0.20579896193771624</v>
      </c>
      <c r="I5" s="80">
        <f t="shared" si="51"/>
        <v>0.22185368411852105</v>
      </c>
      <c r="J5" s="80">
        <f t="shared" si="51"/>
        <v>0.22106094329623741</v>
      </c>
      <c r="K5" s="80">
        <f t="shared" si="51"/>
        <v>0.22183022404713021</v>
      </c>
      <c r="L5" s="80">
        <f t="shared" si="51"/>
        <v>0.27767159870083002</v>
      </c>
      <c r="M5" s="80">
        <f t="shared" si="51"/>
        <v>0.3032689466484268</v>
      </c>
      <c r="N5" s="80">
        <f t="shared" si="51"/>
        <v>0.30822718052738329</v>
      </c>
      <c r="O5" s="80">
        <f t="shared" si="51"/>
        <v>0.33638034750213841</v>
      </c>
      <c r="P5" s="80">
        <f t="shared" si="51"/>
        <v>0.34515610629569821</v>
      </c>
      <c r="Q5" s="80">
        <f t="shared" si="51"/>
        <v>0.38111240001792196</v>
      </c>
      <c r="R5" s="80">
        <f t="shared" si="51"/>
        <v>0.41959960966876453</v>
      </c>
      <c r="S5" s="80">
        <f t="shared" si="51"/>
        <v>0.43999999424603292</v>
      </c>
      <c r="T5" s="80">
        <f t="shared" si="51"/>
        <v>0.45099998197948554</v>
      </c>
      <c r="U5" s="80">
        <f t="shared" si="51"/>
        <v>0.35199997600966165</v>
      </c>
      <c r="V5" s="80">
        <f t="shared" si="51"/>
        <v>0.35199997193861343</v>
      </c>
      <c r="W5" s="80">
        <f t="shared" si="51"/>
        <v>0.2639999650259317</v>
      </c>
      <c r="X5" s="80">
        <f t="shared" si="51"/>
        <v>1.1659999525875222</v>
      </c>
      <c r="Y5" s="80">
        <f t="shared" si="51"/>
        <v>1.1439999229213522</v>
      </c>
      <c r="Z5" s="80">
        <f t="shared" si="51"/>
        <v>0.67099993272516267</v>
      </c>
      <c r="AA5" s="80">
        <f t="shared" si="51"/>
        <v>0.64899997887737371</v>
      </c>
      <c r="AB5" s="80">
        <f t="shared" si="51"/>
        <v>0.64899997928620323</v>
      </c>
      <c r="AC5" s="80">
        <f t="shared" si="51"/>
        <v>0.7589999711964186</v>
      </c>
      <c r="AD5" s="80">
        <f t="shared" si="51"/>
        <v>0.85318906320880084</v>
      </c>
      <c r="AE5" s="80">
        <f t="shared" si="51"/>
        <v>0.75532401405450178</v>
      </c>
      <c r="AF5" s="80">
        <f t="shared" si="51"/>
        <v>0.72362363563843479</v>
      </c>
      <c r="AG5" s="80">
        <f t="shared" si="51"/>
        <v>0.86862962694821166</v>
      </c>
      <c r="AH5" s="80">
        <f t="shared" si="51"/>
        <v>0.89642577501055443</v>
      </c>
      <c r="AI5" s="80">
        <f t="shared" si="51"/>
        <v>0.92511139981089219</v>
      </c>
      <c r="AJ5" s="80">
        <f t="shared" si="51"/>
        <v>0.95471496460484073</v>
      </c>
      <c r="AK5" s="80">
        <f t="shared" si="51"/>
        <v>0.9852658434721957</v>
      </c>
      <c r="AL5" s="80">
        <f t="shared" si="51"/>
        <v>1.0167943504633059</v>
      </c>
      <c r="AM5" s="80">
        <f t="shared" si="51"/>
        <v>1.0493317696781317</v>
      </c>
      <c r="AN5" s="80">
        <f t="shared" si="51"/>
        <v>1.082910386307832</v>
      </c>
      <c r="AO5" s="80">
        <f t="shared" si="51"/>
        <v>1.1175635186696826</v>
      </c>
      <c r="AP5" s="80">
        <f t="shared" si="51"/>
        <v>1.1533255512671126</v>
      </c>
      <c r="AQ5" s="80">
        <f t="shared" si="51"/>
        <v>1.1902319689076601</v>
      </c>
      <c r="AR5" s="80">
        <f t="shared" si="51"/>
        <v>1.2283193919127053</v>
      </c>
      <c r="AS5" s="80">
        <f t="shared" si="51"/>
        <v>1.267625612453912</v>
      </c>
      <c r="AT5" s="80">
        <f t="shared" si="51"/>
        <v>1.3081896320524373</v>
      </c>
      <c r="AU5" s="80">
        <f t="shared" si="51"/>
        <v>1.3500517002781154</v>
      </c>
      <c r="AV5" s="80">
        <f t="shared" si="51"/>
        <v>1.3932533546870152</v>
      </c>
      <c r="AW5" s="80">
        <f t="shared" si="51"/>
        <v>1.4378374620369996</v>
      </c>
      <c r="AX5" s="80">
        <f t="shared" si="51"/>
        <v>1.4838482608221837</v>
      </c>
      <c r="AY5" s="80">
        <f t="shared" si="51"/>
        <v>1.5313314051684936</v>
      </c>
      <c r="AZ5" s="80">
        <f t="shared" si="51"/>
        <v>1.5803340101338854</v>
      </c>
      <c r="BA5" s="80">
        <f t="shared" si="51"/>
        <v>1.6309046984581699</v>
      </c>
      <c r="BB5" s="80">
        <f t="shared" si="51"/>
        <v>1.6830936488088313</v>
      </c>
      <c r="BC5" s="80">
        <f t="shared" si="51"/>
        <v>1.7369526455707138</v>
      </c>
      <c r="BD5" s="80">
        <f t="shared" si="51"/>
        <v>1.7925351302289767</v>
      </c>
      <c r="BE5" s="80">
        <f t="shared" si="51"/>
        <v>1.849896254396304</v>
      </c>
      <c r="BF5" s="80">
        <f t="shared" si="51"/>
        <v>1.9090929345369858</v>
      </c>
      <c r="BG5" s="80">
        <f t="shared" si="51"/>
        <v>1.9701839084421695</v>
      </c>
      <c r="BH5" s="80">
        <f t="shared" si="51"/>
        <v>2.0332297935123189</v>
      </c>
      <c r="BI5" s="80">
        <f t="shared" si="51"/>
        <v>2.0982931469047132</v>
      </c>
      <c r="BJ5" s="80">
        <f t="shared" si="51"/>
        <v>2.165438527605664</v>
      </c>
      <c r="BK5" s="80">
        <f t="shared" si="51"/>
        <v>2.2347325604890451</v>
      </c>
      <c r="BL5" s="80">
        <f t="shared" si="51"/>
        <v>2.3062440024246946</v>
      </c>
      <c r="BM5" s="80">
        <f t="shared" ref="BM5:DJ5" si="55">BM100</f>
        <v>2.380043810502285</v>
      </c>
      <c r="BN5" s="80">
        <f t="shared" si="55"/>
        <v>2.4562052124383582</v>
      </c>
      <c r="BO5" s="80">
        <f t="shared" si="55"/>
        <v>2.5348037792363858</v>
      </c>
      <c r="BP5" s="80">
        <f t="shared" si="55"/>
        <v>2.6159175001719501</v>
      </c>
      <c r="BQ5" s="80">
        <f t="shared" si="55"/>
        <v>2.6996268601774527</v>
      </c>
      <c r="BR5" s="80">
        <f t="shared" si="55"/>
        <v>2.7860149197031312</v>
      </c>
      <c r="BS5" s="80">
        <f t="shared" si="55"/>
        <v>2.8751673971336316</v>
      </c>
      <c r="BT5" s="80">
        <f t="shared" si="55"/>
        <v>2.9671727538419077</v>
      </c>
      <c r="BU5" s="80">
        <f t="shared" si="55"/>
        <v>3.0621222819648488</v>
      </c>
      <c r="BV5" s="80">
        <f t="shared" si="55"/>
        <v>3.1601101949877242</v>
      </c>
      <c r="BW5" s="80">
        <f t="shared" si="55"/>
        <v>3.2612337212273315</v>
      </c>
      <c r="BX5" s="80">
        <f t="shared" si="55"/>
        <v>3.365593200306606</v>
      </c>
      <c r="BY5" s="80">
        <f t="shared" si="55"/>
        <v>3.4732921827164174</v>
      </c>
      <c r="BZ5" s="80">
        <f t="shared" si="55"/>
        <v>3.5844375325633426</v>
      </c>
      <c r="CA5" s="80">
        <f t="shared" si="55"/>
        <v>3.6991395336053698</v>
      </c>
      <c r="CB5" s="80">
        <f t="shared" si="55"/>
        <v>3.8175119986807418</v>
      </c>
      <c r="CC5" s="80">
        <f t="shared" si="55"/>
        <v>3.9396723826385256</v>
      </c>
      <c r="CD5" s="80">
        <f t="shared" si="55"/>
        <v>4.0657418988829583</v>
      </c>
      <c r="CE5" s="80">
        <f t="shared" si="55"/>
        <v>4.1958456396472128</v>
      </c>
      <c r="CF5" s="80">
        <f t="shared" si="55"/>
        <v>4.3301127001159241</v>
      </c>
      <c r="CG5" s="80">
        <f t="shared" si="55"/>
        <v>4.468676306519634</v>
      </c>
      <c r="CH5" s="80">
        <f t="shared" si="55"/>
        <v>4.6116739483282627</v>
      </c>
      <c r="CI5" s="80">
        <f t="shared" si="55"/>
        <v>4.759247514674767</v>
      </c>
      <c r="CJ5" s="80">
        <f t="shared" si="55"/>
        <v>4.9115434351443596</v>
      </c>
      <c r="CK5" s="80">
        <f t="shared" si="55"/>
        <v>5.068712825068979</v>
      </c>
      <c r="CL5" s="80">
        <f t="shared" si="55"/>
        <v>5.2309116354711866</v>
      </c>
      <c r="CM5" s="80">
        <f t="shared" si="55"/>
        <v>5.3983008078062644</v>
      </c>
      <c r="CN5" s="80">
        <f t="shared" si="55"/>
        <v>5.5710464336560648</v>
      </c>
      <c r="CO5" s="80">
        <f t="shared" si="55"/>
        <v>5.7493199195330593</v>
      </c>
      <c r="CP5" s="80">
        <f t="shared" si="55"/>
        <v>5.9332981569581174</v>
      </c>
      <c r="CQ5" s="80">
        <f t="shared" si="55"/>
        <v>6.1231636979807771</v>
      </c>
      <c r="CR5" s="80">
        <f t="shared" si="55"/>
        <v>6.3191049363161618</v>
      </c>
      <c r="CS5" s="80">
        <f t="shared" si="55"/>
        <v>6.5213162942782787</v>
      </c>
      <c r="CT5" s="80">
        <f t="shared" si="55"/>
        <v>6.7299984156951842</v>
      </c>
      <c r="CU5" s="80">
        <f t="shared" si="55"/>
        <v>6.9453583649974302</v>
      </c>
      <c r="CV5" s="80">
        <f t="shared" si="55"/>
        <v>7.1676098326773481</v>
      </c>
      <c r="CW5" s="80">
        <f t="shared" si="55"/>
        <v>7.3969733473230237</v>
      </c>
      <c r="CX5" s="80">
        <f t="shared" si="55"/>
        <v>7.6336764944373607</v>
      </c>
      <c r="CY5" s="80">
        <f t="shared" si="55"/>
        <v>7.8779541422593562</v>
      </c>
      <c r="CZ5" s="80">
        <f t="shared" si="55"/>
        <v>8.1300486748116558</v>
      </c>
      <c r="DA5" s="80">
        <f t="shared" si="55"/>
        <v>8.3902102324056287</v>
      </c>
      <c r="DB5" s="80">
        <f t="shared" si="55"/>
        <v>8.6586969598426098</v>
      </c>
      <c r="DC5" s="80">
        <f t="shared" si="55"/>
        <v>8.9357752625575735</v>
      </c>
      <c r="DD5" s="80">
        <f t="shared" si="55"/>
        <v>9.2217200709594156</v>
      </c>
      <c r="DE5" s="80">
        <f t="shared" si="55"/>
        <v>9.516815113230118</v>
      </c>
      <c r="DF5" s="80">
        <f t="shared" si="55"/>
        <v>9.8213531968534813</v>
      </c>
      <c r="DG5" s="80">
        <f t="shared" si="55"/>
        <v>10.135636499152794</v>
      </c>
      <c r="DH5" s="80">
        <f t="shared" si="55"/>
        <v>10.459976867125683</v>
      </c>
      <c r="DI5" s="80">
        <f t="shared" si="55"/>
        <v>10.794696126873705</v>
      </c>
      <c r="DJ5" s="80">
        <f t="shared" si="55"/>
        <v>11.140126402933664</v>
      </c>
    </row>
    <row r="6" spans="1:115" x14ac:dyDescent="0.2">
      <c r="A6" s="9" t="s">
        <v>57</v>
      </c>
      <c r="B6" s="7" t="str">
        <f>'Data Non-Energy-Sector'!B50</f>
        <v>others</v>
      </c>
      <c r="C6" s="8" t="s">
        <v>2</v>
      </c>
      <c r="D6" s="80">
        <f t="shared" si="53"/>
        <v>0.64109356383422411</v>
      </c>
      <c r="E6" s="80">
        <f t="shared" si="51"/>
        <v>0.66018739645973767</v>
      </c>
      <c r="F6" s="80">
        <f t="shared" si="51"/>
        <v>0.67014606740609595</v>
      </c>
      <c r="G6" s="80">
        <f t="shared" si="51"/>
        <v>0.68205415169937245</v>
      </c>
      <c r="H6" s="80">
        <f t="shared" si="51"/>
        <v>0.69223287197231831</v>
      </c>
      <c r="I6" s="80">
        <f t="shared" si="51"/>
        <v>0.74623511930775266</v>
      </c>
      <c r="J6" s="80">
        <f t="shared" si="51"/>
        <v>0.7435686274509804</v>
      </c>
      <c r="K6" s="80">
        <f t="shared" si="51"/>
        <v>0.7461562081585289</v>
      </c>
      <c r="L6" s="80">
        <f t="shared" si="51"/>
        <v>0.9339862865391555</v>
      </c>
      <c r="M6" s="80">
        <f t="shared" si="51"/>
        <v>1.0200864569083448</v>
      </c>
      <c r="N6" s="80">
        <f t="shared" si="51"/>
        <v>1.0367641526830165</v>
      </c>
      <c r="O6" s="80">
        <f t="shared" si="51"/>
        <v>1.1314611688708291</v>
      </c>
      <c r="P6" s="80">
        <f t="shared" si="51"/>
        <v>1.1609796302673485</v>
      </c>
      <c r="Q6" s="80">
        <f t="shared" si="51"/>
        <v>1.2819235273330103</v>
      </c>
      <c r="R6" s="80">
        <f t="shared" si="51"/>
        <v>1.4113805052494808</v>
      </c>
      <c r="S6" s="80">
        <f t="shared" si="51"/>
        <v>1.4799999806457471</v>
      </c>
      <c r="T6" s="80">
        <f t="shared" si="51"/>
        <v>1.5169999393855422</v>
      </c>
      <c r="U6" s="80">
        <f t="shared" si="51"/>
        <v>1.1839999193052255</v>
      </c>
      <c r="V6" s="80">
        <f t="shared" si="51"/>
        <v>1.1839999056116997</v>
      </c>
      <c r="W6" s="80">
        <f t="shared" si="51"/>
        <v>0.88799988235995209</v>
      </c>
      <c r="X6" s="80">
        <f t="shared" si="51"/>
        <v>3.9219998405216652</v>
      </c>
      <c r="Y6" s="80">
        <f t="shared" si="51"/>
        <v>3.8479997407354576</v>
      </c>
      <c r="Z6" s="80">
        <f t="shared" si="51"/>
        <v>2.256999773711911</v>
      </c>
      <c r="AA6" s="80">
        <f t="shared" si="51"/>
        <v>2.1829999289511659</v>
      </c>
      <c r="AB6" s="80">
        <f t="shared" si="51"/>
        <v>2.1829999303263201</v>
      </c>
      <c r="AC6" s="80">
        <f t="shared" si="51"/>
        <v>2.5529999031152264</v>
      </c>
      <c r="AD6" s="80">
        <f t="shared" si="51"/>
        <v>2.8698177580659667</v>
      </c>
      <c r="AE6" s="80">
        <f t="shared" si="51"/>
        <v>2.5406353200015062</v>
      </c>
      <c r="AF6" s="80">
        <f t="shared" si="51"/>
        <v>2.4340067744201899</v>
      </c>
      <c r="AG6" s="80">
        <f t="shared" si="51"/>
        <v>2.9217541997348935</v>
      </c>
      <c r="AH6" s="80">
        <f t="shared" si="51"/>
        <v>3.0152503341264101</v>
      </c>
      <c r="AI6" s="80">
        <f t="shared" si="51"/>
        <v>3.1117383448184555</v>
      </c>
      <c r="AJ6" s="80">
        <f t="shared" si="51"/>
        <v>3.211313971852646</v>
      </c>
      <c r="AK6" s="80">
        <f t="shared" si="51"/>
        <v>3.3140760189519307</v>
      </c>
      <c r="AL6" s="80">
        <f t="shared" si="51"/>
        <v>3.4201264515583927</v>
      </c>
      <c r="AM6" s="80">
        <f t="shared" si="51"/>
        <v>3.5295704980082614</v>
      </c>
      <c r="AN6" s="80">
        <f t="shared" si="51"/>
        <v>3.642516753944526</v>
      </c>
      <c r="AO6" s="80">
        <f t="shared" si="51"/>
        <v>3.759077290070751</v>
      </c>
      <c r="AP6" s="80">
        <f t="shared" si="51"/>
        <v>3.8793677633530153</v>
      </c>
      <c r="AQ6" s="80">
        <f t="shared" si="51"/>
        <v>4.0035075317803122</v>
      </c>
      <c r="AR6" s="80">
        <f t="shared" si="51"/>
        <v>4.1316197727972819</v>
      </c>
      <c r="AS6" s="80">
        <f t="shared" si="51"/>
        <v>4.2638316055267946</v>
      </c>
      <c r="AT6" s="80">
        <f t="shared" si="51"/>
        <v>4.4002742169036519</v>
      </c>
      <c r="AU6" s="80">
        <f t="shared" si="51"/>
        <v>4.5410829918445685</v>
      </c>
      <c r="AV6" s="80">
        <f t="shared" si="51"/>
        <v>4.6863976475835951</v>
      </c>
      <c r="AW6" s="80">
        <f t="shared" si="51"/>
        <v>4.8363623723062705</v>
      </c>
      <c r="AX6" s="80">
        <f t="shared" si="51"/>
        <v>4.9911259682200715</v>
      </c>
      <c r="AY6" s="80">
        <f t="shared" si="51"/>
        <v>5.1508419992031138</v>
      </c>
      <c r="AZ6" s="80">
        <f t="shared" si="51"/>
        <v>5.3156689431776138</v>
      </c>
      <c r="BA6" s="80">
        <f t="shared" si="51"/>
        <v>5.4857703493592975</v>
      </c>
      <c r="BB6" s="80">
        <f t="shared" si="51"/>
        <v>5.6613150005387949</v>
      </c>
      <c r="BC6" s="80">
        <f t="shared" si="51"/>
        <v>5.8424770805560362</v>
      </c>
      <c r="BD6" s="80">
        <f t="shared" si="51"/>
        <v>6.0294363471338297</v>
      </c>
      <c r="BE6" s="80">
        <f t="shared" si="51"/>
        <v>6.2223783102421129</v>
      </c>
      <c r="BF6" s="80">
        <f t="shared" si="51"/>
        <v>6.4214944161698604</v>
      </c>
      <c r="BG6" s="80">
        <f t="shared" si="51"/>
        <v>6.6269822374872964</v>
      </c>
      <c r="BH6" s="80">
        <f t="shared" si="51"/>
        <v>6.8390456690868904</v>
      </c>
      <c r="BI6" s="80">
        <f t="shared" si="51"/>
        <v>7.0578951304976707</v>
      </c>
      <c r="BJ6" s="80">
        <f t="shared" si="51"/>
        <v>7.2837477746735964</v>
      </c>
      <c r="BK6" s="80">
        <f t="shared" si="51"/>
        <v>7.5168277034631519</v>
      </c>
      <c r="BL6" s="80">
        <f t="shared" si="51"/>
        <v>7.7573661899739728</v>
      </c>
      <c r="BM6" s="80">
        <f t="shared" ref="BM6:DJ6" si="56">BM101</f>
        <v>8.0056019080531406</v>
      </c>
      <c r="BN6" s="80">
        <f t="shared" si="56"/>
        <v>8.2617811691108418</v>
      </c>
      <c r="BO6" s="80">
        <f t="shared" si="56"/>
        <v>8.5261581665223893</v>
      </c>
      <c r="BP6" s="80">
        <f t="shared" si="56"/>
        <v>8.7989952278511065</v>
      </c>
      <c r="BQ6" s="80">
        <f t="shared" si="56"/>
        <v>9.0805630751423418</v>
      </c>
      <c r="BR6" s="80">
        <f t="shared" si="56"/>
        <v>9.3711410935468962</v>
      </c>
      <c r="BS6" s="80">
        <f t="shared" si="56"/>
        <v>9.6710176085403976</v>
      </c>
      <c r="BT6" s="80">
        <f t="shared" si="56"/>
        <v>9.98049017201369</v>
      </c>
      <c r="BU6" s="80">
        <f t="shared" si="56"/>
        <v>10.299865857518128</v>
      </c>
      <c r="BV6" s="80">
        <f t="shared" si="56"/>
        <v>10.629461564958708</v>
      </c>
      <c r="BW6" s="80">
        <f t="shared" si="56"/>
        <v>10.969604335037387</v>
      </c>
      <c r="BX6" s="80">
        <f t="shared" si="56"/>
        <v>11.320631673758584</v>
      </c>
      <c r="BY6" s="80">
        <f t="shared" si="56"/>
        <v>11.682891887318858</v>
      </c>
      <c r="BZ6" s="80">
        <f t="shared" si="56"/>
        <v>12.056744427713062</v>
      </c>
      <c r="CA6" s="80">
        <f t="shared" si="56"/>
        <v>12.442560249399881</v>
      </c>
      <c r="CB6" s="80">
        <f t="shared" si="56"/>
        <v>12.840722177380677</v>
      </c>
      <c r="CC6" s="80">
        <f t="shared" si="56"/>
        <v>13.251625287056859</v>
      </c>
      <c r="CD6" s="80">
        <f t="shared" si="56"/>
        <v>13.675677296242679</v>
      </c>
      <c r="CE6" s="80">
        <f t="shared" si="56"/>
        <v>14.113298969722445</v>
      </c>
      <c r="CF6" s="80">
        <f t="shared" si="56"/>
        <v>14.564924536753564</v>
      </c>
      <c r="CG6" s="80">
        <f t="shared" si="56"/>
        <v>15.031002121929678</v>
      </c>
      <c r="CH6" s="80">
        <f t="shared" si="56"/>
        <v>15.511994189831428</v>
      </c>
      <c r="CI6" s="80">
        <f t="shared" si="56"/>
        <v>16.008378003906035</v>
      </c>
      <c r="CJ6" s="80">
        <f t="shared" si="56"/>
        <v>16.52064610003103</v>
      </c>
      <c r="CK6" s="80">
        <f t="shared" si="56"/>
        <v>17.049306775232022</v>
      </c>
      <c r="CL6" s="80">
        <f t="shared" si="56"/>
        <v>17.594884592039449</v>
      </c>
      <c r="CM6" s="80">
        <f t="shared" si="56"/>
        <v>18.157920898984713</v>
      </c>
      <c r="CN6" s="80">
        <f t="shared" si="56"/>
        <v>18.738974367752224</v>
      </c>
      <c r="CO6" s="80">
        <f t="shared" si="56"/>
        <v>19.338621547520297</v>
      </c>
      <c r="CP6" s="80">
        <f t="shared" si="56"/>
        <v>19.957457437040947</v>
      </c>
      <c r="CQ6" s="80">
        <f t="shared" si="56"/>
        <v>20.596096075026256</v>
      </c>
      <c r="CR6" s="80">
        <f t="shared" si="56"/>
        <v>21.255171149427099</v>
      </c>
      <c r="CS6" s="80">
        <f t="shared" si="56"/>
        <v>21.935336626208766</v>
      </c>
      <c r="CT6" s="80">
        <f t="shared" si="56"/>
        <v>22.637267398247449</v>
      </c>
      <c r="CU6" s="80">
        <f t="shared" si="56"/>
        <v>23.361659954991367</v>
      </c>
      <c r="CV6" s="80">
        <f t="shared" si="56"/>
        <v>24.109233073551092</v>
      </c>
      <c r="CW6" s="80">
        <f t="shared" si="56"/>
        <v>24.880728531904726</v>
      </c>
      <c r="CX6" s="80">
        <f t="shared" si="56"/>
        <v>25.676911844925677</v>
      </c>
      <c r="CY6" s="80">
        <f t="shared" si="56"/>
        <v>26.498573023963299</v>
      </c>
      <c r="CZ6" s="80">
        <f t="shared" si="56"/>
        <v>27.346527360730125</v>
      </c>
      <c r="DA6" s="80">
        <f t="shared" si="56"/>
        <v>28.221616236273491</v>
      </c>
      <c r="DB6" s="80">
        <f t="shared" si="56"/>
        <v>29.124707955834243</v>
      </c>
      <c r="DC6" s="80">
        <f t="shared" si="56"/>
        <v>30.056698610420938</v>
      </c>
      <c r="DD6" s="80">
        <f t="shared" si="56"/>
        <v>31.018512965954407</v>
      </c>
      <c r="DE6" s="80">
        <f t="shared" si="56"/>
        <v>32.011105380864947</v>
      </c>
      <c r="DF6" s="80">
        <f t="shared" si="56"/>
        <v>33.035460753052625</v>
      </c>
      <c r="DG6" s="80">
        <f t="shared" si="56"/>
        <v>34.092595497150313</v>
      </c>
      <c r="DH6" s="80">
        <f t="shared" si="56"/>
        <v>35.183558553059122</v>
      </c>
      <c r="DI6" s="80">
        <f t="shared" si="56"/>
        <v>36.309432426757013</v>
      </c>
      <c r="DJ6" s="80">
        <f t="shared" si="56"/>
        <v>37.471334264413237</v>
      </c>
    </row>
    <row r="7" spans="1:115" x14ac:dyDescent="0.2">
      <c r="A7" s="9" t="s">
        <v>57</v>
      </c>
      <c r="B7" s="2" t="s">
        <v>0</v>
      </c>
      <c r="C7" s="8" t="s">
        <v>2</v>
      </c>
    </row>
    <row r="8" spans="1:115" x14ac:dyDescent="0.2">
      <c r="A8" s="9" t="s">
        <v>57</v>
      </c>
      <c r="B8" s="2" t="s">
        <v>0</v>
      </c>
      <c r="C8" s="8" t="s">
        <v>2</v>
      </c>
    </row>
    <row r="9" spans="1:115" x14ac:dyDescent="0.2">
      <c r="A9" s="9" t="s">
        <v>57</v>
      </c>
      <c r="B9" s="2" t="s">
        <v>0</v>
      </c>
      <c r="C9" s="8" t="s">
        <v>2</v>
      </c>
    </row>
    <row r="10" spans="1:115" x14ac:dyDescent="0.2">
      <c r="A10" s="9" t="s">
        <v>57</v>
      </c>
      <c r="B10" s="2" t="s">
        <v>0</v>
      </c>
      <c r="C10" s="8" t="s">
        <v>2</v>
      </c>
    </row>
    <row r="11" spans="1:115" x14ac:dyDescent="0.2">
      <c r="A11" s="9" t="s">
        <v>57</v>
      </c>
      <c r="B11" s="2" t="s">
        <v>0</v>
      </c>
      <c r="C11" s="8" t="s">
        <v>2</v>
      </c>
    </row>
    <row r="12" spans="1:115" x14ac:dyDescent="0.2">
      <c r="A12" s="9" t="s">
        <v>57</v>
      </c>
      <c r="B12" s="2" t="s">
        <v>0</v>
      </c>
      <c r="C12" s="8" t="s">
        <v>2</v>
      </c>
    </row>
    <row r="13" spans="1:115" x14ac:dyDescent="0.2">
      <c r="A13" s="9" t="s">
        <v>57</v>
      </c>
      <c r="B13" s="2" t="s">
        <v>0</v>
      </c>
      <c r="C13" s="8" t="s">
        <v>2</v>
      </c>
    </row>
    <row r="14" spans="1:115" x14ac:dyDescent="0.2">
      <c r="A14" s="9" t="s">
        <v>57</v>
      </c>
      <c r="B14" s="2" t="s">
        <v>0</v>
      </c>
      <c r="C14" s="8" t="s">
        <v>2</v>
      </c>
    </row>
    <row r="15" spans="1:115" x14ac:dyDescent="0.2">
      <c r="A15" s="9" t="s">
        <v>57</v>
      </c>
      <c r="B15" s="2" t="s">
        <v>0</v>
      </c>
      <c r="C15" s="8" t="s">
        <v>2</v>
      </c>
    </row>
    <row r="16" spans="1:115" x14ac:dyDescent="0.2">
      <c r="A16" s="9" t="s">
        <v>57</v>
      </c>
      <c r="B16" s="2" t="s">
        <v>0</v>
      </c>
      <c r="C16" s="8" t="s">
        <v>2</v>
      </c>
    </row>
    <row r="17" spans="1:115" x14ac:dyDescent="0.2">
      <c r="A17" s="9" t="s">
        <v>57</v>
      </c>
      <c r="B17" s="2" t="s">
        <v>0</v>
      </c>
      <c r="C17" s="8" t="s">
        <v>2</v>
      </c>
    </row>
    <row r="18" spans="1:115" x14ac:dyDescent="0.2">
      <c r="A18" s="9" t="s">
        <v>57</v>
      </c>
      <c r="B18" s="2" t="s">
        <v>0</v>
      </c>
      <c r="C18" s="8" t="s">
        <v>2</v>
      </c>
    </row>
    <row r="19" spans="1:115" x14ac:dyDescent="0.2">
      <c r="A19" s="9" t="s">
        <v>57</v>
      </c>
      <c r="B19" s="2" t="s">
        <v>0</v>
      </c>
      <c r="C19" s="8" t="s">
        <v>2</v>
      </c>
    </row>
    <row r="20" spans="1:115" x14ac:dyDescent="0.2">
      <c r="A20" s="9" t="s">
        <v>57</v>
      </c>
      <c r="B20" s="2" t="s">
        <v>0</v>
      </c>
      <c r="C20" s="8" t="s">
        <v>2</v>
      </c>
    </row>
    <row r="21" spans="1:115" x14ac:dyDescent="0.2">
      <c r="A21" s="9" t="s">
        <v>57</v>
      </c>
      <c r="B21" s="2" t="s">
        <v>0</v>
      </c>
      <c r="C21" s="8" t="s">
        <v>2</v>
      </c>
    </row>
    <row r="22" spans="1:115" s="27" customFormat="1" x14ac:dyDescent="0.2">
      <c r="A22" s="47" t="s">
        <v>57</v>
      </c>
      <c r="B22" s="229" t="s">
        <v>0</v>
      </c>
      <c r="C22" s="48" t="s">
        <v>2</v>
      </c>
      <c r="DK22" s="392"/>
    </row>
    <row r="23" spans="1:115" s="53" customFormat="1" ht="16" thickBot="1" x14ac:dyDescent="0.25">
      <c r="A23" s="50"/>
      <c r="B23" s="51" t="s">
        <v>64</v>
      </c>
      <c r="C23" s="52" t="s">
        <v>2</v>
      </c>
      <c r="D23" s="79">
        <f t="shared" ref="D23:AI23" si="57">SUM(D3:D22)</f>
        <v>1.7326853076600652</v>
      </c>
      <c r="E23" s="79">
        <f t="shared" si="57"/>
        <v>1.7842902607019937</v>
      </c>
      <c r="F23" s="79">
        <f t="shared" si="57"/>
        <v>1.8112055875840432</v>
      </c>
      <c r="G23" s="79">
        <f t="shared" si="57"/>
        <v>1.8433895991874931</v>
      </c>
      <c r="H23" s="79">
        <f t="shared" si="57"/>
        <v>1.8708996539792386</v>
      </c>
      <c r="I23" s="79">
        <f t="shared" si="57"/>
        <v>2.0168516738047368</v>
      </c>
      <c r="J23" s="79">
        <f t="shared" si="57"/>
        <v>2.0096449390567037</v>
      </c>
      <c r="K23" s="79">
        <f t="shared" si="57"/>
        <v>2.0166384004284565</v>
      </c>
      <c r="L23" s="79">
        <f t="shared" si="57"/>
        <v>2.5242872609166365</v>
      </c>
      <c r="M23" s="79">
        <f t="shared" si="57"/>
        <v>2.7569904240766077</v>
      </c>
      <c r="N23" s="79">
        <f t="shared" si="57"/>
        <v>2.8020652775216663</v>
      </c>
      <c r="O23" s="79">
        <f t="shared" si="57"/>
        <v>3.0580031591103491</v>
      </c>
      <c r="P23" s="79">
        <f t="shared" si="57"/>
        <v>3.1377827845063475</v>
      </c>
      <c r="Q23" s="79">
        <f t="shared" si="57"/>
        <v>3.4646581819811084</v>
      </c>
      <c r="R23" s="79">
        <f t="shared" si="57"/>
        <v>3.8145419060796777</v>
      </c>
      <c r="S23" s="79">
        <f t="shared" si="57"/>
        <v>3.9999999476912085</v>
      </c>
      <c r="T23" s="79">
        <f t="shared" si="57"/>
        <v>4.0999998361771413</v>
      </c>
      <c r="U23" s="79">
        <f t="shared" si="57"/>
        <v>3.1999997819060146</v>
      </c>
      <c r="V23" s="79">
        <f t="shared" si="57"/>
        <v>3.1999997448964859</v>
      </c>
      <c r="W23" s="79">
        <f t="shared" si="57"/>
        <v>2.3999996820539247</v>
      </c>
      <c r="X23" s="79">
        <f t="shared" si="57"/>
        <v>10.599999568977474</v>
      </c>
      <c r="Y23" s="79">
        <f t="shared" si="57"/>
        <v>10.399999299285021</v>
      </c>
      <c r="Z23" s="79">
        <f t="shared" si="57"/>
        <v>6.0999993884105699</v>
      </c>
      <c r="AA23" s="79">
        <f t="shared" si="57"/>
        <v>5.8999998079761244</v>
      </c>
      <c r="AB23" s="79">
        <f t="shared" si="57"/>
        <v>5.8999998116927568</v>
      </c>
      <c r="AC23" s="79">
        <f t="shared" si="57"/>
        <v>6.8999997381492602</v>
      </c>
      <c r="AD23" s="79">
        <f t="shared" si="57"/>
        <v>7.7562642109890998</v>
      </c>
      <c r="AE23" s="79">
        <f t="shared" si="57"/>
        <v>6.8665819459500161</v>
      </c>
      <c r="AF23" s="79">
        <f t="shared" si="57"/>
        <v>6.5783966876221349</v>
      </c>
      <c r="AG23" s="79">
        <f t="shared" si="57"/>
        <v>7.8966329722564694</v>
      </c>
      <c r="AH23" s="79">
        <f t="shared" si="57"/>
        <v>8.149325227368676</v>
      </c>
      <c r="AI23" s="79">
        <f t="shared" si="57"/>
        <v>8.4101036346444751</v>
      </c>
      <c r="AJ23" s="79">
        <f t="shared" ref="AJ23:BL23" si="58">SUM(AJ3:AJ22)</f>
        <v>8.6792269509530975</v>
      </c>
      <c r="AK23" s="79">
        <f t="shared" si="58"/>
        <v>8.9569622133835978</v>
      </c>
      <c r="AL23" s="79">
        <f t="shared" si="58"/>
        <v>9.2435850042118712</v>
      </c>
      <c r="AM23" s="79">
        <f t="shared" si="58"/>
        <v>9.5393797243466523</v>
      </c>
      <c r="AN23" s="79">
        <f t="shared" si="58"/>
        <v>9.8446398755257452</v>
      </c>
      <c r="AO23" s="79">
        <f t="shared" si="58"/>
        <v>10.159668351542571</v>
      </c>
      <c r="AP23" s="79">
        <f t="shared" si="58"/>
        <v>10.484777738791932</v>
      </c>
      <c r="AQ23" s="79">
        <f t="shared" si="58"/>
        <v>10.820290626433273</v>
      </c>
      <c r="AR23" s="79">
        <f t="shared" si="58"/>
        <v>11.166539926479139</v>
      </c>
      <c r="AS23" s="79">
        <f t="shared" si="58"/>
        <v>11.523869204126472</v>
      </c>
      <c r="AT23" s="79">
        <f t="shared" si="58"/>
        <v>11.892633018658518</v>
      </c>
      <c r="AU23" s="79">
        <f t="shared" si="58"/>
        <v>12.27319727525559</v>
      </c>
      <c r="AV23" s="79">
        <f t="shared" si="58"/>
        <v>12.665939588063772</v>
      </c>
      <c r="AW23" s="79">
        <f t="shared" si="58"/>
        <v>13.071249654881811</v>
      </c>
      <c r="AX23" s="79">
        <f t="shared" si="58"/>
        <v>13.489529643838031</v>
      </c>
      <c r="AY23" s="79">
        <f t="shared" si="58"/>
        <v>13.921194592440848</v>
      </c>
      <c r="AZ23" s="79">
        <f t="shared" si="58"/>
        <v>14.366672819398957</v>
      </c>
      <c r="BA23" s="79">
        <f t="shared" si="58"/>
        <v>14.826406349619724</v>
      </c>
      <c r="BB23" s="79">
        <f t="shared" si="58"/>
        <v>15.300851352807555</v>
      </c>
      <c r="BC23" s="79">
        <f t="shared" si="58"/>
        <v>15.790478596097397</v>
      </c>
      <c r="BD23" s="79">
        <f t="shared" si="58"/>
        <v>16.295773911172514</v>
      </c>
      <c r="BE23" s="79">
        <f t="shared" si="58"/>
        <v>16.817238676330035</v>
      </c>
      <c r="BF23" s="79">
        <f t="shared" si="58"/>
        <v>17.355390313972595</v>
      </c>
      <c r="BG23" s="79">
        <f t="shared" si="58"/>
        <v>17.910762804019722</v>
      </c>
      <c r="BH23" s="79">
        <f t="shared" si="58"/>
        <v>18.483907213748353</v>
      </c>
      <c r="BI23" s="79">
        <f t="shared" si="58"/>
        <v>19.075392244588297</v>
      </c>
      <c r="BJ23" s="79">
        <f t="shared" si="58"/>
        <v>19.685804796415127</v>
      </c>
      <c r="BK23" s="79">
        <f t="shared" si="58"/>
        <v>20.315750549900407</v>
      </c>
      <c r="BL23" s="79">
        <f t="shared" si="58"/>
        <v>20.965854567497221</v>
      </c>
      <c r="BM23" s="79">
        <f t="shared" ref="BM23:DJ23" si="59">SUM(BM3:BM22)</f>
        <v>21.636761913657132</v>
      </c>
      <c r="BN23" s="79">
        <f t="shared" si="59"/>
        <v>22.329138294894165</v>
      </c>
      <c r="BO23" s="79">
        <f t="shared" si="59"/>
        <v>23.04367072033078</v>
      </c>
      <c r="BP23" s="79">
        <f t="shared" si="59"/>
        <v>23.781068183381365</v>
      </c>
      <c r="BQ23" s="79">
        <f t="shared" si="59"/>
        <v>24.542062365249571</v>
      </c>
      <c r="BR23" s="79">
        <f t="shared" si="59"/>
        <v>25.327408360937554</v>
      </c>
      <c r="BS23" s="79">
        <f t="shared" si="59"/>
        <v>26.137885428487557</v>
      </c>
      <c r="BT23" s="79">
        <f t="shared" si="59"/>
        <v>26.974297762199157</v>
      </c>
      <c r="BU23" s="79">
        <f t="shared" si="59"/>
        <v>27.837475290589534</v>
      </c>
      <c r="BV23" s="79">
        <f t="shared" si="59"/>
        <v>28.7282744998884</v>
      </c>
      <c r="BW23" s="79">
        <f t="shared" si="59"/>
        <v>29.647579283884824</v>
      </c>
      <c r="BX23" s="79">
        <f t="shared" si="59"/>
        <v>30.596301820969142</v>
      </c>
      <c r="BY23" s="79">
        <f t="shared" si="59"/>
        <v>31.575383479240152</v>
      </c>
      <c r="BZ23" s="79">
        <f t="shared" si="59"/>
        <v>32.585795750575841</v>
      </c>
      <c r="CA23" s="79">
        <f t="shared" si="59"/>
        <v>33.628541214594271</v>
      </c>
      <c r="CB23" s="79">
        <f t="shared" si="59"/>
        <v>34.704654533461287</v>
      </c>
      <c r="CC23" s="79">
        <f t="shared" si="59"/>
        <v>35.815203478532055</v>
      </c>
      <c r="CD23" s="79">
        <f t="shared" si="59"/>
        <v>36.961289989845078</v>
      </c>
      <c r="CE23" s="79">
        <f t="shared" si="59"/>
        <v>38.144051269520119</v>
      </c>
      <c r="CF23" s="79">
        <f t="shared" si="59"/>
        <v>39.364660910144771</v>
      </c>
      <c r="CG23" s="79">
        <f t="shared" si="59"/>
        <v>40.624330059269397</v>
      </c>
      <c r="CH23" s="79">
        <f t="shared" si="59"/>
        <v>41.924308621166027</v>
      </c>
      <c r="CI23" s="79">
        <f t="shared" si="59"/>
        <v>43.26588649704334</v>
      </c>
      <c r="CJ23" s="79">
        <f t="shared" si="59"/>
        <v>44.650394864948723</v>
      </c>
      <c r="CK23" s="79">
        <f t="shared" si="59"/>
        <v>46.079207500627085</v>
      </c>
      <c r="CL23" s="79">
        <f t="shared" si="59"/>
        <v>47.553742140647159</v>
      </c>
      <c r="CM23" s="79">
        <f t="shared" si="59"/>
        <v>49.075461889147867</v>
      </c>
      <c r="CN23" s="79">
        <f t="shared" si="59"/>
        <v>50.645876669600597</v>
      </c>
      <c r="CO23" s="79">
        <f t="shared" si="59"/>
        <v>52.26654472302782</v>
      </c>
      <c r="CP23" s="79">
        <f t="shared" si="59"/>
        <v>53.939074154164715</v>
      </c>
      <c r="CQ23" s="79">
        <f t="shared" si="59"/>
        <v>55.665124527097987</v>
      </c>
      <c r="CR23" s="79">
        <f t="shared" si="59"/>
        <v>57.446408511965117</v>
      </c>
      <c r="CS23" s="79">
        <f t="shared" si="59"/>
        <v>59.284693584348005</v>
      </c>
      <c r="CT23" s="79">
        <f t="shared" si="59"/>
        <v>61.181803779047144</v>
      </c>
      <c r="CU23" s="79">
        <f t="shared" si="59"/>
        <v>63.139621499976656</v>
      </c>
      <c r="CV23" s="79">
        <f t="shared" si="59"/>
        <v>65.160089387975916</v>
      </c>
      <c r="CW23" s="79">
        <f t="shared" si="59"/>
        <v>67.245212248391141</v>
      </c>
      <c r="CX23" s="79">
        <f t="shared" si="59"/>
        <v>69.397059040339656</v>
      </c>
      <c r="CY23" s="79">
        <f t="shared" si="59"/>
        <v>71.617764929630525</v>
      </c>
      <c r="CZ23" s="79">
        <f t="shared" si="59"/>
        <v>73.909533407378703</v>
      </c>
      <c r="DA23" s="79">
        <f t="shared" si="59"/>
        <v>76.274638476414822</v>
      </c>
      <c r="DB23" s="79">
        <f t="shared" si="59"/>
        <v>78.715426907660103</v>
      </c>
      <c r="DC23" s="79">
        <f t="shared" si="59"/>
        <v>81.234320568705229</v>
      </c>
      <c r="DD23" s="79">
        <f t="shared" si="59"/>
        <v>83.833818826903794</v>
      </c>
      <c r="DE23" s="79">
        <f t="shared" si="59"/>
        <v>86.516501029364719</v>
      </c>
      <c r="DF23" s="79">
        <f t="shared" si="59"/>
        <v>89.285029062304389</v>
      </c>
      <c r="DG23" s="79">
        <f t="shared" si="59"/>
        <v>92.142149992298144</v>
      </c>
      <c r="DH23" s="79">
        <f t="shared" si="59"/>
        <v>95.090698792051683</v>
      </c>
      <c r="DI23" s="79">
        <f t="shared" si="59"/>
        <v>98.133601153397336</v>
      </c>
      <c r="DJ23" s="79">
        <f t="shared" si="59"/>
        <v>101.27387639030604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s="9" t="s">
        <v>58</v>
      </c>
      <c r="B25" s="12" t="e">
        <f ca="1">MID(CELL("Dateiname",$B$2),FIND("]", CELL("Dateiname",$B$2))+1,31)&amp;" LO"</f>
        <v>#VALUE!</v>
      </c>
      <c r="C25" s="13" t="str">
        <f t="shared" ref="C25:AH25" si="60">C2</f>
        <v>unit</v>
      </c>
      <c r="D25" s="23">
        <f t="shared" si="60"/>
        <v>1990</v>
      </c>
      <c r="E25" s="23">
        <f t="shared" si="60"/>
        <v>1991</v>
      </c>
      <c r="F25" s="23">
        <f t="shared" si="60"/>
        <v>1992</v>
      </c>
      <c r="G25" s="23">
        <f t="shared" si="60"/>
        <v>1993</v>
      </c>
      <c r="H25" s="23">
        <f t="shared" si="60"/>
        <v>1994</v>
      </c>
      <c r="I25" s="23">
        <f t="shared" si="60"/>
        <v>1995</v>
      </c>
      <c r="J25" s="23">
        <f t="shared" si="60"/>
        <v>1996</v>
      </c>
      <c r="K25" s="23">
        <f t="shared" si="60"/>
        <v>1997</v>
      </c>
      <c r="L25" s="23">
        <f t="shared" si="60"/>
        <v>1998</v>
      </c>
      <c r="M25" s="23">
        <f t="shared" si="60"/>
        <v>1999</v>
      </c>
      <c r="N25" s="23">
        <f t="shared" si="60"/>
        <v>2000</v>
      </c>
      <c r="O25" s="23">
        <f t="shared" si="60"/>
        <v>2001</v>
      </c>
      <c r="P25" s="23">
        <f t="shared" si="60"/>
        <v>2002</v>
      </c>
      <c r="Q25" s="23">
        <f t="shared" si="60"/>
        <v>2003</v>
      </c>
      <c r="R25" s="23">
        <f t="shared" si="60"/>
        <v>2004</v>
      </c>
      <c r="S25" s="23">
        <f t="shared" si="60"/>
        <v>2005</v>
      </c>
      <c r="T25" s="23">
        <f t="shared" si="60"/>
        <v>2006</v>
      </c>
      <c r="U25" s="23">
        <f t="shared" si="60"/>
        <v>2007</v>
      </c>
      <c r="V25" s="23">
        <f t="shared" si="60"/>
        <v>2008</v>
      </c>
      <c r="W25" s="23">
        <f t="shared" si="60"/>
        <v>2009</v>
      </c>
      <c r="X25" s="23">
        <f t="shared" si="60"/>
        <v>2010</v>
      </c>
      <c r="Y25" s="23">
        <f t="shared" si="60"/>
        <v>2011</v>
      </c>
      <c r="Z25" s="23">
        <f t="shared" si="60"/>
        <v>2012</v>
      </c>
      <c r="AA25" s="23">
        <f t="shared" si="60"/>
        <v>2013</v>
      </c>
      <c r="AB25" s="23">
        <f t="shared" si="60"/>
        <v>2014</v>
      </c>
      <c r="AC25" s="23">
        <f t="shared" si="60"/>
        <v>2015</v>
      </c>
      <c r="AD25" s="23">
        <f t="shared" si="60"/>
        <v>2016</v>
      </c>
      <c r="AE25" s="23">
        <f t="shared" si="60"/>
        <v>2017</v>
      </c>
      <c r="AF25" s="23">
        <f t="shared" si="60"/>
        <v>2018</v>
      </c>
      <c r="AG25" s="23">
        <f t="shared" si="60"/>
        <v>2019</v>
      </c>
      <c r="AH25" s="23">
        <f t="shared" si="60"/>
        <v>2020</v>
      </c>
      <c r="AI25" s="23">
        <f t="shared" ref="AI25:BL25" si="61">AI2</f>
        <v>2021</v>
      </c>
      <c r="AJ25" s="23">
        <f t="shared" si="61"/>
        <v>2022</v>
      </c>
      <c r="AK25" s="23">
        <f t="shared" si="61"/>
        <v>2023</v>
      </c>
      <c r="AL25" s="23">
        <f t="shared" si="61"/>
        <v>2024</v>
      </c>
      <c r="AM25" s="23">
        <f t="shared" si="61"/>
        <v>2025</v>
      </c>
      <c r="AN25" s="23">
        <f t="shared" si="61"/>
        <v>2026</v>
      </c>
      <c r="AO25" s="23">
        <f t="shared" si="61"/>
        <v>2027</v>
      </c>
      <c r="AP25" s="23">
        <f t="shared" si="61"/>
        <v>2028</v>
      </c>
      <c r="AQ25" s="23">
        <f t="shared" si="61"/>
        <v>2029</v>
      </c>
      <c r="AR25" s="23">
        <f t="shared" si="61"/>
        <v>2030</v>
      </c>
      <c r="AS25" s="23">
        <f t="shared" si="61"/>
        <v>2031</v>
      </c>
      <c r="AT25" s="23">
        <f t="shared" si="61"/>
        <v>2032</v>
      </c>
      <c r="AU25" s="23">
        <f t="shared" si="61"/>
        <v>2033</v>
      </c>
      <c r="AV25" s="23">
        <f t="shared" si="61"/>
        <v>2034</v>
      </c>
      <c r="AW25" s="23">
        <f t="shared" si="61"/>
        <v>2035</v>
      </c>
      <c r="AX25" s="23">
        <f t="shared" si="61"/>
        <v>2036</v>
      </c>
      <c r="AY25" s="23">
        <f t="shared" si="61"/>
        <v>2037</v>
      </c>
      <c r="AZ25" s="23">
        <f t="shared" si="61"/>
        <v>2038</v>
      </c>
      <c r="BA25" s="23">
        <f t="shared" si="61"/>
        <v>2039</v>
      </c>
      <c r="BB25" s="23">
        <f t="shared" si="61"/>
        <v>2040</v>
      </c>
      <c r="BC25" s="23">
        <f t="shared" si="61"/>
        <v>2041</v>
      </c>
      <c r="BD25" s="23">
        <f t="shared" si="61"/>
        <v>2042</v>
      </c>
      <c r="BE25" s="23">
        <f t="shared" si="61"/>
        <v>2043</v>
      </c>
      <c r="BF25" s="23">
        <f t="shared" si="61"/>
        <v>2044</v>
      </c>
      <c r="BG25" s="23">
        <f t="shared" si="61"/>
        <v>2045</v>
      </c>
      <c r="BH25" s="23">
        <f t="shared" si="61"/>
        <v>2046</v>
      </c>
      <c r="BI25" s="23">
        <f t="shared" si="61"/>
        <v>2047</v>
      </c>
      <c r="BJ25" s="23">
        <f t="shared" si="61"/>
        <v>2048</v>
      </c>
      <c r="BK25" s="23">
        <f t="shared" si="61"/>
        <v>2049</v>
      </c>
      <c r="BL25" s="23">
        <f t="shared" si="61"/>
        <v>2050</v>
      </c>
      <c r="BM25" s="23">
        <f t="shared" ref="BM25:DJ25" si="62">BM2</f>
        <v>2051</v>
      </c>
      <c r="BN25" s="23">
        <f t="shared" si="62"/>
        <v>2052</v>
      </c>
      <c r="BO25" s="23">
        <f t="shared" si="62"/>
        <v>2053</v>
      </c>
      <c r="BP25" s="23">
        <f t="shared" si="62"/>
        <v>2054</v>
      </c>
      <c r="BQ25" s="23">
        <f t="shared" si="62"/>
        <v>2055</v>
      </c>
      <c r="BR25" s="23">
        <f t="shared" si="62"/>
        <v>2056</v>
      </c>
      <c r="BS25" s="23">
        <f t="shared" si="62"/>
        <v>2057</v>
      </c>
      <c r="BT25" s="23">
        <f t="shared" si="62"/>
        <v>2058</v>
      </c>
      <c r="BU25" s="23">
        <f t="shared" si="62"/>
        <v>2059</v>
      </c>
      <c r="BV25" s="23">
        <f t="shared" si="62"/>
        <v>2060</v>
      </c>
      <c r="BW25" s="23">
        <f t="shared" si="62"/>
        <v>2061</v>
      </c>
      <c r="BX25" s="23">
        <f t="shared" si="62"/>
        <v>2062</v>
      </c>
      <c r="BY25" s="23">
        <f t="shared" si="62"/>
        <v>2063</v>
      </c>
      <c r="BZ25" s="23">
        <f t="shared" si="62"/>
        <v>2064</v>
      </c>
      <c r="CA25" s="23">
        <f t="shared" si="62"/>
        <v>2065</v>
      </c>
      <c r="CB25" s="23">
        <f t="shared" si="62"/>
        <v>2066</v>
      </c>
      <c r="CC25" s="23">
        <f t="shared" si="62"/>
        <v>2067</v>
      </c>
      <c r="CD25" s="23">
        <f t="shared" si="62"/>
        <v>2068</v>
      </c>
      <c r="CE25" s="23">
        <f t="shared" si="62"/>
        <v>2069</v>
      </c>
      <c r="CF25" s="23">
        <f t="shared" si="62"/>
        <v>2070</v>
      </c>
      <c r="CG25" s="23">
        <f t="shared" si="62"/>
        <v>2071</v>
      </c>
      <c r="CH25" s="23">
        <f t="shared" si="62"/>
        <v>2072</v>
      </c>
      <c r="CI25" s="23">
        <f t="shared" si="62"/>
        <v>2073</v>
      </c>
      <c r="CJ25" s="23">
        <f t="shared" si="62"/>
        <v>2074</v>
      </c>
      <c r="CK25" s="23">
        <f t="shared" si="62"/>
        <v>2075</v>
      </c>
      <c r="CL25" s="23">
        <f t="shared" si="62"/>
        <v>2076</v>
      </c>
      <c r="CM25" s="23">
        <f t="shared" si="62"/>
        <v>2077</v>
      </c>
      <c r="CN25" s="23">
        <f t="shared" si="62"/>
        <v>2078</v>
      </c>
      <c r="CO25" s="23">
        <f t="shared" si="62"/>
        <v>2079</v>
      </c>
      <c r="CP25" s="23">
        <f t="shared" si="62"/>
        <v>2080</v>
      </c>
      <c r="CQ25" s="23">
        <f t="shared" si="62"/>
        <v>2081</v>
      </c>
      <c r="CR25" s="23">
        <f t="shared" si="62"/>
        <v>2082</v>
      </c>
      <c r="CS25" s="23">
        <f t="shared" si="62"/>
        <v>2083</v>
      </c>
      <c r="CT25" s="23">
        <f t="shared" si="62"/>
        <v>2084</v>
      </c>
      <c r="CU25" s="23">
        <f t="shared" si="62"/>
        <v>2085</v>
      </c>
      <c r="CV25" s="23">
        <f t="shared" si="62"/>
        <v>2086</v>
      </c>
      <c r="CW25" s="23">
        <f t="shared" si="62"/>
        <v>2087</v>
      </c>
      <c r="CX25" s="23">
        <f t="shared" si="62"/>
        <v>2088</v>
      </c>
      <c r="CY25" s="23">
        <f t="shared" si="62"/>
        <v>2089</v>
      </c>
      <c r="CZ25" s="23">
        <f t="shared" si="62"/>
        <v>2090</v>
      </c>
      <c r="DA25" s="23">
        <f t="shared" si="62"/>
        <v>2091</v>
      </c>
      <c r="DB25" s="23">
        <f t="shared" si="62"/>
        <v>2092</v>
      </c>
      <c r="DC25" s="23">
        <f t="shared" si="62"/>
        <v>2093</v>
      </c>
      <c r="DD25" s="23">
        <f t="shared" si="62"/>
        <v>2094</v>
      </c>
      <c r="DE25" s="23">
        <f t="shared" si="62"/>
        <v>2095</v>
      </c>
      <c r="DF25" s="23">
        <f t="shared" si="62"/>
        <v>2096</v>
      </c>
      <c r="DG25" s="23">
        <f t="shared" si="62"/>
        <v>2097</v>
      </c>
      <c r="DH25" s="23">
        <f t="shared" si="62"/>
        <v>2098</v>
      </c>
      <c r="DI25" s="23">
        <f t="shared" si="62"/>
        <v>2099</v>
      </c>
      <c r="DJ25" s="23">
        <f t="shared" si="62"/>
        <v>2100</v>
      </c>
      <c r="DK25" s="394"/>
    </row>
    <row r="26" spans="1:115" x14ac:dyDescent="0.2">
      <c r="A26" s="9" t="s">
        <v>58</v>
      </c>
      <c r="B26" s="7" t="str">
        <f t="shared" ref="B26:AF26" si="63">B3</f>
        <v>Electrical</v>
      </c>
      <c r="C26" s="14" t="str">
        <f t="shared" si="63"/>
        <v>t/a</v>
      </c>
      <c r="D26" s="80">
        <f t="shared" si="63"/>
        <v>0.46782503306821765</v>
      </c>
      <c r="E26" s="80">
        <f t="shared" si="63"/>
        <v>0.48175837038953834</v>
      </c>
      <c r="F26" s="80">
        <f t="shared" si="63"/>
        <v>0.48902550864769168</v>
      </c>
      <c r="G26" s="80">
        <f t="shared" si="63"/>
        <v>0.49771519178062318</v>
      </c>
      <c r="H26" s="80">
        <f t="shared" si="63"/>
        <v>0.50514290657439442</v>
      </c>
      <c r="I26" s="80">
        <f t="shared" si="63"/>
        <v>0.54454995192727895</v>
      </c>
      <c r="J26" s="80">
        <f t="shared" si="63"/>
        <v>0.54260413354531001</v>
      </c>
      <c r="K26" s="80">
        <f t="shared" si="63"/>
        <v>0.54449236811568336</v>
      </c>
      <c r="L26" s="80">
        <f t="shared" si="63"/>
        <v>0.68155756044749194</v>
      </c>
      <c r="M26" s="80">
        <f t="shared" si="63"/>
        <v>0.74438741450068402</v>
      </c>
      <c r="N26" s="80">
        <f t="shared" si="63"/>
        <v>0.75655762493084999</v>
      </c>
      <c r="O26" s="80">
        <f t="shared" si="63"/>
        <v>0.8256608529597943</v>
      </c>
      <c r="P26" s="80">
        <f t="shared" si="63"/>
        <v>0.84720135181671385</v>
      </c>
      <c r="Q26" s="80">
        <f t="shared" si="63"/>
        <v>0.93545770913489945</v>
      </c>
      <c r="R26" s="80">
        <f t="shared" si="63"/>
        <v>1.029926314641513</v>
      </c>
      <c r="S26" s="80">
        <f t="shared" si="63"/>
        <v>1.0799999858766263</v>
      </c>
      <c r="T26" s="80">
        <f t="shared" si="63"/>
        <v>1.1069999557678283</v>
      </c>
      <c r="U26" s="80">
        <f t="shared" si="63"/>
        <v>0.86399994111462408</v>
      </c>
      <c r="V26" s="80">
        <f t="shared" si="63"/>
        <v>0.8639999311220512</v>
      </c>
      <c r="W26" s="80">
        <f t="shared" si="63"/>
        <v>0.64799991415455971</v>
      </c>
      <c r="X26" s="80">
        <f t="shared" si="63"/>
        <v>2.861999883623918</v>
      </c>
      <c r="Y26" s="80">
        <f t="shared" si="63"/>
        <v>2.8079998108069559</v>
      </c>
      <c r="Z26" s="80">
        <f t="shared" si="63"/>
        <v>1.6469998348708539</v>
      </c>
      <c r="AA26" s="80">
        <f t="shared" si="63"/>
        <v>1.5929999481535537</v>
      </c>
      <c r="AB26" s="80">
        <f t="shared" si="63"/>
        <v>1.5929999491570443</v>
      </c>
      <c r="AC26" s="80">
        <f t="shared" si="63"/>
        <v>1.8629999293003003</v>
      </c>
      <c r="AD26" s="80">
        <f t="shared" si="63"/>
        <v>2.0941913369670568</v>
      </c>
      <c r="AE26" s="80">
        <f t="shared" si="63"/>
        <v>1.8539771254065045</v>
      </c>
      <c r="AF26" s="80">
        <f t="shared" si="63"/>
        <v>1.7761671056579766</v>
      </c>
      <c r="AG26" s="80">
        <f>AG103</f>
        <v>2.1320909025092467</v>
      </c>
      <c r="AH26" s="80">
        <f t="shared" ref="AH26:BL29" si="64">AH103</f>
        <v>2.2003178113895427</v>
      </c>
      <c r="AI26" s="80">
        <f t="shared" si="64"/>
        <v>2.2707279813540082</v>
      </c>
      <c r="AJ26" s="80">
        <f t="shared" si="64"/>
        <v>2.3433912767573366</v>
      </c>
      <c r="AK26" s="80">
        <f t="shared" si="64"/>
        <v>2.4183797976135715</v>
      </c>
      <c r="AL26" s="80">
        <f t="shared" si="64"/>
        <v>2.4957679511372057</v>
      </c>
      <c r="AM26" s="80">
        <f t="shared" si="64"/>
        <v>2.5756325255735963</v>
      </c>
      <c r="AN26" s="80">
        <f t="shared" si="64"/>
        <v>2.6580527663919513</v>
      </c>
      <c r="AO26" s="80">
        <f t="shared" si="64"/>
        <v>2.743110454916494</v>
      </c>
      <c r="AP26" s="80">
        <f t="shared" si="64"/>
        <v>2.830889989473822</v>
      </c>
      <c r="AQ26" s="80">
        <f t="shared" si="64"/>
        <v>2.9214784691369844</v>
      </c>
      <c r="AR26" s="80">
        <f t="shared" si="64"/>
        <v>3.0149657801493679</v>
      </c>
      <c r="AS26" s="80">
        <f t="shared" si="64"/>
        <v>3.1114446851141477</v>
      </c>
      <c r="AT26" s="80">
        <f t="shared" si="64"/>
        <v>3.2110109150378006</v>
      </c>
      <c r="AU26" s="80">
        <f t="shared" si="64"/>
        <v>3.3137632643190105</v>
      </c>
      <c r="AV26" s="80">
        <f t="shared" si="64"/>
        <v>3.4198036887772187</v>
      </c>
      <c r="AW26" s="80">
        <f t="shared" si="64"/>
        <v>3.5292374068180896</v>
      </c>
      <c r="AX26" s="80">
        <f t="shared" si="64"/>
        <v>3.6421730038362687</v>
      </c>
      <c r="AY26" s="80">
        <f t="shared" si="64"/>
        <v>3.7587225399590296</v>
      </c>
      <c r="AZ26" s="80">
        <f t="shared" si="64"/>
        <v>3.8790016612377185</v>
      </c>
      <c r="BA26" s="80">
        <f t="shared" si="64"/>
        <v>4.0031297143973257</v>
      </c>
      <c r="BB26" s="80">
        <f t="shared" si="64"/>
        <v>4.1312298652580406</v>
      </c>
      <c r="BC26" s="80">
        <f t="shared" si="64"/>
        <v>4.2634292209462981</v>
      </c>
      <c r="BD26" s="80">
        <f t="shared" si="64"/>
        <v>4.3998589560165797</v>
      </c>
      <c r="BE26" s="80">
        <f t="shared" si="64"/>
        <v>4.5406544426091102</v>
      </c>
      <c r="BF26" s="80">
        <f t="shared" si="64"/>
        <v>4.6859553847726021</v>
      </c>
      <c r="BG26" s="80">
        <f t="shared" si="64"/>
        <v>4.8359059570853251</v>
      </c>
      <c r="BH26" s="80">
        <f t="shared" si="64"/>
        <v>4.9906549477120556</v>
      </c>
      <c r="BI26" s="80">
        <f t="shared" si="64"/>
        <v>5.1503559060388415</v>
      </c>
      <c r="BJ26" s="80">
        <f t="shared" si="64"/>
        <v>5.3151672950320847</v>
      </c>
      <c r="BK26" s="80">
        <f t="shared" si="64"/>
        <v>5.4852526484731117</v>
      </c>
      <c r="BL26" s="80">
        <f t="shared" si="64"/>
        <v>5.660780733224251</v>
      </c>
      <c r="BM26" s="80">
        <f t="shared" ref="BM26:DJ26" si="65">BM103</f>
        <v>5.8419257166874274</v>
      </c>
      <c r="BN26" s="80">
        <f t="shared" si="65"/>
        <v>6.0288673396214252</v>
      </c>
      <c r="BO26" s="80">
        <f t="shared" si="65"/>
        <v>6.2217910944893111</v>
      </c>
      <c r="BP26" s="80">
        <f t="shared" si="65"/>
        <v>6.420888409512969</v>
      </c>
      <c r="BQ26" s="80">
        <f t="shared" si="65"/>
        <v>6.6263568386173839</v>
      </c>
      <c r="BR26" s="80">
        <f t="shared" si="65"/>
        <v>6.8384002574531406</v>
      </c>
      <c r="BS26" s="80">
        <f t="shared" si="65"/>
        <v>7.057229065691641</v>
      </c>
      <c r="BT26" s="80">
        <f t="shared" si="65"/>
        <v>7.2830603957937736</v>
      </c>
      <c r="BU26" s="80">
        <f t="shared" si="65"/>
        <v>7.5161183284591742</v>
      </c>
      <c r="BV26" s="80">
        <f t="shared" si="65"/>
        <v>7.7566341149698683</v>
      </c>
      <c r="BW26" s="80">
        <f t="shared" si="65"/>
        <v>8.0048464066489036</v>
      </c>
      <c r="BX26" s="80">
        <f t="shared" si="65"/>
        <v>8.2610014916616681</v>
      </c>
      <c r="BY26" s="80">
        <f t="shared" si="65"/>
        <v>8.5253535393948425</v>
      </c>
      <c r="BZ26" s="80">
        <f t="shared" si="65"/>
        <v>8.7981648526554785</v>
      </c>
      <c r="CA26" s="80">
        <f t="shared" si="65"/>
        <v>9.0797061279404545</v>
      </c>
      <c r="CB26" s="80">
        <f t="shared" si="65"/>
        <v>9.3702567240345491</v>
      </c>
      <c r="CC26" s="80">
        <f t="shared" si="65"/>
        <v>9.6701049392036555</v>
      </c>
      <c r="CD26" s="80">
        <f t="shared" si="65"/>
        <v>9.9795482972581731</v>
      </c>
      <c r="CE26" s="80">
        <f t="shared" si="65"/>
        <v>10.298893842770434</v>
      </c>
      <c r="CF26" s="80">
        <f t="shared" si="65"/>
        <v>10.628458445739088</v>
      </c>
      <c r="CG26" s="80">
        <f t="shared" si="65"/>
        <v>10.96856911600274</v>
      </c>
      <c r="CH26" s="80">
        <f t="shared" si="65"/>
        <v>11.319563327714828</v>
      </c>
      <c r="CI26" s="80">
        <f t="shared" si="65"/>
        <v>11.681789354201703</v>
      </c>
      <c r="CJ26" s="80">
        <f t="shared" si="65"/>
        <v>12.055606613536158</v>
      </c>
      <c r="CK26" s="80">
        <f t="shared" si="65"/>
        <v>12.441386025169315</v>
      </c>
      <c r="CL26" s="80">
        <f t="shared" si="65"/>
        <v>12.839510377974733</v>
      </c>
      <c r="CM26" s="80">
        <f t="shared" si="65"/>
        <v>13.250374710069925</v>
      </c>
      <c r="CN26" s="80">
        <f t="shared" si="65"/>
        <v>13.674386700792164</v>
      </c>
      <c r="CO26" s="80">
        <f t="shared" si="65"/>
        <v>14.111967075217514</v>
      </c>
      <c r="CP26" s="80">
        <f t="shared" si="65"/>
        <v>14.563550021624474</v>
      </c>
      <c r="CQ26" s="80">
        <f t="shared" si="65"/>
        <v>15.029583622316457</v>
      </c>
      <c r="CR26" s="80">
        <f t="shared" si="65"/>
        <v>15.510530298230584</v>
      </c>
      <c r="CS26" s="80">
        <f t="shared" si="65"/>
        <v>16.006867267773963</v>
      </c>
      <c r="CT26" s="80">
        <f t="shared" si="65"/>
        <v>16.519087020342731</v>
      </c>
      <c r="CU26" s="80">
        <f t="shared" si="65"/>
        <v>17.0476978049937</v>
      </c>
      <c r="CV26" s="80">
        <f t="shared" si="65"/>
        <v>17.593224134753498</v>
      </c>
      <c r="CW26" s="80">
        <f t="shared" si="65"/>
        <v>18.15620730706561</v>
      </c>
      <c r="CX26" s="80">
        <f t="shared" si="65"/>
        <v>18.737205940891709</v>
      </c>
      <c r="CY26" s="80">
        <f t="shared" si="65"/>
        <v>19.336796531000243</v>
      </c>
      <c r="CZ26" s="80">
        <f t="shared" si="65"/>
        <v>19.955574019992252</v>
      </c>
      <c r="DA26" s="80">
        <f t="shared" si="65"/>
        <v>20.594152388632004</v>
      </c>
      <c r="DB26" s="80">
        <f t="shared" si="65"/>
        <v>21.25316526506823</v>
      </c>
      <c r="DC26" s="80">
        <f t="shared" si="65"/>
        <v>21.933266553550414</v>
      </c>
      <c r="DD26" s="80">
        <f t="shared" si="65"/>
        <v>22.635131083264028</v>
      </c>
      <c r="DE26" s="80">
        <f t="shared" si="65"/>
        <v>23.359455277928479</v>
      </c>
      <c r="DF26" s="80">
        <f t="shared" si="65"/>
        <v>24.106957846822191</v>
      </c>
      <c r="DG26" s="80">
        <f t="shared" si="65"/>
        <v>24.878380497920503</v>
      </c>
      <c r="DH26" s="80">
        <f t="shared" si="65"/>
        <v>25.674488673853961</v>
      </c>
      <c r="DI26" s="80">
        <f t="shared" si="65"/>
        <v>26.49607231141729</v>
      </c>
      <c r="DJ26" s="80">
        <f t="shared" si="65"/>
        <v>27.343946625382642</v>
      </c>
    </row>
    <row r="27" spans="1:115" x14ac:dyDescent="0.2">
      <c r="A27" s="9" t="s">
        <v>58</v>
      </c>
      <c r="B27" s="7" t="str">
        <f t="shared" ref="B27:AF27" si="66">B4</f>
        <v>Electrochemical</v>
      </c>
      <c r="C27" s="14" t="str">
        <f t="shared" si="66"/>
        <v>t/a</v>
      </c>
      <c r="D27" s="80">
        <f t="shared" si="66"/>
        <v>0.43317132691501631</v>
      </c>
      <c r="E27" s="80">
        <f t="shared" si="66"/>
        <v>0.44607256517549843</v>
      </c>
      <c r="F27" s="80">
        <f t="shared" si="66"/>
        <v>0.45280139689601079</v>
      </c>
      <c r="G27" s="80">
        <f t="shared" si="66"/>
        <v>0.46084739979687328</v>
      </c>
      <c r="H27" s="80">
        <f t="shared" si="66"/>
        <v>0.46772491349480966</v>
      </c>
      <c r="I27" s="80">
        <f t="shared" si="66"/>
        <v>0.50421291845118421</v>
      </c>
      <c r="J27" s="80">
        <f t="shared" si="66"/>
        <v>0.50241123476417593</v>
      </c>
      <c r="K27" s="80">
        <f t="shared" si="66"/>
        <v>0.50415960010711414</v>
      </c>
      <c r="L27" s="80">
        <f t="shared" si="66"/>
        <v>0.63107181522915912</v>
      </c>
      <c r="M27" s="80">
        <f t="shared" si="66"/>
        <v>0.6892476060191518</v>
      </c>
      <c r="N27" s="80">
        <f t="shared" si="66"/>
        <v>0.70051631938041659</v>
      </c>
      <c r="O27" s="80">
        <f t="shared" si="66"/>
        <v>0.76450078977758729</v>
      </c>
      <c r="P27" s="80">
        <f t="shared" si="66"/>
        <v>0.78444569612658688</v>
      </c>
      <c r="Q27" s="80">
        <f t="shared" si="66"/>
        <v>0.86616454549527722</v>
      </c>
      <c r="R27" s="80">
        <f t="shared" si="66"/>
        <v>0.95363547651991942</v>
      </c>
      <c r="S27" s="80">
        <f t="shared" si="66"/>
        <v>0.99999998692280212</v>
      </c>
      <c r="T27" s="80">
        <f t="shared" si="66"/>
        <v>1.0249999590442853</v>
      </c>
      <c r="U27" s="80">
        <f t="shared" si="66"/>
        <v>0.79999994547650377</v>
      </c>
      <c r="V27" s="80">
        <f t="shared" si="66"/>
        <v>0.79999993622412147</v>
      </c>
      <c r="W27" s="80">
        <f t="shared" si="66"/>
        <v>0.59999992051348117</v>
      </c>
      <c r="X27" s="80">
        <f t="shared" si="66"/>
        <v>2.6499998922443684</v>
      </c>
      <c r="Y27" s="80">
        <f t="shared" si="66"/>
        <v>2.5999998248212552</v>
      </c>
      <c r="Z27" s="80">
        <f t="shared" si="66"/>
        <v>1.5249998471026425</v>
      </c>
      <c r="AA27" s="80">
        <f t="shared" si="66"/>
        <v>1.4749999519940311</v>
      </c>
      <c r="AB27" s="80">
        <f t="shared" si="66"/>
        <v>1.4749999529231892</v>
      </c>
      <c r="AC27" s="80">
        <f t="shared" si="66"/>
        <v>1.724999934537315</v>
      </c>
      <c r="AD27" s="80">
        <f t="shared" si="66"/>
        <v>1.9390660527472747</v>
      </c>
      <c r="AE27" s="80">
        <f t="shared" si="66"/>
        <v>1.716645486487504</v>
      </c>
      <c r="AF27" s="80">
        <f t="shared" si="66"/>
        <v>1.6445991719055337</v>
      </c>
      <c r="AG27" s="80">
        <f t="shared" ref="AG27:AV29" si="67">AG104</f>
        <v>1.9741582430641174</v>
      </c>
      <c r="AH27" s="80">
        <f t="shared" si="67"/>
        <v>2.037331306842169</v>
      </c>
      <c r="AI27" s="80">
        <f t="shared" si="67"/>
        <v>2.1025259086611183</v>
      </c>
      <c r="AJ27" s="80">
        <f t="shared" si="67"/>
        <v>2.1698067377382744</v>
      </c>
      <c r="AK27" s="80">
        <f t="shared" si="67"/>
        <v>2.239240553345899</v>
      </c>
      <c r="AL27" s="80">
        <f t="shared" si="67"/>
        <v>2.3108962510529678</v>
      </c>
      <c r="AM27" s="80">
        <f t="shared" si="67"/>
        <v>2.3848449310866626</v>
      </c>
      <c r="AN27" s="80">
        <f t="shared" si="67"/>
        <v>2.4611599688814358</v>
      </c>
      <c r="AO27" s="80">
        <f t="shared" si="67"/>
        <v>2.5399170878856419</v>
      </c>
      <c r="AP27" s="80">
        <f t="shared" si="67"/>
        <v>2.6211944346979825</v>
      </c>
      <c r="AQ27" s="80">
        <f t="shared" si="67"/>
        <v>2.7050726566083179</v>
      </c>
      <c r="AR27" s="80">
        <f t="shared" si="67"/>
        <v>2.7916349816197843</v>
      </c>
      <c r="AS27" s="80">
        <f t="shared" si="67"/>
        <v>2.8809673010316175</v>
      </c>
      <c r="AT27" s="80">
        <f t="shared" si="67"/>
        <v>2.9731582546646291</v>
      </c>
      <c r="AU27" s="80">
        <f t="shared" si="67"/>
        <v>3.0682993188138972</v>
      </c>
      <c r="AV27" s="80">
        <f t="shared" si="67"/>
        <v>3.166484897015942</v>
      </c>
      <c r="AW27" s="80">
        <f t="shared" si="64"/>
        <v>3.2678124137204523</v>
      </c>
      <c r="AX27" s="80">
        <f t="shared" si="64"/>
        <v>3.3723824109595069</v>
      </c>
      <c r="AY27" s="80">
        <f t="shared" si="64"/>
        <v>3.4802986481102112</v>
      </c>
      <c r="AZ27" s="80">
        <f t="shared" si="64"/>
        <v>3.5916682048497379</v>
      </c>
      <c r="BA27" s="80">
        <f t="shared" si="64"/>
        <v>3.7066015874049296</v>
      </c>
      <c r="BB27" s="80">
        <f t="shared" si="64"/>
        <v>3.8252128382018875</v>
      </c>
      <c r="BC27" s="80">
        <f t="shared" si="64"/>
        <v>3.947619649024348</v>
      </c>
      <c r="BD27" s="80">
        <f t="shared" si="64"/>
        <v>4.0739434777931276</v>
      </c>
      <c r="BE27" s="80">
        <f t="shared" si="64"/>
        <v>4.2043096690825079</v>
      </c>
      <c r="BF27" s="80">
        <f t="shared" si="64"/>
        <v>4.3388475784931479</v>
      </c>
      <c r="BG27" s="80">
        <f t="shared" si="64"/>
        <v>4.4776907010049287</v>
      </c>
      <c r="BH27" s="80">
        <f t="shared" si="64"/>
        <v>4.6209768034370864</v>
      </c>
      <c r="BI27" s="80">
        <f t="shared" si="64"/>
        <v>4.7688480611470734</v>
      </c>
      <c r="BJ27" s="80">
        <f t="shared" si="64"/>
        <v>4.9214511991037799</v>
      </c>
      <c r="BK27" s="80">
        <f t="shared" si="64"/>
        <v>5.078937637475101</v>
      </c>
      <c r="BL27" s="80">
        <f t="shared" si="64"/>
        <v>5.2414636418743044</v>
      </c>
      <c r="BM27" s="80">
        <f t="shared" ref="BM27:DJ27" si="68">BM104</f>
        <v>5.4091904784142821</v>
      </c>
      <c r="BN27" s="80">
        <f t="shared" si="68"/>
        <v>5.5822845737235394</v>
      </c>
      <c r="BO27" s="80">
        <f t="shared" si="68"/>
        <v>5.7609176800826924</v>
      </c>
      <c r="BP27" s="80">
        <f t="shared" si="68"/>
        <v>5.9452670458453385</v>
      </c>
      <c r="BQ27" s="80">
        <f t="shared" si="68"/>
        <v>6.1355155913123891</v>
      </c>
      <c r="BR27" s="80">
        <f t="shared" si="68"/>
        <v>6.3318520902343858</v>
      </c>
      <c r="BS27" s="80">
        <f t="shared" si="68"/>
        <v>6.5344713571218866</v>
      </c>
      <c r="BT27" s="80">
        <f t="shared" si="68"/>
        <v>6.7435744405497875</v>
      </c>
      <c r="BU27" s="80">
        <f t="shared" si="68"/>
        <v>6.9593688226473809</v>
      </c>
      <c r="BV27" s="80">
        <f t="shared" si="68"/>
        <v>7.1820686249720973</v>
      </c>
      <c r="BW27" s="80">
        <f t="shared" si="68"/>
        <v>7.411894820971205</v>
      </c>
      <c r="BX27" s="80">
        <f t="shared" si="68"/>
        <v>7.6490754552422837</v>
      </c>
      <c r="BY27" s="80">
        <f t="shared" si="68"/>
        <v>7.8938458698100371</v>
      </c>
      <c r="BZ27" s="80">
        <f t="shared" si="68"/>
        <v>8.1464489376439584</v>
      </c>
      <c r="CA27" s="80">
        <f t="shared" si="68"/>
        <v>8.4071353036485661</v>
      </c>
      <c r="CB27" s="80">
        <f t="shared" si="68"/>
        <v>8.67616363336532</v>
      </c>
      <c r="CC27" s="80">
        <f t="shared" si="68"/>
        <v>8.9538008696330103</v>
      </c>
      <c r="CD27" s="80">
        <f t="shared" si="68"/>
        <v>9.2403224974612677</v>
      </c>
      <c r="CE27" s="80">
        <f t="shared" si="68"/>
        <v>9.536012817380028</v>
      </c>
      <c r="CF27" s="80">
        <f t="shared" si="68"/>
        <v>9.8411652275361892</v>
      </c>
      <c r="CG27" s="80">
        <f t="shared" si="68"/>
        <v>10.156082514817347</v>
      </c>
      <c r="CH27" s="80">
        <f t="shared" si="68"/>
        <v>10.481077155291503</v>
      </c>
      <c r="CI27" s="80">
        <f t="shared" si="68"/>
        <v>10.816471624260831</v>
      </c>
      <c r="CJ27" s="80">
        <f t="shared" si="68"/>
        <v>11.162598716237179</v>
      </c>
      <c r="CK27" s="80">
        <f t="shared" si="68"/>
        <v>11.519801875156769</v>
      </c>
      <c r="CL27" s="80">
        <f t="shared" si="68"/>
        <v>11.888435535161786</v>
      </c>
      <c r="CM27" s="80">
        <f t="shared" si="68"/>
        <v>12.268865472286963</v>
      </c>
      <c r="CN27" s="80">
        <f t="shared" si="68"/>
        <v>12.661469167400146</v>
      </c>
      <c r="CO27" s="80">
        <f t="shared" si="68"/>
        <v>13.06663618075695</v>
      </c>
      <c r="CP27" s="80">
        <f t="shared" si="68"/>
        <v>13.484768538541173</v>
      </c>
      <c r="CQ27" s="80">
        <f t="shared" si="68"/>
        <v>13.916281131774491</v>
      </c>
      <c r="CR27" s="80">
        <f t="shared" si="68"/>
        <v>14.361602127991276</v>
      </c>
      <c r="CS27" s="80">
        <f t="shared" si="68"/>
        <v>14.821173396086998</v>
      </c>
      <c r="CT27" s="80">
        <f t="shared" si="68"/>
        <v>15.295450944761782</v>
      </c>
      <c r="CU27" s="80">
        <f t="shared" si="68"/>
        <v>15.78490537499416</v>
      </c>
      <c r="CV27" s="80">
        <f t="shared" si="68"/>
        <v>16.290022346993975</v>
      </c>
      <c r="CW27" s="80">
        <f t="shared" si="68"/>
        <v>16.811303062097782</v>
      </c>
      <c r="CX27" s="80">
        <f t="shared" si="68"/>
        <v>17.34926476008491</v>
      </c>
      <c r="CY27" s="80">
        <f t="shared" si="68"/>
        <v>17.904441232407628</v>
      </c>
      <c r="CZ27" s="80">
        <f t="shared" si="68"/>
        <v>18.477383351844672</v>
      </c>
      <c r="DA27" s="80">
        <f t="shared" si="68"/>
        <v>19.068659619103702</v>
      </c>
      <c r="DB27" s="80">
        <f t="shared" si="68"/>
        <v>19.678856726915022</v>
      </c>
      <c r="DC27" s="80">
        <f t="shared" si="68"/>
        <v>20.308580142176304</v>
      </c>
      <c r="DD27" s="80">
        <f t="shared" si="68"/>
        <v>20.958454706725945</v>
      </c>
      <c r="DE27" s="80">
        <f t="shared" si="68"/>
        <v>21.629125257341176</v>
      </c>
      <c r="DF27" s="80">
        <f t="shared" si="68"/>
        <v>22.321257265576094</v>
      </c>
      <c r="DG27" s="80">
        <f t="shared" si="68"/>
        <v>23.035537498074529</v>
      </c>
      <c r="DH27" s="80">
        <f t="shared" si="68"/>
        <v>23.772674698012914</v>
      </c>
      <c r="DI27" s="80">
        <f t="shared" si="68"/>
        <v>24.533400288349327</v>
      </c>
      <c r="DJ27" s="80">
        <f t="shared" si="68"/>
        <v>25.318469097576507</v>
      </c>
    </row>
    <row r="28" spans="1:115" x14ac:dyDescent="0.2">
      <c r="A28" s="9" t="s">
        <v>58</v>
      </c>
      <c r="B28" s="7" t="str">
        <f t="shared" ref="B28:AF28" si="69">B5</f>
        <v>Chemical</v>
      </c>
      <c r="C28" s="14" t="str">
        <f t="shared" si="69"/>
        <v>t/a</v>
      </c>
      <c r="D28" s="80">
        <f t="shared" si="69"/>
        <v>0.19059538384260719</v>
      </c>
      <c r="E28" s="80">
        <f t="shared" si="69"/>
        <v>0.19627192867721932</v>
      </c>
      <c r="F28" s="80">
        <f t="shared" si="69"/>
        <v>0.19923261463424474</v>
      </c>
      <c r="G28" s="80">
        <f t="shared" si="69"/>
        <v>0.20277285591062424</v>
      </c>
      <c r="H28" s="80">
        <f t="shared" si="69"/>
        <v>0.20579896193771624</v>
      </c>
      <c r="I28" s="80">
        <f t="shared" si="69"/>
        <v>0.22185368411852105</v>
      </c>
      <c r="J28" s="80">
        <f t="shared" si="69"/>
        <v>0.22106094329623741</v>
      </c>
      <c r="K28" s="80">
        <f t="shared" si="69"/>
        <v>0.22183022404713021</v>
      </c>
      <c r="L28" s="80">
        <f t="shared" si="69"/>
        <v>0.27767159870083002</v>
      </c>
      <c r="M28" s="80">
        <f t="shared" si="69"/>
        <v>0.3032689466484268</v>
      </c>
      <c r="N28" s="80">
        <f t="shared" si="69"/>
        <v>0.30822718052738329</v>
      </c>
      <c r="O28" s="80">
        <f t="shared" si="69"/>
        <v>0.33638034750213841</v>
      </c>
      <c r="P28" s="80">
        <f t="shared" si="69"/>
        <v>0.34515610629569821</v>
      </c>
      <c r="Q28" s="80">
        <f t="shared" si="69"/>
        <v>0.38111240001792196</v>
      </c>
      <c r="R28" s="80">
        <f t="shared" si="69"/>
        <v>0.41959960966876453</v>
      </c>
      <c r="S28" s="80">
        <f t="shared" si="69"/>
        <v>0.43999999424603292</v>
      </c>
      <c r="T28" s="80">
        <f t="shared" si="69"/>
        <v>0.45099998197948554</v>
      </c>
      <c r="U28" s="80">
        <f t="shared" si="69"/>
        <v>0.35199997600966165</v>
      </c>
      <c r="V28" s="80">
        <f t="shared" si="69"/>
        <v>0.35199997193861343</v>
      </c>
      <c r="W28" s="80">
        <f t="shared" si="69"/>
        <v>0.2639999650259317</v>
      </c>
      <c r="X28" s="80">
        <f t="shared" si="69"/>
        <v>1.1659999525875222</v>
      </c>
      <c r="Y28" s="80">
        <f t="shared" si="69"/>
        <v>1.1439999229213522</v>
      </c>
      <c r="Z28" s="80">
        <f t="shared" si="69"/>
        <v>0.67099993272516267</v>
      </c>
      <c r="AA28" s="80">
        <f t="shared" si="69"/>
        <v>0.64899997887737371</v>
      </c>
      <c r="AB28" s="80">
        <f t="shared" si="69"/>
        <v>0.64899997928620323</v>
      </c>
      <c r="AC28" s="80">
        <f t="shared" si="69"/>
        <v>0.7589999711964186</v>
      </c>
      <c r="AD28" s="80">
        <f t="shared" si="69"/>
        <v>0.85318906320880084</v>
      </c>
      <c r="AE28" s="80">
        <f t="shared" si="69"/>
        <v>0.75532401405450178</v>
      </c>
      <c r="AF28" s="80">
        <f t="shared" si="69"/>
        <v>0.72362363563843479</v>
      </c>
      <c r="AG28" s="80">
        <f t="shared" si="67"/>
        <v>0.86862962694821166</v>
      </c>
      <c r="AH28" s="80">
        <f t="shared" si="64"/>
        <v>0.89642577501055443</v>
      </c>
      <c r="AI28" s="80">
        <f t="shared" si="64"/>
        <v>0.92511139981089219</v>
      </c>
      <c r="AJ28" s="80">
        <f t="shared" si="64"/>
        <v>0.95471496460484073</v>
      </c>
      <c r="AK28" s="80">
        <f t="shared" si="64"/>
        <v>0.9852658434721957</v>
      </c>
      <c r="AL28" s="80">
        <f t="shared" si="64"/>
        <v>1.0167943504633059</v>
      </c>
      <c r="AM28" s="80">
        <f t="shared" si="64"/>
        <v>1.0493317696781317</v>
      </c>
      <c r="AN28" s="80">
        <f t="shared" si="64"/>
        <v>1.082910386307832</v>
      </c>
      <c r="AO28" s="80">
        <f t="shared" si="64"/>
        <v>1.1175635186696826</v>
      </c>
      <c r="AP28" s="80">
        <f t="shared" si="64"/>
        <v>1.1533255512671126</v>
      </c>
      <c r="AQ28" s="80">
        <f t="shared" si="64"/>
        <v>1.1902319689076601</v>
      </c>
      <c r="AR28" s="80">
        <f t="shared" si="64"/>
        <v>1.2283193919127053</v>
      </c>
      <c r="AS28" s="80">
        <f t="shared" si="64"/>
        <v>1.267625612453912</v>
      </c>
      <c r="AT28" s="80">
        <f t="shared" si="64"/>
        <v>1.3081896320524373</v>
      </c>
      <c r="AU28" s="80">
        <f t="shared" si="64"/>
        <v>1.3500517002781154</v>
      </c>
      <c r="AV28" s="80">
        <f t="shared" si="64"/>
        <v>1.3932533546870152</v>
      </c>
      <c r="AW28" s="80">
        <f t="shared" si="64"/>
        <v>1.4378374620369996</v>
      </c>
      <c r="AX28" s="80">
        <f t="shared" si="64"/>
        <v>1.4838482608221837</v>
      </c>
      <c r="AY28" s="80">
        <f t="shared" si="64"/>
        <v>1.5313314051684936</v>
      </c>
      <c r="AZ28" s="80">
        <f t="shared" si="64"/>
        <v>1.5803340101338854</v>
      </c>
      <c r="BA28" s="80">
        <f t="shared" si="64"/>
        <v>1.6309046984581699</v>
      </c>
      <c r="BB28" s="80">
        <f t="shared" si="64"/>
        <v>1.6830936488088313</v>
      </c>
      <c r="BC28" s="80">
        <f t="shared" si="64"/>
        <v>1.7369526455707138</v>
      </c>
      <c r="BD28" s="80">
        <f t="shared" si="64"/>
        <v>1.7925351302289767</v>
      </c>
      <c r="BE28" s="80">
        <f t="shared" si="64"/>
        <v>1.849896254396304</v>
      </c>
      <c r="BF28" s="80">
        <f t="shared" si="64"/>
        <v>1.9090929345369858</v>
      </c>
      <c r="BG28" s="80">
        <f t="shared" si="64"/>
        <v>1.9701839084421695</v>
      </c>
      <c r="BH28" s="80">
        <f t="shared" si="64"/>
        <v>2.0332297935123189</v>
      </c>
      <c r="BI28" s="80">
        <f t="shared" si="64"/>
        <v>2.0982931469047132</v>
      </c>
      <c r="BJ28" s="80">
        <f t="shared" si="64"/>
        <v>2.165438527605664</v>
      </c>
      <c r="BK28" s="80">
        <f t="shared" si="64"/>
        <v>2.2347325604890451</v>
      </c>
      <c r="BL28" s="80">
        <f t="shared" si="64"/>
        <v>2.3062440024246946</v>
      </c>
      <c r="BM28" s="80">
        <f t="shared" ref="BM28:DJ28" si="70">BM105</f>
        <v>2.380043810502285</v>
      </c>
      <c r="BN28" s="80">
        <f t="shared" si="70"/>
        <v>2.4562052124383582</v>
      </c>
      <c r="BO28" s="80">
        <f t="shared" si="70"/>
        <v>2.5348037792363858</v>
      </c>
      <c r="BP28" s="80">
        <f t="shared" si="70"/>
        <v>2.6159175001719501</v>
      </c>
      <c r="BQ28" s="80">
        <f t="shared" si="70"/>
        <v>2.6996268601774527</v>
      </c>
      <c r="BR28" s="80">
        <f t="shared" si="70"/>
        <v>2.7860149197031312</v>
      </c>
      <c r="BS28" s="80">
        <f t="shared" si="70"/>
        <v>2.8751673971336316</v>
      </c>
      <c r="BT28" s="80">
        <f t="shared" si="70"/>
        <v>2.9671727538419077</v>
      </c>
      <c r="BU28" s="80">
        <f t="shared" si="70"/>
        <v>3.0621222819648488</v>
      </c>
      <c r="BV28" s="80">
        <f t="shared" si="70"/>
        <v>3.1601101949877242</v>
      </c>
      <c r="BW28" s="80">
        <f t="shared" si="70"/>
        <v>3.2612337212273315</v>
      </c>
      <c r="BX28" s="80">
        <f t="shared" si="70"/>
        <v>3.365593200306606</v>
      </c>
      <c r="BY28" s="80">
        <f t="shared" si="70"/>
        <v>3.4732921827164174</v>
      </c>
      <c r="BZ28" s="80">
        <f t="shared" si="70"/>
        <v>3.5844375325633426</v>
      </c>
      <c r="CA28" s="80">
        <f t="shared" si="70"/>
        <v>3.6991395336053698</v>
      </c>
      <c r="CB28" s="80">
        <f t="shared" si="70"/>
        <v>3.8175119986807418</v>
      </c>
      <c r="CC28" s="80">
        <f t="shared" si="70"/>
        <v>3.9396723826385256</v>
      </c>
      <c r="CD28" s="80">
        <f t="shared" si="70"/>
        <v>4.0657418988829583</v>
      </c>
      <c r="CE28" s="80">
        <f t="shared" si="70"/>
        <v>4.1958456396472128</v>
      </c>
      <c r="CF28" s="80">
        <f t="shared" si="70"/>
        <v>4.3301127001159241</v>
      </c>
      <c r="CG28" s="80">
        <f t="shared" si="70"/>
        <v>4.468676306519634</v>
      </c>
      <c r="CH28" s="80">
        <f t="shared" si="70"/>
        <v>4.6116739483282627</v>
      </c>
      <c r="CI28" s="80">
        <f t="shared" si="70"/>
        <v>4.759247514674767</v>
      </c>
      <c r="CJ28" s="80">
        <f t="shared" si="70"/>
        <v>4.9115434351443596</v>
      </c>
      <c r="CK28" s="80">
        <f t="shared" si="70"/>
        <v>5.068712825068979</v>
      </c>
      <c r="CL28" s="80">
        <f t="shared" si="70"/>
        <v>5.2309116354711866</v>
      </c>
      <c r="CM28" s="80">
        <f t="shared" si="70"/>
        <v>5.3983008078062644</v>
      </c>
      <c r="CN28" s="80">
        <f t="shared" si="70"/>
        <v>5.5710464336560648</v>
      </c>
      <c r="CO28" s="80">
        <f t="shared" si="70"/>
        <v>5.7493199195330593</v>
      </c>
      <c r="CP28" s="80">
        <f t="shared" si="70"/>
        <v>5.9332981569581174</v>
      </c>
      <c r="CQ28" s="80">
        <f t="shared" si="70"/>
        <v>6.1231636979807771</v>
      </c>
      <c r="CR28" s="80">
        <f t="shared" si="70"/>
        <v>6.3191049363161618</v>
      </c>
      <c r="CS28" s="80">
        <f t="shared" si="70"/>
        <v>6.5213162942782787</v>
      </c>
      <c r="CT28" s="80">
        <f t="shared" si="70"/>
        <v>6.7299984156951842</v>
      </c>
      <c r="CU28" s="80">
        <f t="shared" si="70"/>
        <v>6.9453583649974302</v>
      </c>
      <c r="CV28" s="80">
        <f t="shared" si="70"/>
        <v>7.1676098326773481</v>
      </c>
      <c r="CW28" s="80">
        <f t="shared" si="70"/>
        <v>7.3969733473230237</v>
      </c>
      <c r="CX28" s="80">
        <f t="shared" si="70"/>
        <v>7.6336764944373607</v>
      </c>
      <c r="CY28" s="80">
        <f t="shared" si="70"/>
        <v>7.8779541422593562</v>
      </c>
      <c r="CZ28" s="80">
        <f t="shared" si="70"/>
        <v>8.1300486748116558</v>
      </c>
      <c r="DA28" s="80">
        <f t="shared" si="70"/>
        <v>8.3902102324056287</v>
      </c>
      <c r="DB28" s="80">
        <f t="shared" si="70"/>
        <v>8.6586969598426098</v>
      </c>
      <c r="DC28" s="80">
        <f t="shared" si="70"/>
        <v>8.9357752625575735</v>
      </c>
      <c r="DD28" s="80">
        <f t="shared" si="70"/>
        <v>9.2217200709594156</v>
      </c>
      <c r="DE28" s="80">
        <f t="shared" si="70"/>
        <v>9.516815113230118</v>
      </c>
      <c r="DF28" s="80">
        <f t="shared" si="70"/>
        <v>9.8213531968534813</v>
      </c>
      <c r="DG28" s="80">
        <f t="shared" si="70"/>
        <v>10.135636499152794</v>
      </c>
      <c r="DH28" s="80">
        <f t="shared" si="70"/>
        <v>10.459976867125683</v>
      </c>
      <c r="DI28" s="80">
        <f t="shared" si="70"/>
        <v>10.794696126873705</v>
      </c>
      <c r="DJ28" s="80">
        <f t="shared" si="70"/>
        <v>11.140126402933664</v>
      </c>
    </row>
    <row r="29" spans="1:115" x14ac:dyDescent="0.2">
      <c r="A29" s="9" t="s">
        <v>58</v>
      </c>
      <c r="B29" s="7" t="str">
        <f t="shared" ref="B29:AF29" si="71">B6</f>
        <v>others</v>
      </c>
      <c r="C29" s="14" t="str">
        <f t="shared" si="71"/>
        <v>t/a</v>
      </c>
      <c r="D29" s="80">
        <f t="shared" si="71"/>
        <v>0.64109356383422411</v>
      </c>
      <c r="E29" s="80">
        <f t="shared" si="71"/>
        <v>0.66018739645973767</v>
      </c>
      <c r="F29" s="80">
        <f t="shared" si="71"/>
        <v>0.67014606740609595</v>
      </c>
      <c r="G29" s="80">
        <f t="shared" si="71"/>
        <v>0.68205415169937245</v>
      </c>
      <c r="H29" s="80">
        <f t="shared" si="71"/>
        <v>0.69223287197231831</v>
      </c>
      <c r="I29" s="80">
        <f t="shared" si="71"/>
        <v>0.74623511930775266</v>
      </c>
      <c r="J29" s="80">
        <f t="shared" si="71"/>
        <v>0.7435686274509804</v>
      </c>
      <c r="K29" s="80">
        <f t="shared" si="71"/>
        <v>0.7461562081585289</v>
      </c>
      <c r="L29" s="80">
        <f t="shared" si="71"/>
        <v>0.9339862865391555</v>
      </c>
      <c r="M29" s="80">
        <f t="shared" si="71"/>
        <v>1.0200864569083448</v>
      </c>
      <c r="N29" s="80">
        <f t="shared" si="71"/>
        <v>1.0367641526830165</v>
      </c>
      <c r="O29" s="80">
        <f t="shared" si="71"/>
        <v>1.1314611688708291</v>
      </c>
      <c r="P29" s="80">
        <f t="shared" si="71"/>
        <v>1.1609796302673485</v>
      </c>
      <c r="Q29" s="80">
        <f t="shared" si="71"/>
        <v>1.2819235273330103</v>
      </c>
      <c r="R29" s="80">
        <f t="shared" si="71"/>
        <v>1.4113805052494808</v>
      </c>
      <c r="S29" s="80">
        <f t="shared" si="71"/>
        <v>1.4799999806457471</v>
      </c>
      <c r="T29" s="80">
        <f t="shared" si="71"/>
        <v>1.5169999393855422</v>
      </c>
      <c r="U29" s="80">
        <f t="shared" si="71"/>
        <v>1.1839999193052255</v>
      </c>
      <c r="V29" s="80">
        <f t="shared" si="71"/>
        <v>1.1839999056116997</v>
      </c>
      <c r="W29" s="80">
        <f t="shared" si="71"/>
        <v>0.88799988235995209</v>
      </c>
      <c r="X29" s="80">
        <f t="shared" si="71"/>
        <v>3.9219998405216652</v>
      </c>
      <c r="Y29" s="80">
        <f t="shared" si="71"/>
        <v>3.8479997407354576</v>
      </c>
      <c r="Z29" s="80">
        <f t="shared" si="71"/>
        <v>2.256999773711911</v>
      </c>
      <c r="AA29" s="80">
        <f t="shared" si="71"/>
        <v>2.1829999289511659</v>
      </c>
      <c r="AB29" s="80">
        <f t="shared" si="71"/>
        <v>2.1829999303263201</v>
      </c>
      <c r="AC29" s="80">
        <f t="shared" si="71"/>
        <v>2.5529999031152264</v>
      </c>
      <c r="AD29" s="80">
        <f t="shared" si="71"/>
        <v>2.8698177580659667</v>
      </c>
      <c r="AE29" s="80">
        <f t="shared" si="71"/>
        <v>2.5406353200015062</v>
      </c>
      <c r="AF29" s="80">
        <f t="shared" si="71"/>
        <v>2.4340067744201899</v>
      </c>
      <c r="AG29" s="80">
        <f t="shared" si="67"/>
        <v>2.9217541997348935</v>
      </c>
      <c r="AH29" s="80">
        <f t="shared" si="64"/>
        <v>3.0152503341264101</v>
      </c>
      <c r="AI29" s="80">
        <f t="shared" si="64"/>
        <v>3.1117383448184555</v>
      </c>
      <c r="AJ29" s="80">
        <f t="shared" si="64"/>
        <v>3.211313971852646</v>
      </c>
      <c r="AK29" s="80">
        <f t="shared" si="64"/>
        <v>3.3140760189519307</v>
      </c>
      <c r="AL29" s="80">
        <f t="shared" si="64"/>
        <v>3.4201264515583927</v>
      </c>
      <c r="AM29" s="80">
        <f t="shared" si="64"/>
        <v>3.5295704980082614</v>
      </c>
      <c r="AN29" s="80">
        <f t="shared" si="64"/>
        <v>3.642516753944526</v>
      </c>
      <c r="AO29" s="80">
        <f t="shared" si="64"/>
        <v>3.759077290070751</v>
      </c>
      <c r="AP29" s="80">
        <f t="shared" si="64"/>
        <v>3.8793677633530153</v>
      </c>
      <c r="AQ29" s="80">
        <f t="shared" si="64"/>
        <v>4.0035075317803122</v>
      </c>
      <c r="AR29" s="80">
        <f t="shared" si="64"/>
        <v>4.1316197727972819</v>
      </c>
      <c r="AS29" s="80">
        <f t="shared" si="64"/>
        <v>4.2638316055267946</v>
      </c>
      <c r="AT29" s="80">
        <f t="shared" si="64"/>
        <v>4.4002742169036519</v>
      </c>
      <c r="AU29" s="80">
        <f t="shared" si="64"/>
        <v>4.5410829918445685</v>
      </c>
      <c r="AV29" s="80">
        <f t="shared" si="64"/>
        <v>4.6863976475835951</v>
      </c>
      <c r="AW29" s="80">
        <f t="shared" si="64"/>
        <v>4.8363623723062705</v>
      </c>
      <c r="AX29" s="80">
        <f t="shared" si="64"/>
        <v>4.9911259682200715</v>
      </c>
      <c r="AY29" s="80">
        <f t="shared" si="64"/>
        <v>5.1508419992031138</v>
      </c>
      <c r="AZ29" s="80">
        <f t="shared" si="64"/>
        <v>5.3156689431776138</v>
      </c>
      <c r="BA29" s="80">
        <f t="shared" si="64"/>
        <v>5.4857703493592975</v>
      </c>
      <c r="BB29" s="80">
        <f t="shared" si="64"/>
        <v>5.6613150005387949</v>
      </c>
      <c r="BC29" s="80">
        <f t="shared" si="64"/>
        <v>5.8424770805560362</v>
      </c>
      <c r="BD29" s="80">
        <f t="shared" si="64"/>
        <v>6.0294363471338297</v>
      </c>
      <c r="BE29" s="80">
        <f t="shared" si="64"/>
        <v>6.2223783102421129</v>
      </c>
      <c r="BF29" s="80">
        <f t="shared" si="64"/>
        <v>6.4214944161698604</v>
      </c>
      <c r="BG29" s="80">
        <f t="shared" si="64"/>
        <v>6.6269822374872964</v>
      </c>
      <c r="BH29" s="80">
        <f t="shared" si="64"/>
        <v>6.8390456690868904</v>
      </c>
      <c r="BI29" s="80">
        <f t="shared" si="64"/>
        <v>7.0578951304976707</v>
      </c>
      <c r="BJ29" s="80">
        <f t="shared" si="64"/>
        <v>7.2837477746735964</v>
      </c>
      <c r="BK29" s="80">
        <f t="shared" si="64"/>
        <v>7.5168277034631519</v>
      </c>
      <c r="BL29" s="80">
        <f t="shared" si="64"/>
        <v>7.7573661899739728</v>
      </c>
      <c r="BM29" s="80">
        <f t="shared" ref="BM29:DJ29" si="72">BM106</f>
        <v>8.0056019080531406</v>
      </c>
      <c r="BN29" s="80">
        <f t="shared" si="72"/>
        <v>8.2617811691108418</v>
      </c>
      <c r="BO29" s="80">
        <f t="shared" si="72"/>
        <v>8.5261581665223893</v>
      </c>
      <c r="BP29" s="80">
        <f t="shared" si="72"/>
        <v>8.7989952278511065</v>
      </c>
      <c r="BQ29" s="80">
        <f t="shared" si="72"/>
        <v>9.0805630751423418</v>
      </c>
      <c r="BR29" s="80">
        <f t="shared" si="72"/>
        <v>9.3711410935468962</v>
      </c>
      <c r="BS29" s="80">
        <f t="shared" si="72"/>
        <v>9.6710176085403976</v>
      </c>
      <c r="BT29" s="80">
        <f t="shared" si="72"/>
        <v>9.98049017201369</v>
      </c>
      <c r="BU29" s="80">
        <f t="shared" si="72"/>
        <v>10.299865857518128</v>
      </c>
      <c r="BV29" s="80">
        <f t="shared" si="72"/>
        <v>10.629461564958708</v>
      </c>
      <c r="BW29" s="80">
        <f t="shared" si="72"/>
        <v>10.969604335037387</v>
      </c>
      <c r="BX29" s="80">
        <f t="shared" si="72"/>
        <v>11.320631673758584</v>
      </c>
      <c r="BY29" s="80">
        <f t="shared" si="72"/>
        <v>11.682891887318858</v>
      </c>
      <c r="BZ29" s="80">
        <f t="shared" si="72"/>
        <v>12.056744427713062</v>
      </c>
      <c r="CA29" s="80">
        <f t="shared" si="72"/>
        <v>12.442560249399881</v>
      </c>
      <c r="CB29" s="80">
        <f t="shared" si="72"/>
        <v>12.840722177380677</v>
      </c>
      <c r="CC29" s="80">
        <f t="shared" si="72"/>
        <v>13.251625287056859</v>
      </c>
      <c r="CD29" s="80">
        <f t="shared" si="72"/>
        <v>13.675677296242679</v>
      </c>
      <c r="CE29" s="80">
        <f t="shared" si="72"/>
        <v>14.113298969722445</v>
      </c>
      <c r="CF29" s="80">
        <f t="shared" si="72"/>
        <v>14.564924536753564</v>
      </c>
      <c r="CG29" s="80">
        <f t="shared" si="72"/>
        <v>15.031002121929678</v>
      </c>
      <c r="CH29" s="80">
        <f t="shared" si="72"/>
        <v>15.511994189831428</v>
      </c>
      <c r="CI29" s="80">
        <f t="shared" si="72"/>
        <v>16.008378003906035</v>
      </c>
      <c r="CJ29" s="80">
        <f t="shared" si="72"/>
        <v>16.52064610003103</v>
      </c>
      <c r="CK29" s="80">
        <f t="shared" si="72"/>
        <v>17.049306775232022</v>
      </c>
      <c r="CL29" s="80">
        <f t="shared" si="72"/>
        <v>17.594884592039449</v>
      </c>
      <c r="CM29" s="80">
        <f t="shared" si="72"/>
        <v>18.157920898984713</v>
      </c>
      <c r="CN29" s="80">
        <f t="shared" si="72"/>
        <v>18.738974367752224</v>
      </c>
      <c r="CO29" s="80">
        <f t="shared" si="72"/>
        <v>19.338621547520297</v>
      </c>
      <c r="CP29" s="80">
        <f t="shared" si="72"/>
        <v>19.957457437040947</v>
      </c>
      <c r="CQ29" s="80">
        <f t="shared" si="72"/>
        <v>20.596096075026256</v>
      </c>
      <c r="CR29" s="80">
        <f t="shared" si="72"/>
        <v>21.255171149427099</v>
      </c>
      <c r="CS29" s="80">
        <f t="shared" si="72"/>
        <v>21.935336626208766</v>
      </c>
      <c r="CT29" s="80">
        <f t="shared" si="72"/>
        <v>22.637267398247449</v>
      </c>
      <c r="CU29" s="80">
        <f t="shared" si="72"/>
        <v>23.361659954991367</v>
      </c>
      <c r="CV29" s="80">
        <f t="shared" si="72"/>
        <v>24.109233073551092</v>
      </c>
      <c r="CW29" s="80">
        <f t="shared" si="72"/>
        <v>24.880728531904726</v>
      </c>
      <c r="CX29" s="80">
        <f t="shared" si="72"/>
        <v>25.676911844925677</v>
      </c>
      <c r="CY29" s="80">
        <f t="shared" si="72"/>
        <v>26.498573023963299</v>
      </c>
      <c r="CZ29" s="80">
        <f t="shared" si="72"/>
        <v>27.346527360730125</v>
      </c>
      <c r="DA29" s="80">
        <f t="shared" si="72"/>
        <v>28.221616236273491</v>
      </c>
      <c r="DB29" s="80">
        <f t="shared" si="72"/>
        <v>29.124707955834243</v>
      </c>
      <c r="DC29" s="80">
        <f t="shared" si="72"/>
        <v>30.056698610420938</v>
      </c>
      <c r="DD29" s="80">
        <f t="shared" si="72"/>
        <v>31.018512965954407</v>
      </c>
      <c r="DE29" s="80">
        <f t="shared" si="72"/>
        <v>32.011105380864947</v>
      </c>
      <c r="DF29" s="80">
        <f t="shared" si="72"/>
        <v>33.035460753052625</v>
      </c>
      <c r="DG29" s="80">
        <f t="shared" si="72"/>
        <v>34.092595497150313</v>
      </c>
      <c r="DH29" s="80">
        <f t="shared" si="72"/>
        <v>35.183558553059122</v>
      </c>
      <c r="DI29" s="80">
        <f t="shared" si="72"/>
        <v>36.309432426757013</v>
      </c>
      <c r="DJ29" s="80">
        <f t="shared" si="72"/>
        <v>37.471334264413237</v>
      </c>
    </row>
    <row r="30" spans="1:115" x14ac:dyDescent="0.2">
      <c r="A30" s="9" t="s">
        <v>58</v>
      </c>
      <c r="B30" s="7" t="str">
        <f t="shared" ref="B30:C30" si="73">B7</f>
        <v>-</v>
      </c>
      <c r="C30" s="14" t="str">
        <f t="shared" si="73"/>
        <v>t/a</v>
      </c>
    </row>
    <row r="31" spans="1:115" x14ac:dyDescent="0.2">
      <c r="A31" s="9" t="s">
        <v>58</v>
      </c>
      <c r="B31" s="7" t="str">
        <f t="shared" ref="B31:C31" si="74">B8</f>
        <v>-</v>
      </c>
      <c r="C31" s="14" t="str">
        <f t="shared" si="74"/>
        <v>t/a</v>
      </c>
    </row>
    <row r="32" spans="1:115" x14ac:dyDescent="0.2">
      <c r="A32" s="9" t="s">
        <v>58</v>
      </c>
      <c r="B32" s="7" t="str">
        <f t="shared" ref="B32:C32" si="75">B9</f>
        <v>-</v>
      </c>
      <c r="C32" s="14" t="str">
        <f t="shared" si="75"/>
        <v>t/a</v>
      </c>
    </row>
    <row r="33" spans="1:115" x14ac:dyDescent="0.2">
      <c r="A33" s="9" t="s">
        <v>58</v>
      </c>
      <c r="B33" s="7" t="str">
        <f t="shared" ref="B33:C33" si="76">B10</f>
        <v>-</v>
      </c>
      <c r="C33" s="14" t="str">
        <f t="shared" si="76"/>
        <v>t/a</v>
      </c>
    </row>
    <row r="34" spans="1:115" x14ac:dyDescent="0.2">
      <c r="A34" s="9" t="s">
        <v>58</v>
      </c>
      <c r="B34" s="7" t="str">
        <f t="shared" ref="B34:C34" si="77">B11</f>
        <v>-</v>
      </c>
      <c r="C34" s="14" t="str">
        <f t="shared" si="77"/>
        <v>t/a</v>
      </c>
    </row>
    <row r="35" spans="1:115" x14ac:dyDescent="0.2">
      <c r="A35" s="9" t="s">
        <v>58</v>
      </c>
      <c r="B35" s="7" t="str">
        <f t="shared" ref="B35:C35" si="78">B12</f>
        <v>-</v>
      </c>
      <c r="C35" s="14" t="str">
        <f t="shared" si="78"/>
        <v>t/a</v>
      </c>
    </row>
    <row r="36" spans="1:115" x14ac:dyDescent="0.2">
      <c r="A36" s="9" t="s">
        <v>58</v>
      </c>
      <c r="B36" s="7" t="str">
        <f t="shared" ref="B36:C36" si="79">B13</f>
        <v>-</v>
      </c>
      <c r="C36" s="14" t="str">
        <f t="shared" si="79"/>
        <v>t/a</v>
      </c>
    </row>
    <row r="37" spans="1:115" x14ac:dyDescent="0.2">
      <c r="A37" s="9" t="s">
        <v>58</v>
      </c>
      <c r="B37" s="7" t="str">
        <f t="shared" ref="B37:C37" si="80">B14</f>
        <v>-</v>
      </c>
      <c r="C37" s="14" t="str">
        <f t="shared" si="80"/>
        <v>t/a</v>
      </c>
    </row>
    <row r="38" spans="1:115" x14ac:dyDescent="0.2">
      <c r="A38" s="9" t="s">
        <v>58</v>
      </c>
      <c r="B38" s="7" t="str">
        <f t="shared" ref="B38:C38" si="81">B15</f>
        <v>-</v>
      </c>
      <c r="C38" s="14" t="str">
        <f t="shared" si="81"/>
        <v>t/a</v>
      </c>
    </row>
    <row r="39" spans="1:115" x14ac:dyDescent="0.2">
      <c r="A39" s="9" t="s">
        <v>58</v>
      </c>
      <c r="B39" s="7" t="str">
        <f t="shared" ref="B39:C39" si="82">B16</f>
        <v>-</v>
      </c>
      <c r="C39" s="14" t="str">
        <f t="shared" si="82"/>
        <v>t/a</v>
      </c>
    </row>
    <row r="40" spans="1:115" x14ac:dyDescent="0.2">
      <c r="A40" s="9" t="s">
        <v>58</v>
      </c>
      <c r="B40" s="7" t="str">
        <f t="shared" ref="B40:C40" si="83">B17</f>
        <v>-</v>
      </c>
      <c r="C40" s="14" t="str">
        <f t="shared" si="83"/>
        <v>t/a</v>
      </c>
    </row>
    <row r="41" spans="1:115" x14ac:dyDescent="0.2">
      <c r="A41" s="9" t="s">
        <v>58</v>
      </c>
      <c r="B41" s="7" t="str">
        <f t="shared" ref="B41:C41" si="84">B18</f>
        <v>-</v>
      </c>
      <c r="C41" s="14" t="str">
        <f t="shared" si="84"/>
        <v>t/a</v>
      </c>
    </row>
    <row r="42" spans="1:115" x14ac:dyDescent="0.2">
      <c r="A42" s="9" t="s">
        <v>58</v>
      </c>
      <c r="B42" s="7" t="str">
        <f t="shared" ref="B42:C42" si="85">B19</f>
        <v>-</v>
      </c>
      <c r="C42" s="14" t="str">
        <f t="shared" si="85"/>
        <v>t/a</v>
      </c>
    </row>
    <row r="43" spans="1:115" x14ac:dyDescent="0.2">
      <c r="A43" s="9" t="s">
        <v>58</v>
      </c>
      <c r="B43" s="7" t="str">
        <f t="shared" ref="B43:C43" si="86">B20</f>
        <v>-</v>
      </c>
      <c r="C43" s="14" t="str">
        <f t="shared" si="86"/>
        <v>t/a</v>
      </c>
    </row>
    <row r="44" spans="1:115" x14ac:dyDescent="0.2">
      <c r="A44" s="9" t="s">
        <v>58</v>
      </c>
      <c r="B44" s="7" t="str">
        <f t="shared" ref="B44:C44" si="87">B21</f>
        <v>-</v>
      </c>
      <c r="C44" s="14" t="str">
        <f t="shared" si="87"/>
        <v>t/a</v>
      </c>
    </row>
    <row r="45" spans="1:115" s="28" customFormat="1" ht="16" thickBot="1" x14ac:dyDescent="0.25">
      <c r="A45" s="9" t="s">
        <v>58</v>
      </c>
      <c r="B45" s="7" t="str">
        <f>B22</f>
        <v>-</v>
      </c>
      <c r="C45" s="14" t="str">
        <f t="shared" ref="C45" si="88">C22</f>
        <v>t/a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395"/>
    </row>
    <row r="46" spans="1:115" s="53" customFormat="1" ht="17" thickTop="1" thickBot="1" x14ac:dyDescent="0.25">
      <c r="A46" s="50"/>
      <c r="B46" s="51" t="s">
        <v>64</v>
      </c>
      <c r="C46" s="52" t="s">
        <v>2</v>
      </c>
      <c r="D46" s="79">
        <f t="shared" ref="D46:AI46" si="89">SUM(D26:D45)</f>
        <v>1.7326853076600652</v>
      </c>
      <c r="E46" s="79">
        <f t="shared" si="89"/>
        <v>1.7842902607019937</v>
      </c>
      <c r="F46" s="79">
        <f t="shared" si="89"/>
        <v>1.8112055875840432</v>
      </c>
      <c r="G46" s="79">
        <f t="shared" si="89"/>
        <v>1.8433895991874931</v>
      </c>
      <c r="H46" s="79">
        <f t="shared" si="89"/>
        <v>1.8708996539792386</v>
      </c>
      <c r="I46" s="79">
        <f t="shared" si="89"/>
        <v>2.0168516738047368</v>
      </c>
      <c r="J46" s="79">
        <f t="shared" si="89"/>
        <v>2.0096449390567037</v>
      </c>
      <c r="K46" s="79">
        <f t="shared" si="89"/>
        <v>2.0166384004284565</v>
      </c>
      <c r="L46" s="79">
        <f t="shared" si="89"/>
        <v>2.5242872609166365</v>
      </c>
      <c r="M46" s="79">
        <f t="shared" si="89"/>
        <v>2.7569904240766077</v>
      </c>
      <c r="N46" s="79">
        <f t="shared" si="89"/>
        <v>2.8020652775216663</v>
      </c>
      <c r="O46" s="79">
        <f t="shared" si="89"/>
        <v>3.0580031591103491</v>
      </c>
      <c r="P46" s="79">
        <f t="shared" si="89"/>
        <v>3.1377827845063475</v>
      </c>
      <c r="Q46" s="79">
        <f t="shared" si="89"/>
        <v>3.4646581819811084</v>
      </c>
      <c r="R46" s="79">
        <f t="shared" si="89"/>
        <v>3.8145419060796777</v>
      </c>
      <c r="S46" s="79">
        <f t="shared" si="89"/>
        <v>3.9999999476912085</v>
      </c>
      <c r="T46" s="79">
        <f t="shared" si="89"/>
        <v>4.0999998361771413</v>
      </c>
      <c r="U46" s="79">
        <f t="shared" si="89"/>
        <v>3.1999997819060146</v>
      </c>
      <c r="V46" s="79">
        <f t="shared" si="89"/>
        <v>3.1999997448964859</v>
      </c>
      <c r="W46" s="79">
        <f t="shared" si="89"/>
        <v>2.3999996820539247</v>
      </c>
      <c r="X46" s="79">
        <f t="shared" si="89"/>
        <v>10.599999568977474</v>
      </c>
      <c r="Y46" s="79">
        <f t="shared" si="89"/>
        <v>10.399999299285021</v>
      </c>
      <c r="Z46" s="79">
        <f t="shared" si="89"/>
        <v>6.0999993884105699</v>
      </c>
      <c r="AA46" s="79">
        <f t="shared" si="89"/>
        <v>5.8999998079761244</v>
      </c>
      <c r="AB46" s="79">
        <f t="shared" si="89"/>
        <v>5.8999998116927568</v>
      </c>
      <c r="AC46" s="79">
        <f t="shared" si="89"/>
        <v>6.8999997381492602</v>
      </c>
      <c r="AD46" s="79">
        <f t="shared" si="89"/>
        <v>7.7562642109890998</v>
      </c>
      <c r="AE46" s="79">
        <f t="shared" si="89"/>
        <v>6.8665819459500161</v>
      </c>
      <c r="AF46" s="79">
        <f t="shared" si="89"/>
        <v>6.5783966876221349</v>
      </c>
      <c r="AG46" s="79">
        <f t="shared" si="89"/>
        <v>7.8966329722564694</v>
      </c>
      <c r="AH46" s="79">
        <f t="shared" si="89"/>
        <v>8.149325227368676</v>
      </c>
      <c r="AI46" s="79">
        <f t="shared" si="89"/>
        <v>8.4101036346444751</v>
      </c>
      <c r="AJ46" s="79">
        <f t="shared" ref="AJ46:BL46" si="90">SUM(AJ26:AJ45)</f>
        <v>8.6792269509530975</v>
      </c>
      <c r="AK46" s="79">
        <f t="shared" si="90"/>
        <v>8.9569622133835978</v>
      </c>
      <c r="AL46" s="79">
        <f t="shared" si="90"/>
        <v>9.2435850042118712</v>
      </c>
      <c r="AM46" s="79">
        <f t="shared" si="90"/>
        <v>9.5393797243466523</v>
      </c>
      <c r="AN46" s="79">
        <f t="shared" si="90"/>
        <v>9.8446398755257452</v>
      </c>
      <c r="AO46" s="79">
        <f t="shared" si="90"/>
        <v>10.159668351542571</v>
      </c>
      <c r="AP46" s="79">
        <f t="shared" si="90"/>
        <v>10.484777738791932</v>
      </c>
      <c r="AQ46" s="79">
        <f t="shared" si="90"/>
        <v>10.820290626433273</v>
      </c>
      <c r="AR46" s="79">
        <f t="shared" si="90"/>
        <v>11.166539926479139</v>
      </c>
      <c r="AS46" s="79">
        <f t="shared" si="90"/>
        <v>11.523869204126472</v>
      </c>
      <c r="AT46" s="79">
        <f t="shared" si="90"/>
        <v>11.892633018658518</v>
      </c>
      <c r="AU46" s="79">
        <f t="shared" si="90"/>
        <v>12.27319727525559</v>
      </c>
      <c r="AV46" s="79">
        <f t="shared" si="90"/>
        <v>12.665939588063772</v>
      </c>
      <c r="AW46" s="79">
        <f t="shared" si="90"/>
        <v>13.071249654881811</v>
      </c>
      <c r="AX46" s="79">
        <f t="shared" si="90"/>
        <v>13.489529643838031</v>
      </c>
      <c r="AY46" s="79">
        <f t="shared" si="90"/>
        <v>13.921194592440848</v>
      </c>
      <c r="AZ46" s="79">
        <f t="shared" si="90"/>
        <v>14.366672819398957</v>
      </c>
      <c r="BA46" s="79">
        <f t="shared" si="90"/>
        <v>14.826406349619724</v>
      </c>
      <c r="BB46" s="79">
        <f t="shared" si="90"/>
        <v>15.300851352807555</v>
      </c>
      <c r="BC46" s="79">
        <f t="shared" si="90"/>
        <v>15.790478596097397</v>
      </c>
      <c r="BD46" s="79">
        <f t="shared" si="90"/>
        <v>16.295773911172514</v>
      </c>
      <c r="BE46" s="79">
        <f t="shared" si="90"/>
        <v>16.817238676330035</v>
      </c>
      <c r="BF46" s="79">
        <f t="shared" si="90"/>
        <v>17.355390313972595</v>
      </c>
      <c r="BG46" s="79">
        <f t="shared" si="90"/>
        <v>17.910762804019722</v>
      </c>
      <c r="BH46" s="79">
        <f t="shared" si="90"/>
        <v>18.483907213748353</v>
      </c>
      <c r="BI46" s="79">
        <f t="shared" si="90"/>
        <v>19.075392244588297</v>
      </c>
      <c r="BJ46" s="79">
        <f t="shared" si="90"/>
        <v>19.685804796415127</v>
      </c>
      <c r="BK46" s="79">
        <f t="shared" si="90"/>
        <v>20.315750549900407</v>
      </c>
      <c r="BL46" s="79">
        <f t="shared" si="90"/>
        <v>20.965854567497221</v>
      </c>
      <c r="BM46" s="79">
        <f t="shared" ref="BM46:DJ46" si="91">SUM(BM26:BM45)</f>
        <v>21.636761913657132</v>
      </c>
      <c r="BN46" s="79">
        <f t="shared" si="91"/>
        <v>22.329138294894165</v>
      </c>
      <c r="BO46" s="79">
        <f t="shared" si="91"/>
        <v>23.04367072033078</v>
      </c>
      <c r="BP46" s="79">
        <f t="shared" si="91"/>
        <v>23.781068183381365</v>
      </c>
      <c r="BQ46" s="79">
        <f t="shared" si="91"/>
        <v>24.542062365249571</v>
      </c>
      <c r="BR46" s="79">
        <f t="shared" si="91"/>
        <v>25.327408360937554</v>
      </c>
      <c r="BS46" s="79">
        <f t="shared" si="91"/>
        <v>26.137885428487557</v>
      </c>
      <c r="BT46" s="79">
        <f t="shared" si="91"/>
        <v>26.974297762199157</v>
      </c>
      <c r="BU46" s="79">
        <f t="shared" si="91"/>
        <v>27.837475290589534</v>
      </c>
      <c r="BV46" s="79">
        <f t="shared" si="91"/>
        <v>28.7282744998884</v>
      </c>
      <c r="BW46" s="79">
        <f t="shared" si="91"/>
        <v>29.647579283884824</v>
      </c>
      <c r="BX46" s="79">
        <f t="shared" si="91"/>
        <v>30.596301820969142</v>
      </c>
      <c r="BY46" s="79">
        <f t="shared" si="91"/>
        <v>31.575383479240152</v>
      </c>
      <c r="BZ46" s="79">
        <f t="shared" si="91"/>
        <v>32.585795750575841</v>
      </c>
      <c r="CA46" s="79">
        <f t="shared" si="91"/>
        <v>33.628541214594271</v>
      </c>
      <c r="CB46" s="79">
        <f t="shared" si="91"/>
        <v>34.704654533461287</v>
      </c>
      <c r="CC46" s="79">
        <f t="shared" si="91"/>
        <v>35.815203478532055</v>
      </c>
      <c r="CD46" s="79">
        <f t="shared" si="91"/>
        <v>36.961289989845078</v>
      </c>
      <c r="CE46" s="79">
        <f t="shared" si="91"/>
        <v>38.144051269520119</v>
      </c>
      <c r="CF46" s="79">
        <f t="shared" si="91"/>
        <v>39.364660910144771</v>
      </c>
      <c r="CG46" s="79">
        <f t="shared" si="91"/>
        <v>40.624330059269397</v>
      </c>
      <c r="CH46" s="79">
        <f t="shared" si="91"/>
        <v>41.924308621166027</v>
      </c>
      <c r="CI46" s="79">
        <f t="shared" si="91"/>
        <v>43.26588649704334</v>
      </c>
      <c r="CJ46" s="79">
        <f t="shared" si="91"/>
        <v>44.650394864948723</v>
      </c>
      <c r="CK46" s="79">
        <f t="shared" si="91"/>
        <v>46.079207500627085</v>
      </c>
      <c r="CL46" s="79">
        <f t="shared" si="91"/>
        <v>47.553742140647159</v>
      </c>
      <c r="CM46" s="79">
        <f t="shared" si="91"/>
        <v>49.075461889147867</v>
      </c>
      <c r="CN46" s="79">
        <f t="shared" si="91"/>
        <v>50.645876669600597</v>
      </c>
      <c r="CO46" s="79">
        <f t="shared" si="91"/>
        <v>52.26654472302782</v>
      </c>
      <c r="CP46" s="79">
        <f t="shared" si="91"/>
        <v>53.939074154164715</v>
      </c>
      <c r="CQ46" s="79">
        <f t="shared" si="91"/>
        <v>55.665124527097987</v>
      </c>
      <c r="CR46" s="79">
        <f t="shared" si="91"/>
        <v>57.446408511965117</v>
      </c>
      <c r="CS46" s="79">
        <f t="shared" si="91"/>
        <v>59.284693584348005</v>
      </c>
      <c r="CT46" s="79">
        <f t="shared" si="91"/>
        <v>61.181803779047144</v>
      </c>
      <c r="CU46" s="79">
        <f t="shared" si="91"/>
        <v>63.139621499976656</v>
      </c>
      <c r="CV46" s="79">
        <f t="shared" si="91"/>
        <v>65.160089387975916</v>
      </c>
      <c r="CW46" s="79">
        <f t="shared" si="91"/>
        <v>67.245212248391141</v>
      </c>
      <c r="CX46" s="79">
        <f t="shared" si="91"/>
        <v>69.397059040339656</v>
      </c>
      <c r="CY46" s="79">
        <f t="shared" si="91"/>
        <v>71.617764929630525</v>
      </c>
      <c r="CZ46" s="79">
        <f t="shared" si="91"/>
        <v>73.909533407378703</v>
      </c>
      <c r="DA46" s="79">
        <f t="shared" si="91"/>
        <v>76.274638476414822</v>
      </c>
      <c r="DB46" s="79">
        <f t="shared" si="91"/>
        <v>78.715426907660103</v>
      </c>
      <c r="DC46" s="79">
        <f t="shared" si="91"/>
        <v>81.234320568705229</v>
      </c>
      <c r="DD46" s="79">
        <f t="shared" si="91"/>
        <v>83.833818826903794</v>
      </c>
      <c r="DE46" s="79">
        <f t="shared" si="91"/>
        <v>86.516501029364719</v>
      </c>
      <c r="DF46" s="79">
        <f t="shared" si="91"/>
        <v>89.285029062304389</v>
      </c>
      <c r="DG46" s="79">
        <f t="shared" si="91"/>
        <v>92.142149992298144</v>
      </c>
      <c r="DH46" s="79">
        <f t="shared" si="91"/>
        <v>95.090698792051683</v>
      </c>
      <c r="DI46" s="79">
        <f t="shared" si="91"/>
        <v>98.133601153397336</v>
      </c>
      <c r="DJ46" s="79">
        <f t="shared" si="91"/>
        <v>101.27387639030604</v>
      </c>
      <c r="DK46" s="393"/>
    </row>
    <row r="47" spans="1:115" ht="16" thickTop="1" x14ac:dyDescent="0.2"/>
    <row r="48" spans="1:115" s="45" customFormat="1" ht="58" x14ac:dyDescent="0.2">
      <c r="A48" s="40" t="s">
        <v>59</v>
      </c>
      <c r="B48" s="41" t="e">
        <f ca="1">MID(CELL("Dateiname",$B$2),FIND("]", CELL("Dateiname",$B$2))+1,31)</f>
        <v>#VALUE!</v>
      </c>
      <c r="C48" s="42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s="9" t="s">
        <v>59</v>
      </c>
      <c r="B49" s="33" t="s">
        <v>63</v>
      </c>
      <c r="C49" s="36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0" t="s">
        <v>51</v>
      </c>
      <c r="S49" s="491"/>
    </row>
    <row r="50" spans="1:19" ht="42" x14ac:dyDescent="0.2">
      <c r="A50" s="9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92">D50+10</f>
        <v>2000</v>
      </c>
      <c r="F50" s="15">
        <f t="shared" si="92"/>
        <v>2010</v>
      </c>
      <c r="G50" s="15">
        <f t="shared" si="92"/>
        <v>2020</v>
      </c>
      <c r="H50" s="15">
        <f t="shared" si="92"/>
        <v>2030</v>
      </c>
      <c r="I50" s="15">
        <f t="shared" si="92"/>
        <v>2040</v>
      </c>
      <c r="J50" s="16">
        <f t="shared" si="92"/>
        <v>2050</v>
      </c>
      <c r="K50" s="37">
        <v>1990</v>
      </c>
      <c r="L50" s="15">
        <f t="shared" ref="L50:Q50" si="93">K50+10</f>
        <v>2000</v>
      </c>
      <c r="M50" s="15">
        <f t="shared" si="93"/>
        <v>2010</v>
      </c>
      <c r="N50" s="15">
        <f t="shared" si="93"/>
        <v>2020</v>
      </c>
      <c r="O50" s="15">
        <f t="shared" si="93"/>
        <v>2030</v>
      </c>
      <c r="P50" s="15">
        <f t="shared" si="93"/>
        <v>2040</v>
      </c>
      <c r="Q50" s="25">
        <f t="shared" si="93"/>
        <v>2050</v>
      </c>
      <c r="R50" s="29" t="s">
        <v>60</v>
      </c>
      <c r="S50" s="30" t="s">
        <v>61</v>
      </c>
    </row>
    <row r="51" spans="1:19" x14ac:dyDescent="0.2">
      <c r="A51" s="9" t="s">
        <v>59</v>
      </c>
      <c r="B51" s="7" t="str">
        <f t="shared" ref="B51:B70" si="94">B26</f>
        <v>Electrical</v>
      </c>
      <c r="C51" s="36" t="s">
        <v>63</v>
      </c>
      <c r="D51" s="125">
        <f>'Data Non-Energy-Sector'!J47</f>
        <v>0</v>
      </c>
      <c r="E51" s="122">
        <f>(G51-D51)/(G$50-D$50)*(E$50-D$50)+D51</f>
        <v>8.3333333333333329E-2</v>
      </c>
      <c r="F51" s="122">
        <f>(G51-E51)/(G$50-E$50)*(F$50-E$50)+E51</f>
        <v>0.16666666666666669</v>
      </c>
      <c r="G51" s="125">
        <f>'Data Non-Energy-Sector'!I47</f>
        <v>0.25</v>
      </c>
      <c r="H51" s="122">
        <f>(J51-G51)/(J$50-G$50)*(H$50-G$50)+G51</f>
        <v>0.25</v>
      </c>
      <c r="I51" s="122">
        <f>(J51-H51)/(J$50-H$50)*(I$50-H$50)+H51</f>
        <v>0.25</v>
      </c>
      <c r="J51" s="120">
        <f>'Data Non-Energy-Sector'!K47</f>
        <v>0.25</v>
      </c>
      <c r="K51" s="124">
        <f t="shared" ref="K51:N54" si="95">D51</f>
        <v>0</v>
      </c>
      <c r="L51" s="125">
        <f t="shared" si="95"/>
        <v>8.3333333333333329E-2</v>
      </c>
      <c r="M51" s="125">
        <f t="shared" si="95"/>
        <v>0.16666666666666669</v>
      </c>
      <c r="N51" s="125">
        <f t="shared" si="95"/>
        <v>0.25</v>
      </c>
      <c r="O51" s="122">
        <f>(Q51-N51)/(Q$50-N$50)*(O$50-N$50)+N51</f>
        <v>0.43333333333333335</v>
      </c>
      <c r="P51" s="122">
        <f>(Q51-O51)/(Q$50-O$50)*(P$50-O$50)+O51</f>
        <v>0.6166666666666667</v>
      </c>
      <c r="Q51" s="121">
        <f>'Data Non-Energy-Sector'!L47</f>
        <v>0.8</v>
      </c>
      <c r="R51" s="57">
        <f>'Data Non-Energy-Sector'!G47</f>
        <v>7</v>
      </c>
      <c r="S51" s="252">
        <f>(AC26/N26)^(1/(AC$25-N$25))-1</f>
        <v>6.1918992806040629E-2</v>
      </c>
    </row>
    <row r="52" spans="1:19" x14ac:dyDescent="0.2">
      <c r="A52" s="9" t="s">
        <v>59</v>
      </c>
      <c r="B52" s="7" t="str">
        <f t="shared" si="94"/>
        <v>Electrochemical</v>
      </c>
      <c r="C52" s="36" t="s">
        <v>63</v>
      </c>
      <c r="D52" s="125">
        <f>'Data Non-Energy-Sector'!J48</f>
        <v>0</v>
      </c>
      <c r="E52" s="122">
        <f t="shared" ref="E52:E54" si="96">(G52-D52)/(G$50-D$50)*(E$50-D$50)+D52</f>
        <v>8.3333333333333329E-2</v>
      </c>
      <c r="F52" s="122">
        <f t="shared" ref="F52:F54" si="97">(G52-E52)/(G$50-E$50)*(F$50-E$50)+E52</f>
        <v>0.16666666666666669</v>
      </c>
      <c r="G52" s="125">
        <f>'Data Non-Energy-Sector'!I48</f>
        <v>0.25</v>
      </c>
      <c r="H52" s="122">
        <f t="shared" ref="H52:H54" si="98">(J52-G52)/(J$50-G$50)*(H$50-G$50)+G52</f>
        <v>0.25</v>
      </c>
      <c r="I52" s="122">
        <f t="shared" ref="I52:I54" si="99">(J52-H52)/(J$50-H$50)*(I$50-H$50)+H52</f>
        <v>0.25</v>
      </c>
      <c r="J52" s="120">
        <f>'Data Non-Energy-Sector'!K48</f>
        <v>0.25</v>
      </c>
      <c r="K52" s="124">
        <f t="shared" si="95"/>
        <v>0</v>
      </c>
      <c r="L52" s="125">
        <f t="shared" si="95"/>
        <v>8.3333333333333329E-2</v>
      </c>
      <c r="M52" s="125">
        <f t="shared" si="95"/>
        <v>0.16666666666666669</v>
      </c>
      <c r="N52" s="125">
        <f t="shared" si="95"/>
        <v>0.25</v>
      </c>
      <c r="O52" s="122">
        <f t="shared" ref="O52:O54" si="100">(Q52-N52)/(Q$50-N$50)*(O$50-N$50)+N52</f>
        <v>0.43333333333333335</v>
      </c>
      <c r="P52" s="122">
        <f t="shared" ref="P52:P54" si="101">(Q52-O52)/(Q$50-O$50)*(P$50-O$50)+O52</f>
        <v>0.6166666666666667</v>
      </c>
      <c r="Q52" s="123">
        <f>'Data Non-Energy-Sector'!L48</f>
        <v>0.8</v>
      </c>
      <c r="R52" s="57">
        <f>'Data Non-Energy-Sector'!G48</f>
        <v>6</v>
      </c>
      <c r="S52" s="252">
        <f>(AC27/N27)^(1/(AC$25-N$25))-1</f>
        <v>6.1918992806040629E-2</v>
      </c>
    </row>
    <row r="53" spans="1:19" x14ac:dyDescent="0.2">
      <c r="A53" s="9" t="s">
        <v>59</v>
      </c>
      <c r="B53" s="7" t="str">
        <f t="shared" si="94"/>
        <v>Chemical</v>
      </c>
      <c r="C53" s="36" t="s">
        <v>63</v>
      </c>
      <c r="D53" s="125">
        <f>'Data Non-Energy-Sector'!J49</f>
        <v>0</v>
      </c>
      <c r="E53" s="122">
        <f t="shared" si="96"/>
        <v>8.3333333333333329E-2</v>
      </c>
      <c r="F53" s="122">
        <f t="shared" si="97"/>
        <v>0.16666666666666669</v>
      </c>
      <c r="G53" s="125">
        <f>'Data Non-Energy-Sector'!I49</f>
        <v>0.25</v>
      </c>
      <c r="H53" s="122">
        <f t="shared" si="98"/>
        <v>0.25</v>
      </c>
      <c r="I53" s="122">
        <f t="shared" si="99"/>
        <v>0.25</v>
      </c>
      <c r="J53" s="120">
        <f>'Data Non-Energy-Sector'!K49</f>
        <v>0.25</v>
      </c>
      <c r="K53" s="124">
        <f t="shared" si="95"/>
        <v>0</v>
      </c>
      <c r="L53" s="125">
        <f t="shared" si="95"/>
        <v>8.3333333333333329E-2</v>
      </c>
      <c r="M53" s="125">
        <f t="shared" si="95"/>
        <v>0.16666666666666669</v>
      </c>
      <c r="N53" s="125">
        <f t="shared" si="95"/>
        <v>0.25</v>
      </c>
      <c r="O53" s="122">
        <f t="shared" si="100"/>
        <v>0.43333333333333335</v>
      </c>
      <c r="P53" s="122">
        <f t="shared" si="101"/>
        <v>0.6166666666666667</v>
      </c>
      <c r="Q53" s="123">
        <f>'Data Non-Energy-Sector'!L49</f>
        <v>0.8</v>
      </c>
      <c r="R53" s="57">
        <f>'Data Non-Energy-Sector'!G49</f>
        <v>6</v>
      </c>
      <c r="S53" s="252">
        <f>(AC28/N28)^(1/(AC$25-N$25))-1</f>
        <v>6.1918992806040629E-2</v>
      </c>
    </row>
    <row r="54" spans="1:19" x14ac:dyDescent="0.2">
      <c r="A54" s="9" t="s">
        <v>59</v>
      </c>
      <c r="B54" s="7" t="str">
        <f t="shared" si="94"/>
        <v>others</v>
      </c>
      <c r="C54" s="36" t="s">
        <v>63</v>
      </c>
      <c r="D54" s="125">
        <f>'Data Non-Energy-Sector'!J50</f>
        <v>0</v>
      </c>
      <c r="E54" s="122">
        <f t="shared" si="96"/>
        <v>8.3333333333333329E-2</v>
      </c>
      <c r="F54" s="122">
        <f t="shared" si="97"/>
        <v>0.16666666666666669</v>
      </c>
      <c r="G54" s="125">
        <f>'Data Non-Energy-Sector'!I50</f>
        <v>0.25</v>
      </c>
      <c r="H54" s="122">
        <f t="shared" si="98"/>
        <v>0.25</v>
      </c>
      <c r="I54" s="122">
        <f t="shared" si="99"/>
        <v>0.25</v>
      </c>
      <c r="J54" s="120">
        <f>'Data Non-Energy-Sector'!K50</f>
        <v>0.25</v>
      </c>
      <c r="K54" s="124">
        <f t="shared" si="95"/>
        <v>0</v>
      </c>
      <c r="L54" s="125">
        <f t="shared" si="95"/>
        <v>8.3333333333333329E-2</v>
      </c>
      <c r="M54" s="125">
        <f t="shared" si="95"/>
        <v>0.16666666666666669</v>
      </c>
      <c r="N54" s="125">
        <f t="shared" si="95"/>
        <v>0.25</v>
      </c>
      <c r="O54" s="122">
        <f t="shared" si="100"/>
        <v>0.43333333333333335</v>
      </c>
      <c r="P54" s="122">
        <f t="shared" si="101"/>
        <v>0.6166666666666667</v>
      </c>
      <c r="Q54" s="123">
        <f>'Data Non-Energy-Sector'!L50</f>
        <v>0.8</v>
      </c>
      <c r="R54" s="57">
        <f>'Data Non-Energy-Sector'!G50</f>
        <v>5</v>
      </c>
      <c r="S54" s="252">
        <f>(AC29/N29)^(1/(AC$25-N$25))-1</f>
        <v>6.1918992806040629E-2</v>
      </c>
    </row>
    <row r="55" spans="1:19" x14ac:dyDescent="0.2">
      <c r="A55" s="9" t="s">
        <v>59</v>
      </c>
      <c r="B55" s="7" t="str">
        <f t="shared" si="94"/>
        <v>-</v>
      </c>
      <c r="C55" s="36" t="s">
        <v>63</v>
      </c>
      <c r="D55" s="96"/>
      <c r="E55" s="96"/>
      <c r="F55" s="96"/>
      <c r="G55" s="96"/>
      <c r="H55" s="96"/>
      <c r="I55" s="96"/>
      <c r="J55" s="231"/>
      <c r="K55" s="96"/>
      <c r="L55" s="96"/>
      <c r="M55" s="96"/>
      <c r="N55" s="96"/>
      <c r="O55" s="96"/>
      <c r="P55" s="96"/>
      <c r="Q55" s="231"/>
      <c r="S55" s="252"/>
    </row>
    <row r="56" spans="1:19" x14ac:dyDescent="0.2">
      <c r="A56" s="9" t="s">
        <v>59</v>
      </c>
      <c r="B56" s="7" t="str">
        <f t="shared" si="94"/>
        <v>-</v>
      </c>
      <c r="C56" s="36" t="s">
        <v>63</v>
      </c>
      <c r="D56" s="96"/>
      <c r="E56" s="96"/>
      <c r="F56" s="96"/>
      <c r="G56" s="96"/>
      <c r="H56" s="96"/>
      <c r="I56" s="96"/>
      <c r="J56" s="231"/>
      <c r="K56" s="96"/>
      <c r="L56" s="96"/>
      <c r="M56" s="96"/>
      <c r="N56" s="96"/>
      <c r="O56" s="96"/>
      <c r="P56" s="96"/>
      <c r="Q56" s="231"/>
      <c r="S56" s="232"/>
    </row>
    <row r="57" spans="1:19" x14ac:dyDescent="0.2">
      <c r="A57" s="9" t="s">
        <v>59</v>
      </c>
      <c r="B57" s="7" t="str">
        <f t="shared" si="94"/>
        <v>-</v>
      </c>
      <c r="C57" s="36" t="s">
        <v>63</v>
      </c>
      <c r="D57" s="96"/>
      <c r="E57" s="96"/>
      <c r="F57" s="96"/>
      <c r="G57" s="96"/>
      <c r="H57" s="96"/>
      <c r="I57" s="96"/>
      <c r="J57" s="231"/>
      <c r="K57" s="96"/>
      <c r="L57" s="96"/>
      <c r="M57" s="96"/>
      <c r="N57" s="96"/>
      <c r="O57" s="96"/>
      <c r="P57" s="96"/>
      <c r="Q57" s="231"/>
      <c r="S57" s="232"/>
    </row>
    <row r="58" spans="1:19" x14ac:dyDescent="0.2">
      <c r="A58" s="9" t="s">
        <v>59</v>
      </c>
      <c r="B58" s="7" t="str">
        <f t="shared" si="94"/>
        <v>-</v>
      </c>
      <c r="C58" s="36" t="s">
        <v>63</v>
      </c>
      <c r="D58" s="96"/>
      <c r="E58" s="96"/>
      <c r="F58" s="96"/>
      <c r="G58" s="96"/>
      <c r="H58" s="96"/>
      <c r="I58" s="96"/>
      <c r="J58" s="231"/>
      <c r="K58" s="96"/>
      <c r="L58" s="96"/>
      <c r="M58" s="96"/>
      <c r="N58" s="96"/>
      <c r="O58" s="96"/>
      <c r="P58" s="96"/>
      <c r="Q58" s="231"/>
      <c r="S58" s="232"/>
    </row>
    <row r="59" spans="1:19" x14ac:dyDescent="0.2">
      <c r="A59" s="9" t="s">
        <v>59</v>
      </c>
      <c r="B59" s="7" t="str">
        <f t="shared" si="94"/>
        <v>-</v>
      </c>
      <c r="C59" s="36" t="s">
        <v>63</v>
      </c>
      <c r="D59" s="96"/>
      <c r="E59" s="96"/>
      <c r="F59" s="96"/>
      <c r="G59" s="96"/>
      <c r="H59" s="96"/>
      <c r="I59" s="96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s="9" t="s">
        <v>59</v>
      </c>
      <c r="B60" s="7" t="str">
        <f t="shared" si="94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s="9" t="s">
        <v>59</v>
      </c>
      <c r="B61" s="7" t="str">
        <f t="shared" si="94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s="9" t="s">
        <v>59</v>
      </c>
      <c r="B62" s="7" t="str">
        <f t="shared" si="94"/>
        <v>-</v>
      </c>
      <c r="C62" s="36" t="s">
        <v>63</v>
      </c>
      <c r="D62" s="96"/>
      <c r="E62" s="96"/>
      <c r="F62" s="96"/>
      <c r="G62" s="96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s="9" t="s">
        <v>59</v>
      </c>
      <c r="B63" s="7" t="str">
        <f t="shared" si="94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s="9" t="s">
        <v>59</v>
      </c>
      <c r="B64" s="7" t="str">
        <f t="shared" si="94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s="9" t="s">
        <v>59</v>
      </c>
      <c r="B65" s="7" t="str">
        <f t="shared" si="94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s="9" t="s">
        <v>59</v>
      </c>
      <c r="B66" s="7" t="str">
        <f t="shared" si="94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s="9" t="s">
        <v>59</v>
      </c>
      <c r="B67" s="7" t="str">
        <f t="shared" si="94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s="9" t="s">
        <v>59</v>
      </c>
      <c r="B68" s="7" t="str">
        <f t="shared" si="94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s="9" t="s">
        <v>59</v>
      </c>
      <c r="B69" s="7" t="str">
        <f t="shared" si="94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s="102" customFormat="1" ht="16" thickBot="1" x14ac:dyDescent="0.25">
      <c r="A70" s="99" t="s">
        <v>59</v>
      </c>
      <c r="B70" s="100" t="str">
        <f t="shared" si="94"/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DK70" s="397"/>
    </row>
    <row r="71" spans="1:115" ht="16" thickTop="1" x14ac:dyDescent="0.2">
      <c r="C71" s="36"/>
      <c r="D71" s="96"/>
      <c r="E71" s="493" t="s">
        <v>150</v>
      </c>
      <c r="F71" s="493"/>
      <c r="G71" s="493"/>
      <c r="H71" s="493"/>
      <c r="I71" s="493"/>
      <c r="J71" s="493"/>
      <c r="K71" s="493"/>
      <c r="L71" s="96"/>
      <c r="M71" s="96"/>
      <c r="N71" s="96"/>
      <c r="O71" s="96"/>
      <c r="P71" s="96"/>
      <c r="Q71" s="97"/>
      <c r="S71" s="98"/>
    </row>
    <row r="72" spans="1:115" x14ac:dyDescent="0.2">
      <c r="C72" s="36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115" x14ac:dyDescent="0.2">
      <c r="C73" s="36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115" x14ac:dyDescent="0.2">
      <c r="C74" s="36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O74" s="96"/>
      <c r="P74" s="96"/>
      <c r="Q74" s="97"/>
      <c r="S74" s="98"/>
    </row>
    <row r="77" spans="1:115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64">
        <v>2050</v>
      </c>
      <c r="BM77" s="64">
        <v>2051</v>
      </c>
      <c r="BN77" s="64">
        <v>2052</v>
      </c>
      <c r="BO77" s="64">
        <v>2053</v>
      </c>
      <c r="BP77" s="64">
        <v>2054</v>
      </c>
      <c r="BQ77" s="64">
        <v>2055</v>
      </c>
      <c r="BR77" s="64">
        <v>2056</v>
      </c>
      <c r="BS77" s="64">
        <v>2057</v>
      </c>
      <c r="BT77" s="64">
        <v>2058</v>
      </c>
      <c r="BU77" s="64">
        <v>2059</v>
      </c>
      <c r="BV77" s="64">
        <v>2060</v>
      </c>
      <c r="BW77" s="64">
        <v>2061</v>
      </c>
      <c r="BX77" s="64">
        <v>2062</v>
      </c>
      <c r="BY77" s="64">
        <v>2063</v>
      </c>
      <c r="BZ77" s="64">
        <v>2064</v>
      </c>
      <c r="CA77" s="64">
        <v>2065</v>
      </c>
      <c r="CB77" s="64">
        <v>2066</v>
      </c>
      <c r="CC77" s="64">
        <v>2067</v>
      </c>
      <c r="CD77" s="64">
        <v>2068</v>
      </c>
      <c r="CE77" s="64">
        <v>2069</v>
      </c>
      <c r="CF77" s="64">
        <v>2070</v>
      </c>
      <c r="CG77" s="64">
        <v>2071</v>
      </c>
      <c r="CH77" s="64">
        <v>2072</v>
      </c>
      <c r="CI77" s="64">
        <v>2073</v>
      </c>
      <c r="CJ77" s="64">
        <v>2074</v>
      </c>
      <c r="CK77" s="64">
        <v>2075</v>
      </c>
      <c r="CL77" s="64">
        <v>2076</v>
      </c>
      <c r="CM77" s="64">
        <v>2077</v>
      </c>
      <c r="CN77" s="64">
        <v>2078</v>
      </c>
      <c r="CO77" s="64">
        <v>2079</v>
      </c>
      <c r="CP77" s="64">
        <v>2080</v>
      </c>
      <c r="CQ77" s="64">
        <v>2081</v>
      </c>
      <c r="CR77" s="64">
        <v>2082</v>
      </c>
      <c r="CS77" s="64">
        <v>2083</v>
      </c>
      <c r="CT77" s="64">
        <v>2084</v>
      </c>
      <c r="CU77" s="64">
        <v>2085</v>
      </c>
      <c r="CV77" s="64">
        <v>2086</v>
      </c>
      <c r="CW77" s="64">
        <v>2087</v>
      </c>
      <c r="CX77" s="64">
        <v>2088</v>
      </c>
      <c r="CY77" s="64">
        <v>2089</v>
      </c>
      <c r="CZ77" s="64">
        <v>2090</v>
      </c>
      <c r="DA77" s="64">
        <v>2091</v>
      </c>
      <c r="DB77" s="64">
        <v>2092</v>
      </c>
      <c r="DC77" s="64">
        <v>2093</v>
      </c>
      <c r="DD77" s="64">
        <v>2094</v>
      </c>
      <c r="DE77" s="64">
        <v>2095</v>
      </c>
      <c r="DF77" s="64">
        <v>2096</v>
      </c>
      <c r="DG77" s="64">
        <v>2097</v>
      </c>
      <c r="DH77" s="64">
        <v>2098</v>
      </c>
      <c r="DI77" s="64">
        <v>2099</v>
      </c>
      <c r="DJ77" s="64">
        <v>2100</v>
      </c>
    </row>
    <row r="78" spans="1:115" x14ac:dyDescent="0.2">
      <c r="B78" s="65" t="s">
        <v>275</v>
      </c>
      <c r="C78" s="65" t="s">
        <v>2</v>
      </c>
      <c r="D78" s="237">
        <f>'Framework Data'!D17</f>
        <v>291</v>
      </c>
      <c r="E78" s="237">
        <f>'Framework Data'!E17</f>
        <v>288</v>
      </c>
      <c r="F78" s="237">
        <f>'Framework Data'!F17</f>
        <v>282</v>
      </c>
      <c r="G78" s="237">
        <f>'Framework Data'!G17</f>
        <v>275</v>
      </c>
      <c r="H78" s="237">
        <f>'Framework Data'!H17</f>
        <v>269</v>
      </c>
      <c r="I78" s="237">
        <f>'Framework Data'!I17</f>
        <v>287</v>
      </c>
      <c r="J78" s="237">
        <f>'Framework Data'!J17</f>
        <v>283</v>
      </c>
      <c r="K78" s="237">
        <f>'Framework Data'!K17</f>
        <v>281</v>
      </c>
      <c r="L78" s="237">
        <f>'Framework Data'!L17</f>
        <v>348</v>
      </c>
      <c r="M78" s="237">
        <f>'Framework Data'!M17</f>
        <v>376</v>
      </c>
      <c r="N78" s="237">
        <f>'Framework Data'!N17</f>
        <v>378</v>
      </c>
      <c r="O78" s="237">
        <f>'Framework Data'!O17</f>
        <v>408</v>
      </c>
      <c r="P78" s="237">
        <f>'Framework Data'!P17</f>
        <v>414</v>
      </c>
      <c r="Q78" s="237">
        <f>'Framework Data'!Q17</f>
        <v>452</v>
      </c>
      <c r="R78" s="237">
        <f>'Framework Data'!R17</f>
        <v>492</v>
      </c>
      <c r="S78" s="237">
        <f>'Framework Data'!S17</f>
        <v>510</v>
      </c>
      <c r="T78" s="237">
        <f>'Framework Data'!T17</f>
        <v>513</v>
      </c>
      <c r="U78" s="237">
        <f>'Framework Data'!U17</f>
        <v>512</v>
      </c>
      <c r="V78" s="237">
        <f>'Framework Data'!V17</f>
        <v>460</v>
      </c>
      <c r="W78" s="237">
        <f>'Framework Data'!W17</f>
        <v>449</v>
      </c>
      <c r="X78" s="237">
        <f>'Framework Data'!X17</f>
        <v>466</v>
      </c>
      <c r="Y78" s="237">
        <f>'Framework Data'!Y17</f>
        <v>487</v>
      </c>
      <c r="Z78" s="237">
        <f>'Framework Data'!Z17</f>
        <v>423</v>
      </c>
      <c r="AA78" s="237">
        <f>'Framework Data'!AA17</f>
        <v>455</v>
      </c>
      <c r="AB78" s="237">
        <f>'Framework Data'!AB17</f>
        <v>391</v>
      </c>
      <c r="AC78" s="237">
        <f>'Framework Data'!AC17</f>
        <v>478</v>
      </c>
      <c r="AD78" s="237">
        <f>'Framework Data'!AD17</f>
        <v>467</v>
      </c>
      <c r="AE78" s="237">
        <f>'Framework Data'!AE17</f>
        <v>489</v>
      </c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</row>
    <row r="79" spans="1:115" x14ac:dyDescent="0.2">
      <c r="B79" s="65" t="s">
        <v>276</v>
      </c>
      <c r="C79" s="65" t="s">
        <v>96</v>
      </c>
      <c r="D79" s="73"/>
      <c r="E79" s="73"/>
      <c r="F79" s="73"/>
      <c r="G79" s="73"/>
      <c r="H79" s="70">
        <f t="shared" ref="H79:Q79" si="102">I79</f>
        <v>6.9550173010380616E-3</v>
      </c>
      <c r="I79" s="70">
        <f t="shared" si="102"/>
        <v>6.9550173010380616E-3</v>
      </c>
      <c r="J79" s="70">
        <f t="shared" si="102"/>
        <v>6.9550173010380616E-3</v>
      </c>
      <c r="K79" s="70">
        <f t="shared" si="102"/>
        <v>6.9550173010380616E-3</v>
      </c>
      <c r="L79" s="70">
        <f t="shared" si="102"/>
        <v>6.9550173010380616E-3</v>
      </c>
      <c r="M79" s="70">
        <f t="shared" si="102"/>
        <v>6.9550173010380616E-3</v>
      </c>
      <c r="N79" s="70">
        <f t="shared" si="102"/>
        <v>6.9550173010380616E-3</v>
      </c>
      <c r="O79" s="70">
        <f t="shared" si="102"/>
        <v>6.9550173010380616E-3</v>
      </c>
      <c r="P79" s="70">
        <f t="shared" si="102"/>
        <v>6.9550173010380616E-3</v>
      </c>
      <c r="Q79" s="70">
        <f t="shared" si="102"/>
        <v>6.9550173010380616E-3</v>
      </c>
      <c r="R79" s="70">
        <f>S79</f>
        <v>6.9550173010380616E-3</v>
      </c>
      <c r="S79" s="184">
        <f>S80/S78</f>
        <v>6.9550173010380616E-3</v>
      </c>
      <c r="T79" s="184">
        <f t="shared" ref="T79:AD79" si="103">T80/T78</f>
        <v>7.0049306272216482E-3</v>
      </c>
      <c r="U79" s="184">
        <f t="shared" si="103"/>
        <v>5.413602941176471E-3</v>
      </c>
      <c r="V79" s="184">
        <f t="shared" si="103"/>
        <v>5.953964194373401E-3</v>
      </c>
      <c r="W79" s="184">
        <f t="shared" si="103"/>
        <v>4.5198480282981788E-3</v>
      </c>
      <c r="X79" s="184">
        <f t="shared" si="103"/>
        <v>1.9000252461499618E-2</v>
      </c>
      <c r="Y79" s="184">
        <f t="shared" si="103"/>
        <v>1.7618069815195071E-2</v>
      </c>
      <c r="Z79" s="184">
        <f t="shared" si="103"/>
        <v>1.1897163120567376E-2</v>
      </c>
      <c r="AA79" s="184">
        <f t="shared" si="103"/>
        <v>1.0697802197802198E-2</v>
      </c>
      <c r="AB79" s="184">
        <f t="shared" si="103"/>
        <v>1.2448849104859334E-2</v>
      </c>
      <c r="AC79" s="184">
        <f t="shared" si="103"/>
        <v>1.1908995815899581E-2</v>
      </c>
      <c r="AD79" s="184">
        <f t="shared" si="103"/>
        <v>1.3779443254817987E-2</v>
      </c>
      <c r="AE79" s="184">
        <f>AE80/AE78</f>
        <v>1.1809815950920245E-2</v>
      </c>
      <c r="AF79" s="184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</row>
    <row r="80" spans="1:115" x14ac:dyDescent="0.2">
      <c r="B80" s="65" t="s">
        <v>277</v>
      </c>
      <c r="C80" s="65" t="s">
        <v>2</v>
      </c>
      <c r="D80" s="78">
        <f>E80/(1+D86)</f>
        <v>1.7326853076600652</v>
      </c>
      <c r="E80" s="78">
        <f>F80/(1+E86)</f>
        <v>1.7842902607019937</v>
      </c>
      <c r="F80" s="78">
        <f>G80/(1+F86)</f>
        <v>1.8112055875840432</v>
      </c>
      <c r="G80" s="78">
        <f>H80/(1+G86)</f>
        <v>1.8433895991874931</v>
      </c>
      <c r="H80" s="183">
        <f>H78*H79</f>
        <v>1.8708996539792386</v>
      </c>
      <c r="I80" s="183">
        <f t="shared" ref="I80:R80" si="104">I78*I79</f>
        <v>1.9960899653979236</v>
      </c>
      <c r="J80" s="183">
        <f t="shared" si="104"/>
        <v>1.9682698961937715</v>
      </c>
      <c r="K80" s="183">
        <f t="shared" si="104"/>
        <v>1.9543598615916953</v>
      </c>
      <c r="L80" s="183">
        <f t="shared" si="104"/>
        <v>2.4203460207612455</v>
      </c>
      <c r="M80" s="183">
        <f t="shared" si="104"/>
        <v>2.6150865051903112</v>
      </c>
      <c r="N80" s="183">
        <f t="shared" si="104"/>
        <v>2.6289965397923871</v>
      </c>
      <c r="O80" s="183">
        <f t="shared" si="104"/>
        <v>2.8376470588235292</v>
      </c>
      <c r="P80" s="183">
        <f t="shared" si="104"/>
        <v>2.8793771626297575</v>
      </c>
      <c r="Q80" s="183">
        <f t="shared" si="104"/>
        <v>3.1436678200692039</v>
      </c>
      <c r="R80" s="183">
        <f t="shared" si="104"/>
        <v>3.4218685121107262</v>
      </c>
      <c r="S80" s="78">
        <f t="shared" ref="S80:AE80" si="105">S82*(1-S81)</f>
        <v>3.5470588235294116</v>
      </c>
      <c r="T80" s="78">
        <f t="shared" si="105"/>
        <v>3.5935294117647056</v>
      </c>
      <c r="U80" s="78">
        <f t="shared" si="105"/>
        <v>2.7717647058823531</v>
      </c>
      <c r="V80" s="78">
        <f t="shared" si="105"/>
        <v>2.7388235294117647</v>
      </c>
      <c r="W80" s="78">
        <f t="shared" si="105"/>
        <v>2.0294117647058822</v>
      </c>
      <c r="X80" s="78">
        <f t="shared" si="105"/>
        <v>8.854117647058823</v>
      </c>
      <c r="Y80" s="78">
        <f t="shared" si="105"/>
        <v>8.58</v>
      </c>
      <c r="Z80" s="78">
        <f t="shared" si="105"/>
        <v>5.0324999999999998</v>
      </c>
      <c r="AA80" s="78">
        <f t="shared" si="105"/>
        <v>4.8674999999999997</v>
      </c>
      <c r="AB80" s="78">
        <f t="shared" si="105"/>
        <v>4.8674999999999997</v>
      </c>
      <c r="AC80" s="78">
        <f t="shared" si="105"/>
        <v>5.6924999999999999</v>
      </c>
      <c r="AD80" s="78">
        <f t="shared" si="105"/>
        <v>6.4349999999999996</v>
      </c>
      <c r="AE80" s="78">
        <f t="shared" si="105"/>
        <v>5.7749999999999995</v>
      </c>
      <c r="AF80" s="78">
        <f>AF82*(1-AF81)</f>
        <v>5.6099999999999994</v>
      </c>
      <c r="AG80" s="78">
        <f>AG82*(1-AG81)</f>
        <v>6.7649999999999988</v>
      </c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</row>
    <row r="81" spans="2:114" x14ac:dyDescent="0.2">
      <c r="B81" s="65" t="s">
        <v>152</v>
      </c>
      <c r="C81" s="68" t="s">
        <v>89</v>
      </c>
      <c r="D81" s="70">
        <f t="shared" ref="D81:F81" si="106">E81</f>
        <v>0</v>
      </c>
      <c r="E81" s="70">
        <f t="shared" si="106"/>
        <v>0</v>
      </c>
      <c r="F81" s="70">
        <f t="shared" si="106"/>
        <v>0</v>
      </c>
      <c r="G81" s="70">
        <f>H81</f>
        <v>0</v>
      </c>
      <c r="H81" s="242">
        <f>'Framework Data'!D77</f>
        <v>0</v>
      </c>
      <c r="I81" s="70">
        <f t="shared" ref="I81:X81" si="107">($Y$81-$H$81)/($Y$77-$H$77)+H81</f>
        <v>1.0294117647058823E-2</v>
      </c>
      <c r="J81" s="70">
        <f t="shared" si="107"/>
        <v>2.0588235294117647E-2</v>
      </c>
      <c r="K81" s="70">
        <f t="shared" si="107"/>
        <v>3.0882352941176472E-2</v>
      </c>
      <c r="L81" s="70">
        <f t="shared" si="107"/>
        <v>4.1176470588235294E-2</v>
      </c>
      <c r="M81" s="70">
        <f t="shared" si="107"/>
        <v>5.1470588235294115E-2</v>
      </c>
      <c r="N81" s="70">
        <f t="shared" si="107"/>
        <v>6.1764705882352937E-2</v>
      </c>
      <c r="O81" s="70">
        <f t="shared" si="107"/>
        <v>7.2058823529411759E-2</v>
      </c>
      <c r="P81" s="70">
        <f t="shared" si="107"/>
        <v>8.2352941176470587E-2</v>
      </c>
      <c r="Q81" s="70">
        <f t="shared" si="107"/>
        <v>9.2647058823529416E-2</v>
      </c>
      <c r="R81" s="70">
        <f t="shared" si="107"/>
        <v>0.10294117647058824</v>
      </c>
      <c r="S81" s="70">
        <f t="shared" si="107"/>
        <v>0.11323529411764707</v>
      </c>
      <c r="T81" s="70">
        <f t="shared" si="107"/>
        <v>0.1235294117647059</v>
      </c>
      <c r="U81" s="70">
        <f t="shared" si="107"/>
        <v>0.13382352941176473</v>
      </c>
      <c r="V81" s="70">
        <f t="shared" si="107"/>
        <v>0.14411764705882354</v>
      </c>
      <c r="W81" s="70">
        <f t="shared" si="107"/>
        <v>0.15441176470588236</v>
      </c>
      <c r="X81" s="70">
        <f t="shared" si="107"/>
        <v>0.16470588235294117</v>
      </c>
      <c r="Y81" s="242">
        <f>'Framework Data'!E77</f>
        <v>0.17499999999999999</v>
      </c>
      <c r="Z81" s="70">
        <f>($AG$81-$Y$81)/($AG$77-$Y$77)+Y81</f>
        <v>0.17499999999999999</v>
      </c>
      <c r="AA81" s="70">
        <f t="shared" ref="AA81:AF81" si="108">($AG$81-$Y$81)/($AG$77-$Y$77)+Z81</f>
        <v>0.17499999999999999</v>
      </c>
      <c r="AB81" s="70">
        <f t="shared" si="108"/>
        <v>0.17499999999999999</v>
      </c>
      <c r="AC81" s="70">
        <f t="shared" si="108"/>
        <v>0.17499999999999999</v>
      </c>
      <c r="AD81" s="70">
        <f t="shared" si="108"/>
        <v>0.17499999999999999</v>
      </c>
      <c r="AE81" s="70">
        <f t="shared" si="108"/>
        <v>0.17499999999999999</v>
      </c>
      <c r="AF81" s="70">
        <f t="shared" si="108"/>
        <v>0.17499999999999999</v>
      </c>
      <c r="AG81" s="242">
        <f>'Framework Data'!G77</f>
        <v>0.17499999999999999</v>
      </c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</row>
    <row r="82" spans="2:114" x14ac:dyDescent="0.2">
      <c r="B82" s="65" t="s">
        <v>90</v>
      </c>
      <c r="C82" s="65" t="s">
        <v>2</v>
      </c>
      <c r="D82" s="74">
        <f t="shared" ref="D82:Q82" si="109">D80/(1-D81)</f>
        <v>1.7326853076600652</v>
      </c>
      <c r="E82" s="74">
        <f t="shared" si="109"/>
        <v>1.7842902607019937</v>
      </c>
      <c r="F82" s="74">
        <f t="shared" si="109"/>
        <v>1.8112055875840432</v>
      </c>
      <c r="G82" s="74">
        <f t="shared" si="109"/>
        <v>1.8433895991874931</v>
      </c>
      <c r="H82" s="247">
        <f t="shared" si="109"/>
        <v>1.8708996539792386</v>
      </c>
      <c r="I82" s="247">
        <f t="shared" si="109"/>
        <v>2.0168516738047368</v>
      </c>
      <c r="J82" s="247">
        <f t="shared" si="109"/>
        <v>2.0096449390567037</v>
      </c>
      <c r="K82" s="247">
        <f t="shared" si="109"/>
        <v>2.0166384004284565</v>
      </c>
      <c r="L82" s="247">
        <f t="shared" si="109"/>
        <v>2.5242872609166365</v>
      </c>
      <c r="M82" s="247">
        <f t="shared" si="109"/>
        <v>2.7569904240766072</v>
      </c>
      <c r="N82" s="247">
        <f t="shared" si="109"/>
        <v>2.8020652775216663</v>
      </c>
      <c r="O82" s="247">
        <f t="shared" si="109"/>
        <v>3.0580031695721073</v>
      </c>
      <c r="P82" s="247">
        <f t="shared" si="109"/>
        <v>3.1377828054298642</v>
      </c>
      <c r="Q82" s="247">
        <f t="shared" si="109"/>
        <v>3.4646582133663837</v>
      </c>
      <c r="R82" s="247">
        <f>R80/(1-R81)</f>
        <v>3.8145419479267111</v>
      </c>
      <c r="S82" s="253">
        <f>'Framework Data'!S18</f>
        <v>4</v>
      </c>
      <c r="T82" s="253">
        <f>'Framework Data'!T18</f>
        <v>4.0999999999999996</v>
      </c>
      <c r="U82" s="253">
        <f>'Framework Data'!U18</f>
        <v>3.2</v>
      </c>
      <c r="V82" s="253">
        <f>'Framework Data'!V18</f>
        <v>3.2</v>
      </c>
      <c r="W82" s="253">
        <f>'Framework Data'!W18</f>
        <v>2.4</v>
      </c>
      <c r="X82" s="253">
        <f>'Framework Data'!X18</f>
        <v>10.6</v>
      </c>
      <c r="Y82" s="253">
        <f>'Framework Data'!Y18</f>
        <v>10.4</v>
      </c>
      <c r="Z82" s="253">
        <f>'Framework Data'!Z18</f>
        <v>6.1</v>
      </c>
      <c r="AA82" s="253">
        <f>'Framework Data'!AA18</f>
        <v>5.9</v>
      </c>
      <c r="AB82" s="253">
        <f>'Framework Data'!AB18</f>
        <v>5.9</v>
      </c>
      <c r="AC82" s="253">
        <f>'Framework Data'!AC18</f>
        <v>6.9</v>
      </c>
      <c r="AD82" s="253">
        <f>'Framework Data'!AD18</f>
        <v>7.8</v>
      </c>
      <c r="AE82" s="253">
        <f>'Framework Data'!AE18</f>
        <v>7</v>
      </c>
      <c r="AF82" s="253">
        <f>'Framework Data'!AF18</f>
        <v>6.8</v>
      </c>
      <c r="AG82" s="253">
        <f>'Framework Data'!AG18</f>
        <v>8.1999999999999993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2:114" x14ac:dyDescent="0.2">
      <c r="B83" s="65" t="s">
        <v>91</v>
      </c>
      <c r="C83" s="65" t="s">
        <v>2</v>
      </c>
      <c r="D83" s="237">
        <f>'Framework Data'!D19</f>
        <v>0</v>
      </c>
      <c r="E83" s="237">
        <f>'Framework Data'!E19</f>
        <v>0</v>
      </c>
      <c r="F83" s="237">
        <f>'Framework Data'!F19</f>
        <v>0</v>
      </c>
      <c r="G83" s="237">
        <f>'Framework Data'!G19</f>
        <v>0</v>
      </c>
      <c r="H83" s="237">
        <f>'Framework Data'!H19</f>
        <v>0</v>
      </c>
      <c r="I83" s="237">
        <f>'Framework Data'!I19</f>
        <v>0</v>
      </c>
      <c r="J83" s="237">
        <f>'Framework Data'!J19</f>
        <v>0</v>
      </c>
      <c r="K83" s="237">
        <f>'Framework Data'!K19</f>
        <v>0</v>
      </c>
      <c r="L83" s="237">
        <f>'Framework Data'!L19</f>
        <v>0</v>
      </c>
      <c r="M83" s="237">
        <f>'Framework Data'!M19</f>
        <v>0</v>
      </c>
      <c r="N83" s="237">
        <f>'Framework Data'!N19</f>
        <v>0</v>
      </c>
      <c r="O83" s="237">
        <f>'Framework Data'!O19</f>
        <v>1.0461758347547871E-8</v>
      </c>
      <c r="P83" s="237">
        <f>'Framework Data'!P19</f>
        <v>2.0923516695095731E-8</v>
      </c>
      <c r="Q83" s="237">
        <f>'Framework Data'!Q19</f>
        <v>3.1385275042643673E-8</v>
      </c>
      <c r="R83" s="237">
        <f>'Framework Data'!R19</f>
        <v>4.1847033390191469E-8</v>
      </c>
      <c r="S83" s="237">
        <f>'Framework Data'!S19</f>
        <v>5.2308791737739338E-8</v>
      </c>
      <c r="T83" s="237">
        <f>'Framework Data'!T19</f>
        <v>1.6382285855700451E-7</v>
      </c>
      <c r="U83" s="237">
        <f>'Framework Data'!U19</f>
        <v>2.1809398530239221E-7</v>
      </c>
      <c r="V83" s="237">
        <f>'Framework Data'!V19</f>
        <v>2.5510351423134348E-7</v>
      </c>
      <c r="W83" s="237">
        <f>'Framework Data'!W19</f>
        <v>3.179460753806247E-7</v>
      </c>
      <c r="X83" s="237">
        <f>'Framework Data'!X19</f>
        <v>4.3102252567747898E-7</v>
      </c>
      <c r="Y83" s="237">
        <f>'Framework Data'!Y19</f>
        <v>7.0071497851954082E-7</v>
      </c>
      <c r="Z83" s="237">
        <f>'Framework Data'!Z19</f>
        <v>6.1158943006165032E-7</v>
      </c>
      <c r="AA83" s="237">
        <f>'Framework Data'!AA19</f>
        <v>1.9202387614323761E-7</v>
      </c>
      <c r="AB83" s="237">
        <f>'Framework Data'!AB19</f>
        <v>1.883072434261684E-7</v>
      </c>
      <c r="AC83" s="237">
        <f>'Framework Data'!AC19</f>
        <v>2.6185074019532438E-7</v>
      </c>
      <c r="AD83" s="237">
        <f>'Framework Data'!AD19</f>
        <v>4.3735789010900923E-2</v>
      </c>
      <c r="AE83" s="237">
        <f>'Framework Data'!AE19</f>
        <v>0.13341805404998411</v>
      </c>
      <c r="AF83" s="237">
        <f>'Framework Data'!AF19</f>
        <v>0.22160331237786521</v>
      </c>
      <c r="AG83" s="237">
        <f>'Framework Data'!AG19</f>
        <v>0.30336702774352992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2:114" x14ac:dyDescent="0.2">
      <c r="B84" s="71" t="s">
        <v>92</v>
      </c>
      <c r="C84" s="65" t="s">
        <v>2</v>
      </c>
      <c r="D84" s="183">
        <f t="shared" ref="D84:AF84" si="110">D82-D83</f>
        <v>1.7326853076600652</v>
      </c>
      <c r="E84" s="183">
        <f t="shared" si="110"/>
        <v>1.7842902607019937</v>
      </c>
      <c r="F84" s="183">
        <f t="shared" si="110"/>
        <v>1.8112055875840432</v>
      </c>
      <c r="G84" s="183">
        <f t="shared" si="110"/>
        <v>1.8433895991874931</v>
      </c>
      <c r="H84" s="183">
        <f t="shared" si="110"/>
        <v>1.8708996539792386</v>
      </c>
      <c r="I84" s="183">
        <f t="shared" si="110"/>
        <v>2.0168516738047368</v>
      </c>
      <c r="J84" s="183">
        <f t="shared" si="110"/>
        <v>2.0096449390567037</v>
      </c>
      <c r="K84" s="183">
        <f t="shared" si="110"/>
        <v>2.0166384004284565</v>
      </c>
      <c r="L84" s="183">
        <f t="shared" si="110"/>
        <v>2.5242872609166365</v>
      </c>
      <c r="M84" s="183">
        <f t="shared" si="110"/>
        <v>2.7569904240766072</v>
      </c>
      <c r="N84" s="183">
        <f t="shared" si="110"/>
        <v>2.8020652775216663</v>
      </c>
      <c r="O84" s="183">
        <f t="shared" si="110"/>
        <v>3.0580031591103491</v>
      </c>
      <c r="P84" s="183">
        <f t="shared" si="110"/>
        <v>3.1377827845063475</v>
      </c>
      <c r="Q84" s="183">
        <f t="shared" si="110"/>
        <v>3.4646581819811089</v>
      </c>
      <c r="R84" s="183">
        <f t="shared" si="110"/>
        <v>3.8145419060796777</v>
      </c>
      <c r="S84" s="183">
        <f t="shared" si="110"/>
        <v>3.9999999476912085</v>
      </c>
      <c r="T84" s="183">
        <f t="shared" si="110"/>
        <v>4.0999998361771413</v>
      </c>
      <c r="U84" s="183">
        <f t="shared" si="110"/>
        <v>3.1999997819060151</v>
      </c>
      <c r="V84" s="183">
        <f t="shared" si="110"/>
        <v>3.1999997448964859</v>
      </c>
      <c r="W84" s="183">
        <f t="shared" si="110"/>
        <v>2.3999996820539247</v>
      </c>
      <c r="X84" s="183">
        <f t="shared" si="110"/>
        <v>10.599999568977474</v>
      </c>
      <c r="Y84" s="183">
        <f t="shared" si="110"/>
        <v>10.399999299285021</v>
      </c>
      <c r="Z84" s="183">
        <f t="shared" si="110"/>
        <v>6.0999993884105699</v>
      </c>
      <c r="AA84" s="183">
        <f t="shared" si="110"/>
        <v>5.8999998079761244</v>
      </c>
      <c r="AB84" s="183">
        <f t="shared" si="110"/>
        <v>5.8999998116927568</v>
      </c>
      <c r="AC84" s="183">
        <f t="shared" si="110"/>
        <v>6.8999997381492602</v>
      </c>
      <c r="AD84" s="183">
        <f t="shared" si="110"/>
        <v>7.7562642109890989</v>
      </c>
      <c r="AE84" s="183">
        <f t="shared" si="110"/>
        <v>6.8665819459500161</v>
      </c>
      <c r="AF84" s="183">
        <f t="shared" si="110"/>
        <v>6.5783966876221349</v>
      </c>
      <c r="AG84" s="183">
        <f t="shared" ref="AG84" si="111">AG82-AG83</f>
        <v>7.8966329722564694</v>
      </c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</row>
    <row r="85" spans="2:114" x14ac:dyDescent="0.2">
      <c r="B85" s="65" t="s">
        <v>93</v>
      </c>
      <c r="C85" s="65" t="s">
        <v>94</v>
      </c>
      <c r="D85" s="238">
        <f>'Framework Data'!D$57</f>
        <v>50950509069488.367</v>
      </c>
      <c r="E85" s="238">
        <f>'Framework Data'!E$57</f>
        <v>51647194959981.109</v>
      </c>
      <c r="F85" s="238">
        <f>'Framework Data'!F$57</f>
        <v>52470667633217.25</v>
      </c>
      <c r="G85" s="238">
        <f>'Framework Data'!G$57</f>
        <v>53337588714185.781</v>
      </c>
      <c r="H85" s="238">
        <f>'Framework Data'!H$57</f>
        <v>54833948860734.422</v>
      </c>
      <c r="I85" s="238">
        <f>'Framework Data'!I$57</f>
        <v>56562297159824.047</v>
      </c>
      <c r="J85" s="238">
        <f>'Framework Data'!J$57</f>
        <v>58705719130559.383</v>
      </c>
      <c r="K85" s="238">
        <f>'Framework Data'!K$57</f>
        <v>60986320577218.547</v>
      </c>
      <c r="L85" s="238">
        <f>'Framework Data'!L$57</f>
        <v>62501121248218.641</v>
      </c>
      <c r="M85" s="238">
        <f>'Framework Data'!M$57</f>
        <v>64690042408440.953</v>
      </c>
      <c r="N85" s="238">
        <f>'Framework Data'!N$57</f>
        <v>67746249355230.945</v>
      </c>
      <c r="O85" s="238">
        <f>'Framework Data'!O$57</f>
        <v>69316442935601.664</v>
      </c>
      <c r="P85" s="238">
        <f>'Framework Data'!P$57</f>
        <v>71196116657664.938</v>
      </c>
      <c r="Q85" s="238">
        <f>'Framework Data'!Q$57</f>
        <v>73854265756934.125</v>
      </c>
      <c r="R85" s="238">
        <f>'Framework Data'!R$57</f>
        <v>77602966693876.203</v>
      </c>
      <c r="S85" s="238">
        <f>'Framework Data'!S$57</f>
        <v>81143163086806.188</v>
      </c>
      <c r="T85" s="238">
        <f>'Framework Data'!T$57</f>
        <v>85317812651766.359</v>
      </c>
      <c r="U85" s="238">
        <f>'Framework Data'!U$57</f>
        <v>89736479352572.125</v>
      </c>
      <c r="V85" s="238">
        <f>'Framework Data'!V$57</f>
        <v>92137080273009.359</v>
      </c>
      <c r="W85" s="238">
        <f>'Framework Data'!W$57</f>
        <v>91525864324734.672</v>
      </c>
      <c r="X85" s="238">
        <f>'Framework Data'!X$57</f>
        <v>96148429697269.094</v>
      </c>
      <c r="Y85" s="238">
        <f>'Framework Data'!Y$57</f>
        <v>99863601661332.016</v>
      </c>
      <c r="Z85" s="238">
        <f>'Framework Data'!Z$57</f>
        <v>103026668031011.92</v>
      </c>
      <c r="AA85" s="238">
        <f>'Framework Data'!AA$57</f>
        <v>106423356016032.61</v>
      </c>
      <c r="AB85" s="238">
        <f>'Framework Data'!AB$57</f>
        <v>110099865752272.81</v>
      </c>
      <c r="AC85" s="238">
        <f>'Framework Data'!AC$57</f>
        <v>113829052972541.62</v>
      </c>
      <c r="AD85" s="238">
        <f>'Framework Data'!AD$57</f>
        <v>117527206583639.56</v>
      </c>
      <c r="AE85" s="238">
        <f>'Framework Data'!AE$57</f>
        <v>121974483812883.59</v>
      </c>
      <c r="AF85" s="238">
        <f>'Framework Data'!AF$57</f>
        <v>126314862833648.59</v>
      </c>
      <c r="AG85" s="238">
        <f>'Framework Data'!AG$57</f>
        <v>129796846031689.72</v>
      </c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</row>
    <row r="86" spans="2:114" x14ac:dyDescent="0.2">
      <c r="B86" s="65" t="s">
        <v>95</v>
      </c>
      <c r="C86" s="65" t="s">
        <v>96</v>
      </c>
      <c r="D86" s="239">
        <f>'Framework Data'!D$60</f>
        <v>2.9783223077951389E-2</v>
      </c>
      <c r="E86" s="239">
        <f>'Framework Data'!E$60</f>
        <v>1.5084612338499283E-2</v>
      </c>
      <c r="F86" s="239">
        <f>'Framework Data'!F$60</f>
        <v>1.7769386216602782E-2</v>
      </c>
      <c r="G86" s="239">
        <f>'Framework Data'!G$60</f>
        <v>1.4923624828886374E-2</v>
      </c>
      <c r="H86" s="239">
        <f>'Framework Data'!H$60</f>
        <v>2.9467757558579138E-2</v>
      </c>
      <c r="I86" s="239">
        <f>'Framework Data'!I$60</f>
        <v>3.0206666325427279E-2</v>
      </c>
      <c r="J86" s="239">
        <f>'Framework Data'!J$60</f>
        <v>3.430991950901259E-2</v>
      </c>
      <c r="K86" s="239">
        <f>'Framework Data'!K$60</f>
        <v>3.7078027769383223E-2</v>
      </c>
      <c r="L86" s="239">
        <f>'Framework Data'!L$60</f>
        <v>2.5600548765354746E-2</v>
      </c>
      <c r="M86" s="239">
        <f>'Framework Data'!M$60</f>
        <v>3.245240311908091E-2</v>
      </c>
      <c r="N86" s="239">
        <f>'Framework Data'!N$60</f>
        <v>4.4254030559922199E-2</v>
      </c>
      <c r="O86" s="239">
        <f>'Framework Data'!O$60</f>
        <v>1.9530011103147588E-2</v>
      </c>
      <c r="P86" s="239">
        <f>'Framework Data'!P$60</f>
        <v>2.1687816746712229E-2</v>
      </c>
      <c r="Q86" s="239">
        <f>'Framework Data'!Q$60</f>
        <v>2.9502309241424173E-2</v>
      </c>
      <c r="R86" s="239">
        <f>'Framework Data'!R$60</f>
        <v>4.407677887295549E-2</v>
      </c>
      <c r="S86" s="239">
        <f>'Framework Data'!S$60</f>
        <v>3.899393075224182E-2</v>
      </c>
      <c r="T86" s="239">
        <f>'Framework Data'!T$60</f>
        <v>4.367086832887395E-2</v>
      </c>
      <c r="U86" s="239">
        <f>'Framework Data'!U$60</f>
        <v>4.3192451722335365E-2</v>
      </c>
      <c r="V86" s="239">
        <f>'Framework Data'!V$60</f>
        <v>1.8588910842709937E-2</v>
      </c>
      <c r="W86" s="239">
        <f>'Framework Data'!W$60</f>
        <v>-1.6664258267650212E-2</v>
      </c>
      <c r="X86" s="239">
        <f>'Framework Data'!X$60</f>
        <v>4.3103796996963692E-2</v>
      </c>
      <c r="Y86" s="239">
        <f>'Framework Data'!Y$60</f>
        <v>3.1267998172018995E-2</v>
      </c>
      <c r="Z86" s="239">
        <f>'Framework Data'!Z$60</f>
        <v>2.519738704496376E-2</v>
      </c>
      <c r="AA86" s="239">
        <f>'Framework Data'!AA$60</f>
        <v>2.6715070444901984E-2</v>
      </c>
      <c r="AB86" s="239">
        <f>'Framework Data'!AB$60</f>
        <v>2.8742216301226052E-2</v>
      </c>
      <c r="AC86" s="239">
        <f>'Framework Data'!AC$60</f>
        <v>2.9190340656972749E-2</v>
      </c>
      <c r="AD86" s="239">
        <f>'Framework Data'!AD$60</f>
        <v>2.6055721933096406E-2</v>
      </c>
      <c r="AE86" s="239">
        <f>'Framework Data'!AE$60</f>
        <v>3.2813286918142379E-2</v>
      </c>
      <c r="AF86" s="239">
        <f>'Framework Data'!AF$60</f>
        <v>3.0340607444099988E-2</v>
      </c>
      <c r="AG86" s="239">
        <f>'Framework Data'!AG$60</f>
        <v>2.3355581404925944E-2</v>
      </c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</row>
    <row r="87" spans="2:114" x14ac:dyDescent="0.2">
      <c r="B87" s="65" t="s">
        <v>97</v>
      </c>
      <c r="C87" s="65" t="s">
        <v>96</v>
      </c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239">
        <f>'Framework Data'!AG$61</f>
        <v>3.2000000000000001E-2</v>
      </c>
      <c r="AH87" s="239">
        <f>'Framework Data'!AH$61</f>
        <v>3.2000000000000001E-2</v>
      </c>
      <c r="AI87" s="239">
        <f>'Framework Data'!AI$61</f>
        <v>3.2000000000000001E-2</v>
      </c>
      <c r="AJ87" s="239">
        <f>'Framework Data'!AJ$61</f>
        <v>3.2000000000000001E-2</v>
      </c>
      <c r="AK87" s="239">
        <f>'Framework Data'!AK$61</f>
        <v>3.2000000000000001E-2</v>
      </c>
      <c r="AL87" s="239">
        <f>'Framework Data'!AL$61</f>
        <v>3.2000000000000001E-2</v>
      </c>
      <c r="AM87" s="239">
        <f>'Framework Data'!AM$61</f>
        <v>3.2000000000000001E-2</v>
      </c>
      <c r="AN87" s="239">
        <f>'Framework Data'!AN$61</f>
        <v>3.2000000000000001E-2</v>
      </c>
      <c r="AO87" s="239">
        <f>'Framework Data'!AO$61</f>
        <v>3.2000000000000001E-2</v>
      </c>
      <c r="AP87" s="239">
        <f>'Framework Data'!AP$61</f>
        <v>3.2000000000000001E-2</v>
      </c>
      <c r="AQ87" s="239">
        <f>'Framework Data'!AQ$61</f>
        <v>3.2000000000000001E-2</v>
      </c>
      <c r="AR87" s="239">
        <f>'Framework Data'!AR$61</f>
        <v>3.2000000000000001E-2</v>
      </c>
      <c r="AS87" s="239">
        <f>'Framework Data'!AS$61</f>
        <v>3.2000000000000001E-2</v>
      </c>
      <c r="AT87" s="239">
        <f>'Framework Data'!AT$61</f>
        <v>3.2000000000000001E-2</v>
      </c>
      <c r="AU87" s="239">
        <f>'Framework Data'!AU$61</f>
        <v>3.2000000000000001E-2</v>
      </c>
      <c r="AV87" s="239">
        <f>'Framework Data'!AV$61</f>
        <v>3.2000000000000001E-2</v>
      </c>
      <c r="AW87" s="239">
        <f>'Framework Data'!AW$61</f>
        <v>3.2000000000000001E-2</v>
      </c>
      <c r="AX87" s="239">
        <f>'Framework Data'!AX$61</f>
        <v>3.2000000000000001E-2</v>
      </c>
      <c r="AY87" s="239">
        <f>'Framework Data'!AY$61</f>
        <v>3.2000000000000001E-2</v>
      </c>
      <c r="AZ87" s="239">
        <f>'Framework Data'!AZ$61</f>
        <v>3.2000000000000001E-2</v>
      </c>
      <c r="BA87" s="239">
        <f>'Framework Data'!BA$61</f>
        <v>3.2000000000000001E-2</v>
      </c>
      <c r="BB87" s="239">
        <f>'Framework Data'!BB$61</f>
        <v>3.2000000000000001E-2</v>
      </c>
      <c r="BC87" s="239">
        <f>'Framework Data'!BC$61</f>
        <v>3.2000000000000001E-2</v>
      </c>
      <c r="BD87" s="239">
        <f>'Framework Data'!BD$61</f>
        <v>3.2000000000000001E-2</v>
      </c>
      <c r="BE87" s="239">
        <f>'Framework Data'!BE$61</f>
        <v>3.2000000000000001E-2</v>
      </c>
      <c r="BF87" s="239">
        <f>'Framework Data'!BF$61</f>
        <v>3.2000000000000001E-2</v>
      </c>
      <c r="BG87" s="239">
        <f>'Framework Data'!BG$61</f>
        <v>3.2000000000000001E-2</v>
      </c>
      <c r="BH87" s="239">
        <f>'Framework Data'!BH$61</f>
        <v>3.2000000000000001E-2</v>
      </c>
      <c r="BI87" s="239">
        <f>'Framework Data'!BI$61</f>
        <v>3.2000000000000001E-2</v>
      </c>
      <c r="BJ87" s="239">
        <f>'Framework Data'!BJ$61</f>
        <v>3.2000000000000001E-2</v>
      </c>
      <c r="BK87" s="239">
        <f>'Framework Data'!BK$61</f>
        <v>3.2000000000000001E-2</v>
      </c>
      <c r="BL87" s="239">
        <f>'Framework Data'!BL$61</f>
        <v>3.2000000000000001E-2</v>
      </c>
      <c r="BM87" s="239">
        <f>'Framework Data'!BM$61</f>
        <v>3.2000000000000001E-2</v>
      </c>
      <c r="BN87" s="239">
        <f>'Framework Data'!BN$61</f>
        <v>3.2000000000000001E-2</v>
      </c>
      <c r="BO87" s="239">
        <f>'Framework Data'!BO$61</f>
        <v>3.2000000000000001E-2</v>
      </c>
      <c r="BP87" s="239">
        <f>'Framework Data'!BP$61</f>
        <v>3.2000000000000001E-2</v>
      </c>
      <c r="BQ87" s="239">
        <f>'Framework Data'!BQ$61</f>
        <v>3.2000000000000001E-2</v>
      </c>
      <c r="BR87" s="239">
        <f>'Framework Data'!BR$61</f>
        <v>3.2000000000000001E-2</v>
      </c>
      <c r="BS87" s="239">
        <f>'Framework Data'!BS$61</f>
        <v>3.2000000000000001E-2</v>
      </c>
      <c r="BT87" s="239">
        <f>'Framework Data'!BT$61</f>
        <v>3.2000000000000001E-2</v>
      </c>
      <c r="BU87" s="239">
        <f>'Framework Data'!BU$61</f>
        <v>3.2000000000000001E-2</v>
      </c>
      <c r="BV87" s="239">
        <f>'Framework Data'!BV$61</f>
        <v>3.2000000000000001E-2</v>
      </c>
      <c r="BW87" s="239">
        <f>'Framework Data'!BW$61</f>
        <v>3.2000000000000001E-2</v>
      </c>
      <c r="BX87" s="239">
        <f>'Framework Data'!BX$61</f>
        <v>3.2000000000000001E-2</v>
      </c>
      <c r="BY87" s="239">
        <f>'Framework Data'!BY$61</f>
        <v>3.2000000000000001E-2</v>
      </c>
      <c r="BZ87" s="239">
        <f>'Framework Data'!BZ$61</f>
        <v>3.2000000000000001E-2</v>
      </c>
      <c r="CA87" s="239">
        <f>'Framework Data'!CA$61</f>
        <v>3.2000000000000001E-2</v>
      </c>
      <c r="CB87" s="239">
        <f>'Framework Data'!CB$61</f>
        <v>3.2000000000000001E-2</v>
      </c>
      <c r="CC87" s="239">
        <f>'Framework Data'!CC$61</f>
        <v>3.2000000000000001E-2</v>
      </c>
      <c r="CD87" s="239">
        <f>'Framework Data'!CD$61</f>
        <v>3.2000000000000001E-2</v>
      </c>
      <c r="CE87" s="239">
        <f>'Framework Data'!CE$61</f>
        <v>3.2000000000000001E-2</v>
      </c>
      <c r="CF87" s="239">
        <f>'Framework Data'!CF$61</f>
        <v>3.2000000000000001E-2</v>
      </c>
      <c r="CG87" s="239">
        <f>'Framework Data'!CG$61</f>
        <v>3.2000000000000001E-2</v>
      </c>
      <c r="CH87" s="239">
        <f>'Framework Data'!CH$61</f>
        <v>3.2000000000000001E-2</v>
      </c>
      <c r="CI87" s="239">
        <f>'Framework Data'!CI$61</f>
        <v>3.2000000000000001E-2</v>
      </c>
      <c r="CJ87" s="239">
        <f>'Framework Data'!CJ$61</f>
        <v>3.2000000000000001E-2</v>
      </c>
      <c r="CK87" s="239">
        <f>'Framework Data'!CK$61</f>
        <v>3.2000000000000001E-2</v>
      </c>
      <c r="CL87" s="239">
        <f>'Framework Data'!CL$61</f>
        <v>3.2000000000000001E-2</v>
      </c>
      <c r="CM87" s="239">
        <f>'Framework Data'!CM$61</f>
        <v>3.2000000000000001E-2</v>
      </c>
      <c r="CN87" s="239">
        <f>'Framework Data'!CN$61</f>
        <v>3.2000000000000001E-2</v>
      </c>
      <c r="CO87" s="239">
        <f>'Framework Data'!CO$61</f>
        <v>3.2000000000000001E-2</v>
      </c>
      <c r="CP87" s="239">
        <f>'Framework Data'!CP$61</f>
        <v>3.2000000000000001E-2</v>
      </c>
      <c r="CQ87" s="239">
        <f>'Framework Data'!CQ$61</f>
        <v>3.2000000000000001E-2</v>
      </c>
      <c r="CR87" s="239">
        <f>'Framework Data'!CR$61</f>
        <v>3.2000000000000001E-2</v>
      </c>
      <c r="CS87" s="239">
        <f>'Framework Data'!CS$61</f>
        <v>3.2000000000000001E-2</v>
      </c>
      <c r="CT87" s="239">
        <f>'Framework Data'!CT$61</f>
        <v>3.2000000000000001E-2</v>
      </c>
      <c r="CU87" s="239">
        <f>'Framework Data'!CU$61</f>
        <v>3.2000000000000001E-2</v>
      </c>
      <c r="CV87" s="239">
        <f>'Framework Data'!CV$61</f>
        <v>3.2000000000000001E-2</v>
      </c>
      <c r="CW87" s="239">
        <f>'Framework Data'!CW$61</f>
        <v>3.2000000000000001E-2</v>
      </c>
      <c r="CX87" s="239">
        <f>'Framework Data'!CX$61</f>
        <v>3.2000000000000001E-2</v>
      </c>
      <c r="CY87" s="239">
        <f>'Framework Data'!CY$61</f>
        <v>3.2000000000000001E-2</v>
      </c>
      <c r="CZ87" s="239">
        <f>'Framework Data'!CZ$61</f>
        <v>3.2000000000000001E-2</v>
      </c>
      <c r="DA87" s="239">
        <f>'Framework Data'!DA$61</f>
        <v>3.2000000000000001E-2</v>
      </c>
      <c r="DB87" s="239">
        <f>'Framework Data'!DB$61</f>
        <v>3.2000000000000001E-2</v>
      </c>
      <c r="DC87" s="239">
        <f>'Framework Data'!DC$61</f>
        <v>3.2000000000000001E-2</v>
      </c>
      <c r="DD87" s="239">
        <f>'Framework Data'!DD$61</f>
        <v>3.2000000000000001E-2</v>
      </c>
      <c r="DE87" s="239">
        <f>'Framework Data'!DE$61</f>
        <v>3.2000000000000001E-2</v>
      </c>
      <c r="DF87" s="239">
        <f>'Framework Data'!DF$61</f>
        <v>3.2000000000000001E-2</v>
      </c>
      <c r="DG87" s="239">
        <f>'Framework Data'!DG$61</f>
        <v>3.2000000000000001E-2</v>
      </c>
      <c r="DH87" s="239">
        <f>'Framework Data'!DH$61</f>
        <v>3.2000000000000001E-2</v>
      </c>
      <c r="DI87" s="239">
        <f>'Framework Data'!DI$61</f>
        <v>3.2000000000000001E-2</v>
      </c>
      <c r="DJ87" s="239">
        <f>'Framework Data'!DJ$61</f>
        <v>3.2000000000000001E-2</v>
      </c>
    </row>
    <row r="88" spans="2:114" x14ac:dyDescent="0.2">
      <c r="B88" s="65" t="s">
        <v>98</v>
      </c>
      <c r="C88" s="65" t="s">
        <v>96</v>
      </c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239">
        <f>'Framework Data'!AG$62</f>
        <v>3.2000000000000001E-2</v>
      </c>
      <c r="AH88" s="239">
        <f>'Framework Data'!AH$62</f>
        <v>3.2000000000000001E-2</v>
      </c>
      <c r="AI88" s="239">
        <f>'Framework Data'!AI$62</f>
        <v>3.2000000000000001E-2</v>
      </c>
      <c r="AJ88" s="239">
        <f>'Framework Data'!AJ$62</f>
        <v>3.2000000000000001E-2</v>
      </c>
      <c r="AK88" s="239">
        <f>'Framework Data'!AK$62</f>
        <v>3.2000000000000001E-2</v>
      </c>
      <c r="AL88" s="239">
        <f>'Framework Data'!AL$62</f>
        <v>3.2000000000000001E-2</v>
      </c>
      <c r="AM88" s="239">
        <f>'Framework Data'!AM$62</f>
        <v>3.2000000000000001E-2</v>
      </c>
      <c r="AN88" s="239">
        <f>'Framework Data'!AN$62</f>
        <v>3.2000000000000001E-2</v>
      </c>
      <c r="AO88" s="239">
        <f>'Framework Data'!AO$62</f>
        <v>3.2000000000000001E-2</v>
      </c>
      <c r="AP88" s="239">
        <f>'Framework Data'!AP$62</f>
        <v>3.2000000000000001E-2</v>
      </c>
      <c r="AQ88" s="239">
        <f>'Framework Data'!AQ$62</f>
        <v>3.2000000000000001E-2</v>
      </c>
      <c r="AR88" s="239">
        <f>'Framework Data'!AR$62</f>
        <v>3.2000000000000001E-2</v>
      </c>
      <c r="AS88" s="239">
        <f>'Framework Data'!AS$62</f>
        <v>3.2000000000000001E-2</v>
      </c>
      <c r="AT88" s="239">
        <f>'Framework Data'!AT$62</f>
        <v>3.2000000000000001E-2</v>
      </c>
      <c r="AU88" s="239">
        <f>'Framework Data'!AU$62</f>
        <v>3.2000000000000001E-2</v>
      </c>
      <c r="AV88" s="239">
        <f>'Framework Data'!AV$62</f>
        <v>3.2000000000000001E-2</v>
      </c>
      <c r="AW88" s="239">
        <f>'Framework Data'!AW$62</f>
        <v>3.2000000000000001E-2</v>
      </c>
      <c r="AX88" s="239">
        <f>'Framework Data'!AX$62</f>
        <v>3.2000000000000001E-2</v>
      </c>
      <c r="AY88" s="239">
        <f>'Framework Data'!AY$62</f>
        <v>3.2000000000000001E-2</v>
      </c>
      <c r="AZ88" s="239">
        <f>'Framework Data'!AZ$62</f>
        <v>3.2000000000000001E-2</v>
      </c>
      <c r="BA88" s="239">
        <f>'Framework Data'!BA$62</f>
        <v>3.2000000000000001E-2</v>
      </c>
      <c r="BB88" s="239">
        <f>'Framework Data'!BB$62</f>
        <v>3.2000000000000001E-2</v>
      </c>
      <c r="BC88" s="239">
        <f>'Framework Data'!BC$62</f>
        <v>3.2000000000000001E-2</v>
      </c>
      <c r="BD88" s="239">
        <f>'Framework Data'!BD$62</f>
        <v>3.2000000000000001E-2</v>
      </c>
      <c r="BE88" s="239">
        <f>'Framework Data'!BE$62</f>
        <v>3.2000000000000001E-2</v>
      </c>
      <c r="BF88" s="239">
        <f>'Framework Data'!BF$62</f>
        <v>3.2000000000000001E-2</v>
      </c>
      <c r="BG88" s="239">
        <f>'Framework Data'!BG$62</f>
        <v>3.2000000000000001E-2</v>
      </c>
      <c r="BH88" s="239">
        <f>'Framework Data'!BH$62</f>
        <v>3.2000000000000001E-2</v>
      </c>
      <c r="BI88" s="239">
        <f>'Framework Data'!BI$62</f>
        <v>3.2000000000000001E-2</v>
      </c>
      <c r="BJ88" s="239">
        <f>'Framework Data'!BJ$62</f>
        <v>3.2000000000000001E-2</v>
      </c>
      <c r="BK88" s="239">
        <f>'Framework Data'!BK$62</f>
        <v>3.2000000000000001E-2</v>
      </c>
      <c r="BL88" s="239">
        <f>'Framework Data'!BL$62</f>
        <v>3.2000000000000001E-2</v>
      </c>
      <c r="BM88" s="239">
        <f>'Framework Data'!BM$62</f>
        <v>3.2000000000000001E-2</v>
      </c>
      <c r="BN88" s="239">
        <f>'Framework Data'!BN$62</f>
        <v>3.2000000000000001E-2</v>
      </c>
      <c r="BO88" s="239">
        <f>'Framework Data'!BO$62</f>
        <v>3.2000000000000001E-2</v>
      </c>
      <c r="BP88" s="239">
        <f>'Framework Data'!BP$62</f>
        <v>3.2000000000000001E-2</v>
      </c>
      <c r="BQ88" s="239">
        <f>'Framework Data'!BQ$62</f>
        <v>3.2000000000000001E-2</v>
      </c>
      <c r="BR88" s="239">
        <f>'Framework Data'!BR$62</f>
        <v>3.2000000000000001E-2</v>
      </c>
      <c r="BS88" s="239">
        <f>'Framework Data'!BS$62</f>
        <v>3.2000000000000001E-2</v>
      </c>
      <c r="BT88" s="239">
        <f>'Framework Data'!BT$62</f>
        <v>3.2000000000000001E-2</v>
      </c>
      <c r="BU88" s="239">
        <f>'Framework Data'!BU$62</f>
        <v>3.2000000000000001E-2</v>
      </c>
      <c r="BV88" s="239">
        <f>'Framework Data'!BV$62</f>
        <v>3.2000000000000001E-2</v>
      </c>
      <c r="BW88" s="239">
        <f>'Framework Data'!BW$62</f>
        <v>3.2000000000000001E-2</v>
      </c>
      <c r="BX88" s="239">
        <f>'Framework Data'!BX$62</f>
        <v>3.2000000000000001E-2</v>
      </c>
      <c r="BY88" s="239">
        <f>'Framework Data'!BY$62</f>
        <v>3.2000000000000001E-2</v>
      </c>
      <c r="BZ88" s="239">
        <f>'Framework Data'!BZ$62</f>
        <v>3.2000000000000001E-2</v>
      </c>
      <c r="CA88" s="239">
        <f>'Framework Data'!CA$62</f>
        <v>3.2000000000000001E-2</v>
      </c>
      <c r="CB88" s="239">
        <f>'Framework Data'!CB$62</f>
        <v>3.2000000000000001E-2</v>
      </c>
      <c r="CC88" s="239">
        <f>'Framework Data'!CC$62</f>
        <v>3.2000000000000001E-2</v>
      </c>
      <c r="CD88" s="239">
        <f>'Framework Data'!CD$62</f>
        <v>3.2000000000000001E-2</v>
      </c>
      <c r="CE88" s="239">
        <f>'Framework Data'!CE$62</f>
        <v>3.2000000000000001E-2</v>
      </c>
      <c r="CF88" s="239">
        <f>'Framework Data'!CF$62</f>
        <v>3.2000000000000001E-2</v>
      </c>
      <c r="CG88" s="239">
        <f>'Framework Data'!CG$62</f>
        <v>3.2000000000000001E-2</v>
      </c>
      <c r="CH88" s="239">
        <f>'Framework Data'!CH$62</f>
        <v>3.2000000000000001E-2</v>
      </c>
      <c r="CI88" s="239">
        <f>'Framework Data'!CI$62</f>
        <v>3.2000000000000001E-2</v>
      </c>
      <c r="CJ88" s="239">
        <f>'Framework Data'!CJ$62</f>
        <v>3.2000000000000001E-2</v>
      </c>
      <c r="CK88" s="239">
        <f>'Framework Data'!CK$62</f>
        <v>3.2000000000000001E-2</v>
      </c>
      <c r="CL88" s="239">
        <f>'Framework Data'!CL$62</f>
        <v>3.2000000000000001E-2</v>
      </c>
      <c r="CM88" s="239">
        <f>'Framework Data'!CM$62</f>
        <v>3.2000000000000001E-2</v>
      </c>
      <c r="CN88" s="239">
        <f>'Framework Data'!CN$62</f>
        <v>3.2000000000000001E-2</v>
      </c>
      <c r="CO88" s="239">
        <f>'Framework Data'!CO$62</f>
        <v>3.2000000000000001E-2</v>
      </c>
      <c r="CP88" s="239">
        <f>'Framework Data'!CP$62</f>
        <v>3.2000000000000001E-2</v>
      </c>
      <c r="CQ88" s="239">
        <f>'Framework Data'!CQ$62</f>
        <v>3.2000000000000001E-2</v>
      </c>
      <c r="CR88" s="239">
        <f>'Framework Data'!CR$62</f>
        <v>3.2000000000000001E-2</v>
      </c>
      <c r="CS88" s="239">
        <f>'Framework Data'!CS$62</f>
        <v>3.2000000000000001E-2</v>
      </c>
      <c r="CT88" s="239">
        <f>'Framework Data'!CT$62</f>
        <v>3.2000000000000001E-2</v>
      </c>
      <c r="CU88" s="239">
        <f>'Framework Data'!CU$62</f>
        <v>3.2000000000000001E-2</v>
      </c>
      <c r="CV88" s="239">
        <f>'Framework Data'!CV$62</f>
        <v>3.2000000000000001E-2</v>
      </c>
      <c r="CW88" s="239">
        <f>'Framework Data'!CW$62</f>
        <v>3.2000000000000001E-2</v>
      </c>
      <c r="CX88" s="239">
        <f>'Framework Data'!CX$62</f>
        <v>3.2000000000000001E-2</v>
      </c>
      <c r="CY88" s="239">
        <f>'Framework Data'!CY$62</f>
        <v>3.2000000000000001E-2</v>
      </c>
      <c r="CZ88" s="239">
        <f>'Framework Data'!CZ$62</f>
        <v>3.2000000000000001E-2</v>
      </c>
      <c r="DA88" s="239">
        <f>'Framework Data'!DA$62</f>
        <v>3.2000000000000001E-2</v>
      </c>
      <c r="DB88" s="239">
        <f>'Framework Data'!DB$62</f>
        <v>3.2000000000000001E-2</v>
      </c>
      <c r="DC88" s="239">
        <f>'Framework Data'!DC$62</f>
        <v>3.2000000000000001E-2</v>
      </c>
      <c r="DD88" s="239">
        <f>'Framework Data'!DD$62</f>
        <v>3.2000000000000001E-2</v>
      </c>
      <c r="DE88" s="239">
        <f>'Framework Data'!DE$62</f>
        <v>3.2000000000000001E-2</v>
      </c>
      <c r="DF88" s="239">
        <f>'Framework Data'!DF$62</f>
        <v>3.2000000000000001E-2</v>
      </c>
      <c r="DG88" s="239">
        <f>'Framework Data'!DG$62</f>
        <v>3.2000000000000001E-2</v>
      </c>
      <c r="DH88" s="239">
        <f>'Framework Data'!DH$62</f>
        <v>3.2000000000000001E-2</v>
      </c>
      <c r="DI88" s="239">
        <f>'Framework Data'!DI$62</f>
        <v>3.2000000000000001E-2</v>
      </c>
      <c r="DJ88" s="239">
        <f>'Framework Data'!DJ$62</f>
        <v>3.2000000000000001E-2</v>
      </c>
    </row>
    <row r="89" spans="2:114" x14ac:dyDescent="0.2"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</row>
    <row r="90" spans="2:114" x14ac:dyDescent="0.2">
      <c r="B90" s="64" t="s">
        <v>107</v>
      </c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</row>
    <row r="91" spans="2:114" x14ac:dyDescent="0.2">
      <c r="B91" s="236" t="str">
        <f>B3</f>
        <v>Electrical</v>
      </c>
      <c r="C91" s="65" t="s">
        <v>96</v>
      </c>
      <c r="D91" s="70">
        <f t="shared" ref="D91:AE94" si="112">E91</f>
        <v>0.27</v>
      </c>
      <c r="E91" s="70">
        <f t="shared" si="112"/>
        <v>0.27</v>
      </c>
      <c r="F91" s="70">
        <f t="shared" si="112"/>
        <v>0.27</v>
      </c>
      <c r="G91" s="70">
        <f t="shared" si="112"/>
        <v>0.27</v>
      </c>
      <c r="H91" s="70">
        <f t="shared" si="112"/>
        <v>0.27</v>
      </c>
      <c r="I91" s="70">
        <f t="shared" si="112"/>
        <v>0.27</v>
      </c>
      <c r="J91" s="70">
        <f t="shared" si="112"/>
        <v>0.27</v>
      </c>
      <c r="K91" s="70">
        <f t="shared" si="112"/>
        <v>0.27</v>
      </c>
      <c r="L91" s="70">
        <f t="shared" si="112"/>
        <v>0.27</v>
      </c>
      <c r="M91" s="70">
        <f t="shared" si="112"/>
        <v>0.27</v>
      </c>
      <c r="N91" s="70">
        <f t="shared" si="112"/>
        <v>0.27</v>
      </c>
      <c r="O91" s="70">
        <f t="shared" si="112"/>
        <v>0.27</v>
      </c>
      <c r="P91" s="70">
        <f t="shared" si="112"/>
        <v>0.27</v>
      </c>
      <c r="Q91" s="70">
        <f t="shared" si="112"/>
        <v>0.27</v>
      </c>
      <c r="R91" s="70">
        <f t="shared" si="112"/>
        <v>0.27</v>
      </c>
      <c r="S91" s="70">
        <f t="shared" si="112"/>
        <v>0.27</v>
      </c>
      <c r="T91" s="70">
        <f t="shared" si="112"/>
        <v>0.27</v>
      </c>
      <c r="U91" s="70">
        <f t="shared" si="112"/>
        <v>0.27</v>
      </c>
      <c r="V91" s="70">
        <f t="shared" si="112"/>
        <v>0.27</v>
      </c>
      <c r="W91" s="70">
        <f t="shared" si="112"/>
        <v>0.27</v>
      </c>
      <c r="X91" s="70">
        <f t="shared" si="112"/>
        <v>0.27</v>
      </c>
      <c r="Y91" s="70">
        <f t="shared" si="112"/>
        <v>0.27</v>
      </c>
      <c r="Z91" s="70">
        <f t="shared" si="112"/>
        <v>0.27</v>
      </c>
      <c r="AA91" s="70">
        <f t="shared" si="112"/>
        <v>0.27</v>
      </c>
      <c r="AB91" s="70">
        <f t="shared" si="112"/>
        <v>0.27</v>
      </c>
      <c r="AC91" s="70">
        <f t="shared" si="112"/>
        <v>0.27</v>
      </c>
      <c r="AD91" s="70">
        <f t="shared" si="112"/>
        <v>0.27</v>
      </c>
      <c r="AE91" s="70">
        <f t="shared" si="112"/>
        <v>0.27</v>
      </c>
      <c r="AF91" s="70">
        <f>AG91</f>
        <v>0.27</v>
      </c>
      <c r="AG91" s="240">
        <f>'Data Non-Energy-Sector'!E47</f>
        <v>0.27</v>
      </c>
      <c r="AH91" s="65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3"/>
      <c r="CJ91" s="73"/>
      <c r="CK91" s="73"/>
      <c r="CL91" s="73"/>
      <c r="CM91" s="73"/>
      <c r="CN91" s="73"/>
      <c r="CO91" s="73"/>
      <c r="CP91" s="73"/>
      <c r="CQ91" s="73"/>
      <c r="CR91" s="73"/>
      <c r="CS91" s="73"/>
      <c r="CT91" s="73"/>
      <c r="CU91" s="73"/>
      <c r="CV91" s="73"/>
      <c r="CW91" s="73"/>
      <c r="CX91" s="73"/>
      <c r="CY91" s="73"/>
      <c r="CZ91" s="73"/>
      <c r="DA91" s="73"/>
      <c r="DB91" s="73"/>
      <c r="DC91" s="73"/>
      <c r="DD91" s="73"/>
      <c r="DE91" s="73"/>
      <c r="DF91" s="73"/>
      <c r="DG91" s="73"/>
      <c r="DH91" s="73"/>
      <c r="DI91" s="73"/>
      <c r="DJ91" s="73"/>
    </row>
    <row r="92" spans="2:114" x14ac:dyDescent="0.2">
      <c r="B92" s="236" t="str">
        <f>B4</f>
        <v>Electrochemical</v>
      </c>
      <c r="C92" s="65" t="s">
        <v>96</v>
      </c>
      <c r="D92" s="70">
        <f t="shared" si="112"/>
        <v>0.25</v>
      </c>
      <c r="E92" s="70">
        <f t="shared" si="112"/>
        <v>0.25</v>
      </c>
      <c r="F92" s="70">
        <f t="shared" si="112"/>
        <v>0.25</v>
      </c>
      <c r="G92" s="70">
        <f t="shared" si="112"/>
        <v>0.25</v>
      </c>
      <c r="H92" s="70">
        <f t="shared" si="112"/>
        <v>0.25</v>
      </c>
      <c r="I92" s="70">
        <f t="shared" si="112"/>
        <v>0.25</v>
      </c>
      <c r="J92" s="70">
        <f t="shared" si="112"/>
        <v>0.25</v>
      </c>
      <c r="K92" s="70">
        <f t="shared" si="112"/>
        <v>0.25</v>
      </c>
      <c r="L92" s="70">
        <f t="shared" si="112"/>
        <v>0.25</v>
      </c>
      <c r="M92" s="70">
        <f t="shared" si="112"/>
        <v>0.25</v>
      </c>
      <c r="N92" s="70">
        <f t="shared" si="112"/>
        <v>0.25</v>
      </c>
      <c r="O92" s="70">
        <f t="shared" si="112"/>
        <v>0.25</v>
      </c>
      <c r="P92" s="70">
        <f t="shared" si="112"/>
        <v>0.25</v>
      </c>
      <c r="Q92" s="70">
        <f t="shared" si="112"/>
        <v>0.25</v>
      </c>
      <c r="R92" s="70">
        <f t="shared" si="112"/>
        <v>0.25</v>
      </c>
      <c r="S92" s="70">
        <f t="shared" si="112"/>
        <v>0.25</v>
      </c>
      <c r="T92" s="70">
        <f t="shared" si="112"/>
        <v>0.25</v>
      </c>
      <c r="U92" s="70">
        <f t="shared" si="112"/>
        <v>0.25</v>
      </c>
      <c r="V92" s="70">
        <f t="shared" si="112"/>
        <v>0.25</v>
      </c>
      <c r="W92" s="70">
        <f t="shared" si="112"/>
        <v>0.25</v>
      </c>
      <c r="X92" s="70">
        <f t="shared" si="112"/>
        <v>0.25</v>
      </c>
      <c r="Y92" s="70">
        <f t="shared" si="112"/>
        <v>0.25</v>
      </c>
      <c r="Z92" s="70">
        <f t="shared" si="112"/>
        <v>0.25</v>
      </c>
      <c r="AA92" s="70">
        <f t="shared" si="112"/>
        <v>0.25</v>
      </c>
      <c r="AB92" s="70">
        <f t="shared" si="112"/>
        <v>0.25</v>
      </c>
      <c r="AC92" s="70">
        <f t="shared" si="112"/>
        <v>0.25</v>
      </c>
      <c r="AD92" s="70">
        <f t="shared" si="112"/>
        <v>0.25</v>
      </c>
      <c r="AE92" s="70">
        <f t="shared" si="112"/>
        <v>0.25</v>
      </c>
      <c r="AF92" s="70">
        <f t="shared" ref="AF92:AF94" si="113">AG92</f>
        <v>0.25</v>
      </c>
      <c r="AG92" s="240">
        <f>'Data Non-Energy-Sector'!E48</f>
        <v>0.25</v>
      </c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</row>
    <row r="93" spans="2:114" x14ac:dyDescent="0.2">
      <c r="B93" s="236" t="str">
        <f>B5</f>
        <v>Chemical</v>
      </c>
      <c r="C93" s="65" t="s">
        <v>96</v>
      </c>
      <c r="D93" s="70">
        <f t="shared" si="112"/>
        <v>0.11</v>
      </c>
      <c r="E93" s="70">
        <f t="shared" si="112"/>
        <v>0.11</v>
      </c>
      <c r="F93" s="70">
        <f t="shared" si="112"/>
        <v>0.11</v>
      </c>
      <c r="G93" s="70">
        <f t="shared" si="112"/>
        <v>0.11</v>
      </c>
      <c r="H93" s="70">
        <f t="shared" si="112"/>
        <v>0.11</v>
      </c>
      <c r="I93" s="70">
        <f t="shared" si="112"/>
        <v>0.11</v>
      </c>
      <c r="J93" s="70">
        <f t="shared" si="112"/>
        <v>0.11</v>
      </c>
      <c r="K93" s="70">
        <f t="shared" si="112"/>
        <v>0.11</v>
      </c>
      <c r="L93" s="70">
        <f t="shared" si="112"/>
        <v>0.11</v>
      </c>
      <c r="M93" s="70">
        <f t="shared" si="112"/>
        <v>0.11</v>
      </c>
      <c r="N93" s="70">
        <f t="shared" si="112"/>
        <v>0.11</v>
      </c>
      <c r="O93" s="70">
        <f t="shared" si="112"/>
        <v>0.11</v>
      </c>
      <c r="P93" s="70">
        <f t="shared" si="112"/>
        <v>0.11</v>
      </c>
      <c r="Q93" s="70">
        <f t="shared" si="112"/>
        <v>0.11</v>
      </c>
      <c r="R93" s="70">
        <f t="shared" si="112"/>
        <v>0.11</v>
      </c>
      <c r="S93" s="70">
        <f t="shared" si="112"/>
        <v>0.11</v>
      </c>
      <c r="T93" s="70">
        <f t="shared" si="112"/>
        <v>0.11</v>
      </c>
      <c r="U93" s="70">
        <f t="shared" si="112"/>
        <v>0.11</v>
      </c>
      <c r="V93" s="70">
        <f t="shared" si="112"/>
        <v>0.11</v>
      </c>
      <c r="W93" s="70">
        <f t="shared" si="112"/>
        <v>0.11</v>
      </c>
      <c r="X93" s="70">
        <f t="shared" si="112"/>
        <v>0.11</v>
      </c>
      <c r="Y93" s="70">
        <f t="shared" si="112"/>
        <v>0.11</v>
      </c>
      <c r="Z93" s="70">
        <f t="shared" si="112"/>
        <v>0.11</v>
      </c>
      <c r="AA93" s="70">
        <f t="shared" si="112"/>
        <v>0.11</v>
      </c>
      <c r="AB93" s="70">
        <f t="shared" si="112"/>
        <v>0.11</v>
      </c>
      <c r="AC93" s="70">
        <f t="shared" si="112"/>
        <v>0.11</v>
      </c>
      <c r="AD93" s="70">
        <f t="shared" si="112"/>
        <v>0.11</v>
      </c>
      <c r="AE93" s="70">
        <f t="shared" si="112"/>
        <v>0.11</v>
      </c>
      <c r="AF93" s="70">
        <f t="shared" si="113"/>
        <v>0.11</v>
      </c>
      <c r="AG93" s="240">
        <f>'Data Non-Energy-Sector'!E49</f>
        <v>0.11</v>
      </c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</row>
    <row r="94" spans="2:114" x14ac:dyDescent="0.2">
      <c r="B94" s="236" t="str">
        <f>B6</f>
        <v>others</v>
      </c>
      <c r="C94" s="65" t="s">
        <v>96</v>
      </c>
      <c r="D94" s="70">
        <f t="shared" si="112"/>
        <v>0.37</v>
      </c>
      <c r="E94" s="70">
        <f t="shared" si="112"/>
        <v>0.37</v>
      </c>
      <c r="F94" s="70">
        <f t="shared" si="112"/>
        <v>0.37</v>
      </c>
      <c r="G94" s="70">
        <f t="shared" si="112"/>
        <v>0.37</v>
      </c>
      <c r="H94" s="70">
        <f t="shared" si="112"/>
        <v>0.37</v>
      </c>
      <c r="I94" s="70">
        <f t="shared" si="112"/>
        <v>0.37</v>
      </c>
      <c r="J94" s="70">
        <f t="shared" si="112"/>
        <v>0.37</v>
      </c>
      <c r="K94" s="70">
        <f t="shared" si="112"/>
        <v>0.37</v>
      </c>
      <c r="L94" s="70">
        <f t="shared" si="112"/>
        <v>0.37</v>
      </c>
      <c r="M94" s="70">
        <f t="shared" si="112"/>
        <v>0.37</v>
      </c>
      <c r="N94" s="70">
        <f t="shared" si="112"/>
        <v>0.37</v>
      </c>
      <c r="O94" s="70">
        <f t="shared" si="112"/>
        <v>0.37</v>
      </c>
      <c r="P94" s="70">
        <f t="shared" si="112"/>
        <v>0.37</v>
      </c>
      <c r="Q94" s="70">
        <f t="shared" si="112"/>
        <v>0.37</v>
      </c>
      <c r="R94" s="70">
        <f t="shared" si="112"/>
        <v>0.37</v>
      </c>
      <c r="S94" s="70">
        <f t="shared" si="112"/>
        <v>0.37</v>
      </c>
      <c r="T94" s="70">
        <f t="shared" si="112"/>
        <v>0.37</v>
      </c>
      <c r="U94" s="70">
        <f t="shared" si="112"/>
        <v>0.37</v>
      </c>
      <c r="V94" s="70">
        <f t="shared" si="112"/>
        <v>0.37</v>
      </c>
      <c r="W94" s="70">
        <f t="shared" si="112"/>
        <v>0.37</v>
      </c>
      <c r="X94" s="70">
        <f t="shared" si="112"/>
        <v>0.37</v>
      </c>
      <c r="Y94" s="70">
        <f t="shared" si="112"/>
        <v>0.37</v>
      </c>
      <c r="Z94" s="70">
        <f t="shared" si="112"/>
        <v>0.37</v>
      </c>
      <c r="AA94" s="70">
        <f t="shared" si="112"/>
        <v>0.37</v>
      </c>
      <c r="AB94" s="70">
        <f t="shared" si="112"/>
        <v>0.37</v>
      </c>
      <c r="AC94" s="70">
        <f t="shared" si="112"/>
        <v>0.37</v>
      </c>
      <c r="AD94" s="70">
        <f t="shared" si="112"/>
        <v>0.37</v>
      </c>
      <c r="AE94" s="70">
        <f t="shared" si="112"/>
        <v>0.37</v>
      </c>
      <c r="AF94" s="70">
        <f t="shared" si="113"/>
        <v>0.37</v>
      </c>
      <c r="AG94" s="240">
        <f>'Data Non-Energy-Sector'!E50</f>
        <v>0.37</v>
      </c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</row>
    <row r="95" spans="2:114" x14ac:dyDescent="0.2"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</row>
    <row r="96" spans="2:114" x14ac:dyDescent="0.2">
      <c r="B96" s="64" t="s">
        <v>99</v>
      </c>
      <c r="C96" s="65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</row>
    <row r="97" spans="2:114" x14ac:dyDescent="0.2">
      <c r="B97" s="64" t="s">
        <v>57</v>
      </c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</row>
    <row r="98" spans="2:114" x14ac:dyDescent="0.2">
      <c r="B98" s="236" t="str">
        <f>B91</f>
        <v>Electrical</v>
      </c>
      <c r="C98" s="65" t="s">
        <v>2</v>
      </c>
      <c r="D98" s="247">
        <f t="shared" ref="D98:AF98" si="114">D$84*D91</f>
        <v>0.46782503306821765</v>
      </c>
      <c r="E98" s="247">
        <f t="shared" si="114"/>
        <v>0.48175837038953834</v>
      </c>
      <c r="F98" s="247">
        <f t="shared" si="114"/>
        <v>0.48902550864769168</v>
      </c>
      <c r="G98" s="247">
        <f t="shared" si="114"/>
        <v>0.49771519178062318</v>
      </c>
      <c r="H98" s="247">
        <f t="shared" si="114"/>
        <v>0.50514290657439442</v>
      </c>
      <c r="I98" s="247">
        <f t="shared" si="114"/>
        <v>0.54454995192727895</v>
      </c>
      <c r="J98" s="247">
        <f t="shared" si="114"/>
        <v>0.54260413354531001</v>
      </c>
      <c r="K98" s="247">
        <f t="shared" si="114"/>
        <v>0.54449236811568336</v>
      </c>
      <c r="L98" s="247">
        <f t="shared" si="114"/>
        <v>0.68155756044749194</v>
      </c>
      <c r="M98" s="247">
        <f t="shared" si="114"/>
        <v>0.74438741450068402</v>
      </c>
      <c r="N98" s="247">
        <f t="shared" si="114"/>
        <v>0.75655762493084999</v>
      </c>
      <c r="O98" s="247">
        <f t="shared" si="114"/>
        <v>0.8256608529597943</v>
      </c>
      <c r="P98" s="247">
        <f t="shared" si="114"/>
        <v>0.84720135181671385</v>
      </c>
      <c r="Q98" s="247">
        <f t="shared" si="114"/>
        <v>0.93545770913489945</v>
      </c>
      <c r="R98" s="247">
        <f t="shared" si="114"/>
        <v>1.029926314641513</v>
      </c>
      <c r="S98" s="247">
        <f t="shared" si="114"/>
        <v>1.0799999858766263</v>
      </c>
      <c r="T98" s="247">
        <f t="shared" si="114"/>
        <v>1.1069999557678283</v>
      </c>
      <c r="U98" s="247">
        <f t="shared" si="114"/>
        <v>0.86399994111462408</v>
      </c>
      <c r="V98" s="247">
        <f t="shared" si="114"/>
        <v>0.8639999311220512</v>
      </c>
      <c r="W98" s="247">
        <f t="shared" si="114"/>
        <v>0.64799991415455971</v>
      </c>
      <c r="X98" s="247">
        <f t="shared" si="114"/>
        <v>2.861999883623918</v>
      </c>
      <c r="Y98" s="247">
        <f t="shared" si="114"/>
        <v>2.8079998108069559</v>
      </c>
      <c r="Z98" s="247">
        <f t="shared" si="114"/>
        <v>1.6469998348708539</v>
      </c>
      <c r="AA98" s="247">
        <f t="shared" si="114"/>
        <v>1.5929999481535537</v>
      </c>
      <c r="AB98" s="247">
        <f t="shared" si="114"/>
        <v>1.5929999491570443</v>
      </c>
      <c r="AC98" s="247">
        <f t="shared" si="114"/>
        <v>1.8629999293003003</v>
      </c>
      <c r="AD98" s="247">
        <f t="shared" si="114"/>
        <v>2.0941913369670568</v>
      </c>
      <c r="AE98" s="247">
        <f t="shared" si="114"/>
        <v>1.8539771254065045</v>
      </c>
      <c r="AF98" s="247">
        <f t="shared" si="114"/>
        <v>1.7761671056579766</v>
      </c>
      <c r="AG98" s="247">
        <f t="shared" ref="AG98" si="115">AG$84*AG91</f>
        <v>2.1320909025092467</v>
      </c>
      <c r="AH98" s="247">
        <f t="shared" ref="AH98:BL98" si="116">AG98*(1+AH$87)</f>
        <v>2.2003178113895427</v>
      </c>
      <c r="AI98" s="247">
        <f t="shared" si="116"/>
        <v>2.2707279813540082</v>
      </c>
      <c r="AJ98" s="247">
        <f t="shared" si="116"/>
        <v>2.3433912767573366</v>
      </c>
      <c r="AK98" s="247">
        <f t="shared" si="116"/>
        <v>2.4183797976135715</v>
      </c>
      <c r="AL98" s="247">
        <f t="shared" si="116"/>
        <v>2.4957679511372057</v>
      </c>
      <c r="AM98" s="247">
        <f t="shared" si="116"/>
        <v>2.5756325255735963</v>
      </c>
      <c r="AN98" s="247">
        <f t="shared" si="116"/>
        <v>2.6580527663919513</v>
      </c>
      <c r="AO98" s="247">
        <f t="shared" si="116"/>
        <v>2.743110454916494</v>
      </c>
      <c r="AP98" s="247">
        <f t="shared" si="116"/>
        <v>2.830889989473822</v>
      </c>
      <c r="AQ98" s="247">
        <f t="shared" si="116"/>
        <v>2.9214784691369844</v>
      </c>
      <c r="AR98" s="247">
        <f t="shared" si="116"/>
        <v>3.0149657801493679</v>
      </c>
      <c r="AS98" s="247">
        <f t="shared" si="116"/>
        <v>3.1114446851141477</v>
      </c>
      <c r="AT98" s="247">
        <f t="shared" si="116"/>
        <v>3.2110109150378006</v>
      </c>
      <c r="AU98" s="247">
        <f t="shared" si="116"/>
        <v>3.3137632643190105</v>
      </c>
      <c r="AV98" s="247">
        <f t="shared" si="116"/>
        <v>3.4198036887772187</v>
      </c>
      <c r="AW98" s="247">
        <f t="shared" si="116"/>
        <v>3.5292374068180896</v>
      </c>
      <c r="AX98" s="247">
        <f t="shared" si="116"/>
        <v>3.6421730038362687</v>
      </c>
      <c r="AY98" s="247">
        <f t="shared" si="116"/>
        <v>3.7587225399590296</v>
      </c>
      <c r="AZ98" s="247">
        <f t="shared" si="116"/>
        <v>3.8790016612377185</v>
      </c>
      <c r="BA98" s="247">
        <f t="shared" si="116"/>
        <v>4.0031297143973257</v>
      </c>
      <c r="BB98" s="247">
        <f t="shared" si="116"/>
        <v>4.1312298652580406</v>
      </c>
      <c r="BC98" s="247">
        <f t="shared" si="116"/>
        <v>4.2634292209462981</v>
      </c>
      <c r="BD98" s="247">
        <f t="shared" si="116"/>
        <v>4.3998589560165797</v>
      </c>
      <c r="BE98" s="247">
        <f t="shared" si="116"/>
        <v>4.5406544426091102</v>
      </c>
      <c r="BF98" s="247">
        <f t="shared" si="116"/>
        <v>4.6859553847726021</v>
      </c>
      <c r="BG98" s="247">
        <f t="shared" si="116"/>
        <v>4.8359059570853251</v>
      </c>
      <c r="BH98" s="247">
        <f t="shared" si="116"/>
        <v>4.9906549477120556</v>
      </c>
      <c r="BI98" s="247">
        <f t="shared" si="116"/>
        <v>5.1503559060388415</v>
      </c>
      <c r="BJ98" s="247">
        <f t="shared" si="116"/>
        <v>5.3151672950320847</v>
      </c>
      <c r="BK98" s="247">
        <f t="shared" si="116"/>
        <v>5.4852526484731117</v>
      </c>
      <c r="BL98" s="247">
        <f t="shared" si="116"/>
        <v>5.660780733224251</v>
      </c>
      <c r="BM98" s="247">
        <f t="shared" ref="BM98:BM101" si="117">BL98*(1+BM$87)</f>
        <v>5.8419257166874274</v>
      </c>
      <c r="BN98" s="247">
        <f t="shared" ref="BN98:BN101" si="118">BM98*(1+BN$87)</f>
        <v>6.0288673396214252</v>
      </c>
      <c r="BO98" s="247">
        <f t="shared" ref="BO98:BO101" si="119">BN98*(1+BO$87)</f>
        <v>6.2217910944893111</v>
      </c>
      <c r="BP98" s="247">
        <f t="shared" ref="BP98:BP101" si="120">BO98*(1+BP$87)</f>
        <v>6.420888409512969</v>
      </c>
      <c r="BQ98" s="247">
        <f t="shared" ref="BQ98:BQ101" si="121">BP98*(1+BQ$87)</f>
        <v>6.6263568386173839</v>
      </c>
      <c r="BR98" s="247">
        <f t="shared" ref="BR98:BR101" si="122">BQ98*(1+BR$87)</f>
        <v>6.8384002574531406</v>
      </c>
      <c r="BS98" s="247">
        <f t="shared" ref="BS98:BS101" si="123">BR98*(1+BS$87)</f>
        <v>7.057229065691641</v>
      </c>
      <c r="BT98" s="247">
        <f t="shared" ref="BT98:BT101" si="124">BS98*(1+BT$87)</f>
        <v>7.2830603957937736</v>
      </c>
      <c r="BU98" s="247">
        <f t="shared" ref="BU98:BU101" si="125">BT98*(1+BU$87)</f>
        <v>7.5161183284591742</v>
      </c>
      <c r="BV98" s="247">
        <f t="shared" ref="BV98:BV101" si="126">BU98*(1+BV$87)</f>
        <v>7.7566341149698683</v>
      </c>
      <c r="BW98" s="247">
        <f t="shared" ref="BW98:BW101" si="127">BV98*(1+BW$87)</f>
        <v>8.0048464066489036</v>
      </c>
      <c r="BX98" s="247">
        <f t="shared" ref="BX98:BX101" si="128">BW98*(1+BX$87)</f>
        <v>8.2610014916616681</v>
      </c>
      <c r="BY98" s="247">
        <f t="shared" ref="BY98:BY101" si="129">BX98*(1+BY$87)</f>
        <v>8.5253535393948425</v>
      </c>
      <c r="BZ98" s="247">
        <f t="shared" ref="BZ98:BZ101" si="130">BY98*(1+BZ$87)</f>
        <v>8.7981648526554785</v>
      </c>
      <c r="CA98" s="247">
        <f t="shared" ref="CA98:CA101" si="131">BZ98*(1+CA$87)</f>
        <v>9.0797061279404545</v>
      </c>
      <c r="CB98" s="247">
        <f t="shared" ref="CB98:CB101" si="132">CA98*(1+CB$87)</f>
        <v>9.3702567240345491</v>
      </c>
      <c r="CC98" s="247">
        <f t="shared" ref="CC98:CC101" si="133">CB98*(1+CC$87)</f>
        <v>9.6701049392036555</v>
      </c>
      <c r="CD98" s="247">
        <f t="shared" ref="CD98:CD101" si="134">CC98*(1+CD$87)</f>
        <v>9.9795482972581731</v>
      </c>
      <c r="CE98" s="247">
        <f t="shared" ref="CE98:CE101" si="135">CD98*(1+CE$87)</f>
        <v>10.298893842770434</v>
      </c>
      <c r="CF98" s="247">
        <f t="shared" ref="CF98:CF101" si="136">CE98*(1+CF$87)</f>
        <v>10.628458445739088</v>
      </c>
      <c r="CG98" s="247">
        <f t="shared" ref="CG98:CG101" si="137">CF98*(1+CG$87)</f>
        <v>10.96856911600274</v>
      </c>
      <c r="CH98" s="247">
        <f t="shared" ref="CH98:CH101" si="138">CG98*(1+CH$87)</f>
        <v>11.319563327714828</v>
      </c>
      <c r="CI98" s="247">
        <f t="shared" ref="CI98:CI101" si="139">CH98*(1+CI$87)</f>
        <v>11.681789354201703</v>
      </c>
      <c r="CJ98" s="247">
        <f t="shared" ref="CJ98:CJ101" si="140">CI98*(1+CJ$87)</f>
        <v>12.055606613536158</v>
      </c>
      <c r="CK98" s="247">
        <f t="shared" ref="CK98:CK101" si="141">CJ98*(1+CK$87)</f>
        <v>12.441386025169315</v>
      </c>
      <c r="CL98" s="247">
        <f t="shared" ref="CL98:CL101" si="142">CK98*(1+CL$87)</f>
        <v>12.839510377974733</v>
      </c>
      <c r="CM98" s="247">
        <f t="shared" ref="CM98:CM101" si="143">CL98*(1+CM$87)</f>
        <v>13.250374710069925</v>
      </c>
      <c r="CN98" s="247">
        <f t="shared" ref="CN98:CN101" si="144">CM98*(1+CN$87)</f>
        <v>13.674386700792164</v>
      </c>
      <c r="CO98" s="247">
        <f t="shared" ref="CO98:CO101" si="145">CN98*(1+CO$87)</f>
        <v>14.111967075217514</v>
      </c>
      <c r="CP98" s="247">
        <f t="shared" ref="CP98:CP101" si="146">CO98*(1+CP$87)</f>
        <v>14.563550021624474</v>
      </c>
      <c r="CQ98" s="247">
        <f t="shared" ref="CQ98:CQ101" si="147">CP98*(1+CQ$87)</f>
        <v>15.029583622316457</v>
      </c>
      <c r="CR98" s="247">
        <f t="shared" ref="CR98:CR101" si="148">CQ98*(1+CR$87)</f>
        <v>15.510530298230584</v>
      </c>
      <c r="CS98" s="247">
        <f t="shared" ref="CS98:CS101" si="149">CR98*(1+CS$87)</f>
        <v>16.006867267773963</v>
      </c>
      <c r="CT98" s="247">
        <f t="shared" ref="CT98:CT101" si="150">CS98*(1+CT$87)</f>
        <v>16.519087020342731</v>
      </c>
      <c r="CU98" s="247">
        <f t="shared" ref="CU98:CU101" si="151">CT98*(1+CU$87)</f>
        <v>17.0476978049937</v>
      </c>
      <c r="CV98" s="247">
        <f t="shared" ref="CV98:CV101" si="152">CU98*(1+CV$87)</f>
        <v>17.593224134753498</v>
      </c>
      <c r="CW98" s="247">
        <f t="shared" ref="CW98:CW101" si="153">CV98*(1+CW$87)</f>
        <v>18.15620730706561</v>
      </c>
      <c r="CX98" s="247">
        <f t="shared" ref="CX98:CX101" si="154">CW98*(1+CX$87)</f>
        <v>18.737205940891709</v>
      </c>
      <c r="CY98" s="247">
        <f t="shared" ref="CY98:CY101" si="155">CX98*(1+CY$87)</f>
        <v>19.336796531000243</v>
      </c>
      <c r="CZ98" s="247">
        <f t="shared" ref="CZ98:CZ101" si="156">CY98*(1+CZ$87)</f>
        <v>19.955574019992252</v>
      </c>
      <c r="DA98" s="247">
        <f t="shared" ref="DA98:DA101" si="157">CZ98*(1+DA$87)</f>
        <v>20.594152388632004</v>
      </c>
      <c r="DB98" s="247">
        <f t="shared" ref="DB98:DB101" si="158">DA98*(1+DB$87)</f>
        <v>21.25316526506823</v>
      </c>
      <c r="DC98" s="247">
        <f t="shared" ref="DC98:DC101" si="159">DB98*(1+DC$87)</f>
        <v>21.933266553550414</v>
      </c>
      <c r="DD98" s="247">
        <f t="shared" ref="DD98:DD101" si="160">DC98*(1+DD$87)</f>
        <v>22.635131083264028</v>
      </c>
      <c r="DE98" s="247">
        <f t="shared" ref="DE98:DE101" si="161">DD98*(1+DE$87)</f>
        <v>23.359455277928479</v>
      </c>
      <c r="DF98" s="247">
        <f t="shared" ref="DF98:DF101" si="162">DE98*(1+DF$87)</f>
        <v>24.106957846822191</v>
      </c>
      <c r="DG98" s="247">
        <f t="shared" ref="DG98:DG101" si="163">DF98*(1+DG$87)</f>
        <v>24.878380497920503</v>
      </c>
      <c r="DH98" s="247">
        <f t="shared" ref="DH98:DH101" si="164">DG98*(1+DH$87)</f>
        <v>25.674488673853961</v>
      </c>
      <c r="DI98" s="247">
        <f t="shared" ref="DI98:DI101" si="165">DH98*(1+DI$87)</f>
        <v>26.49607231141729</v>
      </c>
      <c r="DJ98" s="247">
        <f t="shared" ref="DJ98:DJ101" si="166">DI98*(1+DJ$87)</f>
        <v>27.343946625382642</v>
      </c>
    </row>
    <row r="99" spans="2:114" x14ac:dyDescent="0.2">
      <c r="B99" s="236" t="str">
        <f t="shared" ref="B99:B101" si="167">B92</f>
        <v>Electrochemical</v>
      </c>
      <c r="C99" s="65" t="s">
        <v>2</v>
      </c>
      <c r="D99" s="247">
        <f t="shared" ref="D99:AF99" si="168">D$84*D92</f>
        <v>0.43317132691501631</v>
      </c>
      <c r="E99" s="247">
        <f t="shared" si="168"/>
        <v>0.44607256517549843</v>
      </c>
      <c r="F99" s="247">
        <f t="shared" si="168"/>
        <v>0.45280139689601079</v>
      </c>
      <c r="G99" s="247">
        <f t="shared" si="168"/>
        <v>0.46084739979687328</v>
      </c>
      <c r="H99" s="247">
        <f t="shared" si="168"/>
        <v>0.46772491349480966</v>
      </c>
      <c r="I99" s="247">
        <f t="shared" si="168"/>
        <v>0.50421291845118421</v>
      </c>
      <c r="J99" s="247">
        <f t="shared" si="168"/>
        <v>0.50241123476417593</v>
      </c>
      <c r="K99" s="247">
        <f t="shared" si="168"/>
        <v>0.50415960010711414</v>
      </c>
      <c r="L99" s="247">
        <f t="shared" si="168"/>
        <v>0.63107181522915912</v>
      </c>
      <c r="M99" s="247">
        <f t="shared" si="168"/>
        <v>0.6892476060191518</v>
      </c>
      <c r="N99" s="247">
        <f t="shared" si="168"/>
        <v>0.70051631938041659</v>
      </c>
      <c r="O99" s="247">
        <f t="shared" si="168"/>
        <v>0.76450078977758729</v>
      </c>
      <c r="P99" s="247">
        <f t="shared" si="168"/>
        <v>0.78444569612658688</v>
      </c>
      <c r="Q99" s="247">
        <f t="shared" si="168"/>
        <v>0.86616454549527722</v>
      </c>
      <c r="R99" s="247">
        <f t="shared" si="168"/>
        <v>0.95363547651991942</v>
      </c>
      <c r="S99" s="247">
        <f t="shared" si="168"/>
        <v>0.99999998692280212</v>
      </c>
      <c r="T99" s="247">
        <f t="shared" si="168"/>
        <v>1.0249999590442853</v>
      </c>
      <c r="U99" s="247">
        <f t="shared" si="168"/>
        <v>0.79999994547650377</v>
      </c>
      <c r="V99" s="247">
        <f t="shared" si="168"/>
        <v>0.79999993622412147</v>
      </c>
      <c r="W99" s="247">
        <f t="shared" si="168"/>
        <v>0.59999992051348117</v>
      </c>
      <c r="X99" s="247">
        <f t="shared" si="168"/>
        <v>2.6499998922443684</v>
      </c>
      <c r="Y99" s="247">
        <f t="shared" si="168"/>
        <v>2.5999998248212552</v>
      </c>
      <c r="Z99" s="247">
        <f t="shared" si="168"/>
        <v>1.5249998471026425</v>
      </c>
      <c r="AA99" s="247">
        <f t="shared" si="168"/>
        <v>1.4749999519940311</v>
      </c>
      <c r="AB99" s="247">
        <f t="shared" si="168"/>
        <v>1.4749999529231892</v>
      </c>
      <c r="AC99" s="247">
        <f t="shared" si="168"/>
        <v>1.724999934537315</v>
      </c>
      <c r="AD99" s="247">
        <f t="shared" si="168"/>
        <v>1.9390660527472747</v>
      </c>
      <c r="AE99" s="247">
        <f t="shared" si="168"/>
        <v>1.716645486487504</v>
      </c>
      <c r="AF99" s="247">
        <f t="shared" si="168"/>
        <v>1.6445991719055337</v>
      </c>
      <c r="AG99" s="247">
        <f t="shared" ref="AG99" si="169">AG$84*AG92</f>
        <v>1.9741582430641174</v>
      </c>
      <c r="AH99" s="247">
        <f t="shared" ref="AH99:BL99" si="170">AG99*(1+AH$87)</f>
        <v>2.037331306842169</v>
      </c>
      <c r="AI99" s="247">
        <f t="shared" si="170"/>
        <v>2.1025259086611183</v>
      </c>
      <c r="AJ99" s="247">
        <f t="shared" si="170"/>
        <v>2.1698067377382744</v>
      </c>
      <c r="AK99" s="247">
        <f t="shared" si="170"/>
        <v>2.239240553345899</v>
      </c>
      <c r="AL99" s="247">
        <f t="shared" si="170"/>
        <v>2.3108962510529678</v>
      </c>
      <c r="AM99" s="247">
        <f t="shared" si="170"/>
        <v>2.3848449310866626</v>
      </c>
      <c r="AN99" s="247">
        <f t="shared" si="170"/>
        <v>2.4611599688814358</v>
      </c>
      <c r="AO99" s="247">
        <f t="shared" si="170"/>
        <v>2.5399170878856419</v>
      </c>
      <c r="AP99" s="247">
        <f t="shared" si="170"/>
        <v>2.6211944346979825</v>
      </c>
      <c r="AQ99" s="247">
        <f t="shared" si="170"/>
        <v>2.7050726566083179</v>
      </c>
      <c r="AR99" s="247">
        <f t="shared" si="170"/>
        <v>2.7916349816197843</v>
      </c>
      <c r="AS99" s="247">
        <f t="shared" si="170"/>
        <v>2.8809673010316175</v>
      </c>
      <c r="AT99" s="247">
        <f t="shared" si="170"/>
        <v>2.9731582546646291</v>
      </c>
      <c r="AU99" s="247">
        <f t="shared" si="170"/>
        <v>3.0682993188138972</v>
      </c>
      <c r="AV99" s="247">
        <f t="shared" si="170"/>
        <v>3.166484897015942</v>
      </c>
      <c r="AW99" s="247">
        <f t="shared" si="170"/>
        <v>3.2678124137204523</v>
      </c>
      <c r="AX99" s="247">
        <f t="shared" si="170"/>
        <v>3.3723824109595069</v>
      </c>
      <c r="AY99" s="247">
        <f t="shared" si="170"/>
        <v>3.4802986481102112</v>
      </c>
      <c r="AZ99" s="247">
        <f t="shared" si="170"/>
        <v>3.5916682048497379</v>
      </c>
      <c r="BA99" s="247">
        <f t="shared" si="170"/>
        <v>3.7066015874049296</v>
      </c>
      <c r="BB99" s="247">
        <f t="shared" si="170"/>
        <v>3.8252128382018875</v>
      </c>
      <c r="BC99" s="247">
        <f t="shared" si="170"/>
        <v>3.947619649024348</v>
      </c>
      <c r="BD99" s="247">
        <f t="shared" si="170"/>
        <v>4.0739434777931276</v>
      </c>
      <c r="BE99" s="247">
        <f t="shared" si="170"/>
        <v>4.2043096690825079</v>
      </c>
      <c r="BF99" s="247">
        <f t="shared" si="170"/>
        <v>4.3388475784931479</v>
      </c>
      <c r="BG99" s="247">
        <f t="shared" si="170"/>
        <v>4.4776907010049287</v>
      </c>
      <c r="BH99" s="247">
        <f t="shared" si="170"/>
        <v>4.6209768034370864</v>
      </c>
      <c r="BI99" s="247">
        <f t="shared" si="170"/>
        <v>4.7688480611470734</v>
      </c>
      <c r="BJ99" s="247">
        <f t="shared" si="170"/>
        <v>4.9214511991037799</v>
      </c>
      <c r="BK99" s="247">
        <f t="shared" si="170"/>
        <v>5.078937637475101</v>
      </c>
      <c r="BL99" s="247">
        <f t="shared" si="170"/>
        <v>5.2414636418743044</v>
      </c>
      <c r="BM99" s="247">
        <f t="shared" si="117"/>
        <v>5.4091904784142821</v>
      </c>
      <c r="BN99" s="247">
        <f t="shared" si="118"/>
        <v>5.5822845737235394</v>
      </c>
      <c r="BO99" s="247">
        <f t="shared" si="119"/>
        <v>5.7609176800826924</v>
      </c>
      <c r="BP99" s="247">
        <f t="shared" si="120"/>
        <v>5.9452670458453385</v>
      </c>
      <c r="BQ99" s="247">
        <f t="shared" si="121"/>
        <v>6.1355155913123891</v>
      </c>
      <c r="BR99" s="247">
        <f t="shared" si="122"/>
        <v>6.3318520902343858</v>
      </c>
      <c r="BS99" s="247">
        <f t="shared" si="123"/>
        <v>6.5344713571218866</v>
      </c>
      <c r="BT99" s="247">
        <f t="shared" si="124"/>
        <v>6.7435744405497875</v>
      </c>
      <c r="BU99" s="247">
        <f t="shared" si="125"/>
        <v>6.9593688226473809</v>
      </c>
      <c r="BV99" s="247">
        <f t="shared" si="126"/>
        <v>7.1820686249720973</v>
      </c>
      <c r="BW99" s="247">
        <f t="shared" si="127"/>
        <v>7.411894820971205</v>
      </c>
      <c r="BX99" s="247">
        <f t="shared" si="128"/>
        <v>7.6490754552422837</v>
      </c>
      <c r="BY99" s="247">
        <f t="shared" si="129"/>
        <v>7.8938458698100371</v>
      </c>
      <c r="BZ99" s="247">
        <f t="shared" si="130"/>
        <v>8.1464489376439584</v>
      </c>
      <c r="CA99" s="247">
        <f t="shared" si="131"/>
        <v>8.4071353036485661</v>
      </c>
      <c r="CB99" s="247">
        <f t="shared" si="132"/>
        <v>8.67616363336532</v>
      </c>
      <c r="CC99" s="247">
        <f t="shared" si="133"/>
        <v>8.9538008696330103</v>
      </c>
      <c r="CD99" s="247">
        <f t="shared" si="134"/>
        <v>9.2403224974612677</v>
      </c>
      <c r="CE99" s="247">
        <f t="shared" si="135"/>
        <v>9.536012817380028</v>
      </c>
      <c r="CF99" s="247">
        <f t="shared" si="136"/>
        <v>9.8411652275361892</v>
      </c>
      <c r="CG99" s="247">
        <f t="shared" si="137"/>
        <v>10.156082514817347</v>
      </c>
      <c r="CH99" s="247">
        <f t="shared" si="138"/>
        <v>10.481077155291503</v>
      </c>
      <c r="CI99" s="247">
        <f t="shared" si="139"/>
        <v>10.816471624260831</v>
      </c>
      <c r="CJ99" s="247">
        <f t="shared" si="140"/>
        <v>11.162598716237179</v>
      </c>
      <c r="CK99" s="247">
        <f t="shared" si="141"/>
        <v>11.519801875156769</v>
      </c>
      <c r="CL99" s="247">
        <f t="shared" si="142"/>
        <v>11.888435535161786</v>
      </c>
      <c r="CM99" s="247">
        <f t="shared" si="143"/>
        <v>12.268865472286963</v>
      </c>
      <c r="CN99" s="247">
        <f t="shared" si="144"/>
        <v>12.661469167400146</v>
      </c>
      <c r="CO99" s="247">
        <f t="shared" si="145"/>
        <v>13.06663618075695</v>
      </c>
      <c r="CP99" s="247">
        <f t="shared" si="146"/>
        <v>13.484768538541173</v>
      </c>
      <c r="CQ99" s="247">
        <f t="shared" si="147"/>
        <v>13.916281131774491</v>
      </c>
      <c r="CR99" s="247">
        <f t="shared" si="148"/>
        <v>14.361602127991276</v>
      </c>
      <c r="CS99" s="247">
        <f t="shared" si="149"/>
        <v>14.821173396086998</v>
      </c>
      <c r="CT99" s="247">
        <f t="shared" si="150"/>
        <v>15.295450944761782</v>
      </c>
      <c r="CU99" s="247">
        <f t="shared" si="151"/>
        <v>15.78490537499416</v>
      </c>
      <c r="CV99" s="247">
        <f t="shared" si="152"/>
        <v>16.290022346993975</v>
      </c>
      <c r="CW99" s="247">
        <f t="shared" si="153"/>
        <v>16.811303062097782</v>
      </c>
      <c r="CX99" s="247">
        <f t="shared" si="154"/>
        <v>17.34926476008491</v>
      </c>
      <c r="CY99" s="247">
        <f t="shared" si="155"/>
        <v>17.904441232407628</v>
      </c>
      <c r="CZ99" s="247">
        <f t="shared" si="156"/>
        <v>18.477383351844672</v>
      </c>
      <c r="DA99" s="247">
        <f t="shared" si="157"/>
        <v>19.068659619103702</v>
      </c>
      <c r="DB99" s="247">
        <f t="shared" si="158"/>
        <v>19.678856726915022</v>
      </c>
      <c r="DC99" s="247">
        <f t="shared" si="159"/>
        <v>20.308580142176304</v>
      </c>
      <c r="DD99" s="247">
        <f t="shared" si="160"/>
        <v>20.958454706725945</v>
      </c>
      <c r="DE99" s="247">
        <f t="shared" si="161"/>
        <v>21.629125257341176</v>
      </c>
      <c r="DF99" s="247">
        <f t="shared" si="162"/>
        <v>22.321257265576094</v>
      </c>
      <c r="DG99" s="247">
        <f t="shared" si="163"/>
        <v>23.035537498074529</v>
      </c>
      <c r="DH99" s="247">
        <f t="shared" si="164"/>
        <v>23.772674698012914</v>
      </c>
      <c r="DI99" s="247">
        <f t="shared" si="165"/>
        <v>24.533400288349327</v>
      </c>
      <c r="DJ99" s="247">
        <f t="shared" si="166"/>
        <v>25.318469097576507</v>
      </c>
    </row>
    <row r="100" spans="2:114" x14ac:dyDescent="0.2">
      <c r="B100" s="236" t="str">
        <f t="shared" si="167"/>
        <v>Chemical</v>
      </c>
      <c r="C100" s="65" t="s">
        <v>2</v>
      </c>
      <c r="D100" s="247">
        <f t="shared" ref="D100:AF100" si="171">D$84*D93</f>
        <v>0.19059538384260719</v>
      </c>
      <c r="E100" s="247">
        <f t="shared" si="171"/>
        <v>0.19627192867721932</v>
      </c>
      <c r="F100" s="247">
        <f t="shared" si="171"/>
        <v>0.19923261463424474</v>
      </c>
      <c r="G100" s="247">
        <f t="shared" si="171"/>
        <v>0.20277285591062424</v>
      </c>
      <c r="H100" s="247">
        <f t="shared" si="171"/>
        <v>0.20579896193771624</v>
      </c>
      <c r="I100" s="247">
        <f t="shared" si="171"/>
        <v>0.22185368411852105</v>
      </c>
      <c r="J100" s="247">
        <f t="shared" si="171"/>
        <v>0.22106094329623741</v>
      </c>
      <c r="K100" s="247">
        <f t="shared" si="171"/>
        <v>0.22183022404713021</v>
      </c>
      <c r="L100" s="247">
        <f t="shared" si="171"/>
        <v>0.27767159870083002</v>
      </c>
      <c r="M100" s="247">
        <f t="shared" si="171"/>
        <v>0.3032689466484268</v>
      </c>
      <c r="N100" s="247">
        <f t="shared" si="171"/>
        <v>0.30822718052738329</v>
      </c>
      <c r="O100" s="247">
        <f t="shared" si="171"/>
        <v>0.33638034750213841</v>
      </c>
      <c r="P100" s="247">
        <f t="shared" si="171"/>
        <v>0.34515610629569821</v>
      </c>
      <c r="Q100" s="247">
        <f t="shared" si="171"/>
        <v>0.38111240001792196</v>
      </c>
      <c r="R100" s="247">
        <f t="shared" si="171"/>
        <v>0.41959960966876453</v>
      </c>
      <c r="S100" s="247">
        <f t="shared" si="171"/>
        <v>0.43999999424603292</v>
      </c>
      <c r="T100" s="247">
        <f t="shared" si="171"/>
        <v>0.45099998197948554</v>
      </c>
      <c r="U100" s="247">
        <f t="shared" si="171"/>
        <v>0.35199997600966165</v>
      </c>
      <c r="V100" s="247">
        <f t="shared" si="171"/>
        <v>0.35199997193861343</v>
      </c>
      <c r="W100" s="247">
        <f t="shared" si="171"/>
        <v>0.2639999650259317</v>
      </c>
      <c r="X100" s="247">
        <f t="shared" si="171"/>
        <v>1.1659999525875222</v>
      </c>
      <c r="Y100" s="247">
        <f t="shared" si="171"/>
        <v>1.1439999229213522</v>
      </c>
      <c r="Z100" s="247">
        <f t="shared" si="171"/>
        <v>0.67099993272516267</v>
      </c>
      <c r="AA100" s="247">
        <f t="shared" si="171"/>
        <v>0.64899997887737371</v>
      </c>
      <c r="AB100" s="247">
        <f t="shared" si="171"/>
        <v>0.64899997928620323</v>
      </c>
      <c r="AC100" s="247">
        <f t="shared" si="171"/>
        <v>0.7589999711964186</v>
      </c>
      <c r="AD100" s="247">
        <f t="shared" si="171"/>
        <v>0.85318906320880084</v>
      </c>
      <c r="AE100" s="247">
        <f t="shared" si="171"/>
        <v>0.75532401405450178</v>
      </c>
      <c r="AF100" s="247">
        <f t="shared" si="171"/>
        <v>0.72362363563843479</v>
      </c>
      <c r="AG100" s="247">
        <f t="shared" ref="AG100" si="172">AG$84*AG93</f>
        <v>0.86862962694821166</v>
      </c>
      <c r="AH100" s="247">
        <f t="shared" ref="AH100:BL100" si="173">AG100*(1+AH$87)</f>
        <v>0.89642577501055443</v>
      </c>
      <c r="AI100" s="247">
        <f t="shared" si="173"/>
        <v>0.92511139981089219</v>
      </c>
      <c r="AJ100" s="247">
        <f t="shared" si="173"/>
        <v>0.95471496460484073</v>
      </c>
      <c r="AK100" s="247">
        <f t="shared" si="173"/>
        <v>0.9852658434721957</v>
      </c>
      <c r="AL100" s="247">
        <f t="shared" si="173"/>
        <v>1.0167943504633059</v>
      </c>
      <c r="AM100" s="247">
        <f t="shared" si="173"/>
        <v>1.0493317696781317</v>
      </c>
      <c r="AN100" s="247">
        <f t="shared" si="173"/>
        <v>1.082910386307832</v>
      </c>
      <c r="AO100" s="247">
        <f t="shared" si="173"/>
        <v>1.1175635186696826</v>
      </c>
      <c r="AP100" s="247">
        <f t="shared" si="173"/>
        <v>1.1533255512671126</v>
      </c>
      <c r="AQ100" s="247">
        <f t="shared" si="173"/>
        <v>1.1902319689076601</v>
      </c>
      <c r="AR100" s="247">
        <f t="shared" si="173"/>
        <v>1.2283193919127053</v>
      </c>
      <c r="AS100" s="247">
        <f t="shared" si="173"/>
        <v>1.267625612453912</v>
      </c>
      <c r="AT100" s="247">
        <f t="shared" si="173"/>
        <v>1.3081896320524373</v>
      </c>
      <c r="AU100" s="247">
        <f t="shared" si="173"/>
        <v>1.3500517002781154</v>
      </c>
      <c r="AV100" s="247">
        <f t="shared" si="173"/>
        <v>1.3932533546870152</v>
      </c>
      <c r="AW100" s="247">
        <f t="shared" si="173"/>
        <v>1.4378374620369996</v>
      </c>
      <c r="AX100" s="247">
        <f t="shared" si="173"/>
        <v>1.4838482608221837</v>
      </c>
      <c r="AY100" s="247">
        <f t="shared" si="173"/>
        <v>1.5313314051684936</v>
      </c>
      <c r="AZ100" s="247">
        <f t="shared" si="173"/>
        <v>1.5803340101338854</v>
      </c>
      <c r="BA100" s="247">
        <f t="shared" si="173"/>
        <v>1.6309046984581699</v>
      </c>
      <c r="BB100" s="247">
        <f t="shared" si="173"/>
        <v>1.6830936488088313</v>
      </c>
      <c r="BC100" s="247">
        <f t="shared" si="173"/>
        <v>1.7369526455707138</v>
      </c>
      <c r="BD100" s="247">
        <f t="shared" si="173"/>
        <v>1.7925351302289767</v>
      </c>
      <c r="BE100" s="247">
        <f t="shared" si="173"/>
        <v>1.849896254396304</v>
      </c>
      <c r="BF100" s="247">
        <f t="shared" si="173"/>
        <v>1.9090929345369858</v>
      </c>
      <c r="BG100" s="247">
        <f t="shared" si="173"/>
        <v>1.9701839084421695</v>
      </c>
      <c r="BH100" s="247">
        <f t="shared" si="173"/>
        <v>2.0332297935123189</v>
      </c>
      <c r="BI100" s="247">
        <f t="shared" si="173"/>
        <v>2.0982931469047132</v>
      </c>
      <c r="BJ100" s="247">
        <f t="shared" si="173"/>
        <v>2.165438527605664</v>
      </c>
      <c r="BK100" s="247">
        <f t="shared" si="173"/>
        <v>2.2347325604890451</v>
      </c>
      <c r="BL100" s="247">
        <f t="shared" si="173"/>
        <v>2.3062440024246946</v>
      </c>
      <c r="BM100" s="247">
        <f t="shared" si="117"/>
        <v>2.380043810502285</v>
      </c>
      <c r="BN100" s="247">
        <f t="shared" si="118"/>
        <v>2.4562052124383582</v>
      </c>
      <c r="BO100" s="247">
        <f t="shared" si="119"/>
        <v>2.5348037792363858</v>
      </c>
      <c r="BP100" s="247">
        <f t="shared" si="120"/>
        <v>2.6159175001719501</v>
      </c>
      <c r="BQ100" s="247">
        <f t="shared" si="121"/>
        <v>2.6996268601774527</v>
      </c>
      <c r="BR100" s="247">
        <f t="shared" si="122"/>
        <v>2.7860149197031312</v>
      </c>
      <c r="BS100" s="247">
        <f t="shared" si="123"/>
        <v>2.8751673971336316</v>
      </c>
      <c r="BT100" s="247">
        <f t="shared" si="124"/>
        <v>2.9671727538419077</v>
      </c>
      <c r="BU100" s="247">
        <f t="shared" si="125"/>
        <v>3.0621222819648488</v>
      </c>
      <c r="BV100" s="247">
        <f t="shared" si="126"/>
        <v>3.1601101949877242</v>
      </c>
      <c r="BW100" s="247">
        <f t="shared" si="127"/>
        <v>3.2612337212273315</v>
      </c>
      <c r="BX100" s="247">
        <f t="shared" si="128"/>
        <v>3.365593200306606</v>
      </c>
      <c r="BY100" s="247">
        <f t="shared" si="129"/>
        <v>3.4732921827164174</v>
      </c>
      <c r="BZ100" s="247">
        <f t="shared" si="130"/>
        <v>3.5844375325633426</v>
      </c>
      <c r="CA100" s="247">
        <f t="shared" si="131"/>
        <v>3.6991395336053698</v>
      </c>
      <c r="CB100" s="247">
        <f t="shared" si="132"/>
        <v>3.8175119986807418</v>
      </c>
      <c r="CC100" s="247">
        <f t="shared" si="133"/>
        <v>3.9396723826385256</v>
      </c>
      <c r="CD100" s="247">
        <f t="shared" si="134"/>
        <v>4.0657418988829583</v>
      </c>
      <c r="CE100" s="247">
        <f t="shared" si="135"/>
        <v>4.1958456396472128</v>
      </c>
      <c r="CF100" s="247">
        <f t="shared" si="136"/>
        <v>4.3301127001159241</v>
      </c>
      <c r="CG100" s="247">
        <f t="shared" si="137"/>
        <v>4.468676306519634</v>
      </c>
      <c r="CH100" s="247">
        <f t="shared" si="138"/>
        <v>4.6116739483282627</v>
      </c>
      <c r="CI100" s="247">
        <f t="shared" si="139"/>
        <v>4.759247514674767</v>
      </c>
      <c r="CJ100" s="247">
        <f t="shared" si="140"/>
        <v>4.9115434351443596</v>
      </c>
      <c r="CK100" s="247">
        <f t="shared" si="141"/>
        <v>5.068712825068979</v>
      </c>
      <c r="CL100" s="247">
        <f t="shared" si="142"/>
        <v>5.2309116354711866</v>
      </c>
      <c r="CM100" s="247">
        <f t="shared" si="143"/>
        <v>5.3983008078062644</v>
      </c>
      <c r="CN100" s="247">
        <f t="shared" si="144"/>
        <v>5.5710464336560648</v>
      </c>
      <c r="CO100" s="247">
        <f t="shared" si="145"/>
        <v>5.7493199195330593</v>
      </c>
      <c r="CP100" s="247">
        <f t="shared" si="146"/>
        <v>5.9332981569581174</v>
      </c>
      <c r="CQ100" s="247">
        <f t="shared" si="147"/>
        <v>6.1231636979807771</v>
      </c>
      <c r="CR100" s="247">
        <f t="shared" si="148"/>
        <v>6.3191049363161618</v>
      </c>
      <c r="CS100" s="247">
        <f t="shared" si="149"/>
        <v>6.5213162942782787</v>
      </c>
      <c r="CT100" s="247">
        <f t="shared" si="150"/>
        <v>6.7299984156951842</v>
      </c>
      <c r="CU100" s="247">
        <f t="shared" si="151"/>
        <v>6.9453583649974302</v>
      </c>
      <c r="CV100" s="247">
        <f t="shared" si="152"/>
        <v>7.1676098326773481</v>
      </c>
      <c r="CW100" s="247">
        <f t="shared" si="153"/>
        <v>7.3969733473230237</v>
      </c>
      <c r="CX100" s="247">
        <f t="shared" si="154"/>
        <v>7.6336764944373607</v>
      </c>
      <c r="CY100" s="247">
        <f t="shared" si="155"/>
        <v>7.8779541422593562</v>
      </c>
      <c r="CZ100" s="247">
        <f t="shared" si="156"/>
        <v>8.1300486748116558</v>
      </c>
      <c r="DA100" s="247">
        <f t="shared" si="157"/>
        <v>8.3902102324056287</v>
      </c>
      <c r="DB100" s="247">
        <f t="shared" si="158"/>
        <v>8.6586969598426098</v>
      </c>
      <c r="DC100" s="247">
        <f t="shared" si="159"/>
        <v>8.9357752625575735</v>
      </c>
      <c r="DD100" s="247">
        <f t="shared" si="160"/>
        <v>9.2217200709594156</v>
      </c>
      <c r="DE100" s="247">
        <f t="shared" si="161"/>
        <v>9.516815113230118</v>
      </c>
      <c r="DF100" s="247">
        <f t="shared" si="162"/>
        <v>9.8213531968534813</v>
      </c>
      <c r="DG100" s="247">
        <f t="shared" si="163"/>
        <v>10.135636499152794</v>
      </c>
      <c r="DH100" s="247">
        <f t="shared" si="164"/>
        <v>10.459976867125683</v>
      </c>
      <c r="DI100" s="247">
        <f t="shared" si="165"/>
        <v>10.794696126873705</v>
      </c>
      <c r="DJ100" s="247">
        <f t="shared" si="166"/>
        <v>11.140126402933664</v>
      </c>
    </row>
    <row r="101" spans="2:114" x14ac:dyDescent="0.2">
      <c r="B101" s="236" t="str">
        <f t="shared" si="167"/>
        <v>others</v>
      </c>
      <c r="C101" s="65" t="s">
        <v>2</v>
      </c>
      <c r="D101" s="247">
        <f t="shared" ref="D101:AF101" si="174">D$84*D94</f>
        <v>0.64109356383422411</v>
      </c>
      <c r="E101" s="247">
        <f t="shared" si="174"/>
        <v>0.66018739645973767</v>
      </c>
      <c r="F101" s="247">
        <f t="shared" si="174"/>
        <v>0.67014606740609595</v>
      </c>
      <c r="G101" s="247">
        <f t="shared" si="174"/>
        <v>0.68205415169937245</v>
      </c>
      <c r="H101" s="247">
        <f t="shared" si="174"/>
        <v>0.69223287197231831</v>
      </c>
      <c r="I101" s="247">
        <f t="shared" si="174"/>
        <v>0.74623511930775266</v>
      </c>
      <c r="J101" s="247">
        <f t="shared" si="174"/>
        <v>0.7435686274509804</v>
      </c>
      <c r="K101" s="247">
        <f t="shared" si="174"/>
        <v>0.7461562081585289</v>
      </c>
      <c r="L101" s="247">
        <f t="shared" si="174"/>
        <v>0.9339862865391555</v>
      </c>
      <c r="M101" s="247">
        <f t="shared" si="174"/>
        <v>1.0200864569083448</v>
      </c>
      <c r="N101" s="247">
        <f t="shared" si="174"/>
        <v>1.0367641526830165</v>
      </c>
      <c r="O101" s="247">
        <f t="shared" si="174"/>
        <v>1.1314611688708291</v>
      </c>
      <c r="P101" s="247">
        <f t="shared" si="174"/>
        <v>1.1609796302673485</v>
      </c>
      <c r="Q101" s="247">
        <f t="shared" si="174"/>
        <v>1.2819235273330103</v>
      </c>
      <c r="R101" s="247">
        <f t="shared" si="174"/>
        <v>1.4113805052494808</v>
      </c>
      <c r="S101" s="247">
        <f t="shared" si="174"/>
        <v>1.4799999806457471</v>
      </c>
      <c r="T101" s="247">
        <f t="shared" si="174"/>
        <v>1.5169999393855422</v>
      </c>
      <c r="U101" s="247">
        <f t="shared" si="174"/>
        <v>1.1839999193052255</v>
      </c>
      <c r="V101" s="247">
        <f t="shared" si="174"/>
        <v>1.1839999056116997</v>
      </c>
      <c r="W101" s="247">
        <f t="shared" si="174"/>
        <v>0.88799988235995209</v>
      </c>
      <c r="X101" s="247">
        <f t="shared" si="174"/>
        <v>3.9219998405216652</v>
      </c>
      <c r="Y101" s="247">
        <f t="shared" si="174"/>
        <v>3.8479997407354576</v>
      </c>
      <c r="Z101" s="247">
        <f t="shared" si="174"/>
        <v>2.256999773711911</v>
      </c>
      <c r="AA101" s="247">
        <f t="shared" si="174"/>
        <v>2.1829999289511659</v>
      </c>
      <c r="AB101" s="247">
        <f t="shared" si="174"/>
        <v>2.1829999303263201</v>
      </c>
      <c r="AC101" s="247">
        <f t="shared" si="174"/>
        <v>2.5529999031152264</v>
      </c>
      <c r="AD101" s="247">
        <f t="shared" si="174"/>
        <v>2.8698177580659667</v>
      </c>
      <c r="AE101" s="247">
        <f t="shared" si="174"/>
        <v>2.5406353200015062</v>
      </c>
      <c r="AF101" s="247">
        <f t="shared" si="174"/>
        <v>2.4340067744201899</v>
      </c>
      <c r="AG101" s="247">
        <f t="shared" ref="AG101" si="175">AG$84*AG94</f>
        <v>2.9217541997348935</v>
      </c>
      <c r="AH101" s="247">
        <f t="shared" ref="AH101:BL101" si="176">AG101*(1+AH$87)</f>
        <v>3.0152503341264101</v>
      </c>
      <c r="AI101" s="247">
        <f t="shared" si="176"/>
        <v>3.1117383448184555</v>
      </c>
      <c r="AJ101" s="247">
        <f t="shared" si="176"/>
        <v>3.211313971852646</v>
      </c>
      <c r="AK101" s="247">
        <f t="shared" si="176"/>
        <v>3.3140760189519307</v>
      </c>
      <c r="AL101" s="247">
        <f t="shared" si="176"/>
        <v>3.4201264515583927</v>
      </c>
      <c r="AM101" s="247">
        <f t="shared" si="176"/>
        <v>3.5295704980082614</v>
      </c>
      <c r="AN101" s="247">
        <f t="shared" si="176"/>
        <v>3.642516753944526</v>
      </c>
      <c r="AO101" s="247">
        <f t="shared" si="176"/>
        <v>3.759077290070751</v>
      </c>
      <c r="AP101" s="247">
        <f t="shared" si="176"/>
        <v>3.8793677633530153</v>
      </c>
      <c r="AQ101" s="247">
        <f t="shared" si="176"/>
        <v>4.0035075317803122</v>
      </c>
      <c r="AR101" s="247">
        <f t="shared" si="176"/>
        <v>4.1316197727972819</v>
      </c>
      <c r="AS101" s="247">
        <f t="shared" si="176"/>
        <v>4.2638316055267946</v>
      </c>
      <c r="AT101" s="247">
        <f t="shared" si="176"/>
        <v>4.4002742169036519</v>
      </c>
      <c r="AU101" s="247">
        <f t="shared" si="176"/>
        <v>4.5410829918445685</v>
      </c>
      <c r="AV101" s="247">
        <f t="shared" si="176"/>
        <v>4.6863976475835951</v>
      </c>
      <c r="AW101" s="247">
        <f t="shared" si="176"/>
        <v>4.8363623723062705</v>
      </c>
      <c r="AX101" s="247">
        <f t="shared" si="176"/>
        <v>4.9911259682200715</v>
      </c>
      <c r="AY101" s="247">
        <f t="shared" si="176"/>
        <v>5.1508419992031138</v>
      </c>
      <c r="AZ101" s="247">
        <f t="shared" si="176"/>
        <v>5.3156689431776138</v>
      </c>
      <c r="BA101" s="247">
        <f t="shared" si="176"/>
        <v>5.4857703493592975</v>
      </c>
      <c r="BB101" s="247">
        <f t="shared" si="176"/>
        <v>5.6613150005387949</v>
      </c>
      <c r="BC101" s="247">
        <f t="shared" si="176"/>
        <v>5.8424770805560362</v>
      </c>
      <c r="BD101" s="247">
        <f t="shared" si="176"/>
        <v>6.0294363471338297</v>
      </c>
      <c r="BE101" s="247">
        <f t="shared" si="176"/>
        <v>6.2223783102421129</v>
      </c>
      <c r="BF101" s="247">
        <f t="shared" si="176"/>
        <v>6.4214944161698604</v>
      </c>
      <c r="BG101" s="247">
        <f t="shared" si="176"/>
        <v>6.6269822374872964</v>
      </c>
      <c r="BH101" s="247">
        <f t="shared" si="176"/>
        <v>6.8390456690868904</v>
      </c>
      <c r="BI101" s="247">
        <f t="shared" si="176"/>
        <v>7.0578951304976707</v>
      </c>
      <c r="BJ101" s="247">
        <f t="shared" si="176"/>
        <v>7.2837477746735964</v>
      </c>
      <c r="BK101" s="247">
        <f t="shared" si="176"/>
        <v>7.5168277034631519</v>
      </c>
      <c r="BL101" s="247">
        <f t="shared" si="176"/>
        <v>7.7573661899739728</v>
      </c>
      <c r="BM101" s="247">
        <f t="shared" si="117"/>
        <v>8.0056019080531406</v>
      </c>
      <c r="BN101" s="247">
        <f t="shared" si="118"/>
        <v>8.2617811691108418</v>
      </c>
      <c r="BO101" s="247">
        <f t="shared" si="119"/>
        <v>8.5261581665223893</v>
      </c>
      <c r="BP101" s="247">
        <f t="shared" si="120"/>
        <v>8.7989952278511065</v>
      </c>
      <c r="BQ101" s="247">
        <f t="shared" si="121"/>
        <v>9.0805630751423418</v>
      </c>
      <c r="BR101" s="247">
        <f t="shared" si="122"/>
        <v>9.3711410935468962</v>
      </c>
      <c r="BS101" s="247">
        <f t="shared" si="123"/>
        <v>9.6710176085403976</v>
      </c>
      <c r="BT101" s="247">
        <f t="shared" si="124"/>
        <v>9.98049017201369</v>
      </c>
      <c r="BU101" s="247">
        <f t="shared" si="125"/>
        <v>10.299865857518128</v>
      </c>
      <c r="BV101" s="247">
        <f t="shared" si="126"/>
        <v>10.629461564958708</v>
      </c>
      <c r="BW101" s="247">
        <f t="shared" si="127"/>
        <v>10.969604335037387</v>
      </c>
      <c r="BX101" s="247">
        <f t="shared" si="128"/>
        <v>11.320631673758584</v>
      </c>
      <c r="BY101" s="247">
        <f t="shared" si="129"/>
        <v>11.682891887318858</v>
      </c>
      <c r="BZ101" s="247">
        <f t="shared" si="130"/>
        <v>12.056744427713062</v>
      </c>
      <c r="CA101" s="247">
        <f t="shared" si="131"/>
        <v>12.442560249399881</v>
      </c>
      <c r="CB101" s="247">
        <f t="shared" si="132"/>
        <v>12.840722177380677</v>
      </c>
      <c r="CC101" s="247">
        <f t="shared" si="133"/>
        <v>13.251625287056859</v>
      </c>
      <c r="CD101" s="247">
        <f t="shared" si="134"/>
        <v>13.675677296242679</v>
      </c>
      <c r="CE101" s="247">
        <f t="shared" si="135"/>
        <v>14.113298969722445</v>
      </c>
      <c r="CF101" s="247">
        <f t="shared" si="136"/>
        <v>14.564924536753564</v>
      </c>
      <c r="CG101" s="247">
        <f t="shared" si="137"/>
        <v>15.031002121929678</v>
      </c>
      <c r="CH101" s="247">
        <f t="shared" si="138"/>
        <v>15.511994189831428</v>
      </c>
      <c r="CI101" s="247">
        <f t="shared" si="139"/>
        <v>16.008378003906035</v>
      </c>
      <c r="CJ101" s="247">
        <f t="shared" si="140"/>
        <v>16.52064610003103</v>
      </c>
      <c r="CK101" s="247">
        <f t="shared" si="141"/>
        <v>17.049306775232022</v>
      </c>
      <c r="CL101" s="247">
        <f t="shared" si="142"/>
        <v>17.594884592039449</v>
      </c>
      <c r="CM101" s="247">
        <f t="shared" si="143"/>
        <v>18.157920898984713</v>
      </c>
      <c r="CN101" s="247">
        <f t="shared" si="144"/>
        <v>18.738974367752224</v>
      </c>
      <c r="CO101" s="247">
        <f t="shared" si="145"/>
        <v>19.338621547520297</v>
      </c>
      <c r="CP101" s="247">
        <f t="shared" si="146"/>
        <v>19.957457437040947</v>
      </c>
      <c r="CQ101" s="247">
        <f t="shared" si="147"/>
        <v>20.596096075026256</v>
      </c>
      <c r="CR101" s="247">
        <f t="shared" si="148"/>
        <v>21.255171149427099</v>
      </c>
      <c r="CS101" s="247">
        <f t="shared" si="149"/>
        <v>21.935336626208766</v>
      </c>
      <c r="CT101" s="247">
        <f t="shared" si="150"/>
        <v>22.637267398247449</v>
      </c>
      <c r="CU101" s="247">
        <f t="shared" si="151"/>
        <v>23.361659954991367</v>
      </c>
      <c r="CV101" s="247">
        <f t="shared" si="152"/>
        <v>24.109233073551092</v>
      </c>
      <c r="CW101" s="247">
        <f t="shared" si="153"/>
        <v>24.880728531904726</v>
      </c>
      <c r="CX101" s="247">
        <f t="shared" si="154"/>
        <v>25.676911844925677</v>
      </c>
      <c r="CY101" s="247">
        <f t="shared" si="155"/>
        <v>26.498573023963299</v>
      </c>
      <c r="CZ101" s="247">
        <f t="shared" si="156"/>
        <v>27.346527360730125</v>
      </c>
      <c r="DA101" s="247">
        <f t="shared" si="157"/>
        <v>28.221616236273491</v>
      </c>
      <c r="DB101" s="247">
        <f t="shared" si="158"/>
        <v>29.124707955834243</v>
      </c>
      <c r="DC101" s="247">
        <f t="shared" si="159"/>
        <v>30.056698610420938</v>
      </c>
      <c r="DD101" s="247">
        <f t="shared" si="160"/>
        <v>31.018512965954407</v>
      </c>
      <c r="DE101" s="247">
        <f t="shared" si="161"/>
        <v>32.011105380864947</v>
      </c>
      <c r="DF101" s="247">
        <f t="shared" si="162"/>
        <v>33.035460753052625</v>
      </c>
      <c r="DG101" s="247">
        <f t="shared" si="163"/>
        <v>34.092595497150313</v>
      </c>
      <c r="DH101" s="247">
        <f t="shared" si="164"/>
        <v>35.183558553059122</v>
      </c>
      <c r="DI101" s="247">
        <f t="shared" si="165"/>
        <v>36.309432426757013</v>
      </c>
      <c r="DJ101" s="247">
        <f t="shared" si="166"/>
        <v>37.471334264413237</v>
      </c>
    </row>
    <row r="102" spans="2:114" x14ac:dyDescent="0.2">
      <c r="B102" s="64" t="s">
        <v>58</v>
      </c>
      <c r="C102" s="65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247"/>
      <c r="P102" s="247"/>
      <c r="Q102" s="247"/>
      <c r="R102" s="247"/>
      <c r="S102" s="247"/>
      <c r="T102" s="247"/>
      <c r="U102" s="247"/>
      <c r="V102" s="247"/>
      <c r="W102" s="247"/>
      <c r="X102" s="247"/>
      <c r="Y102" s="247"/>
      <c r="Z102" s="247"/>
      <c r="AA102" s="247"/>
      <c r="AB102" s="247"/>
      <c r="AC102" s="247"/>
      <c r="AD102" s="247"/>
      <c r="AE102" s="247"/>
      <c r="AF102" s="247"/>
      <c r="AG102" s="247"/>
      <c r="AH102" s="247"/>
      <c r="AI102" s="247"/>
      <c r="AJ102" s="247"/>
      <c r="AK102" s="247"/>
      <c r="AL102" s="247"/>
      <c r="AM102" s="247"/>
      <c r="AN102" s="247"/>
      <c r="AO102" s="247"/>
      <c r="AP102" s="247"/>
      <c r="AQ102" s="247"/>
      <c r="AR102" s="247"/>
      <c r="AS102" s="247"/>
      <c r="AT102" s="247"/>
      <c r="AU102" s="247"/>
      <c r="AV102" s="247"/>
      <c r="AW102" s="247"/>
      <c r="AX102" s="247"/>
      <c r="AY102" s="247"/>
      <c r="AZ102" s="247"/>
      <c r="BA102" s="247"/>
      <c r="BB102" s="247"/>
      <c r="BC102" s="247"/>
      <c r="BD102" s="247"/>
      <c r="BE102" s="247"/>
      <c r="BF102" s="247"/>
      <c r="BG102" s="247"/>
      <c r="BH102" s="247"/>
      <c r="BI102" s="247"/>
      <c r="BJ102" s="247"/>
      <c r="BK102" s="247"/>
      <c r="BL102" s="247"/>
      <c r="BM102" s="247"/>
      <c r="BN102" s="247"/>
      <c r="BO102" s="247"/>
      <c r="BP102" s="247"/>
      <c r="BQ102" s="247"/>
      <c r="BR102" s="247"/>
      <c r="BS102" s="247"/>
      <c r="BT102" s="247"/>
      <c r="BU102" s="247"/>
      <c r="BV102" s="247"/>
      <c r="BW102" s="247"/>
      <c r="BX102" s="247"/>
      <c r="BY102" s="247"/>
      <c r="BZ102" s="247"/>
      <c r="CA102" s="247"/>
      <c r="CB102" s="247"/>
      <c r="CC102" s="247"/>
      <c r="CD102" s="247"/>
      <c r="CE102" s="247"/>
      <c r="CF102" s="247"/>
      <c r="CG102" s="247"/>
      <c r="CH102" s="247"/>
      <c r="CI102" s="247"/>
      <c r="CJ102" s="247"/>
      <c r="CK102" s="247"/>
      <c r="CL102" s="247"/>
      <c r="CM102" s="247"/>
      <c r="CN102" s="247"/>
      <c r="CO102" s="247"/>
      <c r="CP102" s="247"/>
      <c r="CQ102" s="247"/>
      <c r="CR102" s="247"/>
      <c r="CS102" s="247"/>
      <c r="CT102" s="247"/>
      <c r="CU102" s="247"/>
      <c r="CV102" s="247"/>
      <c r="CW102" s="247"/>
      <c r="CX102" s="247"/>
      <c r="CY102" s="247"/>
      <c r="CZ102" s="247"/>
      <c r="DA102" s="247"/>
      <c r="DB102" s="247"/>
      <c r="DC102" s="247"/>
      <c r="DD102" s="247"/>
      <c r="DE102" s="247"/>
      <c r="DF102" s="247"/>
      <c r="DG102" s="247"/>
      <c r="DH102" s="247"/>
      <c r="DI102" s="247"/>
      <c r="DJ102" s="247"/>
    </row>
    <row r="103" spans="2:114" x14ac:dyDescent="0.2">
      <c r="B103" s="236" t="str">
        <f>B91</f>
        <v>Electrical</v>
      </c>
      <c r="C103" s="65" t="s">
        <v>2</v>
      </c>
      <c r="D103" s="247">
        <f t="shared" ref="D103:AF103" si="177">D$84*D91</f>
        <v>0.46782503306821765</v>
      </c>
      <c r="E103" s="247">
        <f t="shared" si="177"/>
        <v>0.48175837038953834</v>
      </c>
      <c r="F103" s="247">
        <f t="shared" si="177"/>
        <v>0.48902550864769168</v>
      </c>
      <c r="G103" s="247">
        <f t="shared" si="177"/>
        <v>0.49771519178062318</v>
      </c>
      <c r="H103" s="247">
        <f t="shared" si="177"/>
        <v>0.50514290657439442</v>
      </c>
      <c r="I103" s="247">
        <f t="shared" si="177"/>
        <v>0.54454995192727895</v>
      </c>
      <c r="J103" s="247">
        <f t="shared" si="177"/>
        <v>0.54260413354531001</v>
      </c>
      <c r="K103" s="247">
        <f t="shared" si="177"/>
        <v>0.54449236811568336</v>
      </c>
      <c r="L103" s="247">
        <f t="shared" si="177"/>
        <v>0.68155756044749194</v>
      </c>
      <c r="M103" s="247">
        <f t="shared" si="177"/>
        <v>0.74438741450068402</v>
      </c>
      <c r="N103" s="247">
        <f t="shared" si="177"/>
        <v>0.75655762493084999</v>
      </c>
      <c r="O103" s="247">
        <f t="shared" si="177"/>
        <v>0.8256608529597943</v>
      </c>
      <c r="P103" s="247">
        <f t="shared" si="177"/>
        <v>0.84720135181671385</v>
      </c>
      <c r="Q103" s="247">
        <f t="shared" si="177"/>
        <v>0.93545770913489945</v>
      </c>
      <c r="R103" s="247">
        <f t="shared" si="177"/>
        <v>1.029926314641513</v>
      </c>
      <c r="S103" s="247">
        <f t="shared" si="177"/>
        <v>1.0799999858766263</v>
      </c>
      <c r="T103" s="247">
        <f t="shared" si="177"/>
        <v>1.1069999557678283</v>
      </c>
      <c r="U103" s="247">
        <f t="shared" si="177"/>
        <v>0.86399994111462408</v>
      </c>
      <c r="V103" s="247">
        <f t="shared" si="177"/>
        <v>0.8639999311220512</v>
      </c>
      <c r="W103" s="247">
        <f t="shared" si="177"/>
        <v>0.64799991415455971</v>
      </c>
      <c r="X103" s="247">
        <f t="shared" si="177"/>
        <v>2.861999883623918</v>
      </c>
      <c r="Y103" s="247">
        <f t="shared" si="177"/>
        <v>2.8079998108069559</v>
      </c>
      <c r="Z103" s="247">
        <f t="shared" si="177"/>
        <v>1.6469998348708539</v>
      </c>
      <c r="AA103" s="247">
        <f t="shared" si="177"/>
        <v>1.5929999481535537</v>
      </c>
      <c r="AB103" s="247">
        <f t="shared" si="177"/>
        <v>1.5929999491570443</v>
      </c>
      <c r="AC103" s="247">
        <f t="shared" si="177"/>
        <v>1.8629999293003003</v>
      </c>
      <c r="AD103" s="247">
        <f t="shared" si="177"/>
        <v>2.0941913369670568</v>
      </c>
      <c r="AE103" s="247">
        <f t="shared" si="177"/>
        <v>1.8539771254065045</v>
      </c>
      <c r="AF103" s="247">
        <f t="shared" si="177"/>
        <v>1.7761671056579766</v>
      </c>
      <c r="AG103" s="247">
        <f t="shared" ref="AG103" si="178">AG$84*AG91</f>
        <v>2.1320909025092467</v>
      </c>
      <c r="AH103" s="247">
        <f>AH98</f>
        <v>2.2003178113895427</v>
      </c>
      <c r="AI103" s="247">
        <f t="shared" ref="AI103:BL103" si="179">AH103*(1+AI$88)</f>
        <v>2.2707279813540082</v>
      </c>
      <c r="AJ103" s="247">
        <f t="shared" si="179"/>
        <v>2.3433912767573366</v>
      </c>
      <c r="AK103" s="247">
        <f t="shared" si="179"/>
        <v>2.4183797976135715</v>
      </c>
      <c r="AL103" s="247">
        <f t="shared" si="179"/>
        <v>2.4957679511372057</v>
      </c>
      <c r="AM103" s="247">
        <f t="shared" si="179"/>
        <v>2.5756325255735963</v>
      </c>
      <c r="AN103" s="247">
        <f t="shared" si="179"/>
        <v>2.6580527663919513</v>
      </c>
      <c r="AO103" s="247">
        <f t="shared" si="179"/>
        <v>2.743110454916494</v>
      </c>
      <c r="AP103" s="247">
        <f t="shared" si="179"/>
        <v>2.830889989473822</v>
      </c>
      <c r="AQ103" s="247">
        <f t="shared" si="179"/>
        <v>2.9214784691369844</v>
      </c>
      <c r="AR103" s="247">
        <f t="shared" si="179"/>
        <v>3.0149657801493679</v>
      </c>
      <c r="AS103" s="247">
        <f t="shared" si="179"/>
        <v>3.1114446851141477</v>
      </c>
      <c r="AT103" s="247">
        <f t="shared" si="179"/>
        <v>3.2110109150378006</v>
      </c>
      <c r="AU103" s="247">
        <f t="shared" si="179"/>
        <v>3.3137632643190105</v>
      </c>
      <c r="AV103" s="247">
        <f t="shared" si="179"/>
        <v>3.4198036887772187</v>
      </c>
      <c r="AW103" s="247">
        <f t="shared" si="179"/>
        <v>3.5292374068180896</v>
      </c>
      <c r="AX103" s="247">
        <f t="shared" si="179"/>
        <v>3.6421730038362687</v>
      </c>
      <c r="AY103" s="247">
        <f t="shared" si="179"/>
        <v>3.7587225399590296</v>
      </c>
      <c r="AZ103" s="247">
        <f t="shared" si="179"/>
        <v>3.8790016612377185</v>
      </c>
      <c r="BA103" s="247">
        <f t="shared" si="179"/>
        <v>4.0031297143973257</v>
      </c>
      <c r="BB103" s="247">
        <f t="shared" si="179"/>
        <v>4.1312298652580406</v>
      </c>
      <c r="BC103" s="247">
        <f t="shared" si="179"/>
        <v>4.2634292209462981</v>
      </c>
      <c r="BD103" s="247">
        <f t="shared" si="179"/>
        <v>4.3998589560165797</v>
      </c>
      <c r="BE103" s="247">
        <f t="shared" si="179"/>
        <v>4.5406544426091102</v>
      </c>
      <c r="BF103" s="247">
        <f t="shared" si="179"/>
        <v>4.6859553847726021</v>
      </c>
      <c r="BG103" s="247">
        <f t="shared" si="179"/>
        <v>4.8359059570853251</v>
      </c>
      <c r="BH103" s="247">
        <f t="shared" si="179"/>
        <v>4.9906549477120556</v>
      </c>
      <c r="BI103" s="247">
        <f t="shared" si="179"/>
        <v>5.1503559060388415</v>
      </c>
      <c r="BJ103" s="247">
        <f t="shared" si="179"/>
        <v>5.3151672950320847</v>
      </c>
      <c r="BK103" s="247">
        <f t="shared" si="179"/>
        <v>5.4852526484731117</v>
      </c>
      <c r="BL103" s="247">
        <f t="shared" si="179"/>
        <v>5.660780733224251</v>
      </c>
      <c r="BM103" s="247">
        <f t="shared" ref="BM103:BM106" si="180">BL103*(1+BM$88)</f>
        <v>5.8419257166874274</v>
      </c>
      <c r="BN103" s="247">
        <f t="shared" ref="BN103:BN106" si="181">BM103*(1+BN$88)</f>
        <v>6.0288673396214252</v>
      </c>
      <c r="BO103" s="247">
        <f t="shared" ref="BO103:BO106" si="182">BN103*(1+BO$88)</f>
        <v>6.2217910944893111</v>
      </c>
      <c r="BP103" s="247">
        <f t="shared" ref="BP103:BP106" si="183">BO103*(1+BP$88)</f>
        <v>6.420888409512969</v>
      </c>
      <c r="BQ103" s="247">
        <f t="shared" ref="BQ103:BQ106" si="184">BP103*(1+BQ$88)</f>
        <v>6.6263568386173839</v>
      </c>
      <c r="BR103" s="247">
        <f t="shared" ref="BR103:BR106" si="185">BQ103*(1+BR$88)</f>
        <v>6.8384002574531406</v>
      </c>
      <c r="BS103" s="247">
        <f t="shared" ref="BS103:BS106" si="186">BR103*(1+BS$88)</f>
        <v>7.057229065691641</v>
      </c>
      <c r="BT103" s="247">
        <f t="shared" ref="BT103:BT106" si="187">BS103*(1+BT$88)</f>
        <v>7.2830603957937736</v>
      </c>
      <c r="BU103" s="247">
        <f t="shared" ref="BU103:BU106" si="188">BT103*(1+BU$88)</f>
        <v>7.5161183284591742</v>
      </c>
      <c r="BV103" s="247">
        <f t="shared" ref="BV103:BV106" si="189">BU103*(1+BV$88)</f>
        <v>7.7566341149698683</v>
      </c>
      <c r="BW103" s="247">
        <f t="shared" ref="BW103:BW106" si="190">BV103*(1+BW$88)</f>
        <v>8.0048464066489036</v>
      </c>
      <c r="BX103" s="247">
        <f t="shared" ref="BX103:BX106" si="191">BW103*(1+BX$88)</f>
        <v>8.2610014916616681</v>
      </c>
      <c r="BY103" s="247">
        <f t="shared" ref="BY103:BY106" si="192">BX103*(1+BY$88)</f>
        <v>8.5253535393948425</v>
      </c>
      <c r="BZ103" s="247">
        <f t="shared" ref="BZ103:BZ106" si="193">BY103*(1+BZ$88)</f>
        <v>8.7981648526554785</v>
      </c>
      <c r="CA103" s="247">
        <f t="shared" ref="CA103:CA106" si="194">BZ103*(1+CA$88)</f>
        <v>9.0797061279404545</v>
      </c>
      <c r="CB103" s="247">
        <f t="shared" ref="CB103:CB106" si="195">CA103*(1+CB$88)</f>
        <v>9.3702567240345491</v>
      </c>
      <c r="CC103" s="247">
        <f t="shared" ref="CC103:CC106" si="196">CB103*(1+CC$88)</f>
        <v>9.6701049392036555</v>
      </c>
      <c r="CD103" s="247">
        <f t="shared" ref="CD103:CD106" si="197">CC103*(1+CD$88)</f>
        <v>9.9795482972581731</v>
      </c>
      <c r="CE103" s="247">
        <f t="shared" ref="CE103:CE106" si="198">CD103*(1+CE$88)</f>
        <v>10.298893842770434</v>
      </c>
      <c r="CF103" s="247">
        <f t="shared" ref="CF103:CF106" si="199">CE103*(1+CF$88)</f>
        <v>10.628458445739088</v>
      </c>
      <c r="CG103" s="247">
        <f t="shared" ref="CG103:CG106" si="200">CF103*(1+CG$88)</f>
        <v>10.96856911600274</v>
      </c>
      <c r="CH103" s="247">
        <f t="shared" ref="CH103:CH106" si="201">CG103*(1+CH$88)</f>
        <v>11.319563327714828</v>
      </c>
      <c r="CI103" s="247">
        <f t="shared" ref="CI103:CI106" si="202">CH103*(1+CI$88)</f>
        <v>11.681789354201703</v>
      </c>
      <c r="CJ103" s="247">
        <f t="shared" ref="CJ103:CJ106" si="203">CI103*(1+CJ$88)</f>
        <v>12.055606613536158</v>
      </c>
      <c r="CK103" s="247">
        <f t="shared" ref="CK103:CK106" si="204">CJ103*(1+CK$88)</f>
        <v>12.441386025169315</v>
      </c>
      <c r="CL103" s="247">
        <f t="shared" ref="CL103:CL106" si="205">CK103*(1+CL$88)</f>
        <v>12.839510377974733</v>
      </c>
      <c r="CM103" s="247">
        <f t="shared" ref="CM103:CM106" si="206">CL103*(1+CM$88)</f>
        <v>13.250374710069925</v>
      </c>
      <c r="CN103" s="247">
        <f t="shared" ref="CN103:CN106" si="207">CM103*(1+CN$88)</f>
        <v>13.674386700792164</v>
      </c>
      <c r="CO103" s="247">
        <f t="shared" ref="CO103:CO106" si="208">CN103*(1+CO$88)</f>
        <v>14.111967075217514</v>
      </c>
      <c r="CP103" s="247">
        <f t="shared" ref="CP103:CP106" si="209">CO103*(1+CP$88)</f>
        <v>14.563550021624474</v>
      </c>
      <c r="CQ103" s="247">
        <f t="shared" ref="CQ103:CQ106" si="210">CP103*(1+CQ$88)</f>
        <v>15.029583622316457</v>
      </c>
      <c r="CR103" s="247">
        <f t="shared" ref="CR103:CR106" si="211">CQ103*(1+CR$88)</f>
        <v>15.510530298230584</v>
      </c>
      <c r="CS103" s="247">
        <f t="shared" ref="CS103:CS106" si="212">CR103*(1+CS$88)</f>
        <v>16.006867267773963</v>
      </c>
      <c r="CT103" s="247">
        <f t="shared" ref="CT103:CT106" si="213">CS103*(1+CT$88)</f>
        <v>16.519087020342731</v>
      </c>
      <c r="CU103" s="247">
        <f t="shared" ref="CU103:CU106" si="214">CT103*(1+CU$88)</f>
        <v>17.0476978049937</v>
      </c>
      <c r="CV103" s="247">
        <f t="shared" ref="CV103:CV106" si="215">CU103*(1+CV$88)</f>
        <v>17.593224134753498</v>
      </c>
      <c r="CW103" s="247">
        <f t="shared" ref="CW103:CW106" si="216">CV103*(1+CW$88)</f>
        <v>18.15620730706561</v>
      </c>
      <c r="CX103" s="247">
        <f t="shared" ref="CX103:CX106" si="217">CW103*(1+CX$88)</f>
        <v>18.737205940891709</v>
      </c>
      <c r="CY103" s="247">
        <f t="shared" ref="CY103:CY106" si="218">CX103*(1+CY$88)</f>
        <v>19.336796531000243</v>
      </c>
      <c r="CZ103" s="247">
        <f t="shared" ref="CZ103:CZ106" si="219">CY103*(1+CZ$88)</f>
        <v>19.955574019992252</v>
      </c>
      <c r="DA103" s="247">
        <f t="shared" ref="DA103:DA106" si="220">CZ103*(1+DA$88)</f>
        <v>20.594152388632004</v>
      </c>
      <c r="DB103" s="247">
        <f t="shared" ref="DB103:DB106" si="221">DA103*(1+DB$88)</f>
        <v>21.25316526506823</v>
      </c>
      <c r="DC103" s="247">
        <f t="shared" ref="DC103:DC106" si="222">DB103*(1+DC$88)</f>
        <v>21.933266553550414</v>
      </c>
      <c r="DD103" s="247">
        <f t="shared" ref="DD103:DD106" si="223">DC103*(1+DD$88)</f>
        <v>22.635131083264028</v>
      </c>
      <c r="DE103" s="247">
        <f t="shared" ref="DE103:DE106" si="224">DD103*(1+DE$88)</f>
        <v>23.359455277928479</v>
      </c>
      <c r="DF103" s="247">
        <f t="shared" ref="DF103:DF106" si="225">DE103*(1+DF$88)</f>
        <v>24.106957846822191</v>
      </c>
      <c r="DG103" s="247">
        <f t="shared" ref="DG103:DG106" si="226">DF103*(1+DG$88)</f>
        <v>24.878380497920503</v>
      </c>
      <c r="DH103" s="247">
        <f t="shared" ref="DH103:DH106" si="227">DG103*(1+DH$88)</f>
        <v>25.674488673853961</v>
      </c>
      <c r="DI103" s="247">
        <f t="shared" ref="DI103:DI106" si="228">DH103*(1+DI$88)</f>
        <v>26.49607231141729</v>
      </c>
      <c r="DJ103" s="247">
        <f t="shared" ref="DJ103:DJ106" si="229">DI103*(1+DJ$88)</f>
        <v>27.343946625382642</v>
      </c>
    </row>
    <row r="104" spans="2:114" x14ac:dyDescent="0.2">
      <c r="B104" s="236" t="str">
        <f t="shared" ref="B104:B106" si="230">B92</f>
        <v>Electrochemical</v>
      </c>
      <c r="C104" s="65" t="s">
        <v>2</v>
      </c>
      <c r="D104" s="247">
        <f t="shared" ref="D104:AF104" si="231">D$84*D92</f>
        <v>0.43317132691501631</v>
      </c>
      <c r="E104" s="247">
        <f t="shared" si="231"/>
        <v>0.44607256517549843</v>
      </c>
      <c r="F104" s="247">
        <f t="shared" si="231"/>
        <v>0.45280139689601079</v>
      </c>
      <c r="G104" s="247">
        <f t="shared" si="231"/>
        <v>0.46084739979687328</v>
      </c>
      <c r="H104" s="247">
        <f t="shared" si="231"/>
        <v>0.46772491349480966</v>
      </c>
      <c r="I104" s="247">
        <f t="shared" si="231"/>
        <v>0.50421291845118421</v>
      </c>
      <c r="J104" s="247">
        <f t="shared" si="231"/>
        <v>0.50241123476417593</v>
      </c>
      <c r="K104" s="247">
        <f t="shared" si="231"/>
        <v>0.50415960010711414</v>
      </c>
      <c r="L104" s="247">
        <f t="shared" si="231"/>
        <v>0.63107181522915912</v>
      </c>
      <c r="M104" s="247">
        <f t="shared" si="231"/>
        <v>0.6892476060191518</v>
      </c>
      <c r="N104" s="247">
        <f t="shared" si="231"/>
        <v>0.70051631938041659</v>
      </c>
      <c r="O104" s="247">
        <f t="shared" si="231"/>
        <v>0.76450078977758729</v>
      </c>
      <c r="P104" s="247">
        <f t="shared" si="231"/>
        <v>0.78444569612658688</v>
      </c>
      <c r="Q104" s="247">
        <f t="shared" si="231"/>
        <v>0.86616454549527722</v>
      </c>
      <c r="R104" s="247">
        <f t="shared" si="231"/>
        <v>0.95363547651991942</v>
      </c>
      <c r="S104" s="247">
        <f t="shared" si="231"/>
        <v>0.99999998692280212</v>
      </c>
      <c r="T104" s="247">
        <f t="shared" si="231"/>
        <v>1.0249999590442853</v>
      </c>
      <c r="U104" s="247">
        <f t="shared" si="231"/>
        <v>0.79999994547650377</v>
      </c>
      <c r="V104" s="247">
        <f t="shared" si="231"/>
        <v>0.79999993622412147</v>
      </c>
      <c r="W104" s="247">
        <f t="shared" si="231"/>
        <v>0.59999992051348117</v>
      </c>
      <c r="X104" s="247">
        <f t="shared" si="231"/>
        <v>2.6499998922443684</v>
      </c>
      <c r="Y104" s="247">
        <f t="shared" si="231"/>
        <v>2.5999998248212552</v>
      </c>
      <c r="Z104" s="247">
        <f t="shared" si="231"/>
        <v>1.5249998471026425</v>
      </c>
      <c r="AA104" s="247">
        <f t="shared" si="231"/>
        <v>1.4749999519940311</v>
      </c>
      <c r="AB104" s="247">
        <f t="shared" si="231"/>
        <v>1.4749999529231892</v>
      </c>
      <c r="AC104" s="247">
        <f t="shared" si="231"/>
        <v>1.724999934537315</v>
      </c>
      <c r="AD104" s="247">
        <f t="shared" si="231"/>
        <v>1.9390660527472747</v>
      </c>
      <c r="AE104" s="247">
        <f t="shared" si="231"/>
        <v>1.716645486487504</v>
      </c>
      <c r="AF104" s="247">
        <f t="shared" si="231"/>
        <v>1.6445991719055337</v>
      </c>
      <c r="AG104" s="247">
        <f t="shared" ref="AG104" si="232">AG$84*AG92</f>
        <v>1.9741582430641174</v>
      </c>
      <c r="AH104" s="247">
        <f t="shared" ref="AH104:AH106" si="233">AH99</f>
        <v>2.037331306842169</v>
      </c>
      <c r="AI104" s="247">
        <f t="shared" ref="AI104:BL104" si="234">AH104*(1+AI$88)</f>
        <v>2.1025259086611183</v>
      </c>
      <c r="AJ104" s="247">
        <f t="shared" si="234"/>
        <v>2.1698067377382744</v>
      </c>
      <c r="AK104" s="247">
        <f t="shared" si="234"/>
        <v>2.239240553345899</v>
      </c>
      <c r="AL104" s="247">
        <f t="shared" si="234"/>
        <v>2.3108962510529678</v>
      </c>
      <c r="AM104" s="247">
        <f t="shared" si="234"/>
        <v>2.3848449310866626</v>
      </c>
      <c r="AN104" s="247">
        <f t="shared" si="234"/>
        <v>2.4611599688814358</v>
      </c>
      <c r="AO104" s="247">
        <f t="shared" si="234"/>
        <v>2.5399170878856419</v>
      </c>
      <c r="AP104" s="247">
        <f t="shared" si="234"/>
        <v>2.6211944346979825</v>
      </c>
      <c r="AQ104" s="247">
        <f t="shared" si="234"/>
        <v>2.7050726566083179</v>
      </c>
      <c r="AR104" s="247">
        <f t="shared" si="234"/>
        <v>2.7916349816197843</v>
      </c>
      <c r="AS104" s="247">
        <f t="shared" si="234"/>
        <v>2.8809673010316175</v>
      </c>
      <c r="AT104" s="247">
        <f t="shared" si="234"/>
        <v>2.9731582546646291</v>
      </c>
      <c r="AU104" s="247">
        <f t="shared" si="234"/>
        <v>3.0682993188138972</v>
      </c>
      <c r="AV104" s="247">
        <f t="shared" si="234"/>
        <v>3.166484897015942</v>
      </c>
      <c r="AW104" s="247">
        <f t="shared" si="234"/>
        <v>3.2678124137204523</v>
      </c>
      <c r="AX104" s="247">
        <f t="shared" si="234"/>
        <v>3.3723824109595069</v>
      </c>
      <c r="AY104" s="247">
        <f t="shared" si="234"/>
        <v>3.4802986481102112</v>
      </c>
      <c r="AZ104" s="247">
        <f t="shared" si="234"/>
        <v>3.5916682048497379</v>
      </c>
      <c r="BA104" s="247">
        <f t="shared" si="234"/>
        <v>3.7066015874049296</v>
      </c>
      <c r="BB104" s="247">
        <f t="shared" si="234"/>
        <v>3.8252128382018875</v>
      </c>
      <c r="BC104" s="247">
        <f t="shared" si="234"/>
        <v>3.947619649024348</v>
      </c>
      <c r="BD104" s="247">
        <f t="shared" si="234"/>
        <v>4.0739434777931276</v>
      </c>
      <c r="BE104" s="247">
        <f t="shared" si="234"/>
        <v>4.2043096690825079</v>
      </c>
      <c r="BF104" s="247">
        <f t="shared" si="234"/>
        <v>4.3388475784931479</v>
      </c>
      <c r="BG104" s="247">
        <f t="shared" si="234"/>
        <v>4.4776907010049287</v>
      </c>
      <c r="BH104" s="247">
        <f t="shared" si="234"/>
        <v>4.6209768034370864</v>
      </c>
      <c r="BI104" s="247">
        <f t="shared" si="234"/>
        <v>4.7688480611470734</v>
      </c>
      <c r="BJ104" s="247">
        <f t="shared" si="234"/>
        <v>4.9214511991037799</v>
      </c>
      <c r="BK104" s="247">
        <f t="shared" si="234"/>
        <v>5.078937637475101</v>
      </c>
      <c r="BL104" s="247">
        <f t="shared" si="234"/>
        <v>5.2414636418743044</v>
      </c>
      <c r="BM104" s="247">
        <f t="shared" si="180"/>
        <v>5.4091904784142821</v>
      </c>
      <c r="BN104" s="247">
        <f t="shared" si="181"/>
        <v>5.5822845737235394</v>
      </c>
      <c r="BO104" s="247">
        <f t="shared" si="182"/>
        <v>5.7609176800826924</v>
      </c>
      <c r="BP104" s="247">
        <f t="shared" si="183"/>
        <v>5.9452670458453385</v>
      </c>
      <c r="BQ104" s="247">
        <f t="shared" si="184"/>
        <v>6.1355155913123891</v>
      </c>
      <c r="BR104" s="247">
        <f t="shared" si="185"/>
        <v>6.3318520902343858</v>
      </c>
      <c r="BS104" s="247">
        <f t="shared" si="186"/>
        <v>6.5344713571218866</v>
      </c>
      <c r="BT104" s="247">
        <f t="shared" si="187"/>
        <v>6.7435744405497875</v>
      </c>
      <c r="BU104" s="247">
        <f t="shared" si="188"/>
        <v>6.9593688226473809</v>
      </c>
      <c r="BV104" s="247">
        <f t="shared" si="189"/>
        <v>7.1820686249720973</v>
      </c>
      <c r="BW104" s="247">
        <f t="shared" si="190"/>
        <v>7.411894820971205</v>
      </c>
      <c r="BX104" s="247">
        <f t="shared" si="191"/>
        <v>7.6490754552422837</v>
      </c>
      <c r="BY104" s="247">
        <f t="shared" si="192"/>
        <v>7.8938458698100371</v>
      </c>
      <c r="BZ104" s="247">
        <f t="shared" si="193"/>
        <v>8.1464489376439584</v>
      </c>
      <c r="CA104" s="247">
        <f t="shared" si="194"/>
        <v>8.4071353036485661</v>
      </c>
      <c r="CB104" s="247">
        <f t="shared" si="195"/>
        <v>8.67616363336532</v>
      </c>
      <c r="CC104" s="247">
        <f t="shared" si="196"/>
        <v>8.9538008696330103</v>
      </c>
      <c r="CD104" s="247">
        <f t="shared" si="197"/>
        <v>9.2403224974612677</v>
      </c>
      <c r="CE104" s="247">
        <f t="shared" si="198"/>
        <v>9.536012817380028</v>
      </c>
      <c r="CF104" s="247">
        <f t="shared" si="199"/>
        <v>9.8411652275361892</v>
      </c>
      <c r="CG104" s="247">
        <f t="shared" si="200"/>
        <v>10.156082514817347</v>
      </c>
      <c r="CH104" s="247">
        <f t="shared" si="201"/>
        <v>10.481077155291503</v>
      </c>
      <c r="CI104" s="247">
        <f t="shared" si="202"/>
        <v>10.816471624260831</v>
      </c>
      <c r="CJ104" s="247">
        <f t="shared" si="203"/>
        <v>11.162598716237179</v>
      </c>
      <c r="CK104" s="247">
        <f t="shared" si="204"/>
        <v>11.519801875156769</v>
      </c>
      <c r="CL104" s="247">
        <f t="shared" si="205"/>
        <v>11.888435535161786</v>
      </c>
      <c r="CM104" s="247">
        <f t="shared" si="206"/>
        <v>12.268865472286963</v>
      </c>
      <c r="CN104" s="247">
        <f t="shared" si="207"/>
        <v>12.661469167400146</v>
      </c>
      <c r="CO104" s="247">
        <f t="shared" si="208"/>
        <v>13.06663618075695</v>
      </c>
      <c r="CP104" s="247">
        <f t="shared" si="209"/>
        <v>13.484768538541173</v>
      </c>
      <c r="CQ104" s="247">
        <f t="shared" si="210"/>
        <v>13.916281131774491</v>
      </c>
      <c r="CR104" s="247">
        <f t="shared" si="211"/>
        <v>14.361602127991276</v>
      </c>
      <c r="CS104" s="247">
        <f t="shared" si="212"/>
        <v>14.821173396086998</v>
      </c>
      <c r="CT104" s="247">
        <f t="shared" si="213"/>
        <v>15.295450944761782</v>
      </c>
      <c r="CU104" s="247">
        <f t="shared" si="214"/>
        <v>15.78490537499416</v>
      </c>
      <c r="CV104" s="247">
        <f t="shared" si="215"/>
        <v>16.290022346993975</v>
      </c>
      <c r="CW104" s="247">
        <f t="shared" si="216"/>
        <v>16.811303062097782</v>
      </c>
      <c r="CX104" s="247">
        <f t="shared" si="217"/>
        <v>17.34926476008491</v>
      </c>
      <c r="CY104" s="247">
        <f t="shared" si="218"/>
        <v>17.904441232407628</v>
      </c>
      <c r="CZ104" s="247">
        <f t="shared" si="219"/>
        <v>18.477383351844672</v>
      </c>
      <c r="DA104" s="247">
        <f t="shared" si="220"/>
        <v>19.068659619103702</v>
      </c>
      <c r="DB104" s="247">
        <f t="shared" si="221"/>
        <v>19.678856726915022</v>
      </c>
      <c r="DC104" s="247">
        <f t="shared" si="222"/>
        <v>20.308580142176304</v>
      </c>
      <c r="DD104" s="247">
        <f t="shared" si="223"/>
        <v>20.958454706725945</v>
      </c>
      <c r="DE104" s="247">
        <f t="shared" si="224"/>
        <v>21.629125257341176</v>
      </c>
      <c r="DF104" s="247">
        <f t="shared" si="225"/>
        <v>22.321257265576094</v>
      </c>
      <c r="DG104" s="247">
        <f t="shared" si="226"/>
        <v>23.035537498074529</v>
      </c>
      <c r="DH104" s="247">
        <f t="shared" si="227"/>
        <v>23.772674698012914</v>
      </c>
      <c r="DI104" s="247">
        <f t="shared" si="228"/>
        <v>24.533400288349327</v>
      </c>
      <c r="DJ104" s="247">
        <f t="shared" si="229"/>
        <v>25.318469097576507</v>
      </c>
    </row>
    <row r="105" spans="2:114" x14ac:dyDescent="0.2">
      <c r="B105" s="236" t="str">
        <f t="shared" si="230"/>
        <v>Chemical</v>
      </c>
      <c r="C105" s="65" t="s">
        <v>2</v>
      </c>
      <c r="D105" s="247">
        <f t="shared" ref="D105:AF105" si="235">D$84*D93</f>
        <v>0.19059538384260719</v>
      </c>
      <c r="E105" s="247">
        <f t="shared" si="235"/>
        <v>0.19627192867721932</v>
      </c>
      <c r="F105" s="247">
        <f t="shared" si="235"/>
        <v>0.19923261463424474</v>
      </c>
      <c r="G105" s="247">
        <f t="shared" si="235"/>
        <v>0.20277285591062424</v>
      </c>
      <c r="H105" s="247">
        <f t="shared" si="235"/>
        <v>0.20579896193771624</v>
      </c>
      <c r="I105" s="247">
        <f t="shared" si="235"/>
        <v>0.22185368411852105</v>
      </c>
      <c r="J105" s="247">
        <f t="shared" si="235"/>
        <v>0.22106094329623741</v>
      </c>
      <c r="K105" s="247">
        <f t="shared" si="235"/>
        <v>0.22183022404713021</v>
      </c>
      <c r="L105" s="247">
        <f t="shared" si="235"/>
        <v>0.27767159870083002</v>
      </c>
      <c r="M105" s="247">
        <f t="shared" si="235"/>
        <v>0.3032689466484268</v>
      </c>
      <c r="N105" s="247">
        <f t="shared" si="235"/>
        <v>0.30822718052738329</v>
      </c>
      <c r="O105" s="247">
        <f t="shared" si="235"/>
        <v>0.33638034750213841</v>
      </c>
      <c r="P105" s="247">
        <f t="shared" si="235"/>
        <v>0.34515610629569821</v>
      </c>
      <c r="Q105" s="247">
        <f t="shared" si="235"/>
        <v>0.38111240001792196</v>
      </c>
      <c r="R105" s="247">
        <f t="shared" si="235"/>
        <v>0.41959960966876453</v>
      </c>
      <c r="S105" s="247">
        <f t="shared" si="235"/>
        <v>0.43999999424603292</v>
      </c>
      <c r="T105" s="247">
        <f t="shared" si="235"/>
        <v>0.45099998197948554</v>
      </c>
      <c r="U105" s="247">
        <f t="shared" si="235"/>
        <v>0.35199997600966165</v>
      </c>
      <c r="V105" s="247">
        <f t="shared" si="235"/>
        <v>0.35199997193861343</v>
      </c>
      <c r="W105" s="247">
        <f t="shared" si="235"/>
        <v>0.2639999650259317</v>
      </c>
      <c r="X105" s="247">
        <f t="shared" si="235"/>
        <v>1.1659999525875222</v>
      </c>
      <c r="Y105" s="247">
        <f t="shared" si="235"/>
        <v>1.1439999229213522</v>
      </c>
      <c r="Z105" s="247">
        <f t="shared" si="235"/>
        <v>0.67099993272516267</v>
      </c>
      <c r="AA105" s="247">
        <f t="shared" si="235"/>
        <v>0.64899997887737371</v>
      </c>
      <c r="AB105" s="247">
        <f t="shared" si="235"/>
        <v>0.64899997928620323</v>
      </c>
      <c r="AC105" s="247">
        <f t="shared" si="235"/>
        <v>0.7589999711964186</v>
      </c>
      <c r="AD105" s="247">
        <f t="shared" si="235"/>
        <v>0.85318906320880084</v>
      </c>
      <c r="AE105" s="247">
        <f t="shared" si="235"/>
        <v>0.75532401405450178</v>
      </c>
      <c r="AF105" s="247">
        <f t="shared" si="235"/>
        <v>0.72362363563843479</v>
      </c>
      <c r="AG105" s="247">
        <f t="shared" ref="AG105" si="236">AG$84*AG93</f>
        <v>0.86862962694821166</v>
      </c>
      <c r="AH105" s="247">
        <f t="shared" si="233"/>
        <v>0.89642577501055443</v>
      </c>
      <c r="AI105" s="247">
        <f t="shared" ref="AI105:BL105" si="237">AH105*(1+AI$88)</f>
        <v>0.92511139981089219</v>
      </c>
      <c r="AJ105" s="247">
        <f t="shared" si="237"/>
        <v>0.95471496460484073</v>
      </c>
      <c r="AK105" s="247">
        <f t="shared" si="237"/>
        <v>0.9852658434721957</v>
      </c>
      <c r="AL105" s="247">
        <f t="shared" si="237"/>
        <v>1.0167943504633059</v>
      </c>
      <c r="AM105" s="247">
        <f t="shared" si="237"/>
        <v>1.0493317696781317</v>
      </c>
      <c r="AN105" s="247">
        <f t="shared" si="237"/>
        <v>1.082910386307832</v>
      </c>
      <c r="AO105" s="247">
        <f t="shared" si="237"/>
        <v>1.1175635186696826</v>
      </c>
      <c r="AP105" s="247">
        <f t="shared" si="237"/>
        <v>1.1533255512671126</v>
      </c>
      <c r="AQ105" s="247">
        <f t="shared" si="237"/>
        <v>1.1902319689076601</v>
      </c>
      <c r="AR105" s="247">
        <f t="shared" si="237"/>
        <v>1.2283193919127053</v>
      </c>
      <c r="AS105" s="247">
        <f t="shared" si="237"/>
        <v>1.267625612453912</v>
      </c>
      <c r="AT105" s="247">
        <f t="shared" si="237"/>
        <v>1.3081896320524373</v>
      </c>
      <c r="AU105" s="247">
        <f t="shared" si="237"/>
        <v>1.3500517002781154</v>
      </c>
      <c r="AV105" s="247">
        <f t="shared" si="237"/>
        <v>1.3932533546870152</v>
      </c>
      <c r="AW105" s="247">
        <f t="shared" si="237"/>
        <v>1.4378374620369996</v>
      </c>
      <c r="AX105" s="247">
        <f t="shared" si="237"/>
        <v>1.4838482608221837</v>
      </c>
      <c r="AY105" s="247">
        <f t="shared" si="237"/>
        <v>1.5313314051684936</v>
      </c>
      <c r="AZ105" s="247">
        <f t="shared" si="237"/>
        <v>1.5803340101338854</v>
      </c>
      <c r="BA105" s="247">
        <f t="shared" si="237"/>
        <v>1.6309046984581699</v>
      </c>
      <c r="BB105" s="247">
        <f t="shared" si="237"/>
        <v>1.6830936488088313</v>
      </c>
      <c r="BC105" s="247">
        <f t="shared" si="237"/>
        <v>1.7369526455707138</v>
      </c>
      <c r="BD105" s="247">
        <f t="shared" si="237"/>
        <v>1.7925351302289767</v>
      </c>
      <c r="BE105" s="247">
        <f t="shared" si="237"/>
        <v>1.849896254396304</v>
      </c>
      <c r="BF105" s="247">
        <f t="shared" si="237"/>
        <v>1.9090929345369858</v>
      </c>
      <c r="BG105" s="247">
        <f t="shared" si="237"/>
        <v>1.9701839084421695</v>
      </c>
      <c r="BH105" s="247">
        <f t="shared" si="237"/>
        <v>2.0332297935123189</v>
      </c>
      <c r="BI105" s="247">
        <f t="shared" si="237"/>
        <v>2.0982931469047132</v>
      </c>
      <c r="BJ105" s="247">
        <f t="shared" si="237"/>
        <v>2.165438527605664</v>
      </c>
      <c r="BK105" s="247">
        <f t="shared" si="237"/>
        <v>2.2347325604890451</v>
      </c>
      <c r="BL105" s="247">
        <f t="shared" si="237"/>
        <v>2.3062440024246946</v>
      </c>
      <c r="BM105" s="247">
        <f t="shared" si="180"/>
        <v>2.380043810502285</v>
      </c>
      <c r="BN105" s="247">
        <f t="shared" si="181"/>
        <v>2.4562052124383582</v>
      </c>
      <c r="BO105" s="247">
        <f t="shared" si="182"/>
        <v>2.5348037792363858</v>
      </c>
      <c r="BP105" s="247">
        <f t="shared" si="183"/>
        <v>2.6159175001719501</v>
      </c>
      <c r="BQ105" s="247">
        <f t="shared" si="184"/>
        <v>2.6996268601774527</v>
      </c>
      <c r="BR105" s="247">
        <f t="shared" si="185"/>
        <v>2.7860149197031312</v>
      </c>
      <c r="BS105" s="247">
        <f t="shared" si="186"/>
        <v>2.8751673971336316</v>
      </c>
      <c r="BT105" s="247">
        <f t="shared" si="187"/>
        <v>2.9671727538419077</v>
      </c>
      <c r="BU105" s="247">
        <f t="shared" si="188"/>
        <v>3.0621222819648488</v>
      </c>
      <c r="BV105" s="247">
        <f t="shared" si="189"/>
        <v>3.1601101949877242</v>
      </c>
      <c r="BW105" s="247">
        <f t="shared" si="190"/>
        <v>3.2612337212273315</v>
      </c>
      <c r="BX105" s="247">
        <f t="shared" si="191"/>
        <v>3.365593200306606</v>
      </c>
      <c r="BY105" s="247">
        <f t="shared" si="192"/>
        <v>3.4732921827164174</v>
      </c>
      <c r="BZ105" s="247">
        <f t="shared" si="193"/>
        <v>3.5844375325633426</v>
      </c>
      <c r="CA105" s="247">
        <f t="shared" si="194"/>
        <v>3.6991395336053698</v>
      </c>
      <c r="CB105" s="247">
        <f t="shared" si="195"/>
        <v>3.8175119986807418</v>
      </c>
      <c r="CC105" s="247">
        <f t="shared" si="196"/>
        <v>3.9396723826385256</v>
      </c>
      <c r="CD105" s="247">
        <f t="shared" si="197"/>
        <v>4.0657418988829583</v>
      </c>
      <c r="CE105" s="247">
        <f t="shared" si="198"/>
        <v>4.1958456396472128</v>
      </c>
      <c r="CF105" s="247">
        <f t="shared" si="199"/>
        <v>4.3301127001159241</v>
      </c>
      <c r="CG105" s="247">
        <f t="shared" si="200"/>
        <v>4.468676306519634</v>
      </c>
      <c r="CH105" s="247">
        <f t="shared" si="201"/>
        <v>4.6116739483282627</v>
      </c>
      <c r="CI105" s="247">
        <f t="shared" si="202"/>
        <v>4.759247514674767</v>
      </c>
      <c r="CJ105" s="247">
        <f t="shared" si="203"/>
        <v>4.9115434351443596</v>
      </c>
      <c r="CK105" s="247">
        <f t="shared" si="204"/>
        <v>5.068712825068979</v>
      </c>
      <c r="CL105" s="247">
        <f t="shared" si="205"/>
        <v>5.2309116354711866</v>
      </c>
      <c r="CM105" s="247">
        <f t="shared" si="206"/>
        <v>5.3983008078062644</v>
      </c>
      <c r="CN105" s="247">
        <f t="shared" si="207"/>
        <v>5.5710464336560648</v>
      </c>
      <c r="CO105" s="247">
        <f t="shared" si="208"/>
        <v>5.7493199195330593</v>
      </c>
      <c r="CP105" s="247">
        <f t="shared" si="209"/>
        <v>5.9332981569581174</v>
      </c>
      <c r="CQ105" s="247">
        <f t="shared" si="210"/>
        <v>6.1231636979807771</v>
      </c>
      <c r="CR105" s="247">
        <f t="shared" si="211"/>
        <v>6.3191049363161618</v>
      </c>
      <c r="CS105" s="247">
        <f t="shared" si="212"/>
        <v>6.5213162942782787</v>
      </c>
      <c r="CT105" s="247">
        <f t="shared" si="213"/>
        <v>6.7299984156951842</v>
      </c>
      <c r="CU105" s="247">
        <f t="shared" si="214"/>
        <v>6.9453583649974302</v>
      </c>
      <c r="CV105" s="247">
        <f t="shared" si="215"/>
        <v>7.1676098326773481</v>
      </c>
      <c r="CW105" s="247">
        <f t="shared" si="216"/>
        <v>7.3969733473230237</v>
      </c>
      <c r="CX105" s="247">
        <f t="shared" si="217"/>
        <v>7.6336764944373607</v>
      </c>
      <c r="CY105" s="247">
        <f t="shared" si="218"/>
        <v>7.8779541422593562</v>
      </c>
      <c r="CZ105" s="247">
        <f t="shared" si="219"/>
        <v>8.1300486748116558</v>
      </c>
      <c r="DA105" s="247">
        <f t="shared" si="220"/>
        <v>8.3902102324056287</v>
      </c>
      <c r="DB105" s="247">
        <f t="shared" si="221"/>
        <v>8.6586969598426098</v>
      </c>
      <c r="DC105" s="247">
        <f t="shared" si="222"/>
        <v>8.9357752625575735</v>
      </c>
      <c r="DD105" s="247">
        <f t="shared" si="223"/>
        <v>9.2217200709594156</v>
      </c>
      <c r="DE105" s="247">
        <f t="shared" si="224"/>
        <v>9.516815113230118</v>
      </c>
      <c r="DF105" s="247">
        <f t="shared" si="225"/>
        <v>9.8213531968534813</v>
      </c>
      <c r="DG105" s="247">
        <f t="shared" si="226"/>
        <v>10.135636499152794</v>
      </c>
      <c r="DH105" s="247">
        <f t="shared" si="227"/>
        <v>10.459976867125683</v>
      </c>
      <c r="DI105" s="247">
        <f t="shared" si="228"/>
        <v>10.794696126873705</v>
      </c>
      <c r="DJ105" s="247">
        <f t="shared" si="229"/>
        <v>11.140126402933664</v>
      </c>
    </row>
    <row r="106" spans="2:114" x14ac:dyDescent="0.2">
      <c r="B106" s="236" t="str">
        <f t="shared" si="230"/>
        <v>others</v>
      </c>
      <c r="C106" s="65" t="s">
        <v>2</v>
      </c>
      <c r="D106" s="247">
        <f t="shared" ref="D106:AF106" si="238">D$84*D94</f>
        <v>0.64109356383422411</v>
      </c>
      <c r="E106" s="247">
        <f t="shared" si="238"/>
        <v>0.66018739645973767</v>
      </c>
      <c r="F106" s="247">
        <f t="shared" si="238"/>
        <v>0.67014606740609595</v>
      </c>
      <c r="G106" s="247">
        <f t="shared" si="238"/>
        <v>0.68205415169937245</v>
      </c>
      <c r="H106" s="247">
        <f t="shared" si="238"/>
        <v>0.69223287197231831</v>
      </c>
      <c r="I106" s="247">
        <f t="shared" si="238"/>
        <v>0.74623511930775266</v>
      </c>
      <c r="J106" s="247">
        <f t="shared" si="238"/>
        <v>0.7435686274509804</v>
      </c>
      <c r="K106" s="247">
        <f t="shared" si="238"/>
        <v>0.7461562081585289</v>
      </c>
      <c r="L106" s="247">
        <f t="shared" si="238"/>
        <v>0.9339862865391555</v>
      </c>
      <c r="M106" s="247">
        <f t="shared" si="238"/>
        <v>1.0200864569083448</v>
      </c>
      <c r="N106" s="247">
        <f t="shared" si="238"/>
        <v>1.0367641526830165</v>
      </c>
      <c r="O106" s="247">
        <f t="shared" si="238"/>
        <v>1.1314611688708291</v>
      </c>
      <c r="P106" s="247">
        <f t="shared" si="238"/>
        <v>1.1609796302673485</v>
      </c>
      <c r="Q106" s="247">
        <f t="shared" si="238"/>
        <v>1.2819235273330103</v>
      </c>
      <c r="R106" s="247">
        <f t="shared" si="238"/>
        <v>1.4113805052494808</v>
      </c>
      <c r="S106" s="247">
        <f t="shared" si="238"/>
        <v>1.4799999806457471</v>
      </c>
      <c r="T106" s="247">
        <f t="shared" si="238"/>
        <v>1.5169999393855422</v>
      </c>
      <c r="U106" s="247">
        <f t="shared" si="238"/>
        <v>1.1839999193052255</v>
      </c>
      <c r="V106" s="247">
        <f t="shared" si="238"/>
        <v>1.1839999056116997</v>
      </c>
      <c r="W106" s="247">
        <f t="shared" si="238"/>
        <v>0.88799988235995209</v>
      </c>
      <c r="X106" s="247">
        <f t="shared" si="238"/>
        <v>3.9219998405216652</v>
      </c>
      <c r="Y106" s="247">
        <f t="shared" si="238"/>
        <v>3.8479997407354576</v>
      </c>
      <c r="Z106" s="247">
        <f t="shared" si="238"/>
        <v>2.256999773711911</v>
      </c>
      <c r="AA106" s="247">
        <f t="shared" si="238"/>
        <v>2.1829999289511659</v>
      </c>
      <c r="AB106" s="247">
        <f t="shared" si="238"/>
        <v>2.1829999303263201</v>
      </c>
      <c r="AC106" s="247">
        <f t="shared" si="238"/>
        <v>2.5529999031152264</v>
      </c>
      <c r="AD106" s="247">
        <f t="shared" si="238"/>
        <v>2.8698177580659667</v>
      </c>
      <c r="AE106" s="247">
        <f t="shared" si="238"/>
        <v>2.5406353200015062</v>
      </c>
      <c r="AF106" s="247">
        <f t="shared" si="238"/>
        <v>2.4340067744201899</v>
      </c>
      <c r="AG106" s="247">
        <f t="shared" ref="AG106" si="239">AG$84*AG94</f>
        <v>2.9217541997348935</v>
      </c>
      <c r="AH106" s="247">
        <f t="shared" si="233"/>
        <v>3.0152503341264101</v>
      </c>
      <c r="AI106" s="247">
        <f t="shared" ref="AI106:BL106" si="240">AH106*(1+AI$88)</f>
        <v>3.1117383448184555</v>
      </c>
      <c r="AJ106" s="247">
        <f t="shared" si="240"/>
        <v>3.211313971852646</v>
      </c>
      <c r="AK106" s="247">
        <f t="shared" si="240"/>
        <v>3.3140760189519307</v>
      </c>
      <c r="AL106" s="247">
        <f t="shared" si="240"/>
        <v>3.4201264515583927</v>
      </c>
      <c r="AM106" s="247">
        <f t="shared" si="240"/>
        <v>3.5295704980082614</v>
      </c>
      <c r="AN106" s="247">
        <f t="shared" si="240"/>
        <v>3.642516753944526</v>
      </c>
      <c r="AO106" s="247">
        <f t="shared" si="240"/>
        <v>3.759077290070751</v>
      </c>
      <c r="AP106" s="247">
        <f t="shared" si="240"/>
        <v>3.8793677633530153</v>
      </c>
      <c r="AQ106" s="247">
        <f t="shared" si="240"/>
        <v>4.0035075317803122</v>
      </c>
      <c r="AR106" s="247">
        <f t="shared" si="240"/>
        <v>4.1316197727972819</v>
      </c>
      <c r="AS106" s="247">
        <f t="shared" si="240"/>
        <v>4.2638316055267946</v>
      </c>
      <c r="AT106" s="247">
        <f t="shared" si="240"/>
        <v>4.4002742169036519</v>
      </c>
      <c r="AU106" s="247">
        <f t="shared" si="240"/>
        <v>4.5410829918445685</v>
      </c>
      <c r="AV106" s="247">
        <f t="shared" si="240"/>
        <v>4.6863976475835951</v>
      </c>
      <c r="AW106" s="247">
        <f t="shared" si="240"/>
        <v>4.8363623723062705</v>
      </c>
      <c r="AX106" s="247">
        <f t="shared" si="240"/>
        <v>4.9911259682200715</v>
      </c>
      <c r="AY106" s="247">
        <f t="shared" si="240"/>
        <v>5.1508419992031138</v>
      </c>
      <c r="AZ106" s="247">
        <f t="shared" si="240"/>
        <v>5.3156689431776138</v>
      </c>
      <c r="BA106" s="247">
        <f t="shared" si="240"/>
        <v>5.4857703493592975</v>
      </c>
      <c r="BB106" s="247">
        <f t="shared" si="240"/>
        <v>5.6613150005387949</v>
      </c>
      <c r="BC106" s="247">
        <f t="shared" si="240"/>
        <v>5.8424770805560362</v>
      </c>
      <c r="BD106" s="247">
        <f t="shared" si="240"/>
        <v>6.0294363471338297</v>
      </c>
      <c r="BE106" s="247">
        <f t="shared" si="240"/>
        <v>6.2223783102421129</v>
      </c>
      <c r="BF106" s="247">
        <f t="shared" si="240"/>
        <v>6.4214944161698604</v>
      </c>
      <c r="BG106" s="247">
        <f t="shared" si="240"/>
        <v>6.6269822374872964</v>
      </c>
      <c r="BH106" s="247">
        <f t="shared" si="240"/>
        <v>6.8390456690868904</v>
      </c>
      <c r="BI106" s="247">
        <f t="shared" si="240"/>
        <v>7.0578951304976707</v>
      </c>
      <c r="BJ106" s="247">
        <f t="shared" si="240"/>
        <v>7.2837477746735964</v>
      </c>
      <c r="BK106" s="247">
        <f t="shared" si="240"/>
        <v>7.5168277034631519</v>
      </c>
      <c r="BL106" s="247">
        <f t="shared" si="240"/>
        <v>7.7573661899739728</v>
      </c>
      <c r="BM106" s="247">
        <f t="shared" si="180"/>
        <v>8.0056019080531406</v>
      </c>
      <c r="BN106" s="247">
        <f t="shared" si="181"/>
        <v>8.2617811691108418</v>
      </c>
      <c r="BO106" s="247">
        <f t="shared" si="182"/>
        <v>8.5261581665223893</v>
      </c>
      <c r="BP106" s="247">
        <f t="shared" si="183"/>
        <v>8.7989952278511065</v>
      </c>
      <c r="BQ106" s="247">
        <f t="shared" si="184"/>
        <v>9.0805630751423418</v>
      </c>
      <c r="BR106" s="247">
        <f t="shared" si="185"/>
        <v>9.3711410935468962</v>
      </c>
      <c r="BS106" s="247">
        <f t="shared" si="186"/>
        <v>9.6710176085403976</v>
      </c>
      <c r="BT106" s="247">
        <f t="shared" si="187"/>
        <v>9.98049017201369</v>
      </c>
      <c r="BU106" s="247">
        <f t="shared" si="188"/>
        <v>10.299865857518128</v>
      </c>
      <c r="BV106" s="247">
        <f t="shared" si="189"/>
        <v>10.629461564958708</v>
      </c>
      <c r="BW106" s="247">
        <f t="shared" si="190"/>
        <v>10.969604335037387</v>
      </c>
      <c r="BX106" s="247">
        <f t="shared" si="191"/>
        <v>11.320631673758584</v>
      </c>
      <c r="BY106" s="247">
        <f t="shared" si="192"/>
        <v>11.682891887318858</v>
      </c>
      <c r="BZ106" s="247">
        <f t="shared" si="193"/>
        <v>12.056744427713062</v>
      </c>
      <c r="CA106" s="247">
        <f t="shared" si="194"/>
        <v>12.442560249399881</v>
      </c>
      <c r="CB106" s="247">
        <f t="shared" si="195"/>
        <v>12.840722177380677</v>
      </c>
      <c r="CC106" s="247">
        <f t="shared" si="196"/>
        <v>13.251625287056859</v>
      </c>
      <c r="CD106" s="247">
        <f t="shared" si="197"/>
        <v>13.675677296242679</v>
      </c>
      <c r="CE106" s="247">
        <f t="shared" si="198"/>
        <v>14.113298969722445</v>
      </c>
      <c r="CF106" s="247">
        <f t="shared" si="199"/>
        <v>14.564924536753564</v>
      </c>
      <c r="CG106" s="247">
        <f t="shared" si="200"/>
        <v>15.031002121929678</v>
      </c>
      <c r="CH106" s="247">
        <f t="shared" si="201"/>
        <v>15.511994189831428</v>
      </c>
      <c r="CI106" s="247">
        <f t="shared" si="202"/>
        <v>16.008378003906035</v>
      </c>
      <c r="CJ106" s="247">
        <f t="shared" si="203"/>
        <v>16.52064610003103</v>
      </c>
      <c r="CK106" s="247">
        <f t="shared" si="204"/>
        <v>17.049306775232022</v>
      </c>
      <c r="CL106" s="247">
        <f t="shared" si="205"/>
        <v>17.594884592039449</v>
      </c>
      <c r="CM106" s="247">
        <f t="shared" si="206"/>
        <v>18.157920898984713</v>
      </c>
      <c r="CN106" s="247">
        <f t="shared" si="207"/>
        <v>18.738974367752224</v>
      </c>
      <c r="CO106" s="247">
        <f t="shared" si="208"/>
        <v>19.338621547520297</v>
      </c>
      <c r="CP106" s="247">
        <f t="shared" si="209"/>
        <v>19.957457437040947</v>
      </c>
      <c r="CQ106" s="247">
        <f t="shared" si="210"/>
        <v>20.596096075026256</v>
      </c>
      <c r="CR106" s="247">
        <f t="shared" si="211"/>
        <v>21.255171149427099</v>
      </c>
      <c r="CS106" s="247">
        <f t="shared" si="212"/>
        <v>21.935336626208766</v>
      </c>
      <c r="CT106" s="247">
        <f t="shared" si="213"/>
        <v>22.637267398247449</v>
      </c>
      <c r="CU106" s="247">
        <f t="shared" si="214"/>
        <v>23.361659954991367</v>
      </c>
      <c r="CV106" s="247">
        <f t="shared" si="215"/>
        <v>24.109233073551092</v>
      </c>
      <c r="CW106" s="247">
        <f t="shared" si="216"/>
        <v>24.880728531904726</v>
      </c>
      <c r="CX106" s="247">
        <f t="shared" si="217"/>
        <v>25.676911844925677</v>
      </c>
      <c r="CY106" s="247">
        <f t="shared" si="218"/>
        <v>26.498573023963299</v>
      </c>
      <c r="CZ106" s="247">
        <f t="shared" si="219"/>
        <v>27.346527360730125</v>
      </c>
      <c r="DA106" s="247">
        <f t="shared" si="220"/>
        <v>28.221616236273491</v>
      </c>
      <c r="DB106" s="247">
        <f t="shared" si="221"/>
        <v>29.124707955834243</v>
      </c>
      <c r="DC106" s="247">
        <f t="shared" si="222"/>
        <v>30.056698610420938</v>
      </c>
      <c r="DD106" s="247">
        <f t="shared" si="223"/>
        <v>31.018512965954407</v>
      </c>
      <c r="DE106" s="247">
        <f t="shared" si="224"/>
        <v>32.011105380864947</v>
      </c>
      <c r="DF106" s="247">
        <f t="shared" si="225"/>
        <v>33.035460753052625</v>
      </c>
      <c r="DG106" s="247">
        <f t="shared" si="226"/>
        <v>34.092595497150313</v>
      </c>
      <c r="DH106" s="247">
        <f t="shared" si="227"/>
        <v>35.183558553059122</v>
      </c>
      <c r="DI106" s="247">
        <f t="shared" si="228"/>
        <v>36.309432426757013</v>
      </c>
      <c r="DJ106" s="247">
        <f t="shared" si="229"/>
        <v>37.471334264413237</v>
      </c>
    </row>
    <row r="107" spans="2:114" x14ac:dyDescent="0.2">
      <c r="B107" s="65"/>
      <c r="C107" s="65"/>
      <c r="D107" s="65"/>
      <c r="E107" s="65"/>
      <c r="F107" s="65"/>
      <c r="G107" s="65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5"/>
      <c r="DI107" s="65"/>
      <c r="DJ107" s="65"/>
    </row>
    <row r="108" spans="2:114" x14ac:dyDescent="0.2">
      <c r="B108" s="64" t="s">
        <v>454</v>
      </c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/>
      <c r="CB108" s="65"/>
      <c r="CC108" s="65"/>
      <c r="CD108" s="65"/>
      <c r="CE108" s="65"/>
      <c r="CF108" s="65"/>
      <c r="CG108" s="65"/>
      <c r="CH108" s="65"/>
      <c r="CI108" s="65"/>
      <c r="CJ108" s="65"/>
      <c r="CK108" s="65"/>
      <c r="CL108" s="65"/>
      <c r="CM108" s="65"/>
      <c r="CN108" s="65"/>
      <c r="CO108" s="65"/>
      <c r="CP108" s="65"/>
      <c r="CQ108" s="65"/>
      <c r="CR108" s="65"/>
      <c r="CS108" s="65"/>
      <c r="CT108" s="65"/>
      <c r="CU108" s="65"/>
      <c r="CV108" s="65"/>
      <c r="CW108" s="65"/>
      <c r="CX108" s="65"/>
      <c r="CY108" s="65"/>
      <c r="CZ108" s="65"/>
      <c r="DA108" s="65"/>
      <c r="DB108" s="65"/>
      <c r="DC108" s="65"/>
      <c r="DD108" s="65"/>
      <c r="DE108" s="65"/>
      <c r="DF108" s="65"/>
      <c r="DG108" s="65"/>
      <c r="DH108" s="65"/>
      <c r="DI108" s="65"/>
      <c r="DJ108" s="65"/>
    </row>
    <row r="109" spans="2:114" ht="16" thickBot="1" x14ac:dyDescent="0.25">
      <c r="B109" s="65" t="s">
        <v>455</v>
      </c>
      <c r="C109" s="65" t="s">
        <v>2</v>
      </c>
      <c r="D109" s="65"/>
      <c r="E109" s="65"/>
      <c r="F109" s="65"/>
      <c r="G109" s="65"/>
      <c r="H109" s="74">
        <f t="shared" ref="H109:AF109" si="241">SUM(H103:H106)</f>
        <v>1.8708996539792386</v>
      </c>
      <c r="I109" s="74">
        <f t="shared" si="241"/>
        <v>2.0168516738047368</v>
      </c>
      <c r="J109" s="74">
        <f t="shared" si="241"/>
        <v>2.0096449390567037</v>
      </c>
      <c r="K109" s="74">
        <f t="shared" si="241"/>
        <v>2.0166384004284565</v>
      </c>
      <c r="L109" s="74">
        <f t="shared" si="241"/>
        <v>2.5242872609166365</v>
      </c>
      <c r="M109" s="74">
        <f t="shared" si="241"/>
        <v>2.7569904240766077</v>
      </c>
      <c r="N109" s="74">
        <f t="shared" si="241"/>
        <v>2.8020652775216663</v>
      </c>
      <c r="O109" s="74">
        <f t="shared" si="241"/>
        <v>3.0580031591103491</v>
      </c>
      <c r="P109" s="74">
        <f t="shared" si="241"/>
        <v>3.1377827845063475</v>
      </c>
      <c r="Q109" s="74">
        <f t="shared" si="241"/>
        <v>3.4646581819811084</v>
      </c>
      <c r="R109" s="74">
        <f t="shared" si="241"/>
        <v>3.8145419060796777</v>
      </c>
      <c r="S109" s="74">
        <f t="shared" si="241"/>
        <v>3.9999999476912085</v>
      </c>
      <c r="T109" s="74">
        <f t="shared" si="241"/>
        <v>4.0999998361771413</v>
      </c>
      <c r="U109" s="74">
        <f t="shared" si="241"/>
        <v>3.1999997819060146</v>
      </c>
      <c r="V109" s="74">
        <f t="shared" si="241"/>
        <v>3.1999997448964859</v>
      </c>
      <c r="W109" s="74">
        <f t="shared" si="241"/>
        <v>2.3999996820539247</v>
      </c>
      <c r="X109" s="74">
        <f t="shared" si="241"/>
        <v>10.599999568977474</v>
      </c>
      <c r="Y109" s="74">
        <f t="shared" si="241"/>
        <v>10.399999299285021</v>
      </c>
      <c r="Z109" s="74">
        <f t="shared" si="241"/>
        <v>6.0999993884105699</v>
      </c>
      <c r="AA109" s="74">
        <f t="shared" si="241"/>
        <v>5.8999998079761244</v>
      </c>
      <c r="AB109" s="74">
        <f t="shared" si="241"/>
        <v>5.8999998116927568</v>
      </c>
      <c r="AC109" s="74">
        <f t="shared" si="241"/>
        <v>6.8999997381492602</v>
      </c>
      <c r="AD109" s="74">
        <f t="shared" si="241"/>
        <v>7.7562642109890998</v>
      </c>
      <c r="AE109" s="74">
        <f t="shared" si="241"/>
        <v>6.8665819459500161</v>
      </c>
      <c r="AF109" s="74">
        <f t="shared" si="241"/>
        <v>6.5783966876221349</v>
      </c>
      <c r="AG109" s="74">
        <f t="shared" ref="AG109" si="242">SUM(AG103:AG106)</f>
        <v>7.8966329722564694</v>
      </c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65"/>
      <c r="CQ109" s="65"/>
      <c r="CR109" s="65"/>
      <c r="CS109" s="65"/>
      <c r="CT109" s="65"/>
      <c r="CU109" s="65"/>
      <c r="CV109" s="65"/>
      <c r="CW109" s="65"/>
      <c r="CX109" s="65"/>
      <c r="CY109" s="65"/>
      <c r="CZ109" s="65"/>
      <c r="DA109" s="65"/>
      <c r="DB109" s="65"/>
      <c r="DC109" s="65"/>
      <c r="DD109" s="65"/>
      <c r="DE109" s="65"/>
      <c r="DF109" s="65"/>
      <c r="DG109" s="65"/>
      <c r="DH109" s="65"/>
      <c r="DI109" s="65"/>
      <c r="DJ109" s="65"/>
    </row>
    <row r="110" spans="2:114" ht="16" thickBot="1" x14ac:dyDescent="0.25">
      <c r="B110" s="75" t="s">
        <v>453</v>
      </c>
      <c r="C110" s="378">
        <f>(CORREL(H109:AG109,H85:AG85))^2</f>
        <v>0.59975546179701189</v>
      </c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/>
      <c r="CB110" s="65"/>
      <c r="CC110" s="65"/>
      <c r="CD110" s="65"/>
      <c r="CE110" s="65"/>
      <c r="CF110" s="65"/>
      <c r="CG110" s="65"/>
      <c r="CH110" s="65"/>
      <c r="CI110" s="65"/>
      <c r="CJ110" s="65"/>
      <c r="CK110" s="65"/>
      <c r="CL110" s="65"/>
      <c r="CM110" s="65"/>
      <c r="CN110" s="65"/>
      <c r="CO110" s="65"/>
      <c r="CP110" s="65"/>
      <c r="CQ110" s="65"/>
      <c r="CR110" s="65"/>
      <c r="CS110" s="65"/>
      <c r="CT110" s="65"/>
      <c r="CU110" s="65"/>
      <c r="CV110" s="65"/>
      <c r="CW110" s="65"/>
      <c r="CX110" s="65"/>
      <c r="CY110" s="65"/>
      <c r="CZ110" s="65"/>
      <c r="DA110" s="65"/>
      <c r="DB110" s="65"/>
      <c r="DC110" s="65"/>
      <c r="DD110" s="65"/>
      <c r="DE110" s="65"/>
      <c r="DF110" s="65"/>
      <c r="DG110" s="65"/>
      <c r="DH110" s="65"/>
      <c r="DI110" s="65"/>
      <c r="DJ110" s="65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32A1D-DDAB-46CE-92AD-4B3B8B961FB2}">
  <dimension ref="A1:DK188"/>
  <sheetViews>
    <sheetView zoomScale="80" zoomScaleNormal="80" workbookViewId="0">
      <pane xSplit="3" ySplit="2" topLeftCell="D3" activePane="bottomRight" state="frozen"/>
      <selection activeCell="R21" sqref="R21"/>
      <selection pane="topRight" activeCell="R21" sqref="R21"/>
      <selection pane="bottomLeft" activeCell="R21" sqref="R21"/>
      <selection pane="bottomRight" activeCell="AI84" sqref="AI84"/>
    </sheetView>
  </sheetViews>
  <sheetFormatPr baseColWidth="10" defaultColWidth="13.33203125" defaultRowHeight="15" x14ac:dyDescent="0.2"/>
  <cols>
    <col min="1" max="1" width="5.6640625" bestFit="1" customWidth="1"/>
    <col min="2" max="2" width="54.33203125" style="2" bestFit="1" customWidth="1"/>
    <col min="3" max="3" width="14.5" style="21" bestFit="1" customWidth="1"/>
    <col min="4" max="82" width="8.6640625" bestFit="1" customWidth="1"/>
    <col min="83" max="94" width="9.83203125" bestFit="1" customWidth="1"/>
    <col min="95" max="114" width="10" bestFit="1" customWidth="1"/>
    <col min="115" max="115" width="44.1640625" style="390" bestFit="1" customWidth="1"/>
  </cols>
  <sheetData>
    <row r="1" spans="1:115" x14ac:dyDescent="0.2">
      <c r="A1" t="s">
        <v>62</v>
      </c>
      <c r="B1"/>
      <c r="C1"/>
    </row>
    <row r="2" spans="1:115" s="1" customFormat="1" x14ac:dyDescent="0.2">
      <c r="A2" t="s">
        <v>57</v>
      </c>
      <c r="B2" s="26" t="e">
        <f ca="1">MID(CELL("Dateiname",$B$2),FIND("]", CELL("Dateiname",$B$2))+1,31)&amp;" HI"</f>
        <v>#VALUE!</v>
      </c>
      <c r="C2" s="24" t="s">
        <v>1</v>
      </c>
      <c r="D2" s="58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t="s">
        <v>57</v>
      </c>
      <c r="B3" s="7" t="str">
        <f>'Data Non-Energy-Sector'!B51</f>
        <v>Fluid Cracking Catalysts</v>
      </c>
      <c r="C3" s="25" t="s">
        <v>2</v>
      </c>
      <c r="D3" s="82">
        <f t="shared" ref="D3:D8" si="51">D101</f>
        <v>8446.4687911399651</v>
      </c>
      <c r="E3" s="82">
        <f t="shared" ref="E3:BL7" si="52">E101</f>
        <v>8698.0318550967295</v>
      </c>
      <c r="F3" s="82">
        <f t="shared" si="52"/>
        <v>8829.2382937428665</v>
      </c>
      <c r="G3" s="82">
        <f t="shared" si="52"/>
        <v>8986.1284389876128</v>
      </c>
      <c r="H3" s="82">
        <f t="shared" si="52"/>
        <v>9120.2340484792894</v>
      </c>
      <c r="I3" s="82">
        <f t="shared" si="52"/>
        <v>11334.448576787416</v>
      </c>
      <c r="J3" s="82">
        <f t="shared" si="52"/>
        <v>12068.725042002821</v>
      </c>
      <c r="K3" s="82">
        <f t="shared" si="52"/>
        <v>11379.950971796414</v>
      </c>
      <c r="L3" s="82">
        <f t="shared" si="52"/>
        <v>10973.167371630361</v>
      </c>
      <c r="M3" s="82">
        <f>M101</f>
        <v>11785.361711836913</v>
      </c>
      <c r="N3" s="82">
        <f t="shared" si="52"/>
        <v>12040.542804843266</v>
      </c>
      <c r="O3" s="82">
        <f t="shared" si="52"/>
        <v>12080.400153882163</v>
      </c>
      <c r="P3" s="82">
        <f t="shared" si="52"/>
        <v>14268.830392256463</v>
      </c>
      <c r="Q3" s="82">
        <f t="shared" si="52"/>
        <v>14432.890481053129</v>
      </c>
      <c r="R3" s="82">
        <f t="shared" si="52"/>
        <v>14904.913494258166</v>
      </c>
      <c r="S3" s="82">
        <f t="shared" si="52"/>
        <v>18033.867761394431</v>
      </c>
      <c r="T3" s="82">
        <f t="shared" si="52"/>
        <v>18094.569274250913</v>
      </c>
      <c r="U3" s="82">
        <f t="shared" si="52"/>
        <v>18303.287967908989</v>
      </c>
      <c r="V3" s="82">
        <f t="shared" si="52"/>
        <v>18365.313897553158</v>
      </c>
      <c r="W3" s="82">
        <f t="shared" si="52"/>
        <v>19765.260470692305</v>
      </c>
      <c r="X3" s="82">
        <f t="shared" si="52"/>
        <v>19832.697771594463</v>
      </c>
      <c r="Y3" s="82">
        <f t="shared" si="52"/>
        <v>16608.76878372232</v>
      </c>
      <c r="Z3" s="82">
        <f t="shared" si="52"/>
        <v>16459.140235570067</v>
      </c>
      <c r="AA3" s="82">
        <f t="shared" si="52"/>
        <v>16459.140236843046</v>
      </c>
      <c r="AB3" s="82">
        <f t="shared" si="52"/>
        <v>18404.311355962276</v>
      </c>
      <c r="AC3" s="82">
        <f t="shared" si="52"/>
        <v>19451.711189162965</v>
      </c>
      <c r="AD3" s="82">
        <f t="shared" si="52"/>
        <v>19302.048816130788</v>
      </c>
      <c r="AE3" s="82">
        <f t="shared" si="52"/>
        <v>19750.840953197054</v>
      </c>
      <c r="AF3" s="82">
        <f t="shared" si="52"/>
        <v>28429.220478072762</v>
      </c>
      <c r="AG3" s="82">
        <f t="shared" si="52"/>
        <v>31421.773953470416</v>
      </c>
      <c r="AH3" s="82">
        <f t="shared" si="52"/>
        <v>32427.270719981469</v>
      </c>
      <c r="AI3" s="82">
        <f t="shared" si="52"/>
        <v>33464.94338302088</v>
      </c>
      <c r="AJ3" s="82">
        <f t="shared" si="52"/>
        <v>34535.821571277549</v>
      </c>
      <c r="AK3" s="82">
        <f t="shared" si="52"/>
        <v>35640.967861558434</v>
      </c>
      <c r="AL3" s="82">
        <f t="shared" si="52"/>
        <v>36781.478833128305</v>
      </c>
      <c r="AM3" s="82">
        <f t="shared" si="52"/>
        <v>37958.486155788414</v>
      </c>
      <c r="AN3" s="82">
        <f t="shared" si="52"/>
        <v>39173.157712773645</v>
      </c>
      <c r="AO3" s="82">
        <f t="shared" si="52"/>
        <v>40426.698759582403</v>
      </c>
      <c r="AP3" s="82">
        <f t="shared" si="52"/>
        <v>41720.353119889041</v>
      </c>
      <c r="AQ3" s="82">
        <f t="shared" si="52"/>
        <v>43055.404419725492</v>
      </c>
      <c r="AR3" s="82">
        <f t="shared" si="52"/>
        <v>44433.177361156711</v>
      </c>
      <c r="AS3" s="82">
        <f t="shared" si="52"/>
        <v>45855.03903671373</v>
      </c>
      <c r="AT3" s="82">
        <f t="shared" si="52"/>
        <v>47322.400285888572</v>
      </c>
      <c r="AU3" s="82">
        <f t="shared" si="52"/>
        <v>48836.717095037005</v>
      </c>
      <c r="AV3" s="82">
        <f t="shared" si="52"/>
        <v>50399.492042078193</v>
      </c>
      <c r="AW3" s="82">
        <f t="shared" si="52"/>
        <v>52012.275787424696</v>
      </c>
      <c r="AX3" s="82">
        <f t="shared" si="52"/>
        <v>53676.668612622285</v>
      </c>
      <c r="AY3" s="82">
        <f t="shared" si="52"/>
        <v>55394.322008226198</v>
      </c>
      <c r="AZ3" s="82">
        <f t="shared" si="52"/>
        <v>57166.940312489438</v>
      </c>
      <c r="BA3" s="82">
        <f t="shared" si="52"/>
        <v>58996.282402489102</v>
      </c>
      <c r="BB3" s="82">
        <f t="shared" si="52"/>
        <v>60884.163439368756</v>
      </c>
      <c r="BC3" s="82">
        <f t="shared" si="52"/>
        <v>62832.45666942856</v>
      </c>
      <c r="BD3" s="82">
        <f t="shared" si="52"/>
        <v>64843.095282850278</v>
      </c>
      <c r="BE3" s="82">
        <f t="shared" si="52"/>
        <v>66918.074331901487</v>
      </c>
      <c r="BF3" s="82">
        <f t="shared" si="52"/>
        <v>69059.452710522339</v>
      </c>
      <c r="BG3" s="82">
        <f t="shared" si="52"/>
        <v>71269.35519725905</v>
      </c>
      <c r="BH3" s="82">
        <f t="shared" si="52"/>
        <v>73549.974563571348</v>
      </c>
      <c r="BI3" s="82">
        <f t="shared" si="52"/>
        <v>75903.573749605639</v>
      </c>
      <c r="BJ3" s="82">
        <f t="shared" si="52"/>
        <v>78332.488109593018</v>
      </c>
      <c r="BK3" s="82">
        <f t="shared" si="52"/>
        <v>80839.127729100001</v>
      </c>
      <c r="BL3" s="82">
        <f t="shared" si="52"/>
        <v>83425.979816431209</v>
      </c>
      <c r="BM3" s="82">
        <f t="shared" ref="BM3:DJ6" si="53">BM101</f>
        <v>86095.611170557007</v>
      </c>
      <c r="BN3" s="82">
        <f t="shared" si="53"/>
        <v>88850.67072801484</v>
      </c>
      <c r="BO3" s="82">
        <f t="shared" si="53"/>
        <v>91693.892191311315</v>
      </c>
      <c r="BP3" s="82">
        <f t="shared" si="53"/>
        <v>94628.096741433284</v>
      </c>
      <c r="BQ3" s="82">
        <f t="shared" si="53"/>
        <v>97656.195837159146</v>
      </c>
      <c r="BR3" s="82">
        <f t="shared" si="53"/>
        <v>100781.19410394825</v>
      </c>
      <c r="BS3" s="82">
        <f t="shared" si="53"/>
        <v>104006.1923152746</v>
      </c>
      <c r="BT3" s="82">
        <f t="shared" si="53"/>
        <v>107334.3904693634</v>
      </c>
      <c r="BU3" s="82">
        <f t="shared" si="53"/>
        <v>110769.09096438302</v>
      </c>
      <c r="BV3" s="82">
        <f t="shared" si="53"/>
        <v>114313.70187524328</v>
      </c>
      <c r="BW3" s="82">
        <f t="shared" si="53"/>
        <v>117971.74033525106</v>
      </c>
      <c r="BX3" s="82">
        <f t="shared" si="53"/>
        <v>121746.83602597909</v>
      </c>
      <c r="BY3" s="82">
        <f t="shared" si="53"/>
        <v>125642.73477881042</v>
      </c>
      <c r="BZ3" s="82">
        <f t="shared" si="53"/>
        <v>129663.30229173235</v>
      </c>
      <c r="CA3" s="82">
        <f t="shared" si="53"/>
        <v>133812.5279650678</v>
      </c>
      <c r="CB3" s="82">
        <f t="shared" si="53"/>
        <v>138094.52885994996</v>
      </c>
      <c r="CC3" s="82">
        <f t="shared" si="53"/>
        <v>142513.55378346838</v>
      </c>
      <c r="CD3" s="82">
        <f t="shared" si="53"/>
        <v>147073.98750453937</v>
      </c>
      <c r="CE3" s="82">
        <f t="shared" si="53"/>
        <v>151780.35510468463</v>
      </c>
      <c r="CF3" s="82">
        <f t="shared" si="53"/>
        <v>156637.32646803453</v>
      </c>
      <c r="CG3" s="82">
        <f t="shared" si="53"/>
        <v>161649.72091501165</v>
      </c>
      <c r="CH3" s="82">
        <f t="shared" si="53"/>
        <v>166822.51198429204</v>
      </c>
      <c r="CI3" s="82">
        <f t="shared" si="53"/>
        <v>172160.83236778938</v>
      </c>
      <c r="CJ3" s="82">
        <f t="shared" si="53"/>
        <v>177669.97900355863</v>
      </c>
      <c r="CK3" s="82">
        <f t="shared" si="53"/>
        <v>183355.41833167252</v>
      </c>
      <c r="CL3" s="82">
        <f t="shared" si="53"/>
        <v>189222.79171828605</v>
      </c>
      <c r="CM3" s="82">
        <f t="shared" si="53"/>
        <v>195277.92105327122</v>
      </c>
      <c r="CN3" s="82">
        <f t="shared" si="53"/>
        <v>201526.81452697591</v>
      </c>
      <c r="CO3" s="82">
        <f t="shared" si="53"/>
        <v>207975.67259183916</v>
      </c>
      <c r="CP3" s="82">
        <f t="shared" si="53"/>
        <v>214630.89411477803</v>
      </c>
      <c r="CQ3" s="82">
        <f t="shared" si="53"/>
        <v>221499.08272645093</v>
      </c>
      <c r="CR3" s="82">
        <f t="shared" si="53"/>
        <v>228587.05337369736</v>
      </c>
      <c r="CS3" s="82">
        <f t="shared" si="53"/>
        <v>235901.83908165569</v>
      </c>
      <c r="CT3" s="82">
        <f t="shared" si="53"/>
        <v>243450.69793226867</v>
      </c>
      <c r="CU3" s="82">
        <f t="shared" si="53"/>
        <v>251241.12026610126</v>
      </c>
      <c r="CV3" s="82">
        <f t="shared" si="53"/>
        <v>259280.83611461651</v>
      </c>
      <c r="CW3" s="82">
        <f t="shared" si="53"/>
        <v>267577.82287028426</v>
      </c>
      <c r="CX3" s="82">
        <f t="shared" si="53"/>
        <v>276140.31320213334</v>
      </c>
      <c r="CY3" s="82">
        <f t="shared" si="53"/>
        <v>284976.80322460161</v>
      </c>
      <c r="CZ3" s="82">
        <f t="shared" si="53"/>
        <v>294096.06092778884</v>
      </c>
      <c r="DA3" s="82">
        <f t="shared" si="53"/>
        <v>303507.13487747812</v>
      </c>
      <c r="DB3" s="82">
        <f t="shared" si="53"/>
        <v>313219.36319355742</v>
      </c>
      <c r="DC3" s="82">
        <f t="shared" si="53"/>
        <v>323242.38281575125</v>
      </c>
      <c r="DD3" s="82">
        <f t="shared" si="53"/>
        <v>333586.1390658553</v>
      </c>
      <c r="DE3" s="82">
        <f t="shared" si="53"/>
        <v>344260.89551596268</v>
      </c>
      <c r="DF3" s="82">
        <f t="shared" si="53"/>
        <v>355277.2441724735</v>
      </c>
      <c r="DG3" s="82">
        <f t="shared" si="53"/>
        <v>366646.11598599266</v>
      </c>
      <c r="DH3" s="82">
        <f t="shared" si="53"/>
        <v>378378.79169754445</v>
      </c>
      <c r="DI3" s="82">
        <f t="shared" si="53"/>
        <v>390486.9130318659</v>
      </c>
      <c r="DJ3" s="82">
        <f t="shared" si="53"/>
        <v>402982.4942488856</v>
      </c>
    </row>
    <row r="4" spans="1:115" x14ac:dyDescent="0.2">
      <c r="A4" t="s">
        <v>57</v>
      </c>
      <c r="B4" s="7" t="str">
        <f>'Data Non-Energy-Sector'!B52</f>
        <v>Batteries</v>
      </c>
      <c r="C4" s="25" t="s">
        <v>2</v>
      </c>
      <c r="D4" s="82">
        <f t="shared" si="51"/>
        <v>1260.6669837522336</v>
      </c>
      <c r="E4" s="82">
        <f t="shared" ref="E4:L4" si="54">E102</f>
        <v>1298.2137097159298</v>
      </c>
      <c r="F4" s="82">
        <f t="shared" si="54"/>
        <v>1317.7967602601293</v>
      </c>
      <c r="G4" s="82">
        <f t="shared" si="54"/>
        <v>1341.2131998488974</v>
      </c>
      <c r="H4" s="82">
        <f t="shared" si="54"/>
        <v>1361.2289624595953</v>
      </c>
      <c r="I4" s="82">
        <f t="shared" si="54"/>
        <v>1691.708742804092</v>
      </c>
      <c r="J4" s="82">
        <f t="shared" si="54"/>
        <v>1801.3022450750479</v>
      </c>
      <c r="K4" s="82">
        <f t="shared" si="54"/>
        <v>1698.5001450442408</v>
      </c>
      <c r="L4" s="82">
        <f t="shared" si="54"/>
        <v>1637.7861748702032</v>
      </c>
      <c r="M4" s="82">
        <f>M102</f>
        <v>1759.0092107219273</v>
      </c>
      <c r="N4" s="82">
        <f t="shared" ref="N4:S4" si="55">N102</f>
        <v>1797.0959410213829</v>
      </c>
      <c r="O4" s="82">
        <f t="shared" si="55"/>
        <v>1803.04479908689</v>
      </c>
      <c r="P4" s="82">
        <f t="shared" si="55"/>
        <v>2129.6761779487256</v>
      </c>
      <c r="Q4" s="82">
        <f t="shared" si="55"/>
        <v>2154.1627583661389</v>
      </c>
      <c r="R4" s="82">
        <f t="shared" si="55"/>
        <v>2224.6139543668901</v>
      </c>
      <c r="S4" s="82">
        <f t="shared" si="55"/>
        <v>2691.6220539394672</v>
      </c>
      <c r="T4" s="82">
        <f t="shared" si="52"/>
        <v>2700.6819812314798</v>
      </c>
      <c r="U4" s="82">
        <f t="shared" si="52"/>
        <v>2731.8340250610436</v>
      </c>
      <c r="V4" s="82">
        <f t="shared" si="52"/>
        <v>2741.0916265004712</v>
      </c>
      <c r="W4" s="82">
        <f t="shared" si="52"/>
        <v>2950.0388762227321</v>
      </c>
      <c r="X4" s="82">
        <f t="shared" si="52"/>
        <v>2960.1041450140992</v>
      </c>
      <c r="Y4" s="82">
        <f t="shared" si="52"/>
        <v>2478.9207139884056</v>
      </c>
      <c r="Z4" s="82">
        <f t="shared" si="52"/>
        <v>2456.5880948612044</v>
      </c>
      <c r="AA4" s="82">
        <f t="shared" si="52"/>
        <v>2456.588095051201</v>
      </c>
      <c r="AB4" s="82">
        <f t="shared" si="52"/>
        <v>2746.9121426809365</v>
      </c>
      <c r="AC4" s="82">
        <f t="shared" si="52"/>
        <v>2903.2404759944725</v>
      </c>
      <c r="AD4" s="82">
        <f t="shared" si="52"/>
        <v>2880.9028083777298</v>
      </c>
      <c r="AE4" s="82">
        <f t="shared" si="52"/>
        <v>2947.8867094323959</v>
      </c>
      <c r="AF4" s="82">
        <f t="shared" si="52"/>
        <v>4243.1672355332475</v>
      </c>
      <c r="AG4" s="82">
        <f t="shared" si="52"/>
        <v>4689.8170079806587</v>
      </c>
      <c r="AH4" s="82">
        <f t="shared" si="52"/>
        <v>4839.8911522360395</v>
      </c>
      <c r="AI4" s="82">
        <f t="shared" si="52"/>
        <v>4994.7676691075931</v>
      </c>
      <c r="AJ4" s="82">
        <f t="shared" si="52"/>
        <v>5154.6002345190363</v>
      </c>
      <c r="AK4" s="82">
        <f t="shared" si="52"/>
        <v>5319.547442023646</v>
      </c>
      <c r="AL4" s="82">
        <f t="shared" si="52"/>
        <v>5489.7729601684032</v>
      </c>
      <c r="AM4" s="82">
        <f t="shared" si="52"/>
        <v>5665.4456948937923</v>
      </c>
      <c r="AN4" s="82">
        <f t="shared" si="52"/>
        <v>5846.739957130394</v>
      </c>
      <c r="AO4" s="82">
        <f t="shared" si="52"/>
        <v>6033.8356357585672</v>
      </c>
      <c r="AP4" s="82">
        <f t="shared" si="52"/>
        <v>6226.9183761028416</v>
      </c>
      <c r="AQ4" s="82">
        <f t="shared" si="52"/>
        <v>6426.1797641381327</v>
      </c>
      <c r="AR4" s="82">
        <f t="shared" si="52"/>
        <v>6631.8175165905532</v>
      </c>
      <c r="AS4" s="82">
        <f t="shared" si="52"/>
        <v>6844.035677121451</v>
      </c>
      <c r="AT4" s="82">
        <f t="shared" si="52"/>
        <v>7063.044818789338</v>
      </c>
      <c r="AU4" s="82">
        <f t="shared" si="52"/>
        <v>7289.0622529905968</v>
      </c>
      <c r="AV4" s="82">
        <f t="shared" si="52"/>
        <v>7522.3122450862957</v>
      </c>
      <c r="AW4" s="82">
        <f t="shared" si="52"/>
        <v>7763.0262369290576</v>
      </c>
      <c r="AX4" s="82">
        <f t="shared" si="52"/>
        <v>8011.4430765107873</v>
      </c>
      <c r="AY4" s="82">
        <f t="shared" si="52"/>
        <v>8267.8092549591329</v>
      </c>
      <c r="AZ4" s="82">
        <f t="shared" si="52"/>
        <v>8532.379151117826</v>
      </c>
      <c r="BA4" s="82">
        <f t="shared" si="52"/>
        <v>8805.4152839535964</v>
      </c>
      <c r="BB4" s="82">
        <f t="shared" si="52"/>
        <v>9087.1885730401118</v>
      </c>
      <c r="BC4" s="82">
        <f t="shared" si="52"/>
        <v>9377.9786073773957</v>
      </c>
      <c r="BD4" s="82">
        <f t="shared" si="52"/>
        <v>9678.0739228134735</v>
      </c>
      <c r="BE4" s="82">
        <f t="shared" si="52"/>
        <v>9987.7722883435054</v>
      </c>
      <c r="BF4" s="82">
        <f t="shared" si="52"/>
        <v>10307.381001570498</v>
      </c>
      <c r="BG4" s="82">
        <f t="shared" si="52"/>
        <v>10637.217193620754</v>
      </c>
      <c r="BH4" s="82">
        <f t="shared" si="52"/>
        <v>10977.608143816618</v>
      </c>
      <c r="BI4" s="82">
        <f t="shared" si="52"/>
        <v>11328.89160441875</v>
      </c>
      <c r="BJ4" s="82">
        <f t="shared" si="52"/>
        <v>11691.41613576015</v>
      </c>
      <c r="BK4" s="82">
        <f t="shared" si="52"/>
        <v>12065.541452104475</v>
      </c>
      <c r="BL4" s="82">
        <f t="shared" si="52"/>
        <v>12451.638778571818</v>
      </c>
      <c r="BM4" s="82">
        <f t="shared" si="53"/>
        <v>12850.091219486116</v>
      </c>
      <c r="BN4" s="82">
        <f t="shared" si="53"/>
        <v>13261.294138509671</v>
      </c>
      <c r="BO4" s="82">
        <f t="shared" si="53"/>
        <v>13685.655550941981</v>
      </c>
      <c r="BP4" s="82">
        <f t="shared" si="53"/>
        <v>14123.596528572125</v>
      </c>
      <c r="BQ4" s="82">
        <f t="shared" si="53"/>
        <v>14575.551617486433</v>
      </c>
      <c r="BR4" s="82">
        <f t="shared" si="53"/>
        <v>15041.969269245999</v>
      </c>
      <c r="BS4" s="82">
        <f t="shared" si="53"/>
        <v>15523.312285861872</v>
      </c>
      <c r="BT4" s="82">
        <f t="shared" si="53"/>
        <v>16020.058279009452</v>
      </c>
      <c r="BU4" s="82">
        <f t="shared" si="53"/>
        <v>16532.700143937756</v>
      </c>
      <c r="BV4" s="82">
        <f t="shared" si="53"/>
        <v>17061.746548543764</v>
      </c>
      <c r="BW4" s="82">
        <f t="shared" si="53"/>
        <v>17607.722438097164</v>
      </c>
      <c r="BX4" s="82">
        <f t="shared" si="53"/>
        <v>18171.169556116274</v>
      </c>
      <c r="BY4" s="82">
        <f t="shared" si="53"/>
        <v>18752.646981911996</v>
      </c>
      <c r="BZ4" s="82">
        <f t="shared" si="53"/>
        <v>19352.731685333179</v>
      </c>
      <c r="CA4" s="82">
        <f t="shared" si="53"/>
        <v>19972.019099263842</v>
      </c>
      <c r="CB4" s="82">
        <f t="shared" si="53"/>
        <v>20611.123710440286</v>
      </c>
      <c r="CC4" s="82">
        <f t="shared" si="53"/>
        <v>21270.679669174377</v>
      </c>
      <c r="CD4" s="82">
        <f t="shared" si="53"/>
        <v>21951.341418587956</v>
      </c>
      <c r="CE4" s="82">
        <f t="shared" si="53"/>
        <v>22653.78434398277</v>
      </c>
      <c r="CF4" s="82">
        <f t="shared" si="53"/>
        <v>23378.70544299022</v>
      </c>
      <c r="CG4" s="82">
        <f t="shared" si="53"/>
        <v>24126.824017165909</v>
      </c>
      <c r="CH4" s="82">
        <f t="shared" si="53"/>
        <v>24898.88238571522</v>
      </c>
      <c r="CI4" s="82">
        <f t="shared" si="53"/>
        <v>25695.64662205811</v>
      </c>
      <c r="CJ4" s="82">
        <f t="shared" si="53"/>
        <v>26517.90731396397</v>
      </c>
      <c r="CK4" s="82">
        <f t="shared" si="53"/>
        <v>27366.480348010817</v>
      </c>
      <c r="CL4" s="82">
        <f t="shared" si="53"/>
        <v>28242.207719147165</v>
      </c>
      <c r="CM4" s="82">
        <f t="shared" si="53"/>
        <v>29145.958366159877</v>
      </c>
      <c r="CN4" s="82">
        <f t="shared" si="53"/>
        <v>30078.629033876994</v>
      </c>
      <c r="CO4" s="82">
        <f t="shared" si="53"/>
        <v>31041.14516296106</v>
      </c>
      <c r="CP4" s="82">
        <f t="shared" si="53"/>
        <v>32034.461808175816</v>
      </c>
      <c r="CQ4" s="82">
        <f t="shared" si="53"/>
        <v>33059.564586037442</v>
      </c>
      <c r="CR4" s="82">
        <f t="shared" si="53"/>
        <v>34117.470652790638</v>
      </c>
      <c r="CS4" s="82">
        <f t="shared" si="53"/>
        <v>35209.229713679939</v>
      </c>
      <c r="CT4" s="82">
        <f t="shared" si="53"/>
        <v>36335.925064517694</v>
      </c>
      <c r="CU4" s="82">
        <f t="shared" si="53"/>
        <v>37498.674666582265</v>
      </c>
      <c r="CV4" s="82">
        <f t="shared" si="53"/>
        <v>38698.632255912897</v>
      </c>
      <c r="CW4" s="82">
        <f t="shared" si="53"/>
        <v>39936.988488102113</v>
      </c>
      <c r="CX4" s="82">
        <f t="shared" si="53"/>
        <v>41214.97211972138</v>
      </c>
      <c r="CY4" s="82">
        <f t="shared" si="53"/>
        <v>42533.851227552463</v>
      </c>
      <c r="CZ4" s="82">
        <f t="shared" si="53"/>
        <v>43894.934466834144</v>
      </c>
      <c r="DA4" s="82">
        <f t="shared" si="53"/>
        <v>45299.572369772839</v>
      </c>
      <c r="DB4" s="82">
        <f t="shared" si="53"/>
        <v>46749.158685605573</v>
      </c>
      <c r="DC4" s="82">
        <f t="shared" si="53"/>
        <v>48245.131763544952</v>
      </c>
      <c r="DD4" s="82">
        <f t="shared" si="53"/>
        <v>49788.975979978393</v>
      </c>
      <c r="DE4" s="82">
        <f t="shared" si="53"/>
        <v>51382.223211337703</v>
      </c>
      <c r="DF4" s="82">
        <f t="shared" si="53"/>
        <v>53026.454354100511</v>
      </c>
      <c r="DG4" s="82">
        <f t="shared" si="53"/>
        <v>54723.300893431726</v>
      </c>
      <c r="DH4" s="82">
        <f t="shared" si="53"/>
        <v>56474.446522021542</v>
      </c>
      <c r="DI4" s="82">
        <f t="shared" si="53"/>
        <v>58281.62881072623</v>
      </c>
      <c r="DJ4" s="82">
        <f t="shared" si="53"/>
        <v>60146.64093266947</v>
      </c>
    </row>
    <row r="5" spans="1:115" x14ac:dyDescent="0.2">
      <c r="A5" t="s">
        <v>57</v>
      </c>
      <c r="B5" s="7" t="str">
        <f>'Data Non-Energy-Sector'!B53</f>
        <v>Glass &amp; Ceramics</v>
      </c>
      <c r="C5" s="25" t="s">
        <v>2</v>
      </c>
      <c r="D5" s="82">
        <f t="shared" si="51"/>
        <v>1638.8670788779036</v>
      </c>
      <c r="E5" s="82">
        <f t="shared" si="52"/>
        <v>1687.6778226307088</v>
      </c>
      <c r="F5" s="82">
        <f t="shared" si="52"/>
        <v>1713.1357883381679</v>
      </c>
      <c r="G5" s="82">
        <f t="shared" si="52"/>
        <v>1743.5771598035665</v>
      </c>
      <c r="H5" s="82">
        <f t="shared" si="52"/>
        <v>1769.5976511974739</v>
      </c>
      <c r="I5" s="82">
        <f t="shared" si="52"/>
        <v>2199.2213656453196</v>
      </c>
      <c r="J5" s="82">
        <f t="shared" si="52"/>
        <v>2341.6929185975623</v>
      </c>
      <c r="K5" s="82">
        <f t="shared" si="52"/>
        <v>2208.0501885575131</v>
      </c>
      <c r="L5" s="82">
        <f t="shared" si="52"/>
        <v>2129.1220273312642</v>
      </c>
      <c r="M5" s="82">
        <f t="shared" si="52"/>
        <v>2286.7119739385053</v>
      </c>
      <c r="N5" s="82">
        <f t="shared" si="52"/>
        <v>2336.2247233277976</v>
      </c>
      <c r="O5" s="82">
        <f t="shared" si="52"/>
        <v>2343.958238812957</v>
      </c>
      <c r="P5" s="82">
        <f t="shared" si="52"/>
        <v>2768.5790313333437</v>
      </c>
      <c r="Q5" s="82">
        <f t="shared" si="52"/>
        <v>2800.4115858759801</v>
      </c>
      <c r="R5" s="82">
        <f t="shared" si="52"/>
        <v>2891.9981406769575</v>
      </c>
      <c r="S5" s="82">
        <f t="shared" si="52"/>
        <v>3499.1086701213076</v>
      </c>
      <c r="T5" s="82">
        <f t="shared" si="52"/>
        <v>3510.8865756009236</v>
      </c>
      <c r="U5" s="82">
        <f t="shared" si="52"/>
        <v>3551.3842325793562</v>
      </c>
      <c r="V5" s="82">
        <f t="shared" si="52"/>
        <v>3563.4191144506126</v>
      </c>
      <c r="W5" s="82">
        <f t="shared" si="52"/>
        <v>3835.0505390895514</v>
      </c>
      <c r="X5" s="82">
        <f t="shared" si="52"/>
        <v>3848.1353885183289</v>
      </c>
      <c r="Y5" s="82">
        <f t="shared" si="52"/>
        <v>3222.5969281849275</v>
      </c>
      <c r="Z5" s="82">
        <f t="shared" si="52"/>
        <v>3193.5645233195655</v>
      </c>
      <c r="AA5" s="82">
        <f t="shared" si="52"/>
        <v>3193.5645235665611</v>
      </c>
      <c r="AB5" s="82">
        <f t="shared" si="52"/>
        <v>3570.9857854852175</v>
      </c>
      <c r="AC5" s="82">
        <f t="shared" si="52"/>
        <v>3774.2126187928138</v>
      </c>
      <c r="AD5" s="82">
        <f t="shared" si="52"/>
        <v>3745.1736508910485</v>
      </c>
      <c r="AE5" s="82">
        <f t="shared" si="52"/>
        <v>3832.2527222621147</v>
      </c>
      <c r="AF5" s="82">
        <f t="shared" si="52"/>
        <v>5516.1174061932225</v>
      </c>
      <c r="AG5" s="82">
        <f t="shared" si="52"/>
        <v>6096.7621103748561</v>
      </c>
      <c r="AH5" s="82">
        <f t="shared" si="52"/>
        <v>6291.8584979068519</v>
      </c>
      <c r="AI5" s="82">
        <f t="shared" si="52"/>
        <v>6493.1979698398709</v>
      </c>
      <c r="AJ5" s="82">
        <f t="shared" si="52"/>
        <v>6700.9803048747472</v>
      </c>
      <c r="AK5" s="82">
        <f t="shared" si="52"/>
        <v>6915.4116746307391</v>
      </c>
      <c r="AL5" s="82">
        <f t="shared" si="52"/>
        <v>7136.704848218923</v>
      </c>
      <c r="AM5" s="82">
        <f t="shared" si="52"/>
        <v>7365.0794033619286</v>
      </c>
      <c r="AN5" s="82">
        <f t="shared" si="52"/>
        <v>7600.7619442695104</v>
      </c>
      <c r="AO5" s="82">
        <f t="shared" si="52"/>
        <v>7843.9863264861351</v>
      </c>
      <c r="AP5" s="82">
        <f t="shared" si="52"/>
        <v>8094.9938889336918</v>
      </c>
      <c r="AQ5" s="82">
        <f t="shared" si="52"/>
        <v>8354.0336933795697</v>
      </c>
      <c r="AR5" s="82">
        <f t="shared" si="52"/>
        <v>8621.3627715677158</v>
      </c>
      <c r="AS5" s="82">
        <f t="shared" si="52"/>
        <v>8897.2463802578823</v>
      </c>
      <c r="AT5" s="82">
        <f t="shared" si="52"/>
        <v>9181.9582644261354</v>
      </c>
      <c r="AU5" s="82">
        <f t="shared" si="52"/>
        <v>9475.7809288877725</v>
      </c>
      <c r="AV5" s="82">
        <f t="shared" si="52"/>
        <v>9779.0059186121816</v>
      </c>
      <c r="AW5" s="82">
        <f t="shared" si="52"/>
        <v>10091.934108007772</v>
      </c>
      <c r="AX5" s="82">
        <f t="shared" si="52"/>
        <v>10414.87599946402</v>
      </c>
      <c r="AY5" s="82">
        <f t="shared" si="52"/>
        <v>10748.152031446869</v>
      </c>
      <c r="AZ5" s="82">
        <f t="shared" si="52"/>
        <v>11092.092896453169</v>
      </c>
      <c r="BA5" s="82">
        <f t="shared" si="52"/>
        <v>11447.039869139669</v>
      </c>
      <c r="BB5" s="82">
        <f t="shared" si="52"/>
        <v>11813.34514495214</v>
      </c>
      <c r="BC5" s="82">
        <f t="shared" si="52"/>
        <v>12191.372189590609</v>
      </c>
      <c r="BD5" s="82">
        <f t="shared" si="52"/>
        <v>12581.496099657508</v>
      </c>
      <c r="BE5" s="82">
        <f t="shared" si="52"/>
        <v>12984.103974846548</v>
      </c>
      <c r="BF5" s="82">
        <f t="shared" si="52"/>
        <v>13399.595302041638</v>
      </c>
      <c r="BG5" s="82">
        <f t="shared" si="52"/>
        <v>13828.38235170697</v>
      </c>
      <c r="BH5" s="82">
        <f t="shared" si="52"/>
        <v>14270.890586961594</v>
      </c>
      <c r="BI5" s="82">
        <f t="shared" si="52"/>
        <v>14727.559085744366</v>
      </c>
      <c r="BJ5" s="82">
        <f t="shared" si="52"/>
        <v>15198.840976488185</v>
      </c>
      <c r="BK5" s="82">
        <f t="shared" si="52"/>
        <v>15685.203887735808</v>
      </c>
      <c r="BL5" s="82">
        <f t="shared" si="52"/>
        <v>16187.130412143355</v>
      </c>
      <c r="BM5" s="82">
        <f t="shared" si="53"/>
        <v>16705.118585331944</v>
      </c>
      <c r="BN5" s="82">
        <f t="shared" si="53"/>
        <v>17239.682380062568</v>
      </c>
      <c r="BO5" s="82">
        <f t="shared" si="53"/>
        <v>17791.352216224572</v>
      </c>
      <c r="BP5" s="82">
        <f t="shared" si="53"/>
        <v>18360.675487143759</v>
      </c>
      <c r="BQ5" s="82">
        <f t="shared" si="53"/>
        <v>18948.21710273236</v>
      </c>
      <c r="BR5" s="82">
        <f t="shared" si="53"/>
        <v>19554.560050019798</v>
      </c>
      <c r="BS5" s="82">
        <f t="shared" si="53"/>
        <v>20180.305971620433</v>
      </c>
      <c r="BT5" s="82">
        <f t="shared" si="53"/>
        <v>20826.075762712288</v>
      </c>
      <c r="BU5" s="82">
        <f t="shared" si="53"/>
        <v>21492.510187119082</v>
      </c>
      <c r="BV5" s="82">
        <f t="shared" si="53"/>
        <v>22180.270513106894</v>
      </c>
      <c r="BW5" s="82">
        <f t="shared" si="53"/>
        <v>22890.039169526317</v>
      </c>
      <c r="BX5" s="82">
        <f t="shared" si="53"/>
        <v>23622.520422951158</v>
      </c>
      <c r="BY5" s="82">
        <f t="shared" si="53"/>
        <v>24378.441076485597</v>
      </c>
      <c r="BZ5" s="82">
        <f t="shared" si="53"/>
        <v>25158.551190933136</v>
      </c>
      <c r="CA5" s="82">
        <f t="shared" si="53"/>
        <v>25963.624829042998</v>
      </c>
      <c r="CB5" s="82">
        <f t="shared" si="53"/>
        <v>26794.460823572375</v>
      </c>
      <c r="CC5" s="82">
        <f t="shared" si="53"/>
        <v>27651.883569926693</v>
      </c>
      <c r="CD5" s="82">
        <f t="shared" si="53"/>
        <v>28536.743844164346</v>
      </c>
      <c r="CE5" s="82">
        <f t="shared" si="53"/>
        <v>29449.919647177605</v>
      </c>
      <c r="CF5" s="82">
        <f t="shared" si="53"/>
        <v>30392.317075887288</v>
      </c>
      <c r="CG5" s="82">
        <f t="shared" si="53"/>
        <v>31364.87122231568</v>
      </c>
      <c r="CH5" s="82">
        <f t="shared" si="53"/>
        <v>32368.547101429784</v>
      </c>
      <c r="CI5" s="82">
        <f t="shared" si="53"/>
        <v>33404.340608675535</v>
      </c>
      <c r="CJ5" s="82">
        <f t="shared" si="53"/>
        <v>34473.279508153151</v>
      </c>
      <c r="CK5" s="82">
        <f t="shared" si="53"/>
        <v>35576.424452414052</v>
      </c>
      <c r="CL5" s="82">
        <f t="shared" si="53"/>
        <v>36714.870034891304</v>
      </c>
      <c r="CM5" s="82">
        <f t="shared" si="53"/>
        <v>37889.74587600783</v>
      </c>
      <c r="CN5" s="82">
        <f t="shared" si="53"/>
        <v>39102.217744040085</v>
      </c>
      <c r="CO5" s="82">
        <f t="shared" si="53"/>
        <v>40353.488711849372</v>
      </c>
      <c r="CP5" s="82">
        <f t="shared" si="53"/>
        <v>41644.800350628553</v>
      </c>
      <c r="CQ5" s="82">
        <f t="shared" si="53"/>
        <v>42977.43396184867</v>
      </c>
      <c r="CR5" s="82">
        <f t="shared" si="53"/>
        <v>44352.711848627827</v>
      </c>
      <c r="CS5" s="82">
        <f t="shared" si="53"/>
        <v>45771.99862778392</v>
      </c>
      <c r="CT5" s="82">
        <f t="shared" si="53"/>
        <v>47236.702583873004</v>
      </c>
      <c r="CU5" s="82">
        <f t="shared" si="53"/>
        <v>48748.277066556941</v>
      </c>
      <c r="CV5" s="82">
        <f t="shared" si="53"/>
        <v>50308.221932686763</v>
      </c>
      <c r="CW5" s="82">
        <f t="shared" si="53"/>
        <v>51918.085034532742</v>
      </c>
      <c r="CX5" s="82">
        <f t="shared" si="53"/>
        <v>53579.463755637793</v>
      </c>
      <c r="CY5" s="82">
        <f t="shared" si="53"/>
        <v>55294.006595818202</v>
      </c>
      <c r="CZ5" s="82">
        <f t="shared" si="53"/>
        <v>57063.414806884386</v>
      </c>
      <c r="DA5" s="82">
        <f t="shared" si="53"/>
        <v>58889.444080704685</v>
      </c>
      <c r="DB5" s="82">
        <f t="shared" si="53"/>
        <v>60773.90629128724</v>
      </c>
      <c r="DC5" s="82">
        <f t="shared" si="53"/>
        <v>62718.671292608436</v>
      </c>
      <c r="DD5" s="82">
        <f t="shared" si="53"/>
        <v>64725.668773971905</v>
      </c>
      <c r="DE5" s="82">
        <f t="shared" si="53"/>
        <v>66796.890174739005</v>
      </c>
      <c r="DF5" s="82">
        <f t="shared" si="53"/>
        <v>68934.390660330653</v>
      </c>
      <c r="DG5" s="82">
        <f t="shared" si="53"/>
        <v>71140.291161461239</v>
      </c>
      <c r="DH5" s="82">
        <f t="shared" si="53"/>
        <v>73416.780478628003</v>
      </c>
      <c r="DI5" s="82">
        <f t="shared" si="53"/>
        <v>75766.117453944098</v>
      </c>
      <c r="DJ5" s="82">
        <f t="shared" si="53"/>
        <v>78190.633212470319</v>
      </c>
    </row>
    <row r="6" spans="1:115" x14ac:dyDescent="0.2">
      <c r="A6" t="s">
        <v>57</v>
      </c>
      <c r="B6" s="7" t="str">
        <f>'Data Non-Energy-Sector'!B54</f>
        <v>Polishing Powders</v>
      </c>
      <c r="C6" s="25" t="s">
        <v>2</v>
      </c>
      <c r="D6" s="82">
        <f t="shared" si="51"/>
        <v>630.3334918761168</v>
      </c>
      <c r="E6" s="82">
        <f t="shared" si="52"/>
        <v>649.10685485796489</v>
      </c>
      <c r="F6" s="82">
        <f t="shared" si="52"/>
        <v>658.89838013006465</v>
      </c>
      <c r="G6" s="82">
        <f t="shared" si="52"/>
        <v>670.60659992444869</v>
      </c>
      <c r="H6" s="82">
        <f t="shared" si="52"/>
        <v>680.61448122979766</v>
      </c>
      <c r="I6" s="82">
        <f t="shared" si="52"/>
        <v>845.85437140204601</v>
      </c>
      <c r="J6" s="82">
        <f t="shared" si="52"/>
        <v>900.65112253752397</v>
      </c>
      <c r="K6" s="82">
        <f t="shared" si="52"/>
        <v>849.25007252212038</v>
      </c>
      <c r="L6" s="82">
        <f t="shared" si="52"/>
        <v>818.89308743510162</v>
      </c>
      <c r="M6" s="82">
        <f t="shared" si="52"/>
        <v>879.50460536096364</v>
      </c>
      <c r="N6" s="82">
        <f t="shared" si="52"/>
        <v>898.54797051069147</v>
      </c>
      <c r="O6" s="82">
        <f t="shared" si="52"/>
        <v>901.52239954344498</v>
      </c>
      <c r="P6" s="82">
        <f t="shared" si="52"/>
        <v>1064.8380889743628</v>
      </c>
      <c r="Q6" s="82">
        <f t="shared" si="52"/>
        <v>1077.0813791830694</v>
      </c>
      <c r="R6" s="82">
        <f t="shared" si="52"/>
        <v>1112.306977183445</v>
      </c>
      <c r="S6" s="82">
        <f t="shared" si="52"/>
        <v>1345.8110269697336</v>
      </c>
      <c r="T6" s="82">
        <f t="shared" si="52"/>
        <v>1350.3409906157399</v>
      </c>
      <c r="U6" s="82">
        <f t="shared" si="52"/>
        <v>1365.9170125305218</v>
      </c>
      <c r="V6" s="82">
        <f t="shared" si="52"/>
        <v>1370.5458132502356</v>
      </c>
      <c r="W6" s="82">
        <f t="shared" si="52"/>
        <v>1475.0194381113661</v>
      </c>
      <c r="X6" s="82">
        <f t="shared" si="52"/>
        <v>1480.0520725070496</v>
      </c>
      <c r="Y6" s="82">
        <f t="shared" si="52"/>
        <v>1239.4603569942028</v>
      </c>
      <c r="Z6" s="82">
        <f t="shared" si="52"/>
        <v>1228.2940474306022</v>
      </c>
      <c r="AA6" s="82">
        <f t="shared" si="52"/>
        <v>1228.2940475256005</v>
      </c>
      <c r="AB6" s="82">
        <f t="shared" si="52"/>
        <v>1373.4560713404683</v>
      </c>
      <c r="AC6" s="82">
        <f t="shared" si="52"/>
        <v>1451.6202379972362</v>
      </c>
      <c r="AD6" s="82">
        <f t="shared" si="52"/>
        <v>1440.4514041888649</v>
      </c>
      <c r="AE6" s="82">
        <f t="shared" si="52"/>
        <v>1473.943354716198</v>
      </c>
      <c r="AF6" s="82">
        <f t="shared" si="52"/>
        <v>2121.5836177666238</v>
      </c>
      <c r="AG6" s="82">
        <f t="shared" si="52"/>
        <v>2344.9085039903293</v>
      </c>
      <c r="AH6" s="82">
        <f t="shared" si="52"/>
        <v>2419.9455761180197</v>
      </c>
      <c r="AI6" s="82">
        <f t="shared" si="52"/>
        <v>2497.3838345537965</v>
      </c>
      <c r="AJ6" s="82">
        <f t="shared" si="52"/>
        <v>2577.3001172595182</v>
      </c>
      <c r="AK6" s="82">
        <f t="shared" si="52"/>
        <v>2659.773721011823</v>
      </c>
      <c r="AL6" s="82">
        <f t="shared" si="52"/>
        <v>2744.8864800842016</v>
      </c>
      <c r="AM6" s="82">
        <f t="shared" si="52"/>
        <v>2832.7228474468961</v>
      </c>
      <c r="AN6" s="82">
        <f t="shared" si="52"/>
        <v>2923.369978565197</v>
      </c>
      <c r="AO6" s="82">
        <f t="shared" si="52"/>
        <v>3016.9178178792836</v>
      </c>
      <c r="AP6" s="82">
        <f t="shared" si="52"/>
        <v>3113.4591880514208</v>
      </c>
      <c r="AQ6" s="82">
        <f t="shared" si="52"/>
        <v>3213.0898820690663</v>
      </c>
      <c r="AR6" s="82">
        <f t="shared" si="52"/>
        <v>3315.9087582952766</v>
      </c>
      <c r="AS6" s="82">
        <f t="shared" si="52"/>
        <v>3422.0178385607255</v>
      </c>
      <c r="AT6" s="82">
        <f t="shared" si="52"/>
        <v>3531.522409394669</v>
      </c>
      <c r="AU6" s="82">
        <f t="shared" si="52"/>
        <v>3644.5311264952984</v>
      </c>
      <c r="AV6" s="82">
        <f t="shared" si="52"/>
        <v>3761.1561225431478</v>
      </c>
      <c r="AW6" s="82">
        <f t="shared" si="52"/>
        <v>3881.5131184645288</v>
      </c>
      <c r="AX6" s="82">
        <f t="shared" si="52"/>
        <v>4005.7215382553936</v>
      </c>
      <c r="AY6" s="82">
        <f t="shared" si="52"/>
        <v>4133.9046274795664</v>
      </c>
      <c r="AZ6" s="82">
        <f t="shared" si="52"/>
        <v>4266.189575558913</v>
      </c>
      <c r="BA6" s="82">
        <f t="shared" si="52"/>
        <v>4402.7076419767982</v>
      </c>
      <c r="BB6" s="82">
        <f t="shared" si="52"/>
        <v>4543.5942865200559</v>
      </c>
      <c r="BC6" s="82">
        <f t="shared" si="52"/>
        <v>4688.9893036886979</v>
      </c>
      <c r="BD6" s="82">
        <f t="shared" si="52"/>
        <v>4839.0369614067367</v>
      </c>
      <c r="BE6" s="82">
        <f t="shared" si="52"/>
        <v>4993.8861441717527</v>
      </c>
      <c r="BF6" s="82">
        <f t="shared" si="52"/>
        <v>5153.6905007852492</v>
      </c>
      <c r="BG6" s="82">
        <f t="shared" si="52"/>
        <v>5318.6085968103771</v>
      </c>
      <c r="BH6" s="82">
        <f t="shared" si="52"/>
        <v>5488.8040719083092</v>
      </c>
      <c r="BI6" s="82">
        <f t="shared" si="52"/>
        <v>5664.445802209375</v>
      </c>
      <c r="BJ6" s="82">
        <f t="shared" si="52"/>
        <v>5845.7080678800749</v>
      </c>
      <c r="BK6" s="82">
        <f t="shared" si="52"/>
        <v>6032.7707260522375</v>
      </c>
      <c r="BL6" s="82">
        <f t="shared" si="52"/>
        <v>6225.819389285909</v>
      </c>
      <c r="BM6" s="82">
        <f t="shared" si="53"/>
        <v>6425.0456097430579</v>
      </c>
      <c r="BN6" s="82">
        <f t="shared" si="53"/>
        <v>6630.6470692548355</v>
      </c>
      <c r="BO6" s="82">
        <f t="shared" si="53"/>
        <v>6842.8277754709907</v>
      </c>
      <c r="BP6" s="82">
        <f t="shared" si="53"/>
        <v>7061.7982642860625</v>
      </c>
      <c r="BQ6" s="82">
        <f t="shared" si="53"/>
        <v>7287.7758087432167</v>
      </c>
      <c r="BR6" s="82">
        <f t="shared" si="53"/>
        <v>7520.9846346229997</v>
      </c>
      <c r="BS6" s="82">
        <f t="shared" si="53"/>
        <v>7761.6561429309359</v>
      </c>
      <c r="BT6" s="82">
        <f t="shared" si="53"/>
        <v>8010.0291395047261</v>
      </c>
      <c r="BU6" s="82">
        <f t="shared" si="53"/>
        <v>8266.3500719688782</v>
      </c>
      <c r="BV6" s="82">
        <f t="shared" si="53"/>
        <v>8530.8732742718821</v>
      </c>
      <c r="BW6" s="82">
        <f t="shared" si="53"/>
        <v>8803.8612190485819</v>
      </c>
      <c r="BX6" s="82">
        <f t="shared" si="53"/>
        <v>9085.5847780581371</v>
      </c>
      <c r="BY6" s="82">
        <f t="shared" si="53"/>
        <v>9376.3234909559978</v>
      </c>
      <c r="BZ6" s="82">
        <f t="shared" si="53"/>
        <v>9676.3658426665897</v>
      </c>
      <c r="CA6" s="82">
        <f t="shared" si="53"/>
        <v>9986.0095496319209</v>
      </c>
      <c r="CB6" s="82">
        <f t="shared" si="53"/>
        <v>10305.561855220143</v>
      </c>
      <c r="CC6" s="82">
        <f t="shared" si="53"/>
        <v>10635.339834587188</v>
      </c>
      <c r="CD6" s="82">
        <f t="shared" si="53"/>
        <v>10975.670709293978</v>
      </c>
      <c r="CE6" s="82">
        <f t="shared" si="53"/>
        <v>11326.892171991385</v>
      </c>
      <c r="CF6" s="82">
        <f t="shared" si="53"/>
        <v>11689.35272149511</v>
      </c>
      <c r="CG6" s="82">
        <f t="shared" si="53"/>
        <v>12063.412008582955</v>
      </c>
      <c r="CH6" s="82">
        <f t="shared" si="53"/>
        <v>12449.44119285761</v>
      </c>
      <c r="CI6" s="82">
        <f t="shared" si="53"/>
        <v>12847.823311029055</v>
      </c>
      <c r="CJ6" s="82">
        <f t="shared" si="53"/>
        <v>13258.953656981985</v>
      </c>
      <c r="CK6" s="82">
        <f t="shared" si="53"/>
        <v>13683.240174005408</v>
      </c>
      <c r="CL6" s="82">
        <f t="shared" si="53"/>
        <v>14121.103859573583</v>
      </c>
      <c r="CM6" s="82">
        <f t="shared" si="53"/>
        <v>14572.979183079939</v>
      </c>
      <c r="CN6" s="82">
        <f t="shared" si="53"/>
        <v>15039.314516938497</v>
      </c>
      <c r="CO6" s="82">
        <f t="shared" si="53"/>
        <v>15520.57258148053</v>
      </c>
      <c r="CP6" s="82">
        <f t="shared" si="53"/>
        <v>16017.230904087908</v>
      </c>
      <c r="CQ6" s="82">
        <f t="shared" si="53"/>
        <v>16529.782293018721</v>
      </c>
      <c r="CR6" s="82">
        <f t="shared" si="53"/>
        <v>17058.735326395319</v>
      </c>
      <c r="CS6" s="82">
        <f t="shared" si="53"/>
        <v>17604.614856839969</v>
      </c>
      <c r="CT6" s="82">
        <f t="shared" si="53"/>
        <v>18167.962532258847</v>
      </c>
      <c r="CU6" s="82">
        <f t="shared" si="53"/>
        <v>18749.337333291132</v>
      </c>
      <c r="CV6" s="82">
        <f t="shared" si="53"/>
        <v>19349.316127956448</v>
      </c>
      <c r="CW6" s="82">
        <f t="shared" si="53"/>
        <v>19968.494244051057</v>
      </c>
      <c r="CX6" s="82">
        <f t="shared" si="53"/>
        <v>20607.48605986069</v>
      </c>
      <c r="CY6" s="82">
        <f t="shared" si="53"/>
        <v>21266.925613776231</v>
      </c>
      <c r="CZ6" s="82">
        <f t="shared" si="53"/>
        <v>21947.467233417072</v>
      </c>
      <c r="DA6" s="82">
        <f t="shared" si="53"/>
        <v>22649.78618488642</v>
      </c>
      <c r="DB6" s="82">
        <f t="shared" si="53"/>
        <v>23374.579342802786</v>
      </c>
      <c r="DC6" s="82">
        <f t="shared" si="53"/>
        <v>24122.565881772476</v>
      </c>
      <c r="DD6" s="82">
        <f t="shared" si="53"/>
        <v>24894.487989989197</v>
      </c>
      <c r="DE6" s="82">
        <f t="shared" si="53"/>
        <v>25691.111605668852</v>
      </c>
      <c r="DF6" s="82">
        <f t="shared" si="53"/>
        <v>26513.227177050256</v>
      </c>
      <c r="DG6" s="82">
        <f t="shared" si="53"/>
        <v>27361.650446715863</v>
      </c>
      <c r="DH6" s="82">
        <f t="shared" si="53"/>
        <v>28237.223261010771</v>
      </c>
      <c r="DI6" s="82">
        <f t="shared" si="53"/>
        <v>29140.814405363115</v>
      </c>
      <c r="DJ6" s="82">
        <f t="shared" si="53"/>
        <v>30073.320466334735</v>
      </c>
    </row>
    <row r="7" spans="1:115" x14ac:dyDescent="0.2">
      <c r="A7" t="s">
        <v>57</v>
      </c>
      <c r="B7" s="7" t="str">
        <f>'Data Non-Energy-Sector'!B55</f>
        <v>Metal</v>
      </c>
      <c r="C7" s="25" t="s">
        <v>2</v>
      </c>
      <c r="D7" s="82">
        <f t="shared" si="51"/>
        <v>378.20009512567003</v>
      </c>
      <c r="E7" s="82">
        <f t="shared" si="52"/>
        <v>389.46411291477887</v>
      </c>
      <c r="F7" s="82">
        <f t="shared" si="52"/>
        <v>395.33902807803872</v>
      </c>
      <c r="G7" s="82">
        <f t="shared" si="52"/>
        <v>402.36395995466916</v>
      </c>
      <c r="H7" s="82">
        <f t="shared" si="52"/>
        <v>408.36868873787859</v>
      </c>
      <c r="I7" s="82">
        <f t="shared" si="52"/>
        <v>507.51262284122754</v>
      </c>
      <c r="J7" s="82">
        <f t="shared" si="52"/>
        <v>540.39067352251436</v>
      </c>
      <c r="K7" s="82">
        <f t="shared" si="52"/>
        <v>509.55004351327221</v>
      </c>
      <c r="L7" s="82">
        <f t="shared" si="52"/>
        <v>491.33585246106094</v>
      </c>
      <c r="M7" s="82">
        <f t="shared" si="52"/>
        <v>527.70276321657821</v>
      </c>
      <c r="N7" s="82">
        <f t="shared" si="52"/>
        <v>539.12878230641491</v>
      </c>
      <c r="O7" s="82">
        <f t="shared" si="52"/>
        <v>540.91343972606694</v>
      </c>
      <c r="P7" s="82">
        <f t="shared" si="52"/>
        <v>638.90285338461763</v>
      </c>
      <c r="Q7" s="82">
        <f t="shared" si="52"/>
        <v>646.24882750984159</v>
      </c>
      <c r="R7" s="82">
        <f t="shared" si="52"/>
        <v>667.38418631006698</v>
      </c>
      <c r="S7" s="82">
        <f t="shared" si="52"/>
        <v>807.48661618184008</v>
      </c>
      <c r="T7" s="82">
        <f t="shared" si="52"/>
        <v>810.20459436944384</v>
      </c>
      <c r="U7" s="82">
        <f t="shared" si="52"/>
        <v>819.55020751831296</v>
      </c>
      <c r="V7" s="82">
        <f t="shared" si="52"/>
        <v>822.32748795014129</v>
      </c>
      <c r="W7" s="82">
        <f t="shared" si="52"/>
        <v>885.01166286681951</v>
      </c>
      <c r="X7" s="82">
        <f t="shared" si="52"/>
        <v>888.03124350422968</v>
      </c>
      <c r="Y7" s="82">
        <f t="shared" si="52"/>
        <v>743.67621419652164</v>
      </c>
      <c r="Z7" s="82">
        <f t="shared" si="52"/>
        <v>736.97642845836117</v>
      </c>
      <c r="AA7" s="82">
        <f t="shared" si="52"/>
        <v>736.97642851536023</v>
      </c>
      <c r="AB7" s="82">
        <f t="shared" si="52"/>
        <v>824.07364280428089</v>
      </c>
      <c r="AC7" s="82">
        <f t="shared" si="52"/>
        <v>870.97214279834168</v>
      </c>
      <c r="AD7" s="82">
        <f t="shared" si="52"/>
        <v>864.27084251331883</v>
      </c>
      <c r="AE7" s="82">
        <f t="shared" si="52"/>
        <v>884.36601282971878</v>
      </c>
      <c r="AF7" s="82">
        <f t="shared" si="52"/>
        <v>1272.9501706599742</v>
      </c>
      <c r="AG7" s="82">
        <f t="shared" si="52"/>
        <v>1406.9451023941976</v>
      </c>
      <c r="AH7" s="82">
        <f t="shared" si="52"/>
        <v>1451.9673456708119</v>
      </c>
      <c r="AI7" s="82">
        <f t="shared" si="52"/>
        <v>1498.4303007322781</v>
      </c>
      <c r="AJ7" s="82">
        <f t="shared" ref="AJ7:BL7" si="56">AJ105</f>
        <v>1546.380070355711</v>
      </c>
      <c r="AK7" s="82">
        <f t="shared" si="56"/>
        <v>1595.8642326070938</v>
      </c>
      <c r="AL7" s="82">
        <f t="shared" si="56"/>
        <v>1646.9318880505209</v>
      </c>
      <c r="AM7" s="82">
        <f t="shared" si="56"/>
        <v>1699.6337084681377</v>
      </c>
      <c r="AN7" s="82">
        <f t="shared" si="56"/>
        <v>1754.0219871391182</v>
      </c>
      <c r="AO7" s="82">
        <f t="shared" si="56"/>
        <v>1810.15069072757</v>
      </c>
      <c r="AP7" s="82">
        <f t="shared" si="56"/>
        <v>1868.0755128308524</v>
      </c>
      <c r="AQ7" s="82">
        <f t="shared" si="56"/>
        <v>1927.8539292414398</v>
      </c>
      <c r="AR7" s="82">
        <f t="shared" si="56"/>
        <v>1989.545254977166</v>
      </c>
      <c r="AS7" s="82">
        <f t="shared" si="56"/>
        <v>2053.2107031364353</v>
      </c>
      <c r="AT7" s="82">
        <f t="shared" si="56"/>
        <v>2118.9134456368015</v>
      </c>
      <c r="AU7" s="82">
        <f t="shared" si="56"/>
        <v>2186.7186758971793</v>
      </c>
      <c r="AV7" s="82">
        <f t="shared" si="56"/>
        <v>2256.6936735258892</v>
      </c>
      <c r="AW7" s="82">
        <f t="shared" si="56"/>
        <v>2328.9078710787176</v>
      </c>
      <c r="AX7" s="82">
        <f t="shared" si="56"/>
        <v>2403.4329229532368</v>
      </c>
      <c r="AY7" s="82">
        <f t="shared" si="56"/>
        <v>2480.3427764877406</v>
      </c>
      <c r="AZ7" s="82">
        <f t="shared" si="56"/>
        <v>2559.7137453353484</v>
      </c>
      <c r="BA7" s="82">
        <f t="shared" si="56"/>
        <v>2641.6245851860795</v>
      </c>
      <c r="BB7" s="82">
        <f t="shared" si="56"/>
        <v>2726.156571912034</v>
      </c>
      <c r="BC7" s="82">
        <f t="shared" si="56"/>
        <v>2813.3935822132194</v>
      </c>
      <c r="BD7" s="82">
        <f t="shared" si="56"/>
        <v>2903.4221768440425</v>
      </c>
      <c r="BE7" s="82">
        <f t="shared" si="56"/>
        <v>2996.331686503052</v>
      </c>
      <c r="BF7" s="82">
        <f t="shared" si="56"/>
        <v>3092.2143004711497</v>
      </c>
      <c r="BG7" s="82">
        <f t="shared" si="56"/>
        <v>3191.1651580862267</v>
      </c>
      <c r="BH7" s="82">
        <f t="shared" si="56"/>
        <v>3293.2824431449862</v>
      </c>
      <c r="BI7" s="82">
        <f t="shared" si="56"/>
        <v>3398.6674813256259</v>
      </c>
      <c r="BJ7" s="82">
        <f t="shared" si="56"/>
        <v>3507.4248407280461</v>
      </c>
      <c r="BK7" s="82">
        <f t="shared" si="56"/>
        <v>3619.6624356313437</v>
      </c>
      <c r="BL7" s="82">
        <f t="shared" si="56"/>
        <v>3735.4916335715466</v>
      </c>
      <c r="BM7" s="82">
        <f t="shared" ref="BM7:DJ7" si="57">BM105</f>
        <v>3855.0273658458364</v>
      </c>
      <c r="BN7" s="82">
        <f t="shared" si="57"/>
        <v>3978.3882415529033</v>
      </c>
      <c r="BO7" s="82">
        <f t="shared" si="57"/>
        <v>4105.6966652825968</v>
      </c>
      <c r="BP7" s="82">
        <f t="shared" si="57"/>
        <v>4237.0789585716402</v>
      </c>
      <c r="BQ7" s="82">
        <f t="shared" si="57"/>
        <v>4372.6654852459333</v>
      </c>
      <c r="BR7" s="82">
        <f t="shared" si="57"/>
        <v>4512.5907807738031</v>
      </c>
      <c r="BS7" s="82">
        <f t="shared" si="57"/>
        <v>4656.9936857585653</v>
      </c>
      <c r="BT7" s="82">
        <f t="shared" si="57"/>
        <v>4806.0174837028399</v>
      </c>
      <c r="BU7" s="82">
        <f t="shared" si="57"/>
        <v>4959.8100431813309</v>
      </c>
      <c r="BV7" s="82">
        <f t="shared" si="57"/>
        <v>5118.5239645631336</v>
      </c>
      <c r="BW7" s="82">
        <f t="shared" si="57"/>
        <v>5282.3167314291541</v>
      </c>
      <c r="BX7" s="82">
        <f t="shared" si="57"/>
        <v>5451.3508668348868</v>
      </c>
      <c r="BY7" s="82">
        <f t="shared" si="57"/>
        <v>5625.7940945736036</v>
      </c>
      <c r="BZ7" s="82">
        <f t="shared" si="57"/>
        <v>5805.8195055999595</v>
      </c>
      <c r="CA7" s="82">
        <f t="shared" si="57"/>
        <v>5991.6057297791585</v>
      </c>
      <c r="CB7" s="82">
        <f t="shared" si="57"/>
        <v>6183.3371131320919</v>
      </c>
      <c r="CC7" s="82">
        <f t="shared" si="57"/>
        <v>6381.203900752319</v>
      </c>
      <c r="CD7" s="82">
        <f t="shared" si="57"/>
        <v>6585.4024255763934</v>
      </c>
      <c r="CE7" s="82">
        <f t="shared" si="57"/>
        <v>6796.1353031948383</v>
      </c>
      <c r="CF7" s="82">
        <f t="shared" si="57"/>
        <v>7013.6116328970729</v>
      </c>
      <c r="CG7" s="82">
        <f t="shared" si="57"/>
        <v>7238.0472051497791</v>
      </c>
      <c r="CH7" s="82">
        <f t="shared" si="57"/>
        <v>7469.6647157145726</v>
      </c>
      <c r="CI7" s="82">
        <f t="shared" si="57"/>
        <v>7708.6939866174389</v>
      </c>
      <c r="CJ7" s="82">
        <f t="shared" si="57"/>
        <v>7955.3721941891972</v>
      </c>
      <c r="CK7" s="82">
        <f t="shared" si="57"/>
        <v>8209.9441044032519</v>
      </c>
      <c r="CL7" s="82">
        <f t="shared" si="57"/>
        <v>8472.6623157441554</v>
      </c>
      <c r="CM7" s="82">
        <f t="shared" si="57"/>
        <v>8743.787509847969</v>
      </c>
      <c r="CN7" s="82">
        <f t="shared" si="57"/>
        <v>9023.5887101631051</v>
      </c>
      <c r="CO7" s="82">
        <f t="shared" si="57"/>
        <v>9312.3435488883242</v>
      </c>
      <c r="CP7" s="82">
        <f t="shared" si="57"/>
        <v>9610.3385424527514</v>
      </c>
      <c r="CQ7" s="82">
        <f t="shared" si="57"/>
        <v>9917.8693758112404</v>
      </c>
      <c r="CR7" s="82">
        <f t="shared" si="57"/>
        <v>10235.241195837199</v>
      </c>
      <c r="CS7" s="82">
        <f t="shared" si="57"/>
        <v>10562.76891410399</v>
      </c>
      <c r="CT7" s="82">
        <f t="shared" si="57"/>
        <v>10900.777519355319</v>
      </c>
      <c r="CU7" s="82">
        <f t="shared" si="57"/>
        <v>11249.602399974689</v>
      </c>
      <c r="CV7" s="82">
        <f t="shared" si="57"/>
        <v>11609.58967677388</v>
      </c>
      <c r="CW7" s="82">
        <f t="shared" si="57"/>
        <v>11981.096546430645</v>
      </c>
      <c r="CX7" s="82">
        <f t="shared" si="57"/>
        <v>12364.491635916425</v>
      </c>
      <c r="CY7" s="82">
        <f t="shared" si="57"/>
        <v>12760.15536826575</v>
      </c>
      <c r="CZ7" s="82">
        <f t="shared" si="57"/>
        <v>13168.480340050255</v>
      </c>
      <c r="DA7" s="82">
        <f t="shared" si="57"/>
        <v>13589.871710931864</v>
      </c>
      <c r="DB7" s="82">
        <f t="shared" si="57"/>
        <v>14024.747605681685</v>
      </c>
      <c r="DC7" s="82">
        <f t="shared" si="57"/>
        <v>14473.539529063499</v>
      </c>
      <c r="DD7" s="82">
        <f t="shared" si="57"/>
        <v>14936.69279399353</v>
      </c>
      <c r="DE7" s="82">
        <f t="shared" si="57"/>
        <v>15414.666963401323</v>
      </c>
      <c r="DF7" s="82">
        <f t="shared" si="57"/>
        <v>15907.936306230165</v>
      </c>
      <c r="DG7" s="82">
        <f t="shared" si="57"/>
        <v>16416.990268029531</v>
      </c>
      <c r="DH7" s="82">
        <f t="shared" si="57"/>
        <v>16942.333956606475</v>
      </c>
      <c r="DI7" s="82">
        <f t="shared" si="57"/>
        <v>17484.488643217883</v>
      </c>
      <c r="DJ7" s="82">
        <f t="shared" si="57"/>
        <v>18043.992279800856</v>
      </c>
    </row>
    <row r="8" spans="1:115" x14ac:dyDescent="0.2">
      <c r="A8" t="s">
        <v>57</v>
      </c>
      <c r="B8" s="7" t="str">
        <f>'Data Non-Energy-Sector'!B56</f>
        <v>Lighting</v>
      </c>
      <c r="C8" s="25" t="s">
        <v>2</v>
      </c>
      <c r="D8" s="82">
        <f t="shared" si="51"/>
        <v>252.13339675044671</v>
      </c>
      <c r="E8" s="82">
        <f t="shared" ref="E8:AJ8" si="58">E106</f>
        <v>259.64274194318597</v>
      </c>
      <c r="F8" s="82">
        <f t="shared" si="58"/>
        <v>263.55935205202582</v>
      </c>
      <c r="G8" s="82">
        <f t="shared" si="58"/>
        <v>268.24263996977947</v>
      </c>
      <c r="H8" s="82">
        <f t="shared" si="58"/>
        <v>272.24579249191908</v>
      </c>
      <c r="I8" s="82">
        <f t="shared" si="58"/>
        <v>338.34174856081836</v>
      </c>
      <c r="J8" s="82">
        <f t="shared" si="58"/>
        <v>360.26044901500961</v>
      </c>
      <c r="K8" s="82">
        <f t="shared" si="58"/>
        <v>339.70002900884816</v>
      </c>
      <c r="L8" s="82">
        <f t="shared" si="58"/>
        <v>327.55723497404063</v>
      </c>
      <c r="M8" s="82">
        <f t="shared" si="58"/>
        <v>351.80184214438543</v>
      </c>
      <c r="N8" s="82">
        <f t="shared" si="58"/>
        <v>359.41918820427657</v>
      </c>
      <c r="O8" s="82">
        <f t="shared" si="58"/>
        <v>360.60895981737798</v>
      </c>
      <c r="P8" s="82">
        <f t="shared" si="58"/>
        <v>425.93523558974516</v>
      </c>
      <c r="Q8" s="82">
        <f t="shared" si="58"/>
        <v>430.83255167322773</v>
      </c>
      <c r="R8" s="82">
        <f t="shared" si="58"/>
        <v>444.92279087337806</v>
      </c>
      <c r="S8" s="82">
        <f t="shared" si="58"/>
        <v>538.32441078789338</v>
      </c>
      <c r="T8" s="82">
        <f t="shared" si="58"/>
        <v>540.13639624629593</v>
      </c>
      <c r="U8" s="82">
        <f t="shared" si="58"/>
        <v>546.3668050122086</v>
      </c>
      <c r="V8" s="82">
        <f t="shared" si="58"/>
        <v>548.21832530009419</v>
      </c>
      <c r="W8" s="82">
        <f t="shared" si="58"/>
        <v>590.00777524454634</v>
      </c>
      <c r="X8" s="82">
        <f t="shared" si="58"/>
        <v>592.02082900281982</v>
      </c>
      <c r="Y8" s="82">
        <f t="shared" si="58"/>
        <v>495.78414279768111</v>
      </c>
      <c r="Z8" s="82">
        <f t="shared" si="58"/>
        <v>491.31761897224084</v>
      </c>
      <c r="AA8" s="82">
        <f t="shared" si="58"/>
        <v>491.31761901024015</v>
      </c>
      <c r="AB8" s="82">
        <f t="shared" si="58"/>
        <v>549.38242853618726</v>
      </c>
      <c r="AC8" s="82">
        <f t="shared" si="58"/>
        <v>580.64809519889445</v>
      </c>
      <c r="AD8" s="82">
        <f t="shared" si="58"/>
        <v>576.18056167554596</v>
      </c>
      <c r="AE8" s="82">
        <f t="shared" si="58"/>
        <v>589.57734188647919</v>
      </c>
      <c r="AF8" s="82">
        <f t="shared" si="58"/>
        <v>848.63344710664956</v>
      </c>
      <c r="AG8" s="82">
        <f t="shared" si="58"/>
        <v>937.9634015961318</v>
      </c>
      <c r="AH8" s="82">
        <f t="shared" si="58"/>
        <v>967.97823044720803</v>
      </c>
      <c r="AI8" s="82">
        <f t="shared" si="58"/>
        <v>998.9535338215187</v>
      </c>
      <c r="AJ8" s="82">
        <f t="shared" si="58"/>
        <v>1030.9200469038074</v>
      </c>
      <c r="AK8" s="82">
        <f t="shared" ref="AK8:BL8" si="59">AK106</f>
        <v>1063.9094884047292</v>
      </c>
      <c r="AL8" s="82">
        <f t="shared" si="59"/>
        <v>1097.9545920336807</v>
      </c>
      <c r="AM8" s="82">
        <f t="shared" si="59"/>
        <v>1133.0891389787585</v>
      </c>
      <c r="AN8" s="82">
        <f t="shared" si="59"/>
        <v>1169.3479914260788</v>
      </c>
      <c r="AO8" s="82">
        <f t="shared" si="59"/>
        <v>1206.7671271517133</v>
      </c>
      <c r="AP8" s="82">
        <f t="shared" si="59"/>
        <v>1245.3836752205682</v>
      </c>
      <c r="AQ8" s="82">
        <f t="shared" si="59"/>
        <v>1285.2359528276263</v>
      </c>
      <c r="AR8" s="82">
        <f t="shared" si="59"/>
        <v>1326.3635033181104</v>
      </c>
      <c r="AS8" s="82">
        <f t="shared" si="59"/>
        <v>1368.80713542429</v>
      </c>
      <c r="AT8" s="82">
        <f t="shared" si="59"/>
        <v>1412.6089637578673</v>
      </c>
      <c r="AU8" s="82">
        <f t="shared" si="59"/>
        <v>1457.8124505981191</v>
      </c>
      <c r="AV8" s="82">
        <f t="shared" si="59"/>
        <v>1504.4624490172589</v>
      </c>
      <c r="AW8" s="82">
        <f t="shared" si="59"/>
        <v>1552.6052473858113</v>
      </c>
      <c r="AX8" s="82">
        <f t="shared" si="59"/>
        <v>1602.2886153021573</v>
      </c>
      <c r="AY8" s="82">
        <f t="shared" si="59"/>
        <v>1653.5618509918263</v>
      </c>
      <c r="AZ8" s="82">
        <f t="shared" si="59"/>
        <v>1706.4758302235648</v>
      </c>
      <c r="BA8" s="82">
        <f t="shared" si="59"/>
        <v>1761.083056790719</v>
      </c>
      <c r="BB8" s="82">
        <f t="shared" si="59"/>
        <v>1817.4377146080219</v>
      </c>
      <c r="BC8" s="82">
        <f t="shared" si="59"/>
        <v>1875.5957214754787</v>
      </c>
      <c r="BD8" s="82">
        <f t="shared" si="59"/>
        <v>1935.614784562694</v>
      </c>
      <c r="BE8" s="82">
        <f t="shared" si="59"/>
        <v>1997.5544576687003</v>
      </c>
      <c r="BF8" s="82">
        <f t="shared" si="59"/>
        <v>2061.4762003140986</v>
      </c>
      <c r="BG8" s="82">
        <f t="shared" si="59"/>
        <v>2127.4434387241499</v>
      </c>
      <c r="BH8" s="82">
        <f t="shared" si="59"/>
        <v>2195.521628763323</v>
      </c>
      <c r="BI8" s="82">
        <f t="shared" si="59"/>
        <v>2265.7783208837495</v>
      </c>
      <c r="BJ8" s="82">
        <f t="shared" si="59"/>
        <v>2338.2832271520297</v>
      </c>
      <c r="BK8" s="82">
        <f t="shared" si="59"/>
        <v>2413.1082904208947</v>
      </c>
      <c r="BL8" s="82">
        <f t="shared" si="59"/>
        <v>2490.3277557143633</v>
      </c>
      <c r="BM8" s="82">
        <f t="shared" ref="BM8:DJ8" si="60">BM106</f>
        <v>2570.0182438972229</v>
      </c>
      <c r="BN8" s="82">
        <f t="shared" si="60"/>
        <v>2652.258827701934</v>
      </c>
      <c r="BO8" s="82">
        <f t="shared" si="60"/>
        <v>2737.1311101883962</v>
      </c>
      <c r="BP8" s="82">
        <f t="shared" si="60"/>
        <v>2824.719305714425</v>
      </c>
      <c r="BQ8" s="82">
        <f t="shared" si="60"/>
        <v>2915.1103234972866</v>
      </c>
      <c r="BR8" s="82">
        <f t="shared" si="60"/>
        <v>3008.3938538491998</v>
      </c>
      <c r="BS8" s="82">
        <f t="shared" si="60"/>
        <v>3104.6624571723742</v>
      </c>
      <c r="BT8" s="82">
        <f t="shared" si="60"/>
        <v>3204.0116558018904</v>
      </c>
      <c r="BU8" s="82">
        <f t="shared" si="60"/>
        <v>3306.5400287875509</v>
      </c>
      <c r="BV8" s="82">
        <f t="shared" si="60"/>
        <v>3412.3493097087526</v>
      </c>
      <c r="BW8" s="82">
        <f t="shared" si="60"/>
        <v>3521.5444876194329</v>
      </c>
      <c r="BX8" s="82">
        <f t="shared" si="60"/>
        <v>3634.2339112232548</v>
      </c>
      <c r="BY8" s="82">
        <f t="shared" si="60"/>
        <v>3750.5293963823992</v>
      </c>
      <c r="BZ8" s="82">
        <f t="shared" si="60"/>
        <v>3870.5463370666362</v>
      </c>
      <c r="CA8" s="82">
        <f t="shared" si="60"/>
        <v>3994.4038198527687</v>
      </c>
      <c r="CB8" s="82">
        <f t="shared" si="60"/>
        <v>4122.2247420880576</v>
      </c>
      <c r="CC8" s="82">
        <f t="shared" si="60"/>
        <v>4254.1359338348757</v>
      </c>
      <c r="CD8" s="82">
        <f t="shared" si="60"/>
        <v>4390.2682837175917</v>
      </c>
      <c r="CE8" s="82">
        <f t="shared" si="60"/>
        <v>4530.756868796555</v>
      </c>
      <c r="CF8" s="82">
        <f t="shared" si="60"/>
        <v>4675.7410885980453</v>
      </c>
      <c r="CG8" s="82">
        <f t="shared" si="60"/>
        <v>4825.3648034331827</v>
      </c>
      <c r="CH8" s="82">
        <f t="shared" si="60"/>
        <v>4979.7764771430448</v>
      </c>
      <c r="CI8" s="82">
        <f t="shared" si="60"/>
        <v>5139.1293244116223</v>
      </c>
      <c r="CJ8" s="82">
        <f t="shared" si="60"/>
        <v>5303.5814627927939</v>
      </c>
      <c r="CK8" s="82">
        <f t="shared" si="60"/>
        <v>5473.2960696021637</v>
      </c>
      <c r="CL8" s="82">
        <f t="shared" si="60"/>
        <v>5648.4415438294327</v>
      </c>
      <c r="CM8" s="82">
        <f t="shared" si="60"/>
        <v>5829.1916732319751</v>
      </c>
      <c r="CN8" s="82">
        <f t="shared" si="60"/>
        <v>6015.7258067753983</v>
      </c>
      <c r="CO8" s="82">
        <f t="shared" si="60"/>
        <v>6208.2290325922113</v>
      </c>
      <c r="CP8" s="82">
        <f t="shared" si="60"/>
        <v>6406.8923616351622</v>
      </c>
      <c r="CQ8" s="82">
        <f t="shared" si="60"/>
        <v>6611.9129172074872</v>
      </c>
      <c r="CR8" s="82">
        <f t="shared" si="60"/>
        <v>6823.4941305581269</v>
      </c>
      <c r="CS8" s="82">
        <f t="shared" si="60"/>
        <v>7041.8459427359876</v>
      </c>
      <c r="CT8" s="82">
        <f t="shared" si="60"/>
        <v>7267.1850129035392</v>
      </c>
      <c r="CU8" s="82">
        <f t="shared" si="60"/>
        <v>7499.734933316453</v>
      </c>
      <c r="CV8" s="82">
        <f t="shared" si="60"/>
        <v>7739.7264511825797</v>
      </c>
      <c r="CW8" s="82">
        <f t="shared" si="60"/>
        <v>7987.3976976204222</v>
      </c>
      <c r="CX8" s="82">
        <f t="shared" si="60"/>
        <v>8242.9944239442757</v>
      </c>
      <c r="CY8" s="82">
        <f t="shared" si="60"/>
        <v>8506.7702455104936</v>
      </c>
      <c r="CZ8" s="82">
        <f t="shared" si="60"/>
        <v>8778.9868933668295</v>
      </c>
      <c r="DA8" s="82">
        <f t="shared" si="60"/>
        <v>9059.9144739545682</v>
      </c>
      <c r="DB8" s="82">
        <f t="shared" si="60"/>
        <v>9349.8317371211142</v>
      </c>
      <c r="DC8" s="82">
        <f t="shared" si="60"/>
        <v>9649.0263527089901</v>
      </c>
      <c r="DD8" s="82">
        <f t="shared" si="60"/>
        <v>9957.7951959956772</v>
      </c>
      <c r="DE8" s="82">
        <f t="shared" si="60"/>
        <v>10276.444642267539</v>
      </c>
      <c r="DF8" s="82">
        <f t="shared" si="60"/>
        <v>10605.290870820101</v>
      </c>
      <c r="DG8" s="82">
        <f t="shared" si="60"/>
        <v>10944.660178686345</v>
      </c>
      <c r="DH8" s="82">
        <f t="shared" si="60"/>
        <v>11294.889304404309</v>
      </c>
      <c r="DI8" s="82">
        <f t="shared" si="60"/>
        <v>11656.325762145247</v>
      </c>
      <c r="DJ8" s="82">
        <f t="shared" si="60"/>
        <v>12029.328186533894</v>
      </c>
    </row>
    <row r="9" spans="1:115" x14ac:dyDescent="0.2">
      <c r="A9" t="s">
        <v>57</v>
      </c>
      <c r="B9" s="2" t="s">
        <v>0</v>
      </c>
      <c r="C9" s="25" t="s">
        <v>2</v>
      </c>
    </row>
    <row r="10" spans="1:115" x14ac:dyDescent="0.2">
      <c r="A10" t="s">
        <v>57</v>
      </c>
      <c r="B10" s="2" t="s">
        <v>0</v>
      </c>
      <c r="C10" s="25" t="s">
        <v>2</v>
      </c>
    </row>
    <row r="11" spans="1:115" x14ac:dyDescent="0.2">
      <c r="A11" t="s">
        <v>57</v>
      </c>
      <c r="B11" s="2" t="s">
        <v>0</v>
      </c>
      <c r="C11" s="25" t="s">
        <v>2</v>
      </c>
    </row>
    <row r="12" spans="1:115" x14ac:dyDescent="0.2">
      <c r="A12" t="s">
        <v>57</v>
      </c>
      <c r="B12" s="2" t="s">
        <v>0</v>
      </c>
      <c r="C12" s="25" t="s">
        <v>2</v>
      </c>
    </row>
    <row r="13" spans="1:115" x14ac:dyDescent="0.2">
      <c r="A13" t="s">
        <v>57</v>
      </c>
      <c r="B13" s="2" t="s">
        <v>0</v>
      </c>
      <c r="C13" s="25" t="s">
        <v>2</v>
      </c>
    </row>
    <row r="14" spans="1:115" x14ac:dyDescent="0.2">
      <c r="A14" t="s">
        <v>57</v>
      </c>
      <c r="B14" s="2" t="s">
        <v>0</v>
      </c>
      <c r="C14" s="25" t="s">
        <v>2</v>
      </c>
    </row>
    <row r="15" spans="1:115" x14ac:dyDescent="0.2">
      <c r="A15" t="s">
        <v>57</v>
      </c>
      <c r="B15" s="2" t="s">
        <v>0</v>
      </c>
      <c r="C15" s="25" t="s">
        <v>2</v>
      </c>
    </row>
    <row r="16" spans="1:115" x14ac:dyDescent="0.2">
      <c r="A16" t="s">
        <v>57</v>
      </c>
      <c r="B16" s="2" t="s">
        <v>0</v>
      </c>
      <c r="C16" s="25" t="s">
        <v>2</v>
      </c>
    </row>
    <row r="17" spans="1:115" x14ac:dyDescent="0.2">
      <c r="A17" t="s">
        <v>57</v>
      </c>
      <c r="B17" s="2" t="s">
        <v>0</v>
      </c>
      <c r="C17" s="25" t="s">
        <v>2</v>
      </c>
    </row>
    <row r="18" spans="1:115" x14ac:dyDescent="0.2">
      <c r="A18" t="s">
        <v>57</v>
      </c>
      <c r="B18" s="2" t="s">
        <v>0</v>
      </c>
      <c r="C18" s="25" t="s">
        <v>2</v>
      </c>
    </row>
    <row r="19" spans="1:115" x14ac:dyDescent="0.2">
      <c r="A19" t="s">
        <v>57</v>
      </c>
      <c r="B19" s="2" t="s">
        <v>0</v>
      </c>
      <c r="C19" s="25" t="s">
        <v>2</v>
      </c>
    </row>
    <row r="20" spans="1:115" x14ac:dyDescent="0.2">
      <c r="A20" t="s">
        <v>57</v>
      </c>
      <c r="B20" s="2" t="s">
        <v>0</v>
      </c>
      <c r="C20" s="25" t="s">
        <v>2</v>
      </c>
    </row>
    <row r="21" spans="1:115" x14ac:dyDescent="0.2">
      <c r="A21" t="s">
        <v>57</v>
      </c>
      <c r="B21" s="2" t="s">
        <v>0</v>
      </c>
      <c r="C21" s="25" t="s">
        <v>2</v>
      </c>
    </row>
    <row r="22" spans="1:115" s="27" customFormat="1" x14ac:dyDescent="0.2">
      <c r="A22" s="27" t="s">
        <v>57</v>
      </c>
      <c r="B22" s="229" t="s">
        <v>0</v>
      </c>
      <c r="C22" s="16" t="s">
        <v>2</v>
      </c>
      <c r="DK22" s="392"/>
    </row>
    <row r="23" spans="1:115" s="53" customFormat="1" ht="16" thickBot="1" x14ac:dyDescent="0.25">
      <c r="B23" s="51" t="s">
        <v>64</v>
      </c>
      <c r="C23" s="54" t="s">
        <v>2</v>
      </c>
      <c r="D23" s="49">
        <f>SUM(D3:D22)</f>
        <v>12606.669837522337</v>
      </c>
      <c r="E23" s="49">
        <f t="shared" ref="E23:BL23" si="61">SUM(E3:E22)</f>
        <v>12982.137097159297</v>
      </c>
      <c r="F23" s="49">
        <f t="shared" si="61"/>
        <v>13177.967602601293</v>
      </c>
      <c r="G23" s="49">
        <f t="shared" si="61"/>
        <v>13412.131998488974</v>
      </c>
      <c r="H23" s="49">
        <f t="shared" si="61"/>
        <v>13612.289624595955</v>
      </c>
      <c r="I23" s="49">
        <f t="shared" si="61"/>
        <v>16917.087428040919</v>
      </c>
      <c r="J23" s="49">
        <f t="shared" si="61"/>
        <v>18013.022450750479</v>
      </c>
      <c r="K23" s="49">
        <f t="shared" si="61"/>
        <v>16985.001450442407</v>
      </c>
      <c r="L23" s="49">
        <f t="shared" si="61"/>
        <v>16377.861748702033</v>
      </c>
      <c r="M23" s="49">
        <f t="shared" si="61"/>
        <v>17590.092107219272</v>
      </c>
      <c r="N23" s="49">
        <f t="shared" si="61"/>
        <v>17970.959410213829</v>
      </c>
      <c r="O23" s="49">
        <f t="shared" si="61"/>
        <v>18030.447990868903</v>
      </c>
      <c r="P23" s="49">
        <f t="shared" si="61"/>
        <v>21296.761779487257</v>
      </c>
      <c r="Q23" s="49">
        <f t="shared" si="61"/>
        <v>21541.627583661386</v>
      </c>
      <c r="R23" s="49">
        <f t="shared" si="61"/>
        <v>22246.139543668905</v>
      </c>
      <c r="S23" s="49">
        <f t="shared" si="61"/>
        <v>26916.220539394668</v>
      </c>
      <c r="T23" s="49">
        <f t="shared" si="61"/>
        <v>27006.819812314796</v>
      </c>
      <c r="U23" s="49">
        <f t="shared" si="61"/>
        <v>27318.340250610428</v>
      </c>
      <c r="V23" s="49">
        <f t="shared" si="61"/>
        <v>27410.916265004711</v>
      </c>
      <c r="W23" s="49">
        <f t="shared" si="61"/>
        <v>29500.388762227321</v>
      </c>
      <c r="X23" s="49">
        <f t="shared" si="61"/>
        <v>29601.04145014099</v>
      </c>
      <c r="Y23" s="49">
        <f t="shared" si="61"/>
        <v>24789.207139884064</v>
      </c>
      <c r="Z23" s="49">
        <f t="shared" si="61"/>
        <v>24565.880948612037</v>
      </c>
      <c r="AA23" s="49">
        <f t="shared" si="61"/>
        <v>24565.880950512008</v>
      </c>
      <c r="AB23" s="49">
        <f t="shared" si="61"/>
        <v>27469.121426809364</v>
      </c>
      <c r="AC23" s="49">
        <f t="shared" si="61"/>
        <v>29032.404759944726</v>
      </c>
      <c r="AD23" s="49">
        <f t="shared" si="61"/>
        <v>28809.028083777295</v>
      </c>
      <c r="AE23" s="49">
        <f t="shared" si="61"/>
        <v>29478.867094323956</v>
      </c>
      <c r="AF23" s="49">
        <f t="shared" si="61"/>
        <v>42431.672355332485</v>
      </c>
      <c r="AG23" s="49">
        <f t="shared" si="61"/>
        <v>46898.170079806587</v>
      </c>
      <c r="AH23" s="49">
        <f t="shared" si="61"/>
        <v>48398.911522360402</v>
      </c>
      <c r="AI23" s="49">
        <f t="shared" si="61"/>
        <v>49947.67669107594</v>
      </c>
      <c r="AJ23" s="49">
        <f t="shared" si="61"/>
        <v>51546.002345190369</v>
      </c>
      <c r="AK23" s="49">
        <f t="shared" si="61"/>
        <v>53195.474420236467</v>
      </c>
      <c r="AL23" s="49">
        <f t="shared" si="61"/>
        <v>54897.729601684034</v>
      </c>
      <c r="AM23" s="49">
        <f t="shared" si="61"/>
        <v>56654.456948937928</v>
      </c>
      <c r="AN23" s="49">
        <f t="shared" si="61"/>
        <v>58467.399571303948</v>
      </c>
      <c r="AO23" s="49">
        <f t="shared" si="61"/>
        <v>60338.356357585668</v>
      </c>
      <c r="AP23" s="49">
        <f t="shared" si="61"/>
        <v>62269.183761028413</v>
      </c>
      <c r="AQ23" s="49">
        <f t="shared" si="61"/>
        <v>64261.79764138133</v>
      </c>
      <c r="AR23" s="49">
        <f t="shared" si="61"/>
        <v>66318.17516590553</v>
      </c>
      <c r="AS23" s="49">
        <f t="shared" si="61"/>
        <v>68440.356771214501</v>
      </c>
      <c r="AT23" s="49">
        <f t="shared" si="61"/>
        <v>70630.448187893402</v>
      </c>
      <c r="AU23" s="49">
        <f t="shared" si="61"/>
        <v>72890.622529905988</v>
      </c>
      <c r="AV23" s="49">
        <f t="shared" si="61"/>
        <v>75223.122450862968</v>
      </c>
      <c r="AW23" s="49">
        <f t="shared" si="61"/>
        <v>77630.262369290576</v>
      </c>
      <c r="AX23" s="49">
        <f t="shared" si="61"/>
        <v>80114.430765107871</v>
      </c>
      <c r="AY23" s="49">
        <f t="shared" si="61"/>
        <v>82678.09254959134</v>
      </c>
      <c r="AZ23" s="49">
        <f t="shared" si="61"/>
        <v>85323.791511178249</v>
      </c>
      <c r="BA23" s="49">
        <f t="shared" si="61"/>
        <v>88054.152839535964</v>
      </c>
      <c r="BB23" s="49">
        <f t="shared" si="61"/>
        <v>90871.885730401118</v>
      </c>
      <c r="BC23" s="49">
        <f t="shared" si="61"/>
        <v>93779.786073773954</v>
      </c>
      <c r="BD23" s="49">
        <f t="shared" si="61"/>
        <v>96780.739228134742</v>
      </c>
      <c r="BE23" s="49">
        <f t="shared" si="61"/>
        <v>99877.722883435039</v>
      </c>
      <c r="BF23" s="49">
        <f t="shared" si="61"/>
        <v>103073.81001570496</v>
      </c>
      <c r="BG23" s="49">
        <f t="shared" si="61"/>
        <v>106372.17193620752</v>
      </c>
      <c r="BH23" s="49">
        <f t="shared" si="61"/>
        <v>109776.08143816618</v>
      </c>
      <c r="BI23" s="49">
        <f t="shared" si="61"/>
        <v>113288.9160441875</v>
      </c>
      <c r="BJ23" s="49">
        <f t="shared" si="61"/>
        <v>116914.16135760149</v>
      </c>
      <c r="BK23" s="49">
        <f t="shared" si="61"/>
        <v>120655.41452104476</v>
      </c>
      <c r="BL23" s="49">
        <f t="shared" si="61"/>
        <v>124516.38778571821</v>
      </c>
      <c r="BM23" s="49">
        <f t="shared" ref="BM23:DJ23" si="62">SUM(BM3:BM22)</f>
        <v>128500.91219486119</v>
      </c>
      <c r="BN23" s="49">
        <f t="shared" si="62"/>
        <v>132612.94138509675</v>
      </c>
      <c r="BO23" s="49">
        <f t="shared" si="62"/>
        <v>136856.55550941988</v>
      </c>
      <c r="BP23" s="49">
        <f t="shared" si="62"/>
        <v>141235.96528572126</v>
      </c>
      <c r="BQ23" s="49">
        <f t="shared" si="62"/>
        <v>145755.5161748644</v>
      </c>
      <c r="BR23" s="49">
        <f t="shared" si="62"/>
        <v>150419.69269246006</v>
      </c>
      <c r="BS23" s="49">
        <f t="shared" si="62"/>
        <v>155233.12285861879</v>
      </c>
      <c r="BT23" s="49">
        <f t="shared" si="62"/>
        <v>160200.58279009457</v>
      </c>
      <c r="BU23" s="49">
        <f t="shared" si="62"/>
        <v>165327.00143937761</v>
      </c>
      <c r="BV23" s="49">
        <f t="shared" si="62"/>
        <v>170617.46548543769</v>
      </c>
      <c r="BW23" s="49">
        <f t="shared" si="62"/>
        <v>176077.22438097172</v>
      </c>
      <c r="BX23" s="49">
        <f t="shared" si="62"/>
        <v>181711.69556116278</v>
      </c>
      <c r="BY23" s="49">
        <f t="shared" si="62"/>
        <v>187526.46981912002</v>
      </c>
      <c r="BZ23" s="49">
        <f t="shared" si="62"/>
        <v>193527.31685333184</v>
      </c>
      <c r="CA23" s="49">
        <f t="shared" si="62"/>
        <v>199720.1909926385</v>
      </c>
      <c r="CB23" s="49">
        <f t="shared" si="62"/>
        <v>206111.23710440294</v>
      </c>
      <c r="CC23" s="49">
        <f t="shared" si="62"/>
        <v>212706.79669174383</v>
      </c>
      <c r="CD23" s="49">
        <f t="shared" si="62"/>
        <v>219513.41418587964</v>
      </c>
      <c r="CE23" s="49">
        <f t="shared" si="62"/>
        <v>226537.84343982779</v>
      </c>
      <c r="CF23" s="49">
        <f t="shared" si="62"/>
        <v>233787.05442990229</v>
      </c>
      <c r="CG23" s="49">
        <f t="shared" si="62"/>
        <v>241268.24017165916</v>
      </c>
      <c r="CH23" s="49">
        <f t="shared" si="62"/>
        <v>248988.82385715228</v>
      </c>
      <c r="CI23" s="49">
        <f t="shared" si="62"/>
        <v>256956.46622058115</v>
      </c>
      <c r="CJ23" s="49">
        <f t="shared" si="62"/>
        <v>265179.07313963975</v>
      </c>
      <c r="CK23" s="49">
        <f t="shared" si="62"/>
        <v>273664.80348010821</v>
      </c>
      <c r="CL23" s="49">
        <f t="shared" si="62"/>
        <v>282422.0771914717</v>
      </c>
      <c r="CM23" s="49">
        <f t="shared" si="62"/>
        <v>291459.58366159879</v>
      </c>
      <c r="CN23" s="49">
        <f t="shared" si="62"/>
        <v>300786.29033876996</v>
      </c>
      <c r="CO23" s="49">
        <f t="shared" si="62"/>
        <v>310411.45162961067</v>
      </c>
      <c r="CP23" s="49">
        <f t="shared" si="62"/>
        <v>320344.61808175821</v>
      </c>
      <c r="CQ23" s="49">
        <f t="shared" si="62"/>
        <v>330595.64586037444</v>
      </c>
      <c r="CR23" s="49">
        <f t="shared" si="62"/>
        <v>341174.70652790647</v>
      </c>
      <c r="CS23" s="49">
        <f t="shared" si="62"/>
        <v>352092.29713679949</v>
      </c>
      <c r="CT23" s="49">
        <f t="shared" si="62"/>
        <v>363359.25064517703</v>
      </c>
      <c r="CU23" s="49">
        <f t="shared" si="62"/>
        <v>374986.74666582275</v>
      </c>
      <c r="CV23" s="49">
        <f t="shared" si="62"/>
        <v>386986.32255912904</v>
      </c>
      <c r="CW23" s="49">
        <f t="shared" si="62"/>
        <v>399369.88488102128</v>
      </c>
      <c r="CX23" s="49">
        <f t="shared" si="62"/>
        <v>412149.72119721392</v>
      </c>
      <c r="CY23" s="49">
        <f t="shared" si="62"/>
        <v>425338.51227552479</v>
      </c>
      <c r="CZ23" s="49">
        <f t="shared" si="62"/>
        <v>438949.34466834151</v>
      </c>
      <c r="DA23" s="49">
        <f t="shared" si="62"/>
        <v>452995.72369772854</v>
      </c>
      <c r="DB23" s="49">
        <f t="shared" si="62"/>
        <v>467491.58685605583</v>
      </c>
      <c r="DC23" s="49">
        <f t="shared" si="62"/>
        <v>482451.31763544964</v>
      </c>
      <c r="DD23" s="49">
        <f t="shared" si="62"/>
        <v>497889.75979978399</v>
      </c>
      <c r="DE23" s="49">
        <f t="shared" si="62"/>
        <v>513822.23211337707</v>
      </c>
      <c r="DF23" s="49">
        <f t="shared" si="62"/>
        <v>530264.54354100511</v>
      </c>
      <c r="DG23" s="49">
        <f t="shared" si="62"/>
        <v>547233.00893431739</v>
      </c>
      <c r="DH23" s="49">
        <f t="shared" si="62"/>
        <v>564744.4652202155</v>
      </c>
      <c r="DI23" s="49">
        <f t="shared" si="62"/>
        <v>582816.28810726246</v>
      </c>
      <c r="DJ23" s="49">
        <f t="shared" si="62"/>
        <v>601466.40932669479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t="s">
        <v>58</v>
      </c>
      <c r="B25" s="12" t="e">
        <f ca="1">MID(CELL("Dateiname",$B$2),FIND("]", CELL("Dateiname",$B$2))+1,31)&amp;" LO"</f>
        <v>#VALUE!</v>
      </c>
      <c r="C25" s="19" t="str">
        <f t="shared" ref="C25:BL31" si="63">C2</f>
        <v>unit</v>
      </c>
      <c r="D25" s="23">
        <f t="shared" si="63"/>
        <v>1990</v>
      </c>
      <c r="E25" s="23">
        <f t="shared" si="63"/>
        <v>1991</v>
      </c>
      <c r="F25" s="23">
        <f t="shared" si="63"/>
        <v>1992</v>
      </c>
      <c r="G25" s="23">
        <f t="shared" si="63"/>
        <v>1993</v>
      </c>
      <c r="H25" s="23">
        <f t="shared" si="63"/>
        <v>1994</v>
      </c>
      <c r="I25" s="23">
        <f t="shared" si="63"/>
        <v>1995</v>
      </c>
      <c r="J25" s="23">
        <f t="shared" si="63"/>
        <v>1996</v>
      </c>
      <c r="K25" s="23">
        <f t="shared" si="63"/>
        <v>1997</v>
      </c>
      <c r="L25" s="23">
        <f t="shared" si="63"/>
        <v>1998</v>
      </c>
      <c r="M25" s="23">
        <f t="shared" si="63"/>
        <v>1999</v>
      </c>
      <c r="N25" s="23">
        <f t="shared" si="63"/>
        <v>2000</v>
      </c>
      <c r="O25" s="23">
        <f t="shared" si="63"/>
        <v>2001</v>
      </c>
      <c r="P25" s="23">
        <f t="shared" si="63"/>
        <v>2002</v>
      </c>
      <c r="Q25" s="23">
        <f t="shared" si="63"/>
        <v>2003</v>
      </c>
      <c r="R25" s="23">
        <f t="shared" si="63"/>
        <v>2004</v>
      </c>
      <c r="S25" s="23">
        <f t="shared" si="63"/>
        <v>2005</v>
      </c>
      <c r="T25" s="23">
        <f t="shared" si="63"/>
        <v>2006</v>
      </c>
      <c r="U25" s="23">
        <f t="shared" si="63"/>
        <v>2007</v>
      </c>
      <c r="V25" s="23">
        <f t="shared" si="63"/>
        <v>2008</v>
      </c>
      <c r="W25" s="23">
        <f t="shared" si="63"/>
        <v>2009</v>
      </c>
      <c r="X25" s="23">
        <f t="shared" si="63"/>
        <v>2010</v>
      </c>
      <c r="Y25" s="23">
        <f t="shared" si="63"/>
        <v>2011</v>
      </c>
      <c r="Z25" s="23">
        <f t="shared" si="63"/>
        <v>2012</v>
      </c>
      <c r="AA25" s="23">
        <f t="shared" si="63"/>
        <v>2013</v>
      </c>
      <c r="AB25" s="23">
        <f t="shared" si="63"/>
        <v>2014</v>
      </c>
      <c r="AC25" s="23">
        <f t="shared" si="63"/>
        <v>2015</v>
      </c>
      <c r="AD25" s="23">
        <f t="shared" si="63"/>
        <v>2016</v>
      </c>
      <c r="AE25" s="23">
        <f t="shared" si="63"/>
        <v>2017</v>
      </c>
      <c r="AF25" s="23">
        <f t="shared" si="63"/>
        <v>2018</v>
      </c>
      <c r="AG25" s="23">
        <f t="shared" si="63"/>
        <v>2019</v>
      </c>
      <c r="AH25" s="23">
        <f t="shared" si="63"/>
        <v>2020</v>
      </c>
      <c r="AI25" s="23">
        <f t="shared" si="63"/>
        <v>2021</v>
      </c>
      <c r="AJ25" s="23">
        <f t="shared" si="63"/>
        <v>2022</v>
      </c>
      <c r="AK25" s="23">
        <f t="shared" si="63"/>
        <v>2023</v>
      </c>
      <c r="AL25" s="23">
        <f t="shared" si="63"/>
        <v>2024</v>
      </c>
      <c r="AM25" s="23">
        <f t="shared" si="63"/>
        <v>2025</v>
      </c>
      <c r="AN25" s="23">
        <f t="shared" si="63"/>
        <v>2026</v>
      </c>
      <c r="AO25" s="23">
        <f t="shared" si="63"/>
        <v>2027</v>
      </c>
      <c r="AP25" s="23">
        <f t="shared" si="63"/>
        <v>2028</v>
      </c>
      <c r="AQ25" s="23">
        <f t="shared" si="63"/>
        <v>2029</v>
      </c>
      <c r="AR25" s="23">
        <f t="shared" si="63"/>
        <v>2030</v>
      </c>
      <c r="AS25" s="23">
        <f t="shared" si="63"/>
        <v>2031</v>
      </c>
      <c r="AT25" s="23">
        <f t="shared" si="63"/>
        <v>2032</v>
      </c>
      <c r="AU25" s="23">
        <f t="shared" si="63"/>
        <v>2033</v>
      </c>
      <c r="AV25" s="23">
        <f t="shared" si="63"/>
        <v>2034</v>
      </c>
      <c r="AW25" s="23">
        <f t="shared" si="63"/>
        <v>2035</v>
      </c>
      <c r="AX25" s="23">
        <f t="shared" si="63"/>
        <v>2036</v>
      </c>
      <c r="AY25" s="23">
        <f t="shared" si="63"/>
        <v>2037</v>
      </c>
      <c r="AZ25" s="23">
        <f t="shared" si="63"/>
        <v>2038</v>
      </c>
      <c r="BA25" s="23">
        <f t="shared" si="63"/>
        <v>2039</v>
      </c>
      <c r="BB25" s="23">
        <f t="shared" si="63"/>
        <v>2040</v>
      </c>
      <c r="BC25" s="23">
        <f t="shared" si="63"/>
        <v>2041</v>
      </c>
      <c r="BD25" s="23">
        <f t="shared" si="63"/>
        <v>2042</v>
      </c>
      <c r="BE25" s="23">
        <f t="shared" si="63"/>
        <v>2043</v>
      </c>
      <c r="BF25" s="23">
        <f t="shared" si="63"/>
        <v>2044</v>
      </c>
      <c r="BG25" s="23">
        <f t="shared" si="63"/>
        <v>2045</v>
      </c>
      <c r="BH25" s="23">
        <f t="shared" si="63"/>
        <v>2046</v>
      </c>
      <c r="BI25" s="23">
        <f t="shared" si="63"/>
        <v>2047</v>
      </c>
      <c r="BJ25" s="23">
        <f t="shared" si="63"/>
        <v>2048</v>
      </c>
      <c r="BK25" s="23">
        <f t="shared" si="63"/>
        <v>2049</v>
      </c>
      <c r="BL25" s="23">
        <f t="shared" si="63"/>
        <v>2050</v>
      </c>
      <c r="BM25" s="23">
        <f t="shared" ref="BM25:DJ25" si="64">BM2</f>
        <v>2051</v>
      </c>
      <c r="BN25" s="23">
        <f t="shared" si="64"/>
        <v>2052</v>
      </c>
      <c r="BO25" s="23">
        <f t="shared" si="64"/>
        <v>2053</v>
      </c>
      <c r="BP25" s="23">
        <f t="shared" si="64"/>
        <v>2054</v>
      </c>
      <c r="BQ25" s="23">
        <f t="shared" si="64"/>
        <v>2055</v>
      </c>
      <c r="BR25" s="23">
        <f t="shared" si="64"/>
        <v>2056</v>
      </c>
      <c r="BS25" s="23">
        <f t="shared" si="64"/>
        <v>2057</v>
      </c>
      <c r="BT25" s="23">
        <f t="shared" si="64"/>
        <v>2058</v>
      </c>
      <c r="BU25" s="23">
        <f t="shared" si="64"/>
        <v>2059</v>
      </c>
      <c r="BV25" s="23">
        <f t="shared" si="64"/>
        <v>2060</v>
      </c>
      <c r="BW25" s="23">
        <f t="shared" si="64"/>
        <v>2061</v>
      </c>
      <c r="BX25" s="23">
        <f t="shared" si="64"/>
        <v>2062</v>
      </c>
      <c r="BY25" s="23">
        <f t="shared" si="64"/>
        <v>2063</v>
      </c>
      <c r="BZ25" s="23">
        <f t="shared" si="64"/>
        <v>2064</v>
      </c>
      <c r="CA25" s="23">
        <f t="shared" si="64"/>
        <v>2065</v>
      </c>
      <c r="CB25" s="23">
        <f t="shared" si="64"/>
        <v>2066</v>
      </c>
      <c r="CC25" s="23">
        <f t="shared" si="64"/>
        <v>2067</v>
      </c>
      <c r="CD25" s="23">
        <f t="shared" si="64"/>
        <v>2068</v>
      </c>
      <c r="CE25" s="23">
        <f t="shared" si="64"/>
        <v>2069</v>
      </c>
      <c r="CF25" s="23">
        <f t="shared" si="64"/>
        <v>2070</v>
      </c>
      <c r="CG25" s="23">
        <f t="shared" si="64"/>
        <v>2071</v>
      </c>
      <c r="CH25" s="23">
        <f t="shared" si="64"/>
        <v>2072</v>
      </c>
      <c r="CI25" s="23">
        <f t="shared" si="64"/>
        <v>2073</v>
      </c>
      <c r="CJ25" s="23">
        <f t="shared" si="64"/>
        <v>2074</v>
      </c>
      <c r="CK25" s="23">
        <f t="shared" si="64"/>
        <v>2075</v>
      </c>
      <c r="CL25" s="23">
        <f t="shared" si="64"/>
        <v>2076</v>
      </c>
      <c r="CM25" s="23">
        <f t="shared" si="64"/>
        <v>2077</v>
      </c>
      <c r="CN25" s="23">
        <f t="shared" si="64"/>
        <v>2078</v>
      </c>
      <c r="CO25" s="23">
        <f t="shared" si="64"/>
        <v>2079</v>
      </c>
      <c r="CP25" s="23">
        <f t="shared" si="64"/>
        <v>2080</v>
      </c>
      <c r="CQ25" s="23">
        <f t="shared" si="64"/>
        <v>2081</v>
      </c>
      <c r="CR25" s="23">
        <f t="shared" si="64"/>
        <v>2082</v>
      </c>
      <c r="CS25" s="23">
        <f t="shared" si="64"/>
        <v>2083</v>
      </c>
      <c r="CT25" s="23">
        <f t="shared" si="64"/>
        <v>2084</v>
      </c>
      <c r="CU25" s="23">
        <f t="shared" si="64"/>
        <v>2085</v>
      </c>
      <c r="CV25" s="23">
        <f t="shared" si="64"/>
        <v>2086</v>
      </c>
      <c r="CW25" s="23">
        <f t="shared" si="64"/>
        <v>2087</v>
      </c>
      <c r="CX25" s="23">
        <f t="shared" si="64"/>
        <v>2088</v>
      </c>
      <c r="CY25" s="23">
        <f t="shared" si="64"/>
        <v>2089</v>
      </c>
      <c r="CZ25" s="23">
        <f t="shared" si="64"/>
        <v>2090</v>
      </c>
      <c r="DA25" s="23">
        <f t="shared" si="64"/>
        <v>2091</v>
      </c>
      <c r="DB25" s="23">
        <f t="shared" si="64"/>
        <v>2092</v>
      </c>
      <c r="DC25" s="23">
        <f t="shared" si="64"/>
        <v>2093</v>
      </c>
      <c r="DD25" s="23">
        <f t="shared" si="64"/>
        <v>2094</v>
      </c>
      <c r="DE25" s="23">
        <f t="shared" si="64"/>
        <v>2095</v>
      </c>
      <c r="DF25" s="23">
        <f t="shared" si="64"/>
        <v>2096</v>
      </c>
      <c r="DG25" s="23">
        <f t="shared" si="64"/>
        <v>2097</v>
      </c>
      <c r="DH25" s="23">
        <f t="shared" si="64"/>
        <v>2098</v>
      </c>
      <c r="DI25" s="23">
        <f t="shared" si="64"/>
        <v>2099</v>
      </c>
      <c r="DJ25" s="23">
        <f t="shared" si="64"/>
        <v>2100</v>
      </c>
      <c r="DK25" s="394"/>
    </row>
    <row r="26" spans="1:115" x14ac:dyDescent="0.2">
      <c r="A26" t="s">
        <v>58</v>
      </c>
      <c r="B26" s="7" t="str">
        <f t="shared" ref="B26:AC35" si="65">B3</f>
        <v>Fluid Cracking Catalysts</v>
      </c>
      <c r="C26" s="20" t="str">
        <f t="shared" si="65"/>
        <v>t/a</v>
      </c>
      <c r="D26" s="83">
        <f>D3</f>
        <v>8446.4687911399651</v>
      </c>
      <c r="E26" s="83">
        <f t="shared" si="65"/>
        <v>8698.0318550967295</v>
      </c>
      <c r="F26" s="83">
        <f t="shared" si="65"/>
        <v>8829.2382937428665</v>
      </c>
      <c r="G26" s="83">
        <f t="shared" si="65"/>
        <v>8986.1284389876128</v>
      </c>
      <c r="H26" s="83">
        <f t="shared" si="65"/>
        <v>9120.2340484792894</v>
      </c>
      <c r="I26" s="83">
        <f t="shared" si="65"/>
        <v>11334.448576787416</v>
      </c>
      <c r="J26" s="83">
        <f t="shared" si="65"/>
        <v>12068.725042002821</v>
      </c>
      <c r="K26" s="83">
        <f t="shared" si="65"/>
        <v>11379.950971796414</v>
      </c>
      <c r="L26" s="83">
        <f t="shared" si="65"/>
        <v>10973.167371630361</v>
      </c>
      <c r="M26" s="83">
        <f t="shared" si="65"/>
        <v>11785.361711836913</v>
      </c>
      <c r="N26" s="83">
        <f t="shared" si="65"/>
        <v>12040.542804843266</v>
      </c>
      <c r="O26" s="83">
        <f t="shared" si="65"/>
        <v>12080.400153882163</v>
      </c>
      <c r="P26" s="83">
        <f t="shared" si="65"/>
        <v>14268.830392256463</v>
      </c>
      <c r="Q26" s="83">
        <f t="shared" si="65"/>
        <v>14432.890481053129</v>
      </c>
      <c r="R26" s="83">
        <f t="shared" si="65"/>
        <v>14904.913494258166</v>
      </c>
      <c r="S26" s="83">
        <f t="shared" si="65"/>
        <v>18033.867761394431</v>
      </c>
      <c r="T26" s="83">
        <f t="shared" si="65"/>
        <v>18094.569274250913</v>
      </c>
      <c r="U26" s="83">
        <f t="shared" si="65"/>
        <v>18303.287967908989</v>
      </c>
      <c r="V26" s="83">
        <f t="shared" si="65"/>
        <v>18365.313897553158</v>
      </c>
      <c r="W26" s="83">
        <f t="shared" si="65"/>
        <v>19765.260470692305</v>
      </c>
      <c r="X26" s="83">
        <f t="shared" si="65"/>
        <v>19832.697771594463</v>
      </c>
      <c r="Y26" s="83">
        <f t="shared" si="65"/>
        <v>16608.76878372232</v>
      </c>
      <c r="Z26" s="83">
        <f t="shared" si="65"/>
        <v>16459.140235570067</v>
      </c>
      <c r="AA26" s="83">
        <f t="shared" si="65"/>
        <v>16459.140236843046</v>
      </c>
      <c r="AB26" s="83">
        <f t="shared" si="65"/>
        <v>18404.311355962276</v>
      </c>
      <c r="AC26" s="83">
        <f t="shared" si="65"/>
        <v>19451.711189162965</v>
      </c>
      <c r="AD26" s="83">
        <f t="shared" si="63"/>
        <v>19302.048816130788</v>
      </c>
      <c r="AE26" s="83">
        <f t="shared" si="63"/>
        <v>19750.840953197054</v>
      </c>
      <c r="AF26" s="83">
        <f t="shared" si="63"/>
        <v>28429.220478072762</v>
      </c>
      <c r="AG26" s="83">
        <f t="shared" ref="AG26:BL26" si="66">AG108</f>
        <v>31421.773953470416</v>
      </c>
      <c r="AH26" s="83">
        <f t="shared" si="66"/>
        <v>32427.270719981469</v>
      </c>
      <c r="AI26" s="83">
        <f t="shared" si="66"/>
        <v>33464.94338302088</v>
      </c>
      <c r="AJ26" s="83">
        <f t="shared" si="66"/>
        <v>34535.821571277549</v>
      </c>
      <c r="AK26" s="83">
        <f t="shared" si="66"/>
        <v>35640.967861558434</v>
      </c>
      <c r="AL26" s="83">
        <f t="shared" si="66"/>
        <v>36781.478833128305</v>
      </c>
      <c r="AM26" s="83">
        <f t="shared" si="66"/>
        <v>37958.486155788414</v>
      </c>
      <c r="AN26" s="83">
        <f t="shared" si="66"/>
        <v>39173.157712773645</v>
      </c>
      <c r="AO26" s="83">
        <f t="shared" si="66"/>
        <v>40426.698759582403</v>
      </c>
      <c r="AP26" s="83">
        <f t="shared" si="66"/>
        <v>41720.353119889041</v>
      </c>
      <c r="AQ26" s="83">
        <f t="shared" si="66"/>
        <v>43055.404419725492</v>
      </c>
      <c r="AR26" s="83">
        <f t="shared" si="66"/>
        <v>44433.177361156711</v>
      </c>
      <c r="AS26" s="83">
        <f t="shared" si="66"/>
        <v>45855.03903671373</v>
      </c>
      <c r="AT26" s="83">
        <f t="shared" si="66"/>
        <v>47322.400285888572</v>
      </c>
      <c r="AU26" s="83">
        <f t="shared" si="66"/>
        <v>48836.717095037005</v>
      </c>
      <c r="AV26" s="83">
        <f t="shared" si="66"/>
        <v>50399.492042078193</v>
      </c>
      <c r="AW26" s="83">
        <f t="shared" si="66"/>
        <v>52012.275787424696</v>
      </c>
      <c r="AX26" s="83">
        <f t="shared" si="66"/>
        <v>53676.668612622285</v>
      </c>
      <c r="AY26" s="83">
        <f t="shared" si="66"/>
        <v>55394.322008226198</v>
      </c>
      <c r="AZ26" s="83">
        <f t="shared" si="66"/>
        <v>57166.940312489438</v>
      </c>
      <c r="BA26" s="83">
        <f t="shared" si="66"/>
        <v>58996.282402489102</v>
      </c>
      <c r="BB26" s="83">
        <f t="shared" si="66"/>
        <v>60884.163439368756</v>
      </c>
      <c r="BC26" s="83">
        <f t="shared" si="66"/>
        <v>62832.45666942856</v>
      </c>
      <c r="BD26" s="83">
        <f t="shared" si="66"/>
        <v>64843.095282850278</v>
      </c>
      <c r="BE26" s="83">
        <f t="shared" si="66"/>
        <v>66918.074331901487</v>
      </c>
      <c r="BF26" s="83">
        <f t="shared" si="66"/>
        <v>69059.452710522339</v>
      </c>
      <c r="BG26" s="83">
        <f t="shared" si="66"/>
        <v>71269.35519725905</v>
      </c>
      <c r="BH26" s="83">
        <f t="shared" si="66"/>
        <v>73549.974563571348</v>
      </c>
      <c r="BI26" s="83">
        <f t="shared" si="66"/>
        <v>75903.573749605639</v>
      </c>
      <c r="BJ26" s="83">
        <f t="shared" si="66"/>
        <v>78332.488109593018</v>
      </c>
      <c r="BK26" s="83">
        <f t="shared" si="66"/>
        <v>80839.127729100001</v>
      </c>
      <c r="BL26" s="83">
        <f t="shared" si="66"/>
        <v>83425.979816431209</v>
      </c>
      <c r="BM26" s="83">
        <f t="shared" ref="BM26:DJ26" si="67">BM108</f>
        <v>86095.611170557007</v>
      </c>
      <c r="BN26" s="83">
        <f t="shared" si="67"/>
        <v>88850.67072801484</v>
      </c>
      <c r="BO26" s="83">
        <f t="shared" si="67"/>
        <v>91693.892191311315</v>
      </c>
      <c r="BP26" s="83">
        <f t="shared" si="67"/>
        <v>94628.096741433284</v>
      </c>
      <c r="BQ26" s="83">
        <f t="shared" si="67"/>
        <v>97656.195837159146</v>
      </c>
      <c r="BR26" s="83">
        <f t="shared" si="67"/>
        <v>100781.19410394825</v>
      </c>
      <c r="BS26" s="83">
        <f t="shared" si="67"/>
        <v>104006.1923152746</v>
      </c>
      <c r="BT26" s="83">
        <f t="shared" si="67"/>
        <v>107334.3904693634</v>
      </c>
      <c r="BU26" s="83">
        <f t="shared" si="67"/>
        <v>110769.09096438302</v>
      </c>
      <c r="BV26" s="83">
        <f t="shared" si="67"/>
        <v>114313.70187524328</v>
      </c>
      <c r="BW26" s="83">
        <f t="shared" si="67"/>
        <v>117971.74033525106</v>
      </c>
      <c r="BX26" s="83">
        <f t="shared" si="67"/>
        <v>121746.83602597909</v>
      </c>
      <c r="BY26" s="83">
        <f t="shared" si="67"/>
        <v>125642.73477881042</v>
      </c>
      <c r="BZ26" s="83">
        <f t="shared" si="67"/>
        <v>129663.30229173235</v>
      </c>
      <c r="CA26" s="83">
        <f t="shared" si="67"/>
        <v>133812.5279650678</v>
      </c>
      <c r="CB26" s="83">
        <f t="shared" si="67"/>
        <v>138094.52885994996</v>
      </c>
      <c r="CC26" s="83">
        <f t="shared" si="67"/>
        <v>142513.55378346838</v>
      </c>
      <c r="CD26" s="83">
        <f t="shared" si="67"/>
        <v>147073.98750453937</v>
      </c>
      <c r="CE26" s="83">
        <f t="shared" si="67"/>
        <v>151780.35510468463</v>
      </c>
      <c r="CF26" s="83">
        <f t="shared" si="67"/>
        <v>156637.32646803453</v>
      </c>
      <c r="CG26" s="83">
        <f t="shared" si="67"/>
        <v>161649.72091501165</v>
      </c>
      <c r="CH26" s="83">
        <f t="shared" si="67"/>
        <v>166822.51198429204</v>
      </c>
      <c r="CI26" s="83">
        <f t="shared" si="67"/>
        <v>172160.83236778938</v>
      </c>
      <c r="CJ26" s="83">
        <f t="shared" si="67"/>
        <v>177669.97900355863</v>
      </c>
      <c r="CK26" s="83">
        <f t="shared" si="67"/>
        <v>183355.41833167252</v>
      </c>
      <c r="CL26" s="83">
        <f t="shared" si="67"/>
        <v>189222.79171828605</v>
      </c>
      <c r="CM26" s="83">
        <f t="shared" si="67"/>
        <v>195277.92105327122</v>
      </c>
      <c r="CN26" s="83">
        <f t="shared" si="67"/>
        <v>201526.81452697591</v>
      </c>
      <c r="CO26" s="83">
        <f t="shared" si="67"/>
        <v>207975.67259183916</v>
      </c>
      <c r="CP26" s="83">
        <f t="shared" si="67"/>
        <v>214630.89411477803</v>
      </c>
      <c r="CQ26" s="83">
        <f t="shared" si="67"/>
        <v>221499.08272645093</v>
      </c>
      <c r="CR26" s="83">
        <f t="shared" si="67"/>
        <v>228587.05337369736</v>
      </c>
      <c r="CS26" s="83">
        <f t="shared" si="67"/>
        <v>235901.83908165569</v>
      </c>
      <c r="CT26" s="83">
        <f t="shared" si="67"/>
        <v>243450.69793226867</v>
      </c>
      <c r="CU26" s="83">
        <f t="shared" si="67"/>
        <v>251241.12026610126</v>
      </c>
      <c r="CV26" s="83">
        <f t="shared" si="67"/>
        <v>259280.83611461651</v>
      </c>
      <c r="CW26" s="83">
        <f t="shared" si="67"/>
        <v>267577.82287028426</v>
      </c>
      <c r="CX26" s="83">
        <f t="shared" si="67"/>
        <v>276140.31320213334</v>
      </c>
      <c r="CY26" s="83">
        <f t="shared" si="67"/>
        <v>284976.80322460161</v>
      </c>
      <c r="CZ26" s="83">
        <f t="shared" si="67"/>
        <v>294096.06092778884</v>
      </c>
      <c r="DA26" s="83">
        <f t="shared" si="67"/>
        <v>303507.13487747812</v>
      </c>
      <c r="DB26" s="83">
        <f t="shared" si="67"/>
        <v>313219.36319355742</v>
      </c>
      <c r="DC26" s="83">
        <f t="shared" si="67"/>
        <v>323242.38281575125</v>
      </c>
      <c r="DD26" s="83">
        <f t="shared" si="67"/>
        <v>333586.1390658553</v>
      </c>
      <c r="DE26" s="83">
        <f t="shared" si="67"/>
        <v>344260.89551596268</v>
      </c>
      <c r="DF26" s="83">
        <f t="shared" si="67"/>
        <v>355277.2441724735</v>
      </c>
      <c r="DG26" s="83">
        <f t="shared" si="67"/>
        <v>366646.11598599266</v>
      </c>
      <c r="DH26" s="83">
        <f t="shared" si="67"/>
        <v>378378.79169754445</v>
      </c>
      <c r="DI26" s="83">
        <f t="shared" si="67"/>
        <v>390486.9130318659</v>
      </c>
      <c r="DJ26" s="83">
        <f t="shared" si="67"/>
        <v>402982.4942488856</v>
      </c>
    </row>
    <row r="27" spans="1:115" x14ac:dyDescent="0.2">
      <c r="A27" t="s">
        <v>58</v>
      </c>
      <c r="B27" s="7" t="str">
        <f t="shared" si="65"/>
        <v>Batteries</v>
      </c>
      <c r="C27" s="20" t="str">
        <f t="shared" si="65"/>
        <v>t/a</v>
      </c>
      <c r="D27" s="83">
        <f t="shared" si="65"/>
        <v>1260.6669837522336</v>
      </c>
      <c r="E27" s="83">
        <f t="shared" si="65"/>
        <v>1298.2137097159298</v>
      </c>
      <c r="F27" s="83">
        <f t="shared" si="65"/>
        <v>1317.7967602601293</v>
      </c>
      <c r="G27" s="83">
        <f t="shared" si="65"/>
        <v>1341.2131998488974</v>
      </c>
      <c r="H27" s="83">
        <f t="shared" si="65"/>
        <v>1361.2289624595953</v>
      </c>
      <c r="I27" s="83">
        <f t="shared" si="65"/>
        <v>1691.708742804092</v>
      </c>
      <c r="J27" s="83">
        <f t="shared" si="65"/>
        <v>1801.3022450750479</v>
      </c>
      <c r="K27" s="83">
        <f t="shared" si="65"/>
        <v>1698.5001450442408</v>
      </c>
      <c r="L27" s="83">
        <f t="shared" si="65"/>
        <v>1637.7861748702032</v>
      </c>
      <c r="M27" s="83">
        <f t="shared" si="65"/>
        <v>1759.0092107219273</v>
      </c>
      <c r="N27" s="83">
        <f t="shared" si="65"/>
        <v>1797.0959410213829</v>
      </c>
      <c r="O27" s="83">
        <f t="shared" si="65"/>
        <v>1803.04479908689</v>
      </c>
      <c r="P27" s="83">
        <f t="shared" si="65"/>
        <v>2129.6761779487256</v>
      </c>
      <c r="Q27" s="83">
        <f t="shared" si="65"/>
        <v>2154.1627583661389</v>
      </c>
      <c r="R27" s="83">
        <f t="shared" si="65"/>
        <v>2224.6139543668901</v>
      </c>
      <c r="S27" s="83">
        <f t="shared" si="65"/>
        <v>2691.6220539394672</v>
      </c>
      <c r="T27" s="83">
        <f t="shared" si="65"/>
        <v>2700.6819812314798</v>
      </c>
      <c r="U27" s="83">
        <f t="shared" si="65"/>
        <v>2731.8340250610436</v>
      </c>
      <c r="V27" s="83">
        <f t="shared" si="65"/>
        <v>2741.0916265004712</v>
      </c>
      <c r="W27" s="83">
        <f t="shared" si="65"/>
        <v>2950.0388762227321</v>
      </c>
      <c r="X27" s="83">
        <f t="shared" si="65"/>
        <v>2960.1041450140992</v>
      </c>
      <c r="Y27" s="83">
        <f t="shared" si="65"/>
        <v>2478.9207139884056</v>
      </c>
      <c r="Z27" s="83">
        <f t="shared" si="65"/>
        <v>2456.5880948612044</v>
      </c>
      <c r="AA27" s="83">
        <f t="shared" si="65"/>
        <v>2456.588095051201</v>
      </c>
      <c r="AB27" s="83">
        <f t="shared" si="65"/>
        <v>2746.9121426809365</v>
      </c>
      <c r="AC27" s="83">
        <f t="shared" si="65"/>
        <v>2903.2404759944725</v>
      </c>
      <c r="AD27" s="83">
        <f t="shared" si="63"/>
        <v>2880.9028083777298</v>
      </c>
      <c r="AE27" s="83">
        <f t="shared" si="63"/>
        <v>2947.8867094323959</v>
      </c>
      <c r="AF27" s="83">
        <f t="shared" si="63"/>
        <v>4243.1672355332475</v>
      </c>
      <c r="AG27" s="83">
        <f t="shared" ref="AG27:BL27" si="68">AG109</f>
        <v>4689.8170079806587</v>
      </c>
      <c r="AH27" s="83">
        <f t="shared" si="68"/>
        <v>4839.8911522360395</v>
      </c>
      <c r="AI27" s="83">
        <f t="shared" si="68"/>
        <v>4994.7676691075931</v>
      </c>
      <c r="AJ27" s="83">
        <f t="shared" si="68"/>
        <v>5154.6002345190363</v>
      </c>
      <c r="AK27" s="83">
        <f t="shared" si="68"/>
        <v>5319.547442023646</v>
      </c>
      <c r="AL27" s="83">
        <f t="shared" si="68"/>
        <v>5489.7729601684032</v>
      </c>
      <c r="AM27" s="83">
        <f t="shared" si="68"/>
        <v>5665.4456948937923</v>
      </c>
      <c r="AN27" s="83">
        <f t="shared" si="68"/>
        <v>5846.739957130394</v>
      </c>
      <c r="AO27" s="83">
        <f t="shared" si="68"/>
        <v>6033.8356357585672</v>
      </c>
      <c r="AP27" s="83">
        <f t="shared" si="68"/>
        <v>6226.9183761028416</v>
      </c>
      <c r="AQ27" s="83">
        <f t="shared" si="68"/>
        <v>6426.1797641381327</v>
      </c>
      <c r="AR27" s="83">
        <f t="shared" si="68"/>
        <v>6631.8175165905532</v>
      </c>
      <c r="AS27" s="83">
        <f t="shared" si="68"/>
        <v>6844.035677121451</v>
      </c>
      <c r="AT27" s="83">
        <f t="shared" si="68"/>
        <v>7063.044818789338</v>
      </c>
      <c r="AU27" s="83">
        <f t="shared" si="68"/>
        <v>7289.0622529905968</v>
      </c>
      <c r="AV27" s="83">
        <f t="shared" si="68"/>
        <v>7522.3122450862957</v>
      </c>
      <c r="AW27" s="83">
        <f t="shared" si="68"/>
        <v>7763.0262369290576</v>
      </c>
      <c r="AX27" s="83">
        <f t="shared" si="68"/>
        <v>8011.4430765107873</v>
      </c>
      <c r="AY27" s="83">
        <f t="shared" si="68"/>
        <v>8267.8092549591329</v>
      </c>
      <c r="AZ27" s="83">
        <f t="shared" si="68"/>
        <v>8532.379151117826</v>
      </c>
      <c r="BA27" s="83">
        <f t="shared" si="68"/>
        <v>8805.4152839535964</v>
      </c>
      <c r="BB27" s="83">
        <f t="shared" si="68"/>
        <v>9087.1885730401118</v>
      </c>
      <c r="BC27" s="83">
        <f t="shared" si="68"/>
        <v>9377.9786073773957</v>
      </c>
      <c r="BD27" s="83">
        <f t="shared" si="68"/>
        <v>9678.0739228134735</v>
      </c>
      <c r="BE27" s="83">
        <f t="shared" si="68"/>
        <v>9987.7722883435054</v>
      </c>
      <c r="BF27" s="83">
        <f t="shared" si="68"/>
        <v>10307.381001570498</v>
      </c>
      <c r="BG27" s="83">
        <f t="shared" si="68"/>
        <v>10637.217193620754</v>
      </c>
      <c r="BH27" s="83">
        <f t="shared" si="68"/>
        <v>10977.608143816618</v>
      </c>
      <c r="BI27" s="83">
        <f t="shared" si="68"/>
        <v>11328.89160441875</v>
      </c>
      <c r="BJ27" s="83">
        <f t="shared" si="68"/>
        <v>11691.41613576015</v>
      </c>
      <c r="BK27" s="83">
        <f t="shared" si="68"/>
        <v>12065.541452104475</v>
      </c>
      <c r="BL27" s="83">
        <f t="shared" si="68"/>
        <v>12451.638778571818</v>
      </c>
      <c r="BM27" s="83">
        <f t="shared" ref="BM27:DJ27" si="69">BM109</f>
        <v>12850.091219486116</v>
      </c>
      <c r="BN27" s="83">
        <f t="shared" si="69"/>
        <v>13261.294138509671</v>
      </c>
      <c r="BO27" s="83">
        <f t="shared" si="69"/>
        <v>13685.655550941981</v>
      </c>
      <c r="BP27" s="83">
        <f t="shared" si="69"/>
        <v>14123.596528572125</v>
      </c>
      <c r="BQ27" s="83">
        <f t="shared" si="69"/>
        <v>14575.551617486433</v>
      </c>
      <c r="BR27" s="83">
        <f t="shared" si="69"/>
        <v>15041.969269245999</v>
      </c>
      <c r="BS27" s="83">
        <f t="shared" si="69"/>
        <v>15523.312285861872</v>
      </c>
      <c r="BT27" s="83">
        <f t="shared" si="69"/>
        <v>16020.058279009452</v>
      </c>
      <c r="BU27" s="83">
        <f t="shared" si="69"/>
        <v>16532.700143937756</v>
      </c>
      <c r="BV27" s="83">
        <f t="shared" si="69"/>
        <v>17061.746548543764</v>
      </c>
      <c r="BW27" s="83">
        <f t="shared" si="69"/>
        <v>17607.722438097164</v>
      </c>
      <c r="BX27" s="83">
        <f t="shared" si="69"/>
        <v>18171.169556116274</v>
      </c>
      <c r="BY27" s="83">
        <f t="shared" si="69"/>
        <v>18752.646981911996</v>
      </c>
      <c r="BZ27" s="83">
        <f t="shared" si="69"/>
        <v>19352.731685333179</v>
      </c>
      <c r="CA27" s="83">
        <f t="shared" si="69"/>
        <v>19972.019099263842</v>
      </c>
      <c r="CB27" s="83">
        <f t="shared" si="69"/>
        <v>20611.123710440286</v>
      </c>
      <c r="CC27" s="83">
        <f t="shared" si="69"/>
        <v>21270.679669174377</v>
      </c>
      <c r="CD27" s="83">
        <f t="shared" si="69"/>
        <v>21951.341418587956</v>
      </c>
      <c r="CE27" s="83">
        <f t="shared" si="69"/>
        <v>22653.78434398277</v>
      </c>
      <c r="CF27" s="83">
        <f t="shared" si="69"/>
        <v>23378.70544299022</v>
      </c>
      <c r="CG27" s="83">
        <f t="shared" si="69"/>
        <v>24126.824017165909</v>
      </c>
      <c r="CH27" s="83">
        <f t="shared" si="69"/>
        <v>24898.88238571522</v>
      </c>
      <c r="CI27" s="83">
        <f t="shared" si="69"/>
        <v>25695.64662205811</v>
      </c>
      <c r="CJ27" s="83">
        <f t="shared" si="69"/>
        <v>26517.90731396397</v>
      </c>
      <c r="CK27" s="83">
        <f t="shared" si="69"/>
        <v>27366.480348010817</v>
      </c>
      <c r="CL27" s="83">
        <f t="shared" si="69"/>
        <v>28242.207719147165</v>
      </c>
      <c r="CM27" s="83">
        <f t="shared" si="69"/>
        <v>29145.958366159877</v>
      </c>
      <c r="CN27" s="83">
        <f t="shared" si="69"/>
        <v>30078.629033876994</v>
      </c>
      <c r="CO27" s="83">
        <f t="shared" si="69"/>
        <v>31041.14516296106</v>
      </c>
      <c r="CP27" s="83">
        <f t="shared" si="69"/>
        <v>32034.461808175816</v>
      </c>
      <c r="CQ27" s="83">
        <f t="shared" si="69"/>
        <v>33059.564586037442</v>
      </c>
      <c r="CR27" s="83">
        <f t="shared" si="69"/>
        <v>34117.470652790638</v>
      </c>
      <c r="CS27" s="83">
        <f t="shared" si="69"/>
        <v>35209.229713679939</v>
      </c>
      <c r="CT27" s="83">
        <f t="shared" si="69"/>
        <v>36335.925064517694</v>
      </c>
      <c r="CU27" s="83">
        <f t="shared" si="69"/>
        <v>37498.674666582265</v>
      </c>
      <c r="CV27" s="83">
        <f t="shared" si="69"/>
        <v>38698.632255912897</v>
      </c>
      <c r="CW27" s="83">
        <f t="shared" si="69"/>
        <v>39936.988488102113</v>
      </c>
      <c r="CX27" s="83">
        <f t="shared" si="69"/>
        <v>41214.97211972138</v>
      </c>
      <c r="CY27" s="83">
        <f t="shared" si="69"/>
        <v>42533.851227552463</v>
      </c>
      <c r="CZ27" s="83">
        <f t="shared" si="69"/>
        <v>43894.934466834144</v>
      </c>
      <c r="DA27" s="83">
        <f t="shared" si="69"/>
        <v>45299.572369772839</v>
      </c>
      <c r="DB27" s="83">
        <f t="shared" si="69"/>
        <v>46749.158685605573</v>
      </c>
      <c r="DC27" s="83">
        <f t="shared" si="69"/>
        <v>48245.131763544952</v>
      </c>
      <c r="DD27" s="83">
        <f t="shared" si="69"/>
        <v>49788.975979978393</v>
      </c>
      <c r="DE27" s="83">
        <f t="shared" si="69"/>
        <v>51382.223211337703</v>
      </c>
      <c r="DF27" s="83">
        <f t="shared" si="69"/>
        <v>53026.454354100511</v>
      </c>
      <c r="DG27" s="83">
        <f t="shared" si="69"/>
        <v>54723.300893431726</v>
      </c>
      <c r="DH27" s="83">
        <f t="shared" si="69"/>
        <v>56474.446522021542</v>
      </c>
      <c r="DI27" s="83">
        <f t="shared" si="69"/>
        <v>58281.62881072623</v>
      </c>
      <c r="DJ27" s="83">
        <f t="shared" si="69"/>
        <v>60146.64093266947</v>
      </c>
    </row>
    <row r="28" spans="1:115" x14ac:dyDescent="0.2">
      <c r="A28" t="s">
        <v>58</v>
      </c>
      <c r="B28" s="7" t="str">
        <f t="shared" si="65"/>
        <v>Glass &amp; Ceramics</v>
      </c>
      <c r="C28" s="20" t="str">
        <f t="shared" si="65"/>
        <v>t/a</v>
      </c>
      <c r="D28" s="83">
        <f t="shared" si="65"/>
        <v>1638.8670788779036</v>
      </c>
      <c r="E28" s="83">
        <f t="shared" si="65"/>
        <v>1687.6778226307088</v>
      </c>
      <c r="F28" s="83">
        <f t="shared" si="65"/>
        <v>1713.1357883381679</v>
      </c>
      <c r="G28" s="83">
        <f t="shared" si="65"/>
        <v>1743.5771598035665</v>
      </c>
      <c r="H28" s="83">
        <f t="shared" si="65"/>
        <v>1769.5976511974739</v>
      </c>
      <c r="I28" s="83">
        <f t="shared" si="65"/>
        <v>2199.2213656453196</v>
      </c>
      <c r="J28" s="83">
        <f t="shared" si="65"/>
        <v>2341.6929185975623</v>
      </c>
      <c r="K28" s="83">
        <f t="shared" si="65"/>
        <v>2208.0501885575131</v>
      </c>
      <c r="L28" s="83">
        <f t="shared" si="65"/>
        <v>2129.1220273312642</v>
      </c>
      <c r="M28" s="83">
        <f t="shared" si="65"/>
        <v>2286.7119739385053</v>
      </c>
      <c r="N28" s="83">
        <f t="shared" si="65"/>
        <v>2336.2247233277976</v>
      </c>
      <c r="O28" s="83">
        <f t="shared" si="65"/>
        <v>2343.958238812957</v>
      </c>
      <c r="P28" s="83">
        <f t="shared" si="65"/>
        <v>2768.5790313333437</v>
      </c>
      <c r="Q28" s="83">
        <f t="shared" si="65"/>
        <v>2800.4115858759801</v>
      </c>
      <c r="R28" s="83">
        <f t="shared" si="65"/>
        <v>2891.9981406769575</v>
      </c>
      <c r="S28" s="83">
        <f t="shared" si="65"/>
        <v>3499.1086701213076</v>
      </c>
      <c r="T28" s="83">
        <f t="shared" si="65"/>
        <v>3510.8865756009236</v>
      </c>
      <c r="U28" s="83">
        <f t="shared" si="65"/>
        <v>3551.3842325793562</v>
      </c>
      <c r="V28" s="83">
        <f t="shared" si="65"/>
        <v>3563.4191144506126</v>
      </c>
      <c r="W28" s="83">
        <f t="shared" si="65"/>
        <v>3835.0505390895514</v>
      </c>
      <c r="X28" s="83">
        <f t="shared" si="65"/>
        <v>3848.1353885183289</v>
      </c>
      <c r="Y28" s="83">
        <f t="shared" si="65"/>
        <v>3222.5969281849275</v>
      </c>
      <c r="Z28" s="83">
        <f t="shared" si="65"/>
        <v>3193.5645233195655</v>
      </c>
      <c r="AA28" s="83">
        <f t="shared" si="65"/>
        <v>3193.5645235665611</v>
      </c>
      <c r="AB28" s="83">
        <f t="shared" si="65"/>
        <v>3570.9857854852175</v>
      </c>
      <c r="AC28" s="83">
        <f t="shared" si="65"/>
        <v>3774.2126187928138</v>
      </c>
      <c r="AD28" s="83">
        <f t="shared" si="63"/>
        <v>3745.1736508910485</v>
      </c>
      <c r="AE28" s="83">
        <f t="shared" si="63"/>
        <v>3832.2527222621147</v>
      </c>
      <c r="AF28" s="83">
        <f t="shared" si="63"/>
        <v>5516.1174061932225</v>
      </c>
      <c r="AG28" s="83">
        <f t="shared" ref="AG28:BL28" si="70">AG110</f>
        <v>6096.7621103748561</v>
      </c>
      <c r="AH28" s="83">
        <f t="shared" si="70"/>
        <v>6291.8584979068519</v>
      </c>
      <c r="AI28" s="83">
        <f t="shared" si="70"/>
        <v>6493.1979698398709</v>
      </c>
      <c r="AJ28" s="83">
        <f t="shared" si="70"/>
        <v>6700.9803048747472</v>
      </c>
      <c r="AK28" s="83">
        <f t="shared" si="70"/>
        <v>6915.4116746307391</v>
      </c>
      <c r="AL28" s="83">
        <f t="shared" si="70"/>
        <v>7136.704848218923</v>
      </c>
      <c r="AM28" s="83">
        <f t="shared" si="70"/>
        <v>7365.0794033619286</v>
      </c>
      <c r="AN28" s="83">
        <f t="shared" si="70"/>
        <v>7600.7619442695104</v>
      </c>
      <c r="AO28" s="83">
        <f t="shared" si="70"/>
        <v>7843.9863264861351</v>
      </c>
      <c r="AP28" s="83">
        <f t="shared" si="70"/>
        <v>8094.9938889336918</v>
      </c>
      <c r="AQ28" s="83">
        <f t="shared" si="70"/>
        <v>8354.0336933795697</v>
      </c>
      <c r="AR28" s="83">
        <f t="shared" si="70"/>
        <v>8621.3627715677158</v>
      </c>
      <c r="AS28" s="83">
        <f t="shared" si="70"/>
        <v>8897.2463802578823</v>
      </c>
      <c r="AT28" s="83">
        <f t="shared" si="70"/>
        <v>9181.9582644261354</v>
      </c>
      <c r="AU28" s="83">
        <f t="shared" si="70"/>
        <v>9475.7809288877725</v>
      </c>
      <c r="AV28" s="83">
        <f t="shared" si="70"/>
        <v>9779.0059186121816</v>
      </c>
      <c r="AW28" s="83">
        <f t="shared" si="70"/>
        <v>10091.934108007772</v>
      </c>
      <c r="AX28" s="83">
        <f t="shared" si="70"/>
        <v>10414.87599946402</v>
      </c>
      <c r="AY28" s="83">
        <f t="shared" si="70"/>
        <v>10748.152031446869</v>
      </c>
      <c r="AZ28" s="83">
        <f t="shared" si="70"/>
        <v>11092.092896453169</v>
      </c>
      <c r="BA28" s="83">
        <f t="shared" si="70"/>
        <v>11447.039869139669</v>
      </c>
      <c r="BB28" s="83">
        <f t="shared" si="70"/>
        <v>11813.34514495214</v>
      </c>
      <c r="BC28" s="83">
        <f t="shared" si="70"/>
        <v>12191.372189590609</v>
      </c>
      <c r="BD28" s="83">
        <f t="shared" si="70"/>
        <v>12581.496099657508</v>
      </c>
      <c r="BE28" s="83">
        <f t="shared" si="70"/>
        <v>12984.103974846548</v>
      </c>
      <c r="BF28" s="83">
        <f t="shared" si="70"/>
        <v>13399.595302041638</v>
      </c>
      <c r="BG28" s="83">
        <f t="shared" si="70"/>
        <v>13828.38235170697</v>
      </c>
      <c r="BH28" s="83">
        <f t="shared" si="70"/>
        <v>14270.890586961594</v>
      </c>
      <c r="BI28" s="83">
        <f t="shared" si="70"/>
        <v>14727.559085744366</v>
      </c>
      <c r="BJ28" s="83">
        <f t="shared" si="70"/>
        <v>15198.840976488185</v>
      </c>
      <c r="BK28" s="83">
        <f t="shared" si="70"/>
        <v>15685.203887735808</v>
      </c>
      <c r="BL28" s="83">
        <f t="shared" si="70"/>
        <v>16187.130412143355</v>
      </c>
      <c r="BM28" s="83">
        <f t="shared" ref="BM28:DJ28" si="71">BM110</f>
        <v>16705.118585331944</v>
      </c>
      <c r="BN28" s="83">
        <f t="shared" si="71"/>
        <v>17239.682380062568</v>
      </c>
      <c r="BO28" s="83">
        <f t="shared" si="71"/>
        <v>17791.352216224572</v>
      </c>
      <c r="BP28" s="83">
        <f t="shared" si="71"/>
        <v>18360.675487143759</v>
      </c>
      <c r="BQ28" s="83">
        <f t="shared" si="71"/>
        <v>18948.21710273236</v>
      </c>
      <c r="BR28" s="83">
        <f t="shared" si="71"/>
        <v>19554.560050019798</v>
      </c>
      <c r="BS28" s="83">
        <f t="shared" si="71"/>
        <v>20180.305971620433</v>
      </c>
      <c r="BT28" s="83">
        <f t="shared" si="71"/>
        <v>20826.075762712288</v>
      </c>
      <c r="BU28" s="83">
        <f t="shared" si="71"/>
        <v>21492.510187119082</v>
      </c>
      <c r="BV28" s="83">
        <f t="shared" si="71"/>
        <v>22180.270513106894</v>
      </c>
      <c r="BW28" s="83">
        <f t="shared" si="71"/>
        <v>22890.039169526317</v>
      </c>
      <c r="BX28" s="83">
        <f t="shared" si="71"/>
        <v>23622.520422951158</v>
      </c>
      <c r="BY28" s="83">
        <f t="shared" si="71"/>
        <v>24378.441076485597</v>
      </c>
      <c r="BZ28" s="83">
        <f t="shared" si="71"/>
        <v>25158.551190933136</v>
      </c>
      <c r="CA28" s="83">
        <f t="shared" si="71"/>
        <v>25963.624829042998</v>
      </c>
      <c r="CB28" s="83">
        <f t="shared" si="71"/>
        <v>26794.460823572375</v>
      </c>
      <c r="CC28" s="83">
        <f t="shared" si="71"/>
        <v>27651.883569926693</v>
      </c>
      <c r="CD28" s="83">
        <f t="shared" si="71"/>
        <v>28536.743844164346</v>
      </c>
      <c r="CE28" s="83">
        <f t="shared" si="71"/>
        <v>29449.919647177605</v>
      </c>
      <c r="CF28" s="83">
        <f t="shared" si="71"/>
        <v>30392.317075887288</v>
      </c>
      <c r="CG28" s="83">
        <f t="shared" si="71"/>
        <v>31364.87122231568</v>
      </c>
      <c r="CH28" s="83">
        <f t="shared" si="71"/>
        <v>32368.547101429784</v>
      </c>
      <c r="CI28" s="83">
        <f t="shared" si="71"/>
        <v>33404.340608675535</v>
      </c>
      <c r="CJ28" s="83">
        <f t="shared" si="71"/>
        <v>34473.279508153151</v>
      </c>
      <c r="CK28" s="83">
        <f t="shared" si="71"/>
        <v>35576.424452414052</v>
      </c>
      <c r="CL28" s="83">
        <f t="shared" si="71"/>
        <v>36714.870034891304</v>
      </c>
      <c r="CM28" s="83">
        <f t="shared" si="71"/>
        <v>37889.74587600783</v>
      </c>
      <c r="CN28" s="83">
        <f t="shared" si="71"/>
        <v>39102.217744040085</v>
      </c>
      <c r="CO28" s="83">
        <f t="shared" si="71"/>
        <v>40353.488711849372</v>
      </c>
      <c r="CP28" s="83">
        <f t="shared" si="71"/>
        <v>41644.800350628553</v>
      </c>
      <c r="CQ28" s="83">
        <f t="shared" si="71"/>
        <v>42977.43396184867</v>
      </c>
      <c r="CR28" s="83">
        <f t="shared" si="71"/>
        <v>44352.711848627827</v>
      </c>
      <c r="CS28" s="83">
        <f t="shared" si="71"/>
        <v>45771.99862778392</v>
      </c>
      <c r="CT28" s="83">
        <f t="shared" si="71"/>
        <v>47236.702583873004</v>
      </c>
      <c r="CU28" s="83">
        <f t="shared" si="71"/>
        <v>48748.277066556941</v>
      </c>
      <c r="CV28" s="83">
        <f t="shared" si="71"/>
        <v>50308.221932686763</v>
      </c>
      <c r="CW28" s="83">
        <f t="shared" si="71"/>
        <v>51918.085034532742</v>
      </c>
      <c r="CX28" s="83">
        <f t="shared" si="71"/>
        <v>53579.463755637793</v>
      </c>
      <c r="CY28" s="83">
        <f t="shared" si="71"/>
        <v>55294.006595818202</v>
      </c>
      <c r="CZ28" s="83">
        <f t="shared" si="71"/>
        <v>57063.414806884386</v>
      </c>
      <c r="DA28" s="83">
        <f t="shared" si="71"/>
        <v>58889.444080704685</v>
      </c>
      <c r="DB28" s="83">
        <f t="shared" si="71"/>
        <v>60773.90629128724</v>
      </c>
      <c r="DC28" s="83">
        <f t="shared" si="71"/>
        <v>62718.671292608436</v>
      </c>
      <c r="DD28" s="83">
        <f t="shared" si="71"/>
        <v>64725.668773971905</v>
      </c>
      <c r="DE28" s="83">
        <f t="shared" si="71"/>
        <v>66796.890174739005</v>
      </c>
      <c r="DF28" s="83">
        <f t="shared" si="71"/>
        <v>68934.390660330653</v>
      </c>
      <c r="DG28" s="83">
        <f t="shared" si="71"/>
        <v>71140.291161461239</v>
      </c>
      <c r="DH28" s="83">
        <f t="shared" si="71"/>
        <v>73416.780478628003</v>
      </c>
      <c r="DI28" s="83">
        <f t="shared" si="71"/>
        <v>75766.117453944098</v>
      </c>
      <c r="DJ28" s="83">
        <f t="shared" si="71"/>
        <v>78190.633212470319</v>
      </c>
    </row>
    <row r="29" spans="1:115" x14ac:dyDescent="0.2">
      <c r="A29" t="s">
        <v>58</v>
      </c>
      <c r="B29" s="7" t="str">
        <f t="shared" si="65"/>
        <v>Polishing Powders</v>
      </c>
      <c r="C29" s="20" t="str">
        <f t="shared" si="65"/>
        <v>t/a</v>
      </c>
      <c r="D29" s="83">
        <f t="shared" si="65"/>
        <v>630.3334918761168</v>
      </c>
      <c r="E29" s="83">
        <f t="shared" si="65"/>
        <v>649.10685485796489</v>
      </c>
      <c r="F29" s="83">
        <f t="shared" si="65"/>
        <v>658.89838013006465</v>
      </c>
      <c r="G29" s="83">
        <f t="shared" si="65"/>
        <v>670.60659992444869</v>
      </c>
      <c r="H29" s="83">
        <f t="shared" si="65"/>
        <v>680.61448122979766</v>
      </c>
      <c r="I29" s="83">
        <f t="shared" si="65"/>
        <v>845.85437140204601</v>
      </c>
      <c r="J29" s="83">
        <f t="shared" si="65"/>
        <v>900.65112253752397</v>
      </c>
      <c r="K29" s="83">
        <f t="shared" si="65"/>
        <v>849.25007252212038</v>
      </c>
      <c r="L29" s="83">
        <f t="shared" si="65"/>
        <v>818.89308743510162</v>
      </c>
      <c r="M29" s="83">
        <f t="shared" si="65"/>
        <v>879.50460536096364</v>
      </c>
      <c r="N29" s="83">
        <f t="shared" si="65"/>
        <v>898.54797051069147</v>
      </c>
      <c r="O29" s="83">
        <f t="shared" si="65"/>
        <v>901.52239954344498</v>
      </c>
      <c r="P29" s="83">
        <f t="shared" si="65"/>
        <v>1064.8380889743628</v>
      </c>
      <c r="Q29" s="83">
        <f t="shared" si="65"/>
        <v>1077.0813791830694</v>
      </c>
      <c r="R29" s="83">
        <f t="shared" si="65"/>
        <v>1112.306977183445</v>
      </c>
      <c r="S29" s="83">
        <f t="shared" si="65"/>
        <v>1345.8110269697336</v>
      </c>
      <c r="T29" s="83">
        <f t="shared" si="65"/>
        <v>1350.3409906157399</v>
      </c>
      <c r="U29" s="83">
        <f t="shared" si="65"/>
        <v>1365.9170125305218</v>
      </c>
      <c r="V29" s="83">
        <f t="shared" si="65"/>
        <v>1370.5458132502356</v>
      </c>
      <c r="W29" s="83">
        <f t="shared" si="65"/>
        <v>1475.0194381113661</v>
      </c>
      <c r="X29" s="83">
        <f t="shared" si="65"/>
        <v>1480.0520725070496</v>
      </c>
      <c r="Y29" s="83">
        <f t="shared" si="65"/>
        <v>1239.4603569942028</v>
      </c>
      <c r="Z29" s="83">
        <f t="shared" si="65"/>
        <v>1228.2940474306022</v>
      </c>
      <c r="AA29" s="83">
        <f t="shared" si="65"/>
        <v>1228.2940475256005</v>
      </c>
      <c r="AB29" s="83">
        <f t="shared" si="65"/>
        <v>1373.4560713404683</v>
      </c>
      <c r="AC29" s="83">
        <f t="shared" si="65"/>
        <v>1451.6202379972362</v>
      </c>
      <c r="AD29" s="83">
        <f t="shared" si="63"/>
        <v>1440.4514041888649</v>
      </c>
      <c r="AE29" s="83">
        <f t="shared" si="63"/>
        <v>1473.943354716198</v>
      </c>
      <c r="AF29" s="83">
        <f t="shared" si="63"/>
        <v>2121.5836177666238</v>
      </c>
      <c r="AG29" s="83">
        <f t="shared" ref="AG29:BL29" si="72">AG111</f>
        <v>2344.9085039903293</v>
      </c>
      <c r="AH29" s="83">
        <f t="shared" si="72"/>
        <v>2419.9455761180197</v>
      </c>
      <c r="AI29" s="83">
        <f t="shared" si="72"/>
        <v>2497.3838345537965</v>
      </c>
      <c r="AJ29" s="83">
        <f t="shared" si="72"/>
        <v>2577.3001172595182</v>
      </c>
      <c r="AK29" s="83">
        <f t="shared" si="72"/>
        <v>2659.773721011823</v>
      </c>
      <c r="AL29" s="83">
        <f t="shared" si="72"/>
        <v>2744.8864800842016</v>
      </c>
      <c r="AM29" s="83">
        <f t="shared" si="72"/>
        <v>2832.7228474468961</v>
      </c>
      <c r="AN29" s="83">
        <f t="shared" si="72"/>
        <v>2923.369978565197</v>
      </c>
      <c r="AO29" s="83">
        <f t="shared" si="72"/>
        <v>3016.9178178792836</v>
      </c>
      <c r="AP29" s="83">
        <f t="shared" si="72"/>
        <v>3113.4591880514208</v>
      </c>
      <c r="AQ29" s="83">
        <f t="shared" si="72"/>
        <v>3213.0898820690663</v>
      </c>
      <c r="AR29" s="83">
        <f t="shared" si="72"/>
        <v>3315.9087582952766</v>
      </c>
      <c r="AS29" s="83">
        <f t="shared" si="72"/>
        <v>3422.0178385607255</v>
      </c>
      <c r="AT29" s="83">
        <f t="shared" si="72"/>
        <v>3531.522409394669</v>
      </c>
      <c r="AU29" s="83">
        <f t="shared" si="72"/>
        <v>3644.5311264952984</v>
      </c>
      <c r="AV29" s="83">
        <f t="shared" si="72"/>
        <v>3761.1561225431478</v>
      </c>
      <c r="AW29" s="83">
        <f t="shared" si="72"/>
        <v>3881.5131184645288</v>
      </c>
      <c r="AX29" s="83">
        <f t="shared" si="72"/>
        <v>4005.7215382553936</v>
      </c>
      <c r="AY29" s="83">
        <f t="shared" si="72"/>
        <v>4133.9046274795664</v>
      </c>
      <c r="AZ29" s="83">
        <f t="shared" si="72"/>
        <v>4266.189575558913</v>
      </c>
      <c r="BA29" s="83">
        <f t="shared" si="72"/>
        <v>4402.7076419767982</v>
      </c>
      <c r="BB29" s="83">
        <f t="shared" si="72"/>
        <v>4543.5942865200559</v>
      </c>
      <c r="BC29" s="83">
        <f t="shared" si="72"/>
        <v>4688.9893036886979</v>
      </c>
      <c r="BD29" s="83">
        <f t="shared" si="72"/>
        <v>4839.0369614067367</v>
      </c>
      <c r="BE29" s="83">
        <f t="shared" si="72"/>
        <v>4993.8861441717527</v>
      </c>
      <c r="BF29" s="83">
        <f t="shared" si="72"/>
        <v>5153.6905007852492</v>
      </c>
      <c r="BG29" s="83">
        <f t="shared" si="72"/>
        <v>5318.6085968103771</v>
      </c>
      <c r="BH29" s="83">
        <f t="shared" si="72"/>
        <v>5488.8040719083092</v>
      </c>
      <c r="BI29" s="83">
        <f t="shared" si="72"/>
        <v>5664.445802209375</v>
      </c>
      <c r="BJ29" s="83">
        <f t="shared" si="72"/>
        <v>5845.7080678800749</v>
      </c>
      <c r="BK29" s="83">
        <f t="shared" si="72"/>
        <v>6032.7707260522375</v>
      </c>
      <c r="BL29" s="83">
        <f t="shared" si="72"/>
        <v>6225.819389285909</v>
      </c>
      <c r="BM29" s="83">
        <f t="shared" ref="BM29:DJ29" si="73">BM111</f>
        <v>6425.0456097430579</v>
      </c>
      <c r="BN29" s="83">
        <f t="shared" si="73"/>
        <v>6630.6470692548355</v>
      </c>
      <c r="BO29" s="83">
        <f t="shared" si="73"/>
        <v>6842.8277754709907</v>
      </c>
      <c r="BP29" s="83">
        <f t="shared" si="73"/>
        <v>7061.7982642860625</v>
      </c>
      <c r="BQ29" s="83">
        <f t="shared" si="73"/>
        <v>7287.7758087432167</v>
      </c>
      <c r="BR29" s="83">
        <f t="shared" si="73"/>
        <v>7520.9846346229997</v>
      </c>
      <c r="BS29" s="83">
        <f t="shared" si="73"/>
        <v>7761.6561429309359</v>
      </c>
      <c r="BT29" s="83">
        <f t="shared" si="73"/>
        <v>8010.0291395047261</v>
      </c>
      <c r="BU29" s="83">
        <f t="shared" si="73"/>
        <v>8266.3500719688782</v>
      </c>
      <c r="BV29" s="83">
        <f t="shared" si="73"/>
        <v>8530.8732742718821</v>
      </c>
      <c r="BW29" s="83">
        <f t="shared" si="73"/>
        <v>8803.8612190485819</v>
      </c>
      <c r="BX29" s="83">
        <f t="shared" si="73"/>
        <v>9085.5847780581371</v>
      </c>
      <c r="BY29" s="83">
        <f t="shared" si="73"/>
        <v>9376.3234909559978</v>
      </c>
      <c r="BZ29" s="83">
        <f t="shared" si="73"/>
        <v>9676.3658426665897</v>
      </c>
      <c r="CA29" s="83">
        <f t="shared" si="73"/>
        <v>9986.0095496319209</v>
      </c>
      <c r="CB29" s="83">
        <f t="shared" si="73"/>
        <v>10305.561855220143</v>
      </c>
      <c r="CC29" s="83">
        <f t="shared" si="73"/>
        <v>10635.339834587188</v>
      </c>
      <c r="CD29" s="83">
        <f t="shared" si="73"/>
        <v>10975.670709293978</v>
      </c>
      <c r="CE29" s="83">
        <f t="shared" si="73"/>
        <v>11326.892171991385</v>
      </c>
      <c r="CF29" s="83">
        <f t="shared" si="73"/>
        <v>11689.35272149511</v>
      </c>
      <c r="CG29" s="83">
        <f t="shared" si="73"/>
        <v>12063.412008582955</v>
      </c>
      <c r="CH29" s="83">
        <f t="shared" si="73"/>
        <v>12449.44119285761</v>
      </c>
      <c r="CI29" s="83">
        <f t="shared" si="73"/>
        <v>12847.823311029055</v>
      </c>
      <c r="CJ29" s="83">
        <f t="shared" si="73"/>
        <v>13258.953656981985</v>
      </c>
      <c r="CK29" s="83">
        <f t="shared" si="73"/>
        <v>13683.240174005408</v>
      </c>
      <c r="CL29" s="83">
        <f t="shared" si="73"/>
        <v>14121.103859573583</v>
      </c>
      <c r="CM29" s="83">
        <f t="shared" si="73"/>
        <v>14572.979183079939</v>
      </c>
      <c r="CN29" s="83">
        <f t="shared" si="73"/>
        <v>15039.314516938497</v>
      </c>
      <c r="CO29" s="83">
        <f t="shared" si="73"/>
        <v>15520.57258148053</v>
      </c>
      <c r="CP29" s="83">
        <f t="shared" si="73"/>
        <v>16017.230904087908</v>
      </c>
      <c r="CQ29" s="83">
        <f t="shared" si="73"/>
        <v>16529.782293018721</v>
      </c>
      <c r="CR29" s="83">
        <f t="shared" si="73"/>
        <v>17058.735326395319</v>
      </c>
      <c r="CS29" s="83">
        <f t="shared" si="73"/>
        <v>17604.614856839969</v>
      </c>
      <c r="CT29" s="83">
        <f t="shared" si="73"/>
        <v>18167.962532258847</v>
      </c>
      <c r="CU29" s="83">
        <f t="shared" si="73"/>
        <v>18749.337333291132</v>
      </c>
      <c r="CV29" s="83">
        <f t="shared" si="73"/>
        <v>19349.316127956448</v>
      </c>
      <c r="CW29" s="83">
        <f t="shared" si="73"/>
        <v>19968.494244051057</v>
      </c>
      <c r="CX29" s="83">
        <f t="shared" si="73"/>
        <v>20607.48605986069</v>
      </c>
      <c r="CY29" s="83">
        <f t="shared" si="73"/>
        <v>21266.925613776231</v>
      </c>
      <c r="CZ29" s="83">
        <f t="shared" si="73"/>
        <v>21947.467233417072</v>
      </c>
      <c r="DA29" s="83">
        <f t="shared" si="73"/>
        <v>22649.78618488642</v>
      </c>
      <c r="DB29" s="83">
        <f t="shared" si="73"/>
        <v>23374.579342802786</v>
      </c>
      <c r="DC29" s="83">
        <f t="shared" si="73"/>
        <v>24122.565881772476</v>
      </c>
      <c r="DD29" s="83">
        <f t="shared" si="73"/>
        <v>24894.487989989197</v>
      </c>
      <c r="DE29" s="83">
        <f t="shared" si="73"/>
        <v>25691.111605668852</v>
      </c>
      <c r="DF29" s="83">
        <f t="shared" si="73"/>
        <v>26513.227177050256</v>
      </c>
      <c r="DG29" s="83">
        <f t="shared" si="73"/>
        <v>27361.650446715863</v>
      </c>
      <c r="DH29" s="83">
        <f t="shared" si="73"/>
        <v>28237.223261010771</v>
      </c>
      <c r="DI29" s="83">
        <f t="shared" si="73"/>
        <v>29140.814405363115</v>
      </c>
      <c r="DJ29" s="83">
        <f t="shared" si="73"/>
        <v>30073.320466334735</v>
      </c>
    </row>
    <row r="30" spans="1:115" x14ac:dyDescent="0.2">
      <c r="A30" t="s">
        <v>58</v>
      </c>
      <c r="B30" s="7" t="str">
        <f t="shared" si="65"/>
        <v>Metal</v>
      </c>
      <c r="C30" s="20" t="str">
        <f t="shared" si="65"/>
        <v>t/a</v>
      </c>
      <c r="D30" s="83">
        <f t="shared" si="65"/>
        <v>378.20009512567003</v>
      </c>
      <c r="E30" s="83">
        <f t="shared" si="65"/>
        <v>389.46411291477887</v>
      </c>
      <c r="F30" s="83">
        <f t="shared" si="65"/>
        <v>395.33902807803872</v>
      </c>
      <c r="G30" s="83">
        <f t="shared" si="65"/>
        <v>402.36395995466916</v>
      </c>
      <c r="H30" s="83">
        <f t="shared" si="65"/>
        <v>408.36868873787859</v>
      </c>
      <c r="I30" s="83">
        <f t="shared" si="65"/>
        <v>507.51262284122754</v>
      </c>
      <c r="J30" s="83">
        <f t="shared" si="65"/>
        <v>540.39067352251436</v>
      </c>
      <c r="K30" s="83">
        <f t="shared" si="65"/>
        <v>509.55004351327221</v>
      </c>
      <c r="L30" s="83">
        <f t="shared" si="65"/>
        <v>491.33585246106094</v>
      </c>
      <c r="M30" s="83">
        <f t="shared" si="65"/>
        <v>527.70276321657821</v>
      </c>
      <c r="N30" s="83">
        <f t="shared" si="65"/>
        <v>539.12878230641491</v>
      </c>
      <c r="O30" s="83">
        <f t="shared" si="65"/>
        <v>540.91343972606694</v>
      </c>
      <c r="P30" s="83">
        <f t="shared" si="65"/>
        <v>638.90285338461763</v>
      </c>
      <c r="Q30" s="83">
        <f t="shared" si="65"/>
        <v>646.24882750984159</v>
      </c>
      <c r="R30" s="83">
        <f t="shared" si="65"/>
        <v>667.38418631006698</v>
      </c>
      <c r="S30" s="83">
        <f t="shared" si="65"/>
        <v>807.48661618184008</v>
      </c>
      <c r="T30" s="83">
        <f t="shared" si="65"/>
        <v>810.20459436944384</v>
      </c>
      <c r="U30" s="83">
        <f t="shared" si="65"/>
        <v>819.55020751831296</v>
      </c>
      <c r="V30" s="83">
        <f t="shared" si="65"/>
        <v>822.32748795014129</v>
      </c>
      <c r="W30" s="83">
        <f t="shared" si="65"/>
        <v>885.01166286681951</v>
      </c>
      <c r="X30" s="83">
        <f t="shared" si="65"/>
        <v>888.03124350422968</v>
      </c>
      <c r="Y30" s="83">
        <f t="shared" si="65"/>
        <v>743.67621419652164</v>
      </c>
      <c r="Z30" s="83">
        <f t="shared" si="65"/>
        <v>736.97642845836117</v>
      </c>
      <c r="AA30" s="83">
        <f t="shared" si="65"/>
        <v>736.97642851536023</v>
      </c>
      <c r="AB30" s="83">
        <f t="shared" si="65"/>
        <v>824.07364280428089</v>
      </c>
      <c r="AC30" s="83">
        <f t="shared" si="65"/>
        <v>870.97214279834168</v>
      </c>
      <c r="AD30" s="83">
        <f t="shared" si="63"/>
        <v>864.27084251331883</v>
      </c>
      <c r="AE30" s="83">
        <f t="shared" si="63"/>
        <v>884.36601282971878</v>
      </c>
      <c r="AF30" s="83">
        <f t="shared" si="63"/>
        <v>1272.9501706599742</v>
      </c>
      <c r="AG30" s="83">
        <f t="shared" ref="AG30:BL30" si="74">AG112</f>
        <v>1406.9451023941976</v>
      </c>
      <c r="AH30" s="83">
        <f t="shared" si="74"/>
        <v>1451.9673456708119</v>
      </c>
      <c r="AI30" s="83">
        <f t="shared" si="74"/>
        <v>1498.4303007322781</v>
      </c>
      <c r="AJ30" s="83">
        <f t="shared" si="74"/>
        <v>1546.380070355711</v>
      </c>
      <c r="AK30" s="83">
        <f t="shared" si="74"/>
        <v>1595.8642326070938</v>
      </c>
      <c r="AL30" s="83">
        <f t="shared" si="74"/>
        <v>1646.9318880505209</v>
      </c>
      <c r="AM30" s="83">
        <f t="shared" si="74"/>
        <v>1699.6337084681377</v>
      </c>
      <c r="AN30" s="83">
        <f t="shared" si="74"/>
        <v>1754.0219871391182</v>
      </c>
      <c r="AO30" s="83">
        <f t="shared" si="74"/>
        <v>1810.15069072757</v>
      </c>
      <c r="AP30" s="83">
        <f t="shared" si="74"/>
        <v>1868.0755128308524</v>
      </c>
      <c r="AQ30" s="83">
        <f t="shared" si="74"/>
        <v>1927.8539292414398</v>
      </c>
      <c r="AR30" s="83">
        <f t="shared" si="74"/>
        <v>1989.545254977166</v>
      </c>
      <c r="AS30" s="83">
        <f t="shared" si="74"/>
        <v>2053.2107031364353</v>
      </c>
      <c r="AT30" s="83">
        <f t="shared" si="74"/>
        <v>2118.9134456368015</v>
      </c>
      <c r="AU30" s="83">
        <f t="shared" si="74"/>
        <v>2186.7186758971793</v>
      </c>
      <c r="AV30" s="83">
        <f t="shared" si="74"/>
        <v>2256.6936735258892</v>
      </c>
      <c r="AW30" s="83">
        <f t="shared" si="74"/>
        <v>2328.9078710787176</v>
      </c>
      <c r="AX30" s="83">
        <f t="shared" si="74"/>
        <v>2403.4329229532368</v>
      </c>
      <c r="AY30" s="83">
        <f t="shared" si="74"/>
        <v>2480.3427764877406</v>
      </c>
      <c r="AZ30" s="83">
        <f t="shared" si="74"/>
        <v>2559.7137453353484</v>
      </c>
      <c r="BA30" s="83">
        <f t="shared" si="74"/>
        <v>2641.6245851860795</v>
      </c>
      <c r="BB30" s="83">
        <f t="shared" si="74"/>
        <v>2726.156571912034</v>
      </c>
      <c r="BC30" s="83">
        <f t="shared" si="74"/>
        <v>2813.3935822132194</v>
      </c>
      <c r="BD30" s="83">
        <f t="shared" si="74"/>
        <v>2903.4221768440425</v>
      </c>
      <c r="BE30" s="83">
        <f t="shared" si="74"/>
        <v>2996.331686503052</v>
      </c>
      <c r="BF30" s="83">
        <f t="shared" si="74"/>
        <v>3092.2143004711497</v>
      </c>
      <c r="BG30" s="83">
        <f t="shared" si="74"/>
        <v>3191.1651580862267</v>
      </c>
      <c r="BH30" s="83">
        <f t="shared" si="74"/>
        <v>3293.2824431449862</v>
      </c>
      <c r="BI30" s="83">
        <f t="shared" si="74"/>
        <v>3398.6674813256259</v>
      </c>
      <c r="BJ30" s="83">
        <f t="shared" si="74"/>
        <v>3507.4248407280461</v>
      </c>
      <c r="BK30" s="83">
        <f t="shared" si="74"/>
        <v>3619.6624356313437</v>
      </c>
      <c r="BL30" s="83">
        <f t="shared" si="74"/>
        <v>3735.4916335715466</v>
      </c>
      <c r="BM30" s="83">
        <f t="shared" ref="BM30:DJ30" si="75">BM112</f>
        <v>3855.0273658458364</v>
      </c>
      <c r="BN30" s="83">
        <f t="shared" si="75"/>
        <v>3978.3882415529033</v>
      </c>
      <c r="BO30" s="83">
        <f t="shared" si="75"/>
        <v>4105.6966652825968</v>
      </c>
      <c r="BP30" s="83">
        <f t="shared" si="75"/>
        <v>4237.0789585716402</v>
      </c>
      <c r="BQ30" s="83">
        <f t="shared" si="75"/>
        <v>4372.6654852459333</v>
      </c>
      <c r="BR30" s="83">
        <f t="shared" si="75"/>
        <v>4512.5907807738031</v>
      </c>
      <c r="BS30" s="83">
        <f t="shared" si="75"/>
        <v>4656.9936857585653</v>
      </c>
      <c r="BT30" s="83">
        <f t="shared" si="75"/>
        <v>4806.0174837028399</v>
      </c>
      <c r="BU30" s="83">
        <f t="shared" si="75"/>
        <v>4959.8100431813309</v>
      </c>
      <c r="BV30" s="83">
        <f t="shared" si="75"/>
        <v>5118.5239645631336</v>
      </c>
      <c r="BW30" s="83">
        <f t="shared" si="75"/>
        <v>5282.3167314291541</v>
      </c>
      <c r="BX30" s="83">
        <f t="shared" si="75"/>
        <v>5451.3508668348868</v>
      </c>
      <c r="BY30" s="83">
        <f t="shared" si="75"/>
        <v>5625.7940945736036</v>
      </c>
      <c r="BZ30" s="83">
        <f t="shared" si="75"/>
        <v>5805.8195055999595</v>
      </c>
      <c r="CA30" s="83">
        <f t="shared" si="75"/>
        <v>5991.6057297791585</v>
      </c>
      <c r="CB30" s="83">
        <f t="shared" si="75"/>
        <v>6183.3371131320919</v>
      </c>
      <c r="CC30" s="83">
        <f t="shared" si="75"/>
        <v>6381.203900752319</v>
      </c>
      <c r="CD30" s="83">
        <f t="shared" si="75"/>
        <v>6585.4024255763934</v>
      </c>
      <c r="CE30" s="83">
        <f t="shared" si="75"/>
        <v>6796.1353031948383</v>
      </c>
      <c r="CF30" s="83">
        <f t="shared" si="75"/>
        <v>7013.6116328970729</v>
      </c>
      <c r="CG30" s="83">
        <f t="shared" si="75"/>
        <v>7238.0472051497791</v>
      </c>
      <c r="CH30" s="83">
        <f t="shared" si="75"/>
        <v>7469.6647157145726</v>
      </c>
      <c r="CI30" s="83">
        <f t="shared" si="75"/>
        <v>7708.6939866174389</v>
      </c>
      <c r="CJ30" s="83">
        <f t="shared" si="75"/>
        <v>7955.3721941891972</v>
      </c>
      <c r="CK30" s="83">
        <f t="shared" si="75"/>
        <v>8209.9441044032519</v>
      </c>
      <c r="CL30" s="83">
        <f t="shared" si="75"/>
        <v>8472.6623157441554</v>
      </c>
      <c r="CM30" s="83">
        <f t="shared" si="75"/>
        <v>8743.787509847969</v>
      </c>
      <c r="CN30" s="83">
        <f t="shared" si="75"/>
        <v>9023.5887101631051</v>
      </c>
      <c r="CO30" s="83">
        <f t="shared" si="75"/>
        <v>9312.3435488883242</v>
      </c>
      <c r="CP30" s="83">
        <f t="shared" si="75"/>
        <v>9610.3385424527514</v>
      </c>
      <c r="CQ30" s="83">
        <f t="shared" si="75"/>
        <v>9917.8693758112404</v>
      </c>
      <c r="CR30" s="83">
        <f t="shared" si="75"/>
        <v>10235.241195837199</v>
      </c>
      <c r="CS30" s="83">
        <f t="shared" si="75"/>
        <v>10562.76891410399</v>
      </c>
      <c r="CT30" s="83">
        <f t="shared" si="75"/>
        <v>10900.777519355319</v>
      </c>
      <c r="CU30" s="83">
        <f t="shared" si="75"/>
        <v>11249.602399974689</v>
      </c>
      <c r="CV30" s="83">
        <f t="shared" si="75"/>
        <v>11609.58967677388</v>
      </c>
      <c r="CW30" s="83">
        <f t="shared" si="75"/>
        <v>11981.096546430645</v>
      </c>
      <c r="CX30" s="83">
        <f t="shared" si="75"/>
        <v>12364.491635916425</v>
      </c>
      <c r="CY30" s="83">
        <f t="shared" si="75"/>
        <v>12760.15536826575</v>
      </c>
      <c r="CZ30" s="83">
        <f t="shared" si="75"/>
        <v>13168.480340050255</v>
      </c>
      <c r="DA30" s="83">
        <f t="shared" si="75"/>
        <v>13589.871710931864</v>
      </c>
      <c r="DB30" s="83">
        <f t="shared" si="75"/>
        <v>14024.747605681685</v>
      </c>
      <c r="DC30" s="83">
        <f t="shared" si="75"/>
        <v>14473.539529063499</v>
      </c>
      <c r="DD30" s="83">
        <f t="shared" si="75"/>
        <v>14936.69279399353</v>
      </c>
      <c r="DE30" s="83">
        <f t="shared" si="75"/>
        <v>15414.666963401323</v>
      </c>
      <c r="DF30" s="83">
        <f t="shared" si="75"/>
        <v>15907.936306230165</v>
      </c>
      <c r="DG30" s="83">
        <f t="shared" si="75"/>
        <v>16416.990268029531</v>
      </c>
      <c r="DH30" s="83">
        <f t="shared" si="75"/>
        <v>16942.333956606475</v>
      </c>
      <c r="DI30" s="83">
        <f t="shared" si="75"/>
        <v>17484.488643217883</v>
      </c>
      <c r="DJ30" s="83">
        <f t="shared" si="75"/>
        <v>18043.992279800856</v>
      </c>
    </row>
    <row r="31" spans="1:115" x14ac:dyDescent="0.2">
      <c r="A31" t="s">
        <v>58</v>
      </c>
      <c r="B31" s="7" t="str">
        <f t="shared" si="65"/>
        <v>Lighting</v>
      </c>
      <c r="C31" s="20" t="str">
        <f t="shared" si="65"/>
        <v>t/a</v>
      </c>
      <c r="D31" s="83">
        <f t="shared" si="65"/>
        <v>252.13339675044671</v>
      </c>
      <c r="E31" s="83">
        <f t="shared" si="65"/>
        <v>259.64274194318597</v>
      </c>
      <c r="F31" s="83">
        <f t="shared" si="65"/>
        <v>263.55935205202582</v>
      </c>
      <c r="G31" s="83">
        <f t="shared" si="65"/>
        <v>268.24263996977947</v>
      </c>
      <c r="H31" s="83">
        <f t="shared" si="65"/>
        <v>272.24579249191908</v>
      </c>
      <c r="I31" s="83">
        <f t="shared" si="65"/>
        <v>338.34174856081836</v>
      </c>
      <c r="J31" s="83">
        <f t="shared" si="65"/>
        <v>360.26044901500961</v>
      </c>
      <c r="K31" s="83">
        <f t="shared" si="65"/>
        <v>339.70002900884816</v>
      </c>
      <c r="L31" s="83">
        <f t="shared" si="65"/>
        <v>327.55723497404063</v>
      </c>
      <c r="M31" s="83">
        <f t="shared" si="65"/>
        <v>351.80184214438543</v>
      </c>
      <c r="N31" s="83">
        <f t="shared" si="65"/>
        <v>359.41918820427657</v>
      </c>
      <c r="O31" s="83">
        <f t="shared" si="65"/>
        <v>360.60895981737798</v>
      </c>
      <c r="P31" s="83">
        <f t="shared" si="65"/>
        <v>425.93523558974516</v>
      </c>
      <c r="Q31" s="83">
        <f t="shared" si="65"/>
        <v>430.83255167322773</v>
      </c>
      <c r="R31" s="83">
        <f t="shared" si="65"/>
        <v>444.92279087337806</v>
      </c>
      <c r="S31" s="83">
        <f t="shared" si="65"/>
        <v>538.32441078789338</v>
      </c>
      <c r="T31" s="83">
        <f t="shared" si="65"/>
        <v>540.13639624629593</v>
      </c>
      <c r="U31" s="83">
        <f t="shared" si="65"/>
        <v>546.3668050122086</v>
      </c>
      <c r="V31" s="83">
        <f t="shared" si="65"/>
        <v>548.21832530009419</v>
      </c>
      <c r="W31" s="83">
        <f t="shared" si="65"/>
        <v>590.00777524454634</v>
      </c>
      <c r="X31" s="83">
        <f t="shared" si="65"/>
        <v>592.02082900281982</v>
      </c>
      <c r="Y31" s="83">
        <f t="shared" si="65"/>
        <v>495.78414279768111</v>
      </c>
      <c r="Z31" s="83">
        <f t="shared" si="65"/>
        <v>491.31761897224084</v>
      </c>
      <c r="AA31" s="83">
        <f t="shared" si="65"/>
        <v>491.31761901024015</v>
      </c>
      <c r="AB31" s="83">
        <f t="shared" si="65"/>
        <v>549.38242853618726</v>
      </c>
      <c r="AC31" s="83">
        <f t="shared" si="65"/>
        <v>580.64809519889445</v>
      </c>
      <c r="AD31" s="83">
        <f t="shared" si="63"/>
        <v>576.18056167554596</v>
      </c>
      <c r="AE31" s="83">
        <f t="shared" si="63"/>
        <v>589.57734188647919</v>
      </c>
      <c r="AF31" s="83">
        <f t="shared" si="63"/>
        <v>848.63344710664956</v>
      </c>
      <c r="AG31" s="83">
        <f t="shared" ref="AG31:BL31" si="76">AG113</f>
        <v>937.9634015961318</v>
      </c>
      <c r="AH31" s="83">
        <f t="shared" si="76"/>
        <v>967.97823044720803</v>
      </c>
      <c r="AI31" s="83">
        <f t="shared" si="76"/>
        <v>998.9535338215187</v>
      </c>
      <c r="AJ31" s="83">
        <f t="shared" si="76"/>
        <v>1030.9200469038074</v>
      </c>
      <c r="AK31" s="83">
        <f t="shared" si="76"/>
        <v>1063.9094884047292</v>
      </c>
      <c r="AL31" s="83">
        <f t="shared" si="76"/>
        <v>1097.9545920336807</v>
      </c>
      <c r="AM31" s="83">
        <f t="shared" si="76"/>
        <v>1133.0891389787585</v>
      </c>
      <c r="AN31" s="83">
        <f t="shared" si="76"/>
        <v>1169.3479914260788</v>
      </c>
      <c r="AO31" s="83">
        <f t="shared" si="76"/>
        <v>1206.7671271517133</v>
      </c>
      <c r="AP31" s="83">
        <f t="shared" si="76"/>
        <v>1245.3836752205682</v>
      </c>
      <c r="AQ31" s="83">
        <f t="shared" si="76"/>
        <v>1285.2359528276263</v>
      </c>
      <c r="AR31" s="83">
        <f t="shared" si="76"/>
        <v>1326.3635033181104</v>
      </c>
      <c r="AS31" s="83">
        <f t="shared" si="76"/>
        <v>1368.80713542429</v>
      </c>
      <c r="AT31" s="83">
        <f t="shared" si="76"/>
        <v>1412.6089637578673</v>
      </c>
      <c r="AU31" s="83">
        <f t="shared" si="76"/>
        <v>1457.8124505981191</v>
      </c>
      <c r="AV31" s="83">
        <f t="shared" si="76"/>
        <v>1504.4624490172589</v>
      </c>
      <c r="AW31" s="83">
        <f t="shared" si="76"/>
        <v>1552.6052473858113</v>
      </c>
      <c r="AX31" s="83">
        <f t="shared" si="76"/>
        <v>1602.2886153021573</v>
      </c>
      <c r="AY31" s="83">
        <f t="shared" si="76"/>
        <v>1653.5618509918263</v>
      </c>
      <c r="AZ31" s="83">
        <f t="shared" si="76"/>
        <v>1706.4758302235648</v>
      </c>
      <c r="BA31" s="83">
        <f t="shared" si="76"/>
        <v>1761.083056790719</v>
      </c>
      <c r="BB31" s="83">
        <f t="shared" si="76"/>
        <v>1817.4377146080219</v>
      </c>
      <c r="BC31" s="83">
        <f t="shared" si="76"/>
        <v>1875.5957214754787</v>
      </c>
      <c r="BD31" s="83">
        <f t="shared" si="76"/>
        <v>1935.614784562694</v>
      </c>
      <c r="BE31" s="83">
        <f t="shared" si="76"/>
        <v>1997.5544576687003</v>
      </c>
      <c r="BF31" s="83">
        <f t="shared" si="76"/>
        <v>2061.4762003140986</v>
      </c>
      <c r="BG31" s="83">
        <f t="shared" si="76"/>
        <v>2127.4434387241499</v>
      </c>
      <c r="BH31" s="83">
        <f t="shared" si="76"/>
        <v>2195.521628763323</v>
      </c>
      <c r="BI31" s="83">
        <f t="shared" si="76"/>
        <v>2265.7783208837495</v>
      </c>
      <c r="BJ31" s="83">
        <f t="shared" si="76"/>
        <v>2338.2832271520297</v>
      </c>
      <c r="BK31" s="83">
        <f t="shared" si="76"/>
        <v>2413.1082904208947</v>
      </c>
      <c r="BL31" s="83">
        <f t="shared" si="76"/>
        <v>2490.3277557143633</v>
      </c>
      <c r="BM31" s="83">
        <f t="shared" ref="BM31:DJ31" si="77">BM113</f>
        <v>2570.0182438972229</v>
      </c>
      <c r="BN31" s="83">
        <f t="shared" si="77"/>
        <v>2652.258827701934</v>
      </c>
      <c r="BO31" s="83">
        <f t="shared" si="77"/>
        <v>2737.1311101883962</v>
      </c>
      <c r="BP31" s="83">
        <f t="shared" si="77"/>
        <v>2824.719305714425</v>
      </c>
      <c r="BQ31" s="83">
        <f t="shared" si="77"/>
        <v>2915.1103234972866</v>
      </c>
      <c r="BR31" s="83">
        <f t="shared" si="77"/>
        <v>3008.3938538491998</v>
      </c>
      <c r="BS31" s="83">
        <f t="shared" si="77"/>
        <v>3104.6624571723742</v>
      </c>
      <c r="BT31" s="83">
        <f t="shared" si="77"/>
        <v>3204.0116558018904</v>
      </c>
      <c r="BU31" s="83">
        <f t="shared" si="77"/>
        <v>3306.5400287875509</v>
      </c>
      <c r="BV31" s="83">
        <f t="shared" si="77"/>
        <v>3412.3493097087526</v>
      </c>
      <c r="BW31" s="83">
        <f t="shared" si="77"/>
        <v>3521.5444876194329</v>
      </c>
      <c r="BX31" s="83">
        <f t="shared" si="77"/>
        <v>3634.2339112232548</v>
      </c>
      <c r="BY31" s="83">
        <f t="shared" si="77"/>
        <v>3750.5293963823992</v>
      </c>
      <c r="BZ31" s="83">
        <f t="shared" si="77"/>
        <v>3870.5463370666362</v>
      </c>
      <c r="CA31" s="83">
        <f t="shared" si="77"/>
        <v>3994.4038198527687</v>
      </c>
      <c r="CB31" s="83">
        <f t="shared" si="77"/>
        <v>4122.2247420880576</v>
      </c>
      <c r="CC31" s="83">
        <f t="shared" si="77"/>
        <v>4254.1359338348757</v>
      </c>
      <c r="CD31" s="83">
        <f t="shared" si="77"/>
        <v>4390.2682837175917</v>
      </c>
      <c r="CE31" s="83">
        <f t="shared" si="77"/>
        <v>4530.756868796555</v>
      </c>
      <c r="CF31" s="83">
        <f t="shared" si="77"/>
        <v>4675.7410885980453</v>
      </c>
      <c r="CG31" s="83">
        <f t="shared" si="77"/>
        <v>4825.3648034331827</v>
      </c>
      <c r="CH31" s="83">
        <f t="shared" si="77"/>
        <v>4979.7764771430448</v>
      </c>
      <c r="CI31" s="83">
        <f t="shared" si="77"/>
        <v>5139.1293244116223</v>
      </c>
      <c r="CJ31" s="83">
        <f t="shared" si="77"/>
        <v>5303.5814627927939</v>
      </c>
      <c r="CK31" s="83">
        <f t="shared" si="77"/>
        <v>5473.2960696021637</v>
      </c>
      <c r="CL31" s="83">
        <f t="shared" si="77"/>
        <v>5648.4415438294327</v>
      </c>
      <c r="CM31" s="83">
        <f t="shared" si="77"/>
        <v>5829.1916732319751</v>
      </c>
      <c r="CN31" s="83">
        <f t="shared" si="77"/>
        <v>6015.7258067753983</v>
      </c>
      <c r="CO31" s="83">
        <f t="shared" si="77"/>
        <v>6208.2290325922113</v>
      </c>
      <c r="CP31" s="83">
        <f t="shared" si="77"/>
        <v>6406.8923616351622</v>
      </c>
      <c r="CQ31" s="83">
        <f t="shared" si="77"/>
        <v>6611.9129172074872</v>
      </c>
      <c r="CR31" s="83">
        <f t="shared" si="77"/>
        <v>6823.4941305581269</v>
      </c>
      <c r="CS31" s="83">
        <f t="shared" si="77"/>
        <v>7041.8459427359876</v>
      </c>
      <c r="CT31" s="83">
        <f t="shared" si="77"/>
        <v>7267.1850129035392</v>
      </c>
      <c r="CU31" s="83">
        <f t="shared" si="77"/>
        <v>7499.734933316453</v>
      </c>
      <c r="CV31" s="83">
        <f t="shared" si="77"/>
        <v>7739.7264511825797</v>
      </c>
      <c r="CW31" s="83">
        <f t="shared" si="77"/>
        <v>7987.3976976204222</v>
      </c>
      <c r="CX31" s="83">
        <f t="shared" si="77"/>
        <v>8242.9944239442757</v>
      </c>
      <c r="CY31" s="83">
        <f t="shared" si="77"/>
        <v>8506.7702455104936</v>
      </c>
      <c r="CZ31" s="83">
        <f t="shared" si="77"/>
        <v>8778.9868933668295</v>
      </c>
      <c r="DA31" s="83">
        <f t="shared" si="77"/>
        <v>9059.9144739545682</v>
      </c>
      <c r="DB31" s="83">
        <f t="shared" si="77"/>
        <v>9349.8317371211142</v>
      </c>
      <c r="DC31" s="83">
        <f t="shared" si="77"/>
        <v>9649.0263527089901</v>
      </c>
      <c r="DD31" s="83">
        <f t="shared" si="77"/>
        <v>9957.7951959956772</v>
      </c>
      <c r="DE31" s="83">
        <f t="shared" si="77"/>
        <v>10276.444642267539</v>
      </c>
      <c r="DF31" s="83">
        <f t="shared" si="77"/>
        <v>10605.290870820101</v>
      </c>
      <c r="DG31" s="83">
        <f t="shared" si="77"/>
        <v>10944.660178686345</v>
      </c>
      <c r="DH31" s="83">
        <f t="shared" si="77"/>
        <v>11294.889304404309</v>
      </c>
      <c r="DI31" s="83">
        <f t="shared" si="77"/>
        <v>11656.325762145247</v>
      </c>
      <c r="DJ31" s="83">
        <f t="shared" si="77"/>
        <v>12029.328186533894</v>
      </c>
    </row>
    <row r="32" spans="1:115" x14ac:dyDescent="0.2">
      <c r="A32" t="s">
        <v>58</v>
      </c>
      <c r="B32" s="7" t="str">
        <f t="shared" si="65"/>
        <v>-</v>
      </c>
      <c r="C32" s="20" t="str">
        <f t="shared" si="65"/>
        <v>t/a</v>
      </c>
    </row>
    <row r="33" spans="1:115" x14ac:dyDescent="0.2">
      <c r="A33" t="s">
        <v>58</v>
      </c>
      <c r="B33" s="7" t="str">
        <f t="shared" si="65"/>
        <v>-</v>
      </c>
      <c r="C33" s="20" t="str">
        <f t="shared" si="65"/>
        <v>t/a</v>
      </c>
    </row>
    <row r="34" spans="1:115" x14ac:dyDescent="0.2">
      <c r="A34" t="s">
        <v>58</v>
      </c>
      <c r="B34" s="7" t="str">
        <f t="shared" si="65"/>
        <v>-</v>
      </c>
      <c r="C34" s="20" t="str">
        <f t="shared" si="65"/>
        <v>t/a</v>
      </c>
    </row>
    <row r="35" spans="1:115" x14ac:dyDescent="0.2">
      <c r="A35" t="s">
        <v>58</v>
      </c>
      <c r="B35" s="7" t="str">
        <f t="shared" si="65"/>
        <v>-</v>
      </c>
      <c r="C35" s="20" t="str">
        <f t="shared" si="65"/>
        <v>t/a</v>
      </c>
    </row>
    <row r="36" spans="1:115" x14ac:dyDescent="0.2">
      <c r="A36" t="s">
        <v>58</v>
      </c>
      <c r="B36" s="7" t="str">
        <f t="shared" ref="B36:C45" si="78">B13</f>
        <v>-</v>
      </c>
      <c r="C36" s="20" t="str">
        <f t="shared" si="78"/>
        <v>t/a</v>
      </c>
    </row>
    <row r="37" spans="1:115" x14ac:dyDescent="0.2">
      <c r="A37" t="s">
        <v>58</v>
      </c>
      <c r="B37" s="7" t="str">
        <f t="shared" si="78"/>
        <v>-</v>
      </c>
      <c r="C37" s="20" t="str">
        <f t="shared" si="78"/>
        <v>t/a</v>
      </c>
    </row>
    <row r="38" spans="1:115" x14ac:dyDescent="0.2">
      <c r="A38" t="s">
        <v>58</v>
      </c>
      <c r="B38" s="7" t="str">
        <f t="shared" si="78"/>
        <v>-</v>
      </c>
      <c r="C38" s="20" t="str">
        <f t="shared" si="78"/>
        <v>t/a</v>
      </c>
    </row>
    <row r="39" spans="1:115" x14ac:dyDescent="0.2">
      <c r="A39" t="s">
        <v>58</v>
      </c>
      <c r="B39" s="7" t="str">
        <f t="shared" si="78"/>
        <v>-</v>
      </c>
      <c r="C39" s="20" t="str">
        <f t="shared" si="78"/>
        <v>t/a</v>
      </c>
    </row>
    <row r="40" spans="1:115" x14ac:dyDescent="0.2">
      <c r="A40" t="s">
        <v>58</v>
      </c>
      <c r="B40" s="7" t="str">
        <f t="shared" si="78"/>
        <v>-</v>
      </c>
      <c r="C40" s="20" t="str">
        <f t="shared" si="78"/>
        <v>t/a</v>
      </c>
    </row>
    <row r="41" spans="1:115" x14ac:dyDescent="0.2">
      <c r="A41" t="s">
        <v>58</v>
      </c>
      <c r="B41" s="7" t="str">
        <f t="shared" si="78"/>
        <v>-</v>
      </c>
      <c r="C41" s="20" t="str">
        <f t="shared" si="78"/>
        <v>t/a</v>
      </c>
    </row>
    <row r="42" spans="1:115" x14ac:dyDescent="0.2">
      <c r="A42" t="s">
        <v>58</v>
      </c>
      <c r="B42" s="7" t="str">
        <f t="shared" si="78"/>
        <v>-</v>
      </c>
      <c r="C42" s="20" t="str">
        <f t="shared" si="78"/>
        <v>t/a</v>
      </c>
    </row>
    <row r="43" spans="1:115" x14ac:dyDescent="0.2">
      <c r="A43" t="s">
        <v>58</v>
      </c>
      <c r="B43" s="7" t="str">
        <f t="shared" si="78"/>
        <v>-</v>
      </c>
      <c r="C43" s="20" t="str">
        <f t="shared" si="78"/>
        <v>t/a</v>
      </c>
    </row>
    <row r="44" spans="1:115" x14ac:dyDescent="0.2">
      <c r="A44" t="s">
        <v>58</v>
      </c>
      <c r="B44" s="7" t="str">
        <f t="shared" si="78"/>
        <v>-</v>
      </c>
      <c r="C44" s="20" t="str">
        <f t="shared" si="78"/>
        <v>t/a</v>
      </c>
    </row>
    <row r="45" spans="1:115" s="27" customFormat="1" ht="16" thickBot="1" x14ac:dyDescent="0.25">
      <c r="A45" s="27" t="s">
        <v>58</v>
      </c>
      <c r="B45" s="12" t="str">
        <f t="shared" si="78"/>
        <v>-</v>
      </c>
      <c r="C45" s="19" t="str">
        <f t="shared" si="78"/>
        <v>t/a</v>
      </c>
      <c r="DK45" s="395"/>
    </row>
    <row r="46" spans="1:115" s="59" customFormat="1" ht="17" thickTop="1" thickBot="1" x14ac:dyDescent="0.25">
      <c r="B46" s="60" t="s">
        <v>64</v>
      </c>
      <c r="C46" s="61" t="s">
        <v>2</v>
      </c>
      <c r="D46" s="62">
        <f>SUM(D26:D45)</f>
        <v>12606.669837522337</v>
      </c>
      <c r="E46" s="62">
        <f t="shared" ref="E46:BL46" si="79">SUM(E26:E45)</f>
        <v>12982.137097159297</v>
      </c>
      <c r="F46" s="62">
        <f t="shared" si="79"/>
        <v>13177.967602601293</v>
      </c>
      <c r="G46" s="62">
        <f t="shared" si="79"/>
        <v>13412.131998488974</v>
      </c>
      <c r="H46" s="62">
        <f t="shared" si="79"/>
        <v>13612.289624595955</v>
      </c>
      <c r="I46" s="62">
        <f t="shared" si="79"/>
        <v>16917.087428040919</v>
      </c>
      <c r="J46" s="62">
        <f t="shared" si="79"/>
        <v>18013.022450750479</v>
      </c>
      <c r="K46" s="62">
        <f t="shared" si="79"/>
        <v>16985.001450442407</v>
      </c>
      <c r="L46" s="62">
        <f t="shared" si="79"/>
        <v>16377.861748702033</v>
      </c>
      <c r="M46" s="62">
        <f t="shared" si="79"/>
        <v>17590.092107219272</v>
      </c>
      <c r="N46" s="62">
        <f t="shared" si="79"/>
        <v>17970.959410213829</v>
      </c>
      <c r="O46" s="62">
        <f t="shared" si="79"/>
        <v>18030.447990868903</v>
      </c>
      <c r="P46" s="62">
        <f t="shared" si="79"/>
        <v>21296.761779487257</v>
      </c>
      <c r="Q46" s="62">
        <f t="shared" si="79"/>
        <v>21541.627583661386</v>
      </c>
      <c r="R46" s="62">
        <f t="shared" si="79"/>
        <v>22246.139543668905</v>
      </c>
      <c r="S46" s="62">
        <f t="shared" si="79"/>
        <v>26916.220539394668</v>
      </c>
      <c r="T46" s="62">
        <f t="shared" si="79"/>
        <v>27006.819812314796</v>
      </c>
      <c r="U46" s="62">
        <f t="shared" si="79"/>
        <v>27318.340250610428</v>
      </c>
      <c r="V46" s="62">
        <f t="shared" si="79"/>
        <v>27410.916265004711</v>
      </c>
      <c r="W46" s="62">
        <f t="shared" si="79"/>
        <v>29500.388762227321</v>
      </c>
      <c r="X46" s="62">
        <f t="shared" si="79"/>
        <v>29601.04145014099</v>
      </c>
      <c r="Y46" s="62">
        <f t="shared" si="79"/>
        <v>24789.207139884064</v>
      </c>
      <c r="Z46" s="62">
        <f t="shared" si="79"/>
        <v>24565.880948612037</v>
      </c>
      <c r="AA46" s="62">
        <f t="shared" si="79"/>
        <v>24565.880950512008</v>
      </c>
      <c r="AB46" s="62">
        <f t="shared" si="79"/>
        <v>27469.121426809364</v>
      </c>
      <c r="AC46" s="62">
        <f t="shared" si="79"/>
        <v>29032.404759944726</v>
      </c>
      <c r="AD46" s="62">
        <f t="shared" si="79"/>
        <v>28809.028083777295</v>
      </c>
      <c r="AE46" s="62">
        <f t="shared" si="79"/>
        <v>29478.867094323956</v>
      </c>
      <c r="AF46" s="62">
        <f t="shared" si="79"/>
        <v>42431.672355332485</v>
      </c>
      <c r="AG46" s="62">
        <f t="shared" si="79"/>
        <v>46898.170079806587</v>
      </c>
      <c r="AH46" s="62">
        <f t="shared" si="79"/>
        <v>48398.911522360402</v>
      </c>
      <c r="AI46" s="62">
        <f t="shared" si="79"/>
        <v>49947.67669107594</v>
      </c>
      <c r="AJ46" s="62">
        <f t="shared" si="79"/>
        <v>51546.002345190369</v>
      </c>
      <c r="AK46" s="62">
        <f t="shared" si="79"/>
        <v>53195.474420236467</v>
      </c>
      <c r="AL46" s="62">
        <f t="shared" si="79"/>
        <v>54897.729601684034</v>
      </c>
      <c r="AM46" s="62">
        <f t="shared" si="79"/>
        <v>56654.456948937928</v>
      </c>
      <c r="AN46" s="62">
        <f t="shared" si="79"/>
        <v>58467.399571303948</v>
      </c>
      <c r="AO46" s="62">
        <f t="shared" si="79"/>
        <v>60338.356357585668</v>
      </c>
      <c r="AP46" s="62">
        <f t="shared" si="79"/>
        <v>62269.183761028413</v>
      </c>
      <c r="AQ46" s="62">
        <f t="shared" si="79"/>
        <v>64261.79764138133</v>
      </c>
      <c r="AR46" s="62">
        <f t="shared" si="79"/>
        <v>66318.17516590553</v>
      </c>
      <c r="AS46" s="62">
        <f t="shared" si="79"/>
        <v>68440.356771214501</v>
      </c>
      <c r="AT46" s="62">
        <f t="shared" si="79"/>
        <v>70630.448187893402</v>
      </c>
      <c r="AU46" s="62">
        <f t="shared" si="79"/>
        <v>72890.622529905988</v>
      </c>
      <c r="AV46" s="62">
        <f t="shared" si="79"/>
        <v>75223.122450862968</v>
      </c>
      <c r="AW46" s="62">
        <f t="shared" si="79"/>
        <v>77630.262369290576</v>
      </c>
      <c r="AX46" s="62">
        <f t="shared" si="79"/>
        <v>80114.430765107871</v>
      </c>
      <c r="AY46" s="62">
        <f t="shared" si="79"/>
        <v>82678.09254959134</v>
      </c>
      <c r="AZ46" s="62">
        <f t="shared" si="79"/>
        <v>85323.791511178249</v>
      </c>
      <c r="BA46" s="62">
        <f t="shared" si="79"/>
        <v>88054.152839535964</v>
      </c>
      <c r="BB46" s="62">
        <f t="shared" si="79"/>
        <v>90871.885730401118</v>
      </c>
      <c r="BC46" s="62">
        <f t="shared" si="79"/>
        <v>93779.786073773954</v>
      </c>
      <c r="BD46" s="62">
        <f t="shared" si="79"/>
        <v>96780.739228134742</v>
      </c>
      <c r="BE46" s="62">
        <f t="shared" si="79"/>
        <v>99877.722883435039</v>
      </c>
      <c r="BF46" s="62">
        <f t="shared" si="79"/>
        <v>103073.81001570496</v>
      </c>
      <c r="BG46" s="62">
        <f t="shared" si="79"/>
        <v>106372.17193620752</v>
      </c>
      <c r="BH46" s="62">
        <f t="shared" si="79"/>
        <v>109776.08143816618</v>
      </c>
      <c r="BI46" s="62">
        <f t="shared" si="79"/>
        <v>113288.9160441875</v>
      </c>
      <c r="BJ46" s="62">
        <f t="shared" si="79"/>
        <v>116914.16135760149</v>
      </c>
      <c r="BK46" s="62">
        <f t="shared" si="79"/>
        <v>120655.41452104476</v>
      </c>
      <c r="BL46" s="62">
        <f t="shared" si="79"/>
        <v>124516.38778571821</v>
      </c>
      <c r="BM46" s="62">
        <f t="shared" ref="BM46:DJ46" si="80">SUM(BM26:BM45)</f>
        <v>128500.91219486119</v>
      </c>
      <c r="BN46" s="62">
        <f t="shared" si="80"/>
        <v>132612.94138509675</v>
      </c>
      <c r="BO46" s="62">
        <f t="shared" si="80"/>
        <v>136856.55550941988</v>
      </c>
      <c r="BP46" s="62">
        <f t="shared" si="80"/>
        <v>141235.96528572126</v>
      </c>
      <c r="BQ46" s="62">
        <f t="shared" si="80"/>
        <v>145755.5161748644</v>
      </c>
      <c r="BR46" s="62">
        <f t="shared" si="80"/>
        <v>150419.69269246006</v>
      </c>
      <c r="BS46" s="62">
        <f t="shared" si="80"/>
        <v>155233.12285861879</v>
      </c>
      <c r="BT46" s="62">
        <f t="shared" si="80"/>
        <v>160200.58279009457</v>
      </c>
      <c r="BU46" s="62">
        <f t="shared" si="80"/>
        <v>165327.00143937761</v>
      </c>
      <c r="BV46" s="62">
        <f t="shared" si="80"/>
        <v>170617.46548543769</v>
      </c>
      <c r="BW46" s="62">
        <f t="shared" si="80"/>
        <v>176077.22438097172</v>
      </c>
      <c r="BX46" s="62">
        <f t="shared" si="80"/>
        <v>181711.69556116278</v>
      </c>
      <c r="BY46" s="62">
        <f t="shared" si="80"/>
        <v>187526.46981912002</v>
      </c>
      <c r="BZ46" s="62">
        <f t="shared" si="80"/>
        <v>193527.31685333184</v>
      </c>
      <c r="CA46" s="62">
        <f t="shared" si="80"/>
        <v>199720.1909926385</v>
      </c>
      <c r="CB46" s="62">
        <f t="shared" si="80"/>
        <v>206111.23710440294</v>
      </c>
      <c r="CC46" s="62">
        <f t="shared" si="80"/>
        <v>212706.79669174383</v>
      </c>
      <c r="CD46" s="62">
        <f t="shared" si="80"/>
        <v>219513.41418587964</v>
      </c>
      <c r="CE46" s="62">
        <f t="shared" si="80"/>
        <v>226537.84343982779</v>
      </c>
      <c r="CF46" s="62">
        <f t="shared" si="80"/>
        <v>233787.05442990229</v>
      </c>
      <c r="CG46" s="62">
        <f t="shared" si="80"/>
        <v>241268.24017165916</v>
      </c>
      <c r="CH46" s="62">
        <f t="shared" si="80"/>
        <v>248988.82385715228</v>
      </c>
      <c r="CI46" s="62">
        <f t="shared" si="80"/>
        <v>256956.46622058115</v>
      </c>
      <c r="CJ46" s="62">
        <f t="shared" si="80"/>
        <v>265179.07313963975</v>
      </c>
      <c r="CK46" s="62">
        <f t="shared" si="80"/>
        <v>273664.80348010821</v>
      </c>
      <c r="CL46" s="62">
        <f t="shared" si="80"/>
        <v>282422.0771914717</v>
      </c>
      <c r="CM46" s="62">
        <f t="shared" si="80"/>
        <v>291459.58366159879</v>
      </c>
      <c r="CN46" s="62">
        <f t="shared" si="80"/>
        <v>300786.29033876996</v>
      </c>
      <c r="CO46" s="62">
        <f t="shared" si="80"/>
        <v>310411.45162961067</v>
      </c>
      <c r="CP46" s="62">
        <f t="shared" si="80"/>
        <v>320344.61808175821</v>
      </c>
      <c r="CQ46" s="62">
        <f t="shared" si="80"/>
        <v>330595.64586037444</v>
      </c>
      <c r="CR46" s="62">
        <f t="shared" si="80"/>
        <v>341174.70652790647</v>
      </c>
      <c r="CS46" s="62">
        <f t="shared" si="80"/>
        <v>352092.29713679949</v>
      </c>
      <c r="CT46" s="62">
        <f t="shared" si="80"/>
        <v>363359.25064517703</v>
      </c>
      <c r="CU46" s="62">
        <f t="shared" si="80"/>
        <v>374986.74666582275</v>
      </c>
      <c r="CV46" s="62">
        <f t="shared" si="80"/>
        <v>386986.32255912904</v>
      </c>
      <c r="CW46" s="62">
        <f t="shared" si="80"/>
        <v>399369.88488102128</v>
      </c>
      <c r="CX46" s="62">
        <f t="shared" si="80"/>
        <v>412149.72119721392</v>
      </c>
      <c r="CY46" s="62">
        <f t="shared" si="80"/>
        <v>425338.51227552479</v>
      </c>
      <c r="CZ46" s="62">
        <f t="shared" si="80"/>
        <v>438949.34466834151</v>
      </c>
      <c r="DA46" s="62">
        <f t="shared" si="80"/>
        <v>452995.72369772854</v>
      </c>
      <c r="DB46" s="62">
        <f t="shared" si="80"/>
        <v>467491.58685605583</v>
      </c>
      <c r="DC46" s="62">
        <f t="shared" si="80"/>
        <v>482451.31763544964</v>
      </c>
      <c r="DD46" s="62">
        <f t="shared" si="80"/>
        <v>497889.75979978399</v>
      </c>
      <c r="DE46" s="62">
        <f t="shared" si="80"/>
        <v>513822.23211337707</v>
      </c>
      <c r="DF46" s="62">
        <f t="shared" si="80"/>
        <v>530264.54354100511</v>
      </c>
      <c r="DG46" s="62">
        <f t="shared" si="80"/>
        <v>547233.00893431739</v>
      </c>
      <c r="DH46" s="62">
        <f t="shared" si="80"/>
        <v>564744.4652202155</v>
      </c>
      <c r="DI46" s="62">
        <f t="shared" si="80"/>
        <v>582816.28810726246</v>
      </c>
      <c r="DJ46" s="62">
        <f t="shared" si="80"/>
        <v>601466.40932669479</v>
      </c>
      <c r="DK46" s="393"/>
    </row>
    <row r="47" spans="1:115" ht="16" thickTop="1" x14ac:dyDescent="0.2"/>
    <row r="48" spans="1:115" s="45" customFormat="1" ht="58" x14ac:dyDescent="0.2">
      <c r="A48" s="45" t="s">
        <v>59</v>
      </c>
      <c r="B48" s="41" t="e">
        <f ca="1">MID(CELL("Dateiname",$B$2),FIND("]", CELL("Dateiname",$B$2))+1,31)</f>
        <v>#VALUE!</v>
      </c>
      <c r="C48" s="46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t="s">
        <v>59</v>
      </c>
      <c r="B49" s="33" t="s">
        <v>63</v>
      </c>
      <c r="C49" s="34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2" t="s">
        <v>51</v>
      </c>
      <c r="S49" s="491"/>
    </row>
    <row r="50" spans="1:19" ht="42" x14ac:dyDescent="0.2">
      <c r="A50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81">D50+10</f>
        <v>2000</v>
      </c>
      <c r="F50" s="15">
        <f t="shared" si="81"/>
        <v>2010</v>
      </c>
      <c r="G50" s="15">
        <f t="shared" si="81"/>
        <v>2020</v>
      </c>
      <c r="H50" s="15">
        <f t="shared" si="81"/>
        <v>2030</v>
      </c>
      <c r="I50" s="15">
        <f t="shared" si="81"/>
        <v>2040</v>
      </c>
      <c r="J50" s="25">
        <f t="shared" si="81"/>
        <v>2050</v>
      </c>
      <c r="K50" s="15">
        <v>1990</v>
      </c>
      <c r="L50" s="15">
        <f t="shared" ref="L50:Q50" si="82">K50+10</f>
        <v>2000</v>
      </c>
      <c r="M50" s="15">
        <f t="shared" si="82"/>
        <v>2010</v>
      </c>
      <c r="N50" s="15">
        <f t="shared" si="82"/>
        <v>2020</v>
      </c>
      <c r="O50" s="15">
        <f t="shared" si="82"/>
        <v>2030</v>
      </c>
      <c r="P50" s="15">
        <f t="shared" si="82"/>
        <v>2040</v>
      </c>
      <c r="Q50" s="25">
        <f t="shared" si="82"/>
        <v>2050</v>
      </c>
      <c r="R50" s="29" t="s">
        <v>60</v>
      </c>
      <c r="S50" s="30" t="s">
        <v>61</v>
      </c>
    </row>
    <row r="51" spans="1:19" x14ac:dyDescent="0.2">
      <c r="A51" t="s">
        <v>59</v>
      </c>
      <c r="B51" s="7" t="str">
        <f t="shared" ref="B51:B70" si="83">B26</f>
        <v>Fluid Cracking Catalysts</v>
      </c>
      <c r="C51" s="34" t="s">
        <v>63</v>
      </c>
      <c r="D51" s="120">
        <f>'Data Non-Energy-Sector'!J51</f>
        <v>0</v>
      </c>
      <c r="E51" s="122">
        <f>(G51-D51)/(G$50-D$50)*(E$50-D$50)+D51</f>
        <v>3.3333333333333331E-3</v>
      </c>
      <c r="F51" s="122">
        <f>(G51-E51)/(G$50-E$50)*(F$50-E$50)+E51</f>
        <v>6.6666666666666671E-3</v>
      </c>
      <c r="G51" s="120">
        <f>'Data Non-Energy-Sector'!I51</f>
        <v>0.01</v>
      </c>
      <c r="H51" s="122">
        <f>(J51-G51)/(J$50-G$50)*(H$50-G$50)+G51</f>
        <v>0.01</v>
      </c>
      <c r="I51" s="122">
        <f>(J51-H51)/(J$50-H$50)*(I$50-H$50)+H51</f>
        <v>0.01</v>
      </c>
      <c r="J51" s="121">
        <f>'Data Non-Energy-Sector'!K51</f>
        <v>0.01</v>
      </c>
      <c r="K51" s="120">
        <f t="shared" ref="K51:N56" si="84">D51</f>
        <v>0</v>
      </c>
      <c r="L51" s="120">
        <f t="shared" si="84"/>
        <v>3.3333333333333331E-3</v>
      </c>
      <c r="M51" s="120">
        <f t="shared" si="84"/>
        <v>6.6666666666666671E-3</v>
      </c>
      <c r="N51" s="120">
        <f t="shared" si="84"/>
        <v>0.01</v>
      </c>
      <c r="O51" s="122">
        <f>(Q51-N51)/(Q$50-N$50)*(O$50-N$50)+N51</f>
        <v>0.27333333333333332</v>
      </c>
      <c r="P51" s="122">
        <f>(Q51-O51)/(Q$50-O$50)*(P$50-O$50)+O51</f>
        <v>0.53666666666666663</v>
      </c>
      <c r="Q51" s="121">
        <f>'Data Non-Energy-Sector'!L51</f>
        <v>0.8</v>
      </c>
      <c r="R51" s="57">
        <f>'Data Non-Energy-Sector'!G51</f>
        <v>2</v>
      </c>
      <c r="S51" s="252">
        <f t="shared" ref="S51:S56" si="85">(AC26/N26)^(1/(AC$25-N$25))-1</f>
        <v>3.249379365790861E-2</v>
      </c>
    </row>
    <row r="52" spans="1:19" x14ac:dyDescent="0.2">
      <c r="A52" t="s">
        <v>59</v>
      </c>
      <c r="B52" s="7" t="str">
        <f t="shared" si="83"/>
        <v>Batteries</v>
      </c>
      <c r="C52" s="34" t="s">
        <v>63</v>
      </c>
      <c r="D52" s="120">
        <f>'Data Non-Energy-Sector'!J52</f>
        <v>0</v>
      </c>
      <c r="E52" s="122">
        <f t="shared" ref="E52:E56" si="86">(G52-D52)/(G$50-D$50)*(E$50-D$50)+D52</f>
        <v>3.3333333333333331E-3</v>
      </c>
      <c r="F52" s="122">
        <f t="shared" ref="F52:F56" si="87">(G52-E52)/(G$50-E$50)*(F$50-E$50)+E52</f>
        <v>6.6666666666666671E-3</v>
      </c>
      <c r="G52" s="120">
        <f>'Data Non-Energy-Sector'!I52</f>
        <v>0.01</v>
      </c>
      <c r="H52" s="122">
        <f t="shared" ref="H52:H56" si="88">(J52-G52)/(J$50-G$50)*(H$50-G$50)+G52</f>
        <v>0.01</v>
      </c>
      <c r="I52" s="122">
        <f t="shared" ref="I52:I56" si="89">(J52-H52)/(J$50-H$50)*(I$50-H$50)+H52</f>
        <v>0.01</v>
      </c>
      <c r="J52" s="123">
        <f>'Data Non-Energy-Sector'!K52</f>
        <v>0.01</v>
      </c>
      <c r="K52" s="120">
        <f t="shared" si="84"/>
        <v>0</v>
      </c>
      <c r="L52" s="120">
        <f t="shared" si="84"/>
        <v>3.3333333333333331E-3</v>
      </c>
      <c r="M52" s="120">
        <f t="shared" si="84"/>
        <v>6.6666666666666671E-3</v>
      </c>
      <c r="N52" s="120">
        <f t="shared" si="84"/>
        <v>0.01</v>
      </c>
      <c r="O52" s="122">
        <f t="shared" ref="O52:O56" si="90">(Q52-N52)/(Q$50-N$50)*(O$50-N$50)+N52</f>
        <v>0.27333333333333332</v>
      </c>
      <c r="P52" s="122">
        <f t="shared" ref="P52:P56" si="91">(Q52-O52)/(Q$50-O$50)*(P$50-O$50)+O52</f>
        <v>0.53666666666666663</v>
      </c>
      <c r="Q52" s="123">
        <f>'Data Non-Energy-Sector'!L52</f>
        <v>0.8</v>
      </c>
      <c r="R52" s="57">
        <f>'Data Non-Energy-Sector'!G52</f>
        <v>5</v>
      </c>
      <c r="S52" s="252">
        <f t="shared" si="85"/>
        <v>3.249379365790861E-2</v>
      </c>
    </row>
    <row r="53" spans="1:19" x14ac:dyDescent="0.2">
      <c r="A53" t="s">
        <v>59</v>
      </c>
      <c r="B53" s="7" t="str">
        <f t="shared" si="83"/>
        <v>Glass &amp; Ceramics</v>
      </c>
      <c r="C53" s="34" t="s">
        <v>63</v>
      </c>
      <c r="D53" s="120">
        <f>'Data Non-Energy-Sector'!J53</f>
        <v>0</v>
      </c>
      <c r="E53" s="122">
        <f t="shared" si="86"/>
        <v>0</v>
      </c>
      <c r="F53" s="122">
        <f t="shared" si="87"/>
        <v>0</v>
      </c>
      <c r="G53" s="120">
        <f>'Data Non-Energy-Sector'!I53</f>
        <v>0</v>
      </c>
      <c r="H53" s="122">
        <f t="shared" si="88"/>
        <v>0</v>
      </c>
      <c r="I53" s="122">
        <f t="shared" si="89"/>
        <v>0</v>
      </c>
      <c r="J53" s="123">
        <f>'Data Non-Energy-Sector'!K53</f>
        <v>0</v>
      </c>
      <c r="K53" s="120">
        <f t="shared" si="84"/>
        <v>0</v>
      </c>
      <c r="L53" s="120">
        <f t="shared" si="84"/>
        <v>0</v>
      </c>
      <c r="M53" s="120">
        <f t="shared" si="84"/>
        <v>0</v>
      </c>
      <c r="N53" s="120">
        <f t="shared" si="84"/>
        <v>0</v>
      </c>
      <c r="O53" s="122">
        <f t="shared" si="90"/>
        <v>0</v>
      </c>
      <c r="P53" s="122">
        <f t="shared" si="91"/>
        <v>0</v>
      </c>
      <c r="Q53" s="123">
        <f>'Data Non-Energy-Sector'!L53</f>
        <v>0</v>
      </c>
      <c r="R53" s="57">
        <f>'Data Non-Energy-Sector'!G53</f>
        <v>8</v>
      </c>
      <c r="S53" s="252">
        <f t="shared" si="85"/>
        <v>3.249379365790861E-2</v>
      </c>
    </row>
    <row r="54" spans="1:19" x14ac:dyDescent="0.2">
      <c r="A54" t="s">
        <v>59</v>
      </c>
      <c r="B54" s="7" t="str">
        <f t="shared" si="83"/>
        <v>Polishing Powders</v>
      </c>
      <c r="C54" s="34" t="s">
        <v>63</v>
      </c>
      <c r="D54" s="120">
        <f>'Data Non-Energy-Sector'!J54</f>
        <v>0</v>
      </c>
      <c r="E54" s="122">
        <f t="shared" si="86"/>
        <v>3.3333333333333331E-3</v>
      </c>
      <c r="F54" s="122">
        <f t="shared" si="87"/>
        <v>6.6666666666666671E-3</v>
      </c>
      <c r="G54" s="120">
        <f>'Data Non-Energy-Sector'!I54</f>
        <v>0.01</v>
      </c>
      <c r="H54" s="122">
        <f t="shared" si="88"/>
        <v>0.01</v>
      </c>
      <c r="I54" s="122">
        <f t="shared" si="89"/>
        <v>0.01</v>
      </c>
      <c r="J54" s="123">
        <f>'Data Non-Energy-Sector'!K54</f>
        <v>0.01</v>
      </c>
      <c r="K54" s="120">
        <f t="shared" si="84"/>
        <v>0</v>
      </c>
      <c r="L54" s="120">
        <f t="shared" si="84"/>
        <v>3.3333333333333331E-3</v>
      </c>
      <c r="M54" s="120">
        <f t="shared" si="84"/>
        <v>6.6666666666666671E-3</v>
      </c>
      <c r="N54" s="120">
        <f t="shared" si="84"/>
        <v>0.01</v>
      </c>
      <c r="O54" s="122">
        <f t="shared" si="90"/>
        <v>0.27333333333333332</v>
      </c>
      <c r="P54" s="122">
        <f t="shared" si="91"/>
        <v>0.53666666666666663</v>
      </c>
      <c r="Q54" s="123">
        <f>'Data Non-Energy-Sector'!L54</f>
        <v>0.8</v>
      </c>
      <c r="R54" s="57">
        <f>'Data Non-Energy-Sector'!G54</f>
        <v>1</v>
      </c>
      <c r="S54" s="252">
        <f t="shared" si="85"/>
        <v>3.249379365790861E-2</v>
      </c>
    </row>
    <row r="55" spans="1:19" x14ac:dyDescent="0.2">
      <c r="A55" t="s">
        <v>59</v>
      </c>
      <c r="B55" s="7" t="str">
        <f t="shared" si="83"/>
        <v>Metal</v>
      </c>
      <c r="C55" s="34" t="s">
        <v>63</v>
      </c>
      <c r="D55" s="120">
        <f>'Data Non-Energy-Sector'!J55</f>
        <v>0</v>
      </c>
      <c r="E55" s="122">
        <f t="shared" si="86"/>
        <v>3.3333333333333331E-3</v>
      </c>
      <c r="F55" s="122">
        <f t="shared" si="87"/>
        <v>6.6666666666666671E-3</v>
      </c>
      <c r="G55" s="120">
        <f>'Data Non-Energy-Sector'!I55</f>
        <v>0.01</v>
      </c>
      <c r="H55" s="122">
        <f t="shared" si="88"/>
        <v>0.01</v>
      </c>
      <c r="I55" s="122">
        <f t="shared" si="89"/>
        <v>0.01</v>
      </c>
      <c r="J55" s="123">
        <f>'Data Non-Energy-Sector'!K55</f>
        <v>0.01</v>
      </c>
      <c r="K55" s="120">
        <f t="shared" si="84"/>
        <v>0</v>
      </c>
      <c r="L55" s="120">
        <f t="shared" si="84"/>
        <v>3.3333333333333331E-3</v>
      </c>
      <c r="M55" s="120">
        <f t="shared" si="84"/>
        <v>6.6666666666666671E-3</v>
      </c>
      <c r="N55" s="120">
        <f t="shared" si="84"/>
        <v>0.01</v>
      </c>
      <c r="O55" s="122">
        <f t="shared" si="90"/>
        <v>0.27333333333333332</v>
      </c>
      <c r="P55" s="122">
        <f t="shared" si="91"/>
        <v>0.53666666666666663</v>
      </c>
      <c r="Q55" s="123">
        <f>'Data Non-Energy-Sector'!L55</f>
        <v>0.8</v>
      </c>
      <c r="R55" s="57">
        <f>'Data Non-Energy-Sector'!G55</f>
        <v>13</v>
      </c>
      <c r="S55" s="252">
        <f t="shared" si="85"/>
        <v>3.249379365790861E-2</v>
      </c>
    </row>
    <row r="56" spans="1:19" x14ac:dyDescent="0.2">
      <c r="A56" t="s">
        <v>59</v>
      </c>
      <c r="B56" s="7" t="str">
        <f t="shared" si="83"/>
        <v>Lighting</v>
      </c>
      <c r="C56" s="34" t="s">
        <v>63</v>
      </c>
      <c r="D56" s="120">
        <f>'Data Non-Energy-Sector'!J56</f>
        <v>0</v>
      </c>
      <c r="E56" s="122">
        <f t="shared" si="86"/>
        <v>3.3333333333333331E-3</v>
      </c>
      <c r="F56" s="122">
        <f t="shared" si="87"/>
        <v>6.6666666666666671E-3</v>
      </c>
      <c r="G56" s="120">
        <f>'Data Non-Energy-Sector'!I56</f>
        <v>0.01</v>
      </c>
      <c r="H56" s="122">
        <f t="shared" si="88"/>
        <v>0.01</v>
      </c>
      <c r="I56" s="122">
        <f t="shared" si="89"/>
        <v>0.01</v>
      </c>
      <c r="J56" s="123">
        <f>'Data Non-Energy-Sector'!K56</f>
        <v>0.01</v>
      </c>
      <c r="K56" s="120">
        <f t="shared" si="84"/>
        <v>0</v>
      </c>
      <c r="L56" s="120">
        <f t="shared" si="84"/>
        <v>3.3333333333333331E-3</v>
      </c>
      <c r="M56" s="120">
        <f t="shared" si="84"/>
        <v>6.6666666666666671E-3</v>
      </c>
      <c r="N56" s="120">
        <f t="shared" si="84"/>
        <v>0.01</v>
      </c>
      <c r="O56" s="122">
        <f t="shared" si="90"/>
        <v>0.27333333333333332</v>
      </c>
      <c r="P56" s="122">
        <f t="shared" si="91"/>
        <v>0.53666666666666663</v>
      </c>
      <c r="Q56" s="123">
        <f>'Data Non-Energy-Sector'!L56</f>
        <v>0.8</v>
      </c>
      <c r="R56" s="57">
        <f>'Data Non-Energy-Sector'!G56</f>
        <v>6</v>
      </c>
      <c r="S56" s="252">
        <f t="shared" si="85"/>
        <v>3.249379365790861E-2</v>
      </c>
    </row>
    <row r="57" spans="1:19" x14ac:dyDescent="0.2">
      <c r="A57" t="s">
        <v>59</v>
      </c>
      <c r="B57" s="7" t="str">
        <f t="shared" si="83"/>
        <v>-</v>
      </c>
      <c r="C57" s="34" t="s">
        <v>63</v>
      </c>
      <c r="D57" s="96"/>
      <c r="E57" s="96"/>
      <c r="F57" s="96"/>
      <c r="G57" s="96"/>
      <c r="H57" s="96"/>
      <c r="I57" s="96"/>
      <c r="J57" s="231"/>
      <c r="K57" s="96"/>
      <c r="L57" s="96"/>
      <c r="M57" s="96"/>
      <c r="N57" s="96"/>
      <c r="O57" s="96"/>
      <c r="P57" s="96"/>
      <c r="Q57" s="231"/>
      <c r="S57" s="232"/>
    </row>
    <row r="58" spans="1:19" x14ac:dyDescent="0.2">
      <c r="A58" t="s">
        <v>59</v>
      </c>
      <c r="B58" s="7" t="str">
        <f t="shared" si="83"/>
        <v>-</v>
      </c>
      <c r="C58" s="34" t="s">
        <v>63</v>
      </c>
      <c r="D58" s="96"/>
      <c r="E58" s="96"/>
      <c r="F58" s="96"/>
      <c r="G58" s="96"/>
      <c r="H58" s="96"/>
      <c r="I58" s="96"/>
      <c r="J58" s="231"/>
      <c r="K58" s="96"/>
      <c r="L58" s="96"/>
      <c r="M58" s="96"/>
      <c r="N58" s="96"/>
      <c r="O58" s="96"/>
      <c r="P58" s="96"/>
      <c r="Q58" s="231"/>
      <c r="S58" s="232"/>
    </row>
    <row r="59" spans="1:19" x14ac:dyDescent="0.2">
      <c r="A59" t="s">
        <v>59</v>
      </c>
      <c r="B59" s="7" t="str">
        <f t="shared" si="83"/>
        <v>-</v>
      </c>
      <c r="C59" s="36" t="s">
        <v>63</v>
      </c>
      <c r="D59" s="96"/>
      <c r="E59" s="96"/>
      <c r="F59" s="96"/>
      <c r="G59" s="96"/>
      <c r="H59" s="96"/>
      <c r="I59" s="96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t="s">
        <v>59</v>
      </c>
      <c r="B60" s="7" t="str">
        <f t="shared" si="83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t="s">
        <v>59</v>
      </c>
      <c r="B61" s="7" t="str">
        <f t="shared" si="83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t="s">
        <v>59</v>
      </c>
      <c r="B62" s="7" t="str">
        <f t="shared" si="83"/>
        <v>-</v>
      </c>
      <c r="C62" s="36" t="s">
        <v>63</v>
      </c>
      <c r="D62" s="96"/>
      <c r="E62" s="96"/>
      <c r="F62" s="96"/>
      <c r="G62" s="97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t="s">
        <v>59</v>
      </c>
      <c r="B63" s="7" t="str">
        <f t="shared" si="83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t="s">
        <v>59</v>
      </c>
      <c r="B64" s="7" t="str">
        <f t="shared" si="83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t="s">
        <v>59</v>
      </c>
      <c r="B65" s="7" t="str">
        <f t="shared" si="83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t="s">
        <v>59</v>
      </c>
      <c r="B66" s="7" t="str">
        <f t="shared" si="83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t="s">
        <v>59</v>
      </c>
      <c r="B67" s="7" t="str">
        <f t="shared" si="83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t="s">
        <v>59</v>
      </c>
      <c r="B68" s="7" t="str">
        <f t="shared" si="83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t="s">
        <v>59</v>
      </c>
      <c r="B69" s="7" t="str">
        <f t="shared" si="83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s="102" customFormat="1" ht="16" thickBot="1" x14ac:dyDescent="0.25">
      <c r="A70" s="102" t="s">
        <v>59</v>
      </c>
      <c r="B70" s="100" t="str">
        <f t="shared" si="83"/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DK70" s="397"/>
    </row>
    <row r="71" spans="1:115" ht="16" thickTop="1" x14ac:dyDescent="0.2">
      <c r="C71" s="34"/>
      <c r="D71" s="96"/>
      <c r="E71" s="493" t="s">
        <v>150</v>
      </c>
      <c r="F71" s="493"/>
      <c r="G71" s="493"/>
      <c r="H71" s="493"/>
      <c r="I71" s="493"/>
      <c r="J71" s="493"/>
      <c r="K71" s="493"/>
      <c r="L71" s="96"/>
      <c r="M71" s="96"/>
      <c r="N71" s="96"/>
      <c r="O71" s="96"/>
      <c r="P71" s="96"/>
      <c r="Q71" s="97"/>
      <c r="S71" s="98"/>
    </row>
    <row r="72" spans="1:115" x14ac:dyDescent="0.2">
      <c r="C72" s="34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115" x14ac:dyDescent="0.2">
      <c r="C73" s="34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115" x14ac:dyDescent="0.2">
      <c r="C74" s="34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O74" s="96"/>
      <c r="P74" s="96"/>
      <c r="Q74" s="97"/>
      <c r="S74" s="98"/>
    </row>
    <row r="77" spans="1:115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64">
        <v>2050</v>
      </c>
      <c r="BM77" s="64">
        <v>2051</v>
      </c>
      <c r="BN77" s="64">
        <v>2052</v>
      </c>
      <c r="BO77" s="64">
        <v>2053</v>
      </c>
      <c r="BP77" s="64">
        <v>2054</v>
      </c>
      <c r="BQ77" s="64">
        <v>2055</v>
      </c>
      <c r="BR77" s="64">
        <v>2056</v>
      </c>
      <c r="BS77" s="64">
        <v>2057</v>
      </c>
      <c r="BT77" s="64">
        <v>2058</v>
      </c>
      <c r="BU77" s="64">
        <v>2059</v>
      </c>
      <c r="BV77" s="64">
        <v>2060</v>
      </c>
      <c r="BW77" s="64">
        <v>2061</v>
      </c>
      <c r="BX77" s="64">
        <v>2062</v>
      </c>
      <c r="BY77" s="64">
        <v>2063</v>
      </c>
      <c r="BZ77" s="64">
        <v>2064</v>
      </c>
      <c r="CA77" s="64">
        <v>2065</v>
      </c>
      <c r="CB77" s="64">
        <v>2066</v>
      </c>
      <c r="CC77" s="64">
        <v>2067</v>
      </c>
      <c r="CD77" s="64">
        <v>2068</v>
      </c>
      <c r="CE77" s="64">
        <v>2069</v>
      </c>
      <c r="CF77" s="64">
        <v>2070</v>
      </c>
      <c r="CG77" s="64">
        <v>2071</v>
      </c>
      <c r="CH77" s="64">
        <v>2072</v>
      </c>
      <c r="CI77" s="64">
        <v>2073</v>
      </c>
      <c r="CJ77" s="64">
        <v>2074</v>
      </c>
      <c r="CK77" s="64">
        <v>2075</v>
      </c>
      <c r="CL77" s="64">
        <v>2076</v>
      </c>
      <c r="CM77" s="64">
        <v>2077</v>
      </c>
      <c r="CN77" s="64">
        <v>2078</v>
      </c>
      <c r="CO77" s="64">
        <v>2079</v>
      </c>
      <c r="CP77" s="64">
        <v>2080</v>
      </c>
      <c r="CQ77" s="64">
        <v>2081</v>
      </c>
      <c r="CR77" s="64">
        <v>2082</v>
      </c>
      <c r="CS77" s="64">
        <v>2083</v>
      </c>
      <c r="CT77" s="64">
        <v>2084</v>
      </c>
      <c r="CU77" s="64">
        <v>2085</v>
      </c>
      <c r="CV77" s="64">
        <v>2086</v>
      </c>
      <c r="CW77" s="64">
        <v>2087</v>
      </c>
      <c r="CX77" s="64">
        <v>2088</v>
      </c>
      <c r="CY77" s="64">
        <v>2089</v>
      </c>
      <c r="CZ77" s="64">
        <v>2090</v>
      </c>
      <c r="DA77" s="64">
        <v>2091</v>
      </c>
      <c r="DB77" s="64">
        <v>2092</v>
      </c>
      <c r="DC77" s="64">
        <v>2093</v>
      </c>
      <c r="DD77" s="64">
        <v>2094</v>
      </c>
      <c r="DE77" s="64">
        <v>2095</v>
      </c>
      <c r="DF77" s="64">
        <v>2096</v>
      </c>
      <c r="DG77" s="64">
        <v>2097</v>
      </c>
      <c r="DH77" s="64">
        <v>2098</v>
      </c>
      <c r="DI77" s="64">
        <v>2099</v>
      </c>
      <c r="DJ77" s="64">
        <v>2100</v>
      </c>
    </row>
    <row r="78" spans="1:115" x14ac:dyDescent="0.2">
      <c r="B78" s="65" t="s">
        <v>189</v>
      </c>
      <c r="C78" s="65" t="s">
        <v>2</v>
      </c>
      <c r="D78" s="66">
        <f>E78/(1+D88)</f>
        <v>59735.006154057686</v>
      </c>
      <c r="E78" s="66">
        <f>F78/(1+E88)</f>
        <v>61514.107167906783</v>
      </c>
      <c r="F78" s="66">
        <f>G78/(1+F88)</f>
        <v>62442.023627883558</v>
      </c>
      <c r="G78" s="66">
        <f>H78/(1+G88)</f>
        <v>63551.580061873661</v>
      </c>
      <c r="H78" s="84">
        <f>'Framework Data'!H32</f>
        <v>64500</v>
      </c>
      <c r="I78" s="84">
        <f>'Framework Data'!I32</f>
        <v>79900</v>
      </c>
      <c r="J78" s="84">
        <f>'Framework Data'!J32</f>
        <v>84800</v>
      </c>
      <c r="K78" s="84">
        <f>'Framework Data'!K32</f>
        <v>79700</v>
      </c>
      <c r="L78" s="84">
        <f>'Framework Data'!L32</f>
        <v>76600</v>
      </c>
      <c r="M78" s="84">
        <f>'Framework Data'!M32</f>
        <v>82000</v>
      </c>
      <c r="N78" s="84">
        <f>'Framework Data'!N32</f>
        <v>83500</v>
      </c>
      <c r="O78" s="84">
        <f>'Framework Data'!O32</f>
        <v>83500</v>
      </c>
      <c r="P78" s="84">
        <f>'Framework Data'!P32</f>
        <v>98300</v>
      </c>
      <c r="Q78" s="84">
        <f>'Framework Data'!Q32</f>
        <v>99100</v>
      </c>
      <c r="R78" s="84">
        <f>'Framework Data'!R32</f>
        <v>102000</v>
      </c>
      <c r="S78" s="84">
        <f>'Framework Data'!S32</f>
        <v>123000</v>
      </c>
      <c r="T78" s="84">
        <f>'Framework Data'!T32</f>
        <v>123000</v>
      </c>
      <c r="U78" s="84">
        <f>'Framework Data'!U32</f>
        <v>124000</v>
      </c>
      <c r="V78" s="84">
        <f>'Framework Data'!V32</f>
        <v>124000</v>
      </c>
      <c r="W78" s="84">
        <f>'Framework Data'!W32</f>
        <v>133000</v>
      </c>
      <c r="X78" s="84">
        <f>'Framework Data'!X32</f>
        <v>133000</v>
      </c>
      <c r="Y78" s="84">
        <f>'Framework Data'!Y32</f>
        <v>111000</v>
      </c>
      <c r="Z78" s="84">
        <f>'Framework Data'!Z32</f>
        <v>110000</v>
      </c>
      <c r="AA78" s="84">
        <f>'Framework Data'!AA32</f>
        <v>110000</v>
      </c>
      <c r="AB78" s="84">
        <f>'Framework Data'!AB32</f>
        <v>123000</v>
      </c>
      <c r="AC78" s="84">
        <f>'Framework Data'!AC32</f>
        <v>130000</v>
      </c>
      <c r="AD78" s="84">
        <f>'Framework Data'!AD32</f>
        <v>129000</v>
      </c>
      <c r="AE78" s="84">
        <f>'Framework Data'!AE32</f>
        <v>132000</v>
      </c>
      <c r="AF78" s="84">
        <f>'Framework Data'!AF32</f>
        <v>190000</v>
      </c>
      <c r="AG78" s="84">
        <f>'Framework Data'!AG32</f>
        <v>210000</v>
      </c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</row>
    <row r="79" spans="1:115" x14ac:dyDescent="0.2">
      <c r="B79" s="65" t="s">
        <v>191</v>
      </c>
      <c r="C79" s="65" t="s">
        <v>96</v>
      </c>
      <c r="D79" s="242">
        <f>'Framework Data'!$D105</f>
        <v>0.2475</v>
      </c>
      <c r="E79" s="242">
        <f>'Framework Data'!$D105</f>
        <v>0.2475</v>
      </c>
      <c r="F79" s="242">
        <f>'Framework Data'!$D105</f>
        <v>0.2475</v>
      </c>
      <c r="G79" s="242">
        <f>'Framework Data'!$D105</f>
        <v>0.2475</v>
      </c>
      <c r="H79" s="242">
        <f>'Framework Data'!$D105</f>
        <v>0.2475</v>
      </c>
      <c r="I79" s="242">
        <f>'Framework Data'!$D105</f>
        <v>0.2475</v>
      </c>
      <c r="J79" s="242">
        <f>'Framework Data'!$D105</f>
        <v>0.2475</v>
      </c>
      <c r="K79" s="242">
        <f>'Framework Data'!$D105</f>
        <v>0.2475</v>
      </c>
      <c r="L79" s="242">
        <f>'Framework Data'!$D105</f>
        <v>0.2475</v>
      </c>
      <c r="M79" s="242">
        <f>'Framework Data'!$D105</f>
        <v>0.2475</v>
      </c>
      <c r="N79" s="242">
        <f>'Framework Data'!$D105</f>
        <v>0.2475</v>
      </c>
      <c r="O79" s="242">
        <f>'Framework Data'!$D105</f>
        <v>0.2475</v>
      </c>
      <c r="P79" s="242">
        <f>'Framework Data'!$D105</f>
        <v>0.2475</v>
      </c>
      <c r="Q79" s="242">
        <f>'Framework Data'!$D105</f>
        <v>0.2475</v>
      </c>
      <c r="R79" s="242">
        <f>'Framework Data'!$D105</f>
        <v>0.2475</v>
      </c>
      <c r="S79" s="242">
        <f>'Framework Data'!$D105</f>
        <v>0.2475</v>
      </c>
      <c r="T79" s="242">
        <f>'Framework Data'!$D105</f>
        <v>0.2475</v>
      </c>
      <c r="U79" s="242">
        <f>'Framework Data'!$D105</f>
        <v>0.2475</v>
      </c>
      <c r="V79" s="242">
        <f>'Framework Data'!$D105</f>
        <v>0.2475</v>
      </c>
      <c r="W79" s="242">
        <f>'Framework Data'!$D105</f>
        <v>0.2475</v>
      </c>
      <c r="X79" s="242">
        <f>'Framework Data'!$D105</f>
        <v>0.2475</v>
      </c>
      <c r="Y79" s="242">
        <f>'Framework Data'!$D105</f>
        <v>0.2475</v>
      </c>
      <c r="Z79" s="242">
        <f>'Framework Data'!$D105</f>
        <v>0.2475</v>
      </c>
      <c r="AA79" s="242">
        <f>'Framework Data'!$D105</f>
        <v>0.2475</v>
      </c>
      <c r="AB79" s="242">
        <f>'Framework Data'!$D105</f>
        <v>0.2475</v>
      </c>
      <c r="AC79" s="242">
        <f>'Framework Data'!$D105</f>
        <v>0.2475</v>
      </c>
      <c r="AD79" s="242">
        <f>'Framework Data'!$D105</f>
        <v>0.2475</v>
      </c>
      <c r="AE79" s="242">
        <f>'Framework Data'!$D105</f>
        <v>0.2475</v>
      </c>
      <c r="AF79" s="242">
        <f>'Framework Data'!$D105</f>
        <v>0.2475</v>
      </c>
      <c r="AG79" s="242">
        <f>'Framework Data'!$D105</f>
        <v>0.2475</v>
      </c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</row>
    <row r="80" spans="1:115" x14ac:dyDescent="0.2">
      <c r="B80" s="65" t="s">
        <v>188</v>
      </c>
      <c r="C80" s="65" t="s">
        <v>2</v>
      </c>
      <c r="D80" s="74">
        <f>D78*D79</f>
        <v>14784.414023129277</v>
      </c>
      <c r="E80" s="74">
        <f t="shared" ref="E80:AF80" si="92">E78*E79</f>
        <v>15224.741524056928</v>
      </c>
      <c r="F80" s="74">
        <f t="shared" si="92"/>
        <v>15454.400847901181</v>
      </c>
      <c r="G80" s="74">
        <f t="shared" si="92"/>
        <v>15729.016065313732</v>
      </c>
      <c r="H80" s="74">
        <f t="shared" si="92"/>
        <v>15963.75</v>
      </c>
      <c r="I80" s="74">
        <f t="shared" si="92"/>
        <v>19775.25</v>
      </c>
      <c r="J80" s="74">
        <f t="shared" si="92"/>
        <v>20988</v>
      </c>
      <c r="K80" s="74">
        <f t="shared" si="92"/>
        <v>19725.75</v>
      </c>
      <c r="L80" s="74">
        <f t="shared" si="92"/>
        <v>18958.5</v>
      </c>
      <c r="M80" s="74">
        <f t="shared" si="92"/>
        <v>20295</v>
      </c>
      <c r="N80" s="74">
        <f t="shared" si="92"/>
        <v>20666.25</v>
      </c>
      <c r="O80" s="74">
        <f t="shared" si="92"/>
        <v>20666.25</v>
      </c>
      <c r="P80" s="74">
        <f t="shared" si="92"/>
        <v>24329.25</v>
      </c>
      <c r="Q80" s="74">
        <f t="shared" si="92"/>
        <v>24527.25</v>
      </c>
      <c r="R80" s="74">
        <f t="shared" si="92"/>
        <v>25245</v>
      </c>
      <c r="S80" s="74">
        <f t="shared" si="92"/>
        <v>30442.5</v>
      </c>
      <c r="T80" s="74">
        <f t="shared" si="92"/>
        <v>30442.5</v>
      </c>
      <c r="U80" s="74">
        <f t="shared" si="92"/>
        <v>30690</v>
      </c>
      <c r="V80" s="74">
        <f t="shared" si="92"/>
        <v>30690</v>
      </c>
      <c r="W80" s="74">
        <f t="shared" si="92"/>
        <v>32917.5</v>
      </c>
      <c r="X80" s="74">
        <f t="shared" si="92"/>
        <v>32917.5</v>
      </c>
      <c r="Y80" s="74">
        <f t="shared" si="92"/>
        <v>27472.5</v>
      </c>
      <c r="Z80" s="74">
        <f t="shared" si="92"/>
        <v>27225</v>
      </c>
      <c r="AA80" s="74">
        <f t="shared" si="92"/>
        <v>27225</v>
      </c>
      <c r="AB80" s="74">
        <f t="shared" si="92"/>
        <v>30442.5</v>
      </c>
      <c r="AC80" s="74">
        <f t="shared" si="92"/>
        <v>32175</v>
      </c>
      <c r="AD80" s="74">
        <f t="shared" si="92"/>
        <v>31927.5</v>
      </c>
      <c r="AE80" s="74">
        <f t="shared" si="92"/>
        <v>32670</v>
      </c>
      <c r="AF80" s="74">
        <f t="shared" si="92"/>
        <v>47025</v>
      </c>
      <c r="AG80" s="74">
        <f t="shared" ref="AG80" si="93">AG78*AG79</f>
        <v>51975</v>
      </c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</row>
    <row r="81" spans="2:114" x14ac:dyDescent="0.2">
      <c r="B81" s="65" t="s">
        <v>173</v>
      </c>
      <c r="C81" s="65" t="s">
        <v>96</v>
      </c>
      <c r="D81" s="242">
        <f>'Framework Data'!$D106</f>
        <v>0.85270000000000001</v>
      </c>
      <c r="E81" s="242">
        <f>'Framework Data'!$D106</f>
        <v>0.85270000000000001</v>
      </c>
      <c r="F81" s="242">
        <f>'Framework Data'!$D106</f>
        <v>0.85270000000000001</v>
      </c>
      <c r="G81" s="242">
        <f>'Framework Data'!$D106</f>
        <v>0.85270000000000001</v>
      </c>
      <c r="H81" s="242">
        <f>'Framework Data'!$D106</f>
        <v>0.85270000000000001</v>
      </c>
      <c r="I81" s="242">
        <f>'Framework Data'!$D106</f>
        <v>0.85270000000000001</v>
      </c>
      <c r="J81" s="242">
        <f>'Framework Data'!$D106</f>
        <v>0.85270000000000001</v>
      </c>
      <c r="K81" s="242">
        <f>'Framework Data'!$D106</f>
        <v>0.85270000000000001</v>
      </c>
      <c r="L81" s="242">
        <f>'Framework Data'!$D106</f>
        <v>0.85270000000000001</v>
      </c>
      <c r="M81" s="242">
        <f>'Framework Data'!$D106</f>
        <v>0.85270000000000001</v>
      </c>
      <c r="N81" s="242">
        <f>'Framework Data'!$D106</f>
        <v>0.85270000000000001</v>
      </c>
      <c r="O81" s="242">
        <f>'Framework Data'!$D106</f>
        <v>0.85270000000000001</v>
      </c>
      <c r="P81" s="242">
        <f>'Framework Data'!$D106</f>
        <v>0.85270000000000001</v>
      </c>
      <c r="Q81" s="242">
        <f>'Framework Data'!$D106</f>
        <v>0.85270000000000001</v>
      </c>
      <c r="R81" s="242">
        <f>'Framework Data'!$D106</f>
        <v>0.85270000000000001</v>
      </c>
      <c r="S81" s="242">
        <f>'Framework Data'!$D106</f>
        <v>0.85270000000000001</v>
      </c>
      <c r="T81" s="242">
        <f>'Framework Data'!$D106</f>
        <v>0.85270000000000001</v>
      </c>
      <c r="U81" s="242">
        <f>'Framework Data'!$D106</f>
        <v>0.85270000000000001</v>
      </c>
      <c r="V81" s="242">
        <f>'Framework Data'!$D106</f>
        <v>0.85270000000000001</v>
      </c>
      <c r="W81" s="242">
        <f>'Framework Data'!$D106</f>
        <v>0.85270000000000001</v>
      </c>
      <c r="X81" s="242">
        <f>'Framework Data'!$D106</f>
        <v>0.85270000000000001</v>
      </c>
      <c r="Y81" s="242">
        <f>'Framework Data'!$D106</f>
        <v>0.85270000000000001</v>
      </c>
      <c r="Z81" s="242">
        <f>'Framework Data'!$D106</f>
        <v>0.85270000000000001</v>
      </c>
      <c r="AA81" s="242">
        <f>'Framework Data'!$D106</f>
        <v>0.85270000000000001</v>
      </c>
      <c r="AB81" s="242">
        <f>'Framework Data'!$D106</f>
        <v>0.85270000000000001</v>
      </c>
      <c r="AC81" s="242">
        <f>'Framework Data'!$D106</f>
        <v>0.85270000000000001</v>
      </c>
      <c r="AD81" s="242">
        <f>'Framework Data'!$D106</f>
        <v>0.85270000000000001</v>
      </c>
      <c r="AE81" s="242">
        <f>'Framework Data'!$D106</f>
        <v>0.85270000000000001</v>
      </c>
      <c r="AF81" s="242">
        <f>'Framework Data'!$D106</f>
        <v>0.85270000000000001</v>
      </c>
      <c r="AG81" s="242">
        <f>'Framework Data'!$D106</f>
        <v>0.85270000000000001</v>
      </c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</row>
    <row r="82" spans="2:114" x14ac:dyDescent="0.2">
      <c r="B82" s="65" t="s">
        <v>187</v>
      </c>
      <c r="C82" s="65" t="s">
        <v>2</v>
      </c>
      <c r="D82" s="74">
        <f t="shared" ref="D82:AF82" si="94">D80*D81</f>
        <v>12606.669837522335</v>
      </c>
      <c r="E82" s="74">
        <f t="shared" si="94"/>
        <v>12982.137097563344</v>
      </c>
      <c r="F82" s="74">
        <f t="shared" si="94"/>
        <v>13177.967603005338</v>
      </c>
      <c r="G82" s="74">
        <f t="shared" si="94"/>
        <v>13412.131998893019</v>
      </c>
      <c r="H82" s="74">
        <f t="shared" si="94"/>
        <v>13612.289624999999</v>
      </c>
      <c r="I82" s="74">
        <f t="shared" si="94"/>
        <v>16862.355674999999</v>
      </c>
      <c r="J82" s="74">
        <f t="shared" si="94"/>
        <v>17896.4676</v>
      </c>
      <c r="K82" s="74">
        <f t="shared" si="94"/>
        <v>16820.147025000002</v>
      </c>
      <c r="L82" s="74">
        <f t="shared" si="94"/>
        <v>16165.91295</v>
      </c>
      <c r="M82" s="74">
        <f t="shared" si="94"/>
        <v>17305.5465</v>
      </c>
      <c r="N82" s="74">
        <f t="shared" si="94"/>
        <v>17622.111375</v>
      </c>
      <c r="O82" s="74">
        <f t="shared" si="94"/>
        <v>17622.111375</v>
      </c>
      <c r="P82" s="74">
        <f t="shared" si="94"/>
        <v>20745.551475</v>
      </c>
      <c r="Q82" s="74">
        <f t="shared" si="94"/>
        <v>20914.386074999999</v>
      </c>
      <c r="R82" s="74">
        <f t="shared" si="94"/>
        <v>21526.411500000002</v>
      </c>
      <c r="S82" s="74">
        <f t="shared" si="94"/>
        <v>25958.319749999999</v>
      </c>
      <c r="T82" s="74">
        <f t="shared" si="94"/>
        <v>25958.319749999999</v>
      </c>
      <c r="U82" s="74">
        <f t="shared" si="94"/>
        <v>26169.363000000001</v>
      </c>
      <c r="V82" s="74">
        <f t="shared" si="94"/>
        <v>26169.363000000001</v>
      </c>
      <c r="W82" s="74">
        <f t="shared" si="94"/>
        <v>28068.752250000001</v>
      </c>
      <c r="X82" s="74">
        <f t="shared" si="94"/>
        <v>28068.752250000001</v>
      </c>
      <c r="Y82" s="74">
        <f t="shared" si="94"/>
        <v>23425.800750000002</v>
      </c>
      <c r="Z82" s="74">
        <f t="shared" si="94"/>
        <v>23214.7575</v>
      </c>
      <c r="AA82" s="74">
        <f t="shared" si="94"/>
        <v>23214.7575</v>
      </c>
      <c r="AB82" s="74">
        <f t="shared" si="94"/>
        <v>25958.319749999999</v>
      </c>
      <c r="AC82" s="74">
        <f t="shared" si="94"/>
        <v>27435.622500000001</v>
      </c>
      <c r="AD82" s="74">
        <f t="shared" si="94"/>
        <v>27224.579249999999</v>
      </c>
      <c r="AE82" s="74">
        <f t="shared" si="94"/>
        <v>27857.708999999999</v>
      </c>
      <c r="AF82" s="74">
        <f t="shared" si="94"/>
        <v>40098.217499999999</v>
      </c>
      <c r="AG82" s="74">
        <f>AG80*AG81</f>
        <v>44319.082500000004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2:114" x14ac:dyDescent="0.2">
      <c r="B83" s="65" t="s">
        <v>152</v>
      </c>
      <c r="C83" s="68" t="s">
        <v>89</v>
      </c>
      <c r="D83" s="70">
        <f t="shared" ref="D83:F83" si="95">E83</f>
        <v>0</v>
      </c>
      <c r="E83" s="70">
        <f t="shared" si="95"/>
        <v>0</v>
      </c>
      <c r="F83" s="70">
        <f t="shared" si="95"/>
        <v>0</v>
      </c>
      <c r="G83" s="70">
        <f>H83</f>
        <v>0</v>
      </c>
      <c r="H83" s="240">
        <f>'Framework Data'!D78</f>
        <v>0</v>
      </c>
      <c r="I83" s="70">
        <f t="shared" ref="I83:X83" si="96">($Y$83-$H$83)/($Y$77-$H$77)+H83</f>
        <v>3.2352941176470589E-3</v>
      </c>
      <c r="J83" s="70">
        <f t="shared" si="96"/>
        <v>6.4705882352941177E-3</v>
      </c>
      <c r="K83" s="70">
        <f t="shared" si="96"/>
        <v>9.705882352941177E-3</v>
      </c>
      <c r="L83" s="70">
        <f t="shared" si="96"/>
        <v>1.2941176470588235E-2</v>
      </c>
      <c r="M83" s="70">
        <f t="shared" si="96"/>
        <v>1.6176470588235296E-2</v>
      </c>
      <c r="N83" s="70">
        <f t="shared" si="96"/>
        <v>1.9411764705882354E-2</v>
      </c>
      <c r="O83" s="70">
        <f t="shared" si="96"/>
        <v>2.2647058823529412E-2</v>
      </c>
      <c r="P83" s="70">
        <f t="shared" si="96"/>
        <v>2.5882352941176471E-2</v>
      </c>
      <c r="Q83" s="70">
        <f t="shared" si="96"/>
        <v>2.9117647058823529E-2</v>
      </c>
      <c r="R83" s="70">
        <f t="shared" si="96"/>
        <v>3.2352941176470591E-2</v>
      </c>
      <c r="S83" s="70">
        <f t="shared" si="96"/>
        <v>3.558823529411765E-2</v>
      </c>
      <c r="T83" s="70">
        <f t="shared" si="96"/>
        <v>3.8823529411764708E-2</v>
      </c>
      <c r="U83" s="70">
        <f t="shared" si="96"/>
        <v>4.2058823529411767E-2</v>
      </c>
      <c r="V83" s="70">
        <f t="shared" si="96"/>
        <v>4.5294117647058825E-2</v>
      </c>
      <c r="W83" s="70">
        <f t="shared" si="96"/>
        <v>4.8529411764705883E-2</v>
      </c>
      <c r="X83" s="70">
        <f t="shared" si="96"/>
        <v>5.1764705882352942E-2</v>
      </c>
      <c r="Y83" s="240">
        <f>'Framework Data'!E78</f>
        <v>5.5E-2</v>
      </c>
      <c r="Z83" s="70">
        <f>($AG$83-$Y$83)/($AG$77-$Y$77)+Y83</f>
        <v>5.5E-2</v>
      </c>
      <c r="AA83" s="70">
        <f t="shared" ref="AA83:AF83" si="97">($AG$83-$Y$83)/($AG$77-$Y$77)+Z83</f>
        <v>5.5E-2</v>
      </c>
      <c r="AB83" s="70">
        <f t="shared" si="97"/>
        <v>5.5E-2</v>
      </c>
      <c r="AC83" s="70">
        <f t="shared" si="97"/>
        <v>5.5E-2</v>
      </c>
      <c r="AD83" s="70">
        <f t="shared" si="97"/>
        <v>5.5E-2</v>
      </c>
      <c r="AE83" s="70">
        <f t="shared" si="97"/>
        <v>5.5E-2</v>
      </c>
      <c r="AF83" s="70">
        <f t="shared" si="97"/>
        <v>5.5E-2</v>
      </c>
      <c r="AG83" s="240">
        <f>'Framework Data'!G78</f>
        <v>5.5E-2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2:114" x14ac:dyDescent="0.2">
      <c r="B84" s="65" t="s">
        <v>90</v>
      </c>
      <c r="C84" s="65" t="s">
        <v>2</v>
      </c>
      <c r="D84" s="74">
        <f>D82/(1-D83)</f>
        <v>12606.669837522335</v>
      </c>
      <c r="E84" s="74">
        <f t="shared" ref="E84:AF84" si="98">E82/(1-E83)</f>
        <v>12982.137097563344</v>
      </c>
      <c r="F84" s="74">
        <f t="shared" si="98"/>
        <v>13177.967603005338</v>
      </c>
      <c r="G84" s="74">
        <f t="shared" si="98"/>
        <v>13412.131998893019</v>
      </c>
      <c r="H84" s="74">
        <f t="shared" si="98"/>
        <v>13612.289624999999</v>
      </c>
      <c r="I84" s="74">
        <f t="shared" si="98"/>
        <v>16917.087428444967</v>
      </c>
      <c r="J84" s="74">
        <f t="shared" si="98"/>
        <v>18013.022451154528</v>
      </c>
      <c r="K84" s="74">
        <f t="shared" si="98"/>
        <v>16985.001450846456</v>
      </c>
      <c r="L84" s="74">
        <f t="shared" si="98"/>
        <v>16377.861749106078</v>
      </c>
      <c r="M84" s="74">
        <f t="shared" si="98"/>
        <v>17590.092107623321</v>
      </c>
      <c r="N84" s="74">
        <f t="shared" si="98"/>
        <v>17970.959410617877</v>
      </c>
      <c r="O84" s="74">
        <f t="shared" si="98"/>
        <v>18030.447991272948</v>
      </c>
      <c r="P84" s="74">
        <f t="shared" si="98"/>
        <v>21296.761779891305</v>
      </c>
      <c r="Q84" s="74">
        <f t="shared" si="98"/>
        <v>21541.627584065434</v>
      </c>
      <c r="R84" s="74">
        <f t="shared" si="98"/>
        <v>22246.13954407295</v>
      </c>
      <c r="S84" s="74">
        <f t="shared" si="98"/>
        <v>26916.22053979872</v>
      </c>
      <c r="T84" s="74">
        <f t="shared" si="98"/>
        <v>27006.819813341492</v>
      </c>
      <c r="U84" s="74">
        <f t="shared" si="98"/>
        <v>27318.340251765432</v>
      </c>
      <c r="V84" s="74">
        <f t="shared" si="98"/>
        <v>27410.916266173754</v>
      </c>
      <c r="W84" s="74">
        <f t="shared" si="98"/>
        <v>29500.388763523959</v>
      </c>
      <c r="X84" s="74">
        <f t="shared" si="98"/>
        <v>29601.041454714643</v>
      </c>
      <c r="Y84" s="74">
        <f t="shared" si="98"/>
        <v>24789.207142857147</v>
      </c>
      <c r="Z84" s="74">
        <f t="shared" si="98"/>
        <v>24565.880952380954</v>
      </c>
      <c r="AA84" s="74">
        <f t="shared" si="98"/>
        <v>24565.880952380954</v>
      </c>
      <c r="AB84" s="74">
        <f t="shared" si="98"/>
        <v>27469.12142857143</v>
      </c>
      <c r="AC84" s="74">
        <f t="shared" si="98"/>
        <v>29032.404761904763</v>
      </c>
      <c r="AD84" s="74">
        <f t="shared" si="98"/>
        <v>28809.07857142857</v>
      </c>
      <c r="AE84" s="74">
        <f t="shared" si="98"/>
        <v>29479.057142857142</v>
      </c>
      <c r="AF84" s="74">
        <f t="shared" si="98"/>
        <v>42431.976190476191</v>
      </c>
      <c r="AG84" s="74">
        <f>AG82/(1-AG83)</f>
        <v>46898.500000000007</v>
      </c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</row>
    <row r="85" spans="2:114" x14ac:dyDescent="0.2">
      <c r="B85" s="65" t="s">
        <v>91</v>
      </c>
      <c r="C85" s="65" t="s">
        <v>2</v>
      </c>
      <c r="D85" s="237">
        <f>'Framework Data'!D20</f>
        <v>0</v>
      </c>
      <c r="E85" s="237">
        <f>'Framework Data'!E20</f>
        <v>4.0404709391405492E-7</v>
      </c>
      <c r="F85" s="237">
        <f>'Framework Data'!F20</f>
        <v>4.0404709391405492E-7</v>
      </c>
      <c r="G85" s="237">
        <f>'Framework Data'!G20</f>
        <v>4.0404709391405502E-7</v>
      </c>
      <c r="H85" s="237">
        <f>'Framework Data'!H20</f>
        <v>4.0404709391405481E-7</v>
      </c>
      <c r="I85" s="237">
        <f>'Framework Data'!I20</f>
        <v>4.0404709391405481E-7</v>
      </c>
      <c r="J85" s="237">
        <f>'Framework Data'!J20</f>
        <v>4.0404709391405529E-7</v>
      </c>
      <c r="K85" s="237">
        <f>'Framework Data'!K20</f>
        <v>4.0404709391405418E-7</v>
      </c>
      <c r="L85" s="237">
        <f>'Framework Data'!L20</f>
        <v>4.0404709391405529E-7</v>
      </c>
      <c r="M85" s="237">
        <f>'Framework Data'!M20</f>
        <v>4.0404709391405481E-7</v>
      </c>
      <c r="N85" s="237">
        <f>'Framework Data'!N20</f>
        <v>4.0404709391405481E-7</v>
      </c>
      <c r="O85" s="237">
        <f>'Framework Data'!O20</f>
        <v>4.0404709391405529E-7</v>
      </c>
      <c r="P85" s="237">
        <f>'Framework Data'!P20</f>
        <v>4.0404709391405529E-7</v>
      </c>
      <c r="Q85" s="237">
        <f>'Framework Data'!Q20</f>
        <v>4.0404709391405418E-7</v>
      </c>
      <c r="R85" s="237">
        <f>'Framework Data'!R20</f>
        <v>4.0404709391405418E-7</v>
      </c>
      <c r="S85" s="237">
        <f>'Framework Data'!S20</f>
        <v>4.0404709391405629E-7</v>
      </c>
      <c r="T85" s="237">
        <f>'Framework Data'!T20</f>
        <v>1.026694618280401E-6</v>
      </c>
      <c r="U85" s="237">
        <f>'Framework Data'!U20</f>
        <v>1.155000000350077E-6</v>
      </c>
      <c r="V85" s="237">
        <f>'Framework Data'!V20</f>
        <v>1.1690434954851909E-6</v>
      </c>
      <c r="W85" s="237">
        <f>'Framework Data'!W20</f>
        <v>1.2966411069902E-6</v>
      </c>
      <c r="X85" s="237">
        <f>'Framework Data'!X20</f>
        <v>4.5736511539190596E-6</v>
      </c>
      <c r="Y85" s="237">
        <f>'Framework Data'!Y20</f>
        <v>2.9730910656657688E-6</v>
      </c>
      <c r="Z85" s="237">
        <f>'Framework Data'!Z20</f>
        <v>3.768912792557719E-6</v>
      </c>
      <c r="AA85" s="237">
        <f>'Framework Data'!AA20</f>
        <v>1.8689443324789871E-6</v>
      </c>
      <c r="AB85" s="237">
        <f>'Framework Data'!AB20</f>
        <v>1.7620643869197399E-6</v>
      </c>
      <c r="AC85" s="237">
        <f>'Framework Data'!AC20</f>
        <v>1.9600409311657502E-6</v>
      </c>
      <c r="AD85" s="237">
        <f>'Framework Data'!AD20</f>
        <v>5.0487651276761268E-2</v>
      </c>
      <c r="AE85" s="237">
        <f>'Framework Data'!AE20</f>
        <v>0.1900485331833697</v>
      </c>
      <c r="AF85" s="237">
        <f>'Framework Data'!AF20</f>
        <v>0.30383514371451792</v>
      </c>
      <c r="AG85" s="237">
        <f>'Framework Data'!AG20</f>
        <v>0.32992019341700762</v>
      </c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</row>
    <row r="86" spans="2:114" x14ac:dyDescent="0.2">
      <c r="B86" s="71" t="s">
        <v>92</v>
      </c>
      <c r="C86" s="65" t="s">
        <v>2</v>
      </c>
      <c r="D86" s="74">
        <f t="shared" ref="D86:AF86" si="99">D84-D85</f>
        <v>12606.669837522335</v>
      </c>
      <c r="E86" s="74">
        <f t="shared" si="99"/>
        <v>12982.137097159297</v>
      </c>
      <c r="F86" s="74">
        <f t="shared" si="99"/>
        <v>13177.967602601291</v>
      </c>
      <c r="G86" s="74">
        <f t="shared" si="99"/>
        <v>13412.131998488972</v>
      </c>
      <c r="H86" s="74">
        <f t="shared" si="99"/>
        <v>13612.289624595953</v>
      </c>
      <c r="I86" s="74">
        <f t="shared" si="99"/>
        <v>16917.087428040919</v>
      </c>
      <c r="J86" s="74">
        <f t="shared" si="99"/>
        <v>18013.022450750479</v>
      </c>
      <c r="K86" s="74">
        <f t="shared" si="99"/>
        <v>16985.001450442407</v>
      </c>
      <c r="L86" s="74">
        <f t="shared" si="99"/>
        <v>16377.861748702031</v>
      </c>
      <c r="M86" s="74">
        <f t="shared" si="99"/>
        <v>17590.092107219272</v>
      </c>
      <c r="N86" s="74">
        <f t="shared" si="99"/>
        <v>17970.959410213829</v>
      </c>
      <c r="O86" s="74">
        <f t="shared" si="99"/>
        <v>18030.447990868899</v>
      </c>
      <c r="P86" s="74">
        <f t="shared" si="99"/>
        <v>21296.761779487257</v>
      </c>
      <c r="Q86" s="74">
        <f t="shared" si="99"/>
        <v>21541.627583661386</v>
      </c>
      <c r="R86" s="74">
        <f t="shared" si="99"/>
        <v>22246.139543668902</v>
      </c>
      <c r="S86" s="74">
        <f t="shared" si="99"/>
        <v>26916.220539394672</v>
      </c>
      <c r="T86" s="74">
        <f t="shared" si="99"/>
        <v>27006.819812314796</v>
      </c>
      <c r="U86" s="74">
        <f t="shared" si="99"/>
        <v>27318.340250610432</v>
      </c>
      <c r="V86" s="74">
        <f t="shared" si="99"/>
        <v>27410.916265004711</v>
      </c>
      <c r="W86" s="74">
        <f t="shared" si="99"/>
        <v>29500.388762227318</v>
      </c>
      <c r="X86" s="74">
        <f t="shared" si="99"/>
        <v>29601.04145014099</v>
      </c>
      <c r="Y86" s="74">
        <f t="shared" si="99"/>
        <v>24789.207139884056</v>
      </c>
      <c r="Z86" s="74">
        <f t="shared" si="99"/>
        <v>24565.880948612041</v>
      </c>
      <c r="AA86" s="74">
        <f t="shared" si="99"/>
        <v>24565.880950512008</v>
      </c>
      <c r="AB86" s="74">
        <f t="shared" si="99"/>
        <v>27469.121426809364</v>
      </c>
      <c r="AC86" s="74">
        <f t="shared" si="99"/>
        <v>29032.404759944722</v>
      </c>
      <c r="AD86" s="74">
        <f t="shared" si="99"/>
        <v>28809.028083777295</v>
      </c>
      <c r="AE86" s="74">
        <f t="shared" si="99"/>
        <v>29478.867094323959</v>
      </c>
      <c r="AF86" s="74">
        <f t="shared" si="99"/>
        <v>42431.672355332477</v>
      </c>
      <c r="AG86" s="74">
        <f t="shared" ref="AG86" si="100">AG84-AG85</f>
        <v>46898.170079806587</v>
      </c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</row>
    <row r="87" spans="2:114" x14ac:dyDescent="0.2">
      <c r="B87" s="65" t="s">
        <v>93</v>
      </c>
      <c r="C87" s="65" t="s">
        <v>94</v>
      </c>
      <c r="D87" s="238">
        <f>'Framework Data'!D$57</f>
        <v>50950509069488.367</v>
      </c>
      <c r="E87" s="238">
        <f>'Framework Data'!E$57</f>
        <v>51647194959981.109</v>
      </c>
      <c r="F87" s="238">
        <f>'Framework Data'!F$57</f>
        <v>52470667633217.25</v>
      </c>
      <c r="G87" s="238">
        <f>'Framework Data'!G$57</f>
        <v>53337588714185.781</v>
      </c>
      <c r="H87" s="238">
        <f>'Framework Data'!H$57</f>
        <v>54833948860734.422</v>
      </c>
      <c r="I87" s="238">
        <f>'Framework Data'!I$57</f>
        <v>56562297159824.047</v>
      </c>
      <c r="J87" s="238">
        <f>'Framework Data'!J$57</f>
        <v>58705719130559.383</v>
      </c>
      <c r="K87" s="238">
        <f>'Framework Data'!K$57</f>
        <v>60986320577218.547</v>
      </c>
      <c r="L87" s="238">
        <f>'Framework Data'!L$57</f>
        <v>62501121248218.641</v>
      </c>
      <c r="M87" s="238">
        <f>'Framework Data'!M$57</f>
        <v>64690042408440.953</v>
      </c>
      <c r="N87" s="238">
        <f>'Framework Data'!N$57</f>
        <v>67746249355230.945</v>
      </c>
      <c r="O87" s="238">
        <f>'Framework Data'!O$57</f>
        <v>69316442935601.664</v>
      </c>
      <c r="P87" s="238">
        <f>'Framework Data'!P$57</f>
        <v>71196116657664.938</v>
      </c>
      <c r="Q87" s="238">
        <f>'Framework Data'!Q$57</f>
        <v>73854265756934.125</v>
      </c>
      <c r="R87" s="238">
        <f>'Framework Data'!R$57</f>
        <v>77602966693876.203</v>
      </c>
      <c r="S87" s="238">
        <f>'Framework Data'!S$57</f>
        <v>81143163086806.188</v>
      </c>
      <c r="T87" s="238">
        <f>'Framework Data'!T$57</f>
        <v>85317812651766.359</v>
      </c>
      <c r="U87" s="238">
        <f>'Framework Data'!U$57</f>
        <v>89736479352572.125</v>
      </c>
      <c r="V87" s="238">
        <f>'Framework Data'!V$57</f>
        <v>92137080273009.359</v>
      </c>
      <c r="W87" s="238">
        <f>'Framework Data'!W$57</f>
        <v>91525864324734.672</v>
      </c>
      <c r="X87" s="238">
        <f>'Framework Data'!X$57</f>
        <v>96148429697269.094</v>
      </c>
      <c r="Y87" s="238">
        <f>'Framework Data'!Y$57</f>
        <v>99863601661332.016</v>
      </c>
      <c r="Z87" s="238">
        <f>'Framework Data'!Z$57</f>
        <v>103026668031011.92</v>
      </c>
      <c r="AA87" s="238">
        <f>'Framework Data'!AA$57</f>
        <v>106423356016032.61</v>
      </c>
      <c r="AB87" s="238">
        <f>'Framework Data'!AB$57</f>
        <v>110099865752272.81</v>
      </c>
      <c r="AC87" s="238">
        <f>'Framework Data'!AC$57</f>
        <v>113829052972541.62</v>
      </c>
      <c r="AD87" s="238">
        <f>'Framework Data'!AD$57</f>
        <v>117527206583639.56</v>
      </c>
      <c r="AE87" s="238">
        <f>'Framework Data'!AE$57</f>
        <v>121974483812883.59</v>
      </c>
      <c r="AF87" s="238">
        <f>'Framework Data'!AF$57</f>
        <v>126314862833648.59</v>
      </c>
      <c r="AG87" s="238">
        <f>'Framework Data'!AG$57</f>
        <v>129796846031689.72</v>
      </c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</row>
    <row r="88" spans="2:114" x14ac:dyDescent="0.2">
      <c r="B88" s="65" t="s">
        <v>95</v>
      </c>
      <c r="C88" s="65" t="s">
        <v>96</v>
      </c>
      <c r="D88" s="239">
        <f>'Framework Data'!D$60</f>
        <v>2.9783223077951389E-2</v>
      </c>
      <c r="E88" s="239">
        <f>'Framework Data'!E$60</f>
        <v>1.5084612338499283E-2</v>
      </c>
      <c r="F88" s="239">
        <f>'Framework Data'!F$60</f>
        <v>1.7769386216602782E-2</v>
      </c>
      <c r="G88" s="239">
        <f>'Framework Data'!G$60</f>
        <v>1.4923624828886374E-2</v>
      </c>
      <c r="H88" s="239">
        <f>'Framework Data'!H$60</f>
        <v>2.9467757558579138E-2</v>
      </c>
      <c r="I88" s="239">
        <f>'Framework Data'!I$60</f>
        <v>3.0206666325427279E-2</v>
      </c>
      <c r="J88" s="239">
        <f>'Framework Data'!J$60</f>
        <v>3.430991950901259E-2</v>
      </c>
      <c r="K88" s="239">
        <f>'Framework Data'!K$60</f>
        <v>3.7078027769383223E-2</v>
      </c>
      <c r="L88" s="239">
        <f>'Framework Data'!L$60</f>
        <v>2.5600548765354746E-2</v>
      </c>
      <c r="M88" s="239">
        <f>'Framework Data'!M$60</f>
        <v>3.245240311908091E-2</v>
      </c>
      <c r="N88" s="239">
        <f>'Framework Data'!N$60</f>
        <v>4.4254030559922199E-2</v>
      </c>
      <c r="O88" s="239">
        <f>'Framework Data'!O$60</f>
        <v>1.9530011103147588E-2</v>
      </c>
      <c r="P88" s="239">
        <f>'Framework Data'!P$60</f>
        <v>2.1687816746712229E-2</v>
      </c>
      <c r="Q88" s="239">
        <f>'Framework Data'!Q$60</f>
        <v>2.9502309241424173E-2</v>
      </c>
      <c r="R88" s="239">
        <f>'Framework Data'!R$60</f>
        <v>4.407677887295549E-2</v>
      </c>
      <c r="S88" s="239">
        <f>'Framework Data'!S$60</f>
        <v>3.899393075224182E-2</v>
      </c>
      <c r="T88" s="239">
        <f>'Framework Data'!T$60</f>
        <v>4.367086832887395E-2</v>
      </c>
      <c r="U88" s="239">
        <f>'Framework Data'!U$60</f>
        <v>4.3192451722335365E-2</v>
      </c>
      <c r="V88" s="239">
        <f>'Framework Data'!V$60</f>
        <v>1.8588910842709937E-2</v>
      </c>
      <c r="W88" s="239">
        <f>'Framework Data'!W$60</f>
        <v>-1.6664258267650212E-2</v>
      </c>
      <c r="X88" s="239">
        <f>'Framework Data'!X$60</f>
        <v>4.3103796996963692E-2</v>
      </c>
      <c r="Y88" s="239">
        <f>'Framework Data'!Y$60</f>
        <v>3.1267998172018995E-2</v>
      </c>
      <c r="Z88" s="239">
        <f>'Framework Data'!Z$60</f>
        <v>2.519738704496376E-2</v>
      </c>
      <c r="AA88" s="239">
        <f>'Framework Data'!AA$60</f>
        <v>2.6715070444901984E-2</v>
      </c>
      <c r="AB88" s="239">
        <f>'Framework Data'!AB$60</f>
        <v>2.8742216301226052E-2</v>
      </c>
      <c r="AC88" s="239">
        <f>'Framework Data'!AC$60</f>
        <v>2.9190340656972749E-2</v>
      </c>
      <c r="AD88" s="239">
        <f>'Framework Data'!AD$60</f>
        <v>2.6055721933096406E-2</v>
      </c>
      <c r="AE88" s="239">
        <f>'Framework Data'!AE$60</f>
        <v>3.2813286918142379E-2</v>
      </c>
      <c r="AF88" s="239">
        <f>'Framework Data'!AF$60</f>
        <v>3.0340607444099988E-2</v>
      </c>
      <c r="AG88" s="239">
        <f>'Framework Data'!AG$60</f>
        <v>2.3355581404925944E-2</v>
      </c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</row>
    <row r="89" spans="2:114" x14ac:dyDescent="0.2">
      <c r="B89" s="65" t="s">
        <v>97</v>
      </c>
      <c r="C89" s="65" t="s">
        <v>96</v>
      </c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239">
        <f>'Framework Data'!AG$61</f>
        <v>3.2000000000000001E-2</v>
      </c>
      <c r="AH89" s="239">
        <f>'Framework Data'!AH$61</f>
        <v>3.2000000000000001E-2</v>
      </c>
      <c r="AI89" s="239">
        <f>'Framework Data'!AI$61</f>
        <v>3.2000000000000001E-2</v>
      </c>
      <c r="AJ89" s="239">
        <f>'Framework Data'!AJ$61</f>
        <v>3.2000000000000001E-2</v>
      </c>
      <c r="AK89" s="239">
        <f>'Framework Data'!AK$61</f>
        <v>3.2000000000000001E-2</v>
      </c>
      <c r="AL89" s="239">
        <f>'Framework Data'!AL$61</f>
        <v>3.2000000000000001E-2</v>
      </c>
      <c r="AM89" s="239">
        <f>'Framework Data'!AM$61</f>
        <v>3.2000000000000001E-2</v>
      </c>
      <c r="AN89" s="239">
        <f>'Framework Data'!AN$61</f>
        <v>3.2000000000000001E-2</v>
      </c>
      <c r="AO89" s="239">
        <f>'Framework Data'!AO$61</f>
        <v>3.2000000000000001E-2</v>
      </c>
      <c r="AP89" s="239">
        <f>'Framework Data'!AP$61</f>
        <v>3.2000000000000001E-2</v>
      </c>
      <c r="AQ89" s="239">
        <f>'Framework Data'!AQ$61</f>
        <v>3.2000000000000001E-2</v>
      </c>
      <c r="AR89" s="239">
        <f>'Framework Data'!AR$61</f>
        <v>3.2000000000000001E-2</v>
      </c>
      <c r="AS89" s="239">
        <f>'Framework Data'!AS$61</f>
        <v>3.2000000000000001E-2</v>
      </c>
      <c r="AT89" s="239">
        <f>'Framework Data'!AT$61</f>
        <v>3.2000000000000001E-2</v>
      </c>
      <c r="AU89" s="239">
        <f>'Framework Data'!AU$61</f>
        <v>3.2000000000000001E-2</v>
      </c>
      <c r="AV89" s="239">
        <f>'Framework Data'!AV$61</f>
        <v>3.2000000000000001E-2</v>
      </c>
      <c r="AW89" s="239">
        <f>'Framework Data'!AW$61</f>
        <v>3.2000000000000001E-2</v>
      </c>
      <c r="AX89" s="239">
        <f>'Framework Data'!AX$61</f>
        <v>3.2000000000000001E-2</v>
      </c>
      <c r="AY89" s="239">
        <f>'Framework Data'!AY$61</f>
        <v>3.2000000000000001E-2</v>
      </c>
      <c r="AZ89" s="239">
        <f>'Framework Data'!AZ$61</f>
        <v>3.2000000000000001E-2</v>
      </c>
      <c r="BA89" s="239">
        <f>'Framework Data'!BA$61</f>
        <v>3.2000000000000001E-2</v>
      </c>
      <c r="BB89" s="239">
        <f>'Framework Data'!BB$61</f>
        <v>3.2000000000000001E-2</v>
      </c>
      <c r="BC89" s="239">
        <f>'Framework Data'!BC$61</f>
        <v>3.2000000000000001E-2</v>
      </c>
      <c r="BD89" s="239">
        <f>'Framework Data'!BD$61</f>
        <v>3.2000000000000001E-2</v>
      </c>
      <c r="BE89" s="239">
        <f>'Framework Data'!BE$61</f>
        <v>3.2000000000000001E-2</v>
      </c>
      <c r="BF89" s="239">
        <f>'Framework Data'!BF$61</f>
        <v>3.2000000000000001E-2</v>
      </c>
      <c r="BG89" s="239">
        <f>'Framework Data'!BG$61</f>
        <v>3.2000000000000001E-2</v>
      </c>
      <c r="BH89" s="239">
        <f>'Framework Data'!BH$61</f>
        <v>3.2000000000000001E-2</v>
      </c>
      <c r="BI89" s="239">
        <f>'Framework Data'!BI$61</f>
        <v>3.2000000000000001E-2</v>
      </c>
      <c r="BJ89" s="239">
        <f>'Framework Data'!BJ$61</f>
        <v>3.2000000000000001E-2</v>
      </c>
      <c r="BK89" s="239">
        <f>'Framework Data'!BK$61</f>
        <v>3.2000000000000001E-2</v>
      </c>
      <c r="BL89" s="239">
        <f>'Framework Data'!BL$61</f>
        <v>3.2000000000000001E-2</v>
      </c>
      <c r="BM89" s="239">
        <f>'Framework Data'!BM$61</f>
        <v>3.2000000000000001E-2</v>
      </c>
      <c r="BN89" s="239">
        <f>'Framework Data'!BN$61</f>
        <v>3.2000000000000001E-2</v>
      </c>
      <c r="BO89" s="239">
        <f>'Framework Data'!BO$61</f>
        <v>3.2000000000000001E-2</v>
      </c>
      <c r="BP89" s="239">
        <f>'Framework Data'!BP$61</f>
        <v>3.2000000000000001E-2</v>
      </c>
      <c r="BQ89" s="239">
        <f>'Framework Data'!BQ$61</f>
        <v>3.2000000000000001E-2</v>
      </c>
      <c r="BR89" s="239">
        <f>'Framework Data'!BR$61</f>
        <v>3.2000000000000001E-2</v>
      </c>
      <c r="BS89" s="239">
        <f>'Framework Data'!BS$61</f>
        <v>3.2000000000000001E-2</v>
      </c>
      <c r="BT89" s="239">
        <f>'Framework Data'!BT$61</f>
        <v>3.2000000000000001E-2</v>
      </c>
      <c r="BU89" s="239">
        <f>'Framework Data'!BU$61</f>
        <v>3.2000000000000001E-2</v>
      </c>
      <c r="BV89" s="239">
        <f>'Framework Data'!BV$61</f>
        <v>3.2000000000000001E-2</v>
      </c>
      <c r="BW89" s="239">
        <f>'Framework Data'!BW$61</f>
        <v>3.2000000000000001E-2</v>
      </c>
      <c r="BX89" s="239">
        <f>'Framework Data'!BX$61</f>
        <v>3.2000000000000001E-2</v>
      </c>
      <c r="BY89" s="239">
        <f>'Framework Data'!BY$61</f>
        <v>3.2000000000000001E-2</v>
      </c>
      <c r="BZ89" s="239">
        <f>'Framework Data'!BZ$61</f>
        <v>3.2000000000000001E-2</v>
      </c>
      <c r="CA89" s="239">
        <f>'Framework Data'!CA$61</f>
        <v>3.2000000000000001E-2</v>
      </c>
      <c r="CB89" s="239">
        <f>'Framework Data'!CB$61</f>
        <v>3.2000000000000001E-2</v>
      </c>
      <c r="CC89" s="239">
        <f>'Framework Data'!CC$61</f>
        <v>3.2000000000000001E-2</v>
      </c>
      <c r="CD89" s="239">
        <f>'Framework Data'!CD$61</f>
        <v>3.2000000000000001E-2</v>
      </c>
      <c r="CE89" s="239">
        <f>'Framework Data'!CE$61</f>
        <v>3.2000000000000001E-2</v>
      </c>
      <c r="CF89" s="239">
        <f>'Framework Data'!CF$61</f>
        <v>3.2000000000000001E-2</v>
      </c>
      <c r="CG89" s="239">
        <f>'Framework Data'!CG$61</f>
        <v>3.2000000000000001E-2</v>
      </c>
      <c r="CH89" s="239">
        <f>'Framework Data'!CH$61</f>
        <v>3.2000000000000001E-2</v>
      </c>
      <c r="CI89" s="239">
        <f>'Framework Data'!CI$61</f>
        <v>3.2000000000000001E-2</v>
      </c>
      <c r="CJ89" s="239">
        <f>'Framework Data'!CJ$61</f>
        <v>3.2000000000000001E-2</v>
      </c>
      <c r="CK89" s="239">
        <f>'Framework Data'!CK$61</f>
        <v>3.2000000000000001E-2</v>
      </c>
      <c r="CL89" s="239">
        <f>'Framework Data'!CL$61</f>
        <v>3.2000000000000001E-2</v>
      </c>
      <c r="CM89" s="239">
        <f>'Framework Data'!CM$61</f>
        <v>3.2000000000000001E-2</v>
      </c>
      <c r="CN89" s="239">
        <f>'Framework Data'!CN$61</f>
        <v>3.2000000000000001E-2</v>
      </c>
      <c r="CO89" s="239">
        <f>'Framework Data'!CO$61</f>
        <v>3.2000000000000001E-2</v>
      </c>
      <c r="CP89" s="239">
        <f>'Framework Data'!CP$61</f>
        <v>3.2000000000000001E-2</v>
      </c>
      <c r="CQ89" s="239">
        <f>'Framework Data'!CQ$61</f>
        <v>3.2000000000000001E-2</v>
      </c>
      <c r="CR89" s="239">
        <f>'Framework Data'!CR$61</f>
        <v>3.2000000000000001E-2</v>
      </c>
      <c r="CS89" s="239">
        <f>'Framework Data'!CS$61</f>
        <v>3.2000000000000001E-2</v>
      </c>
      <c r="CT89" s="239">
        <f>'Framework Data'!CT$61</f>
        <v>3.2000000000000001E-2</v>
      </c>
      <c r="CU89" s="239">
        <f>'Framework Data'!CU$61</f>
        <v>3.2000000000000001E-2</v>
      </c>
      <c r="CV89" s="239">
        <f>'Framework Data'!CV$61</f>
        <v>3.2000000000000001E-2</v>
      </c>
      <c r="CW89" s="239">
        <f>'Framework Data'!CW$61</f>
        <v>3.2000000000000001E-2</v>
      </c>
      <c r="CX89" s="239">
        <f>'Framework Data'!CX$61</f>
        <v>3.2000000000000001E-2</v>
      </c>
      <c r="CY89" s="239">
        <f>'Framework Data'!CY$61</f>
        <v>3.2000000000000001E-2</v>
      </c>
      <c r="CZ89" s="239">
        <f>'Framework Data'!CZ$61</f>
        <v>3.2000000000000001E-2</v>
      </c>
      <c r="DA89" s="239">
        <f>'Framework Data'!DA$61</f>
        <v>3.2000000000000001E-2</v>
      </c>
      <c r="DB89" s="239">
        <f>'Framework Data'!DB$61</f>
        <v>3.2000000000000001E-2</v>
      </c>
      <c r="DC89" s="239">
        <f>'Framework Data'!DC$61</f>
        <v>3.2000000000000001E-2</v>
      </c>
      <c r="DD89" s="239">
        <f>'Framework Data'!DD$61</f>
        <v>3.2000000000000001E-2</v>
      </c>
      <c r="DE89" s="239">
        <f>'Framework Data'!DE$61</f>
        <v>3.2000000000000001E-2</v>
      </c>
      <c r="DF89" s="239">
        <f>'Framework Data'!DF$61</f>
        <v>3.2000000000000001E-2</v>
      </c>
      <c r="DG89" s="239">
        <f>'Framework Data'!DG$61</f>
        <v>3.2000000000000001E-2</v>
      </c>
      <c r="DH89" s="239">
        <f>'Framework Data'!DH$61</f>
        <v>3.2000000000000001E-2</v>
      </c>
      <c r="DI89" s="239">
        <f>'Framework Data'!DI$61</f>
        <v>3.2000000000000001E-2</v>
      </c>
      <c r="DJ89" s="239">
        <f>'Framework Data'!DJ$61</f>
        <v>3.2000000000000001E-2</v>
      </c>
    </row>
    <row r="90" spans="2:114" x14ac:dyDescent="0.2">
      <c r="B90" s="65" t="s">
        <v>98</v>
      </c>
      <c r="C90" s="65" t="s">
        <v>96</v>
      </c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239">
        <f>'Framework Data'!AG$62</f>
        <v>3.2000000000000001E-2</v>
      </c>
      <c r="AH90" s="239">
        <f>'Framework Data'!AH$62</f>
        <v>3.2000000000000001E-2</v>
      </c>
      <c r="AI90" s="239">
        <f>'Framework Data'!AI$62</f>
        <v>3.2000000000000001E-2</v>
      </c>
      <c r="AJ90" s="239">
        <f>'Framework Data'!AJ$62</f>
        <v>3.2000000000000001E-2</v>
      </c>
      <c r="AK90" s="239">
        <f>'Framework Data'!AK$62</f>
        <v>3.2000000000000001E-2</v>
      </c>
      <c r="AL90" s="239">
        <f>'Framework Data'!AL$62</f>
        <v>3.2000000000000001E-2</v>
      </c>
      <c r="AM90" s="239">
        <f>'Framework Data'!AM$62</f>
        <v>3.2000000000000001E-2</v>
      </c>
      <c r="AN90" s="239">
        <f>'Framework Data'!AN$62</f>
        <v>3.2000000000000001E-2</v>
      </c>
      <c r="AO90" s="239">
        <f>'Framework Data'!AO$62</f>
        <v>3.2000000000000001E-2</v>
      </c>
      <c r="AP90" s="239">
        <f>'Framework Data'!AP$62</f>
        <v>3.2000000000000001E-2</v>
      </c>
      <c r="AQ90" s="239">
        <f>'Framework Data'!AQ$62</f>
        <v>3.2000000000000001E-2</v>
      </c>
      <c r="AR90" s="239">
        <f>'Framework Data'!AR$62</f>
        <v>3.2000000000000001E-2</v>
      </c>
      <c r="AS90" s="239">
        <f>'Framework Data'!AS$62</f>
        <v>3.2000000000000001E-2</v>
      </c>
      <c r="AT90" s="239">
        <f>'Framework Data'!AT$62</f>
        <v>3.2000000000000001E-2</v>
      </c>
      <c r="AU90" s="239">
        <f>'Framework Data'!AU$62</f>
        <v>3.2000000000000001E-2</v>
      </c>
      <c r="AV90" s="239">
        <f>'Framework Data'!AV$62</f>
        <v>3.2000000000000001E-2</v>
      </c>
      <c r="AW90" s="239">
        <f>'Framework Data'!AW$62</f>
        <v>3.2000000000000001E-2</v>
      </c>
      <c r="AX90" s="239">
        <f>'Framework Data'!AX$62</f>
        <v>3.2000000000000001E-2</v>
      </c>
      <c r="AY90" s="239">
        <f>'Framework Data'!AY$62</f>
        <v>3.2000000000000001E-2</v>
      </c>
      <c r="AZ90" s="239">
        <f>'Framework Data'!AZ$62</f>
        <v>3.2000000000000001E-2</v>
      </c>
      <c r="BA90" s="239">
        <f>'Framework Data'!BA$62</f>
        <v>3.2000000000000001E-2</v>
      </c>
      <c r="BB90" s="239">
        <f>'Framework Data'!BB$62</f>
        <v>3.2000000000000001E-2</v>
      </c>
      <c r="BC90" s="239">
        <f>'Framework Data'!BC$62</f>
        <v>3.2000000000000001E-2</v>
      </c>
      <c r="BD90" s="239">
        <f>'Framework Data'!BD$62</f>
        <v>3.2000000000000001E-2</v>
      </c>
      <c r="BE90" s="239">
        <f>'Framework Data'!BE$62</f>
        <v>3.2000000000000001E-2</v>
      </c>
      <c r="BF90" s="239">
        <f>'Framework Data'!BF$62</f>
        <v>3.2000000000000001E-2</v>
      </c>
      <c r="BG90" s="239">
        <f>'Framework Data'!BG$62</f>
        <v>3.2000000000000001E-2</v>
      </c>
      <c r="BH90" s="239">
        <f>'Framework Data'!BH$62</f>
        <v>3.2000000000000001E-2</v>
      </c>
      <c r="BI90" s="239">
        <f>'Framework Data'!BI$62</f>
        <v>3.2000000000000001E-2</v>
      </c>
      <c r="BJ90" s="239">
        <f>'Framework Data'!BJ$62</f>
        <v>3.2000000000000001E-2</v>
      </c>
      <c r="BK90" s="239">
        <f>'Framework Data'!BK$62</f>
        <v>3.2000000000000001E-2</v>
      </c>
      <c r="BL90" s="239">
        <f>'Framework Data'!BL$62</f>
        <v>3.2000000000000001E-2</v>
      </c>
      <c r="BM90" s="239">
        <f>'Framework Data'!BM$62</f>
        <v>3.2000000000000001E-2</v>
      </c>
      <c r="BN90" s="239">
        <f>'Framework Data'!BN$62</f>
        <v>3.2000000000000001E-2</v>
      </c>
      <c r="BO90" s="239">
        <f>'Framework Data'!BO$62</f>
        <v>3.2000000000000001E-2</v>
      </c>
      <c r="BP90" s="239">
        <f>'Framework Data'!BP$62</f>
        <v>3.2000000000000001E-2</v>
      </c>
      <c r="BQ90" s="239">
        <f>'Framework Data'!BQ$62</f>
        <v>3.2000000000000001E-2</v>
      </c>
      <c r="BR90" s="239">
        <f>'Framework Data'!BR$62</f>
        <v>3.2000000000000001E-2</v>
      </c>
      <c r="BS90" s="239">
        <f>'Framework Data'!BS$62</f>
        <v>3.2000000000000001E-2</v>
      </c>
      <c r="BT90" s="239">
        <f>'Framework Data'!BT$62</f>
        <v>3.2000000000000001E-2</v>
      </c>
      <c r="BU90" s="239">
        <f>'Framework Data'!BU$62</f>
        <v>3.2000000000000001E-2</v>
      </c>
      <c r="BV90" s="239">
        <f>'Framework Data'!BV$62</f>
        <v>3.2000000000000001E-2</v>
      </c>
      <c r="BW90" s="239">
        <f>'Framework Data'!BW$62</f>
        <v>3.2000000000000001E-2</v>
      </c>
      <c r="BX90" s="239">
        <f>'Framework Data'!BX$62</f>
        <v>3.2000000000000001E-2</v>
      </c>
      <c r="BY90" s="239">
        <f>'Framework Data'!BY$62</f>
        <v>3.2000000000000001E-2</v>
      </c>
      <c r="BZ90" s="239">
        <f>'Framework Data'!BZ$62</f>
        <v>3.2000000000000001E-2</v>
      </c>
      <c r="CA90" s="239">
        <f>'Framework Data'!CA$62</f>
        <v>3.2000000000000001E-2</v>
      </c>
      <c r="CB90" s="239">
        <f>'Framework Data'!CB$62</f>
        <v>3.2000000000000001E-2</v>
      </c>
      <c r="CC90" s="239">
        <f>'Framework Data'!CC$62</f>
        <v>3.2000000000000001E-2</v>
      </c>
      <c r="CD90" s="239">
        <f>'Framework Data'!CD$62</f>
        <v>3.2000000000000001E-2</v>
      </c>
      <c r="CE90" s="239">
        <f>'Framework Data'!CE$62</f>
        <v>3.2000000000000001E-2</v>
      </c>
      <c r="CF90" s="239">
        <f>'Framework Data'!CF$62</f>
        <v>3.2000000000000001E-2</v>
      </c>
      <c r="CG90" s="239">
        <f>'Framework Data'!CG$62</f>
        <v>3.2000000000000001E-2</v>
      </c>
      <c r="CH90" s="239">
        <f>'Framework Data'!CH$62</f>
        <v>3.2000000000000001E-2</v>
      </c>
      <c r="CI90" s="239">
        <f>'Framework Data'!CI$62</f>
        <v>3.2000000000000001E-2</v>
      </c>
      <c r="CJ90" s="239">
        <f>'Framework Data'!CJ$62</f>
        <v>3.2000000000000001E-2</v>
      </c>
      <c r="CK90" s="239">
        <f>'Framework Data'!CK$62</f>
        <v>3.2000000000000001E-2</v>
      </c>
      <c r="CL90" s="239">
        <f>'Framework Data'!CL$62</f>
        <v>3.2000000000000001E-2</v>
      </c>
      <c r="CM90" s="239">
        <f>'Framework Data'!CM$62</f>
        <v>3.2000000000000001E-2</v>
      </c>
      <c r="CN90" s="239">
        <f>'Framework Data'!CN$62</f>
        <v>3.2000000000000001E-2</v>
      </c>
      <c r="CO90" s="239">
        <f>'Framework Data'!CO$62</f>
        <v>3.2000000000000001E-2</v>
      </c>
      <c r="CP90" s="239">
        <f>'Framework Data'!CP$62</f>
        <v>3.2000000000000001E-2</v>
      </c>
      <c r="CQ90" s="239">
        <f>'Framework Data'!CQ$62</f>
        <v>3.2000000000000001E-2</v>
      </c>
      <c r="CR90" s="239">
        <f>'Framework Data'!CR$62</f>
        <v>3.2000000000000001E-2</v>
      </c>
      <c r="CS90" s="239">
        <f>'Framework Data'!CS$62</f>
        <v>3.2000000000000001E-2</v>
      </c>
      <c r="CT90" s="239">
        <f>'Framework Data'!CT$62</f>
        <v>3.2000000000000001E-2</v>
      </c>
      <c r="CU90" s="239">
        <f>'Framework Data'!CU$62</f>
        <v>3.2000000000000001E-2</v>
      </c>
      <c r="CV90" s="239">
        <f>'Framework Data'!CV$62</f>
        <v>3.2000000000000001E-2</v>
      </c>
      <c r="CW90" s="239">
        <f>'Framework Data'!CW$62</f>
        <v>3.2000000000000001E-2</v>
      </c>
      <c r="CX90" s="239">
        <f>'Framework Data'!CX$62</f>
        <v>3.2000000000000001E-2</v>
      </c>
      <c r="CY90" s="239">
        <f>'Framework Data'!CY$62</f>
        <v>3.2000000000000001E-2</v>
      </c>
      <c r="CZ90" s="239">
        <f>'Framework Data'!CZ$62</f>
        <v>3.2000000000000001E-2</v>
      </c>
      <c r="DA90" s="239">
        <f>'Framework Data'!DA$62</f>
        <v>3.2000000000000001E-2</v>
      </c>
      <c r="DB90" s="239">
        <f>'Framework Data'!DB$62</f>
        <v>3.2000000000000001E-2</v>
      </c>
      <c r="DC90" s="239">
        <f>'Framework Data'!DC$62</f>
        <v>3.2000000000000001E-2</v>
      </c>
      <c r="DD90" s="239">
        <f>'Framework Data'!DD$62</f>
        <v>3.2000000000000001E-2</v>
      </c>
      <c r="DE90" s="239">
        <f>'Framework Data'!DE$62</f>
        <v>3.2000000000000001E-2</v>
      </c>
      <c r="DF90" s="239">
        <f>'Framework Data'!DF$62</f>
        <v>3.2000000000000001E-2</v>
      </c>
      <c r="DG90" s="239">
        <f>'Framework Data'!DG$62</f>
        <v>3.2000000000000001E-2</v>
      </c>
      <c r="DH90" s="239">
        <f>'Framework Data'!DH$62</f>
        <v>3.2000000000000001E-2</v>
      </c>
      <c r="DI90" s="239">
        <f>'Framework Data'!DI$62</f>
        <v>3.2000000000000001E-2</v>
      </c>
      <c r="DJ90" s="239">
        <f>'Framework Data'!DJ$62</f>
        <v>3.2000000000000001E-2</v>
      </c>
    </row>
    <row r="91" spans="2:114" x14ac:dyDescent="0.2"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</row>
    <row r="92" spans="2:114" x14ac:dyDescent="0.2">
      <c r="B92" s="64" t="s">
        <v>99</v>
      </c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</row>
    <row r="93" spans="2:114" x14ac:dyDescent="0.2">
      <c r="B93" s="236" t="str">
        <f t="shared" ref="B93:B98" si="101">B3</f>
        <v>Fluid Cracking Catalysts</v>
      </c>
      <c r="C93" s="65" t="s">
        <v>96</v>
      </c>
      <c r="D93" s="73">
        <f t="shared" ref="D93:AA98" si="102">E93</f>
        <v>0.67</v>
      </c>
      <c r="E93" s="73">
        <f t="shared" si="102"/>
        <v>0.67</v>
      </c>
      <c r="F93" s="73">
        <f t="shared" si="102"/>
        <v>0.67</v>
      </c>
      <c r="G93" s="73">
        <f t="shared" si="102"/>
        <v>0.67</v>
      </c>
      <c r="H93" s="73">
        <f t="shared" si="102"/>
        <v>0.67</v>
      </c>
      <c r="I93" s="73">
        <f t="shared" si="102"/>
        <v>0.67</v>
      </c>
      <c r="J93" s="73">
        <f t="shared" si="102"/>
        <v>0.67</v>
      </c>
      <c r="K93" s="73">
        <f t="shared" si="102"/>
        <v>0.67</v>
      </c>
      <c r="L93" s="73">
        <f t="shared" si="102"/>
        <v>0.67</v>
      </c>
      <c r="M93" s="73">
        <f t="shared" si="102"/>
        <v>0.67</v>
      </c>
      <c r="N93" s="73">
        <f t="shared" si="102"/>
        <v>0.67</v>
      </c>
      <c r="O93" s="73">
        <f t="shared" si="102"/>
        <v>0.67</v>
      </c>
      <c r="P93" s="73">
        <f t="shared" si="102"/>
        <v>0.67</v>
      </c>
      <c r="Q93" s="73">
        <f t="shared" si="102"/>
        <v>0.67</v>
      </c>
      <c r="R93" s="73">
        <f t="shared" si="102"/>
        <v>0.67</v>
      </c>
      <c r="S93" s="73">
        <f t="shared" si="102"/>
        <v>0.67</v>
      </c>
      <c r="T93" s="73">
        <f t="shared" si="102"/>
        <v>0.67</v>
      </c>
      <c r="U93" s="73">
        <f t="shared" si="102"/>
        <v>0.67</v>
      </c>
      <c r="V93" s="73">
        <f t="shared" si="102"/>
        <v>0.67</v>
      </c>
      <c r="W93" s="73">
        <f t="shared" si="102"/>
        <v>0.67</v>
      </c>
      <c r="X93" s="73">
        <f t="shared" si="102"/>
        <v>0.67</v>
      </c>
      <c r="Y93" s="73">
        <f t="shared" si="102"/>
        <v>0.67</v>
      </c>
      <c r="Z93" s="73">
        <f t="shared" si="102"/>
        <v>0.67</v>
      </c>
      <c r="AA93" s="73">
        <f t="shared" si="102"/>
        <v>0.67</v>
      </c>
      <c r="AB93" s="73">
        <f>AC93</f>
        <v>0.67</v>
      </c>
      <c r="AC93" s="73">
        <f>'Data Non-Energy-Sector'!E51</f>
        <v>0.67</v>
      </c>
      <c r="AD93" s="73">
        <f>AC93</f>
        <v>0.67</v>
      </c>
      <c r="AE93" s="73">
        <f t="shared" ref="AE93:AG98" si="103">AD93</f>
        <v>0.67</v>
      </c>
      <c r="AF93" s="73">
        <f t="shared" si="103"/>
        <v>0.67</v>
      </c>
      <c r="AG93" s="73">
        <f t="shared" si="103"/>
        <v>0.67</v>
      </c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</row>
    <row r="94" spans="2:114" x14ac:dyDescent="0.2">
      <c r="B94" s="236" t="str">
        <f t="shared" si="101"/>
        <v>Batteries</v>
      </c>
      <c r="C94" s="65" t="s">
        <v>96</v>
      </c>
      <c r="D94" s="73">
        <f t="shared" si="102"/>
        <v>0.1</v>
      </c>
      <c r="E94" s="73">
        <f t="shared" si="102"/>
        <v>0.1</v>
      </c>
      <c r="F94" s="73">
        <f t="shared" si="102"/>
        <v>0.1</v>
      </c>
      <c r="G94" s="73">
        <f t="shared" si="102"/>
        <v>0.1</v>
      </c>
      <c r="H94" s="73">
        <f t="shared" si="102"/>
        <v>0.1</v>
      </c>
      <c r="I94" s="73">
        <f t="shared" si="102"/>
        <v>0.1</v>
      </c>
      <c r="J94" s="73">
        <f t="shared" si="102"/>
        <v>0.1</v>
      </c>
      <c r="K94" s="73">
        <f t="shared" si="102"/>
        <v>0.1</v>
      </c>
      <c r="L94" s="73">
        <f t="shared" si="102"/>
        <v>0.1</v>
      </c>
      <c r="M94" s="73">
        <f t="shared" si="102"/>
        <v>0.1</v>
      </c>
      <c r="N94" s="73">
        <f t="shared" si="102"/>
        <v>0.1</v>
      </c>
      <c r="O94" s="73">
        <f t="shared" si="102"/>
        <v>0.1</v>
      </c>
      <c r="P94" s="73">
        <f t="shared" si="102"/>
        <v>0.1</v>
      </c>
      <c r="Q94" s="73">
        <f t="shared" si="102"/>
        <v>0.1</v>
      </c>
      <c r="R94" s="73">
        <f t="shared" si="102"/>
        <v>0.1</v>
      </c>
      <c r="S94" s="73">
        <f t="shared" si="102"/>
        <v>0.1</v>
      </c>
      <c r="T94" s="73">
        <f t="shared" si="102"/>
        <v>0.1</v>
      </c>
      <c r="U94" s="73">
        <f t="shared" si="102"/>
        <v>0.1</v>
      </c>
      <c r="V94" s="73">
        <f t="shared" si="102"/>
        <v>0.1</v>
      </c>
      <c r="W94" s="73">
        <f t="shared" si="102"/>
        <v>0.1</v>
      </c>
      <c r="X94" s="73">
        <f t="shared" si="102"/>
        <v>0.1</v>
      </c>
      <c r="Y94" s="73">
        <f t="shared" si="102"/>
        <v>0.1</v>
      </c>
      <c r="Z94" s="73">
        <f t="shared" si="102"/>
        <v>0.1</v>
      </c>
      <c r="AA94" s="73">
        <f t="shared" si="102"/>
        <v>0.1</v>
      </c>
      <c r="AB94" s="73">
        <f t="shared" ref="AB94:AB98" si="104">AC94</f>
        <v>0.1</v>
      </c>
      <c r="AC94" s="73">
        <f>'Data Non-Energy-Sector'!E52</f>
        <v>0.1</v>
      </c>
      <c r="AD94" s="73">
        <f t="shared" ref="AD94:AD98" si="105">AC94</f>
        <v>0.1</v>
      </c>
      <c r="AE94" s="73">
        <f t="shared" si="103"/>
        <v>0.1</v>
      </c>
      <c r="AF94" s="73">
        <f t="shared" si="103"/>
        <v>0.1</v>
      </c>
      <c r="AG94" s="73">
        <f t="shared" si="103"/>
        <v>0.1</v>
      </c>
      <c r="AH94" s="65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  <c r="CJ94" s="73"/>
      <c r="CK94" s="73"/>
      <c r="CL94" s="73"/>
      <c r="CM94" s="73"/>
      <c r="CN94" s="73"/>
      <c r="CO94" s="73"/>
      <c r="CP94" s="73"/>
      <c r="CQ94" s="73"/>
      <c r="CR94" s="73"/>
      <c r="CS94" s="73"/>
      <c r="CT94" s="73"/>
      <c r="CU94" s="73"/>
      <c r="CV94" s="73"/>
      <c r="CW94" s="73"/>
      <c r="CX94" s="73"/>
      <c r="CY94" s="73"/>
      <c r="CZ94" s="73"/>
      <c r="DA94" s="73"/>
      <c r="DB94" s="73"/>
      <c r="DC94" s="73"/>
      <c r="DD94" s="73"/>
      <c r="DE94" s="73"/>
      <c r="DF94" s="73"/>
      <c r="DG94" s="73"/>
      <c r="DH94" s="73"/>
      <c r="DI94" s="73"/>
      <c r="DJ94" s="73"/>
    </row>
    <row r="95" spans="2:114" x14ac:dyDescent="0.2">
      <c r="B95" s="236" t="str">
        <f t="shared" si="101"/>
        <v>Glass &amp; Ceramics</v>
      </c>
      <c r="C95" s="65" t="s">
        <v>96</v>
      </c>
      <c r="D95" s="73">
        <f t="shared" si="102"/>
        <v>0.13</v>
      </c>
      <c r="E95" s="73">
        <f t="shared" si="102"/>
        <v>0.13</v>
      </c>
      <c r="F95" s="73">
        <f t="shared" si="102"/>
        <v>0.13</v>
      </c>
      <c r="G95" s="73">
        <f t="shared" si="102"/>
        <v>0.13</v>
      </c>
      <c r="H95" s="73">
        <f t="shared" si="102"/>
        <v>0.13</v>
      </c>
      <c r="I95" s="73">
        <f t="shared" si="102"/>
        <v>0.13</v>
      </c>
      <c r="J95" s="73">
        <f t="shared" si="102"/>
        <v>0.13</v>
      </c>
      <c r="K95" s="73">
        <f t="shared" si="102"/>
        <v>0.13</v>
      </c>
      <c r="L95" s="73">
        <f t="shared" si="102"/>
        <v>0.13</v>
      </c>
      <c r="M95" s="73">
        <f t="shared" si="102"/>
        <v>0.13</v>
      </c>
      <c r="N95" s="73">
        <f t="shared" si="102"/>
        <v>0.13</v>
      </c>
      <c r="O95" s="73">
        <f t="shared" si="102"/>
        <v>0.13</v>
      </c>
      <c r="P95" s="73">
        <f t="shared" si="102"/>
        <v>0.13</v>
      </c>
      <c r="Q95" s="73">
        <f t="shared" si="102"/>
        <v>0.13</v>
      </c>
      <c r="R95" s="73">
        <f t="shared" si="102"/>
        <v>0.13</v>
      </c>
      <c r="S95" s="73">
        <f t="shared" si="102"/>
        <v>0.13</v>
      </c>
      <c r="T95" s="73">
        <f t="shared" si="102"/>
        <v>0.13</v>
      </c>
      <c r="U95" s="73">
        <f t="shared" si="102"/>
        <v>0.13</v>
      </c>
      <c r="V95" s="73">
        <f t="shared" si="102"/>
        <v>0.13</v>
      </c>
      <c r="W95" s="73">
        <f t="shared" si="102"/>
        <v>0.13</v>
      </c>
      <c r="X95" s="73">
        <f t="shared" si="102"/>
        <v>0.13</v>
      </c>
      <c r="Y95" s="73">
        <f t="shared" si="102"/>
        <v>0.13</v>
      </c>
      <c r="Z95" s="73">
        <f t="shared" si="102"/>
        <v>0.13</v>
      </c>
      <c r="AA95" s="73">
        <f t="shared" si="102"/>
        <v>0.13</v>
      </c>
      <c r="AB95" s="73">
        <f t="shared" si="104"/>
        <v>0.13</v>
      </c>
      <c r="AC95" s="73">
        <f>'Data Non-Energy-Sector'!E53</f>
        <v>0.13</v>
      </c>
      <c r="AD95" s="73">
        <f t="shared" si="105"/>
        <v>0.13</v>
      </c>
      <c r="AE95" s="73">
        <f t="shared" si="103"/>
        <v>0.13</v>
      </c>
      <c r="AF95" s="73">
        <f t="shared" si="103"/>
        <v>0.13</v>
      </c>
      <c r="AG95" s="73">
        <f t="shared" si="103"/>
        <v>0.13</v>
      </c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</row>
    <row r="96" spans="2:114" x14ac:dyDescent="0.2">
      <c r="B96" s="236" t="str">
        <f t="shared" si="101"/>
        <v>Polishing Powders</v>
      </c>
      <c r="C96" s="65" t="s">
        <v>96</v>
      </c>
      <c r="D96" s="73">
        <f t="shared" si="102"/>
        <v>0.05</v>
      </c>
      <c r="E96" s="73">
        <f t="shared" si="102"/>
        <v>0.05</v>
      </c>
      <c r="F96" s="73">
        <f t="shared" si="102"/>
        <v>0.05</v>
      </c>
      <c r="G96" s="73">
        <f t="shared" si="102"/>
        <v>0.05</v>
      </c>
      <c r="H96" s="73">
        <f t="shared" si="102"/>
        <v>0.05</v>
      </c>
      <c r="I96" s="73">
        <f t="shared" si="102"/>
        <v>0.05</v>
      </c>
      <c r="J96" s="73">
        <f t="shared" si="102"/>
        <v>0.05</v>
      </c>
      <c r="K96" s="73">
        <f t="shared" si="102"/>
        <v>0.05</v>
      </c>
      <c r="L96" s="73">
        <f t="shared" si="102"/>
        <v>0.05</v>
      </c>
      <c r="M96" s="73">
        <f t="shared" si="102"/>
        <v>0.05</v>
      </c>
      <c r="N96" s="73">
        <f t="shared" si="102"/>
        <v>0.05</v>
      </c>
      <c r="O96" s="73">
        <f t="shared" si="102"/>
        <v>0.05</v>
      </c>
      <c r="P96" s="73">
        <f t="shared" si="102"/>
        <v>0.05</v>
      </c>
      <c r="Q96" s="73">
        <f t="shared" si="102"/>
        <v>0.05</v>
      </c>
      <c r="R96" s="73">
        <f t="shared" si="102"/>
        <v>0.05</v>
      </c>
      <c r="S96" s="73">
        <f t="shared" si="102"/>
        <v>0.05</v>
      </c>
      <c r="T96" s="73">
        <f t="shared" si="102"/>
        <v>0.05</v>
      </c>
      <c r="U96" s="73">
        <f t="shared" si="102"/>
        <v>0.05</v>
      </c>
      <c r="V96" s="73">
        <f t="shared" si="102"/>
        <v>0.05</v>
      </c>
      <c r="W96" s="73">
        <f t="shared" si="102"/>
        <v>0.05</v>
      </c>
      <c r="X96" s="73">
        <f t="shared" si="102"/>
        <v>0.05</v>
      </c>
      <c r="Y96" s="73">
        <f t="shared" si="102"/>
        <v>0.05</v>
      </c>
      <c r="Z96" s="73">
        <f t="shared" si="102"/>
        <v>0.05</v>
      </c>
      <c r="AA96" s="73">
        <f t="shared" si="102"/>
        <v>0.05</v>
      </c>
      <c r="AB96" s="73">
        <f t="shared" si="104"/>
        <v>0.05</v>
      </c>
      <c r="AC96" s="73">
        <f>'Data Non-Energy-Sector'!E54</f>
        <v>0.05</v>
      </c>
      <c r="AD96" s="73">
        <f t="shared" si="105"/>
        <v>0.05</v>
      </c>
      <c r="AE96" s="73">
        <f t="shared" si="103"/>
        <v>0.05</v>
      </c>
      <c r="AF96" s="73">
        <f t="shared" si="103"/>
        <v>0.05</v>
      </c>
      <c r="AG96" s="73">
        <f t="shared" si="103"/>
        <v>0.05</v>
      </c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</row>
    <row r="97" spans="2:114" x14ac:dyDescent="0.2">
      <c r="B97" s="236" t="str">
        <f t="shared" si="101"/>
        <v>Metal</v>
      </c>
      <c r="C97" s="65" t="s">
        <v>96</v>
      </c>
      <c r="D97" s="73">
        <f t="shared" si="102"/>
        <v>0.03</v>
      </c>
      <c r="E97" s="73">
        <f t="shared" si="102"/>
        <v>0.03</v>
      </c>
      <c r="F97" s="73">
        <f t="shared" si="102"/>
        <v>0.03</v>
      </c>
      <c r="G97" s="73">
        <f t="shared" si="102"/>
        <v>0.03</v>
      </c>
      <c r="H97" s="73">
        <f t="shared" si="102"/>
        <v>0.03</v>
      </c>
      <c r="I97" s="73">
        <f t="shared" si="102"/>
        <v>0.03</v>
      </c>
      <c r="J97" s="73">
        <f t="shared" si="102"/>
        <v>0.03</v>
      </c>
      <c r="K97" s="73">
        <f t="shared" si="102"/>
        <v>0.03</v>
      </c>
      <c r="L97" s="73">
        <f t="shared" si="102"/>
        <v>0.03</v>
      </c>
      <c r="M97" s="73">
        <f t="shared" si="102"/>
        <v>0.03</v>
      </c>
      <c r="N97" s="73">
        <f t="shared" si="102"/>
        <v>0.03</v>
      </c>
      <c r="O97" s="73">
        <f t="shared" si="102"/>
        <v>0.03</v>
      </c>
      <c r="P97" s="73">
        <f t="shared" si="102"/>
        <v>0.03</v>
      </c>
      <c r="Q97" s="73">
        <f t="shared" si="102"/>
        <v>0.03</v>
      </c>
      <c r="R97" s="73">
        <f t="shared" si="102"/>
        <v>0.03</v>
      </c>
      <c r="S97" s="73">
        <f t="shared" si="102"/>
        <v>0.03</v>
      </c>
      <c r="T97" s="73">
        <f t="shared" si="102"/>
        <v>0.03</v>
      </c>
      <c r="U97" s="73">
        <f t="shared" si="102"/>
        <v>0.03</v>
      </c>
      <c r="V97" s="73">
        <f t="shared" si="102"/>
        <v>0.03</v>
      </c>
      <c r="W97" s="73">
        <f t="shared" si="102"/>
        <v>0.03</v>
      </c>
      <c r="X97" s="73">
        <f t="shared" si="102"/>
        <v>0.03</v>
      </c>
      <c r="Y97" s="73">
        <f t="shared" si="102"/>
        <v>0.03</v>
      </c>
      <c r="Z97" s="73">
        <f t="shared" si="102"/>
        <v>0.03</v>
      </c>
      <c r="AA97" s="73">
        <f t="shared" si="102"/>
        <v>0.03</v>
      </c>
      <c r="AB97" s="73">
        <f t="shared" si="104"/>
        <v>0.03</v>
      </c>
      <c r="AC97" s="73">
        <f>'Data Non-Energy-Sector'!E55</f>
        <v>0.03</v>
      </c>
      <c r="AD97" s="73">
        <f t="shared" si="105"/>
        <v>0.03</v>
      </c>
      <c r="AE97" s="73">
        <f t="shared" si="103"/>
        <v>0.03</v>
      </c>
      <c r="AF97" s="73">
        <f t="shared" si="103"/>
        <v>0.03</v>
      </c>
      <c r="AG97" s="73">
        <f t="shared" si="103"/>
        <v>0.03</v>
      </c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</row>
    <row r="98" spans="2:114" x14ac:dyDescent="0.2">
      <c r="B98" s="236" t="str">
        <f t="shared" si="101"/>
        <v>Lighting</v>
      </c>
      <c r="C98" s="65" t="s">
        <v>96</v>
      </c>
      <c r="D98" s="73">
        <f t="shared" si="102"/>
        <v>0.02</v>
      </c>
      <c r="E98" s="73">
        <f t="shared" si="102"/>
        <v>0.02</v>
      </c>
      <c r="F98" s="73">
        <f t="shared" si="102"/>
        <v>0.02</v>
      </c>
      <c r="G98" s="73">
        <f t="shared" si="102"/>
        <v>0.02</v>
      </c>
      <c r="H98" s="73">
        <f t="shared" si="102"/>
        <v>0.02</v>
      </c>
      <c r="I98" s="73">
        <f t="shared" si="102"/>
        <v>0.02</v>
      </c>
      <c r="J98" s="73">
        <f t="shared" si="102"/>
        <v>0.02</v>
      </c>
      <c r="K98" s="73">
        <f t="shared" si="102"/>
        <v>0.02</v>
      </c>
      <c r="L98" s="73">
        <f t="shared" si="102"/>
        <v>0.02</v>
      </c>
      <c r="M98" s="73">
        <f t="shared" si="102"/>
        <v>0.02</v>
      </c>
      <c r="N98" s="73">
        <f t="shared" si="102"/>
        <v>0.02</v>
      </c>
      <c r="O98" s="73">
        <f t="shared" si="102"/>
        <v>0.02</v>
      </c>
      <c r="P98" s="73">
        <f t="shared" si="102"/>
        <v>0.02</v>
      </c>
      <c r="Q98" s="73">
        <f t="shared" si="102"/>
        <v>0.02</v>
      </c>
      <c r="R98" s="73">
        <f t="shared" si="102"/>
        <v>0.02</v>
      </c>
      <c r="S98" s="73">
        <f t="shared" si="102"/>
        <v>0.02</v>
      </c>
      <c r="T98" s="73">
        <f t="shared" si="102"/>
        <v>0.02</v>
      </c>
      <c r="U98" s="73">
        <f t="shared" si="102"/>
        <v>0.02</v>
      </c>
      <c r="V98" s="73">
        <f t="shared" si="102"/>
        <v>0.02</v>
      </c>
      <c r="W98" s="73">
        <f t="shared" si="102"/>
        <v>0.02</v>
      </c>
      <c r="X98" s="73">
        <f t="shared" si="102"/>
        <v>0.02</v>
      </c>
      <c r="Y98" s="73">
        <f t="shared" si="102"/>
        <v>0.02</v>
      </c>
      <c r="Z98" s="73">
        <f t="shared" si="102"/>
        <v>0.02</v>
      </c>
      <c r="AA98" s="73">
        <f t="shared" si="102"/>
        <v>0.02</v>
      </c>
      <c r="AB98" s="73">
        <f t="shared" si="104"/>
        <v>0.02</v>
      </c>
      <c r="AC98" s="73">
        <f>'Data Non-Energy-Sector'!E56</f>
        <v>0.02</v>
      </c>
      <c r="AD98" s="73">
        <f t="shared" si="105"/>
        <v>0.02</v>
      </c>
      <c r="AE98" s="73">
        <f t="shared" si="103"/>
        <v>0.02</v>
      </c>
      <c r="AF98" s="73">
        <f t="shared" si="103"/>
        <v>0.02</v>
      </c>
      <c r="AG98" s="73">
        <f t="shared" si="103"/>
        <v>0.02</v>
      </c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</row>
    <row r="99" spans="2:114" x14ac:dyDescent="0.2">
      <c r="B99" s="64" t="s">
        <v>99</v>
      </c>
      <c r="C99" s="65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</row>
    <row r="100" spans="2:114" x14ac:dyDescent="0.2">
      <c r="B100" s="64" t="s">
        <v>57</v>
      </c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</row>
    <row r="101" spans="2:114" x14ac:dyDescent="0.2">
      <c r="B101" s="236" t="str">
        <f>B93</f>
        <v>Fluid Cracking Catalysts</v>
      </c>
      <c r="C101" s="65" t="s">
        <v>2</v>
      </c>
      <c r="D101" s="74">
        <f t="shared" ref="D101:AF101" si="106">D$86*D93</f>
        <v>8446.4687911399651</v>
      </c>
      <c r="E101" s="74">
        <f t="shared" si="106"/>
        <v>8698.0318550967295</v>
      </c>
      <c r="F101" s="74">
        <f t="shared" si="106"/>
        <v>8829.2382937428665</v>
      </c>
      <c r="G101" s="74">
        <f t="shared" si="106"/>
        <v>8986.1284389876128</v>
      </c>
      <c r="H101" s="74">
        <f t="shared" si="106"/>
        <v>9120.2340484792894</v>
      </c>
      <c r="I101" s="74">
        <f t="shared" si="106"/>
        <v>11334.448576787416</v>
      </c>
      <c r="J101" s="74">
        <f t="shared" si="106"/>
        <v>12068.725042002821</v>
      </c>
      <c r="K101" s="74">
        <f t="shared" si="106"/>
        <v>11379.950971796414</v>
      </c>
      <c r="L101" s="74">
        <f t="shared" si="106"/>
        <v>10973.167371630361</v>
      </c>
      <c r="M101" s="74">
        <f t="shared" si="106"/>
        <v>11785.361711836913</v>
      </c>
      <c r="N101" s="74">
        <f t="shared" si="106"/>
        <v>12040.542804843266</v>
      </c>
      <c r="O101" s="74">
        <f t="shared" si="106"/>
        <v>12080.400153882163</v>
      </c>
      <c r="P101" s="74">
        <f t="shared" si="106"/>
        <v>14268.830392256463</v>
      </c>
      <c r="Q101" s="74">
        <f t="shared" si="106"/>
        <v>14432.890481053129</v>
      </c>
      <c r="R101" s="74">
        <f t="shared" si="106"/>
        <v>14904.913494258166</v>
      </c>
      <c r="S101" s="74">
        <f t="shared" si="106"/>
        <v>18033.867761394431</v>
      </c>
      <c r="T101" s="74">
        <f t="shared" si="106"/>
        <v>18094.569274250913</v>
      </c>
      <c r="U101" s="74">
        <f t="shared" si="106"/>
        <v>18303.287967908989</v>
      </c>
      <c r="V101" s="74">
        <f t="shared" si="106"/>
        <v>18365.313897553158</v>
      </c>
      <c r="W101" s="74">
        <f t="shared" si="106"/>
        <v>19765.260470692305</v>
      </c>
      <c r="X101" s="74">
        <f t="shared" si="106"/>
        <v>19832.697771594463</v>
      </c>
      <c r="Y101" s="74">
        <f t="shared" si="106"/>
        <v>16608.76878372232</v>
      </c>
      <c r="Z101" s="74">
        <f t="shared" si="106"/>
        <v>16459.140235570067</v>
      </c>
      <c r="AA101" s="74">
        <f t="shared" si="106"/>
        <v>16459.140236843046</v>
      </c>
      <c r="AB101" s="74">
        <f t="shared" si="106"/>
        <v>18404.311355962276</v>
      </c>
      <c r="AC101" s="74">
        <f t="shared" si="106"/>
        <v>19451.711189162965</v>
      </c>
      <c r="AD101" s="74">
        <f t="shared" si="106"/>
        <v>19302.048816130788</v>
      </c>
      <c r="AE101" s="74">
        <f t="shared" si="106"/>
        <v>19750.840953197054</v>
      </c>
      <c r="AF101" s="74">
        <f t="shared" si="106"/>
        <v>28429.220478072762</v>
      </c>
      <c r="AG101" s="74">
        <f t="shared" ref="AG101" si="107">AG$86*AG93</f>
        <v>31421.773953470416</v>
      </c>
      <c r="AH101" s="74">
        <f t="shared" ref="AH101:AW101" si="108">AG101*(1+AH$89)</f>
        <v>32427.270719981469</v>
      </c>
      <c r="AI101" s="74">
        <f t="shared" si="108"/>
        <v>33464.94338302088</v>
      </c>
      <c r="AJ101" s="74">
        <f t="shared" si="108"/>
        <v>34535.821571277549</v>
      </c>
      <c r="AK101" s="74">
        <f t="shared" si="108"/>
        <v>35640.967861558434</v>
      </c>
      <c r="AL101" s="74">
        <f t="shared" si="108"/>
        <v>36781.478833128305</v>
      </c>
      <c r="AM101" s="74">
        <f t="shared" si="108"/>
        <v>37958.486155788414</v>
      </c>
      <c r="AN101" s="74">
        <f t="shared" si="108"/>
        <v>39173.157712773645</v>
      </c>
      <c r="AO101" s="74">
        <f t="shared" si="108"/>
        <v>40426.698759582403</v>
      </c>
      <c r="AP101" s="74">
        <f t="shared" si="108"/>
        <v>41720.353119889041</v>
      </c>
      <c r="AQ101" s="74">
        <f t="shared" si="108"/>
        <v>43055.404419725492</v>
      </c>
      <c r="AR101" s="74">
        <f t="shared" si="108"/>
        <v>44433.177361156711</v>
      </c>
      <c r="AS101" s="74">
        <f t="shared" si="108"/>
        <v>45855.03903671373</v>
      </c>
      <c r="AT101" s="74">
        <f t="shared" si="108"/>
        <v>47322.400285888572</v>
      </c>
      <c r="AU101" s="74">
        <f t="shared" si="108"/>
        <v>48836.717095037005</v>
      </c>
      <c r="AV101" s="74">
        <f t="shared" si="108"/>
        <v>50399.492042078193</v>
      </c>
      <c r="AW101" s="74">
        <f t="shared" si="108"/>
        <v>52012.275787424696</v>
      </c>
      <c r="AX101" s="74">
        <f t="shared" ref="AW101:BL106" si="109">AW101*(1+AX$89)</f>
        <v>53676.668612622285</v>
      </c>
      <c r="AY101" s="74">
        <f t="shared" si="109"/>
        <v>55394.322008226198</v>
      </c>
      <c r="AZ101" s="74">
        <f t="shared" si="109"/>
        <v>57166.940312489438</v>
      </c>
      <c r="BA101" s="74">
        <f t="shared" si="109"/>
        <v>58996.282402489102</v>
      </c>
      <c r="BB101" s="74">
        <f t="shared" si="109"/>
        <v>60884.163439368756</v>
      </c>
      <c r="BC101" s="74">
        <f t="shared" si="109"/>
        <v>62832.45666942856</v>
      </c>
      <c r="BD101" s="74">
        <f t="shared" si="109"/>
        <v>64843.095282850278</v>
      </c>
      <c r="BE101" s="74">
        <f t="shared" si="109"/>
        <v>66918.074331901487</v>
      </c>
      <c r="BF101" s="74">
        <f t="shared" si="109"/>
        <v>69059.452710522339</v>
      </c>
      <c r="BG101" s="74">
        <f t="shared" si="109"/>
        <v>71269.35519725905</v>
      </c>
      <c r="BH101" s="74">
        <f t="shared" si="109"/>
        <v>73549.974563571348</v>
      </c>
      <c r="BI101" s="74">
        <f t="shared" si="109"/>
        <v>75903.573749605639</v>
      </c>
      <c r="BJ101" s="74">
        <f t="shared" si="109"/>
        <v>78332.488109593018</v>
      </c>
      <c r="BK101" s="74">
        <f t="shared" si="109"/>
        <v>80839.127729100001</v>
      </c>
      <c r="BL101" s="74">
        <f t="shared" si="109"/>
        <v>83425.979816431209</v>
      </c>
      <c r="BM101" s="74">
        <f t="shared" ref="BM101:BM106" si="110">BL101*(1+BM$89)</f>
        <v>86095.611170557007</v>
      </c>
      <c r="BN101" s="74">
        <f t="shared" ref="BN101:BN106" si="111">BM101*(1+BN$89)</f>
        <v>88850.67072801484</v>
      </c>
      <c r="BO101" s="74">
        <f t="shared" ref="BO101:BO106" si="112">BN101*(1+BO$89)</f>
        <v>91693.892191311315</v>
      </c>
      <c r="BP101" s="74">
        <f t="shared" ref="BP101:BP106" si="113">BO101*(1+BP$89)</f>
        <v>94628.096741433284</v>
      </c>
      <c r="BQ101" s="74">
        <f t="shared" ref="BQ101:BQ106" si="114">BP101*(1+BQ$89)</f>
        <v>97656.195837159146</v>
      </c>
      <c r="BR101" s="74">
        <f t="shared" ref="BR101:BR106" si="115">BQ101*(1+BR$89)</f>
        <v>100781.19410394825</v>
      </c>
      <c r="BS101" s="74">
        <f t="shared" ref="BS101:BS106" si="116">BR101*(1+BS$89)</f>
        <v>104006.1923152746</v>
      </c>
      <c r="BT101" s="74">
        <f t="shared" ref="BT101:BT106" si="117">BS101*(1+BT$89)</f>
        <v>107334.3904693634</v>
      </c>
      <c r="BU101" s="74">
        <f t="shared" ref="BU101:BU106" si="118">BT101*(1+BU$89)</f>
        <v>110769.09096438302</v>
      </c>
      <c r="BV101" s="74">
        <f t="shared" ref="BV101:BV106" si="119">BU101*(1+BV$89)</f>
        <v>114313.70187524328</v>
      </c>
      <c r="BW101" s="74">
        <f t="shared" ref="BW101:BW106" si="120">BV101*(1+BW$89)</f>
        <v>117971.74033525106</v>
      </c>
      <c r="BX101" s="74">
        <f t="shared" ref="BX101:BX106" si="121">BW101*(1+BX$89)</f>
        <v>121746.83602597909</v>
      </c>
      <c r="BY101" s="74">
        <f t="shared" ref="BY101:BY106" si="122">BX101*(1+BY$89)</f>
        <v>125642.73477881042</v>
      </c>
      <c r="BZ101" s="74">
        <f t="shared" ref="BZ101:BZ106" si="123">BY101*(1+BZ$89)</f>
        <v>129663.30229173235</v>
      </c>
      <c r="CA101" s="74">
        <f t="shared" ref="CA101:CA106" si="124">BZ101*(1+CA$89)</f>
        <v>133812.5279650678</v>
      </c>
      <c r="CB101" s="74">
        <f t="shared" ref="CB101:CB106" si="125">CA101*(1+CB$89)</f>
        <v>138094.52885994996</v>
      </c>
      <c r="CC101" s="74">
        <f t="shared" ref="CC101:CC106" si="126">CB101*(1+CC$89)</f>
        <v>142513.55378346838</v>
      </c>
      <c r="CD101" s="74">
        <f t="shared" ref="CD101:CD106" si="127">CC101*(1+CD$89)</f>
        <v>147073.98750453937</v>
      </c>
      <c r="CE101" s="74">
        <f t="shared" ref="CE101:CE106" si="128">CD101*(1+CE$89)</f>
        <v>151780.35510468463</v>
      </c>
      <c r="CF101" s="74">
        <f t="shared" ref="CF101:CF106" si="129">CE101*(1+CF$89)</f>
        <v>156637.32646803453</v>
      </c>
      <c r="CG101" s="74">
        <f t="shared" ref="CG101:CG106" si="130">CF101*(1+CG$89)</f>
        <v>161649.72091501165</v>
      </c>
      <c r="CH101" s="74">
        <f t="shared" ref="CH101:CH106" si="131">CG101*(1+CH$89)</f>
        <v>166822.51198429204</v>
      </c>
      <c r="CI101" s="74">
        <f t="shared" ref="CI101:CI106" si="132">CH101*(1+CI$89)</f>
        <v>172160.83236778938</v>
      </c>
      <c r="CJ101" s="74">
        <f t="shared" ref="CJ101:CJ106" si="133">CI101*(1+CJ$89)</f>
        <v>177669.97900355863</v>
      </c>
      <c r="CK101" s="74">
        <f t="shared" ref="CK101:CK106" si="134">CJ101*(1+CK$89)</f>
        <v>183355.41833167252</v>
      </c>
      <c r="CL101" s="74">
        <f t="shared" ref="CL101:CL106" si="135">CK101*(1+CL$89)</f>
        <v>189222.79171828605</v>
      </c>
      <c r="CM101" s="74">
        <f t="shared" ref="CM101:CM106" si="136">CL101*(1+CM$89)</f>
        <v>195277.92105327122</v>
      </c>
      <c r="CN101" s="74">
        <f t="shared" ref="CN101:CN106" si="137">CM101*(1+CN$89)</f>
        <v>201526.81452697591</v>
      </c>
      <c r="CO101" s="74">
        <f t="shared" ref="CO101:CO106" si="138">CN101*(1+CO$89)</f>
        <v>207975.67259183916</v>
      </c>
      <c r="CP101" s="74">
        <f t="shared" ref="CP101:CP106" si="139">CO101*(1+CP$89)</f>
        <v>214630.89411477803</v>
      </c>
      <c r="CQ101" s="74">
        <f t="shared" ref="CQ101:CQ106" si="140">CP101*(1+CQ$89)</f>
        <v>221499.08272645093</v>
      </c>
      <c r="CR101" s="74">
        <f t="shared" ref="CR101:CR106" si="141">CQ101*(1+CR$89)</f>
        <v>228587.05337369736</v>
      </c>
      <c r="CS101" s="74">
        <f t="shared" ref="CS101:CS106" si="142">CR101*(1+CS$89)</f>
        <v>235901.83908165569</v>
      </c>
      <c r="CT101" s="74">
        <f t="shared" ref="CT101:CT106" si="143">CS101*(1+CT$89)</f>
        <v>243450.69793226867</v>
      </c>
      <c r="CU101" s="74">
        <f t="shared" ref="CU101:CU106" si="144">CT101*(1+CU$89)</f>
        <v>251241.12026610126</v>
      </c>
      <c r="CV101" s="74">
        <f t="shared" ref="CV101:CV106" si="145">CU101*(1+CV$89)</f>
        <v>259280.83611461651</v>
      </c>
      <c r="CW101" s="74">
        <f t="shared" ref="CW101:CW106" si="146">CV101*(1+CW$89)</f>
        <v>267577.82287028426</v>
      </c>
      <c r="CX101" s="74">
        <f t="shared" ref="CX101:CX106" si="147">CW101*(1+CX$89)</f>
        <v>276140.31320213334</v>
      </c>
      <c r="CY101" s="74">
        <f t="shared" ref="CY101:CY106" si="148">CX101*(1+CY$89)</f>
        <v>284976.80322460161</v>
      </c>
      <c r="CZ101" s="74">
        <f t="shared" ref="CZ101:CZ106" si="149">CY101*(1+CZ$89)</f>
        <v>294096.06092778884</v>
      </c>
      <c r="DA101" s="74">
        <f t="shared" ref="DA101:DA106" si="150">CZ101*(1+DA$89)</f>
        <v>303507.13487747812</v>
      </c>
      <c r="DB101" s="74">
        <f t="shared" ref="DB101:DB106" si="151">DA101*(1+DB$89)</f>
        <v>313219.36319355742</v>
      </c>
      <c r="DC101" s="74">
        <f t="shared" ref="DC101:DC106" si="152">DB101*(1+DC$89)</f>
        <v>323242.38281575125</v>
      </c>
      <c r="DD101" s="74">
        <f t="shared" ref="DD101:DD106" si="153">DC101*(1+DD$89)</f>
        <v>333586.1390658553</v>
      </c>
      <c r="DE101" s="74">
        <f t="shared" ref="DE101:DE106" si="154">DD101*(1+DE$89)</f>
        <v>344260.89551596268</v>
      </c>
      <c r="DF101" s="74">
        <f t="shared" ref="DF101:DF106" si="155">DE101*(1+DF$89)</f>
        <v>355277.2441724735</v>
      </c>
      <c r="DG101" s="74">
        <f t="shared" ref="DG101:DG106" si="156">DF101*(1+DG$89)</f>
        <v>366646.11598599266</v>
      </c>
      <c r="DH101" s="74">
        <f t="shared" ref="DH101:DH106" si="157">DG101*(1+DH$89)</f>
        <v>378378.79169754445</v>
      </c>
      <c r="DI101" s="74">
        <f t="shared" ref="DI101:DI106" si="158">DH101*(1+DI$89)</f>
        <v>390486.9130318659</v>
      </c>
      <c r="DJ101" s="74">
        <f t="shared" ref="DJ101:DJ106" si="159">DI101*(1+DJ$89)</f>
        <v>402982.4942488856</v>
      </c>
    </row>
    <row r="102" spans="2:114" x14ac:dyDescent="0.2">
      <c r="B102" s="236" t="str">
        <f t="shared" ref="B102:B106" si="160">B94</f>
        <v>Batteries</v>
      </c>
      <c r="C102" s="65" t="s">
        <v>2</v>
      </c>
      <c r="D102" s="74">
        <f t="shared" ref="D102:AF102" si="161">D$86*D94</f>
        <v>1260.6669837522336</v>
      </c>
      <c r="E102" s="74">
        <f t="shared" si="161"/>
        <v>1298.2137097159298</v>
      </c>
      <c r="F102" s="74">
        <f t="shared" si="161"/>
        <v>1317.7967602601293</v>
      </c>
      <c r="G102" s="74">
        <f t="shared" si="161"/>
        <v>1341.2131998488974</v>
      </c>
      <c r="H102" s="74">
        <f t="shared" si="161"/>
        <v>1361.2289624595953</v>
      </c>
      <c r="I102" s="74">
        <f t="shared" si="161"/>
        <v>1691.708742804092</v>
      </c>
      <c r="J102" s="74">
        <f t="shared" si="161"/>
        <v>1801.3022450750479</v>
      </c>
      <c r="K102" s="74">
        <f t="shared" si="161"/>
        <v>1698.5001450442408</v>
      </c>
      <c r="L102" s="74">
        <f t="shared" si="161"/>
        <v>1637.7861748702032</v>
      </c>
      <c r="M102" s="74">
        <f t="shared" si="161"/>
        <v>1759.0092107219273</v>
      </c>
      <c r="N102" s="74">
        <f t="shared" si="161"/>
        <v>1797.0959410213829</v>
      </c>
      <c r="O102" s="74">
        <f t="shared" si="161"/>
        <v>1803.04479908689</v>
      </c>
      <c r="P102" s="74">
        <f t="shared" si="161"/>
        <v>2129.6761779487256</v>
      </c>
      <c r="Q102" s="74">
        <f t="shared" si="161"/>
        <v>2154.1627583661389</v>
      </c>
      <c r="R102" s="74">
        <f t="shared" si="161"/>
        <v>2224.6139543668901</v>
      </c>
      <c r="S102" s="74">
        <f t="shared" si="161"/>
        <v>2691.6220539394672</v>
      </c>
      <c r="T102" s="74">
        <f t="shared" si="161"/>
        <v>2700.6819812314798</v>
      </c>
      <c r="U102" s="74">
        <f t="shared" si="161"/>
        <v>2731.8340250610436</v>
      </c>
      <c r="V102" s="74">
        <f t="shared" si="161"/>
        <v>2741.0916265004712</v>
      </c>
      <c r="W102" s="74">
        <f t="shared" si="161"/>
        <v>2950.0388762227321</v>
      </c>
      <c r="X102" s="74">
        <f t="shared" si="161"/>
        <v>2960.1041450140992</v>
      </c>
      <c r="Y102" s="74">
        <f t="shared" si="161"/>
        <v>2478.9207139884056</v>
      </c>
      <c r="Z102" s="74">
        <f t="shared" si="161"/>
        <v>2456.5880948612044</v>
      </c>
      <c r="AA102" s="74">
        <f t="shared" si="161"/>
        <v>2456.588095051201</v>
      </c>
      <c r="AB102" s="74">
        <f t="shared" si="161"/>
        <v>2746.9121426809365</v>
      </c>
      <c r="AC102" s="74">
        <f t="shared" si="161"/>
        <v>2903.2404759944725</v>
      </c>
      <c r="AD102" s="74">
        <f t="shared" si="161"/>
        <v>2880.9028083777298</v>
      </c>
      <c r="AE102" s="74">
        <f t="shared" si="161"/>
        <v>2947.8867094323959</v>
      </c>
      <c r="AF102" s="74">
        <f t="shared" si="161"/>
        <v>4243.1672355332475</v>
      </c>
      <c r="AG102" s="74">
        <f t="shared" ref="AG102" si="162">AG$86*AG94</f>
        <v>4689.8170079806587</v>
      </c>
      <c r="AH102" s="74">
        <f t="shared" ref="AH102:AV106" si="163">AG102*(1+AH$89)</f>
        <v>4839.8911522360395</v>
      </c>
      <c r="AI102" s="74">
        <f t="shared" si="163"/>
        <v>4994.7676691075931</v>
      </c>
      <c r="AJ102" s="74">
        <f t="shared" si="163"/>
        <v>5154.6002345190363</v>
      </c>
      <c r="AK102" s="74">
        <f t="shared" si="163"/>
        <v>5319.547442023646</v>
      </c>
      <c r="AL102" s="74">
        <f t="shared" si="163"/>
        <v>5489.7729601684032</v>
      </c>
      <c r="AM102" s="74">
        <f t="shared" si="163"/>
        <v>5665.4456948937923</v>
      </c>
      <c r="AN102" s="74">
        <f t="shared" si="163"/>
        <v>5846.739957130394</v>
      </c>
      <c r="AO102" s="74">
        <f t="shared" si="163"/>
        <v>6033.8356357585672</v>
      </c>
      <c r="AP102" s="74">
        <f t="shared" si="163"/>
        <v>6226.9183761028416</v>
      </c>
      <c r="AQ102" s="74">
        <f t="shared" si="163"/>
        <v>6426.1797641381327</v>
      </c>
      <c r="AR102" s="74">
        <f t="shared" si="163"/>
        <v>6631.8175165905532</v>
      </c>
      <c r="AS102" s="74">
        <f t="shared" si="163"/>
        <v>6844.035677121451</v>
      </c>
      <c r="AT102" s="74">
        <f t="shared" si="163"/>
        <v>7063.044818789338</v>
      </c>
      <c r="AU102" s="74">
        <f t="shared" si="163"/>
        <v>7289.0622529905968</v>
      </c>
      <c r="AV102" s="74">
        <f t="shared" si="163"/>
        <v>7522.3122450862957</v>
      </c>
      <c r="AW102" s="74">
        <f t="shared" si="109"/>
        <v>7763.0262369290576</v>
      </c>
      <c r="AX102" s="74">
        <f t="shared" si="109"/>
        <v>8011.4430765107873</v>
      </c>
      <c r="AY102" s="74">
        <f t="shared" si="109"/>
        <v>8267.8092549591329</v>
      </c>
      <c r="AZ102" s="74">
        <f t="shared" si="109"/>
        <v>8532.379151117826</v>
      </c>
      <c r="BA102" s="74">
        <f t="shared" si="109"/>
        <v>8805.4152839535964</v>
      </c>
      <c r="BB102" s="74">
        <f t="shared" si="109"/>
        <v>9087.1885730401118</v>
      </c>
      <c r="BC102" s="74">
        <f t="shared" si="109"/>
        <v>9377.9786073773957</v>
      </c>
      <c r="BD102" s="74">
        <f t="shared" si="109"/>
        <v>9678.0739228134735</v>
      </c>
      <c r="BE102" s="74">
        <f t="shared" si="109"/>
        <v>9987.7722883435054</v>
      </c>
      <c r="BF102" s="74">
        <f t="shared" si="109"/>
        <v>10307.381001570498</v>
      </c>
      <c r="BG102" s="74">
        <f t="shared" si="109"/>
        <v>10637.217193620754</v>
      </c>
      <c r="BH102" s="74">
        <f t="shared" si="109"/>
        <v>10977.608143816618</v>
      </c>
      <c r="BI102" s="74">
        <f t="shared" si="109"/>
        <v>11328.89160441875</v>
      </c>
      <c r="BJ102" s="74">
        <f t="shared" si="109"/>
        <v>11691.41613576015</v>
      </c>
      <c r="BK102" s="74">
        <f t="shared" si="109"/>
        <v>12065.541452104475</v>
      </c>
      <c r="BL102" s="74">
        <f t="shared" si="109"/>
        <v>12451.638778571818</v>
      </c>
      <c r="BM102" s="74">
        <f t="shared" si="110"/>
        <v>12850.091219486116</v>
      </c>
      <c r="BN102" s="74">
        <f t="shared" si="111"/>
        <v>13261.294138509671</v>
      </c>
      <c r="BO102" s="74">
        <f t="shared" si="112"/>
        <v>13685.655550941981</v>
      </c>
      <c r="BP102" s="74">
        <f t="shared" si="113"/>
        <v>14123.596528572125</v>
      </c>
      <c r="BQ102" s="74">
        <f t="shared" si="114"/>
        <v>14575.551617486433</v>
      </c>
      <c r="BR102" s="74">
        <f t="shared" si="115"/>
        <v>15041.969269245999</v>
      </c>
      <c r="BS102" s="74">
        <f t="shared" si="116"/>
        <v>15523.312285861872</v>
      </c>
      <c r="BT102" s="74">
        <f t="shared" si="117"/>
        <v>16020.058279009452</v>
      </c>
      <c r="BU102" s="74">
        <f t="shared" si="118"/>
        <v>16532.700143937756</v>
      </c>
      <c r="BV102" s="74">
        <f t="shared" si="119"/>
        <v>17061.746548543764</v>
      </c>
      <c r="BW102" s="74">
        <f t="shared" si="120"/>
        <v>17607.722438097164</v>
      </c>
      <c r="BX102" s="74">
        <f t="shared" si="121"/>
        <v>18171.169556116274</v>
      </c>
      <c r="BY102" s="74">
        <f t="shared" si="122"/>
        <v>18752.646981911996</v>
      </c>
      <c r="BZ102" s="74">
        <f t="shared" si="123"/>
        <v>19352.731685333179</v>
      </c>
      <c r="CA102" s="74">
        <f t="shared" si="124"/>
        <v>19972.019099263842</v>
      </c>
      <c r="CB102" s="74">
        <f t="shared" si="125"/>
        <v>20611.123710440286</v>
      </c>
      <c r="CC102" s="74">
        <f t="shared" si="126"/>
        <v>21270.679669174377</v>
      </c>
      <c r="CD102" s="74">
        <f t="shared" si="127"/>
        <v>21951.341418587956</v>
      </c>
      <c r="CE102" s="74">
        <f t="shared" si="128"/>
        <v>22653.78434398277</v>
      </c>
      <c r="CF102" s="74">
        <f t="shared" si="129"/>
        <v>23378.70544299022</v>
      </c>
      <c r="CG102" s="74">
        <f t="shared" si="130"/>
        <v>24126.824017165909</v>
      </c>
      <c r="CH102" s="74">
        <f t="shared" si="131"/>
        <v>24898.88238571522</v>
      </c>
      <c r="CI102" s="74">
        <f t="shared" si="132"/>
        <v>25695.64662205811</v>
      </c>
      <c r="CJ102" s="74">
        <f t="shared" si="133"/>
        <v>26517.90731396397</v>
      </c>
      <c r="CK102" s="74">
        <f t="shared" si="134"/>
        <v>27366.480348010817</v>
      </c>
      <c r="CL102" s="74">
        <f t="shared" si="135"/>
        <v>28242.207719147165</v>
      </c>
      <c r="CM102" s="74">
        <f t="shared" si="136"/>
        <v>29145.958366159877</v>
      </c>
      <c r="CN102" s="74">
        <f t="shared" si="137"/>
        <v>30078.629033876994</v>
      </c>
      <c r="CO102" s="74">
        <f t="shared" si="138"/>
        <v>31041.14516296106</v>
      </c>
      <c r="CP102" s="74">
        <f t="shared" si="139"/>
        <v>32034.461808175816</v>
      </c>
      <c r="CQ102" s="74">
        <f t="shared" si="140"/>
        <v>33059.564586037442</v>
      </c>
      <c r="CR102" s="74">
        <f t="shared" si="141"/>
        <v>34117.470652790638</v>
      </c>
      <c r="CS102" s="74">
        <f t="shared" si="142"/>
        <v>35209.229713679939</v>
      </c>
      <c r="CT102" s="74">
        <f t="shared" si="143"/>
        <v>36335.925064517694</v>
      </c>
      <c r="CU102" s="74">
        <f t="shared" si="144"/>
        <v>37498.674666582265</v>
      </c>
      <c r="CV102" s="74">
        <f t="shared" si="145"/>
        <v>38698.632255912897</v>
      </c>
      <c r="CW102" s="74">
        <f t="shared" si="146"/>
        <v>39936.988488102113</v>
      </c>
      <c r="CX102" s="74">
        <f t="shared" si="147"/>
        <v>41214.97211972138</v>
      </c>
      <c r="CY102" s="74">
        <f t="shared" si="148"/>
        <v>42533.851227552463</v>
      </c>
      <c r="CZ102" s="74">
        <f t="shared" si="149"/>
        <v>43894.934466834144</v>
      </c>
      <c r="DA102" s="74">
        <f t="shared" si="150"/>
        <v>45299.572369772839</v>
      </c>
      <c r="DB102" s="74">
        <f t="shared" si="151"/>
        <v>46749.158685605573</v>
      </c>
      <c r="DC102" s="74">
        <f t="shared" si="152"/>
        <v>48245.131763544952</v>
      </c>
      <c r="DD102" s="74">
        <f t="shared" si="153"/>
        <v>49788.975979978393</v>
      </c>
      <c r="DE102" s="74">
        <f t="shared" si="154"/>
        <v>51382.223211337703</v>
      </c>
      <c r="DF102" s="74">
        <f t="shared" si="155"/>
        <v>53026.454354100511</v>
      </c>
      <c r="DG102" s="74">
        <f t="shared" si="156"/>
        <v>54723.300893431726</v>
      </c>
      <c r="DH102" s="74">
        <f t="shared" si="157"/>
        <v>56474.446522021542</v>
      </c>
      <c r="DI102" s="74">
        <f t="shared" si="158"/>
        <v>58281.62881072623</v>
      </c>
      <c r="DJ102" s="74">
        <f t="shared" si="159"/>
        <v>60146.64093266947</v>
      </c>
    </row>
    <row r="103" spans="2:114" x14ac:dyDescent="0.2">
      <c r="B103" s="236" t="str">
        <f t="shared" si="160"/>
        <v>Glass &amp; Ceramics</v>
      </c>
      <c r="C103" s="65" t="s">
        <v>2</v>
      </c>
      <c r="D103" s="74">
        <f t="shared" ref="D103:AF103" si="164">D$86*D95</f>
        <v>1638.8670788779036</v>
      </c>
      <c r="E103" s="74">
        <f t="shared" si="164"/>
        <v>1687.6778226307088</v>
      </c>
      <c r="F103" s="74">
        <f t="shared" si="164"/>
        <v>1713.1357883381679</v>
      </c>
      <c r="G103" s="74">
        <f t="shared" si="164"/>
        <v>1743.5771598035665</v>
      </c>
      <c r="H103" s="74">
        <f t="shared" si="164"/>
        <v>1769.5976511974739</v>
      </c>
      <c r="I103" s="74">
        <f t="shared" si="164"/>
        <v>2199.2213656453196</v>
      </c>
      <c r="J103" s="74">
        <f t="shared" si="164"/>
        <v>2341.6929185975623</v>
      </c>
      <c r="K103" s="74">
        <f t="shared" si="164"/>
        <v>2208.0501885575131</v>
      </c>
      <c r="L103" s="74">
        <f t="shared" si="164"/>
        <v>2129.1220273312642</v>
      </c>
      <c r="M103" s="74">
        <f t="shared" si="164"/>
        <v>2286.7119739385053</v>
      </c>
      <c r="N103" s="74">
        <f t="shared" si="164"/>
        <v>2336.2247233277976</v>
      </c>
      <c r="O103" s="74">
        <f t="shared" si="164"/>
        <v>2343.958238812957</v>
      </c>
      <c r="P103" s="74">
        <f t="shared" si="164"/>
        <v>2768.5790313333437</v>
      </c>
      <c r="Q103" s="74">
        <f t="shared" si="164"/>
        <v>2800.4115858759801</v>
      </c>
      <c r="R103" s="74">
        <f t="shared" si="164"/>
        <v>2891.9981406769575</v>
      </c>
      <c r="S103" s="74">
        <f t="shared" si="164"/>
        <v>3499.1086701213076</v>
      </c>
      <c r="T103" s="74">
        <f t="shared" si="164"/>
        <v>3510.8865756009236</v>
      </c>
      <c r="U103" s="74">
        <f t="shared" si="164"/>
        <v>3551.3842325793562</v>
      </c>
      <c r="V103" s="74">
        <f t="shared" si="164"/>
        <v>3563.4191144506126</v>
      </c>
      <c r="W103" s="74">
        <f t="shared" si="164"/>
        <v>3835.0505390895514</v>
      </c>
      <c r="X103" s="74">
        <f t="shared" si="164"/>
        <v>3848.1353885183289</v>
      </c>
      <c r="Y103" s="74">
        <f t="shared" si="164"/>
        <v>3222.5969281849275</v>
      </c>
      <c r="Z103" s="74">
        <f t="shared" si="164"/>
        <v>3193.5645233195655</v>
      </c>
      <c r="AA103" s="74">
        <f t="shared" si="164"/>
        <v>3193.5645235665611</v>
      </c>
      <c r="AB103" s="74">
        <f t="shared" si="164"/>
        <v>3570.9857854852175</v>
      </c>
      <c r="AC103" s="74">
        <f t="shared" si="164"/>
        <v>3774.2126187928138</v>
      </c>
      <c r="AD103" s="74">
        <f t="shared" si="164"/>
        <v>3745.1736508910485</v>
      </c>
      <c r="AE103" s="74">
        <f t="shared" si="164"/>
        <v>3832.2527222621147</v>
      </c>
      <c r="AF103" s="74">
        <f t="shared" si="164"/>
        <v>5516.1174061932225</v>
      </c>
      <c r="AG103" s="74">
        <f t="shared" ref="AG103" si="165">AG$86*AG95</f>
        <v>6096.7621103748561</v>
      </c>
      <c r="AH103" s="74">
        <f t="shared" si="163"/>
        <v>6291.8584979068519</v>
      </c>
      <c r="AI103" s="74">
        <f t="shared" si="163"/>
        <v>6493.1979698398709</v>
      </c>
      <c r="AJ103" s="74">
        <f t="shared" si="163"/>
        <v>6700.9803048747472</v>
      </c>
      <c r="AK103" s="74">
        <f t="shared" si="163"/>
        <v>6915.4116746307391</v>
      </c>
      <c r="AL103" s="74">
        <f t="shared" si="163"/>
        <v>7136.704848218923</v>
      </c>
      <c r="AM103" s="74">
        <f t="shared" si="163"/>
        <v>7365.0794033619286</v>
      </c>
      <c r="AN103" s="74">
        <f t="shared" si="163"/>
        <v>7600.7619442695104</v>
      </c>
      <c r="AO103" s="74">
        <f t="shared" si="163"/>
        <v>7843.9863264861351</v>
      </c>
      <c r="AP103" s="74">
        <f t="shared" si="163"/>
        <v>8094.9938889336918</v>
      </c>
      <c r="AQ103" s="74">
        <f t="shared" si="163"/>
        <v>8354.0336933795697</v>
      </c>
      <c r="AR103" s="74">
        <f t="shared" si="163"/>
        <v>8621.3627715677158</v>
      </c>
      <c r="AS103" s="74">
        <f t="shared" si="163"/>
        <v>8897.2463802578823</v>
      </c>
      <c r="AT103" s="74">
        <f t="shared" si="163"/>
        <v>9181.9582644261354</v>
      </c>
      <c r="AU103" s="74">
        <f t="shared" si="163"/>
        <v>9475.7809288877725</v>
      </c>
      <c r="AV103" s="74">
        <f t="shared" si="163"/>
        <v>9779.0059186121816</v>
      </c>
      <c r="AW103" s="74">
        <f t="shared" si="109"/>
        <v>10091.934108007772</v>
      </c>
      <c r="AX103" s="74">
        <f t="shared" si="109"/>
        <v>10414.87599946402</v>
      </c>
      <c r="AY103" s="74">
        <f t="shared" si="109"/>
        <v>10748.152031446869</v>
      </c>
      <c r="AZ103" s="74">
        <f t="shared" si="109"/>
        <v>11092.092896453169</v>
      </c>
      <c r="BA103" s="74">
        <f t="shared" si="109"/>
        <v>11447.039869139669</v>
      </c>
      <c r="BB103" s="74">
        <f t="shared" si="109"/>
        <v>11813.34514495214</v>
      </c>
      <c r="BC103" s="74">
        <f t="shared" si="109"/>
        <v>12191.372189590609</v>
      </c>
      <c r="BD103" s="74">
        <f t="shared" si="109"/>
        <v>12581.496099657508</v>
      </c>
      <c r="BE103" s="74">
        <f t="shared" si="109"/>
        <v>12984.103974846548</v>
      </c>
      <c r="BF103" s="74">
        <f t="shared" si="109"/>
        <v>13399.595302041638</v>
      </c>
      <c r="BG103" s="74">
        <f t="shared" si="109"/>
        <v>13828.38235170697</v>
      </c>
      <c r="BH103" s="74">
        <f t="shared" si="109"/>
        <v>14270.890586961594</v>
      </c>
      <c r="BI103" s="74">
        <f t="shared" si="109"/>
        <v>14727.559085744366</v>
      </c>
      <c r="BJ103" s="74">
        <f t="shared" si="109"/>
        <v>15198.840976488185</v>
      </c>
      <c r="BK103" s="74">
        <f t="shared" si="109"/>
        <v>15685.203887735808</v>
      </c>
      <c r="BL103" s="74">
        <f t="shared" si="109"/>
        <v>16187.130412143355</v>
      </c>
      <c r="BM103" s="74">
        <f t="shared" si="110"/>
        <v>16705.118585331944</v>
      </c>
      <c r="BN103" s="74">
        <f t="shared" si="111"/>
        <v>17239.682380062568</v>
      </c>
      <c r="BO103" s="74">
        <f t="shared" si="112"/>
        <v>17791.352216224572</v>
      </c>
      <c r="BP103" s="74">
        <f t="shared" si="113"/>
        <v>18360.675487143759</v>
      </c>
      <c r="BQ103" s="74">
        <f t="shared" si="114"/>
        <v>18948.21710273236</v>
      </c>
      <c r="BR103" s="74">
        <f t="shared" si="115"/>
        <v>19554.560050019798</v>
      </c>
      <c r="BS103" s="74">
        <f t="shared" si="116"/>
        <v>20180.305971620433</v>
      </c>
      <c r="BT103" s="74">
        <f t="shared" si="117"/>
        <v>20826.075762712288</v>
      </c>
      <c r="BU103" s="74">
        <f t="shared" si="118"/>
        <v>21492.510187119082</v>
      </c>
      <c r="BV103" s="74">
        <f t="shared" si="119"/>
        <v>22180.270513106894</v>
      </c>
      <c r="BW103" s="74">
        <f t="shared" si="120"/>
        <v>22890.039169526317</v>
      </c>
      <c r="BX103" s="74">
        <f t="shared" si="121"/>
        <v>23622.520422951158</v>
      </c>
      <c r="BY103" s="74">
        <f t="shared" si="122"/>
        <v>24378.441076485597</v>
      </c>
      <c r="BZ103" s="74">
        <f t="shared" si="123"/>
        <v>25158.551190933136</v>
      </c>
      <c r="CA103" s="74">
        <f t="shared" si="124"/>
        <v>25963.624829042998</v>
      </c>
      <c r="CB103" s="74">
        <f t="shared" si="125"/>
        <v>26794.460823572375</v>
      </c>
      <c r="CC103" s="74">
        <f t="shared" si="126"/>
        <v>27651.883569926693</v>
      </c>
      <c r="CD103" s="74">
        <f t="shared" si="127"/>
        <v>28536.743844164346</v>
      </c>
      <c r="CE103" s="74">
        <f t="shared" si="128"/>
        <v>29449.919647177605</v>
      </c>
      <c r="CF103" s="74">
        <f t="shared" si="129"/>
        <v>30392.317075887288</v>
      </c>
      <c r="CG103" s="74">
        <f t="shared" si="130"/>
        <v>31364.87122231568</v>
      </c>
      <c r="CH103" s="74">
        <f t="shared" si="131"/>
        <v>32368.547101429784</v>
      </c>
      <c r="CI103" s="74">
        <f t="shared" si="132"/>
        <v>33404.340608675535</v>
      </c>
      <c r="CJ103" s="74">
        <f t="shared" si="133"/>
        <v>34473.279508153151</v>
      </c>
      <c r="CK103" s="74">
        <f t="shared" si="134"/>
        <v>35576.424452414052</v>
      </c>
      <c r="CL103" s="74">
        <f t="shared" si="135"/>
        <v>36714.870034891304</v>
      </c>
      <c r="CM103" s="74">
        <f t="shared" si="136"/>
        <v>37889.74587600783</v>
      </c>
      <c r="CN103" s="74">
        <f t="shared" si="137"/>
        <v>39102.217744040085</v>
      </c>
      <c r="CO103" s="74">
        <f t="shared" si="138"/>
        <v>40353.488711849372</v>
      </c>
      <c r="CP103" s="74">
        <f t="shared" si="139"/>
        <v>41644.800350628553</v>
      </c>
      <c r="CQ103" s="74">
        <f t="shared" si="140"/>
        <v>42977.43396184867</v>
      </c>
      <c r="CR103" s="74">
        <f t="shared" si="141"/>
        <v>44352.711848627827</v>
      </c>
      <c r="CS103" s="74">
        <f t="shared" si="142"/>
        <v>45771.99862778392</v>
      </c>
      <c r="CT103" s="74">
        <f t="shared" si="143"/>
        <v>47236.702583873004</v>
      </c>
      <c r="CU103" s="74">
        <f t="shared" si="144"/>
        <v>48748.277066556941</v>
      </c>
      <c r="CV103" s="74">
        <f t="shared" si="145"/>
        <v>50308.221932686763</v>
      </c>
      <c r="CW103" s="74">
        <f t="shared" si="146"/>
        <v>51918.085034532742</v>
      </c>
      <c r="CX103" s="74">
        <f t="shared" si="147"/>
        <v>53579.463755637793</v>
      </c>
      <c r="CY103" s="74">
        <f t="shared" si="148"/>
        <v>55294.006595818202</v>
      </c>
      <c r="CZ103" s="74">
        <f t="shared" si="149"/>
        <v>57063.414806884386</v>
      </c>
      <c r="DA103" s="74">
        <f t="shared" si="150"/>
        <v>58889.444080704685</v>
      </c>
      <c r="DB103" s="74">
        <f t="shared" si="151"/>
        <v>60773.90629128724</v>
      </c>
      <c r="DC103" s="74">
        <f t="shared" si="152"/>
        <v>62718.671292608436</v>
      </c>
      <c r="DD103" s="74">
        <f t="shared" si="153"/>
        <v>64725.668773971905</v>
      </c>
      <c r="DE103" s="74">
        <f t="shared" si="154"/>
        <v>66796.890174739005</v>
      </c>
      <c r="DF103" s="74">
        <f t="shared" si="155"/>
        <v>68934.390660330653</v>
      </c>
      <c r="DG103" s="74">
        <f t="shared" si="156"/>
        <v>71140.291161461239</v>
      </c>
      <c r="DH103" s="74">
        <f t="shared" si="157"/>
        <v>73416.780478628003</v>
      </c>
      <c r="DI103" s="74">
        <f t="shared" si="158"/>
        <v>75766.117453944098</v>
      </c>
      <c r="DJ103" s="74">
        <f t="shared" si="159"/>
        <v>78190.633212470319</v>
      </c>
    </row>
    <row r="104" spans="2:114" x14ac:dyDescent="0.2">
      <c r="B104" s="236" t="str">
        <f t="shared" si="160"/>
        <v>Polishing Powders</v>
      </c>
      <c r="C104" s="65" t="s">
        <v>2</v>
      </c>
      <c r="D104" s="74">
        <f t="shared" ref="D104:AF104" si="166">D$86*D96</f>
        <v>630.3334918761168</v>
      </c>
      <c r="E104" s="74">
        <f t="shared" si="166"/>
        <v>649.10685485796489</v>
      </c>
      <c r="F104" s="74">
        <f t="shared" si="166"/>
        <v>658.89838013006465</v>
      </c>
      <c r="G104" s="74">
        <f t="shared" si="166"/>
        <v>670.60659992444869</v>
      </c>
      <c r="H104" s="74">
        <f t="shared" si="166"/>
        <v>680.61448122979766</v>
      </c>
      <c r="I104" s="74">
        <f t="shared" si="166"/>
        <v>845.85437140204601</v>
      </c>
      <c r="J104" s="74">
        <f t="shared" si="166"/>
        <v>900.65112253752397</v>
      </c>
      <c r="K104" s="74">
        <f t="shared" si="166"/>
        <v>849.25007252212038</v>
      </c>
      <c r="L104" s="74">
        <f t="shared" si="166"/>
        <v>818.89308743510162</v>
      </c>
      <c r="M104" s="74">
        <f t="shared" si="166"/>
        <v>879.50460536096364</v>
      </c>
      <c r="N104" s="74">
        <f t="shared" si="166"/>
        <v>898.54797051069147</v>
      </c>
      <c r="O104" s="74">
        <f t="shared" si="166"/>
        <v>901.52239954344498</v>
      </c>
      <c r="P104" s="74">
        <f t="shared" si="166"/>
        <v>1064.8380889743628</v>
      </c>
      <c r="Q104" s="74">
        <f t="shared" si="166"/>
        <v>1077.0813791830694</v>
      </c>
      <c r="R104" s="74">
        <f t="shared" si="166"/>
        <v>1112.306977183445</v>
      </c>
      <c r="S104" s="74">
        <f t="shared" si="166"/>
        <v>1345.8110269697336</v>
      </c>
      <c r="T104" s="74">
        <f t="shared" si="166"/>
        <v>1350.3409906157399</v>
      </c>
      <c r="U104" s="74">
        <f t="shared" si="166"/>
        <v>1365.9170125305218</v>
      </c>
      <c r="V104" s="74">
        <f t="shared" si="166"/>
        <v>1370.5458132502356</v>
      </c>
      <c r="W104" s="74">
        <f t="shared" si="166"/>
        <v>1475.0194381113661</v>
      </c>
      <c r="X104" s="74">
        <f t="shared" si="166"/>
        <v>1480.0520725070496</v>
      </c>
      <c r="Y104" s="74">
        <f t="shared" si="166"/>
        <v>1239.4603569942028</v>
      </c>
      <c r="Z104" s="74">
        <f t="shared" si="166"/>
        <v>1228.2940474306022</v>
      </c>
      <c r="AA104" s="74">
        <f t="shared" si="166"/>
        <v>1228.2940475256005</v>
      </c>
      <c r="AB104" s="74">
        <f t="shared" si="166"/>
        <v>1373.4560713404683</v>
      </c>
      <c r="AC104" s="74">
        <f t="shared" si="166"/>
        <v>1451.6202379972362</v>
      </c>
      <c r="AD104" s="74">
        <f t="shared" si="166"/>
        <v>1440.4514041888649</v>
      </c>
      <c r="AE104" s="74">
        <f t="shared" si="166"/>
        <v>1473.943354716198</v>
      </c>
      <c r="AF104" s="74">
        <f t="shared" si="166"/>
        <v>2121.5836177666238</v>
      </c>
      <c r="AG104" s="74">
        <f t="shared" ref="AG104" si="167">AG$86*AG96</f>
        <v>2344.9085039903293</v>
      </c>
      <c r="AH104" s="74">
        <f t="shared" si="163"/>
        <v>2419.9455761180197</v>
      </c>
      <c r="AI104" s="74">
        <f t="shared" si="163"/>
        <v>2497.3838345537965</v>
      </c>
      <c r="AJ104" s="74">
        <f t="shared" si="163"/>
        <v>2577.3001172595182</v>
      </c>
      <c r="AK104" s="74">
        <f t="shared" si="163"/>
        <v>2659.773721011823</v>
      </c>
      <c r="AL104" s="74">
        <f t="shared" si="163"/>
        <v>2744.8864800842016</v>
      </c>
      <c r="AM104" s="74">
        <f t="shared" si="163"/>
        <v>2832.7228474468961</v>
      </c>
      <c r="AN104" s="74">
        <f t="shared" si="163"/>
        <v>2923.369978565197</v>
      </c>
      <c r="AO104" s="74">
        <f t="shared" si="163"/>
        <v>3016.9178178792836</v>
      </c>
      <c r="AP104" s="74">
        <f t="shared" si="163"/>
        <v>3113.4591880514208</v>
      </c>
      <c r="AQ104" s="74">
        <f t="shared" si="163"/>
        <v>3213.0898820690663</v>
      </c>
      <c r="AR104" s="74">
        <f t="shared" si="163"/>
        <v>3315.9087582952766</v>
      </c>
      <c r="AS104" s="74">
        <f t="shared" si="163"/>
        <v>3422.0178385607255</v>
      </c>
      <c r="AT104" s="74">
        <f t="shared" si="163"/>
        <v>3531.522409394669</v>
      </c>
      <c r="AU104" s="74">
        <f t="shared" si="163"/>
        <v>3644.5311264952984</v>
      </c>
      <c r="AV104" s="74">
        <f t="shared" si="163"/>
        <v>3761.1561225431478</v>
      </c>
      <c r="AW104" s="74">
        <f t="shared" si="109"/>
        <v>3881.5131184645288</v>
      </c>
      <c r="AX104" s="74">
        <f t="shared" si="109"/>
        <v>4005.7215382553936</v>
      </c>
      <c r="AY104" s="74">
        <f t="shared" si="109"/>
        <v>4133.9046274795664</v>
      </c>
      <c r="AZ104" s="74">
        <f t="shared" si="109"/>
        <v>4266.189575558913</v>
      </c>
      <c r="BA104" s="74">
        <f t="shared" si="109"/>
        <v>4402.7076419767982</v>
      </c>
      <c r="BB104" s="74">
        <f t="shared" si="109"/>
        <v>4543.5942865200559</v>
      </c>
      <c r="BC104" s="74">
        <f t="shared" si="109"/>
        <v>4688.9893036886979</v>
      </c>
      <c r="BD104" s="74">
        <f t="shared" si="109"/>
        <v>4839.0369614067367</v>
      </c>
      <c r="BE104" s="74">
        <f t="shared" si="109"/>
        <v>4993.8861441717527</v>
      </c>
      <c r="BF104" s="74">
        <f t="shared" si="109"/>
        <v>5153.6905007852492</v>
      </c>
      <c r="BG104" s="74">
        <f t="shared" si="109"/>
        <v>5318.6085968103771</v>
      </c>
      <c r="BH104" s="74">
        <f t="shared" si="109"/>
        <v>5488.8040719083092</v>
      </c>
      <c r="BI104" s="74">
        <f t="shared" si="109"/>
        <v>5664.445802209375</v>
      </c>
      <c r="BJ104" s="74">
        <f t="shared" si="109"/>
        <v>5845.7080678800749</v>
      </c>
      <c r="BK104" s="74">
        <f t="shared" si="109"/>
        <v>6032.7707260522375</v>
      </c>
      <c r="BL104" s="74">
        <f t="shared" si="109"/>
        <v>6225.819389285909</v>
      </c>
      <c r="BM104" s="74">
        <f t="shared" si="110"/>
        <v>6425.0456097430579</v>
      </c>
      <c r="BN104" s="74">
        <f t="shared" si="111"/>
        <v>6630.6470692548355</v>
      </c>
      <c r="BO104" s="74">
        <f t="shared" si="112"/>
        <v>6842.8277754709907</v>
      </c>
      <c r="BP104" s="74">
        <f t="shared" si="113"/>
        <v>7061.7982642860625</v>
      </c>
      <c r="BQ104" s="74">
        <f t="shared" si="114"/>
        <v>7287.7758087432167</v>
      </c>
      <c r="BR104" s="74">
        <f t="shared" si="115"/>
        <v>7520.9846346229997</v>
      </c>
      <c r="BS104" s="74">
        <f t="shared" si="116"/>
        <v>7761.6561429309359</v>
      </c>
      <c r="BT104" s="74">
        <f t="shared" si="117"/>
        <v>8010.0291395047261</v>
      </c>
      <c r="BU104" s="74">
        <f t="shared" si="118"/>
        <v>8266.3500719688782</v>
      </c>
      <c r="BV104" s="74">
        <f t="shared" si="119"/>
        <v>8530.8732742718821</v>
      </c>
      <c r="BW104" s="74">
        <f t="shared" si="120"/>
        <v>8803.8612190485819</v>
      </c>
      <c r="BX104" s="74">
        <f t="shared" si="121"/>
        <v>9085.5847780581371</v>
      </c>
      <c r="BY104" s="74">
        <f t="shared" si="122"/>
        <v>9376.3234909559978</v>
      </c>
      <c r="BZ104" s="74">
        <f t="shared" si="123"/>
        <v>9676.3658426665897</v>
      </c>
      <c r="CA104" s="74">
        <f t="shared" si="124"/>
        <v>9986.0095496319209</v>
      </c>
      <c r="CB104" s="74">
        <f t="shared" si="125"/>
        <v>10305.561855220143</v>
      </c>
      <c r="CC104" s="74">
        <f t="shared" si="126"/>
        <v>10635.339834587188</v>
      </c>
      <c r="CD104" s="74">
        <f t="shared" si="127"/>
        <v>10975.670709293978</v>
      </c>
      <c r="CE104" s="74">
        <f t="shared" si="128"/>
        <v>11326.892171991385</v>
      </c>
      <c r="CF104" s="74">
        <f t="shared" si="129"/>
        <v>11689.35272149511</v>
      </c>
      <c r="CG104" s="74">
        <f t="shared" si="130"/>
        <v>12063.412008582955</v>
      </c>
      <c r="CH104" s="74">
        <f t="shared" si="131"/>
        <v>12449.44119285761</v>
      </c>
      <c r="CI104" s="74">
        <f t="shared" si="132"/>
        <v>12847.823311029055</v>
      </c>
      <c r="CJ104" s="74">
        <f t="shared" si="133"/>
        <v>13258.953656981985</v>
      </c>
      <c r="CK104" s="74">
        <f t="shared" si="134"/>
        <v>13683.240174005408</v>
      </c>
      <c r="CL104" s="74">
        <f t="shared" si="135"/>
        <v>14121.103859573583</v>
      </c>
      <c r="CM104" s="74">
        <f t="shared" si="136"/>
        <v>14572.979183079939</v>
      </c>
      <c r="CN104" s="74">
        <f t="shared" si="137"/>
        <v>15039.314516938497</v>
      </c>
      <c r="CO104" s="74">
        <f t="shared" si="138"/>
        <v>15520.57258148053</v>
      </c>
      <c r="CP104" s="74">
        <f t="shared" si="139"/>
        <v>16017.230904087908</v>
      </c>
      <c r="CQ104" s="74">
        <f t="shared" si="140"/>
        <v>16529.782293018721</v>
      </c>
      <c r="CR104" s="74">
        <f t="shared" si="141"/>
        <v>17058.735326395319</v>
      </c>
      <c r="CS104" s="74">
        <f t="shared" si="142"/>
        <v>17604.614856839969</v>
      </c>
      <c r="CT104" s="74">
        <f t="shared" si="143"/>
        <v>18167.962532258847</v>
      </c>
      <c r="CU104" s="74">
        <f t="shared" si="144"/>
        <v>18749.337333291132</v>
      </c>
      <c r="CV104" s="74">
        <f t="shared" si="145"/>
        <v>19349.316127956448</v>
      </c>
      <c r="CW104" s="74">
        <f t="shared" si="146"/>
        <v>19968.494244051057</v>
      </c>
      <c r="CX104" s="74">
        <f t="shared" si="147"/>
        <v>20607.48605986069</v>
      </c>
      <c r="CY104" s="74">
        <f t="shared" si="148"/>
        <v>21266.925613776231</v>
      </c>
      <c r="CZ104" s="74">
        <f t="shared" si="149"/>
        <v>21947.467233417072</v>
      </c>
      <c r="DA104" s="74">
        <f t="shared" si="150"/>
        <v>22649.78618488642</v>
      </c>
      <c r="DB104" s="74">
        <f t="shared" si="151"/>
        <v>23374.579342802786</v>
      </c>
      <c r="DC104" s="74">
        <f t="shared" si="152"/>
        <v>24122.565881772476</v>
      </c>
      <c r="DD104" s="74">
        <f t="shared" si="153"/>
        <v>24894.487989989197</v>
      </c>
      <c r="DE104" s="74">
        <f t="shared" si="154"/>
        <v>25691.111605668852</v>
      </c>
      <c r="DF104" s="74">
        <f t="shared" si="155"/>
        <v>26513.227177050256</v>
      </c>
      <c r="DG104" s="74">
        <f t="shared" si="156"/>
        <v>27361.650446715863</v>
      </c>
      <c r="DH104" s="74">
        <f t="shared" si="157"/>
        <v>28237.223261010771</v>
      </c>
      <c r="DI104" s="74">
        <f t="shared" si="158"/>
        <v>29140.814405363115</v>
      </c>
      <c r="DJ104" s="74">
        <f t="shared" si="159"/>
        <v>30073.320466334735</v>
      </c>
    </row>
    <row r="105" spans="2:114" x14ac:dyDescent="0.2">
      <c r="B105" s="236" t="str">
        <f t="shared" si="160"/>
        <v>Metal</v>
      </c>
      <c r="C105" s="65" t="s">
        <v>2</v>
      </c>
      <c r="D105" s="74">
        <f t="shared" ref="D105:AF105" si="168">D$86*D97</f>
        <v>378.20009512567003</v>
      </c>
      <c r="E105" s="74">
        <f t="shared" si="168"/>
        <v>389.46411291477887</v>
      </c>
      <c r="F105" s="74">
        <f t="shared" si="168"/>
        <v>395.33902807803872</v>
      </c>
      <c r="G105" s="74">
        <f t="shared" si="168"/>
        <v>402.36395995466916</v>
      </c>
      <c r="H105" s="74">
        <f t="shared" si="168"/>
        <v>408.36868873787859</v>
      </c>
      <c r="I105" s="74">
        <f t="shared" si="168"/>
        <v>507.51262284122754</v>
      </c>
      <c r="J105" s="74">
        <f t="shared" si="168"/>
        <v>540.39067352251436</v>
      </c>
      <c r="K105" s="74">
        <f t="shared" si="168"/>
        <v>509.55004351327221</v>
      </c>
      <c r="L105" s="74">
        <f t="shared" si="168"/>
        <v>491.33585246106094</v>
      </c>
      <c r="M105" s="74">
        <f t="shared" si="168"/>
        <v>527.70276321657821</v>
      </c>
      <c r="N105" s="74">
        <f t="shared" si="168"/>
        <v>539.12878230641491</v>
      </c>
      <c r="O105" s="74">
        <f t="shared" si="168"/>
        <v>540.91343972606694</v>
      </c>
      <c r="P105" s="74">
        <f t="shared" si="168"/>
        <v>638.90285338461763</v>
      </c>
      <c r="Q105" s="74">
        <f t="shared" si="168"/>
        <v>646.24882750984159</v>
      </c>
      <c r="R105" s="74">
        <f t="shared" si="168"/>
        <v>667.38418631006698</v>
      </c>
      <c r="S105" s="74">
        <f t="shared" si="168"/>
        <v>807.48661618184008</v>
      </c>
      <c r="T105" s="74">
        <f t="shared" si="168"/>
        <v>810.20459436944384</v>
      </c>
      <c r="U105" s="74">
        <f t="shared" si="168"/>
        <v>819.55020751831296</v>
      </c>
      <c r="V105" s="74">
        <f t="shared" si="168"/>
        <v>822.32748795014129</v>
      </c>
      <c r="W105" s="74">
        <f t="shared" si="168"/>
        <v>885.01166286681951</v>
      </c>
      <c r="X105" s="74">
        <f t="shared" si="168"/>
        <v>888.03124350422968</v>
      </c>
      <c r="Y105" s="74">
        <f t="shared" si="168"/>
        <v>743.67621419652164</v>
      </c>
      <c r="Z105" s="74">
        <f t="shared" si="168"/>
        <v>736.97642845836117</v>
      </c>
      <c r="AA105" s="74">
        <f t="shared" si="168"/>
        <v>736.97642851536023</v>
      </c>
      <c r="AB105" s="74">
        <f t="shared" si="168"/>
        <v>824.07364280428089</v>
      </c>
      <c r="AC105" s="74">
        <f t="shared" si="168"/>
        <v>870.97214279834168</v>
      </c>
      <c r="AD105" s="74">
        <f t="shared" si="168"/>
        <v>864.27084251331883</v>
      </c>
      <c r="AE105" s="74">
        <f t="shared" si="168"/>
        <v>884.36601282971878</v>
      </c>
      <c r="AF105" s="74">
        <f t="shared" si="168"/>
        <v>1272.9501706599742</v>
      </c>
      <c r="AG105" s="74">
        <f t="shared" ref="AG105" si="169">AG$86*AG97</f>
        <v>1406.9451023941976</v>
      </c>
      <c r="AH105" s="74">
        <f t="shared" si="163"/>
        <v>1451.9673456708119</v>
      </c>
      <c r="AI105" s="74">
        <f t="shared" si="163"/>
        <v>1498.4303007322781</v>
      </c>
      <c r="AJ105" s="74">
        <f t="shared" si="163"/>
        <v>1546.380070355711</v>
      </c>
      <c r="AK105" s="74">
        <f t="shared" si="163"/>
        <v>1595.8642326070938</v>
      </c>
      <c r="AL105" s="74">
        <f t="shared" si="163"/>
        <v>1646.9318880505209</v>
      </c>
      <c r="AM105" s="74">
        <f t="shared" si="163"/>
        <v>1699.6337084681377</v>
      </c>
      <c r="AN105" s="74">
        <f t="shared" si="163"/>
        <v>1754.0219871391182</v>
      </c>
      <c r="AO105" s="74">
        <f t="shared" si="163"/>
        <v>1810.15069072757</v>
      </c>
      <c r="AP105" s="74">
        <f t="shared" si="163"/>
        <v>1868.0755128308524</v>
      </c>
      <c r="AQ105" s="74">
        <f t="shared" si="163"/>
        <v>1927.8539292414398</v>
      </c>
      <c r="AR105" s="74">
        <f t="shared" si="163"/>
        <v>1989.545254977166</v>
      </c>
      <c r="AS105" s="74">
        <f t="shared" si="163"/>
        <v>2053.2107031364353</v>
      </c>
      <c r="AT105" s="74">
        <f t="shared" si="163"/>
        <v>2118.9134456368015</v>
      </c>
      <c r="AU105" s="74">
        <f t="shared" si="163"/>
        <v>2186.7186758971793</v>
      </c>
      <c r="AV105" s="74">
        <f t="shared" si="163"/>
        <v>2256.6936735258892</v>
      </c>
      <c r="AW105" s="74">
        <f t="shared" si="109"/>
        <v>2328.9078710787176</v>
      </c>
      <c r="AX105" s="74">
        <f t="shared" si="109"/>
        <v>2403.4329229532368</v>
      </c>
      <c r="AY105" s="74">
        <f t="shared" si="109"/>
        <v>2480.3427764877406</v>
      </c>
      <c r="AZ105" s="74">
        <f t="shared" si="109"/>
        <v>2559.7137453353484</v>
      </c>
      <c r="BA105" s="74">
        <f t="shared" si="109"/>
        <v>2641.6245851860795</v>
      </c>
      <c r="BB105" s="74">
        <f t="shared" si="109"/>
        <v>2726.156571912034</v>
      </c>
      <c r="BC105" s="74">
        <f t="shared" si="109"/>
        <v>2813.3935822132194</v>
      </c>
      <c r="BD105" s="74">
        <f t="shared" si="109"/>
        <v>2903.4221768440425</v>
      </c>
      <c r="BE105" s="74">
        <f t="shared" si="109"/>
        <v>2996.331686503052</v>
      </c>
      <c r="BF105" s="74">
        <f t="shared" si="109"/>
        <v>3092.2143004711497</v>
      </c>
      <c r="BG105" s="74">
        <f t="shared" si="109"/>
        <v>3191.1651580862267</v>
      </c>
      <c r="BH105" s="74">
        <f t="shared" si="109"/>
        <v>3293.2824431449862</v>
      </c>
      <c r="BI105" s="74">
        <f t="shared" si="109"/>
        <v>3398.6674813256259</v>
      </c>
      <c r="BJ105" s="74">
        <f t="shared" si="109"/>
        <v>3507.4248407280461</v>
      </c>
      <c r="BK105" s="74">
        <f t="shared" si="109"/>
        <v>3619.6624356313437</v>
      </c>
      <c r="BL105" s="74">
        <f t="shared" si="109"/>
        <v>3735.4916335715466</v>
      </c>
      <c r="BM105" s="74">
        <f t="shared" si="110"/>
        <v>3855.0273658458364</v>
      </c>
      <c r="BN105" s="74">
        <f t="shared" si="111"/>
        <v>3978.3882415529033</v>
      </c>
      <c r="BO105" s="74">
        <f t="shared" si="112"/>
        <v>4105.6966652825968</v>
      </c>
      <c r="BP105" s="74">
        <f t="shared" si="113"/>
        <v>4237.0789585716402</v>
      </c>
      <c r="BQ105" s="74">
        <f t="shared" si="114"/>
        <v>4372.6654852459333</v>
      </c>
      <c r="BR105" s="74">
        <f t="shared" si="115"/>
        <v>4512.5907807738031</v>
      </c>
      <c r="BS105" s="74">
        <f t="shared" si="116"/>
        <v>4656.9936857585653</v>
      </c>
      <c r="BT105" s="74">
        <f t="shared" si="117"/>
        <v>4806.0174837028399</v>
      </c>
      <c r="BU105" s="74">
        <f t="shared" si="118"/>
        <v>4959.8100431813309</v>
      </c>
      <c r="BV105" s="74">
        <f t="shared" si="119"/>
        <v>5118.5239645631336</v>
      </c>
      <c r="BW105" s="74">
        <f t="shared" si="120"/>
        <v>5282.3167314291541</v>
      </c>
      <c r="BX105" s="74">
        <f t="shared" si="121"/>
        <v>5451.3508668348868</v>
      </c>
      <c r="BY105" s="74">
        <f t="shared" si="122"/>
        <v>5625.7940945736036</v>
      </c>
      <c r="BZ105" s="74">
        <f t="shared" si="123"/>
        <v>5805.8195055999595</v>
      </c>
      <c r="CA105" s="74">
        <f t="shared" si="124"/>
        <v>5991.6057297791585</v>
      </c>
      <c r="CB105" s="74">
        <f t="shared" si="125"/>
        <v>6183.3371131320919</v>
      </c>
      <c r="CC105" s="74">
        <f t="shared" si="126"/>
        <v>6381.203900752319</v>
      </c>
      <c r="CD105" s="74">
        <f t="shared" si="127"/>
        <v>6585.4024255763934</v>
      </c>
      <c r="CE105" s="74">
        <f t="shared" si="128"/>
        <v>6796.1353031948383</v>
      </c>
      <c r="CF105" s="74">
        <f t="shared" si="129"/>
        <v>7013.6116328970729</v>
      </c>
      <c r="CG105" s="74">
        <f t="shared" si="130"/>
        <v>7238.0472051497791</v>
      </c>
      <c r="CH105" s="74">
        <f t="shared" si="131"/>
        <v>7469.6647157145726</v>
      </c>
      <c r="CI105" s="74">
        <f t="shared" si="132"/>
        <v>7708.6939866174389</v>
      </c>
      <c r="CJ105" s="74">
        <f t="shared" si="133"/>
        <v>7955.3721941891972</v>
      </c>
      <c r="CK105" s="74">
        <f t="shared" si="134"/>
        <v>8209.9441044032519</v>
      </c>
      <c r="CL105" s="74">
        <f t="shared" si="135"/>
        <v>8472.6623157441554</v>
      </c>
      <c r="CM105" s="74">
        <f t="shared" si="136"/>
        <v>8743.787509847969</v>
      </c>
      <c r="CN105" s="74">
        <f t="shared" si="137"/>
        <v>9023.5887101631051</v>
      </c>
      <c r="CO105" s="74">
        <f t="shared" si="138"/>
        <v>9312.3435488883242</v>
      </c>
      <c r="CP105" s="74">
        <f t="shared" si="139"/>
        <v>9610.3385424527514</v>
      </c>
      <c r="CQ105" s="74">
        <f t="shared" si="140"/>
        <v>9917.8693758112404</v>
      </c>
      <c r="CR105" s="74">
        <f t="shared" si="141"/>
        <v>10235.241195837199</v>
      </c>
      <c r="CS105" s="74">
        <f t="shared" si="142"/>
        <v>10562.76891410399</v>
      </c>
      <c r="CT105" s="74">
        <f t="shared" si="143"/>
        <v>10900.777519355319</v>
      </c>
      <c r="CU105" s="74">
        <f t="shared" si="144"/>
        <v>11249.602399974689</v>
      </c>
      <c r="CV105" s="74">
        <f t="shared" si="145"/>
        <v>11609.58967677388</v>
      </c>
      <c r="CW105" s="74">
        <f t="shared" si="146"/>
        <v>11981.096546430645</v>
      </c>
      <c r="CX105" s="74">
        <f t="shared" si="147"/>
        <v>12364.491635916425</v>
      </c>
      <c r="CY105" s="74">
        <f t="shared" si="148"/>
        <v>12760.15536826575</v>
      </c>
      <c r="CZ105" s="74">
        <f t="shared" si="149"/>
        <v>13168.480340050255</v>
      </c>
      <c r="DA105" s="74">
        <f t="shared" si="150"/>
        <v>13589.871710931864</v>
      </c>
      <c r="DB105" s="74">
        <f t="shared" si="151"/>
        <v>14024.747605681685</v>
      </c>
      <c r="DC105" s="74">
        <f t="shared" si="152"/>
        <v>14473.539529063499</v>
      </c>
      <c r="DD105" s="74">
        <f t="shared" si="153"/>
        <v>14936.69279399353</v>
      </c>
      <c r="DE105" s="74">
        <f t="shared" si="154"/>
        <v>15414.666963401323</v>
      </c>
      <c r="DF105" s="74">
        <f t="shared" si="155"/>
        <v>15907.936306230165</v>
      </c>
      <c r="DG105" s="74">
        <f t="shared" si="156"/>
        <v>16416.990268029531</v>
      </c>
      <c r="DH105" s="74">
        <f t="shared" si="157"/>
        <v>16942.333956606475</v>
      </c>
      <c r="DI105" s="74">
        <f t="shared" si="158"/>
        <v>17484.488643217883</v>
      </c>
      <c r="DJ105" s="74">
        <f t="shared" si="159"/>
        <v>18043.992279800856</v>
      </c>
    </row>
    <row r="106" spans="2:114" x14ac:dyDescent="0.2">
      <c r="B106" s="236" t="str">
        <f t="shared" si="160"/>
        <v>Lighting</v>
      </c>
      <c r="C106" s="65" t="s">
        <v>2</v>
      </c>
      <c r="D106" s="74">
        <f t="shared" ref="D106:AF106" si="170">D$86*D98</f>
        <v>252.13339675044671</v>
      </c>
      <c r="E106" s="74">
        <f t="shared" si="170"/>
        <v>259.64274194318597</v>
      </c>
      <c r="F106" s="74">
        <f t="shared" si="170"/>
        <v>263.55935205202582</v>
      </c>
      <c r="G106" s="74">
        <f t="shared" si="170"/>
        <v>268.24263996977947</v>
      </c>
      <c r="H106" s="74">
        <f t="shared" si="170"/>
        <v>272.24579249191908</v>
      </c>
      <c r="I106" s="74">
        <f t="shared" si="170"/>
        <v>338.34174856081836</v>
      </c>
      <c r="J106" s="74">
        <f t="shared" si="170"/>
        <v>360.26044901500961</v>
      </c>
      <c r="K106" s="74">
        <f t="shared" si="170"/>
        <v>339.70002900884816</v>
      </c>
      <c r="L106" s="74">
        <f t="shared" si="170"/>
        <v>327.55723497404063</v>
      </c>
      <c r="M106" s="74">
        <f t="shared" si="170"/>
        <v>351.80184214438543</v>
      </c>
      <c r="N106" s="74">
        <f t="shared" si="170"/>
        <v>359.41918820427657</v>
      </c>
      <c r="O106" s="74">
        <f t="shared" si="170"/>
        <v>360.60895981737798</v>
      </c>
      <c r="P106" s="74">
        <f t="shared" si="170"/>
        <v>425.93523558974516</v>
      </c>
      <c r="Q106" s="74">
        <f t="shared" si="170"/>
        <v>430.83255167322773</v>
      </c>
      <c r="R106" s="74">
        <f t="shared" si="170"/>
        <v>444.92279087337806</v>
      </c>
      <c r="S106" s="74">
        <f t="shared" si="170"/>
        <v>538.32441078789338</v>
      </c>
      <c r="T106" s="74">
        <f t="shared" si="170"/>
        <v>540.13639624629593</v>
      </c>
      <c r="U106" s="74">
        <f t="shared" si="170"/>
        <v>546.3668050122086</v>
      </c>
      <c r="V106" s="74">
        <f t="shared" si="170"/>
        <v>548.21832530009419</v>
      </c>
      <c r="W106" s="74">
        <f t="shared" si="170"/>
        <v>590.00777524454634</v>
      </c>
      <c r="X106" s="74">
        <f t="shared" si="170"/>
        <v>592.02082900281982</v>
      </c>
      <c r="Y106" s="74">
        <f t="shared" si="170"/>
        <v>495.78414279768111</v>
      </c>
      <c r="Z106" s="74">
        <f t="shared" si="170"/>
        <v>491.31761897224084</v>
      </c>
      <c r="AA106" s="74">
        <f t="shared" si="170"/>
        <v>491.31761901024015</v>
      </c>
      <c r="AB106" s="74">
        <f t="shared" si="170"/>
        <v>549.38242853618726</v>
      </c>
      <c r="AC106" s="74">
        <f t="shared" si="170"/>
        <v>580.64809519889445</v>
      </c>
      <c r="AD106" s="74">
        <f t="shared" si="170"/>
        <v>576.18056167554596</v>
      </c>
      <c r="AE106" s="74">
        <f t="shared" si="170"/>
        <v>589.57734188647919</v>
      </c>
      <c r="AF106" s="74">
        <f t="shared" si="170"/>
        <v>848.63344710664956</v>
      </c>
      <c r="AG106" s="74">
        <f t="shared" ref="AG106" si="171">AG$86*AG98</f>
        <v>937.9634015961318</v>
      </c>
      <c r="AH106" s="74">
        <f t="shared" si="163"/>
        <v>967.97823044720803</v>
      </c>
      <c r="AI106" s="74">
        <f t="shared" si="163"/>
        <v>998.9535338215187</v>
      </c>
      <c r="AJ106" s="74">
        <f t="shared" si="163"/>
        <v>1030.9200469038074</v>
      </c>
      <c r="AK106" s="74">
        <f t="shared" si="163"/>
        <v>1063.9094884047292</v>
      </c>
      <c r="AL106" s="74">
        <f t="shared" si="163"/>
        <v>1097.9545920336807</v>
      </c>
      <c r="AM106" s="74">
        <f t="shared" si="163"/>
        <v>1133.0891389787585</v>
      </c>
      <c r="AN106" s="74">
        <f t="shared" si="163"/>
        <v>1169.3479914260788</v>
      </c>
      <c r="AO106" s="74">
        <f t="shared" si="163"/>
        <v>1206.7671271517133</v>
      </c>
      <c r="AP106" s="74">
        <f t="shared" si="163"/>
        <v>1245.3836752205682</v>
      </c>
      <c r="AQ106" s="74">
        <f t="shared" si="163"/>
        <v>1285.2359528276263</v>
      </c>
      <c r="AR106" s="74">
        <f t="shared" si="163"/>
        <v>1326.3635033181104</v>
      </c>
      <c r="AS106" s="74">
        <f t="shared" si="163"/>
        <v>1368.80713542429</v>
      </c>
      <c r="AT106" s="74">
        <f t="shared" si="163"/>
        <v>1412.6089637578673</v>
      </c>
      <c r="AU106" s="74">
        <f t="shared" si="163"/>
        <v>1457.8124505981191</v>
      </c>
      <c r="AV106" s="74">
        <f t="shared" si="163"/>
        <v>1504.4624490172589</v>
      </c>
      <c r="AW106" s="74">
        <f t="shared" si="109"/>
        <v>1552.6052473858113</v>
      </c>
      <c r="AX106" s="74">
        <f t="shared" si="109"/>
        <v>1602.2886153021573</v>
      </c>
      <c r="AY106" s="74">
        <f t="shared" si="109"/>
        <v>1653.5618509918263</v>
      </c>
      <c r="AZ106" s="74">
        <f t="shared" si="109"/>
        <v>1706.4758302235648</v>
      </c>
      <c r="BA106" s="74">
        <f t="shared" si="109"/>
        <v>1761.083056790719</v>
      </c>
      <c r="BB106" s="74">
        <f t="shared" si="109"/>
        <v>1817.4377146080219</v>
      </c>
      <c r="BC106" s="74">
        <f t="shared" si="109"/>
        <v>1875.5957214754787</v>
      </c>
      <c r="BD106" s="74">
        <f t="shared" si="109"/>
        <v>1935.614784562694</v>
      </c>
      <c r="BE106" s="74">
        <f t="shared" si="109"/>
        <v>1997.5544576687003</v>
      </c>
      <c r="BF106" s="74">
        <f t="shared" si="109"/>
        <v>2061.4762003140986</v>
      </c>
      <c r="BG106" s="74">
        <f t="shared" si="109"/>
        <v>2127.4434387241499</v>
      </c>
      <c r="BH106" s="74">
        <f t="shared" si="109"/>
        <v>2195.521628763323</v>
      </c>
      <c r="BI106" s="74">
        <f t="shared" si="109"/>
        <v>2265.7783208837495</v>
      </c>
      <c r="BJ106" s="74">
        <f t="shared" si="109"/>
        <v>2338.2832271520297</v>
      </c>
      <c r="BK106" s="74">
        <f t="shared" si="109"/>
        <v>2413.1082904208947</v>
      </c>
      <c r="BL106" s="74">
        <f t="shared" si="109"/>
        <v>2490.3277557143633</v>
      </c>
      <c r="BM106" s="74">
        <f t="shared" si="110"/>
        <v>2570.0182438972229</v>
      </c>
      <c r="BN106" s="74">
        <f t="shared" si="111"/>
        <v>2652.258827701934</v>
      </c>
      <c r="BO106" s="74">
        <f t="shared" si="112"/>
        <v>2737.1311101883962</v>
      </c>
      <c r="BP106" s="74">
        <f t="shared" si="113"/>
        <v>2824.719305714425</v>
      </c>
      <c r="BQ106" s="74">
        <f t="shared" si="114"/>
        <v>2915.1103234972866</v>
      </c>
      <c r="BR106" s="74">
        <f t="shared" si="115"/>
        <v>3008.3938538491998</v>
      </c>
      <c r="BS106" s="74">
        <f t="shared" si="116"/>
        <v>3104.6624571723742</v>
      </c>
      <c r="BT106" s="74">
        <f t="shared" si="117"/>
        <v>3204.0116558018904</v>
      </c>
      <c r="BU106" s="74">
        <f t="shared" si="118"/>
        <v>3306.5400287875509</v>
      </c>
      <c r="BV106" s="74">
        <f t="shared" si="119"/>
        <v>3412.3493097087526</v>
      </c>
      <c r="BW106" s="74">
        <f t="shared" si="120"/>
        <v>3521.5444876194329</v>
      </c>
      <c r="BX106" s="74">
        <f t="shared" si="121"/>
        <v>3634.2339112232548</v>
      </c>
      <c r="BY106" s="74">
        <f t="shared" si="122"/>
        <v>3750.5293963823992</v>
      </c>
      <c r="BZ106" s="74">
        <f t="shared" si="123"/>
        <v>3870.5463370666362</v>
      </c>
      <c r="CA106" s="74">
        <f t="shared" si="124"/>
        <v>3994.4038198527687</v>
      </c>
      <c r="CB106" s="74">
        <f t="shared" si="125"/>
        <v>4122.2247420880576</v>
      </c>
      <c r="CC106" s="74">
        <f t="shared" si="126"/>
        <v>4254.1359338348757</v>
      </c>
      <c r="CD106" s="74">
        <f t="shared" si="127"/>
        <v>4390.2682837175917</v>
      </c>
      <c r="CE106" s="74">
        <f t="shared" si="128"/>
        <v>4530.756868796555</v>
      </c>
      <c r="CF106" s="74">
        <f t="shared" si="129"/>
        <v>4675.7410885980453</v>
      </c>
      <c r="CG106" s="74">
        <f t="shared" si="130"/>
        <v>4825.3648034331827</v>
      </c>
      <c r="CH106" s="74">
        <f t="shared" si="131"/>
        <v>4979.7764771430448</v>
      </c>
      <c r="CI106" s="74">
        <f t="shared" si="132"/>
        <v>5139.1293244116223</v>
      </c>
      <c r="CJ106" s="74">
        <f t="shared" si="133"/>
        <v>5303.5814627927939</v>
      </c>
      <c r="CK106" s="74">
        <f t="shared" si="134"/>
        <v>5473.2960696021637</v>
      </c>
      <c r="CL106" s="74">
        <f t="shared" si="135"/>
        <v>5648.4415438294327</v>
      </c>
      <c r="CM106" s="74">
        <f t="shared" si="136"/>
        <v>5829.1916732319751</v>
      </c>
      <c r="CN106" s="74">
        <f t="shared" si="137"/>
        <v>6015.7258067753983</v>
      </c>
      <c r="CO106" s="74">
        <f t="shared" si="138"/>
        <v>6208.2290325922113</v>
      </c>
      <c r="CP106" s="74">
        <f t="shared" si="139"/>
        <v>6406.8923616351622</v>
      </c>
      <c r="CQ106" s="74">
        <f t="shared" si="140"/>
        <v>6611.9129172074872</v>
      </c>
      <c r="CR106" s="74">
        <f t="shared" si="141"/>
        <v>6823.4941305581269</v>
      </c>
      <c r="CS106" s="74">
        <f t="shared" si="142"/>
        <v>7041.8459427359876</v>
      </c>
      <c r="CT106" s="74">
        <f t="shared" si="143"/>
        <v>7267.1850129035392</v>
      </c>
      <c r="CU106" s="74">
        <f t="shared" si="144"/>
        <v>7499.734933316453</v>
      </c>
      <c r="CV106" s="74">
        <f t="shared" si="145"/>
        <v>7739.7264511825797</v>
      </c>
      <c r="CW106" s="74">
        <f t="shared" si="146"/>
        <v>7987.3976976204222</v>
      </c>
      <c r="CX106" s="74">
        <f t="shared" si="147"/>
        <v>8242.9944239442757</v>
      </c>
      <c r="CY106" s="74">
        <f t="shared" si="148"/>
        <v>8506.7702455104936</v>
      </c>
      <c r="CZ106" s="74">
        <f t="shared" si="149"/>
        <v>8778.9868933668295</v>
      </c>
      <c r="DA106" s="74">
        <f t="shared" si="150"/>
        <v>9059.9144739545682</v>
      </c>
      <c r="DB106" s="74">
        <f t="shared" si="151"/>
        <v>9349.8317371211142</v>
      </c>
      <c r="DC106" s="74">
        <f t="shared" si="152"/>
        <v>9649.0263527089901</v>
      </c>
      <c r="DD106" s="74">
        <f t="shared" si="153"/>
        <v>9957.7951959956772</v>
      </c>
      <c r="DE106" s="74">
        <f t="shared" si="154"/>
        <v>10276.444642267539</v>
      </c>
      <c r="DF106" s="74">
        <f t="shared" si="155"/>
        <v>10605.290870820101</v>
      </c>
      <c r="DG106" s="74">
        <f t="shared" si="156"/>
        <v>10944.660178686345</v>
      </c>
      <c r="DH106" s="74">
        <f t="shared" si="157"/>
        <v>11294.889304404309</v>
      </c>
      <c r="DI106" s="74">
        <f t="shared" si="158"/>
        <v>11656.325762145247</v>
      </c>
      <c r="DJ106" s="74">
        <f t="shared" si="159"/>
        <v>12029.328186533894</v>
      </c>
    </row>
    <row r="107" spans="2:114" x14ac:dyDescent="0.2">
      <c r="B107" s="64" t="s">
        <v>58</v>
      </c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5"/>
      <c r="DI107" s="65"/>
      <c r="DJ107" s="65"/>
    </row>
    <row r="108" spans="2:114" x14ac:dyDescent="0.2">
      <c r="B108" s="236" t="str">
        <f>B93</f>
        <v>Fluid Cracking Catalysts</v>
      </c>
      <c r="C108" s="65" t="s">
        <v>2</v>
      </c>
      <c r="D108" s="74">
        <f t="shared" ref="D108:AF108" si="172">D$86*D93</f>
        <v>8446.4687911399651</v>
      </c>
      <c r="E108" s="74">
        <f t="shared" si="172"/>
        <v>8698.0318550967295</v>
      </c>
      <c r="F108" s="74">
        <f t="shared" si="172"/>
        <v>8829.2382937428665</v>
      </c>
      <c r="G108" s="74">
        <f t="shared" si="172"/>
        <v>8986.1284389876128</v>
      </c>
      <c r="H108" s="74">
        <f t="shared" si="172"/>
        <v>9120.2340484792894</v>
      </c>
      <c r="I108" s="74">
        <f t="shared" si="172"/>
        <v>11334.448576787416</v>
      </c>
      <c r="J108" s="74">
        <f t="shared" si="172"/>
        <v>12068.725042002821</v>
      </c>
      <c r="K108" s="74">
        <f t="shared" si="172"/>
        <v>11379.950971796414</v>
      </c>
      <c r="L108" s="74">
        <f t="shared" si="172"/>
        <v>10973.167371630361</v>
      </c>
      <c r="M108" s="74">
        <f t="shared" si="172"/>
        <v>11785.361711836913</v>
      </c>
      <c r="N108" s="74">
        <f t="shared" si="172"/>
        <v>12040.542804843266</v>
      </c>
      <c r="O108" s="74">
        <f t="shared" si="172"/>
        <v>12080.400153882163</v>
      </c>
      <c r="P108" s="74">
        <f t="shared" si="172"/>
        <v>14268.830392256463</v>
      </c>
      <c r="Q108" s="74">
        <f t="shared" si="172"/>
        <v>14432.890481053129</v>
      </c>
      <c r="R108" s="74">
        <f t="shared" si="172"/>
        <v>14904.913494258166</v>
      </c>
      <c r="S108" s="74">
        <f t="shared" si="172"/>
        <v>18033.867761394431</v>
      </c>
      <c r="T108" s="74">
        <f t="shared" si="172"/>
        <v>18094.569274250913</v>
      </c>
      <c r="U108" s="74">
        <f t="shared" si="172"/>
        <v>18303.287967908989</v>
      </c>
      <c r="V108" s="74">
        <f t="shared" si="172"/>
        <v>18365.313897553158</v>
      </c>
      <c r="W108" s="74">
        <f t="shared" si="172"/>
        <v>19765.260470692305</v>
      </c>
      <c r="X108" s="74">
        <f t="shared" si="172"/>
        <v>19832.697771594463</v>
      </c>
      <c r="Y108" s="74">
        <f t="shared" si="172"/>
        <v>16608.76878372232</v>
      </c>
      <c r="Z108" s="74">
        <f t="shared" si="172"/>
        <v>16459.140235570067</v>
      </c>
      <c r="AA108" s="74">
        <f t="shared" si="172"/>
        <v>16459.140236843046</v>
      </c>
      <c r="AB108" s="74">
        <f t="shared" si="172"/>
        <v>18404.311355962276</v>
      </c>
      <c r="AC108" s="74">
        <f t="shared" si="172"/>
        <v>19451.711189162965</v>
      </c>
      <c r="AD108" s="74">
        <f t="shared" si="172"/>
        <v>19302.048816130788</v>
      </c>
      <c r="AE108" s="74">
        <f t="shared" si="172"/>
        <v>19750.840953197054</v>
      </c>
      <c r="AF108" s="74">
        <f t="shared" si="172"/>
        <v>28429.220478072762</v>
      </c>
      <c r="AG108" s="74">
        <f t="shared" ref="AG108" si="173">AG$86*AG93</f>
        <v>31421.773953470416</v>
      </c>
      <c r="AH108" s="74">
        <f t="shared" ref="AH108:AH113" si="174">AH101</f>
        <v>32427.270719981469</v>
      </c>
      <c r="AI108" s="74">
        <f t="shared" ref="AI108:AX113" si="175">AH108*(1+AI$90)</f>
        <v>33464.94338302088</v>
      </c>
      <c r="AJ108" s="74">
        <f t="shared" si="175"/>
        <v>34535.821571277549</v>
      </c>
      <c r="AK108" s="74">
        <f t="shared" si="175"/>
        <v>35640.967861558434</v>
      </c>
      <c r="AL108" s="74">
        <f t="shared" si="175"/>
        <v>36781.478833128305</v>
      </c>
      <c r="AM108" s="74">
        <f t="shared" si="175"/>
        <v>37958.486155788414</v>
      </c>
      <c r="AN108" s="74">
        <f t="shared" si="175"/>
        <v>39173.157712773645</v>
      </c>
      <c r="AO108" s="74">
        <f t="shared" si="175"/>
        <v>40426.698759582403</v>
      </c>
      <c r="AP108" s="74">
        <f t="shared" si="175"/>
        <v>41720.353119889041</v>
      </c>
      <c r="AQ108" s="74">
        <f t="shared" si="175"/>
        <v>43055.404419725492</v>
      </c>
      <c r="AR108" s="74">
        <f t="shared" si="175"/>
        <v>44433.177361156711</v>
      </c>
      <c r="AS108" s="74">
        <f t="shared" si="175"/>
        <v>45855.03903671373</v>
      </c>
      <c r="AT108" s="74">
        <f t="shared" si="175"/>
        <v>47322.400285888572</v>
      </c>
      <c r="AU108" s="74">
        <f t="shared" si="175"/>
        <v>48836.717095037005</v>
      </c>
      <c r="AV108" s="74">
        <f t="shared" si="175"/>
        <v>50399.492042078193</v>
      </c>
      <c r="AW108" s="74">
        <f t="shared" si="175"/>
        <v>52012.275787424696</v>
      </c>
      <c r="AX108" s="74">
        <f t="shared" si="175"/>
        <v>53676.668612622285</v>
      </c>
      <c r="AY108" s="74">
        <f t="shared" ref="AY108:BL113" si="176">AX108*(1+AY$90)</f>
        <v>55394.322008226198</v>
      </c>
      <c r="AZ108" s="74">
        <f t="shared" si="176"/>
        <v>57166.940312489438</v>
      </c>
      <c r="BA108" s="74">
        <f t="shared" si="176"/>
        <v>58996.282402489102</v>
      </c>
      <c r="BB108" s="74">
        <f t="shared" si="176"/>
        <v>60884.163439368756</v>
      </c>
      <c r="BC108" s="74">
        <f t="shared" si="176"/>
        <v>62832.45666942856</v>
      </c>
      <c r="BD108" s="74">
        <f t="shared" si="176"/>
        <v>64843.095282850278</v>
      </c>
      <c r="BE108" s="74">
        <f t="shared" si="176"/>
        <v>66918.074331901487</v>
      </c>
      <c r="BF108" s="74">
        <f t="shared" si="176"/>
        <v>69059.452710522339</v>
      </c>
      <c r="BG108" s="74">
        <f t="shared" si="176"/>
        <v>71269.35519725905</v>
      </c>
      <c r="BH108" s="74">
        <f t="shared" si="176"/>
        <v>73549.974563571348</v>
      </c>
      <c r="BI108" s="74">
        <f t="shared" si="176"/>
        <v>75903.573749605639</v>
      </c>
      <c r="BJ108" s="74">
        <f t="shared" si="176"/>
        <v>78332.488109593018</v>
      </c>
      <c r="BK108" s="74">
        <f t="shared" si="176"/>
        <v>80839.127729100001</v>
      </c>
      <c r="BL108" s="74">
        <f t="shared" si="176"/>
        <v>83425.979816431209</v>
      </c>
      <c r="BM108" s="74">
        <f t="shared" ref="BM108:BM113" si="177">BL108*(1+BM$90)</f>
        <v>86095.611170557007</v>
      </c>
      <c r="BN108" s="74">
        <f t="shared" ref="BN108:BN113" si="178">BM108*(1+BN$90)</f>
        <v>88850.67072801484</v>
      </c>
      <c r="BO108" s="74">
        <f t="shared" ref="BO108:BO113" si="179">BN108*(1+BO$90)</f>
        <v>91693.892191311315</v>
      </c>
      <c r="BP108" s="74">
        <f t="shared" ref="BP108:BP113" si="180">BO108*(1+BP$90)</f>
        <v>94628.096741433284</v>
      </c>
      <c r="BQ108" s="74">
        <f t="shared" ref="BQ108:BQ113" si="181">BP108*(1+BQ$90)</f>
        <v>97656.195837159146</v>
      </c>
      <c r="BR108" s="74">
        <f t="shared" ref="BR108:BR113" si="182">BQ108*(1+BR$90)</f>
        <v>100781.19410394825</v>
      </c>
      <c r="BS108" s="74">
        <f t="shared" ref="BS108:BS113" si="183">BR108*(1+BS$90)</f>
        <v>104006.1923152746</v>
      </c>
      <c r="BT108" s="74">
        <f t="shared" ref="BT108:BT113" si="184">BS108*(1+BT$90)</f>
        <v>107334.3904693634</v>
      </c>
      <c r="BU108" s="74">
        <f t="shared" ref="BU108:BU113" si="185">BT108*(1+BU$90)</f>
        <v>110769.09096438302</v>
      </c>
      <c r="BV108" s="74">
        <f t="shared" ref="BV108:BV113" si="186">BU108*(1+BV$90)</f>
        <v>114313.70187524328</v>
      </c>
      <c r="BW108" s="74">
        <f t="shared" ref="BW108:BW113" si="187">BV108*(1+BW$90)</f>
        <v>117971.74033525106</v>
      </c>
      <c r="BX108" s="74">
        <f t="shared" ref="BX108:BX113" si="188">BW108*(1+BX$90)</f>
        <v>121746.83602597909</v>
      </c>
      <c r="BY108" s="74">
        <f t="shared" ref="BY108:BY113" si="189">BX108*(1+BY$90)</f>
        <v>125642.73477881042</v>
      </c>
      <c r="BZ108" s="74">
        <f t="shared" ref="BZ108:BZ113" si="190">BY108*(1+BZ$90)</f>
        <v>129663.30229173235</v>
      </c>
      <c r="CA108" s="74">
        <f t="shared" ref="CA108:CA113" si="191">BZ108*(1+CA$90)</f>
        <v>133812.5279650678</v>
      </c>
      <c r="CB108" s="74">
        <f t="shared" ref="CB108:CB113" si="192">CA108*(1+CB$90)</f>
        <v>138094.52885994996</v>
      </c>
      <c r="CC108" s="74">
        <f t="shared" ref="CC108:CC113" si="193">CB108*(1+CC$90)</f>
        <v>142513.55378346838</v>
      </c>
      <c r="CD108" s="74">
        <f t="shared" ref="CD108:CD113" si="194">CC108*(1+CD$90)</f>
        <v>147073.98750453937</v>
      </c>
      <c r="CE108" s="74">
        <f t="shared" ref="CE108:CE113" si="195">CD108*(1+CE$90)</f>
        <v>151780.35510468463</v>
      </c>
      <c r="CF108" s="74">
        <f t="shared" ref="CF108:CF113" si="196">CE108*(1+CF$90)</f>
        <v>156637.32646803453</v>
      </c>
      <c r="CG108" s="74">
        <f t="shared" ref="CG108:CG113" si="197">CF108*(1+CG$90)</f>
        <v>161649.72091501165</v>
      </c>
      <c r="CH108" s="74">
        <f t="shared" ref="CH108:CH113" si="198">CG108*(1+CH$90)</f>
        <v>166822.51198429204</v>
      </c>
      <c r="CI108" s="74">
        <f t="shared" ref="CI108:CI113" si="199">CH108*(1+CI$90)</f>
        <v>172160.83236778938</v>
      </c>
      <c r="CJ108" s="74">
        <f t="shared" ref="CJ108:CJ113" si="200">CI108*(1+CJ$90)</f>
        <v>177669.97900355863</v>
      </c>
      <c r="CK108" s="74">
        <f t="shared" ref="CK108:CK113" si="201">CJ108*(1+CK$90)</f>
        <v>183355.41833167252</v>
      </c>
      <c r="CL108" s="74">
        <f t="shared" ref="CL108:CL113" si="202">CK108*(1+CL$90)</f>
        <v>189222.79171828605</v>
      </c>
      <c r="CM108" s="74">
        <f t="shared" ref="CM108:CM113" si="203">CL108*(1+CM$90)</f>
        <v>195277.92105327122</v>
      </c>
      <c r="CN108" s="74">
        <f t="shared" ref="CN108:CN113" si="204">CM108*(1+CN$90)</f>
        <v>201526.81452697591</v>
      </c>
      <c r="CO108" s="74">
        <f t="shared" ref="CO108:CO113" si="205">CN108*(1+CO$90)</f>
        <v>207975.67259183916</v>
      </c>
      <c r="CP108" s="74">
        <f t="shared" ref="CP108:CP113" si="206">CO108*(1+CP$90)</f>
        <v>214630.89411477803</v>
      </c>
      <c r="CQ108" s="74">
        <f t="shared" ref="CQ108:CQ113" si="207">CP108*(1+CQ$90)</f>
        <v>221499.08272645093</v>
      </c>
      <c r="CR108" s="74">
        <f t="shared" ref="CR108:CR113" si="208">CQ108*(1+CR$90)</f>
        <v>228587.05337369736</v>
      </c>
      <c r="CS108" s="74">
        <f t="shared" ref="CS108:CS113" si="209">CR108*(1+CS$90)</f>
        <v>235901.83908165569</v>
      </c>
      <c r="CT108" s="74">
        <f t="shared" ref="CT108:CT113" si="210">CS108*(1+CT$90)</f>
        <v>243450.69793226867</v>
      </c>
      <c r="CU108" s="74">
        <f t="shared" ref="CU108:CU113" si="211">CT108*(1+CU$90)</f>
        <v>251241.12026610126</v>
      </c>
      <c r="CV108" s="74">
        <f t="shared" ref="CV108:CV113" si="212">CU108*(1+CV$90)</f>
        <v>259280.83611461651</v>
      </c>
      <c r="CW108" s="74">
        <f t="shared" ref="CW108:CW113" si="213">CV108*(1+CW$90)</f>
        <v>267577.82287028426</v>
      </c>
      <c r="CX108" s="74">
        <f t="shared" ref="CX108:CX113" si="214">CW108*(1+CX$90)</f>
        <v>276140.31320213334</v>
      </c>
      <c r="CY108" s="74">
        <f t="shared" ref="CY108:CY113" si="215">CX108*(1+CY$90)</f>
        <v>284976.80322460161</v>
      </c>
      <c r="CZ108" s="74">
        <f t="shared" ref="CZ108:CZ113" si="216">CY108*(1+CZ$90)</f>
        <v>294096.06092778884</v>
      </c>
      <c r="DA108" s="74">
        <f t="shared" ref="DA108:DA113" si="217">CZ108*(1+DA$90)</f>
        <v>303507.13487747812</v>
      </c>
      <c r="DB108" s="74">
        <f t="shared" ref="DB108:DB113" si="218">DA108*(1+DB$90)</f>
        <v>313219.36319355742</v>
      </c>
      <c r="DC108" s="74">
        <f t="shared" ref="DC108:DC113" si="219">DB108*(1+DC$90)</f>
        <v>323242.38281575125</v>
      </c>
      <c r="DD108" s="74">
        <f t="shared" ref="DD108:DD113" si="220">DC108*(1+DD$90)</f>
        <v>333586.1390658553</v>
      </c>
      <c r="DE108" s="74">
        <f t="shared" ref="DE108:DE113" si="221">DD108*(1+DE$90)</f>
        <v>344260.89551596268</v>
      </c>
      <c r="DF108" s="74">
        <f t="shared" ref="DF108:DF113" si="222">DE108*(1+DF$90)</f>
        <v>355277.2441724735</v>
      </c>
      <c r="DG108" s="74">
        <f t="shared" ref="DG108:DG113" si="223">DF108*(1+DG$90)</f>
        <v>366646.11598599266</v>
      </c>
      <c r="DH108" s="74">
        <f t="shared" ref="DH108:DH113" si="224">DG108*(1+DH$90)</f>
        <v>378378.79169754445</v>
      </c>
      <c r="DI108" s="74">
        <f t="shared" ref="DI108:DI113" si="225">DH108*(1+DI$90)</f>
        <v>390486.9130318659</v>
      </c>
      <c r="DJ108" s="74">
        <f t="shared" ref="DJ108:DJ113" si="226">DI108*(1+DJ$90)</f>
        <v>402982.4942488856</v>
      </c>
    </row>
    <row r="109" spans="2:114" x14ac:dyDescent="0.2">
      <c r="B109" s="236" t="str">
        <f t="shared" ref="B109:B113" si="227">B94</f>
        <v>Batteries</v>
      </c>
      <c r="C109" s="65" t="s">
        <v>2</v>
      </c>
      <c r="D109" s="74">
        <f t="shared" ref="D109:AF109" si="228">D$86*D94</f>
        <v>1260.6669837522336</v>
      </c>
      <c r="E109" s="74">
        <f t="shared" si="228"/>
        <v>1298.2137097159298</v>
      </c>
      <c r="F109" s="74">
        <f t="shared" si="228"/>
        <v>1317.7967602601293</v>
      </c>
      <c r="G109" s="74">
        <f t="shared" si="228"/>
        <v>1341.2131998488974</v>
      </c>
      <c r="H109" s="74">
        <f t="shared" si="228"/>
        <v>1361.2289624595953</v>
      </c>
      <c r="I109" s="74">
        <f t="shared" si="228"/>
        <v>1691.708742804092</v>
      </c>
      <c r="J109" s="74">
        <f t="shared" si="228"/>
        <v>1801.3022450750479</v>
      </c>
      <c r="K109" s="74">
        <f t="shared" si="228"/>
        <v>1698.5001450442408</v>
      </c>
      <c r="L109" s="74">
        <f t="shared" si="228"/>
        <v>1637.7861748702032</v>
      </c>
      <c r="M109" s="74">
        <f t="shared" si="228"/>
        <v>1759.0092107219273</v>
      </c>
      <c r="N109" s="74">
        <f t="shared" si="228"/>
        <v>1797.0959410213829</v>
      </c>
      <c r="O109" s="74">
        <f t="shared" si="228"/>
        <v>1803.04479908689</v>
      </c>
      <c r="P109" s="74">
        <f t="shared" si="228"/>
        <v>2129.6761779487256</v>
      </c>
      <c r="Q109" s="74">
        <f t="shared" si="228"/>
        <v>2154.1627583661389</v>
      </c>
      <c r="R109" s="74">
        <f t="shared" si="228"/>
        <v>2224.6139543668901</v>
      </c>
      <c r="S109" s="74">
        <f t="shared" si="228"/>
        <v>2691.6220539394672</v>
      </c>
      <c r="T109" s="74">
        <f t="shared" si="228"/>
        <v>2700.6819812314798</v>
      </c>
      <c r="U109" s="74">
        <f t="shared" si="228"/>
        <v>2731.8340250610436</v>
      </c>
      <c r="V109" s="74">
        <f t="shared" si="228"/>
        <v>2741.0916265004712</v>
      </c>
      <c r="W109" s="74">
        <f t="shared" si="228"/>
        <v>2950.0388762227321</v>
      </c>
      <c r="X109" s="74">
        <f t="shared" si="228"/>
        <v>2960.1041450140992</v>
      </c>
      <c r="Y109" s="74">
        <f t="shared" si="228"/>
        <v>2478.9207139884056</v>
      </c>
      <c r="Z109" s="74">
        <f t="shared" si="228"/>
        <v>2456.5880948612044</v>
      </c>
      <c r="AA109" s="74">
        <f t="shared" si="228"/>
        <v>2456.588095051201</v>
      </c>
      <c r="AB109" s="74">
        <f t="shared" si="228"/>
        <v>2746.9121426809365</v>
      </c>
      <c r="AC109" s="74">
        <f t="shared" si="228"/>
        <v>2903.2404759944725</v>
      </c>
      <c r="AD109" s="74">
        <f t="shared" si="228"/>
        <v>2880.9028083777298</v>
      </c>
      <c r="AE109" s="74">
        <f t="shared" si="228"/>
        <v>2947.8867094323959</v>
      </c>
      <c r="AF109" s="74">
        <f t="shared" si="228"/>
        <v>4243.1672355332475</v>
      </c>
      <c r="AG109" s="74">
        <f t="shared" ref="AG109" si="229">AG$86*AG94</f>
        <v>4689.8170079806587</v>
      </c>
      <c r="AH109" s="74">
        <f t="shared" si="174"/>
        <v>4839.8911522360395</v>
      </c>
      <c r="AI109" s="74">
        <f t="shared" si="175"/>
        <v>4994.7676691075931</v>
      </c>
      <c r="AJ109" s="74">
        <f t="shared" si="175"/>
        <v>5154.6002345190363</v>
      </c>
      <c r="AK109" s="74">
        <f t="shared" si="175"/>
        <v>5319.547442023646</v>
      </c>
      <c r="AL109" s="74">
        <f t="shared" si="175"/>
        <v>5489.7729601684032</v>
      </c>
      <c r="AM109" s="74">
        <f t="shared" si="175"/>
        <v>5665.4456948937923</v>
      </c>
      <c r="AN109" s="74">
        <f t="shared" si="175"/>
        <v>5846.739957130394</v>
      </c>
      <c r="AO109" s="74">
        <f t="shared" si="175"/>
        <v>6033.8356357585672</v>
      </c>
      <c r="AP109" s="74">
        <f t="shared" si="175"/>
        <v>6226.9183761028416</v>
      </c>
      <c r="AQ109" s="74">
        <f t="shared" si="175"/>
        <v>6426.1797641381327</v>
      </c>
      <c r="AR109" s="74">
        <f t="shared" si="175"/>
        <v>6631.8175165905532</v>
      </c>
      <c r="AS109" s="74">
        <f t="shared" si="175"/>
        <v>6844.035677121451</v>
      </c>
      <c r="AT109" s="74">
        <f t="shared" si="175"/>
        <v>7063.044818789338</v>
      </c>
      <c r="AU109" s="74">
        <f t="shared" si="175"/>
        <v>7289.0622529905968</v>
      </c>
      <c r="AV109" s="74">
        <f t="shared" si="175"/>
        <v>7522.3122450862957</v>
      </c>
      <c r="AW109" s="74">
        <f t="shared" si="175"/>
        <v>7763.0262369290576</v>
      </c>
      <c r="AX109" s="74">
        <f t="shared" si="175"/>
        <v>8011.4430765107873</v>
      </c>
      <c r="AY109" s="74">
        <f t="shared" si="176"/>
        <v>8267.8092549591329</v>
      </c>
      <c r="AZ109" s="74">
        <f t="shared" si="176"/>
        <v>8532.379151117826</v>
      </c>
      <c r="BA109" s="74">
        <f t="shared" si="176"/>
        <v>8805.4152839535964</v>
      </c>
      <c r="BB109" s="74">
        <f t="shared" si="176"/>
        <v>9087.1885730401118</v>
      </c>
      <c r="BC109" s="74">
        <f t="shared" si="176"/>
        <v>9377.9786073773957</v>
      </c>
      <c r="BD109" s="74">
        <f t="shared" si="176"/>
        <v>9678.0739228134735</v>
      </c>
      <c r="BE109" s="74">
        <f t="shared" si="176"/>
        <v>9987.7722883435054</v>
      </c>
      <c r="BF109" s="74">
        <f t="shared" si="176"/>
        <v>10307.381001570498</v>
      </c>
      <c r="BG109" s="74">
        <f t="shared" si="176"/>
        <v>10637.217193620754</v>
      </c>
      <c r="BH109" s="74">
        <f t="shared" si="176"/>
        <v>10977.608143816618</v>
      </c>
      <c r="BI109" s="74">
        <f t="shared" si="176"/>
        <v>11328.89160441875</v>
      </c>
      <c r="BJ109" s="74">
        <f t="shared" si="176"/>
        <v>11691.41613576015</v>
      </c>
      <c r="BK109" s="74">
        <f t="shared" si="176"/>
        <v>12065.541452104475</v>
      </c>
      <c r="BL109" s="74">
        <f t="shared" si="176"/>
        <v>12451.638778571818</v>
      </c>
      <c r="BM109" s="74">
        <f t="shared" si="177"/>
        <v>12850.091219486116</v>
      </c>
      <c r="BN109" s="74">
        <f t="shared" si="178"/>
        <v>13261.294138509671</v>
      </c>
      <c r="BO109" s="74">
        <f t="shared" si="179"/>
        <v>13685.655550941981</v>
      </c>
      <c r="BP109" s="74">
        <f t="shared" si="180"/>
        <v>14123.596528572125</v>
      </c>
      <c r="BQ109" s="74">
        <f t="shared" si="181"/>
        <v>14575.551617486433</v>
      </c>
      <c r="BR109" s="74">
        <f t="shared" si="182"/>
        <v>15041.969269245999</v>
      </c>
      <c r="BS109" s="74">
        <f t="shared" si="183"/>
        <v>15523.312285861872</v>
      </c>
      <c r="BT109" s="74">
        <f t="shared" si="184"/>
        <v>16020.058279009452</v>
      </c>
      <c r="BU109" s="74">
        <f t="shared" si="185"/>
        <v>16532.700143937756</v>
      </c>
      <c r="BV109" s="74">
        <f t="shared" si="186"/>
        <v>17061.746548543764</v>
      </c>
      <c r="BW109" s="74">
        <f t="shared" si="187"/>
        <v>17607.722438097164</v>
      </c>
      <c r="BX109" s="74">
        <f t="shared" si="188"/>
        <v>18171.169556116274</v>
      </c>
      <c r="BY109" s="74">
        <f t="shared" si="189"/>
        <v>18752.646981911996</v>
      </c>
      <c r="BZ109" s="74">
        <f t="shared" si="190"/>
        <v>19352.731685333179</v>
      </c>
      <c r="CA109" s="74">
        <f t="shared" si="191"/>
        <v>19972.019099263842</v>
      </c>
      <c r="CB109" s="74">
        <f t="shared" si="192"/>
        <v>20611.123710440286</v>
      </c>
      <c r="CC109" s="74">
        <f t="shared" si="193"/>
        <v>21270.679669174377</v>
      </c>
      <c r="CD109" s="74">
        <f t="shared" si="194"/>
        <v>21951.341418587956</v>
      </c>
      <c r="CE109" s="74">
        <f t="shared" si="195"/>
        <v>22653.78434398277</v>
      </c>
      <c r="CF109" s="74">
        <f t="shared" si="196"/>
        <v>23378.70544299022</v>
      </c>
      <c r="CG109" s="74">
        <f t="shared" si="197"/>
        <v>24126.824017165909</v>
      </c>
      <c r="CH109" s="74">
        <f t="shared" si="198"/>
        <v>24898.88238571522</v>
      </c>
      <c r="CI109" s="74">
        <f t="shared" si="199"/>
        <v>25695.64662205811</v>
      </c>
      <c r="CJ109" s="74">
        <f t="shared" si="200"/>
        <v>26517.90731396397</v>
      </c>
      <c r="CK109" s="74">
        <f t="shared" si="201"/>
        <v>27366.480348010817</v>
      </c>
      <c r="CL109" s="74">
        <f t="shared" si="202"/>
        <v>28242.207719147165</v>
      </c>
      <c r="CM109" s="74">
        <f t="shared" si="203"/>
        <v>29145.958366159877</v>
      </c>
      <c r="CN109" s="74">
        <f t="shared" si="204"/>
        <v>30078.629033876994</v>
      </c>
      <c r="CO109" s="74">
        <f t="shared" si="205"/>
        <v>31041.14516296106</v>
      </c>
      <c r="CP109" s="74">
        <f t="shared" si="206"/>
        <v>32034.461808175816</v>
      </c>
      <c r="CQ109" s="74">
        <f t="shared" si="207"/>
        <v>33059.564586037442</v>
      </c>
      <c r="CR109" s="74">
        <f t="shared" si="208"/>
        <v>34117.470652790638</v>
      </c>
      <c r="CS109" s="74">
        <f t="shared" si="209"/>
        <v>35209.229713679939</v>
      </c>
      <c r="CT109" s="74">
        <f t="shared" si="210"/>
        <v>36335.925064517694</v>
      </c>
      <c r="CU109" s="74">
        <f t="shared" si="211"/>
        <v>37498.674666582265</v>
      </c>
      <c r="CV109" s="74">
        <f t="shared" si="212"/>
        <v>38698.632255912897</v>
      </c>
      <c r="CW109" s="74">
        <f t="shared" si="213"/>
        <v>39936.988488102113</v>
      </c>
      <c r="CX109" s="74">
        <f t="shared" si="214"/>
        <v>41214.97211972138</v>
      </c>
      <c r="CY109" s="74">
        <f t="shared" si="215"/>
        <v>42533.851227552463</v>
      </c>
      <c r="CZ109" s="74">
        <f t="shared" si="216"/>
        <v>43894.934466834144</v>
      </c>
      <c r="DA109" s="74">
        <f t="shared" si="217"/>
        <v>45299.572369772839</v>
      </c>
      <c r="DB109" s="74">
        <f t="shared" si="218"/>
        <v>46749.158685605573</v>
      </c>
      <c r="DC109" s="74">
        <f t="shared" si="219"/>
        <v>48245.131763544952</v>
      </c>
      <c r="DD109" s="74">
        <f t="shared" si="220"/>
        <v>49788.975979978393</v>
      </c>
      <c r="DE109" s="74">
        <f t="shared" si="221"/>
        <v>51382.223211337703</v>
      </c>
      <c r="DF109" s="74">
        <f t="shared" si="222"/>
        <v>53026.454354100511</v>
      </c>
      <c r="DG109" s="74">
        <f t="shared" si="223"/>
        <v>54723.300893431726</v>
      </c>
      <c r="DH109" s="74">
        <f t="shared" si="224"/>
        <v>56474.446522021542</v>
      </c>
      <c r="DI109" s="74">
        <f t="shared" si="225"/>
        <v>58281.62881072623</v>
      </c>
      <c r="DJ109" s="74">
        <f t="shared" si="226"/>
        <v>60146.64093266947</v>
      </c>
    </row>
    <row r="110" spans="2:114" x14ac:dyDescent="0.2">
      <c r="B110" s="236" t="str">
        <f t="shared" si="227"/>
        <v>Glass &amp; Ceramics</v>
      </c>
      <c r="C110" s="65" t="s">
        <v>2</v>
      </c>
      <c r="D110" s="74">
        <f t="shared" ref="D110:AF110" si="230">D$86*D95</f>
        <v>1638.8670788779036</v>
      </c>
      <c r="E110" s="74">
        <f t="shared" si="230"/>
        <v>1687.6778226307088</v>
      </c>
      <c r="F110" s="74">
        <f t="shared" si="230"/>
        <v>1713.1357883381679</v>
      </c>
      <c r="G110" s="74">
        <f t="shared" si="230"/>
        <v>1743.5771598035665</v>
      </c>
      <c r="H110" s="74">
        <f t="shared" si="230"/>
        <v>1769.5976511974739</v>
      </c>
      <c r="I110" s="74">
        <f t="shared" si="230"/>
        <v>2199.2213656453196</v>
      </c>
      <c r="J110" s="74">
        <f t="shared" si="230"/>
        <v>2341.6929185975623</v>
      </c>
      <c r="K110" s="74">
        <f t="shared" si="230"/>
        <v>2208.0501885575131</v>
      </c>
      <c r="L110" s="74">
        <f t="shared" si="230"/>
        <v>2129.1220273312642</v>
      </c>
      <c r="M110" s="74">
        <f t="shared" si="230"/>
        <v>2286.7119739385053</v>
      </c>
      <c r="N110" s="74">
        <f t="shared" si="230"/>
        <v>2336.2247233277976</v>
      </c>
      <c r="O110" s="74">
        <f t="shared" si="230"/>
        <v>2343.958238812957</v>
      </c>
      <c r="P110" s="74">
        <f t="shared" si="230"/>
        <v>2768.5790313333437</v>
      </c>
      <c r="Q110" s="74">
        <f t="shared" si="230"/>
        <v>2800.4115858759801</v>
      </c>
      <c r="R110" s="74">
        <f t="shared" si="230"/>
        <v>2891.9981406769575</v>
      </c>
      <c r="S110" s="74">
        <f t="shared" si="230"/>
        <v>3499.1086701213076</v>
      </c>
      <c r="T110" s="74">
        <f t="shared" si="230"/>
        <v>3510.8865756009236</v>
      </c>
      <c r="U110" s="74">
        <f t="shared" si="230"/>
        <v>3551.3842325793562</v>
      </c>
      <c r="V110" s="74">
        <f t="shared" si="230"/>
        <v>3563.4191144506126</v>
      </c>
      <c r="W110" s="74">
        <f t="shared" si="230"/>
        <v>3835.0505390895514</v>
      </c>
      <c r="X110" s="74">
        <f t="shared" si="230"/>
        <v>3848.1353885183289</v>
      </c>
      <c r="Y110" s="74">
        <f t="shared" si="230"/>
        <v>3222.5969281849275</v>
      </c>
      <c r="Z110" s="74">
        <f t="shared" si="230"/>
        <v>3193.5645233195655</v>
      </c>
      <c r="AA110" s="74">
        <f t="shared" si="230"/>
        <v>3193.5645235665611</v>
      </c>
      <c r="AB110" s="74">
        <f t="shared" si="230"/>
        <v>3570.9857854852175</v>
      </c>
      <c r="AC110" s="74">
        <f t="shared" si="230"/>
        <v>3774.2126187928138</v>
      </c>
      <c r="AD110" s="74">
        <f t="shared" si="230"/>
        <v>3745.1736508910485</v>
      </c>
      <c r="AE110" s="74">
        <f t="shared" si="230"/>
        <v>3832.2527222621147</v>
      </c>
      <c r="AF110" s="74">
        <f t="shared" si="230"/>
        <v>5516.1174061932225</v>
      </c>
      <c r="AG110" s="74">
        <f t="shared" ref="AG110" si="231">AG$86*AG95</f>
        <v>6096.7621103748561</v>
      </c>
      <c r="AH110" s="74">
        <f t="shared" si="174"/>
        <v>6291.8584979068519</v>
      </c>
      <c r="AI110" s="74">
        <f t="shared" si="175"/>
        <v>6493.1979698398709</v>
      </c>
      <c r="AJ110" s="74">
        <f t="shared" si="175"/>
        <v>6700.9803048747472</v>
      </c>
      <c r="AK110" s="74">
        <f t="shared" si="175"/>
        <v>6915.4116746307391</v>
      </c>
      <c r="AL110" s="74">
        <f t="shared" si="175"/>
        <v>7136.704848218923</v>
      </c>
      <c r="AM110" s="74">
        <f t="shared" si="175"/>
        <v>7365.0794033619286</v>
      </c>
      <c r="AN110" s="74">
        <f t="shared" si="175"/>
        <v>7600.7619442695104</v>
      </c>
      <c r="AO110" s="74">
        <f t="shared" si="175"/>
        <v>7843.9863264861351</v>
      </c>
      <c r="AP110" s="74">
        <f t="shared" si="175"/>
        <v>8094.9938889336918</v>
      </c>
      <c r="AQ110" s="74">
        <f t="shared" si="175"/>
        <v>8354.0336933795697</v>
      </c>
      <c r="AR110" s="74">
        <f t="shared" si="175"/>
        <v>8621.3627715677158</v>
      </c>
      <c r="AS110" s="74">
        <f t="shared" si="175"/>
        <v>8897.2463802578823</v>
      </c>
      <c r="AT110" s="74">
        <f t="shared" si="175"/>
        <v>9181.9582644261354</v>
      </c>
      <c r="AU110" s="74">
        <f t="shared" si="175"/>
        <v>9475.7809288877725</v>
      </c>
      <c r="AV110" s="74">
        <f t="shared" si="175"/>
        <v>9779.0059186121816</v>
      </c>
      <c r="AW110" s="74">
        <f t="shared" si="175"/>
        <v>10091.934108007772</v>
      </c>
      <c r="AX110" s="74">
        <f t="shared" si="175"/>
        <v>10414.87599946402</v>
      </c>
      <c r="AY110" s="74">
        <f t="shared" si="176"/>
        <v>10748.152031446869</v>
      </c>
      <c r="AZ110" s="74">
        <f t="shared" si="176"/>
        <v>11092.092896453169</v>
      </c>
      <c r="BA110" s="74">
        <f t="shared" si="176"/>
        <v>11447.039869139669</v>
      </c>
      <c r="BB110" s="74">
        <f t="shared" si="176"/>
        <v>11813.34514495214</v>
      </c>
      <c r="BC110" s="74">
        <f t="shared" si="176"/>
        <v>12191.372189590609</v>
      </c>
      <c r="BD110" s="74">
        <f t="shared" si="176"/>
        <v>12581.496099657508</v>
      </c>
      <c r="BE110" s="74">
        <f t="shared" si="176"/>
        <v>12984.103974846548</v>
      </c>
      <c r="BF110" s="74">
        <f t="shared" si="176"/>
        <v>13399.595302041638</v>
      </c>
      <c r="BG110" s="74">
        <f t="shared" si="176"/>
        <v>13828.38235170697</v>
      </c>
      <c r="BH110" s="74">
        <f t="shared" si="176"/>
        <v>14270.890586961594</v>
      </c>
      <c r="BI110" s="74">
        <f t="shared" si="176"/>
        <v>14727.559085744366</v>
      </c>
      <c r="BJ110" s="74">
        <f t="shared" si="176"/>
        <v>15198.840976488185</v>
      </c>
      <c r="BK110" s="74">
        <f t="shared" si="176"/>
        <v>15685.203887735808</v>
      </c>
      <c r="BL110" s="74">
        <f t="shared" si="176"/>
        <v>16187.130412143355</v>
      </c>
      <c r="BM110" s="74">
        <f t="shared" si="177"/>
        <v>16705.118585331944</v>
      </c>
      <c r="BN110" s="74">
        <f t="shared" si="178"/>
        <v>17239.682380062568</v>
      </c>
      <c r="BO110" s="74">
        <f t="shared" si="179"/>
        <v>17791.352216224572</v>
      </c>
      <c r="BP110" s="74">
        <f t="shared" si="180"/>
        <v>18360.675487143759</v>
      </c>
      <c r="BQ110" s="74">
        <f t="shared" si="181"/>
        <v>18948.21710273236</v>
      </c>
      <c r="BR110" s="74">
        <f t="shared" si="182"/>
        <v>19554.560050019798</v>
      </c>
      <c r="BS110" s="74">
        <f t="shared" si="183"/>
        <v>20180.305971620433</v>
      </c>
      <c r="BT110" s="74">
        <f t="shared" si="184"/>
        <v>20826.075762712288</v>
      </c>
      <c r="BU110" s="74">
        <f t="shared" si="185"/>
        <v>21492.510187119082</v>
      </c>
      <c r="BV110" s="74">
        <f t="shared" si="186"/>
        <v>22180.270513106894</v>
      </c>
      <c r="BW110" s="74">
        <f t="shared" si="187"/>
        <v>22890.039169526317</v>
      </c>
      <c r="BX110" s="74">
        <f t="shared" si="188"/>
        <v>23622.520422951158</v>
      </c>
      <c r="BY110" s="74">
        <f t="shared" si="189"/>
        <v>24378.441076485597</v>
      </c>
      <c r="BZ110" s="74">
        <f t="shared" si="190"/>
        <v>25158.551190933136</v>
      </c>
      <c r="CA110" s="74">
        <f t="shared" si="191"/>
        <v>25963.624829042998</v>
      </c>
      <c r="CB110" s="74">
        <f t="shared" si="192"/>
        <v>26794.460823572375</v>
      </c>
      <c r="CC110" s="74">
        <f t="shared" si="193"/>
        <v>27651.883569926693</v>
      </c>
      <c r="CD110" s="74">
        <f t="shared" si="194"/>
        <v>28536.743844164346</v>
      </c>
      <c r="CE110" s="74">
        <f t="shared" si="195"/>
        <v>29449.919647177605</v>
      </c>
      <c r="CF110" s="74">
        <f t="shared" si="196"/>
        <v>30392.317075887288</v>
      </c>
      <c r="CG110" s="74">
        <f t="shared" si="197"/>
        <v>31364.87122231568</v>
      </c>
      <c r="CH110" s="74">
        <f t="shared" si="198"/>
        <v>32368.547101429784</v>
      </c>
      <c r="CI110" s="74">
        <f t="shared" si="199"/>
        <v>33404.340608675535</v>
      </c>
      <c r="CJ110" s="74">
        <f t="shared" si="200"/>
        <v>34473.279508153151</v>
      </c>
      <c r="CK110" s="74">
        <f t="shared" si="201"/>
        <v>35576.424452414052</v>
      </c>
      <c r="CL110" s="74">
        <f t="shared" si="202"/>
        <v>36714.870034891304</v>
      </c>
      <c r="CM110" s="74">
        <f t="shared" si="203"/>
        <v>37889.74587600783</v>
      </c>
      <c r="CN110" s="74">
        <f t="shared" si="204"/>
        <v>39102.217744040085</v>
      </c>
      <c r="CO110" s="74">
        <f t="shared" si="205"/>
        <v>40353.488711849372</v>
      </c>
      <c r="CP110" s="74">
        <f t="shared" si="206"/>
        <v>41644.800350628553</v>
      </c>
      <c r="CQ110" s="74">
        <f t="shared" si="207"/>
        <v>42977.43396184867</v>
      </c>
      <c r="CR110" s="74">
        <f t="shared" si="208"/>
        <v>44352.711848627827</v>
      </c>
      <c r="CS110" s="74">
        <f t="shared" si="209"/>
        <v>45771.99862778392</v>
      </c>
      <c r="CT110" s="74">
        <f t="shared" si="210"/>
        <v>47236.702583873004</v>
      </c>
      <c r="CU110" s="74">
        <f t="shared" si="211"/>
        <v>48748.277066556941</v>
      </c>
      <c r="CV110" s="74">
        <f t="shared" si="212"/>
        <v>50308.221932686763</v>
      </c>
      <c r="CW110" s="74">
        <f t="shared" si="213"/>
        <v>51918.085034532742</v>
      </c>
      <c r="CX110" s="74">
        <f t="shared" si="214"/>
        <v>53579.463755637793</v>
      </c>
      <c r="CY110" s="74">
        <f t="shared" si="215"/>
        <v>55294.006595818202</v>
      </c>
      <c r="CZ110" s="74">
        <f t="shared" si="216"/>
        <v>57063.414806884386</v>
      </c>
      <c r="DA110" s="74">
        <f t="shared" si="217"/>
        <v>58889.444080704685</v>
      </c>
      <c r="DB110" s="74">
        <f t="shared" si="218"/>
        <v>60773.90629128724</v>
      </c>
      <c r="DC110" s="74">
        <f t="shared" si="219"/>
        <v>62718.671292608436</v>
      </c>
      <c r="DD110" s="74">
        <f t="shared" si="220"/>
        <v>64725.668773971905</v>
      </c>
      <c r="DE110" s="74">
        <f t="shared" si="221"/>
        <v>66796.890174739005</v>
      </c>
      <c r="DF110" s="74">
        <f t="shared" si="222"/>
        <v>68934.390660330653</v>
      </c>
      <c r="DG110" s="74">
        <f t="shared" si="223"/>
        <v>71140.291161461239</v>
      </c>
      <c r="DH110" s="74">
        <f t="shared" si="224"/>
        <v>73416.780478628003</v>
      </c>
      <c r="DI110" s="74">
        <f t="shared" si="225"/>
        <v>75766.117453944098</v>
      </c>
      <c r="DJ110" s="74">
        <f t="shared" si="226"/>
        <v>78190.633212470319</v>
      </c>
    </row>
    <row r="111" spans="2:114" x14ac:dyDescent="0.2">
      <c r="B111" s="236" t="str">
        <f t="shared" si="227"/>
        <v>Polishing Powders</v>
      </c>
      <c r="C111" s="65" t="s">
        <v>2</v>
      </c>
      <c r="D111" s="74">
        <f t="shared" ref="D111:AF111" si="232">D$86*D96</f>
        <v>630.3334918761168</v>
      </c>
      <c r="E111" s="74">
        <f t="shared" si="232"/>
        <v>649.10685485796489</v>
      </c>
      <c r="F111" s="74">
        <f t="shared" si="232"/>
        <v>658.89838013006465</v>
      </c>
      <c r="G111" s="74">
        <f t="shared" si="232"/>
        <v>670.60659992444869</v>
      </c>
      <c r="H111" s="74">
        <f t="shared" si="232"/>
        <v>680.61448122979766</v>
      </c>
      <c r="I111" s="74">
        <f t="shared" si="232"/>
        <v>845.85437140204601</v>
      </c>
      <c r="J111" s="74">
        <f t="shared" si="232"/>
        <v>900.65112253752397</v>
      </c>
      <c r="K111" s="74">
        <f t="shared" si="232"/>
        <v>849.25007252212038</v>
      </c>
      <c r="L111" s="74">
        <f t="shared" si="232"/>
        <v>818.89308743510162</v>
      </c>
      <c r="M111" s="74">
        <f t="shared" si="232"/>
        <v>879.50460536096364</v>
      </c>
      <c r="N111" s="74">
        <f t="shared" si="232"/>
        <v>898.54797051069147</v>
      </c>
      <c r="O111" s="74">
        <f t="shared" si="232"/>
        <v>901.52239954344498</v>
      </c>
      <c r="P111" s="74">
        <f t="shared" si="232"/>
        <v>1064.8380889743628</v>
      </c>
      <c r="Q111" s="74">
        <f t="shared" si="232"/>
        <v>1077.0813791830694</v>
      </c>
      <c r="R111" s="74">
        <f t="shared" si="232"/>
        <v>1112.306977183445</v>
      </c>
      <c r="S111" s="74">
        <f t="shared" si="232"/>
        <v>1345.8110269697336</v>
      </c>
      <c r="T111" s="74">
        <f t="shared" si="232"/>
        <v>1350.3409906157399</v>
      </c>
      <c r="U111" s="74">
        <f t="shared" si="232"/>
        <v>1365.9170125305218</v>
      </c>
      <c r="V111" s="74">
        <f t="shared" si="232"/>
        <v>1370.5458132502356</v>
      </c>
      <c r="W111" s="74">
        <f t="shared" si="232"/>
        <v>1475.0194381113661</v>
      </c>
      <c r="X111" s="74">
        <f t="shared" si="232"/>
        <v>1480.0520725070496</v>
      </c>
      <c r="Y111" s="74">
        <f t="shared" si="232"/>
        <v>1239.4603569942028</v>
      </c>
      <c r="Z111" s="74">
        <f t="shared" si="232"/>
        <v>1228.2940474306022</v>
      </c>
      <c r="AA111" s="74">
        <f t="shared" si="232"/>
        <v>1228.2940475256005</v>
      </c>
      <c r="AB111" s="74">
        <f t="shared" si="232"/>
        <v>1373.4560713404683</v>
      </c>
      <c r="AC111" s="74">
        <f t="shared" si="232"/>
        <v>1451.6202379972362</v>
      </c>
      <c r="AD111" s="74">
        <f t="shared" si="232"/>
        <v>1440.4514041888649</v>
      </c>
      <c r="AE111" s="74">
        <f t="shared" si="232"/>
        <v>1473.943354716198</v>
      </c>
      <c r="AF111" s="74">
        <f t="shared" si="232"/>
        <v>2121.5836177666238</v>
      </c>
      <c r="AG111" s="74">
        <f t="shared" ref="AG111" si="233">AG$86*AG96</f>
        <v>2344.9085039903293</v>
      </c>
      <c r="AH111" s="74">
        <f t="shared" si="174"/>
        <v>2419.9455761180197</v>
      </c>
      <c r="AI111" s="74">
        <f t="shared" si="175"/>
        <v>2497.3838345537965</v>
      </c>
      <c r="AJ111" s="74">
        <f t="shared" si="175"/>
        <v>2577.3001172595182</v>
      </c>
      <c r="AK111" s="74">
        <f t="shared" si="175"/>
        <v>2659.773721011823</v>
      </c>
      <c r="AL111" s="74">
        <f t="shared" si="175"/>
        <v>2744.8864800842016</v>
      </c>
      <c r="AM111" s="74">
        <f t="shared" si="175"/>
        <v>2832.7228474468961</v>
      </c>
      <c r="AN111" s="74">
        <f t="shared" si="175"/>
        <v>2923.369978565197</v>
      </c>
      <c r="AO111" s="74">
        <f t="shared" si="175"/>
        <v>3016.9178178792836</v>
      </c>
      <c r="AP111" s="74">
        <f t="shared" si="175"/>
        <v>3113.4591880514208</v>
      </c>
      <c r="AQ111" s="74">
        <f t="shared" si="175"/>
        <v>3213.0898820690663</v>
      </c>
      <c r="AR111" s="74">
        <f t="shared" si="175"/>
        <v>3315.9087582952766</v>
      </c>
      <c r="AS111" s="74">
        <f t="shared" si="175"/>
        <v>3422.0178385607255</v>
      </c>
      <c r="AT111" s="74">
        <f t="shared" si="175"/>
        <v>3531.522409394669</v>
      </c>
      <c r="AU111" s="74">
        <f t="shared" si="175"/>
        <v>3644.5311264952984</v>
      </c>
      <c r="AV111" s="74">
        <f t="shared" si="175"/>
        <v>3761.1561225431478</v>
      </c>
      <c r="AW111" s="74">
        <f t="shared" si="175"/>
        <v>3881.5131184645288</v>
      </c>
      <c r="AX111" s="74">
        <f t="shared" si="175"/>
        <v>4005.7215382553936</v>
      </c>
      <c r="AY111" s="74">
        <f t="shared" si="176"/>
        <v>4133.9046274795664</v>
      </c>
      <c r="AZ111" s="74">
        <f t="shared" si="176"/>
        <v>4266.189575558913</v>
      </c>
      <c r="BA111" s="74">
        <f t="shared" si="176"/>
        <v>4402.7076419767982</v>
      </c>
      <c r="BB111" s="74">
        <f t="shared" si="176"/>
        <v>4543.5942865200559</v>
      </c>
      <c r="BC111" s="74">
        <f t="shared" si="176"/>
        <v>4688.9893036886979</v>
      </c>
      <c r="BD111" s="74">
        <f t="shared" si="176"/>
        <v>4839.0369614067367</v>
      </c>
      <c r="BE111" s="74">
        <f t="shared" si="176"/>
        <v>4993.8861441717527</v>
      </c>
      <c r="BF111" s="74">
        <f t="shared" si="176"/>
        <v>5153.6905007852492</v>
      </c>
      <c r="BG111" s="74">
        <f t="shared" si="176"/>
        <v>5318.6085968103771</v>
      </c>
      <c r="BH111" s="74">
        <f t="shared" si="176"/>
        <v>5488.8040719083092</v>
      </c>
      <c r="BI111" s="74">
        <f t="shared" si="176"/>
        <v>5664.445802209375</v>
      </c>
      <c r="BJ111" s="74">
        <f t="shared" si="176"/>
        <v>5845.7080678800749</v>
      </c>
      <c r="BK111" s="74">
        <f t="shared" si="176"/>
        <v>6032.7707260522375</v>
      </c>
      <c r="BL111" s="74">
        <f t="shared" si="176"/>
        <v>6225.819389285909</v>
      </c>
      <c r="BM111" s="74">
        <f t="shared" si="177"/>
        <v>6425.0456097430579</v>
      </c>
      <c r="BN111" s="74">
        <f t="shared" si="178"/>
        <v>6630.6470692548355</v>
      </c>
      <c r="BO111" s="74">
        <f t="shared" si="179"/>
        <v>6842.8277754709907</v>
      </c>
      <c r="BP111" s="74">
        <f t="shared" si="180"/>
        <v>7061.7982642860625</v>
      </c>
      <c r="BQ111" s="74">
        <f t="shared" si="181"/>
        <v>7287.7758087432167</v>
      </c>
      <c r="BR111" s="74">
        <f t="shared" si="182"/>
        <v>7520.9846346229997</v>
      </c>
      <c r="BS111" s="74">
        <f t="shared" si="183"/>
        <v>7761.6561429309359</v>
      </c>
      <c r="BT111" s="74">
        <f t="shared" si="184"/>
        <v>8010.0291395047261</v>
      </c>
      <c r="BU111" s="74">
        <f t="shared" si="185"/>
        <v>8266.3500719688782</v>
      </c>
      <c r="BV111" s="74">
        <f t="shared" si="186"/>
        <v>8530.8732742718821</v>
      </c>
      <c r="BW111" s="74">
        <f t="shared" si="187"/>
        <v>8803.8612190485819</v>
      </c>
      <c r="BX111" s="74">
        <f t="shared" si="188"/>
        <v>9085.5847780581371</v>
      </c>
      <c r="BY111" s="74">
        <f t="shared" si="189"/>
        <v>9376.3234909559978</v>
      </c>
      <c r="BZ111" s="74">
        <f t="shared" si="190"/>
        <v>9676.3658426665897</v>
      </c>
      <c r="CA111" s="74">
        <f t="shared" si="191"/>
        <v>9986.0095496319209</v>
      </c>
      <c r="CB111" s="74">
        <f t="shared" si="192"/>
        <v>10305.561855220143</v>
      </c>
      <c r="CC111" s="74">
        <f t="shared" si="193"/>
        <v>10635.339834587188</v>
      </c>
      <c r="CD111" s="74">
        <f t="shared" si="194"/>
        <v>10975.670709293978</v>
      </c>
      <c r="CE111" s="74">
        <f t="shared" si="195"/>
        <v>11326.892171991385</v>
      </c>
      <c r="CF111" s="74">
        <f t="shared" si="196"/>
        <v>11689.35272149511</v>
      </c>
      <c r="CG111" s="74">
        <f t="shared" si="197"/>
        <v>12063.412008582955</v>
      </c>
      <c r="CH111" s="74">
        <f t="shared" si="198"/>
        <v>12449.44119285761</v>
      </c>
      <c r="CI111" s="74">
        <f t="shared" si="199"/>
        <v>12847.823311029055</v>
      </c>
      <c r="CJ111" s="74">
        <f t="shared" si="200"/>
        <v>13258.953656981985</v>
      </c>
      <c r="CK111" s="74">
        <f t="shared" si="201"/>
        <v>13683.240174005408</v>
      </c>
      <c r="CL111" s="74">
        <f t="shared" si="202"/>
        <v>14121.103859573583</v>
      </c>
      <c r="CM111" s="74">
        <f t="shared" si="203"/>
        <v>14572.979183079939</v>
      </c>
      <c r="CN111" s="74">
        <f t="shared" si="204"/>
        <v>15039.314516938497</v>
      </c>
      <c r="CO111" s="74">
        <f t="shared" si="205"/>
        <v>15520.57258148053</v>
      </c>
      <c r="CP111" s="74">
        <f t="shared" si="206"/>
        <v>16017.230904087908</v>
      </c>
      <c r="CQ111" s="74">
        <f t="shared" si="207"/>
        <v>16529.782293018721</v>
      </c>
      <c r="CR111" s="74">
        <f t="shared" si="208"/>
        <v>17058.735326395319</v>
      </c>
      <c r="CS111" s="74">
        <f t="shared" si="209"/>
        <v>17604.614856839969</v>
      </c>
      <c r="CT111" s="74">
        <f t="shared" si="210"/>
        <v>18167.962532258847</v>
      </c>
      <c r="CU111" s="74">
        <f t="shared" si="211"/>
        <v>18749.337333291132</v>
      </c>
      <c r="CV111" s="74">
        <f t="shared" si="212"/>
        <v>19349.316127956448</v>
      </c>
      <c r="CW111" s="74">
        <f t="shared" si="213"/>
        <v>19968.494244051057</v>
      </c>
      <c r="CX111" s="74">
        <f t="shared" si="214"/>
        <v>20607.48605986069</v>
      </c>
      <c r="CY111" s="74">
        <f t="shared" si="215"/>
        <v>21266.925613776231</v>
      </c>
      <c r="CZ111" s="74">
        <f t="shared" si="216"/>
        <v>21947.467233417072</v>
      </c>
      <c r="DA111" s="74">
        <f t="shared" si="217"/>
        <v>22649.78618488642</v>
      </c>
      <c r="DB111" s="74">
        <f t="shared" si="218"/>
        <v>23374.579342802786</v>
      </c>
      <c r="DC111" s="74">
        <f t="shared" si="219"/>
        <v>24122.565881772476</v>
      </c>
      <c r="DD111" s="74">
        <f t="shared" si="220"/>
        <v>24894.487989989197</v>
      </c>
      <c r="DE111" s="74">
        <f t="shared" si="221"/>
        <v>25691.111605668852</v>
      </c>
      <c r="DF111" s="74">
        <f t="shared" si="222"/>
        <v>26513.227177050256</v>
      </c>
      <c r="DG111" s="74">
        <f t="shared" si="223"/>
        <v>27361.650446715863</v>
      </c>
      <c r="DH111" s="74">
        <f t="shared" si="224"/>
        <v>28237.223261010771</v>
      </c>
      <c r="DI111" s="74">
        <f t="shared" si="225"/>
        <v>29140.814405363115</v>
      </c>
      <c r="DJ111" s="74">
        <f t="shared" si="226"/>
        <v>30073.320466334735</v>
      </c>
    </row>
    <row r="112" spans="2:114" x14ac:dyDescent="0.2">
      <c r="B112" s="236" t="str">
        <f t="shared" si="227"/>
        <v>Metal</v>
      </c>
      <c r="C112" s="65" t="s">
        <v>2</v>
      </c>
      <c r="D112" s="74">
        <f t="shared" ref="D112:AF112" si="234">D$86*D97</f>
        <v>378.20009512567003</v>
      </c>
      <c r="E112" s="74">
        <f t="shared" si="234"/>
        <v>389.46411291477887</v>
      </c>
      <c r="F112" s="74">
        <f t="shared" si="234"/>
        <v>395.33902807803872</v>
      </c>
      <c r="G112" s="74">
        <f t="shared" si="234"/>
        <v>402.36395995466916</v>
      </c>
      <c r="H112" s="74">
        <f t="shared" si="234"/>
        <v>408.36868873787859</v>
      </c>
      <c r="I112" s="74">
        <f t="shared" si="234"/>
        <v>507.51262284122754</v>
      </c>
      <c r="J112" s="74">
        <f t="shared" si="234"/>
        <v>540.39067352251436</v>
      </c>
      <c r="K112" s="74">
        <f t="shared" si="234"/>
        <v>509.55004351327221</v>
      </c>
      <c r="L112" s="74">
        <f t="shared" si="234"/>
        <v>491.33585246106094</v>
      </c>
      <c r="M112" s="74">
        <f t="shared" si="234"/>
        <v>527.70276321657821</v>
      </c>
      <c r="N112" s="74">
        <f t="shared" si="234"/>
        <v>539.12878230641491</v>
      </c>
      <c r="O112" s="74">
        <f t="shared" si="234"/>
        <v>540.91343972606694</v>
      </c>
      <c r="P112" s="74">
        <f t="shared" si="234"/>
        <v>638.90285338461763</v>
      </c>
      <c r="Q112" s="74">
        <f t="shared" si="234"/>
        <v>646.24882750984159</v>
      </c>
      <c r="R112" s="74">
        <f t="shared" si="234"/>
        <v>667.38418631006698</v>
      </c>
      <c r="S112" s="74">
        <f t="shared" si="234"/>
        <v>807.48661618184008</v>
      </c>
      <c r="T112" s="74">
        <f t="shared" si="234"/>
        <v>810.20459436944384</v>
      </c>
      <c r="U112" s="74">
        <f t="shared" si="234"/>
        <v>819.55020751831296</v>
      </c>
      <c r="V112" s="74">
        <f t="shared" si="234"/>
        <v>822.32748795014129</v>
      </c>
      <c r="W112" s="74">
        <f t="shared" si="234"/>
        <v>885.01166286681951</v>
      </c>
      <c r="X112" s="74">
        <f t="shared" si="234"/>
        <v>888.03124350422968</v>
      </c>
      <c r="Y112" s="74">
        <f t="shared" si="234"/>
        <v>743.67621419652164</v>
      </c>
      <c r="Z112" s="74">
        <f t="shared" si="234"/>
        <v>736.97642845836117</v>
      </c>
      <c r="AA112" s="74">
        <f t="shared" si="234"/>
        <v>736.97642851536023</v>
      </c>
      <c r="AB112" s="74">
        <f t="shared" si="234"/>
        <v>824.07364280428089</v>
      </c>
      <c r="AC112" s="74">
        <f t="shared" si="234"/>
        <v>870.97214279834168</v>
      </c>
      <c r="AD112" s="74">
        <f t="shared" si="234"/>
        <v>864.27084251331883</v>
      </c>
      <c r="AE112" s="74">
        <f t="shared" si="234"/>
        <v>884.36601282971878</v>
      </c>
      <c r="AF112" s="74">
        <f t="shared" si="234"/>
        <v>1272.9501706599742</v>
      </c>
      <c r="AG112" s="74">
        <f t="shared" ref="AG112" si="235">AG$86*AG97</f>
        <v>1406.9451023941976</v>
      </c>
      <c r="AH112" s="74">
        <f t="shared" si="174"/>
        <v>1451.9673456708119</v>
      </c>
      <c r="AI112" s="74">
        <f t="shared" si="175"/>
        <v>1498.4303007322781</v>
      </c>
      <c r="AJ112" s="74">
        <f t="shared" si="175"/>
        <v>1546.380070355711</v>
      </c>
      <c r="AK112" s="74">
        <f t="shared" si="175"/>
        <v>1595.8642326070938</v>
      </c>
      <c r="AL112" s="74">
        <f t="shared" si="175"/>
        <v>1646.9318880505209</v>
      </c>
      <c r="AM112" s="74">
        <f t="shared" si="175"/>
        <v>1699.6337084681377</v>
      </c>
      <c r="AN112" s="74">
        <f t="shared" si="175"/>
        <v>1754.0219871391182</v>
      </c>
      <c r="AO112" s="74">
        <f t="shared" si="175"/>
        <v>1810.15069072757</v>
      </c>
      <c r="AP112" s="74">
        <f t="shared" si="175"/>
        <v>1868.0755128308524</v>
      </c>
      <c r="AQ112" s="74">
        <f t="shared" si="175"/>
        <v>1927.8539292414398</v>
      </c>
      <c r="AR112" s="74">
        <f t="shared" si="175"/>
        <v>1989.545254977166</v>
      </c>
      <c r="AS112" s="74">
        <f t="shared" si="175"/>
        <v>2053.2107031364353</v>
      </c>
      <c r="AT112" s="74">
        <f t="shared" si="175"/>
        <v>2118.9134456368015</v>
      </c>
      <c r="AU112" s="74">
        <f t="shared" si="175"/>
        <v>2186.7186758971793</v>
      </c>
      <c r="AV112" s="74">
        <f t="shared" si="175"/>
        <v>2256.6936735258892</v>
      </c>
      <c r="AW112" s="74">
        <f t="shared" si="175"/>
        <v>2328.9078710787176</v>
      </c>
      <c r="AX112" s="74">
        <f t="shared" si="175"/>
        <v>2403.4329229532368</v>
      </c>
      <c r="AY112" s="74">
        <f t="shared" si="176"/>
        <v>2480.3427764877406</v>
      </c>
      <c r="AZ112" s="74">
        <f t="shared" si="176"/>
        <v>2559.7137453353484</v>
      </c>
      <c r="BA112" s="74">
        <f t="shared" si="176"/>
        <v>2641.6245851860795</v>
      </c>
      <c r="BB112" s="74">
        <f t="shared" si="176"/>
        <v>2726.156571912034</v>
      </c>
      <c r="BC112" s="74">
        <f t="shared" si="176"/>
        <v>2813.3935822132194</v>
      </c>
      <c r="BD112" s="74">
        <f t="shared" si="176"/>
        <v>2903.4221768440425</v>
      </c>
      <c r="BE112" s="74">
        <f t="shared" si="176"/>
        <v>2996.331686503052</v>
      </c>
      <c r="BF112" s="74">
        <f t="shared" si="176"/>
        <v>3092.2143004711497</v>
      </c>
      <c r="BG112" s="74">
        <f t="shared" si="176"/>
        <v>3191.1651580862267</v>
      </c>
      <c r="BH112" s="74">
        <f t="shared" si="176"/>
        <v>3293.2824431449862</v>
      </c>
      <c r="BI112" s="74">
        <f t="shared" si="176"/>
        <v>3398.6674813256259</v>
      </c>
      <c r="BJ112" s="74">
        <f t="shared" si="176"/>
        <v>3507.4248407280461</v>
      </c>
      <c r="BK112" s="74">
        <f t="shared" si="176"/>
        <v>3619.6624356313437</v>
      </c>
      <c r="BL112" s="74">
        <f t="shared" si="176"/>
        <v>3735.4916335715466</v>
      </c>
      <c r="BM112" s="74">
        <f t="shared" si="177"/>
        <v>3855.0273658458364</v>
      </c>
      <c r="BN112" s="74">
        <f t="shared" si="178"/>
        <v>3978.3882415529033</v>
      </c>
      <c r="BO112" s="74">
        <f t="shared" si="179"/>
        <v>4105.6966652825968</v>
      </c>
      <c r="BP112" s="74">
        <f t="shared" si="180"/>
        <v>4237.0789585716402</v>
      </c>
      <c r="BQ112" s="74">
        <f t="shared" si="181"/>
        <v>4372.6654852459333</v>
      </c>
      <c r="BR112" s="74">
        <f t="shared" si="182"/>
        <v>4512.5907807738031</v>
      </c>
      <c r="BS112" s="74">
        <f t="shared" si="183"/>
        <v>4656.9936857585653</v>
      </c>
      <c r="BT112" s="74">
        <f t="shared" si="184"/>
        <v>4806.0174837028399</v>
      </c>
      <c r="BU112" s="74">
        <f t="shared" si="185"/>
        <v>4959.8100431813309</v>
      </c>
      <c r="BV112" s="74">
        <f t="shared" si="186"/>
        <v>5118.5239645631336</v>
      </c>
      <c r="BW112" s="74">
        <f t="shared" si="187"/>
        <v>5282.3167314291541</v>
      </c>
      <c r="BX112" s="74">
        <f t="shared" si="188"/>
        <v>5451.3508668348868</v>
      </c>
      <c r="BY112" s="74">
        <f t="shared" si="189"/>
        <v>5625.7940945736036</v>
      </c>
      <c r="BZ112" s="74">
        <f t="shared" si="190"/>
        <v>5805.8195055999595</v>
      </c>
      <c r="CA112" s="74">
        <f t="shared" si="191"/>
        <v>5991.6057297791585</v>
      </c>
      <c r="CB112" s="74">
        <f t="shared" si="192"/>
        <v>6183.3371131320919</v>
      </c>
      <c r="CC112" s="74">
        <f t="shared" si="193"/>
        <v>6381.203900752319</v>
      </c>
      <c r="CD112" s="74">
        <f t="shared" si="194"/>
        <v>6585.4024255763934</v>
      </c>
      <c r="CE112" s="74">
        <f t="shared" si="195"/>
        <v>6796.1353031948383</v>
      </c>
      <c r="CF112" s="74">
        <f t="shared" si="196"/>
        <v>7013.6116328970729</v>
      </c>
      <c r="CG112" s="74">
        <f t="shared" si="197"/>
        <v>7238.0472051497791</v>
      </c>
      <c r="CH112" s="74">
        <f t="shared" si="198"/>
        <v>7469.6647157145726</v>
      </c>
      <c r="CI112" s="74">
        <f t="shared" si="199"/>
        <v>7708.6939866174389</v>
      </c>
      <c r="CJ112" s="74">
        <f t="shared" si="200"/>
        <v>7955.3721941891972</v>
      </c>
      <c r="CK112" s="74">
        <f t="shared" si="201"/>
        <v>8209.9441044032519</v>
      </c>
      <c r="CL112" s="74">
        <f t="shared" si="202"/>
        <v>8472.6623157441554</v>
      </c>
      <c r="CM112" s="74">
        <f t="shared" si="203"/>
        <v>8743.787509847969</v>
      </c>
      <c r="CN112" s="74">
        <f t="shared" si="204"/>
        <v>9023.5887101631051</v>
      </c>
      <c r="CO112" s="74">
        <f t="shared" si="205"/>
        <v>9312.3435488883242</v>
      </c>
      <c r="CP112" s="74">
        <f t="shared" si="206"/>
        <v>9610.3385424527514</v>
      </c>
      <c r="CQ112" s="74">
        <f t="shared" si="207"/>
        <v>9917.8693758112404</v>
      </c>
      <c r="CR112" s="74">
        <f t="shared" si="208"/>
        <v>10235.241195837199</v>
      </c>
      <c r="CS112" s="74">
        <f t="shared" si="209"/>
        <v>10562.76891410399</v>
      </c>
      <c r="CT112" s="74">
        <f t="shared" si="210"/>
        <v>10900.777519355319</v>
      </c>
      <c r="CU112" s="74">
        <f t="shared" si="211"/>
        <v>11249.602399974689</v>
      </c>
      <c r="CV112" s="74">
        <f t="shared" si="212"/>
        <v>11609.58967677388</v>
      </c>
      <c r="CW112" s="74">
        <f t="shared" si="213"/>
        <v>11981.096546430645</v>
      </c>
      <c r="CX112" s="74">
        <f t="shared" si="214"/>
        <v>12364.491635916425</v>
      </c>
      <c r="CY112" s="74">
        <f t="shared" si="215"/>
        <v>12760.15536826575</v>
      </c>
      <c r="CZ112" s="74">
        <f t="shared" si="216"/>
        <v>13168.480340050255</v>
      </c>
      <c r="DA112" s="74">
        <f t="shared" si="217"/>
        <v>13589.871710931864</v>
      </c>
      <c r="DB112" s="74">
        <f t="shared" si="218"/>
        <v>14024.747605681685</v>
      </c>
      <c r="DC112" s="74">
        <f t="shared" si="219"/>
        <v>14473.539529063499</v>
      </c>
      <c r="DD112" s="74">
        <f t="shared" si="220"/>
        <v>14936.69279399353</v>
      </c>
      <c r="DE112" s="74">
        <f t="shared" si="221"/>
        <v>15414.666963401323</v>
      </c>
      <c r="DF112" s="74">
        <f t="shared" si="222"/>
        <v>15907.936306230165</v>
      </c>
      <c r="DG112" s="74">
        <f t="shared" si="223"/>
        <v>16416.990268029531</v>
      </c>
      <c r="DH112" s="74">
        <f t="shared" si="224"/>
        <v>16942.333956606475</v>
      </c>
      <c r="DI112" s="74">
        <f t="shared" si="225"/>
        <v>17484.488643217883</v>
      </c>
      <c r="DJ112" s="74">
        <f t="shared" si="226"/>
        <v>18043.992279800856</v>
      </c>
    </row>
    <row r="113" spans="2:114" x14ac:dyDescent="0.2">
      <c r="B113" s="236" t="str">
        <f t="shared" si="227"/>
        <v>Lighting</v>
      </c>
      <c r="C113" s="65" t="s">
        <v>2</v>
      </c>
      <c r="D113" s="74">
        <f t="shared" ref="D113:AF113" si="236">D$86*D98</f>
        <v>252.13339675044671</v>
      </c>
      <c r="E113" s="74">
        <f t="shared" si="236"/>
        <v>259.64274194318597</v>
      </c>
      <c r="F113" s="74">
        <f t="shared" si="236"/>
        <v>263.55935205202582</v>
      </c>
      <c r="G113" s="74">
        <f t="shared" si="236"/>
        <v>268.24263996977947</v>
      </c>
      <c r="H113" s="74">
        <f t="shared" si="236"/>
        <v>272.24579249191908</v>
      </c>
      <c r="I113" s="74">
        <f t="shared" si="236"/>
        <v>338.34174856081836</v>
      </c>
      <c r="J113" s="74">
        <f t="shared" si="236"/>
        <v>360.26044901500961</v>
      </c>
      <c r="K113" s="74">
        <f t="shared" si="236"/>
        <v>339.70002900884816</v>
      </c>
      <c r="L113" s="74">
        <f t="shared" si="236"/>
        <v>327.55723497404063</v>
      </c>
      <c r="M113" s="74">
        <f t="shared" si="236"/>
        <v>351.80184214438543</v>
      </c>
      <c r="N113" s="74">
        <f t="shared" si="236"/>
        <v>359.41918820427657</v>
      </c>
      <c r="O113" s="74">
        <f t="shared" si="236"/>
        <v>360.60895981737798</v>
      </c>
      <c r="P113" s="74">
        <f t="shared" si="236"/>
        <v>425.93523558974516</v>
      </c>
      <c r="Q113" s="74">
        <f t="shared" si="236"/>
        <v>430.83255167322773</v>
      </c>
      <c r="R113" s="74">
        <f t="shared" si="236"/>
        <v>444.92279087337806</v>
      </c>
      <c r="S113" s="74">
        <f t="shared" si="236"/>
        <v>538.32441078789338</v>
      </c>
      <c r="T113" s="74">
        <f t="shared" si="236"/>
        <v>540.13639624629593</v>
      </c>
      <c r="U113" s="74">
        <f t="shared" si="236"/>
        <v>546.3668050122086</v>
      </c>
      <c r="V113" s="74">
        <f t="shared" si="236"/>
        <v>548.21832530009419</v>
      </c>
      <c r="W113" s="74">
        <f t="shared" si="236"/>
        <v>590.00777524454634</v>
      </c>
      <c r="X113" s="74">
        <f t="shared" si="236"/>
        <v>592.02082900281982</v>
      </c>
      <c r="Y113" s="74">
        <f t="shared" si="236"/>
        <v>495.78414279768111</v>
      </c>
      <c r="Z113" s="74">
        <f t="shared" si="236"/>
        <v>491.31761897224084</v>
      </c>
      <c r="AA113" s="74">
        <f t="shared" si="236"/>
        <v>491.31761901024015</v>
      </c>
      <c r="AB113" s="74">
        <f t="shared" si="236"/>
        <v>549.38242853618726</v>
      </c>
      <c r="AC113" s="74">
        <f t="shared" si="236"/>
        <v>580.64809519889445</v>
      </c>
      <c r="AD113" s="74">
        <f t="shared" si="236"/>
        <v>576.18056167554596</v>
      </c>
      <c r="AE113" s="74">
        <f t="shared" si="236"/>
        <v>589.57734188647919</v>
      </c>
      <c r="AF113" s="74">
        <f t="shared" si="236"/>
        <v>848.63344710664956</v>
      </c>
      <c r="AG113" s="74">
        <f t="shared" ref="AG113" si="237">AG$86*AG98</f>
        <v>937.9634015961318</v>
      </c>
      <c r="AH113" s="74">
        <f t="shared" si="174"/>
        <v>967.97823044720803</v>
      </c>
      <c r="AI113" s="74">
        <f t="shared" si="175"/>
        <v>998.9535338215187</v>
      </c>
      <c r="AJ113" s="74">
        <f t="shared" si="175"/>
        <v>1030.9200469038074</v>
      </c>
      <c r="AK113" s="74">
        <f t="shared" si="175"/>
        <v>1063.9094884047292</v>
      </c>
      <c r="AL113" s="74">
        <f t="shared" si="175"/>
        <v>1097.9545920336807</v>
      </c>
      <c r="AM113" s="74">
        <f t="shared" si="175"/>
        <v>1133.0891389787585</v>
      </c>
      <c r="AN113" s="74">
        <f t="shared" si="175"/>
        <v>1169.3479914260788</v>
      </c>
      <c r="AO113" s="74">
        <f t="shared" si="175"/>
        <v>1206.7671271517133</v>
      </c>
      <c r="AP113" s="74">
        <f t="shared" si="175"/>
        <v>1245.3836752205682</v>
      </c>
      <c r="AQ113" s="74">
        <f t="shared" si="175"/>
        <v>1285.2359528276263</v>
      </c>
      <c r="AR113" s="74">
        <f t="shared" si="175"/>
        <v>1326.3635033181104</v>
      </c>
      <c r="AS113" s="74">
        <f t="shared" si="175"/>
        <v>1368.80713542429</v>
      </c>
      <c r="AT113" s="74">
        <f t="shared" si="175"/>
        <v>1412.6089637578673</v>
      </c>
      <c r="AU113" s="74">
        <f t="shared" si="175"/>
        <v>1457.8124505981191</v>
      </c>
      <c r="AV113" s="74">
        <f t="shared" si="175"/>
        <v>1504.4624490172589</v>
      </c>
      <c r="AW113" s="74">
        <f t="shared" si="175"/>
        <v>1552.6052473858113</v>
      </c>
      <c r="AX113" s="74">
        <f t="shared" si="175"/>
        <v>1602.2886153021573</v>
      </c>
      <c r="AY113" s="74">
        <f t="shared" si="176"/>
        <v>1653.5618509918263</v>
      </c>
      <c r="AZ113" s="74">
        <f t="shared" si="176"/>
        <v>1706.4758302235648</v>
      </c>
      <c r="BA113" s="74">
        <f t="shared" si="176"/>
        <v>1761.083056790719</v>
      </c>
      <c r="BB113" s="74">
        <f t="shared" si="176"/>
        <v>1817.4377146080219</v>
      </c>
      <c r="BC113" s="74">
        <f t="shared" si="176"/>
        <v>1875.5957214754787</v>
      </c>
      <c r="BD113" s="74">
        <f t="shared" si="176"/>
        <v>1935.614784562694</v>
      </c>
      <c r="BE113" s="74">
        <f t="shared" si="176"/>
        <v>1997.5544576687003</v>
      </c>
      <c r="BF113" s="74">
        <f t="shared" si="176"/>
        <v>2061.4762003140986</v>
      </c>
      <c r="BG113" s="74">
        <f t="shared" si="176"/>
        <v>2127.4434387241499</v>
      </c>
      <c r="BH113" s="74">
        <f t="shared" si="176"/>
        <v>2195.521628763323</v>
      </c>
      <c r="BI113" s="74">
        <f t="shared" si="176"/>
        <v>2265.7783208837495</v>
      </c>
      <c r="BJ113" s="74">
        <f t="shared" si="176"/>
        <v>2338.2832271520297</v>
      </c>
      <c r="BK113" s="74">
        <f t="shared" si="176"/>
        <v>2413.1082904208947</v>
      </c>
      <c r="BL113" s="74">
        <f t="shared" si="176"/>
        <v>2490.3277557143633</v>
      </c>
      <c r="BM113" s="74">
        <f t="shared" si="177"/>
        <v>2570.0182438972229</v>
      </c>
      <c r="BN113" s="74">
        <f t="shared" si="178"/>
        <v>2652.258827701934</v>
      </c>
      <c r="BO113" s="74">
        <f t="shared" si="179"/>
        <v>2737.1311101883962</v>
      </c>
      <c r="BP113" s="74">
        <f t="shared" si="180"/>
        <v>2824.719305714425</v>
      </c>
      <c r="BQ113" s="74">
        <f t="shared" si="181"/>
        <v>2915.1103234972866</v>
      </c>
      <c r="BR113" s="74">
        <f t="shared" si="182"/>
        <v>3008.3938538491998</v>
      </c>
      <c r="BS113" s="74">
        <f t="shared" si="183"/>
        <v>3104.6624571723742</v>
      </c>
      <c r="BT113" s="74">
        <f t="shared" si="184"/>
        <v>3204.0116558018904</v>
      </c>
      <c r="BU113" s="74">
        <f t="shared" si="185"/>
        <v>3306.5400287875509</v>
      </c>
      <c r="BV113" s="74">
        <f t="shared" si="186"/>
        <v>3412.3493097087526</v>
      </c>
      <c r="BW113" s="74">
        <f t="shared" si="187"/>
        <v>3521.5444876194329</v>
      </c>
      <c r="BX113" s="74">
        <f t="shared" si="188"/>
        <v>3634.2339112232548</v>
      </c>
      <c r="BY113" s="74">
        <f t="shared" si="189"/>
        <v>3750.5293963823992</v>
      </c>
      <c r="BZ113" s="74">
        <f t="shared" si="190"/>
        <v>3870.5463370666362</v>
      </c>
      <c r="CA113" s="74">
        <f t="shared" si="191"/>
        <v>3994.4038198527687</v>
      </c>
      <c r="CB113" s="74">
        <f t="shared" si="192"/>
        <v>4122.2247420880576</v>
      </c>
      <c r="CC113" s="74">
        <f t="shared" si="193"/>
        <v>4254.1359338348757</v>
      </c>
      <c r="CD113" s="74">
        <f t="shared" si="194"/>
        <v>4390.2682837175917</v>
      </c>
      <c r="CE113" s="74">
        <f t="shared" si="195"/>
        <v>4530.756868796555</v>
      </c>
      <c r="CF113" s="74">
        <f t="shared" si="196"/>
        <v>4675.7410885980453</v>
      </c>
      <c r="CG113" s="74">
        <f t="shared" si="197"/>
        <v>4825.3648034331827</v>
      </c>
      <c r="CH113" s="74">
        <f t="shared" si="198"/>
        <v>4979.7764771430448</v>
      </c>
      <c r="CI113" s="74">
        <f t="shared" si="199"/>
        <v>5139.1293244116223</v>
      </c>
      <c r="CJ113" s="74">
        <f t="shared" si="200"/>
        <v>5303.5814627927939</v>
      </c>
      <c r="CK113" s="74">
        <f t="shared" si="201"/>
        <v>5473.2960696021637</v>
      </c>
      <c r="CL113" s="74">
        <f t="shared" si="202"/>
        <v>5648.4415438294327</v>
      </c>
      <c r="CM113" s="74">
        <f t="shared" si="203"/>
        <v>5829.1916732319751</v>
      </c>
      <c r="CN113" s="74">
        <f t="shared" si="204"/>
        <v>6015.7258067753983</v>
      </c>
      <c r="CO113" s="74">
        <f t="shared" si="205"/>
        <v>6208.2290325922113</v>
      </c>
      <c r="CP113" s="74">
        <f t="shared" si="206"/>
        <v>6406.8923616351622</v>
      </c>
      <c r="CQ113" s="74">
        <f t="shared" si="207"/>
        <v>6611.9129172074872</v>
      </c>
      <c r="CR113" s="74">
        <f t="shared" si="208"/>
        <v>6823.4941305581269</v>
      </c>
      <c r="CS113" s="74">
        <f t="shared" si="209"/>
        <v>7041.8459427359876</v>
      </c>
      <c r="CT113" s="74">
        <f t="shared" si="210"/>
        <v>7267.1850129035392</v>
      </c>
      <c r="CU113" s="74">
        <f t="shared" si="211"/>
        <v>7499.734933316453</v>
      </c>
      <c r="CV113" s="74">
        <f t="shared" si="212"/>
        <v>7739.7264511825797</v>
      </c>
      <c r="CW113" s="74">
        <f t="shared" si="213"/>
        <v>7987.3976976204222</v>
      </c>
      <c r="CX113" s="74">
        <f t="shared" si="214"/>
        <v>8242.9944239442757</v>
      </c>
      <c r="CY113" s="74">
        <f t="shared" si="215"/>
        <v>8506.7702455104936</v>
      </c>
      <c r="CZ113" s="74">
        <f t="shared" si="216"/>
        <v>8778.9868933668295</v>
      </c>
      <c r="DA113" s="74">
        <f t="shared" si="217"/>
        <v>9059.9144739545682</v>
      </c>
      <c r="DB113" s="74">
        <f t="shared" si="218"/>
        <v>9349.8317371211142</v>
      </c>
      <c r="DC113" s="74">
        <f t="shared" si="219"/>
        <v>9649.0263527089901</v>
      </c>
      <c r="DD113" s="74">
        <f t="shared" si="220"/>
        <v>9957.7951959956772</v>
      </c>
      <c r="DE113" s="74">
        <f t="shared" si="221"/>
        <v>10276.444642267539</v>
      </c>
      <c r="DF113" s="74">
        <f t="shared" si="222"/>
        <v>10605.290870820101</v>
      </c>
      <c r="DG113" s="74">
        <f t="shared" si="223"/>
        <v>10944.660178686345</v>
      </c>
      <c r="DH113" s="74">
        <f t="shared" si="224"/>
        <v>11294.889304404309</v>
      </c>
      <c r="DI113" s="74">
        <f t="shared" si="225"/>
        <v>11656.325762145247</v>
      </c>
      <c r="DJ113" s="74">
        <f t="shared" si="226"/>
        <v>12029.328186533894</v>
      </c>
    </row>
    <row r="114" spans="2:114" x14ac:dyDescent="0.2">
      <c r="B114" s="65"/>
      <c r="C114" s="65"/>
      <c r="D114" s="65"/>
      <c r="E114" s="65"/>
      <c r="F114" s="65"/>
      <c r="G114" s="65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5"/>
      <c r="DI114" s="65"/>
      <c r="DJ114" s="65"/>
    </row>
    <row r="115" spans="2:114" x14ac:dyDescent="0.2">
      <c r="B115" s="64" t="s">
        <v>454</v>
      </c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/>
      <c r="CB115" s="65"/>
      <c r="CC115" s="65"/>
      <c r="CD115" s="65"/>
      <c r="CE115" s="65"/>
      <c r="CF115" s="65"/>
      <c r="CG115" s="65"/>
      <c r="CH115" s="65"/>
      <c r="CI115" s="65"/>
      <c r="CJ115" s="65"/>
      <c r="CK115" s="65"/>
      <c r="CL115" s="65"/>
      <c r="CM115" s="65"/>
      <c r="CN115" s="65"/>
      <c r="CO115" s="65"/>
      <c r="CP115" s="65"/>
      <c r="CQ115" s="65"/>
      <c r="CR115" s="65"/>
      <c r="CS115" s="65"/>
      <c r="CT115" s="65"/>
      <c r="CU115" s="65"/>
      <c r="CV115" s="65"/>
      <c r="CW115" s="65"/>
      <c r="CX115" s="65"/>
      <c r="CY115" s="65"/>
      <c r="CZ115" s="65"/>
      <c r="DA115" s="65"/>
      <c r="DB115" s="65"/>
      <c r="DC115" s="65"/>
      <c r="DD115" s="65"/>
      <c r="DE115" s="65"/>
      <c r="DF115" s="65"/>
      <c r="DG115" s="65"/>
      <c r="DH115" s="65"/>
      <c r="DI115" s="65"/>
      <c r="DJ115" s="65"/>
    </row>
    <row r="116" spans="2:114" ht="16" thickBot="1" x14ac:dyDescent="0.25">
      <c r="B116" s="65" t="s">
        <v>455</v>
      </c>
      <c r="C116" s="65" t="s">
        <v>2</v>
      </c>
      <c r="D116" s="65"/>
      <c r="E116" s="65"/>
      <c r="F116" s="65"/>
      <c r="G116" s="65"/>
      <c r="H116" s="74">
        <f t="shared" ref="H116:AF116" si="238">SUM(H108:H113)</f>
        <v>13612.289624595955</v>
      </c>
      <c r="I116" s="74">
        <f t="shared" si="238"/>
        <v>16917.087428040919</v>
      </c>
      <c r="J116" s="74">
        <f t="shared" si="238"/>
        <v>18013.022450750479</v>
      </c>
      <c r="K116" s="74">
        <f t="shared" si="238"/>
        <v>16985.001450442407</v>
      </c>
      <c r="L116" s="74">
        <f t="shared" si="238"/>
        <v>16377.861748702033</v>
      </c>
      <c r="M116" s="74">
        <f t="shared" si="238"/>
        <v>17590.092107219272</v>
      </c>
      <c r="N116" s="74">
        <f t="shared" si="238"/>
        <v>17970.959410213829</v>
      </c>
      <c r="O116" s="74">
        <f t="shared" si="238"/>
        <v>18030.447990868903</v>
      </c>
      <c r="P116" s="74">
        <f t="shared" si="238"/>
        <v>21296.761779487257</v>
      </c>
      <c r="Q116" s="74">
        <f t="shared" si="238"/>
        <v>21541.627583661386</v>
      </c>
      <c r="R116" s="74">
        <f t="shared" si="238"/>
        <v>22246.139543668905</v>
      </c>
      <c r="S116" s="74">
        <f t="shared" si="238"/>
        <v>26916.220539394668</v>
      </c>
      <c r="T116" s="74">
        <f t="shared" si="238"/>
        <v>27006.819812314796</v>
      </c>
      <c r="U116" s="74">
        <f t="shared" si="238"/>
        <v>27318.340250610428</v>
      </c>
      <c r="V116" s="74">
        <f t="shared" si="238"/>
        <v>27410.916265004711</v>
      </c>
      <c r="W116" s="74">
        <f t="shared" si="238"/>
        <v>29500.388762227321</v>
      </c>
      <c r="X116" s="74">
        <f t="shared" si="238"/>
        <v>29601.04145014099</v>
      </c>
      <c r="Y116" s="74">
        <f t="shared" si="238"/>
        <v>24789.207139884064</v>
      </c>
      <c r="Z116" s="74">
        <f t="shared" si="238"/>
        <v>24565.880948612037</v>
      </c>
      <c r="AA116" s="74">
        <f t="shared" si="238"/>
        <v>24565.880950512008</v>
      </c>
      <c r="AB116" s="74">
        <f t="shared" si="238"/>
        <v>27469.121426809364</v>
      </c>
      <c r="AC116" s="74">
        <f t="shared" si="238"/>
        <v>29032.404759944726</v>
      </c>
      <c r="AD116" s="74">
        <f t="shared" si="238"/>
        <v>28809.028083777295</v>
      </c>
      <c r="AE116" s="74">
        <f t="shared" si="238"/>
        <v>29478.867094323956</v>
      </c>
      <c r="AF116" s="74">
        <f t="shared" si="238"/>
        <v>42431.672355332485</v>
      </c>
      <c r="AG116" s="74">
        <f t="shared" ref="AG116" si="239">SUM(AG108:AG113)</f>
        <v>46898.170079806587</v>
      </c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/>
      <c r="CI116" s="65"/>
      <c r="CJ116" s="65"/>
      <c r="CK116" s="65"/>
      <c r="CL116" s="65"/>
      <c r="CM116" s="65"/>
      <c r="CN116" s="65"/>
      <c r="CO116" s="65"/>
      <c r="CP116" s="65"/>
      <c r="CQ116" s="65"/>
      <c r="CR116" s="65"/>
      <c r="CS116" s="65"/>
      <c r="CT116" s="65"/>
      <c r="CU116" s="65"/>
      <c r="CV116" s="65"/>
      <c r="CW116" s="65"/>
      <c r="CX116" s="65"/>
      <c r="CY116" s="65"/>
      <c r="CZ116" s="65"/>
      <c r="DA116" s="65"/>
      <c r="DB116" s="65"/>
      <c r="DC116" s="65"/>
      <c r="DD116" s="65"/>
      <c r="DE116" s="65"/>
      <c r="DF116" s="65"/>
      <c r="DG116" s="65"/>
      <c r="DH116" s="65"/>
      <c r="DI116" s="65"/>
      <c r="DJ116" s="65"/>
    </row>
    <row r="117" spans="2:114" ht="16" thickBot="1" x14ac:dyDescent="0.25">
      <c r="B117" s="75" t="s">
        <v>453</v>
      </c>
      <c r="C117" s="378">
        <f>(CORREL(H116:AG116,H87:AG87))^2</f>
        <v>0.76661202984574839</v>
      </c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5"/>
      <c r="DI117" s="65"/>
      <c r="DJ117" s="65"/>
    </row>
    <row r="133" spans="2:3" x14ac:dyDescent="0.2">
      <c r="B133" s="119"/>
      <c r="C133" s="119"/>
    </row>
    <row r="134" spans="2:3" x14ac:dyDescent="0.2">
      <c r="B134" s="119"/>
      <c r="C134" s="119"/>
    </row>
    <row r="135" spans="2:3" x14ac:dyDescent="0.2">
      <c r="B135" s="119"/>
      <c r="C135" s="119"/>
    </row>
    <row r="136" spans="2:3" x14ac:dyDescent="0.2">
      <c r="B136" s="119"/>
      <c r="C136" s="119"/>
    </row>
    <row r="137" spans="2:3" x14ac:dyDescent="0.2">
      <c r="B137" s="119"/>
      <c r="C137" s="119"/>
    </row>
    <row r="138" spans="2:3" x14ac:dyDescent="0.2">
      <c r="B138" s="119"/>
      <c r="C138" s="119"/>
    </row>
    <row r="139" spans="2:3" x14ac:dyDescent="0.2">
      <c r="B139" s="119"/>
      <c r="C139" s="119"/>
    </row>
    <row r="144" spans="2:3" x14ac:dyDescent="0.2">
      <c r="B144" s="119"/>
      <c r="C144" s="119"/>
    </row>
    <row r="145" spans="2:3" x14ac:dyDescent="0.2">
      <c r="B145" s="119"/>
      <c r="C145" s="119"/>
    </row>
    <row r="146" spans="2:3" x14ac:dyDescent="0.2">
      <c r="B146" s="119"/>
      <c r="C146" s="119"/>
    </row>
    <row r="147" spans="2:3" x14ac:dyDescent="0.2">
      <c r="B147" s="119"/>
      <c r="C147" s="119"/>
    </row>
    <row r="148" spans="2:3" x14ac:dyDescent="0.2">
      <c r="B148" s="119"/>
      <c r="C148" s="119"/>
    </row>
    <row r="149" spans="2:3" x14ac:dyDescent="0.2">
      <c r="B149" s="119"/>
      <c r="C149" s="119"/>
    </row>
    <row r="150" spans="2:3" x14ac:dyDescent="0.2">
      <c r="B150" s="119"/>
      <c r="C150" s="119"/>
    </row>
    <row r="151" spans="2:3" x14ac:dyDescent="0.2">
      <c r="B151" s="119"/>
      <c r="C151" s="119"/>
    </row>
    <row r="156" spans="2:3" x14ac:dyDescent="0.2">
      <c r="B156" s="119"/>
      <c r="C156" s="119"/>
    </row>
    <row r="157" spans="2:3" x14ac:dyDescent="0.2">
      <c r="B157" s="119"/>
      <c r="C157" s="119"/>
    </row>
    <row r="158" spans="2:3" x14ac:dyDescent="0.2">
      <c r="B158" s="119"/>
      <c r="C158" s="119"/>
    </row>
    <row r="159" spans="2:3" x14ac:dyDescent="0.2">
      <c r="B159" s="119"/>
      <c r="C159" s="119"/>
    </row>
    <row r="160" spans="2:3" x14ac:dyDescent="0.2">
      <c r="B160" s="119"/>
      <c r="C160" s="119"/>
    </row>
    <row r="161" spans="2:3" x14ac:dyDescent="0.2">
      <c r="B161" s="119"/>
      <c r="C161" s="119"/>
    </row>
    <row r="162" spans="2:3" x14ac:dyDescent="0.2">
      <c r="B162" s="119"/>
      <c r="C162" s="119"/>
    </row>
    <row r="163" spans="2:3" x14ac:dyDescent="0.2">
      <c r="B163" s="119"/>
      <c r="C163" s="119"/>
    </row>
    <row r="169" spans="2:3" x14ac:dyDescent="0.2">
      <c r="B169" s="119"/>
      <c r="C169" s="119"/>
    </row>
    <row r="170" spans="2:3" x14ac:dyDescent="0.2">
      <c r="B170" s="119"/>
      <c r="C170" s="119"/>
    </row>
    <row r="171" spans="2:3" x14ac:dyDescent="0.2">
      <c r="B171" s="119"/>
      <c r="C171" s="119"/>
    </row>
    <row r="172" spans="2:3" x14ac:dyDescent="0.2">
      <c r="B172" s="119"/>
      <c r="C172" s="119"/>
    </row>
    <row r="173" spans="2:3" x14ac:dyDescent="0.2">
      <c r="B173" s="119"/>
      <c r="C173" s="119"/>
    </row>
    <row r="174" spans="2:3" x14ac:dyDescent="0.2">
      <c r="B174" s="119"/>
      <c r="C174" s="119"/>
    </row>
    <row r="175" spans="2:3" x14ac:dyDescent="0.2">
      <c r="B175" s="119"/>
      <c r="C175" s="119"/>
    </row>
    <row r="176" spans="2:3" x14ac:dyDescent="0.2">
      <c r="B176" s="119"/>
      <c r="C176" s="119"/>
    </row>
    <row r="181" spans="2:3" x14ac:dyDescent="0.2">
      <c r="B181" s="119"/>
      <c r="C181" s="119"/>
    </row>
    <row r="182" spans="2:3" x14ac:dyDescent="0.2">
      <c r="B182" s="119"/>
      <c r="C182" s="119"/>
    </row>
    <row r="183" spans="2:3" x14ac:dyDescent="0.2">
      <c r="B183" s="119"/>
      <c r="C183" s="119"/>
    </row>
    <row r="184" spans="2:3" x14ac:dyDescent="0.2">
      <c r="B184" s="119"/>
      <c r="C184" s="119"/>
    </row>
    <row r="185" spans="2:3" x14ac:dyDescent="0.2">
      <c r="B185" s="119"/>
      <c r="C185" s="119"/>
    </row>
    <row r="186" spans="2:3" x14ac:dyDescent="0.2">
      <c r="B186" s="119"/>
      <c r="C186" s="119"/>
    </row>
    <row r="187" spans="2:3" x14ac:dyDescent="0.2">
      <c r="B187" s="119"/>
      <c r="C187" s="119"/>
    </row>
    <row r="188" spans="2:3" x14ac:dyDescent="0.2">
      <c r="B188" s="119"/>
      <c r="C188" s="119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DAC4-6D6B-47B9-B268-97CEBAE6A967}">
  <dimension ref="A1:DK187"/>
  <sheetViews>
    <sheetView zoomScale="80" zoomScaleNormal="80" workbookViewId="0">
      <pane xSplit="3" ySplit="2" topLeftCell="M3" activePane="bottomRight" state="frozen"/>
      <selection activeCell="R21" sqref="R21"/>
      <selection pane="topRight" activeCell="R21" sqref="R21"/>
      <selection pane="bottomLeft" activeCell="R21" sqref="R21"/>
      <selection pane="bottomRight" activeCell="A117" sqref="A117:XFD118"/>
    </sheetView>
  </sheetViews>
  <sheetFormatPr baseColWidth="10" defaultColWidth="13.33203125" defaultRowHeight="15" x14ac:dyDescent="0.2"/>
  <cols>
    <col min="1" max="1" width="5.6640625" bestFit="1" customWidth="1"/>
    <col min="2" max="2" width="54.33203125" style="2" bestFit="1" customWidth="1"/>
    <col min="3" max="3" width="14.5" style="21" bestFit="1" customWidth="1"/>
    <col min="4" max="32" width="8.6640625" bestFit="1" customWidth="1"/>
    <col min="33" max="33" width="8.1640625" bestFit="1" customWidth="1"/>
    <col min="34" max="46" width="7.5" bestFit="1" customWidth="1"/>
    <col min="47" max="74" width="8.1640625" bestFit="1" customWidth="1"/>
    <col min="75" max="114" width="8.6640625" customWidth="1"/>
    <col min="115" max="115" width="44.1640625" style="390" bestFit="1" customWidth="1"/>
  </cols>
  <sheetData>
    <row r="1" spans="1:115" x14ac:dyDescent="0.2">
      <c r="A1" t="s">
        <v>62</v>
      </c>
      <c r="B1"/>
      <c r="C1"/>
    </row>
    <row r="2" spans="1:115" s="1" customFormat="1" x14ac:dyDescent="0.2">
      <c r="A2" t="s">
        <v>57</v>
      </c>
      <c r="B2" s="26" t="e">
        <f ca="1">MID(CELL("Dateiname",$B$2),FIND("]", CELL("Dateiname",$B$2))+1,31)&amp;" HI"</f>
        <v>#VALUE!</v>
      </c>
      <c r="C2" s="24" t="s">
        <v>1</v>
      </c>
      <c r="D2" s="58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t="s">
        <v>57</v>
      </c>
      <c r="B3" s="7" t="str">
        <f>'Data Non-Energy-Sector'!B57</f>
        <v>Batteries</v>
      </c>
      <c r="C3" s="25" t="s">
        <v>2</v>
      </c>
      <c r="D3" s="82">
        <f t="shared" ref="D3:BL7" si="51">D98</f>
        <v>2203.2492967519884</v>
      </c>
      <c r="E3" s="82">
        <f t="shared" si="51"/>
        <v>2123.0352923820656</v>
      </c>
      <c r="F3" s="82">
        <f t="shared" si="51"/>
        <v>2157.2603041384186</v>
      </c>
      <c r="G3" s="82">
        <f t="shared" si="51"/>
        <v>2198.1848740060532</v>
      </c>
      <c r="H3" s="82">
        <f t="shared" si="51"/>
        <v>2233.1661303285737</v>
      </c>
      <c r="I3" s="82">
        <f t="shared" si="51"/>
        <v>2312.6122751196281</v>
      </c>
      <c r="J3" s="82">
        <f t="shared" si="51"/>
        <v>4149.2191338621424</v>
      </c>
      <c r="K3" s="82">
        <f t="shared" si="51"/>
        <v>5323.8184579655808</v>
      </c>
      <c r="L3" s="82">
        <f t="shared" si="51"/>
        <v>5717.9633001398934</v>
      </c>
      <c r="M3" s="82">
        <f t="shared" si="51"/>
        <v>5330.2723250188392</v>
      </c>
      <c r="N3" s="82">
        <f t="shared" si="51"/>
        <v>5333.5049733037804</v>
      </c>
      <c r="O3" s="82">
        <f t="shared" si="51"/>
        <v>5767.5152147940198</v>
      </c>
      <c r="P3" s="82">
        <f t="shared" si="51"/>
        <v>5418.3505274916952</v>
      </c>
      <c r="Q3" s="82">
        <f t="shared" si="51"/>
        <v>5628.6752529693886</v>
      </c>
      <c r="R3" s="82">
        <f t="shared" si="51"/>
        <v>7632.9476452725312</v>
      </c>
      <c r="S3" s="82">
        <f t="shared" si="51"/>
        <v>7794.6555288631862</v>
      </c>
      <c r="T3" s="82">
        <f t="shared" si="51"/>
        <v>7911.4041164832679</v>
      </c>
      <c r="U3" s="82">
        <f t="shared" si="51"/>
        <v>8185.9150372717122</v>
      </c>
      <c r="V3" s="82">
        <f t="shared" si="51"/>
        <v>8469.5481100541256</v>
      </c>
      <c r="W3" s="82">
        <f t="shared" si="51"/>
        <v>5837.7716903895625</v>
      </c>
      <c r="X3" s="82">
        <f t="shared" si="51"/>
        <v>9394.1541313375892</v>
      </c>
      <c r="Y3" s="82">
        <f t="shared" si="51"/>
        <v>12124.439193774999</v>
      </c>
      <c r="Z3" s="82">
        <f t="shared" si="51"/>
        <v>12503.190818992061</v>
      </c>
      <c r="AA3" s="82">
        <f t="shared" si="51"/>
        <v>12203.576038320836</v>
      </c>
      <c r="AB3" s="82">
        <f t="shared" si="51"/>
        <v>10227.171603007424</v>
      </c>
      <c r="AC3" s="82">
        <f t="shared" si="51"/>
        <v>9008.9340345061119</v>
      </c>
      <c r="AD3" s="82">
        <f t="shared" si="51"/>
        <v>10658.536554597178</v>
      </c>
      <c r="AE3" s="82">
        <f t="shared" si="51"/>
        <v>20958.981390611792</v>
      </c>
      <c r="AF3" s="82">
        <f t="shared" si="51"/>
        <v>29520.516374850522</v>
      </c>
      <c r="AG3" s="82">
        <f t="shared" si="51"/>
        <v>25036.57488223067</v>
      </c>
      <c r="AH3" s="82">
        <f t="shared" si="51"/>
        <v>25837.745278462051</v>
      </c>
      <c r="AI3" s="82">
        <f t="shared" si="51"/>
        <v>26664.553127372837</v>
      </c>
      <c r="AJ3" s="82">
        <f t="shared" si="51"/>
        <v>27517.818827448769</v>
      </c>
      <c r="AK3" s="82">
        <f t="shared" si="51"/>
        <v>28398.38902992713</v>
      </c>
      <c r="AL3" s="82">
        <f t="shared" si="51"/>
        <v>29307.137478884797</v>
      </c>
      <c r="AM3" s="82">
        <f t="shared" si="51"/>
        <v>30244.96587820911</v>
      </c>
      <c r="AN3" s="82">
        <f t="shared" si="51"/>
        <v>31212.804786311801</v>
      </c>
      <c r="AO3" s="82">
        <f t="shared" si="51"/>
        <v>32211.61453947378</v>
      </c>
      <c r="AP3" s="82">
        <f t="shared" si="51"/>
        <v>33242.38620473694</v>
      </c>
      <c r="AQ3" s="82">
        <f t="shared" si="51"/>
        <v>34306.142563288522</v>
      </c>
      <c r="AR3" s="82">
        <f t="shared" si="51"/>
        <v>35403.939125313758</v>
      </c>
      <c r="AS3" s="82">
        <f t="shared" si="51"/>
        <v>36536.865177323802</v>
      </c>
      <c r="AT3" s="82">
        <f t="shared" si="51"/>
        <v>37706.044862998162</v>
      </c>
      <c r="AU3" s="82">
        <f t="shared" si="51"/>
        <v>38912.638298614103</v>
      </c>
      <c r="AV3" s="82">
        <f t="shared" si="51"/>
        <v>40157.842724169757</v>
      </c>
      <c r="AW3" s="82">
        <f t="shared" si="51"/>
        <v>41442.89369134319</v>
      </c>
      <c r="AX3" s="82">
        <f t="shared" si="51"/>
        <v>42769.066289466173</v>
      </c>
      <c r="AY3" s="82">
        <f t="shared" si="51"/>
        <v>44137.676410729095</v>
      </c>
      <c r="AZ3" s="82">
        <f t="shared" si="51"/>
        <v>45550.08205587243</v>
      </c>
      <c r="BA3" s="82">
        <f t="shared" si="51"/>
        <v>47007.68468166035</v>
      </c>
      <c r="BB3" s="82">
        <f t="shared" si="51"/>
        <v>48511.93059147348</v>
      </c>
      <c r="BC3" s="82">
        <f t="shared" si="51"/>
        <v>50064.312370400636</v>
      </c>
      <c r="BD3" s="82">
        <f t="shared" si="51"/>
        <v>51666.370366253461</v>
      </c>
      <c r="BE3" s="82">
        <f t="shared" si="51"/>
        <v>53319.694217973571</v>
      </c>
      <c r="BF3" s="82">
        <f t="shared" si="51"/>
        <v>55025.924432948726</v>
      </c>
      <c r="BG3" s="82">
        <f t="shared" si="51"/>
        <v>56786.754014803089</v>
      </c>
      <c r="BH3" s="82">
        <f t="shared" si="51"/>
        <v>58603.93014327679</v>
      </c>
      <c r="BI3" s="82">
        <f t="shared" si="51"/>
        <v>60479.255907861647</v>
      </c>
      <c r="BJ3" s="82">
        <f t="shared" si="51"/>
        <v>62414.59209691322</v>
      </c>
      <c r="BK3" s="82">
        <f t="shared" si="51"/>
        <v>64411.859044014447</v>
      </c>
      <c r="BL3" s="82">
        <f t="shared" si="51"/>
        <v>66473.038533422907</v>
      </c>
      <c r="BM3" s="82">
        <f t="shared" ref="BM3:DJ6" si="52">BM98</f>
        <v>68600.175766492437</v>
      </c>
      <c r="BN3" s="82">
        <f t="shared" si="52"/>
        <v>70795.381391020201</v>
      </c>
      <c r="BO3" s="82">
        <f t="shared" si="52"/>
        <v>73060.833595532851</v>
      </c>
      <c r="BP3" s="82">
        <f t="shared" si="52"/>
        <v>75398.780270589908</v>
      </c>
      <c r="BQ3" s="82">
        <f t="shared" si="52"/>
        <v>77811.541239248792</v>
      </c>
      <c r="BR3" s="82">
        <f t="shared" si="52"/>
        <v>80301.51055890476</v>
      </c>
      <c r="BS3" s="82">
        <f t="shared" si="52"/>
        <v>82871.158896789711</v>
      </c>
      <c r="BT3" s="82">
        <f t="shared" si="52"/>
        <v>85523.035981486988</v>
      </c>
      <c r="BU3" s="82">
        <f t="shared" si="52"/>
        <v>88259.773132894581</v>
      </c>
      <c r="BV3" s="82">
        <f t="shared" si="52"/>
        <v>91084.085873147211</v>
      </c>
      <c r="BW3" s="82">
        <f t="shared" si="52"/>
        <v>93998.77662108792</v>
      </c>
      <c r="BX3" s="82">
        <f t="shared" si="52"/>
        <v>97006.737472962734</v>
      </c>
      <c r="BY3" s="82">
        <f t="shared" si="52"/>
        <v>100110.95307209755</v>
      </c>
      <c r="BZ3" s="82">
        <f t="shared" si="52"/>
        <v>103314.50357040467</v>
      </c>
      <c r="CA3" s="82">
        <f t="shared" si="52"/>
        <v>106620.56768465762</v>
      </c>
      <c r="CB3" s="82">
        <f t="shared" si="52"/>
        <v>110032.42585056667</v>
      </c>
      <c r="CC3" s="82">
        <f t="shared" si="52"/>
        <v>113553.4634777848</v>
      </c>
      <c r="CD3" s="82">
        <f t="shared" si="52"/>
        <v>117187.17430907392</v>
      </c>
      <c r="CE3" s="82">
        <f t="shared" si="52"/>
        <v>120937.16388696429</v>
      </c>
      <c r="CF3" s="82">
        <f t="shared" si="52"/>
        <v>124807.15313134715</v>
      </c>
      <c r="CG3" s="82">
        <f t="shared" si="52"/>
        <v>128800.98203155026</v>
      </c>
      <c r="CH3" s="82">
        <f t="shared" si="52"/>
        <v>132922.61345655986</v>
      </c>
      <c r="CI3" s="82">
        <f t="shared" si="52"/>
        <v>137176.13708716977</v>
      </c>
      <c r="CJ3" s="82">
        <f t="shared" si="52"/>
        <v>141565.77347395921</v>
      </c>
      <c r="CK3" s="82">
        <f t="shared" si="52"/>
        <v>146095.87822512593</v>
      </c>
      <c r="CL3" s="82">
        <f t="shared" si="52"/>
        <v>150770.94632832997</v>
      </c>
      <c r="CM3" s="82">
        <f t="shared" si="52"/>
        <v>155595.61661083653</v>
      </c>
      <c r="CN3" s="82">
        <f t="shared" si="52"/>
        <v>160574.67634238329</v>
      </c>
      <c r="CO3" s="82">
        <f t="shared" si="52"/>
        <v>165713.06598533955</v>
      </c>
      <c r="CP3" s="82">
        <f t="shared" si="52"/>
        <v>171015.88409687043</v>
      </c>
      <c r="CQ3" s="82">
        <f t="shared" si="52"/>
        <v>176488.39238797029</v>
      </c>
      <c r="CR3" s="82">
        <f t="shared" si="52"/>
        <v>182136.02094438535</v>
      </c>
      <c r="CS3" s="82">
        <f t="shared" si="52"/>
        <v>187964.37361460569</v>
      </c>
      <c r="CT3" s="82">
        <f t="shared" si="52"/>
        <v>193979.23357027309</v>
      </c>
      <c r="CU3" s="82">
        <f t="shared" si="52"/>
        <v>200186.56904452184</v>
      </c>
      <c r="CV3" s="82">
        <f t="shared" si="52"/>
        <v>206592.53925394654</v>
      </c>
      <c r="CW3" s="82">
        <f t="shared" si="52"/>
        <v>213203.50051007283</v>
      </c>
      <c r="CX3" s="82">
        <f t="shared" si="52"/>
        <v>220026.01252639518</v>
      </c>
      <c r="CY3" s="82">
        <f t="shared" si="52"/>
        <v>227066.84492723984</v>
      </c>
      <c r="CZ3" s="82">
        <f t="shared" si="52"/>
        <v>234332.98396491152</v>
      </c>
      <c r="DA3" s="82">
        <f t="shared" si="52"/>
        <v>241831.63945178868</v>
      </c>
      <c r="DB3" s="82">
        <f t="shared" si="52"/>
        <v>249570.25191424592</v>
      </c>
      <c r="DC3" s="82">
        <f t="shared" si="52"/>
        <v>257556.49997550179</v>
      </c>
      <c r="DD3" s="82">
        <f t="shared" si="52"/>
        <v>265798.30797471787</v>
      </c>
      <c r="DE3" s="82">
        <f t="shared" si="52"/>
        <v>274303.85382990882</v>
      </c>
      <c r="DF3" s="82">
        <f t="shared" si="52"/>
        <v>283081.57715246594</v>
      </c>
      <c r="DG3" s="82">
        <f t="shared" si="52"/>
        <v>292140.18762134487</v>
      </c>
      <c r="DH3" s="82">
        <f t="shared" si="52"/>
        <v>301488.67362522794</v>
      </c>
      <c r="DI3" s="82">
        <f t="shared" si="52"/>
        <v>311136.31118123524</v>
      </c>
      <c r="DJ3" s="82">
        <f t="shared" si="52"/>
        <v>321092.67313903477</v>
      </c>
    </row>
    <row r="4" spans="1:115" x14ac:dyDescent="0.2">
      <c r="A4" t="s">
        <v>57</v>
      </c>
      <c r="B4" s="7" t="str">
        <f>'Data Non-Energy-Sector'!B58</f>
        <v>Glass &amp; Ceramics</v>
      </c>
      <c r="C4" s="25" t="s">
        <v>2</v>
      </c>
      <c r="D4" s="82">
        <f t="shared" si="51"/>
        <v>1694.8071513476832</v>
      </c>
      <c r="E4" s="82">
        <f t="shared" si="51"/>
        <v>1633.1040710631273</v>
      </c>
      <c r="F4" s="82">
        <f t="shared" si="51"/>
        <v>1659.4310031833986</v>
      </c>
      <c r="G4" s="82">
        <f t="shared" si="51"/>
        <v>1690.9114415431179</v>
      </c>
      <c r="H4" s="82">
        <f t="shared" si="51"/>
        <v>1717.8201002527489</v>
      </c>
      <c r="I4" s="82">
        <f t="shared" si="51"/>
        <v>1778.9325193227905</v>
      </c>
      <c r="J4" s="82">
        <f t="shared" si="51"/>
        <v>3191.7070260478017</v>
      </c>
      <c r="K4" s="82">
        <f t="shared" si="51"/>
        <v>4095.2449676658312</v>
      </c>
      <c r="L4" s="82">
        <f t="shared" si="51"/>
        <v>4398.4333077999181</v>
      </c>
      <c r="M4" s="82">
        <f t="shared" si="51"/>
        <v>4100.209480783722</v>
      </c>
      <c r="N4" s="82">
        <f t="shared" si="51"/>
        <v>4102.6961333106001</v>
      </c>
      <c r="O4" s="82">
        <f t="shared" si="51"/>
        <v>4436.5501652261692</v>
      </c>
      <c r="P4" s="82">
        <f t="shared" si="51"/>
        <v>4167.9619442243811</v>
      </c>
      <c r="Q4" s="82">
        <f t="shared" si="51"/>
        <v>4329.7501945918375</v>
      </c>
      <c r="R4" s="82">
        <f t="shared" si="51"/>
        <v>5871.4981886711776</v>
      </c>
      <c r="S4" s="82">
        <f t="shared" si="51"/>
        <v>5995.8888683562973</v>
      </c>
      <c r="T4" s="82">
        <f t="shared" si="51"/>
        <v>6085.6954742178978</v>
      </c>
      <c r="U4" s="82">
        <f t="shared" si="51"/>
        <v>6296.8577209782397</v>
      </c>
      <c r="V4" s="82">
        <f t="shared" si="51"/>
        <v>6515.0370077339421</v>
      </c>
      <c r="W4" s="82">
        <f t="shared" si="51"/>
        <v>4490.5936079919702</v>
      </c>
      <c r="X4" s="82">
        <f t="shared" si="51"/>
        <v>7226.2724087212218</v>
      </c>
      <c r="Y4" s="82">
        <f t="shared" si="51"/>
        <v>9326.4916875192284</v>
      </c>
      <c r="Z4" s="82">
        <f t="shared" si="51"/>
        <v>9617.8390915323544</v>
      </c>
      <c r="AA4" s="82">
        <f t="shared" si="51"/>
        <v>9387.3661833237202</v>
      </c>
      <c r="AB4" s="82">
        <f t="shared" si="51"/>
        <v>7867.0550792364802</v>
      </c>
      <c r="AC4" s="82">
        <f t="shared" si="51"/>
        <v>6929.9492573123944</v>
      </c>
      <c r="AD4" s="82">
        <f t="shared" si="51"/>
        <v>8198.8742727670597</v>
      </c>
      <c r="AE4" s="82">
        <f t="shared" si="51"/>
        <v>16122.293377393686</v>
      </c>
      <c r="AF4" s="82">
        <f t="shared" si="51"/>
        <v>22708.089519115787</v>
      </c>
      <c r="AG4" s="82">
        <f t="shared" si="51"/>
        <v>19258.903755562053</v>
      </c>
      <c r="AH4" s="82">
        <f t="shared" si="51"/>
        <v>19875.188675740039</v>
      </c>
      <c r="AI4" s="82">
        <f t="shared" si="51"/>
        <v>20511.194713363722</v>
      </c>
      <c r="AJ4" s="82">
        <f t="shared" si="51"/>
        <v>21167.55294419136</v>
      </c>
      <c r="AK4" s="82">
        <f t="shared" si="51"/>
        <v>21844.914638405484</v>
      </c>
      <c r="AL4" s="82">
        <f t="shared" si="51"/>
        <v>22543.95190683446</v>
      </c>
      <c r="AM4" s="82">
        <f t="shared" si="51"/>
        <v>23265.358367853165</v>
      </c>
      <c r="AN4" s="82">
        <f t="shared" si="51"/>
        <v>24009.849835624467</v>
      </c>
      <c r="AO4" s="82">
        <f t="shared" si="51"/>
        <v>24778.165030364449</v>
      </c>
      <c r="AP4" s="82">
        <f t="shared" si="51"/>
        <v>25571.066311336112</v>
      </c>
      <c r="AQ4" s="82">
        <f t="shared" si="51"/>
        <v>26389.340433298868</v>
      </c>
      <c r="AR4" s="82">
        <f t="shared" si="51"/>
        <v>27233.799327164434</v>
      </c>
      <c r="AS4" s="82">
        <f t="shared" si="51"/>
        <v>28105.280905633696</v>
      </c>
      <c r="AT4" s="82">
        <f t="shared" si="51"/>
        <v>29004.649894613976</v>
      </c>
      <c r="AU4" s="82">
        <f t="shared" si="51"/>
        <v>29932.798691241624</v>
      </c>
      <c r="AV4" s="82">
        <f t="shared" si="51"/>
        <v>30890.648249361355</v>
      </c>
      <c r="AW4" s="82">
        <f t="shared" si="51"/>
        <v>31879.148993340918</v>
      </c>
      <c r="AX4" s="82">
        <f t="shared" si="51"/>
        <v>32899.28176112783</v>
      </c>
      <c r="AY4" s="82">
        <f t="shared" si="51"/>
        <v>33952.058777483922</v>
      </c>
      <c r="AZ4" s="82">
        <f t="shared" si="51"/>
        <v>35038.524658363407</v>
      </c>
      <c r="BA4" s="82">
        <f t="shared" si="51"/>
        <v>36159.757447431039</v>
      </c>
      <c r="BB4" s="82">
        <f t="shared" si="51"/>
        <v>37316.869685748832</v>
      </c>
      <c r="BC4" s="82">
        <f t="shared" si="51"/>
        <v>38511.009515692793</v>
      </c>
      <c r="BD4" s="82">
        <f t="shared" si="51"/>
        <v>39743.361820194965</v>
      </c>
      <c r="BE4" s="82">
        <f t="shared" si="51"/>
        <v>41015.149398441208</v>
      </c>
      <c r="BF4" s="82">
        <f t="shared" si="51"/>
        <v>42327.634179191329</v>
      </c>
      <c r="BG4" s="82">
        <f t="shared" si="51"/>
        <v>43682.118472925453</v>
      </c>
      <c r="BH4" s="82">
        <f t="shared" si="51"/>
        <v>45079.946264059072</v>
      </c>
      <c r="BI4" s="82">
        <f t="shared" si="51"/>
        <v>46522.504544508964</v>
      </c>
      <c r="BJ4" s="82">
        <f t="shared" si="51"/>
        <v>48011.224689933253</v>
      </c>
      <c r="BK4" s="82">
        <f t="shared" si="51"/>
        <v>49547.583880011116</v>
      </c>
      <c r="BL4" s="82">
        <f t="shared" si="51"/>
        <v>51133.106564171474</v>
      </c>
      <c r="BM4" s="82">
        <f t="shared" si="52"/>
        <v>52769.365974224966</v>
      </c>
      <c r="BN4" s="82">
        <f t="shared" si="52"/>
        <v>54457.985685400163</v>
      </c>
      <c r="BO4" s="82">
        <f t="shared" si="52"/>
        <v>56200.64122733297</v>
      </c>
      <c r="BP4" s="82">
        <f t="shared" si="52"/>
        <v>57999.061746607629</v>
      </c>
      <c r="BQ4" s="82">
        <f t="shared" si="52"/>
        <v>59855.031722499072</v>
      </c>
      <c r="BR4" s="82">
        <f t="shared" si="52"/>
        <v>61770.392737619048</v>
      </c>
      <c r="BS4" s="82">
        <f t="shared" si="52"/>
        <v>63747.045305222862</v>
      </c>
      <c r="BT4" s="82">
        <f t="shared" si="52"/>
        <v>65786.950754990001</v>
      </c>
      <c r="BU4" s="82">
        <f t="shared" si="52"/>
        <v>67892.133179149678</v>
      </c>
      <c r="BV4" s="82">
        <f t="shared" si="52"/>
        <v>70064.681440882472</v>
      </c>
      <c r="BW4" s="82">
        <f t="shared" si="52"/>
        <v>72306.751246990709</v>
      </c>
      <c r="BX4" s="82">
        <f t="shared" si="52"/>
        <v>74620.567286894409</v>
      </c>
      <c r="BY4" s="82">
        <f t="shared" si="52"/>
        <v>77008.425440075036</v>
      </c>
      <c r="BZ4" s="82">
        <f t="shared" si="52"/>
        <v>79472.695054157433</v>
      </c>
      <c r="CA4" s="82">
        <f t="shared" si="52"/>
        <v>82015.821295890477</v>
      </c>
      <c r="CB4" s="82">
        <f t="shared" si="52"/>
        <v>84640.32757735897</v>
      </c>
      <c r="CC4" s="82">
        <f t="shared" si="52"/>
        <v>87348.818059834462</v>
      </c>
      <c r="CD4" s="82">
        <f t="shared" si="52"/>
        <v>90143.980237749172</v>
      </c>
      <c r="CE4" s="82">
        <f t="shared" si="52"/>
        <v>93028.587605357156</v>
      </c>
      <c r="CF4" s="82">
        <f t="shared" si="52"/>
        <v>96005.502408728586</v>
      </c>
      <c r="CG4" s="82">
        <f t="shared" si="52"/>
        <v>99077.678485807905</v>
      </c>
      <c r="CH4" s="82">
        <f t="shared" si="52"/>
        <v>102248.16419735376</v>
      </c>
      <c r="CI4" s="82">
        <f t="shared" si="52"/>
        <v>105520.10545166909</v>
      </c>
      <c r="CJ4" s="82">
        <f t="shared" si="52"/>
        <v>108896.74882612251</v>
      </c>
      <c r="CK4" s="82">
        <f t="shared" si="52"/>
        <v>112381.44478855844</v>
      </c>
      <c r="CL4" s="82">
        <f t="shared" si="52"/>
        <v>115977.65102179231</v>
      </c>
      <c r="CM4" s="82">
        <f t="shared" si="52"/>
        <v>119688.93585448967</v>
      </c>
      <c r="CN4" s="82">
        <f t="shared" si="52"/>
        <v>123518.98180183335</v>
      </c>
      <c r="CO4" s="82">
        <f t="shared" si="52"/>
        <v>127471.58921949202</v>
      </c>
      <c r="CP4" s="82">
        <f t="shared" si="52"/>
        <v>131550.68007451575</v>
      </c>
      <c r="CQ4" s="82">
        <f t="shared" si="52"/>
        <v>135760.30183690027</v>
      </c>
      <c r="CR4" s="82">
        <f t="shared" si="52"/>
        <v>140104.63149568107</v>
      </c>
      <c r="CS4" s="82">
        <f t="shared" si="52"/>
        <v>144587.97970354286</v>
      </c>
      <c r="CT4" s="82">
        <f t="shared" si="52"/>
        <v>149214.79505405625</v>
      </c>
      <c r="CU4" s="82">
        <f t="shared" si="52"/>
        <v>153989.66849578606</v>
      </c>
      <c r="CV4" s="82">
        <f t="shared" si="52"/>
        <v>158917.33788765123</v>
      </c>
      <c r="CW4" s="82">
        <f t="shared" si="52"/>
        <v>164002.69270005607</v>
      </c>
      <c r="CX4" s="82">
        <f t="shared" si="52"/>
        <v>169250.77886645787</v>
      </c>
      <c r="CY4" s="82">
        <f t="shared" si="52"/>
        <v>174666.80379018452</v>
      </c>
      <c r="CZ4" s="82">
        <f t="shared" si="52"/>
        <v>180256.14151147043</v>
      </c>
      <c r="DA4" s="82">
        <f t="shared" si="52"/>
        <v>186024.33803983749</v>
      </c>
      <c r="DB4" s="82">
        <f t="shared" si="52"/>
        <v>191977.1168571123</v>
      </c>
      <c r="DC4" s="82">
        <f t="shared" si="52"/>
        <v>198120.38459653989</v>
      </c>
      <c r="DD4" s="82">
        <f t="shared" si="52"/>
        <v>204460.23690362918</v>
      </c>
      <c r="DE4" s="82">
        <f t="shared" si="52"/>
        <v>211002.96448454531</v>
      </c>
      <c r="DF4" s="82">
        <f t="shared" si="52"/>
        <v>217755.05934805077</v>
      </c>
      <c r="DG4" s="82">
        <f t="shared" si="52"/>
        <v>224723.2212471884</v>
      </c>
      <c r="DH4" s="82">
        <f t="shared" si="52"/>
        <v>231914.36432709845</v>
      </c>
      <c r="DI4" s="82">
        <f t="shared" si="52"/>
        <v>239335.62398556562</v>
      </c>
      <c r="DJ4" s="82">
        <f t="shared" si="52"/>
        <v>246994.36395310372</v>
      </c>
    </row>
    <row r="5" spans="1:115" x14ac:dyDescent="0.2">
      <c r="A5" t="s">
        <v>57</v>
      </c>
      <c r="B5" s="7" t="str">
        <f>'Data Non-Energy-Sector'!B59</f>
        <v>Lubricants</v>
      </c>
      <c r="C5" s="25" t="s">
        <v>2</v>
      </c>
      <c r="D5" s="82">
        <f t="shared" si="51"/>
        <v>451.94857369271551</v>
      </c>
      <c r="E5" s="82">
        <f t="shared" si="51"/>
        <v>435.4944189501673</v>
      </c>
      <c r="F5" s="82">
        <f t="shared" si="51"/>
        <v>442.5149341822397</v>
      </c>
      <c r="G5" s="82">
        <f t="shared" si="51"/>
        <v>450.90971774483143</v>
      </c>
      <c r="H5" s="82">
        <f t="shared" si="51"/>
        <v>458.08536006739973</v>
      </c>
      <c r="I5" s="82">
        <f t="shared" si="51"/>
        <v>474.38200515274417</v>
      </c>
      <c r="J5" s="82">
        <f t="shared" si="51"/>
        <v>851.12187361274721</v>
      </c>
      <c r="K5" s="82">
        <f t="shared" si="51"/>
        <v>1092.0653247108885</v>
      </c>
      <c r="L5" s="82">
        <f t="shared" si="51"/>
        <v>1172.9155487466448</v>
      </c>
      <c r="M5" s="82">
        <f t="shared" si="51"/>
        <v>1093.3891948756593</v>
      </c>
      <c r="N5" s="82">
        <f t="shared" si="51"/>
        <v>1094.0523022161601</v>
      </c>
      <c r="O5" s="82">
        <f t="shared" si="51"/>
        <v>1183.0800440603118</v>
      </c>
      <c r="P5" s="82">
        <f t="shared" si="51"/>
        <v>1111.456518459835</v>
      </c>
      <c r="Q5" s="82">
        <f t="shared" si="51"/>
        <v>1154.6000518911567</v>
      </c>
      <c r="R5" s="82">
        <f t="shared" si="51"/>
        <v>1565.7328503123142</v>
      </c>
      <c r="S5" s="82">
        <f t="shared" si="51"/>
        <v>1598.903698228346</v>
      </c>
      <c r="T5" s="82">
        <f t="shared" si="51"/>
        <v>1622.8521264581063</v>
      </c>
      <c r="U5" s="82">
        <f t="shared" si="51"/>
        <v>1679.1620589275306</v>
      </c>
      <c r="V5" s="82">
        <f t="shared" si="51"/>
        <v>1737.3432020623845</v>
      </c>
      <c r="W5" s="82">
        <f t="shared" si="51"/>
        <v>1197.491628797859</v>
      </c>
      <c r="X5" s="82">
        <f t="shared" si="51"/>
        <v>1927.0059756589926</v>
      </c>
      <c r="Y5" s="82">
        <f t="shared" si="51"/>
        <v>2487.064450005128</v>
      </c>
      <c r="Z5" s="82">
        <f t="shared" si="51"/>
        <v>2564.7570910752947</v>
      </c>
      <c r="AA5" s="82">
        <f t="shared" si="51"/>
        <v>2503.2976488863255</v>
      </c>
      <c r="AB5" s="82">
        <f t="shared" si="51"/>
        <v>2097.8813544630616</v>
      </c>
      <c r="AC5" s="82">
        <f t="shared" si="51"/>
        <v>1847.9864686166384</v>
      </c>
      <c r="AD5" s="82">
        <f t="shared" si="51"/>
        <v>2186.3664727378828</v>
      </c>
      <c r="AE5" s="82">
        <f t="shared" si="51"/>
        <v>4299.2782339716496</v>
      </c>
      <c r="AF5" s="82">
        <f t="shared" si="51"/>
        <v>6055.4905384308768</v>
      </c>
      <c r="AG5" s="82">
        <f t="shared" si="51"/>
        <v>5135.7076681498811</v>
      </c>
      <c r="AH5" s="82">
        <f t="shared" si="51"/>
        <v>5300.0503135306772</v>
      </c>
      <c r="AI5" s="82">
        <f t="shared" si="51"/>
        <v>5469.6519235636588</v>
      </c>
      <c r="AJ5" s="82">
        <f t="shared" si="51"/>
        <v>5644.6807851176964</v>
      </c>
      <c r="AK5" s="82">
        <f t="shared" si="51"/>
        <v>5825.3105702414632</v>
      </c>
      <c r="AL5" s="82">
        <f t="shared" si="51"/>
        <v>6011.7205084891903</v>
      </c>
      <c r="AM5" s="82">
        <f t="shared" si="51"/>
        <v>6204.0955647608444</v>
      </c>
      <c r="AN5" s="82">
        <f t="shared" si="51"/>
        <v>6402.6266228331915</v>
      </c>
      <c r="AO5" s="82">
        <f t="shared" si="51"/>
        <v>6607.5106747638538</v>
      </c>
      <c r="AP5" s="82">
        <f t="shared" si="51"/>
        <v>6818.9510163562973</v>
      </c>
      <c r="AQ5" s="82">
        <f t="shared" si="51"/>
        <v>7037.1574488796987</v>
      </c>
      <c r="AR5" s="82">
        <f t="shared" si="51"/>
        <v>7262.346487243849</v>
      </c>
      <c r="AS5" s="82">
        <f t="shared" si="51"/>
        <v>7494.7415748356525</v>
      </c>
      <c r="AT5" s="82">
        <f t="shared" si="51"/>
        <v>7734.573305230394</v>
      </c>
      <c r="AU5" s="82">
        <f t="shared" si="51"/>
        <v>7982.0796509977672</v>
      </c>
      <c r="AV5" s="82">
        <f t="shared" si="51"/>
        <v>8237.5061998296951</v>
      </c>
      <c r="AW5" s="82">
        <f t="shared" si="51"/>
        <v>8501.1063982242449</v>
      </c>
      <c r="AX5" s="82">
        <f t="shared" si="51"/>
        <v>8773.1418029674205</v>
      </c>
      <c r="AY5" s="82">
        <f t="shared" si="51"/>
        <v>9053.8823406623778</v>
      </c>
      <c r="AZ5" s="82">
        <f t="shared" si="51"/>
        <v>9343.6065755635736</v>
      </c>
      <c r="BA5" s="82">
        <f t="shared" si="51"/>
        <v>9642.6019859816079</v>
      </c>
      <c r="BB5" s="82">
        <f t="shared" si="51"/>
        <v>9951.16524953302</v>
      </c>
      <c r="BC5" s="82">
        <f t="shared" si="51"/>
        <v>10269.602537518076</v>
      </c>
      <c r="BD5" s="82">
        <f t="shared" si="51"/>
        <v>10598.229818718655</v>
      </c>
      <c r="BE5" s="82">
        <f t="shared" si="51"/>
        <v>10937.373172917652</v>
      </c>
      <c r="BF5" s="82">
        <f t="shared" si="51"/>
        <v>11287.369114451018</v>
      </c>
      <c r="BG5" s="82">
        <f t="shared" si="51"/>
        <v>11648.564926113451</v>
      </c>
      <c r="BH5" s="82">
        <f t="shared" si="51"/>
        <v>12021.319003749082</v>
      </c>
      <c r="BI5" s="82">
        <f t="shared" si="51"/>
        <v>12406.001211869054</v>
      </c>
      <c r="BJ5" s="82">
        <f t="shared" si="51"/>
        <v>12802.993250648864</v>
      </c>
      <c r="BK5" s="82">
        <f t="shared" si="51"/>
        <v>13212.689034669627</v>
      </c>
      <c r="BL5" s="82">
        <f t="shared" si="51"/>
        <v>13635.495083779057</v>
      </c>
      <c r="BM5" s="82">
        <f t="shared" si="52"/>
        <v>14071.830926459987</v>
      </c>
      <c r="BN5" s="82">
        <f t="shared" si="52"/>
        <v>14522.129516106706</v>
      </c>
      <c r="BO5" s="82">
        <f t="shared" si="52"/>
        <v>14986.837660622121</v>
      </c>
      <c r="BP5" s="82">
        <f t="shared" si="52"/>
        <v>15466.416465762029</v>
      </c>
      <c r="BQ5" s="82">
        <f t="shared" si="52"/>
        <v>15961.341792666415</v>
      </c>
      <c r="BR5" s="82">
        <f t="shared" si="52"/>
        <v>16472.10473003174</v>
      </c>
      <c r="BS5" s="82">
        <f t="shared" si="52"/>
        <v>16999.212081392758</v>
      </c>
      <c r="BT5" s="82">
        <f t="shared" si="52"/>
        <v>17543.186867997327</v>
      </c>
      <c r="BU5" s="82">
        <f t="shared" si="52"/>
        <v>18104.56884777324</v>
      </c>
      <c r="BV5" s="82">
        <f t="shared" si="52"/>
        <v>18683.915050901986</v>
      </c>
      <c r="BW5" s="82">
        <f t="shared" si="52"/>
        <v>19281.800332530849</v>
      </c>
      <c r="BX5" s="82">
        <f t="shared" si="52"/>
        <v>19898.817943171838</v>
      </c>
      <c r="BY5" s="82">
        <f t="shared" si="52"/>
        <v>20535.580117353336</v>
      </c>
      <c r="BZ5" s="82">
        <f t="shared" si="52"/>
        <v>21192.718681108643</v>
      </c>
      <c r="CA5" s="82">
        <f t="shared" si="52"/>
        <v>21870.88567890412</v>
      </c>
      <c r="CB5" s="82">
        <f t="shared" si="52"/>
        <v>22570.754020629054</v>
      </c>
      <c r="CC5" s="82">
        <f t="shared" si="52"/>
        <v>23293.018149289186</v>
      </c>
      <c r="CD5" s="82">
        <f t="shared" si="52"/>
        <v>24038.39473006644</v>
      </c>
      <c r="CE5" s="82">
        <f t="shared" si="52"/>
        <v>24807.623361428567</v>
      </c>
      <c r="CF5" s="82">
        <f t="shared" si="52"/>
        <v>25601.467308994281</v>
      </c>
      <c r="CG5" s="82">
        <f t="shared" si="52"/>
        <v>26420.714262882098</v>
      </c>
      <c r="CH5" s="82">
        <f t="shared" si="52"/>
        <v>27266.177119294327</v>
      </c>
      <c r="CI5" s="82">
        <f t="shared" si="52"/>
        <v>28138.694787111745</v>
      </c>
      <c r="CJ5" s="82">
        <f t="shared" si="52"/>
        <v>29039.133020299319</v>
      </c>
      <c r="CK5" s="82">
        <f t="shared" si="52"/>
        <v>29968.385276948899</v>
      </c>
      <c r="CL5" s="82">
        <f t="shared" si="52"/>
        <v>30927.373605811263</v>
      </c>
      <c r="CM5" s="82">
        <f t="shared" si="52"/>
        <v>31917.049561197226</v>
      </c>
      <c r="CN5" s="82">
        <f t="shared" si="52"/>
        <v>32938.395147155541</v>
      </c>
      <c r="CO5" s="82">
        <f t="shared" si="52"/>
        <v>33992.423791864516</v>
      </c>
      <c r="CP5" s="82">
        <f t="shared" si="52"/>
        <v>35080.181353204178</v>
      </c>
      <c r="CQ5" s="82">
        <f t="shared" si="52"/>
        <v>36202.74715650671</v>
      </c>
      <c r="CR5" s="82">
        <f t="shared" si="52"/>
        <v>37361.235065514928</v>
      </c>
      <c r="CS5" s="82">
        <f t="shared" si="52"/>
        <v>38556.794587611403</v>
      </c>
      <c r="CT5" s="82">
        <f t="shared" si="52"/>
        <v>39790.612014414968</v>
      </c>
      <c r="CU5" s="82">
        <f t="shared" si="52"/>
        <v>41063.91159887625</v>
      </c>
      <c r="CV5" s="82">
        <f t="shared" si="52"/>
        <v>42377.956770040291</v>
      </c>
      <c r="CW5" s="82">
        <f t="shared" si="52"/>
        <v>43734.051386681582</v>
      </c>
      <c r="CX5" s="82">
        <f t="shared" si="52"/>
        <v>45133.541031055393</v>
      </c>
      <c r="CY5" s="82">
        <f t="shared" si="52"/>
        <v>46577.814344049169</v>
      </c>
      <c r="CZ5" s="82">
        <f t="shared" si="52"/>
        <v>48068.304403058741</v>
      </c>
      <c r="DA5" s="82">
        <f t="shared" si="52"/>
        <v>49606.490143956624</v>
      </c>
      <c r="DB5" s="82">
        <f t="shared" si="52"/>
        <v>51193.89782856324</v>
      </c>
      <c r="DC5" s="82">
        <f t="shared" si="52"/>
        <v>52832.102559077262</v>
      </c>
      <c r="DD5" s="82">
        <f t="shared" si="52"/>
        <v>54522.729840967739</v>
      </c>
      <c r="DE5" s="82">
        <f t="shared" si="52"/>
        <v>56267.457195878706</v>
      </c>
      <c r="DF5" s="82">
        <f t="shared" si="52"/>
        <v>58068.015826146824</v>
      </c>
      <c r="DG5" s="82">
        <f t="shared" si="52"/>
        <v>59926.192332583523</v>
      </c>
      <c r="DH5" s="82">
        <f t="shared" si="52"/>
        <v>61843.830487226194</v>
      </c>
      <c r="DI5" s="82">
        <f t="shared" si="52"/>
        <v>63822.833062817437</v>
      </c>
      <c r="DJ5" s="82">
        <f t="shared" si="52"/>
        <v>65865.163720827593</v>
      </c>
    </row>
    <row r="6" spans="1:115" x14ac:dyDescent="0.2">
      <c r="A6" t="s">
        <v>57</v>
      </c>
      <c r="B6" s="7" t="str">
        <f>'Data Non-Energy-Sector'!B60</f>
        <v>Polymer Production</v>
      </c>
      <c r="C6" s="25" t="s">
        <v>2</v>
      </c>
      <c r="D6" s="82">
        <f t="shared" si="51"/>
        <v>282.46785855794718</v>
      </c>
      <c r="E6" s="82">
        <f t="shared" si="51"/>
        <v>272.18401184385459</v>
      </c>
      <c r="F6" s="82">
        <f t="shared" si="51"/>
        <v>276.57183386389983</v>
      </c>
      <c r="G6" s="82">
        <f t="shared" si="51"/>
        <v>281.81857359051963</v>
      </c>
      <c r="H6" s="82">
        <f t="shared" si="51"/>
        <v>286.30335004212486</v>
      </c>
      <c r="I6" s="82">
        <f t="shared" si="51"/>
        <v>296.48875322046513</v>
      </c>
      <c r="J6" s="82">
        <f t="shared" si="51"/>
        <v>531.95117100796699</v>
      </c>
      <c r="K6" s="82">
        <f t="shared" si="51"/>
        <v>682.54082794430531</v>
      </c>
      <c r="L6" s="82">
        <f t="shared" si="51"/>
        <v>733.07221796665306</v>
      </c>
      <c r="M6" s="82">
        <f t="shared" si="51"/>
        <v>683.36824679728716</v>
      </c>
      <c r="N6" s="82">
        <f t="shared" si="51"/>
        <v>683.78268888510001</v>
      </c>
      <c r="O6" s="82">
        <f t="shared" si="51"/>
        <v>739.42502753769486</v>
      </c>
      <c r="P6" s="82">
        <f t="shared" si="51"/>
        <v>694.66032403739689</v>
      </c>
      <c r="Q6" s="82">
        <f t="shared" si="51"/>
        <v>721.62503243197295</v>
      </c>
      <c r="R6" s="82">
        <f t="shared" si="51"/>
        <v>978.58303144519641</v>
      </c>
      <c r="S6" s="82">
        <f t="shared" si="51"/>
        <v>999.31481139271625</v>
      </c>
      <c r="T6" s="82">
        <f t="shared" si="51"/>
        <v>1014.2825790363164</v>
      </c>
      <c r="U6" s="82">
        <f t="shared" si="51"/>
        <v>1049.4762868297066</v>
      </c>
      <c r="V6" s="82">
        <f t="shared" si="51"/>
        <v>1085.8395012889903</v>
      </c>
      <c r="W6" s="82">
        <f t="shared" si="51"/>
        <v>748.43226799866181</v>
      </c>
      <c r="X6" s="82">
        <f t="shared" si="51"/>
        <v>1204.3787347868704</v>
      </c>
      <c r="Y6" s="82">
        <f t="shared" si="51"/>
        <v>1554.415281253205</v>
      </c>
      <c r="Z6" s="82">
        <f t="shared" si="51"/>
        <v>1602.9731819220592</v>
      </c>
      <c r="AA6" s="82">
        <f t="shared" si="51"/>
        <v>1564.5610305539535</v>
      </c>
      <c r="AB6" s="82">
        <f t="shared" si="51"/>
        <v>1311.1758465394134</v>
      </c>
      <c r="AC6" s="82">
        <f t="shared" si="51"/>
        <v>1154.991542885399</v>
      </c>
      <c r="AD6" s="82">
        <f t="shared" si="51"/>
        <v>1366.4790454611766</v>
      </c>
      <c r="AE6" s="82">
        <f t="shared" si="51"/>
        <v>2687.0488962322815</v>
      </c>
      <c r="AF6" s="82">
        <f t="shared" si="51"/>
        <v>3784.681586519298</v>
      </c>
      <c r="AG6" s="82">
        <f t="shared" si="51"/>
        <v>3209.817292593676</v>
      </c>
      <c r="AH6" s="82">
        <f t="shared" si="51"/>
        <v>3312.5314459566739</v>
      </c>
      <c r="AI6" s="82">
        <f t="shared" si="51"/>
        <v>3418.5324522272876</v>
      </c>
      <c r="AJ6" s="82">
        <f t="shared" si="51"/>
        <v>3527.9254906985611</v>
      </c>
      <c r="AK6" s="82">
        <f t="shared" si="51"/>
        <v>3640.8191064009152</v>
      </c>
      <c r="AL6" s="82">
        <f t="shared" si="51"/>
        <v>3757.3253178057444</v>
      </c>
      <c r="AM6" s="82">
        <f t="shared" si="51"/>
        <v>3877.5597279755284</v>
      </c>
      <c r="AN6" s="82">
        <f t="shared" si="51"/>
        <v>4001.6416392707456</v>
      </c>
      <c r="AO6" s="82">
        <f t="shared" si="51"/>
        <v>4129.6941717274094</v>
      </c>
      <c r="AP6" s="82">
        <f t="shared" si="51"/>
        <v>4261.8443852226865</v>
      </c>
      <c r="AQ6" s="82">
        <f t="shared" si="51"/>
        <v>4398.2234055498129</v>
      </c>
      <c r="AR6" s="82">
        <f t="shared" si="51"/>
        <v>4538.9665545274074</v>
      </c>
      <c r="AS6" s="82">
        <f t="shared" si="51"/>
        <v>4684.2134842722844</v>
      </c>
      <c r="AT6" s="82">
        <f t="shared" si="51"/>
        <v>4834.1083157689973</v>
      </c>
      <c r="AU6" s="82">
        <f t="shared" si="51"/>
        <v>4988.7997818736058</v>
      </c>
      <c r="AV6" s="82">
        <f t="shared" si="51"/>
        <v>5148.4413748935613</v>
      </c>
      <c r="AW6" s="82">
        <f t="shared" si="51"/>
        <v>5313.1914988901553</v>
      </c>
      <c r="AX6" s="82">
        <f t="shared" si="51"/>
        <v>5483.2136268546401</v>
      </c>
      <c r="AY6" s="82">
        <f t="shared" si="51"/>
        <v>5658.6764629139889</v>
      </c>
      <c r="AZ6" s="82">
        <f t="shared" si="51"/>
        <v>5839.7541097272369</v>
      </c>
      <c r="BA6" s="82">
        <f t="shared" si="51"/>
        <v>6026.6262412385086</v>
      </c>
      <c r="BB6" s="82">
        <f t="shared" si="51"/>
        <v>6219.4782809581411</v>
      </c>
      <c r="BC6" s="82">
        <f t="shared" si="51"/>
        <v>6418.5015859488021</v>
      </c>
      <c r="BD6" s="82">
        <f t="shared" si="51"/>
        <v>6623.8936366991638</v>
      </c>
      <c r="BE6" s="82">
        <f t="shared" si="51"/>
        <v>6835.8582330735371</v>
      </c>
      <c r="BF6" s="82">
        <f t="shared" si="51"/>
        <v>7054.6056965318903</v>
      </c>
      <c r="BG6" s="82">
        <f t="shared" si="51"/>
        <v>7280.3530788209109</v>
      </c>
      <c r="BH6" s="82">
        <f t="shared" si="51"/>
        <v>7513.3243773431805</v>
      </c>
      <c r="BI6" s="82">
        <f t="shared" si="51"/>
        <v>7753.7507574181627</v>
      </c>
      <c r="BJ6" s="82">
        <f t="shared" si="51"/>
        <v>8001.8707816555443</v>
      </c>
      <c r="BK6" s="82">
        <f t="shared" si="51"/>
        <v>8257.9306466685211</v>
      </c>
      <c r="BL6" s="82">
        <f t="shared" si="51"/>
        <v>8522.1844273619135</v>
      </c>
      <c r="BM6" s="82">
        <f t="shared" si="52"/>
        <v>8794.8943290374955</v>
      </c>
      <c r="BN6" s="82">
        <f t="shared" si="52"/>
        <v>9076.3309475666956</v>
      </c>
      <c r="BO6" s="82">
        <f t="shared" si="52"/>
        <v>9366.7735378888301</v>
      </c>
      <c r="BP6" s="82">
        <f t="shared" si="52"/>
        <v>9666.5102911012727</v>
      </c>
      <c r="BQ6" s="82">
        <f t="shared" si="52"/>
        <v>9975.8386204165145</v>
      </c>
      <c r="BR6" s="82">
        <f t="shared" si="52"/>
        <v>10295.065456269844</v>
      </c>
      <c r="BS6" s="82">
        <f t="shared" si="52"/>
        <v>10624.507550870479</v>
      </c>
      <c r="BT6" s="82">
        <f t="shared" si="52"/>
        <v>10964.491792498335</v>
      </c>
      <c r="BU6" s="82">
        <f t="shared" si="52"/>
        <v>11315.355529858281</v>
      </c>
      <c r="BV6" s="82">
        <f t="shared" si="52"/>
        <v>11677.446906813746</v>
      </c>
      <c r="BW6" s="82">
        <f t="shared" si="52"/>
        <v>12051.125207831787</v>
      </c>
      <c r="BX6" s="82">
        <f t="shared" si="52"/>
        <v>12436.761214482403</v>
      </c>
      <c r="BY6" s="82">
        <f t="shared" si="52"/>
        <v>12834.737573345841</v>
      </c>
      <c r="BZ6" s="82">
        <f t="shared" si="52"/>
        <v>13245.449175692909</v>
      </c>
      <c r="CA6" s="82">
        <f t="shared" si="52"/>
        <v>13669.303549315082</v>
      </c>
      <c r="CB6" s="82">
        <f t="shared" si="52"/>
        <v>14106.721262893165</v>
      </c>
      <c r="CC6" s="82">
        <f t="shared" si="52"/>
        <v>14558.136343305747</v>
      </c>
      <c r="CD6" s="82">
        <f t="shared" si="52"/>
        <v>15023.996706291531</v>
      </c>
      <c r="CE6" s="82">
        <f t="shared" si="52"/>
        <v>15504.76460089286</v>
      </c>
      <c r="CF6" s="82">
        <f t="shared" si="52"/>
        <v>16000.917068121433</v>
      </c>
      <c r="CG6" s="82">
        <f t="shared" si="52"/>
        <v>16512.946414301317</v>
      </c>
      <c r="CH6" s="82">
        <f t="shared" si="52"/>
        <v>17041.360699558962</v>
      </c>
      <c r="CI6" s="82">
        <f t="shared" si="52"/>
        <v>17586.684241944848</v>
      </c>
      <c r="CJ6" s="82">
        <f t="shared" si="52"/>
        <v>18149.458137687085</v>
      </c>
      <c r="CK6" s="82">
        <f t="shared" si="52"/>
        <v>18730.240798093073</v>
      </c>
      <c r="CL6" s="82">
        <f t="shared" si="52"/>
        <v>19329.608503632051</v>
      </c>
      <c r="CM6" s="82">
        <f t="shared" si="52"/>
        <v>19948.155975748276</v>
      </c>
      <c r="CN6" s="82">
        <f t="shared" si="52"/>
        <v>20586.49696697222</v>
      </c>
      <c r="CO6" s="82">
        <f t="shared" si="52"/>
        <v>21245.264869915332</v>
      </c>
      <c r="CP6" s="82">
        <f t="shared" si="52"/>
        <v>21925.113345752623</v>
      </c>
      <c r="CQ6" s="82">
        <f t="shared" si="52"/>
        <v>22626.716972816706</v>
      </c>
      <c r="CR6" s="82">
        <f t="shared" si="52"/>
        <v>23350.771915946843</v>
      </c>
      <c r="CS6" s="82">
        <f t="shared" si="52"/>
        <v>24097.996617257144</v>
      </c>
      <c r="CT6" s="82">
        <f t="shared" si="52"/>
        <v>24869.132509009374</v>
      </c>
      <c r="CU6" s="82">
        <f t="shared" si="52"/>
        <v>25664.944749297676</v>
      </c>
      <c r="CV6" s="82">
        <f t="shared" si="52"/>
        <v>26486.222981275201</v>
      </c>
      <c r="CW6" s="82">
        <f t="shared" si="52"/>
        <v>27333.782116676008</v>
      </c>
      <c r="CX6" s="82">
        <f t="shared" si="52"/>
        <v>28208.463144409641</v>
      </c>
      <c r="CY6" s="82">
        <f t="shared" si="52"/>
        <v>29111.133965030749</v>
      </c>
      <c r="CZ6" s="82">
        <f t="shared" si="52"/>
        <v>30042.690251911736</v>
      </c>
      <c r="DA6" s="82">
        <f t="shared" si="52"/>
        <v>31004.056339972911</v>
      </c>
      <c r="DB6" s="82">
        <f t="shared" si="52"/>
        <v>31996.186142852046</v>
      </c>
      <c r="DC6" s="82">
        <f t="shared" si="52"/>
        <v>33020.064099423311</v>
      </c>
      <c r="DD6" s="82">
        <f t="shared" si="52"/>
        <v>34076.706150604856</v>
      </c>
      <c r="DE6" s="82">
        <f t="shared" si="52"/>
        <v>35167.160747424212</v>
      </c>
      <c r="DF6" s="82">
        <f t="shared" si="52"/>
        <v>36292.50989134179</v>
      </c>
      <c r="DG6" s="82">
        <f t="shared" si="52"/>
        <v>37453.870207864726</v>
      </c>
      <c r="DH6" s="82">
        <f t="shared" si="52"/>
        <v>38652.394054516401</v>
      </c>
      <c r="DI6" s="82">
        <f t="shared" si="52"/>
        <v>39889.270664260926</v>
      </c>
      <c r="DJ6" s="82">
        <f t="shared" si="52"/>
        <v>41165.727325517277</v>
      </c>
    </row>
    <row r="7" spans="1:115" x14ac:dyDescent="0.2">
      <c r="A7" t="s">
        <v>57</v>
      </c>
      <c r="B7" s="7" t="str">
        <f>'Data Non-Energy-Sector'!B61</f>
        <v>Contious Casting Fluxes</v>
      </c>
      <c r="C7" s="25" t="s">
        <v>2</v>
      </c>
      <c r="D7" s="82">
        <f t="shared" si="51"/>
        <v>282.46785855794718</v>
      </c>
      <c r="E7" s="82">
        <f t="shared" si="51"/>
        <v>272.18401184385459</v>
      </c>
      <c r="F7" s="82">
        <f t="shared" si="51"/>
        <v>276.57183386389983</v>
      </c>
      <c r="G7" s="82">
        <f t="shared" si="51"/>
        <v>281.81857359051963</v>
      </c>
      <c r="H7" s="82">
        <f t="shared" si="51"/>
        <v>286.30335004212486</v>
      </c>
      <c r="I7" s="82">
        <f t="shared" si="51"/>
        <v>296.48875322046513</v>
      </c>
      <c r="J7" s="82">
        <f t="shared" si="51"/>
        <v>531.95117100796699</v>
      </c>
      <c r="K7" s="82">
        <f t="shared" si="51"/>
        <v>682.54082794430531</v>
      </c>
      <c r="L7" s="82">
        <f t="shared" si="51"/>
        <v>733.07221796665306</v>
      </c>
      <c r="M7" s="82">
        <f t="shared" si="51"/>
        <v>683.36824679728716</v>
      </c>
      <c r="N7" s="82">
        <f t="shared" si="51"/>
        <v>683.78268888510001</v>
      </c>
      <c r="O7" s="82">
        <f t="shared" ref="O7:BL9" si="53">O102</f>
        <v>739.42502753769486</v>
      </c>
      <c r="P7" s="82">
        <f t="shared" si="53"/>
        <v>694.66032403739689</v>
      </c>
      <c r="Q7" s="82">
        <f t="shared" si="53"/>
        <v>721.62503243197295</v>
      </c>
      <c r="R7" s="82">
        <f t="shared" si="53"/>
        <v>978.58303144519641</v>
      </c>
      <c r="S7" s="82">
        <f t="shared" si="53"/>
        <v>999.31481139271625</v>
      </c>
      <c r="T7" s="82">
        <f t="shared" si="53"/>
        <v>1014.2825790363164</v>
      </c>
      <c r="U7" s="82">
        <f t="shared" si="53"/>
        <v>1049.4762868297066</v>
      </c>
      <c r="V7" s="82">
        <f t="shared" si="53"/>
        <v>1085.8395012889903</v>
      </c>
      <c r="W7" s="82">
        <f t="shared" si="53"/>
        <v>748.43226799866181</v>
      </c>
      <c r="X7" s="82">
        <f t="shared" si="53"/>
        <v>1204.3787347868704</v>
      </c>
      <c r="Y7" s="82">
        <f t="shared" si="53"/>
        <v>1554.415281253205</v>
      </c>
      <c r="Z7" s="82">
        <f t="shared" si="53"/>
        <v>1602.9731819220592</v>
      </c>
      <c r="AA7" s="82">
        <f t="shared" si="53"/>
        <v>1564.5610305539535</v>
      </c>
      <c r="AB7" s="82">
        <f t="shared" si="53"/>
        <v>1311.1758465394134</v>
      </c>
      <c r="AC7" s="82">
        <f t="shared" si="53"/>
        <v>1154.991542885399</v>
      </c>
      <c r="AD7" s="82">
        <f t="shared" si="53"/>
        <v>1366.4790454611766</v>
      </c>
      <c r="AE7" s="82">
        <f t="shared" si="53"/>
        <v>2687.0488962322815</v>
      </c>
      <c r="AF7" s="82">
        <f t="shared" si="53"/>
        <v>3784.681586519298</v>
      </c>
      <c r="AG7" s="82">
        <f t="shared" si="53"/>
        <v>3209.817292593676</v>
      </c>
      <c r="AH7" s="82">
        <f t="shared" si="53"/>
        <v>3312.5314459566739</v>
      </c>
      <c r="AI7" s="82">
        <f t="shared" si="53"/>
        <v>3418.5324522272876</v>
      </c>
      <c r="AJ7" s="82">
        <f t="shared" si="53"/>
        <v>3527.9254906985611</v>
      </c>
      <c r="AK7" s="82">
        <f t="shared" si="53"/>
        <v>3640.8191064009152</v>
      </c>
      <c r="AL7" s="82">
        <f t="shared" si="53"/>
        <v>3757.3253178057444</v>
      </c>
      <c r="AM7" s="82">
        <f t="shared" si="53"/>
        <v>3877.5597279755284</v>
      </c>
      <c r="AN7" s="82">
        <f t="shared" si="53"/>
        <v>4001.6416392707456</v>
      </c>
      <c r="AO7" s="82">
        <f t="shared" si="53"/>
        <v>4129.6941717274094</v>
      </c>
      <c r="AP7" s="82">
        <f t="shared" si="53"/>
        <v>4261.8443852226865</v>
      </c>
      <c r="AQ7" s="82">
        <f t="shared" si="53"/>
        <v>4398.2234055498129</v>
      </c>
      <c r="AR7" s="82">
        <f t="shared" si="53"/>
        <v>4538.9665545274074</v>
      </c>
      <c r="AS7" s="82">
        <f t="shared" si="53"/>
        <v>4684.2134842722844</v>
      </c>
      <c r="AT7" s="82">
        <f t="shared" si="53"/>
        <v>4834.1083157689973</v>
      </c>
      <c r="AU7" s="82">
        <f t="shared" si="53"/>
        <v>4988.7997818736058</v>
      </c>
      <c r="AV7" s="82">
        <f t="shared" si="53"/>
        <v>5148.4413748935613</v>
      </c>
      <c r="AW7" s="82">
        <f t="shared" si="53"/>
        <v>5313.1914988901553</v>
      </c>
      <c r="AX7" s="82">
        <f t="shared" si="53"/>
        <v>5483.2136268546401</v>
      </c>
      <c r="AY7" s="82">
        <f t="shared" si="53"/>
        <v>5658.6764629139889</v>
      </c>
      <c r="AZ7" s="82">
        <f t="shared" si="53"/>
        <v>5839.7541097272369</v>
      </c>
      <c r="BA7" s="82">
        <f t="shared" si="53"/>
        <v>6026.6262412385086</v>
      </c>
      <c r="BB7" s="82">
        <f t="shared" si="53"/>
        <v>6219.4782809581411</v>
      </c>
      <c r="BC7" s="82">
        <f t="shared" si="53"/>
        <v>6418.5015859488021</v>
      </c>
      <c r="BD7" s="82">
        <f t="shared" si="53"/>
        <v>6623.8936366991638</v>
      </c>
      <c r="BE7" s="82">
        <f t="shared" si="53"/>
        <v>6835.8582330735371</v>
      </c>
      <c r="BF7" s="82">
        <f t="shared" si="53"/>
        <v>7054.6056965318903</v>
      </c>
      <c r="BG7" s="82">
        <f t="shared" si="53"/>
        <v>7280.3530788209109</v>
      </c>
      <c r="BH7" s="82">
        <f t="shared" si="53"/>
        <v>7513.3243773431805</v>
      </c>
      <c r="BI7" s="82">
        <f t="shared" si="53"/>
        <v>7753.7507574181627</v>
      </c>
      <c r="BJ7" s="82">
        <f t="shared" si="53"/>
        <v>8001.8707816555443</v>
      </c>
      <c r="BK7" s="82">
        <f t="shared" si="53"/>
        <v>8257.9306466685211</v>
      </c>
      <c r="BL7" s="82">
        <f t="shared" si="53"/>
        <v>8522.1844273619135</v>
      </c>
      <c r="BM7" s="82">
        <f t="shared" ref="BM7:DJ7" si="54">BM102</f>
        <v>8794.8943290374955</v>
      </c>
      <c r="BN7" s="82">
        <f t="shared" si="54"/>
        <v>9076.3309475666956</v>
      </c>
      <c r="BO7" s="82">
        <f t="shared" si="54"/>
        <v>9366.7735378888301</v>
      </c>
      <c r="BP7" s="82">
        <f t="shared" si="54"/>
        <v>9666.5102911012727</v>
      </c>
      <c r="BQ7" s="82">
        <f t="shared" si="54"/>
        <v>9975.8386204165145</v>
      </c>
      <c r="BR7" s="82">
        <f t="shared" si="54"/>
        <v>10295.065456269844</v>
      </c>
      <c r="BS7" s="82">
        <f t="shared" si="54"/>
        <v>10624.507550870479</v>
      </c>
      <c r="BT7" s="82">
        <f t="shared" si="54"/>
        <v>10964.491792498335</v>
      </c>
      <c r="BU7" s="82">
        <f t="shared" si="54"/>
        <v>11315.355529858281</v>
      </c>
      <c r="BV7" s="82">
        <f t="shared" si="54"/>
        <v>11677.446906813746</v>
      </c>
      <c r="BW7" s="82">
        <f t="shared" si="54"/>
        <v>12051.125207831787</v>
      </c>
      <c r="BX7" s="82">
        <f t="shared" si="54"/>
        <v>12436.761214482403</v>
      </c>
      <c r="BY7" s="82">
        <f t="shared" si="54"/>
        <v>12834.737573345841</v>
      </c>
      <c r="BZ7" s="82">
        <f t="shared" si="54"/>
        <v>13245.449175692909</v>
      </c>
      <c r="CA7" s="82">
        <f t="shared" si="54"/>
        <v>13669.303549315082</v>
      </c>
      <c r="CB7" s="82">
        <f t="shared" si="54"/>
        <v>14106.721262893165</v>
      </c>
      <c r="CC7" s="82">
        <f t="shared" si="54"/>
        <v>14558.136343305747</v>
      </c>
      <c r="CD7" s="82">
        <f t="shared" si="54"/>
        <v>15023.996706291531</v>
      </c>
      <c r="CE7" s="82">
        <f t="shared" si="54"/>
        <v>15504.76460089286</v>
      </c>
      <c r="CF7" s="82">
        <f t="shared" si="54"/>
        <v>16000.917068121433</v>
      </c>
      <c r="CG7" s="82">
        <f t="shared" si="54"/>
        <v>16512.946414301317</v>
      </c>
      <c r="CH7" s="82">
        <f t="shared" si="54"/>
        <v>17041.360699558962</v>
      </c>
      <c r="CI7" s="82">
        <f t="shared" si="54"/>
        <v>17586.684241944848</v>
      </c>
      <c r="CJ7" s="82">
        <f t="shared" si="54"/>
        <v>18149.458137687085</v>
      </c>
      <c r="CK7" s="82">
        <f t="shared" si="54"/>
        <v>18730.240798093073</v>
      </c>
      <c r="CL7" s="82">
        <f t="shared" si="54"/>
        <v>19329.608503632051</v>
      </c>
      <c r="CM7" s="82">
        <f t="shared" si="54"/>
        <v>19948.155975748276</v>
      </c>
      <c r="CN7" s="82">
        <f t="shared" si="54"/>
        <v>20586.49696697222</v>
      </c>
      <c r="CO7" s="82">
        <f t="shared" si="54"/>
        <v>21245.264869915332</v>
      </c>
      <c r="CP7" s="82">
        <f t="shared" si="54"/>
        <v>21925.113345752623</v>
      </c>
      <c r="CQ7" s="82">
        <f t="shared" si="54"/>
        <v>22626.716972816706</v>
      </c>
      <c r="CR7" s="82">
        <f t="shared" si="54"/>
        <v>23350.771915946843</v>
      </c>
      <c r="CS7" s="82">
        <f t="shared" si="54"/>
        <v>24097.996617257144</v>
      </c>
      <c r="CT7" s="82">
        <f t="shared" si="54"/>
        <v>24869.132509009374</v>
      </c>
      <c r="CU7" s="82">
        <f t="shared" si="54"/>
        <v>25664.944749297676</v>
      </c>
      <c r="CV7" s="82">
        <f t="shared" si="54"/>
        <v>26486.222981275201</v>
      </c>
      <c r="CW7" s="82">
        <f t="shared" si="54"/>
        <v>27333.782116676008</v>
      </c>
      <c r="CX7" s="82">
        <f t="shared" si="54"/>
        <v>28208.463144409641</v>
      </c>
      <c r="CY7" s="82">
        <f t="shared" si="54"/>
        <v>29111.133965030749</v>
      </c>
      <c r="CZ7" s="82">
        <f t="shared" si="54"/>
        <v>30042.690251911736</v>
      </c>
      <c r="DA7" s="82">
        <f t="shared" si="54"/>
        <v>31004.056339972911</v>
      </c>
      <c r="DB7" s="82">
        <f t="shared" si="54"/>
        <v>31996.186142852046</v>
      </c>
      <c r="DC7" s="82">
        <f t="shared" si="54"/>
        <v>33020.064099423311</v>
      </c>
      <c r="DD7" s="82">
        <f t="shared" si="54"/>
        <v>34076.706150604856</v>
      </c>
      <c r="DE7" s="82">
        <f t="shared" si="54"/>
        <v>35167.160747424212</v>
      </c>
      <c r="DF7" s="82">
        <f t="shared" si="54"/>
        <v>36292.50989134179</v>
      </c>
      <c r="DG7" s="82">
        <f t="shared" si="54"/>
        <v>37453.870207864726</v>
      </c>
      <c r="DH7" s="82">
        <f t="shared" si="54"/>
        <v>38652.394054516401</v>
      </c>
      <c r="DI7" s="82">
        <f t="shared" si="54"/>
        <v>39889.270664260926</v>
      </c>
      <c r="DJ7" s="82">
        <f t="shared" si="54"/>
        <v>41165.727325517277</v>
      </c>
    </row>
    <row r="8" spans="1:115" x14ac:dyDescent="0.2">
      <c r="A8" t="s">
        <v>57</v>
      </c>
      <c r="B8" s="7" t="str">
        <f>'Data Non-Energy-Sector'!B62</f>
        <v>Air Treatement</v>
      </c>
      <c r="C8" s="25" t="s">
        <v>2</v>
      </c>
      <c r="D8" s="82">
        <f t="shared" ref="D8:AJ9" si="55">D103</f>
        <v>112.98714342317888</v>
      </c>
      <c r="E8" s="82">
        <f t="shared" si="55"/>
        <v>108.87360473754183</v>
      </c>
      <c r="F8" s="82">
        <f t="shared" si="55"/>
        <v>110.62873354555992</v>
      </c>
      <c r="G8" s="82">
        <f t="shared" si="55"/>
        <v>112.72742943620786</v>
      </c>
      <c r="H8" s="82">
        <f t="shared" si="55"/>
        <v>114.52134001684993</v>
      </c>
      <c r="I8" s="82">
        <f t="shared" si="55"/>
        <v>118.59550128818604</v>
      </c>
      <c r="J8" s="82">
        <f t="shared" si="55"/>
        <v>212.7804684031868</v>
      </c>
      <c r="K8" s="82">
        <f t="shared" si="55"/>
        <v>273.01633117772212</v>
      </c>
      <c r="L8" s="82">
        <f t="shared" si="55"/>
        <v>293.22888718666121</v>
      </c>
      <c r="M8" s="82">
        <f t="shared" si="55"/>
        <v>273.34729871891483</v>
      </c>
      <c r="N8" s="82">
        <f t="shared" si="55"/>
        <v>273.51307555404003</v>
      </c>
      <c r="O8" s="82">
        <f t="shared" si="55"/>
        <v>295.77001101507796</v>
      </c>
      <c r="P8" s="82">
        <f t="shared" si="55"/>
        <v>277.86412961495876</v>
      </c>
      <c r="Q8" s="82">
        <f t="shared" si="55"/>
        <v>288.65001297278917</v>
      </c>
      <c r="R8" s="82">
        <f t="shared" si="55"/>
        <v>391.43321257807855</v>
      </c>
      <c r="S8" s="82">
        <f t="shared" si="55"/>
        <v>399.7259245570865</v>
      </c>
      <c r="T8" s="82">
        <f t="shared" si="55"/>
        <v>405.71303161452659</v>
      </c>
      <c r="U8" s="82">
        <f t="shared" si="55"/>
        <v>419.79051473188264</v>
      </c>
      <c r="V8" s="82">
        <f t="shared" si="55"/>
        <v>434.33580051559613</v>
      </c>
      <c r="W8" s="82">
        <f t="shared" si="55"/>
        <v>299.37290719946475</v>
      </c>
      <c r="X8" s="82">
        <f t="shared" si="55"/>
        <v>481.75149391474815</v>
      </c>
      <c r="Y8" s="82">
        <f t="shared" si="55"/>
        <v>621.76611250128201</v>
      </c>
      <c r="Z8" s="82">
        <f t="shared" si="55"/>
        <v>641.18927276882368</v>
      </c>
      <c r="AA8" s="82">
        <f t="shared" si="55"/>
        <v>625.82441222158138</v>
      </c>
      <c r="AB8" s="82">
        <f t="shared" si="55"/>
        <v>524.4703386157654</v>
      </c>
      <c r="AC8" s="82">
        <f t="shared" si="55"/>
        <v>461.99661715415959</v>
      </c>
      <c r="AD8" s="82">
        <f t="shared" si="55"/>
        <v>546.59161818447069</v>
      </c>
      <c r="AE8" s="82">
        <f t="shared" si="55"/>
        <v>1074.8195584929124</v>
      </c>
      <c r="AF8" s="82">
        <f t="shared" si="55"/>
        <v>1513.8726346077192</v>
      </c>
      <c r="AG8" s="82">
        <f t="shared" si="55"/>
        <v>1283.9269170374703</v>
      </c>
      <c r="AH8" s="82">
        <f t="shared" si="55"/>
        <v>1325.0125783826693</v>
      </c>
      <c r="AI8" s="82">
        <f t="shared" si="55"/>
        <v>1367.4129808909147</v>
      </c>
      <c r="AJ8" s="82">
        <f t="shared" si="55"/>
        <v>1411.1701962794241</v>
      </c>
      <c r="AK8" s="82">
        <f t="shared" si="53"/>
        <v>1456.3276425603658</v>
      </c>
      <c r="AL8" s="82">
        <f t="shared" si="53"/>
        <v>1502.9301271222976</v>
      </c>
      <c r="AM8" s="82">
        <f t="shared" si="53"/>
        <v>1551.0238911902111</v>
      </c>
      <c r="AN8" s="82">
        <f t="shared" si="53"/>
        <v>1600.6566557082979</v>
      </c>
      <c r="AO8" s="82">
        <f t="shared" si="53"/>
        <v>1651.8776686909634</v>
      </c>
      <c r="AP8" s="82">
        <f t="shared" si="53"/>
        <v>1704.7377540890743</v>
      </c>
      <c r="AQ8" s="82">
        <f t="shared" si="53"/>
        <v>1759.2893622199247</v>
      </c>
      <c r="AR8" s="82">
        <f t="shared" si="53"/>
        <v>1815.5866218109622</v>
      </c>
      <c r="AS8" s="82">
        <f t="shared" si="53"/>
        <v>1873.6853937089131</v>
      </c>
      <c r="AT8" s="82">
        <f t="shared" si="53"/>
        <v>1933.6433263075985</v>
      </c>
      <c r="AU8" s="82">
        <f t="shared" si="53"/>
        <v>1995.5199127494418</v>
      </c>
      <c r="AV8" s="82">
        <f t="shared" si="53"/>
        <v>2059.3765499574238</v>
      </c>
      <c r="AW8" s="82">
        <f t="shared" si="53"/>
        <v>2125.2765995560612</v>
      </c>
      <c r="AX8" s="82">
        <f t="shared" si="53"/>
        <v>2193.2854507418551</v>
      </c>
      <c r="AY8" s="82">
        <f t="shared" si="53"/>
        <v>2263.4705851655945</v>
      </c>
      <c r="AZ8" s="82">
        <f t="shared" si="53"/>
        <v>2335.9016438908934</v>
      </c>
      <c r="BA8" s="82">
        <f t="shared" si="53"/>
        <v>2410.650496495402</v>
      </c>
      <c r="BB8" s="82">
        <f t="shared" si="53"/>
        <v>2487.791312383255</v>
      </c>
      <c r="BC8" s="82">
        <f t="shared" si="53"/>
        <v>2567.400634379519</v>
      </c>
      <c r="BD8" s="82">
        <f t="shared" si="53"/>
        <v>2649.5574546796638</v>
      </c>
      <c r="BE8" s="82">
        <f t="shared" si="53"/>
        <v>2734.3432932294131</v>
      </c>
      <c r="BF8" s="82">
        <f t="shared" si="53"/>
        <v>2821.8422786127544</v>
      </c>
      <c r="BG8" s="82">
        <f t="shared" si="53"/>
        <v>2912.1412315283628</v>
      </c>
      <c r="BH8" s="82">
        <f t="shared" si="53"/>
        <v>3005.3297509372705</v>
      </c>
      <c r="BI8" s="82">
        <f t="shared" si="53"/>
        <v>3101.5003029672635</v>
      </c>
      <c r="BJ8" s="82">
        <f t="shared" si="53"/>
        <v>3200.748312662216</v>
      </c>
      <c r="BK8" s="82">
        <f t="shared" si="53"/>
        <v>3303.1722586674068</v>
      </c>
      <c r="BL8" s="82">
        <f t="shared" si="53"/>
        <v>3408.8737709447641</v>
      </c>
      <c r="BM8" s="82">
        <f t="shared" ref="BM8:DJ8" si="56">BM103</f>
        <v>3517.9577316149966</v>
      </c>
      <c r="BN8" s="82">
        <f t="shared" si="56"/>
        <v>3630.5323790266766</v>
      </c>
      <c r="BO8" s="82">
        <f t="shared" si="56"/>
        <v>3746.7094151555302</v>
      </c>
      <c r="BP8" s="82">
        <f t="shared" si="56"/>
        <v>3866.6041164405074</v>
      </c>
      <c r="BQ8" s="82">
        <f t="shared" si="56"/>
        <v>3990.3354481666038</v>
      </c>
      <c r="BR8" s="82">
        <f t="shared" si="56"/>
        <v>4118.0261825079351</v>
      </c>
      <c r="BS8" s="82">
        <f t="shared" si="56"/>
        <v>4249.8030203481894</v>
      </c>
      <c r="BT8" s="82">
        <f t="shared" si="56"/>
        <v>4385.7967169993317</v>
      </c>
      <c r="BU8" s="82">
        <f t="shared" si="56"/>
        <v>4526.14221194331</v>
      </c>
      <c r="BV8" s="82">
        <f t="shared" si="56"/>
        <v>4670.9787627254964</v>
      </c>
      <c r="BW8" s="82">
        <f t="shared" si="56"/>
        <v>4820.4500831327123</v>
      </c>
      <c r="BX8" s="82">
        <f t="shared" si="56"/>
        <v>4974.7044857929595</v>
      </c>
      <c r="BY8" s="82">
        <f t="shared" si="56"/>
        <v>5133.8950293383341</v>
      </c>
      <c r="BZ8" s="82">
        <f t="shared" si="56"/>
        <v>5298.1796702771608</v>
      </c>
      <c r="CA8" s="82">
        <f t="shared" si="56"/>
        <v>5467.72141972603</v>
      </c>
      <c r="CB8" s="82">
        <f t="shared" si="56"/>
        <v>5642.6885051572635</v>
      </c>
      <c r="CC8" s="82">
        <f t="shared" si="56"/>
        <v>5823.2545373222965</v>
      </c>
      <c r="CD8" s="82">
        <f t="shared" si="56"/>
        <v>6009.5986825166101</v>
      </c>
      <c r="CE8" s="82">
        <f t="shared" si="56"/>
        <v>6201.9058403571416</v>
      </c>
      <c r="CF8" s="82">
        <f t="shared" si="56"/>
        <v>6400.3668272485702</v>
      </c>
      <c r="CG8" s="82">
        <f t="shared" si="56"/>
        <v>6605.1785657205246</v>
      </c>
      <c r="CH8" s="82">
        <f t="shared" si="56"/>
        <v>6816.5442798235817</v>
      </c>
      <c r="CI8" s="82">
        <f t="shared" si="56"/>
        <v>7034.6736967779361</v>
      </c>
      <c r="CJ8" s="82">
        <f t="shared" si="56"/>
        <v>7259.7832550748299</v>
      </c>
      <c r="CK8" s="82">
        <f t="shared" si="56"/>
        <v>7492.0963192372246</v>
      </c>
      <c r="CL8" s="82">
        <f t="shared" si="56"/>
        <v>7731.8434014528157</v>
      </c>
      <c r="CM8" s="82">
        <f t="shared" si="56"/>
        <v>7979.2623902993064</v>
      </c>
      <c r="CN8" s="82">
        <f t="shared" si="56"/>
        <v>8234.5987867888853</v>
      </c>
      <c r="CO8" s="82">
        <f t="shared" si="56"/>
        <v>8498.105947966129</v>
      </c>
      <c r="CP8" s="82">
        <f t="shared" si="56"/>
        <v>8770.0453383010445</v>
      </c>
      <c r="CQ8" s="82">
        <f t="shared" si="56"/>
        <v>9050.6867891266775</v>
      </c>
      <c r="CR8" s="82">
        <f t="shared" si="56"/>
        <v>9340.3087663787319</v>
      </c>
      <c r="CS8" s="82">
        <f t="shared" si="56"/>
        <v>9639.1986469028507</v>
      </c>
      <c r="CT8" s="82">
        <f t="shared" si="56"/>
        <v>9947.653003603742</v>
      </c>
      <c r="CU8" s="82">
        <f t="shared" si="56"/>
        <v>10265.977899719062</v>
      </c>
      <c r="CV8" s="82">
        <f t="shared" si="56"/>
        <v>10594.489192510073</v>
      </c>
      <c r="CW8" s="82">
        <f t="shared" si="56"/>
        <v>10933.512846670395</v>
      </c>
      <c r="CX8" s="82">
        <f t="shared" si="56"/>
        <v>11283.385257763848</v>
      </c>
      <c r="CY8" s="82">
        <f t="shared" si="56"/>
        <v>11644.453586012292</v>
      </c>
      <c r="CZ8" s="82">
        <f t="shared" si="56"/>
        <v>12017.076100764685</v>
      </c>
      <c r="DA8" s="82">
        <f t="shared" si="56"/>
        <v>12401.622535989156</v>
      </c>
      <c r="DB8" s="82">
        <f t="shared" si="56"/>
        <v>12798.47445714081</v>
      </c>
      <c r="DC8" s="82">
        <f t="shared" si="56"/>
        <v>13208.025639769316</v>
      </c>
      <c r="DD8" s="82">
        <f t="shared" si="56"/>
        <v>13630.682460241935</v>
      </c>
      <c r="DE8" s="82">
        <f t="shared" si="56"/>
        <v>14066.864298969676</v>
      </c>
      <c r="DF8" s="82">
        <f t="shared" si="56"/>
        <v>14517.003956536706</v>
      </c>
      <c r="DG8" s="82">
        <f t="shared" si="56"/>
        <v>14981.548083145881</v>
      </c>
      <c r="DH8" s="82">
        <f t="shared" si="56"/>
        <v>15460.957621806549</v>
      </c>
      <c r="DI8" s="82">
        <f t="shared" si="56"/>
        <v>15955.708265704359</v>
      </c>
      <c r="DJ8" s="82">
        <f t="shared" si="56"/>
        <v>16466.290930206898</v>
      </c>
    </row>
    <row r="9" spans="1:115" x14ac:dyDescent="0.2">
      <c r="A9" t="s">
        <v>57</v>
      </c>
      <c r="B9" s="7" t="str">
        <f>'Data Non-Energy-Sector'!B63</f>
        <v>others</v>
      </c>
      <c r="C9" s="25" t="s">
        <v>2</v>
      </c>
      <c r="D9" s="82">
        <f t="shared" si="55"/>
        <v>621.42928882748379</v>
      </c>
      <c r="E9" s="82">
        <f t="shared" si="55"/>
        <v>598.80482605648001</v>
      </c>
      <c r="F9" s="82">
        <f t="shared" si="55"/>
        <v>608.45803450057952</v>
      </c>
      <c r="G9" s="82">
        <f t="shared" si="55"/>
        <v>620.00086189914327</v>
      </c>
      <c r="H9" s="82">
        <f t="shared" si="55"/>
        <v>629.86737009267461</v>
      </c>
      <c r="I9" s="82">
        <f t="shared" si="55"/>
        <v>652.27525708502321</v>
      </c>
      <c r="J9" s="82">
        <f t="shared" si="55"/>
        <v>1170.2925762175273</v>
      </c>
      <c r="K9" s="82">
        <f t="shared" si="55"/>
        <v>1501.5898214774716</v>
      </c>
      <c r="L9" s="82">
        <f t="shared" si="55"/>
        <v>1612.7588795266365</v>
      </c>
      <c r="M9" s="82">
        <f t="shared" si="55"/>
        <v>1503.4101429540315</v>
      </c>
      <c r="N9" s="82">
        <f t="shared" si="55"/>
        <v>1504.32191554722</v>
      </c>
      <c r="O9" s="82">
        <f t="shared" si="55"/>
        <v>1626.7350605829288</v>
      </c>
      <c r="P9" s="82">
        <f t="shared" si="55"/>
        <v>1528.252712882273</v>
      </c>
      <c r="Q9" s="82">
        <f t="shared" si="55"/>
        <v>1587.5750713503403</v>
      </c>
      <c r="R9" s="82">
        <f t="shared" si="55"/>
        <v>2152.882669179432</v>
      </c>
      <c r="S9" s="82">
        <f t="shared" si="55"/>
        <v>2198.4925850639756</v>
      </c>
      <c r="T9" s="82">
        <f t="shared" si="55"/>
        <v>2231.4216738798959</v>
      </c>
      <c r="U9" s="82">
        <f t="shared" si="55"/>
        <v>2308.8478310253545</v>
      </c>
      <c r="V9" s="82">
        <f t="shared" si="55"/>
        <v>2388.8469028357786</v>
      </c>
      <c r="W9" s="82">
        <f t="shared" si="55"/>
        <v>1646.5509895970561</v>
      </c>
      <c r="X9" s="82">
        <f t="shared" si="55"/>
        <v>2649.6332165311146</v>
      </c>
      <c r="Y9" s="82">
        <f t="shared" si="55"/>
        <v>3419.7136187570509</v>
      </c>
      <c r="Z9" s="82">
        <f t="shared" si="55"/>
        <v>3526.5410002285303</v>
      </c>
      <c r="AA9" s="82">
        <f t="shared" si="55"/>
        <v>3442.0342672186976</v>
      </c>
      <c r="AB9" s="82">
        <f t="shared" si="55"/>
        <v>2884.5868623867095</v>
      </c>
      <c r="AC9" s="82">
        <f t="shared" si="55"/>
        <v>2540.981394347878</v>
      </c>
      <c r="AD9" s="82">
        <f t="shared" si="55"/>
        <v>3006.2539000145885</v>
      </c>
      <c r="AE9" s="82">
        <f t="shared" si="55"/>
        <v>5911.5075717110185</v>
      </c>
      <c r="AF9" s="82">
        <f t="shared" si="55"/>
        <v>8326.2994903424551</v>
      </c>
      <c r="AG9" s="82">
        <f t="shared" si="55"/>
        <v>7061.5980437060862</v>
      </c>
      <c r="AH9" s="82">
        <f t="shared" si="55"/>
        <v>7287.5691811046809</v>
      </c>
      <c r="AI9" s="82">
        <f t="shared" si="55"/>
        <v>7520.7713949000308</v>
      </c>
      <c r="AJ9" s="82">
        <f t="shared" si="55"/>
        <v>7761.436079536832</v>
      </c>
      <c r="AK9" s="82">
        <f t="shared" si="53"/>
        <v>8009.8020340820112</v>
      </c>
      <c r="AL9" s="82">
        <f t="shared" si="53"/>
        <v>8266.1156991726366</v>
      </c>
      <c r="AM9" s="82">
        <f t="shared" si="53"/>
        <v>8530.6314015461612</v>
      </c>
      <c r="AN9" s="82">
        <f t="shared" si="53"/>
        <v>8803.6116063956379</v>
      </c>
      <c r="AO9" s="82">
        <f t="shared" si="53"/>
        <v>9085.3271778002982</v>
      </c>
      <c r="AP9" s="82">
        <f t="shared" si="53"/>
        <v>9376.057647489908</v>
      </c>
      <c r="AQ9" s="82">
        <f t="shared" si="53"/>
        <v>9676.0914922095853</v>
      </c>
      <c r="AR9" s="82">
        <f t="shared" si="53"/>
        <v>9985.7264199602923</v>
      </c>
      <c r="AS9" s="82">
        <f t="shared" si="53"/>
        <v>10305.269665399022</v>
      </c>
      <c r="AT9" s="82">
        <f t="shared" si="53"/>
        <v>10635.038294691791</v>
      </c>
      <c r="AU9" s="82">
        <f t="shared" si="53"/>
        <v>10975.359520121929</v>
      </c>
      <c r="AV9" s="82">
        <f t="shared" si="53"/>
        <v>11326.57102476583</v>
      </c>
      <c r="AW9" s="82">
        <f t="shared" si="53"/>
        <v>11689.021297558336</v>
      </c>
      <c r="AX9" s="82">
        <f t="shared" si="53"/>
        <v>12063.069979080203</v>
      </c>
      <c r="AY9" s="82">
        <f t="shared" si="53"/>
        <v>12449.08821841077</v>
      </c>
      <c r="AZ9" s="82">
        <f t="shared" si="53"/>
        <v>12847.459041399916</v>
      </c>
      <c r="BA9" s="82">
        <f t="shared" si="53"/>
        <v>13258.577730724714</v>
      </c>
      <c r="BB9" s="82">
        <f t="shared" si="53"/>
        <v>13682.852218107904</v>
      </c>
      <c r="BC9" s="82">
        <f t="shared" si="53"/>
        <v>14120.703489087358</v>
      </c>
      <c r="BD9" s="82">
        <f t="shared" si="53"/>
        <v>14572.566000738154</v>
      </c>
      <c r="BE9" s="82">
        <f t="shared" si="53"/>
        <v>15038.888112761775</v>
      </c>
      <c r="BF9" s="82">
        <f t="shared" si="53"/>
        <v>15520.132532370153</v>
      </c>
      <c r="BG9" s="82">
        <f t="shared" si="53"/>
        <v>16016.776773405998</v>
      </c>
      <c r="BH9" s="82">
        <f t="shared" si="53"/>
        <v>16529.313630154989</v>
      </c>
      <c r="BI9" s="82">
        <f t="shared" si="53"/>
        <v>17058.251666319949</v>
      </c>
      <c r="BJ9" s="82">
        <f t="shared" si="53"/>
        <v>17604.115719642188</v>
      </c>
      <c r="BK9" s="82">
        <f t="shared" si="53"/>
        <v>18167.447422670739</v>
      </c>
      <c r="BL9" s="82">
        <f t="shared" si="53"/>
        <v>18748.805740196203</v>
      </c>
      <c r="BM9" s="82">
        <f t="shared" ref="BM9:DJ9" si="57">BM104</f>
        <v>19348.767523882481</v>
      </c>
      <c r="BN9" s="82">
        <f t="shared" si="57"/>
        <v>19967.928084646723</v>
      </c>
      <c r="BO9" s="82">
        <f t="shared" si="57"/>
        <v>20606.901783355417</v>
      </c>
      <c r="BP9" s="82">
        <f t="shared" si="57"/>
        <v>21266.32264042279</v>
      </c>
      <c r="BQ9" s="82">
        <f t="shared" si="57"/>
        <v>21946.844964916319</v>
      </c>
      <c r="BR9" s="82">
        <f t="shared" si="57"/>
        <v>22649.144003793641</v>
      </c>
      <c r="BS9" s="82">
        <f t="shared" si="57"/>
        <v>23373.91661191504</v>
      </c>
      <c r="BT9" s="82">
        <f t="shared" si="57"/>
        <v>24121.881943496322</v>
      </c>
      <c r="BU9" s="82">
        <f t="shared" si="57"/>
        <v>24893.782165688204</v>
      </c>
      <c r="BV9" s="82">
        <f t="shared" si="57"/>
        <v>25690.383194990227</v>
      </c>
      <c r="BW9" s="82">
        <f t="shared" si="57"/>
        <v>26512.475457229913</v>
      </c>
      <c r="BX9" s="82">
        <f t="shared" si="57"/>
        <v>27360.874671861271</v>
      </c>
      <c r="BY9" s="82">
        <f t="shared" si="57"/>
        <v>28236.422661360833</v>
      </c>
      <c r="BZ9" s="82">
        <f t="shared" si="57"/>
        <v>29139.988186524381</v>
      </c>
      <c r="CA9" s="82">
        <f t="shared" si="57"/>
        <v>30072.467808493162</v>
      </c>
      <c r="CB9" s="82">
        <f t="shared" si="57"/>
        <v>31034.786778364945</v>
      </c>
      <c r="CC9" s="82">
        <f t="shared" si="57"/>
        <v>32027.899955272624</v>
      </c>
      <c r="CD9" s="82">
        <f t="shared" si="57"/>
        <v>33052.79275384135</v>
      </c>
      <c r="CE9" s="82">
        <f t="shared" si="57"/>
        <v>34110.482121964276</v>
      </c>
      <c r="CF9" s="82">
        <f t="shared" si="57"/>
        <v>35202.017549867131</v>
      </c>
      <c r="CG9" s="82">
        <f t="shared" si="57"/>
        <v>36328.482111462879</v>
      </c>
      <c r="CH9" s="82">
        <f t="shared" si="57"/>
        <v>37490.993539029696</v>
      </c>
      <c r="CI9" s="82">
        <f t="shared" si="57"/>
        <v>38690.705332278645</v>
      </c>
      <c r="CJ9" s="82">
        <f t="shared" si="57"/>
        <v>39928.807902911562</v>
      </c>
      <c r="CK9" s="82">
        <f t="shared" si="57"/>
        <v>41206.529755804731</v>
      </c>
      <c r="CL9" s="82">
        <f t="shared" si="57"/>
        <v>42525.138707990482</v>
      </c>
      <c r="CM9" s="82">
        <f t="shared" si="57"/>
        <v>43885.943146646176</v>
      </c>
      <c r="CN9" s="82">
        <f t="shared" si="57"/>
        <v>45290.293327338855</v>
      </c>
      <c r="CO9" s="82">
        <f t="shared" si="57"/>
        <v>46739.582713813703</v>
      </c>
      <c r="CP9" s="82">
        <f t="shared" si="57"/>
        <v>48235.24936065574</v>
      </c>
      <c r="CQ9" s="82">
        <f t="shared" si="57"/>
        <v>49778.777340196728</v>
      </c>
      <c r="CR9" s="82">
        <f t="shared" si="57"/>
        <v>51371.698215083023</v>
      </c>
      <c r="CS9" s="82">
        <f t="shared" si="57"/>
        <v>53015.592557965683</v>
      </c>
      <c r="CT9" s="82">
        <f t="shared" si="57"/>
        <v>54712.091519820584</v>
      </c>
      <c r="CU9" s="82">
        <f t="shared" si="57"/>
        <v>56462.878448454845</v>
      </c>
      <c r="CV9" s="82">
        <f t="shared" si="57"/>
        <v>58269.6905588054</v>
      </c>
      <c r="CW9" s="82">
        <f t="shared" si="57"/>
        <v>60134.320656687174</v>
      </c>
      <c r="CX9" s="82">
        <f t="shared" si="57"/>
        <v>62058.618917701162</v>
      </c>
      <c r="CY9" s="82">
        <f t="shared" si="57"/>
        <v>64044.494723067604</v>
      </c>
      <c r="CZ9" s="82">
        <f t="shared" si="57"/>
        <v>66093.918554205768</v>
      </c>
      <c r="DA9" s="82">
        <f t="shared" si="57"/>
        <v>68208.923947940348</v>
      </c>
      <c r="DB9" s="82">
        <f t="shared" si="57"/>
        <v>70391.609514274445</v>
      </c>
      <c r="DC9" s="82">
        <f t="shared" si="57"/>
        <v>72644.141018731229</v>
      </c>
      <c r="DD9" s="82">
        <f t="shared" si="57"/>
        <v>74968.753531330629</v>
      </c>
      <c r="DE9" s="82">
        <f t="shared" si="57"/>
        <v>77367.753644333206</v>
      </c>
      <c r="DF9" s="82">
        <f t="shared" si="57"/>
        <v>79843.521760951873</v>
      </c>
      <c r="DG9" s="82">
        <f t="shared" si="57"/>
        <v>82398.514457302328</v>
      </c>
      <c r="DH9" s="82">
        <f t="shared" si="57"/>
        <v>85035.26691993601</v>
      </c>
      <c r="DI9" s="82">
        <f t="shared" si="57"/>
        <v>87756.395461373962</v>
      </c>
      <c r="DJ9" s="82">
        <f t="shared" si="57"/>
        <v>90564.600116137924</v>
      </c>
    </row>
    <row r="10" spans="1:115" x14ac:dyDescent="0.2">
      <c r="A10" t="s">
        <v>57</v>
      </c>
      <c r="B10" s="2" t="s">
        <v>0</v>
      </c>
      <c r="C10" s="25" t="s">
        <v>2</v>
      </c>
    </row>
    <row r="11" spans="1:115" x14ac:dyDescent="0.2">
      <c r="A11" t="s">
        <v>57</v>
      </c>
      <c r="B11" s="2" t="s">
        <v>0</v>
      </c>
      <c r="C11" s="25" t="s">
        <v>2</v>
      </c>
    </row>
    <row r="12" spans="1:115" x14ac:dyDescent="0.2">
      <c r="A12" t="s">
        <v>57</v>
      </c>
      <c r="B12" s="2" t="s">
        <v>0</v>
      </c>
      <c r="C12" s="25" t="s">
        <v>2</v>
      </c>
    </row>
    <row r="13" spans="1:115" x14ac:dyDescent="0.2">
      <c r="A13" t="s">
        <v>57</v>
      </c>
      <c r="B13" s="2" t="s">
        <v>0</v>
      </c>
      <c r="C13" s="25" t="s">
        <v>2</v>
      </c>
    </row>
    <row r="14" spans="1:115" x14ac:dyDescent="0.2">
      <c r="A14" t="s">
        <v>57</v>
      </c>
      <c r="B14" s="2" t="s">
        <v>0</v>
      </c>
      <c r="C14" s="25" t="s">
        <v>2</v>
      </c>
    </row>
    <row r="15" spans="1:115" x14ac:dyDescent="0.2">
      <c r="A15" t="s">
        <v>57</v>
      </c>
      <c r="B15" s="2" t="s">
        <v>0</v>
      </c>
      <c r="C15" s="25" t="s">
        <v>2</v>
      </c>
    </row>
    <row r="16" spans="1:115" x14ac:dyDescent="0.2">
      <c r="A16" t="s">
        <v>57</v>
      </c>
      <c r="B16" s="2" t="s">
        <v>0</v>
      </c>
      <c r="C16" s="25" t="s">
        <v>2</v>
      </c>
    </row>
    <row r="17" spans="1:115" x14ac:dyDescent="0.2">
      <c r="A17" t="s">
        <v>57</v>
      </c>
      <c r="B17" s="2" t="s">
        <v>0</v>
      </c>
      <c r="C17" s="25" t="s">
        <v>2</v>
      </c>
    </row>
    <row r="18" spans="1:115" x14ac:dyDescent="0.2">
      <c r="A18" t="s">
        <v>57</v>
      </c>
      <c r="B18" s="2" t="s">
        <v>0</v>
      </c>
      <c r="C18" s="25" t="s">
        <v>2</v>
      </c>
    </row>
    <row r="19" spans="1:115" x14ac:dyDescent="0.2">
      <c r="A19" t="s">
        <v>57</v>
      </c>
      <c r="B19" s="2" t="s">
        <v>0</v>
      </c>
      <c r="C19" s="25" t="s">
        <v>2</v>
      </c>
    </row>
    <row r="20" spans="1:115" x14ac:dyDescent="0.2">
      <c r="A20" t="s">
        <v>57</v>
      </c>
      <c r="B20" s="2" t="s">
        <v>0</v>
      </c>
      <c r="C20" s="25" t="s">
        <v>2</v>
      </c>
    </row>
    <row r="21" spans="1:115" x14ac:dyDescent="0.2">
      <c r="A21" t="s">
        <v>57</v>
      </c>
      <c r="B21" s="2" t="s">
        <v>0</v>
      </c>
      <c r="C21" s="25" t="s">
        <v>2</v>
      </c>
    </row>
    <row r="22" spans="1:115" s="27" customFormat="1" x14ac:dyDescent="0.2">
      <c r="A22" s="27" t="s">
        <v>57</v>
      </c>
      <c r="B22" s="229" t="s">
        <v>0</v>
      </c>
      <c r="C22" s="16" t="s">
        <v>2</v>
      </c>
      <c r="DK22" s="392"/>
    </row>
    <row r="23" spans="1:115" s="53" customFormat="1" ht="16" thickBot="1" x14ac:dyDescent="0.25">
      <c r="B23" s="51" t="s">
        <v>64</v>
      </c>
      <c r="C23" s="54" t="s">
        <v>2</v>
      </c>
      <c r="D23" s="49">
        <f>SUM(D3:D22)</f>
        <v>5649.3571711589439</v>
      </c>
      <c r="E23" s="49">
        <f t="shared" ref="E23:BL23" si="58">SUM(E3:E22)</f>
        <v>5443.6802368770914</v>
      </c>
      <c r="F23" s="49">
        <f t="shared" si="58"/>
        <v>5531.4366772779968</v>
      </c>
      <c r="G23" s="49">
        <f t="shared" si="58"/>
        <v>5636.3714718103929</v>
      </c>
      <c r="H23" s="49">
        <f t="shared" si="58"/>
        <v>5726.0670008424968</v>
      </c>
      <c r="I23" s="49">
        <f t="shared" si="58"/>
        <v>5929.7750644093021</v>
      </c>
      <c r="J23" s="49">
        <f t="shared" si="58"/>
        <v>10639.023420159341</v>
      </c>
      <c r="K23" s="49">
        <f t="shared" si="58"/>
        <v>13650.816558886105</v>
      </c>
      <c r="L23" s="49">
        <f t="shared" si="58"/>
        <v>14661.444359333062</v>
      </c>
      <c r="M23" s="49">
        <f t="shared" si="58"/>
        <v>13667.364935945739</v>
      </c>
      <c r="N23" s="49">
        <f t="shared" si="58"/>
        <v>13675.653777701998</v>
      </c>
      <c r="O23" s="49">
        <f t="shared" si="58"/>
        <v>14788.500550753897</v>
      </c>
      <c r="P23" s="49">
        <f t="shared" si="58"/>
        <v>13893.206480747936</v>
      </c>
      <c r="Q23" s="49">
        <f t="shared" si="58"/>
        <v>14432.500648639458</v>
      </c>
      <c r="R23" s="49">
        <f t="shared" si="58"/>
        <v>19571.660628903923</v>
      </c>
      <c r="S23" s="49">
        <f t="shared" si="58"/>
        <v>19986.296227854327</v>
      </c>
      <c r="T23" s="49">
        <f t="shared" si="58"/>
        <v>20285.651580726328</v>
      </c>
      <c r="U23" s="49">
        <f t="shared" si="58"/>
        <v>20989.525736594132</v>
      </c>
      <c r="V23" s="49">
        <f t="shared" si="58"/>
        <v>21716.790025779806</v>
      </c>
      <c r="W23" s="49">
        <f t="shared" si="58"/>
        <v>14968.645359973236</v>
      </c>
      <c r="X23" s="49">
        <f t="shared" si="58"/>
        <v>24087.574695737407</v>
      </c>
      <c r="Y23" s="49">
        <f t="shared" si="58"/>
        <v>31088.305625064095</v>
      </c>
      <c r="Z23" s="49">
        <f t="shared" si="58"/>
        <v>32059.463638441182</v>
      </c>
      <c r="AA23" s="49">
        <f t="shared" si="58"/>
        <v>31291.220611079061</v>
      </c>
      <c r="AB23" s="49">
        <f t="shared" si="58"/>
        <v>26223.516930788268</v>
      </c>
      <c r="AC23" s="49">
        <f t="shared" si="58"/>
        <v>23099.830857707984</v>
      </c>
      <c r="AD23" s="49">
        <f t="shared" si="58"/>
        <v>27329.580909223529</v>
      </c>
      <c r="AE23" s="49">
        <f t="shared" si="58"/>
        <v>53740.977924645624</v>
      </c>
      <c r="AF23" s="49">
        <f t="shared" si="58"/>
        <v>75693.631730385954</v>
      </c>
      <c r="AG23" s="49">
        <f t="shared" si="58"/>
        <v>64196.345851873506</v>
      </c>
      <c r="AH23" s="49">
        <f t="shared" si="58"/>
        <v>66250.628919133465</v>
      </c>
      <c r="AI23" s="49">
        <f t="shared" si="58"/>
        <v>68370.649044545731</v>
      </c>
      <c r="AJ23" s="49">
        <f t="shared" si="58"/>
        <v>70558.509813971206</v>
      </c>
      <c r="AK23" s="49">
        <f t="shared" si="58"/>
        <v>72816.382128018289</v>
      </c>
      <c r="AL23" s="49">
        <f t="shared" si="58"/>
        <v>75146.506356114856</v>
      </c>
      <c r="AM23" s="49">
        <f t="shared" si="58"/>
        <v>77551.194559510535</v>
      </c>
      <c r="AN23" s="49">
        <f t="shared" si="58"/>
        <v>80032.832785414896</v>
      </c>
      <c r="AO23" s="49">
        <f t="shared" si="58"/>
        <v>82593.883434548174</v>
      </c>
      <c r="AP23" s="49">
        <f t="shared" si="58"/>
        <v>85236.887704453722</v>
      </c>
      <c r="AQ23" s="49">
        <f t="shared" si="58"/>
        <v>87964.468110996226</v>
      </c>
      <c r="AR23" s="49">
        <f t="shared" si="58"/>
        <v>90779.331090548105</v>
      </c>
      <c r="AS23" s="49">
        <f t="shared" si="58"/>
        <v>93684.269685445674</v>
      </c>
      <c r="AT23" s="49">
        <f t="shared" si="58"/>
        <v>96682.166315379931</v>
      </c>
      <c r="AU23" s="49">
        <f t="shared" si="58"/>
        <v>99775.995637472064</v>
      </c>
      <c r="AV23" s="49">
        <f t="shared" si="58"/>
        <v>102968.82749787119</v>
      </c>
      <c r="AW23" s="49">
        <f t="shared" si="58"/>
        <v>106263.82997780306</v>
      </c>
      <c r="AX23" s="49">
        <f t="shared" si="58"/>
        <v>109664.27253709278</v>
      </c>
      <c r="AY23" s="49">
        <f t="shared" si="58"/>
        <v>113173.52925827974</v>
      </c>
      <c r="AZ23" s="49">
        <f t="shared" si="58"/>
        <v>116795.08219454468</v>
      </c>
      <c r="BA23" s="49">
        <f t="shared" si="58"/>
        <v>120532.52482477014</v>
      </c>
      <c r="BB23" s="49">
        <f t="shared" si="58"/>
        <v>124389.56561916276</v>
      </c>
      <c r="BC23" s="49">
        <f t="shared" si="58"/>
        <v>128370.031718976</v>
      </c>
      <c r="BD23" s="49">
        <f t="shared" si="58"/>
        <v>132477.87273398324</v>
      </c>
      <c r="BE23" s="49">
        <f t="shared" si="58"/>
        <v>136717.16466147068</v>
      </c>
      <c r="BF23" s="49">
        <f t="shared" si="58"/>
        <v>141092.11393063774</v>
      </c>
      <c r="BG23" s="49">
        <f t="shared" si="58"/>
        <v>145607.0615764182</v>
      </c>
      <c r="BH23" s="49">
        <f t="shared" si="58"/>
        <v>150266.48754686356</v>
      </c>
      <c r="BI23" s="49">
        <f t="shared" si="58"/>
        <v>155075.01514836319</v>
      </c>
      <c r="BJ23" s="49">
        <f t="shared" si="58"/>
        <v>160037.41563311082</v>
      </c>
      <c r="BK23" s="49">
        <f t="shared" si="58"/>
        <v>165158.61293337034</v>
      </c>
      <c r="BL23" s="49">
        <f t="shared" si="58"/>
        <v>170443.68854723824</v>
      </c>
      <c r="BM23" s="49">
        <f t="shared" ref="BM23:DJ23" si="59">SUM(BM3:BM22)</f>
        <v>175897.88658074982</v>
      </c>
      <c r="BN23" s="49">
        <f t="shared" si="59"/>
        <v>181526.61895133386</v>
      </c>
      <c r="BO23" s="49">
        <f t="shared" si="59"/>
        <v>187335.47075777655</v>
      </c>
      <c r="BP23" s="49">
        <f t="shared" si="59"/>
        <v>193330.20582202543</v>
      </c>
      <c r="BQ23" s="49">
        <f t="shared" si="59"/>
        <v>199516.77240833029</v>
      </c>
      <c r="BR23" s="49">
        <f t="shared" si="59"/>
        <v>205901.30912539677</v>
      </c>
      <c r="BS23" s="49">
        <f t="shared" si="59"/>
        <v>212490.15101740952</v>
      </c>
      <c r="BT23" s="49">
        <f t="shared" si="59"/>
        <v>219289.83584996665</v>
      </c>
      <c r="BU23" s="49">
        <f t="shared" si="59"/>
        <v>226307.11059716559</v>
      </c>
      <c r="BV23" s="49">
        <f t="shared" si="59"/>
        <v>233548.93813627487</v>
      </c>
      <c r="BW23" s="49">
        <f t="shared" si="59"/>
        <v>241022.50415663567</v>
      </c>
      <c r="BX23" s="49">
        <f t="shared" si="59"/>
        <v>248735.22428964797</v>
      </c>
      <c r="BY23" s="49">
        <f t="shared" si="59"/>
        <v>256694.75146691676</v>
      </c>
      <c r="BZ23" s="49">
        <f t="shared" si="59"/>
        <v>264908.98351385817</v>
      </c>
      <c r="CA23" s="49">
        <f t="shared" si="59"/>
        <v>273386.07098630158</v>
      </c>
      <c r="CB23" s="49">
        <f t="shared" si="59"/>
        <v>282134.42525786324</v>
      </c>
      <c r="CC23" s="49">
        <f t="shared" si="59"/>
        <v>291162.72686611488</v>
      </c>
      <c r="CD23" s="49">
        <f t="shared" si="59"/>
        <v>300479.93412583054</v>
      </c>
      <c r="CE23" s="49">
        <f t="shared" si="59"/>
        <v>310095.29201785714</v>
      </c>
      <c r="CF23" s="49">
        <f t="shared" si="59"/>
        <v>320018.34136242862</v>
      </c>
      <c r="CG23" s="49">
        <f t="shared" si="59"/>
        <v>330258.92828602629</v>
      </c>
      <c r="CH23" s="49">
        <f t="shared" si="59"/>
        <v>340827.21399117919</v>
      </c>
      <c r="CI23" s="49">
        <f t="shared" si="59"/>
        <v>351733.68483889691</v>
      </c>
      <c r="CJ23" s="49">
        <f t="shared" si="59"/>
        <v>362989.16275374155</v>
      </c>
      <c r="CK23" s="49">
        <f t="shared" si="59"/>
        <v>374604.8159618614</v>
      </c>
      <c r="CL23" s="49">
        <f t="shared" si="59"/>
        <v>386592.17007264099</v>
      </c>
      <c r="CM23" s="49">
        <f t="shared" si="59"/>
        <v>398963.11951496545</v>
      </c>
      <c r="CN23" s="49">
        <f t="shared" si="59"/>
        <v>411729.93933944439</v>
      </c>
      <c r="CO23" s="49">
        <f t="shared" si="59"/>
        <v>424905.29739830655</v>
      </c>
      <c r="CP23" s="49">
        <f t="shared" si="59"/>
        <v>438502.26691505243</v>
      </c>
      <c r="CQ23" s="49">
        <f t="shared" si="59"/>
        <v>452534.33945633401</v>
      </c>
      <c r="CR23" s="49">
        <f t="shared" si="59"/>
        <v>467015.43831893685</v>
      </c>
      <c r="CS23" s="49">
        <f t="shared" si="59"/>
        <v>481959.9323451427</v>
      </c>
      <c r="CT23" s="49">
        <f t="shared" si="59"/>
        <v>497382.65018018743</v>
      </c>
      <c r="CU23" s="49">
        <f t="shared" si="59"/>
        <v>513298.89498595346</v>
      </c>
      <c r="CV23" s="49">
        <f t="shared" si="59"/>
        <v>529724.45962550386</v>
      </c>
      <c r="CW23" s="49">
        <f t="shared" si="59"/>
        <v>546675.64233351999</v>
      </c>
      <c r="CX23" s="49">
        <f t="shared" si="59"/>
        <v>564169.26288819266</v>
      </c>
      <c r="CY23" s="49">
        <f t="shared" si="59"/>
        <v>582222.67930061498</v>
      </c>
      <c r="CZ23" s="49">
        <f t="shared" si="59"/>
        <v>600853.80503823468</v>
      </c>
      <c r="DA23" s="49">
        <f t="shared" si="59"/>
        <v>620081.12679945806</v>
      </c>
      <c r="DB23" s="49">
        <f t="shared" si="59"/>
        <v>639923.7228570407</v>
      </c>
      <c r="DC23" s="49">
        <f t="shared" si="59"/>
        <v>660401.28198846616</v>
      </c>
      <c r="DD23" s="49">
        <f t="shared" si="59"/>
        <v>681534.12301209709</v>
      </c>
      <c r="DE23" s="49">
        <f t="shared" si="59"/>
        <v>703343.21494848421</v>
      </c>
      <c r="DF23" s="49">
        <f t="shared" si="59"/>
        <v>725850.19782683568</v>
      </c>
      <c r="DG23" s="49">
        <f t="shared" si="59"/>
        <v>749077.40415729431</v>
      </c>
      <c r="DH23" s="49">
        <f t="shared" si="59"/>
        <v>773047.8810903281</v>
      </c>
      <c r="DI23" s="49">
        <f t="shared" si="59"/>
        <v>797785.41328521853</v>
      </c>
      <c r="DJ23" s="49">
        <f t="shared" si="59"/>
        <v>823314.5465103453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t="s">
        <v>58</v>
      </c>
      <c r="B25" s="12" t="e">
        <f ca="1">MID(CELL("Dateiname",$B$2),FIND("]", CELL("Dateiname",$B$2))+1,31)&amp;" LO"</f>
        <v>#VALUE!</v>
      </c>
      <c r="C25" s="19" t="str">
        <f t="shared" ref="C25:BL32" si="60">C2</f>
        <v>unit</v>
      </c>
      <c r="D25" s="23">
        <f t="shared" si="60"/>
        <v>1990</v>
      </c>
      <c r="E25" s="23">
        <f t="shared" si="60"/>
        <v>1991</v>
      </c>
      <c r="F25" s="23">
        <f t="shared" si="60"/>
        <v>1992</v>
      </c>
      <c r="G25" s="23">
        <f t="shared" si="60"/>
        <v>1993</v>
      </c>
      <c r="H25" s="23">
        <f t="shared" si="60"/>
        <v>1994</v>
      </c>
      <c r="I25" s="23">
        <f t="shared" si="60"/>
        <v>1995</v>
      </c>
      <c r="J25" s="23">
        <f t="shared" si="60"/>
        <v>1996</v>
      </c>
      <c r="K25" s="23">
        <f t="shared" si="60"/>
        <v>1997</v>
      </c>
      <c r="L25" s="23">
        <f t="shared" si="60"/>
        <v>1998</v>
      </c>
      <c r="M25" s="23">
        <f t="shared" si="60"/>
        <v>1999</v>
      </c>
      <c r="N25" s="23">
        <f t="shared" si="60"/>
        <v>2000</v>
      </c>
      <c r="O25" s="23">
        <f t="shared" si="60"/>
        <v>2001</v>
      </c>
      <c r="P25" s="23">
        <f t="shared" si="60"/>
        <v>2002</v>
      </c>
      <c r="Q25" s="23">
        <f t="shared" si="60"/>
        <v>2003</v>
      </c>
      <c r="R25" s="23">
        <f t="shared" si="60"/>
        <v>2004</v>
      </c>
      <c r="S25" s="23">
        <f t="shared" si="60"/>
        <v>2005</v>
      </c>
      <c r="T25" s="23">
        <f t="shared" si="60"/>
        <v>2006</v>
      </c>
      <c r="U25" s="23">
        <f t="shared" si="60"/>
        <v>2007</v>
      </c>
      <c r="V25" s="23">
        <f t="shared" si="60"/>
        <v>2008</v>
      </c>
      <c r="W25" s="23">
        <f t="shared" si="60"/>
        <v>2009</v>
      </c>
      <c r="X25" s="23">
        <f t="shared" si="60"/>
        <v>2010</v>
      </c>
      <c r="Y25" s="23">
        <f t="shared" si="60"/>
        <v>2011</v>
      </c>
      <c r="Z25" s="23">
        <f t="shared" si="60"/>
        <v>2012</v>
      </c>
      <c r="AA25" s="23">
        <f t="shared" si="60"/>
        <v>2013</v>
      </c>
      <c r="AB25" s="23">
        <f t="shared" si="60"/>
        <v>2014</v>
      </c>
      <c r="AC25" s="23">
        <f t="shared" si="60"/>
        <v>2015</v>
      </c>
      <c r="AD25" s="23">
        <f t="shared" si="60"/>
        <v>2016</v>
      </c>
      <c r="AE25" s="23">
        <f t="shared" si="60"/>
        <v>2017</v>
      </c>
      <c r="AF25" s="23">
        <f t="shared" si="60"/>
        <v>2018</v>
      </c>
      <c r="AG25" s="23">
        <f t="shared" si="60"/>
        <v>2019</v>
      </c>
      <c r="AH25" s="23">
        <f t="shared" si="60"/>
        <v>2020</v>
      </c>
      <c r="AI25" s="23">
        <f t="shared" si="60"/>
        <v>2021</v>
      </c>
      <c r="AJ25" s="23">
        <f t="shared" si="60"/>
        <v>2022</v>
      </c>
      <c r="AK25" s="23">
        <f t="shared" si="60"/>
        <v>2023</v>
      </c>
      <c r="AL25" s="23">
        <f t="shared" si="60"/>
        <v>2024</v>
      </c>
      <c r="AM25" s="23">
        <f t="shared" si="60"/>
        <v>2025</v>
      </c>
      <c r="AN25" s="23">
        <f t="shared" si="60"/>
        <v>2026</v>
      </c>
      <c r="AO25" s="23">
        <f t="shared" si="60"/>
        <v>2027</v>
      </c>
      <c r="AP25" s="23">
        <f t="shared" si="60"/>
        <v>2028</v>
      </c>
      <c r="AQ25" s="23">
        <f t="shared" si="60"/>
        <v>2029</v>
      </c>
      <c r="AR25" s="23">
        <f t="shared" si="60"/>
        <v>2030</v>
      </c>
      <c r="AS25" s="23">
        <f t="shared" si="60"/>
        <v>2031</v>
      </c>
      <c r="AT25" s="23">
        <f t="shared" si="60"/>
        <v>2032</v>
      </c>
      <c r="AU25" s="23">
        <f t="shared" si="60"/>
        <v>2033</v>
      </c>
      <c r="AV25" s="23">
        <f t="shared" si="60"/>
        <v>2034</v>
      </c>
      <c r="AW25" s="23">
        <f t="shared" si="60"/>
        <v>2035</v>
      </c>
      <c r="AX25" s="23">
        <f t="shared" si="60"/>
        <v>2036</v>
      </c>
      <c r="AY25" s="23">
        <f t="shared" si="60"/>
        <v>2037</v>
      </c>
      <c r="AZ25" s="23">
        <f t="shared" si="60"/>
        <v>2038</v>
      </c>
      <c r="BA25" s="23">
        <f t="shared" si="60"/>
        <v>2039</v>
      </c>
      <c r="BB25" s="23">
        <f t="shared" si="60"/>
        <v>2040</v>
      </c>
      <c r="BC25" s="23">
        <f t="shared" si="60"/>
        <v>2041</v>
      </c>
      <c r="BD25" s="23">
        <f t="shared" si="60"/>
        <v>2042</v>
      </c>
      <c r="BE25" s="23">
        <f t="shared" si="60"/>
        <v>2043</v>
      </c>
      <c r="BF25" s="23">
        <f t="shared" si="60"/>
        <v>2044</v>
      </c>
      <c r="BG25" s="23">
        <f t="shared" si="60"/>
        <v>2045</v>
      </c>
      <c r="BH25" s="23">
        <f t="shared" si="60"/>
        <v>2046</v>
      </c>
      <c r="BI25" s="23">
        <f t="shared" si="60"/>
        <v>2047</v>
      </c>
      <c r="BJ25" s="23">
        <f t="shared" si="60"/>
        <v>2048</v>
      </c>
      <c r="BK25" s="23">
        <f t="shared" si="60"/>
        <v>2049</v>
      </c>
      <c r="BL25" s="23">
        <f t="shared" si="60"/>
        <v>2050</v>
      </c>
      <c r="BM25" s="23">
        <f t="shared" ref="BM25:DJ25" si="61">BM2</f>
        <v>2051</v>
      </c>
      <c r="BN25" s="23">
        <f t="shared" si="61"/>
        <v>2052</v>
      </c>
      <c r="BO25" s="23">
        <f t="shared" si="61"/>
        <v>2053</v>
      </c>
      <c r="BP25" s="23">
        <f t="shared" si="61"/>
        <v>2054</v>
      </c>
      <c r="BQ25" s="23">
        <f t="shared" si="61"/>
        <v>2055</v>
      </c>
      <c r="BR25" s="23">
        <f t="shared" si="61"/>
        <v>2056</v>
      </c>
      <c r="BS25" s="23">
        <f t="shared" si="61"/>
        <v>2057</v>
      </c>
      <c r="BT25" s="23">
        <f t="shared" si="61"/>
        <v>2058</v>
      </c>
      <c r="BU25" s="23">
        <f t="shared" si="61"/>
        <v>2059</v>
      </c>
      <c r="BV25" s="23">
        <f t="shared" si="61"/>
        <v>2060</v>
      </c>
      <c r="BW25" s="23">
        <f t="shared" si="61"/>
        <v>2061</v>
      </c>
      <c r="BX25" s="23">
        <f t="shared" si="61"/>
        <v>2062</v>
      </c>
      <c r="BY25" s="23">
        <f t="shared" si="61"/>
        <v>2063</v>
      </c>
      <c r="BZ25" s="23">
        <f t="shared" si="61"/>
        <v>2064</v>
      </c>
      <c r="CA25" s="23">
        <f t="shared" si="61"/>
        <v>2065</v>
      </c>
      <c r="CB25" s="23">
        <f t="shared" si="61"/>
        <v>2066</v>
      </c>
      <c r="CC25" s="23">
        <f t="shared" si="61"/>
        <v>2067</v>
      </c>
      <c r="CD25" s="23">
        <f t="shared" si="61"/>
        <v>2068</v>
      </c>
      <c r="CE25" s="23">
        <f t="shared" si="61"/>
        <v>2069</v>
      </c>
      <c r="CF25" s="23">
        <f t="shared" si="61"/>
        <v>2070</v>
      </c>
      <c r="CG25" s="23">
        <f t="shared" si="61"/>
        <v>2071</v>
      </c>
      <c r="CH25" s="23">
        <f t="shared" si="61"/>
        <v>2072</v>
      </c>
      <c r="CI25" s="23">
        <f t="shared" si="61"/>
        <v>2073</v>
      </c>
      <c r="CJ25" s="23">
        <f t="shared" si="61"/>
        <v>2074</v>
      </c>
      <c r="CK25" s="23">
        <f t="shared" si="61"/>
        <v>2075</v>
      </c>
      <c r="CL25" s="23">
        <f t="shared" si="61"/>
        <v>2076</v>
      </c>
      <c r="CM25" s="23">
        <f t="shared" si="61"/>
        <v>2077</v>
      </c>
      <c r="CN25" s="23">
        <f t="shared" si="61"/>
        <v>2078</v>
      </c>
      <c r="CO25" s="23">
        <f t="shared" si="61"/>
        <v>2079</v>
      </c>
      <c r="CP25" s="23">
        <f t="shared" si="61"/>
        <v>2080</v>
      </c>
      <c r="CQ25" s="23">
        <f t="shared" si="61"/>
        <v>2081</v>
      </c>
      <c r="CR25" s="23">
        <f t="shared" si="61"/>
        <v>2082</v>
      </c>
      <c r="CS25" s="23">
        <f t="shared" si="61"/>
        <v>2083</v>
      </c>
      <c r="CT25" s="23">
        <f t="shared" si="61"/>
        <v>2084</v>
      </c>
      <c r="CU25" s="23">
        <f t="shared" si="61"/>
        <v>2085</v>
      </c>
      <c r="CV25" s="23">
        <f t="shared" si="61"/>
        <v>2086</v>
      </c>
      <c r="CW25" s="23">
        <f t="shared" si="61"/>
        <v>2087</v>
      </c>
      <c r="CX25" s="23">
        <f t="shared" si="61"/>
        <v>2088</v>
      </c>
      <c r="CY25" s="23">
        <f t="shared" si="61"/>
        <v>2089</v>
      </c>
      <c r="CZ25" s="23">
        <f t="shared" si="61"/>
        <v>2090</v>
      </c>
      <c r="DA25" s="23">
        <f t="shared" si="61"/>
        <v>2091</v>
      </c>
      <c r="DB25" s="23">
        <f t="shared" si="61"/>
        <v>2092</v>
      </c>
      <c r="DC25" s="23">
        <f t="shared" si="61"/>
        <v>2093</v>
      </c>
      <c r="DD25" s="23">
        <f t="shared" si="61"/>
        <v>2094</v>
      </c>
      <c r="DE25" s="23">
        <f t="shared" si="61"/>
        <v>2095</v>
      </c>
      <c r="DF25" s="23">
        <f t="shared" si="61"/>
        <v>2096</v>
      </c>
      <c r="DG25" s="23">
        <f t="shared" si="61"/>
        <v>2097</v>
      </c>
      <c r="DH25" s="23">
        <f t="shared" si="61"/>
        <v>2098</v>
      </c>
      <c r="DI25" s="23">
        <f t="shared" si="61"/>
        <v>2099</v>
      </c>
      <c r="DJ25" s="23">
        <f t="shared" si="61"/>
        <v>2100</v>
      </c>
      <c r="DK25" s="394"/>
    </row>
    <row r="26" spans="1:115" x14ac:dyDescent="0.2">
      <c r="A26" t="s">
        <v>58</v>
      </c>
      <c r="B26" s="7" t="str">
        <f t="shared" ref="B26:AC41" si="62">B3</f>
        <v>Batteries</v>
      </c>
      <c r="C26" s="20" t="str">
        <f t="shared" si="62"/>
        <v>t/a</v>
      </c>
      <c r="D26" s="83">
        <f>D3</f>
        <v>2203.2492967519884</v>
      </c>
      <c r="E26" s="83">
        <f t="shared" si="62"/>
        <v>2123.0352923820656</v>
      </c>
      <c r="F26" s="83">
        <f t="shared" si="62"/>
        <v>2157.2603041384186</v>
      </c>
      <c r="G26" s="83">
        <f t="shared" si="62"/>
        <v>2198.1848740060532</v>
      </c>
      <c r="H26" s="83">
        <f t="shared" si="62"/>
        <v>2233.1661303285737</v>
      </c>
      <c r="I26" s="83">
        <f t="shared" si="62"/>
        <v>2312.6122751196281</v>
      </c>
      <c r="J26" s="83">
        <f t="shared" si="62"/>
        <v>4149.2191338621424</v>
      </c>
      <c r="K26" s="83">
        <f t="shared" si="62"/>
        <v>5323.8184579655808</v>
      </c>
      <c r="L26" s="83">
        <f t="shared" si="62"/>
        <v>5717.9633001398934</v>
      </c>
      <c r="M26" s="83">
        <f t="shared" si="62"/>
        <v>5330.2723250188392</v>
      </c>
      <c r="N26" s="83">
        <f t="shared" si="62"/>
        <v>5333.5049733037804</v>
      </c>
      <c r="O26" s="83">
        <f t="shared" si="62"/>
        <v>5767.5152147940198</v>
      </c>
      <c r="P26" s="83">
        <f t="shared" si="62"/>
        <v>5418.3505274916952</v>
      </c>
      <c r="Q26" s="83">
        <f t="shared" si="62"/>
        <v>5628.6752529693886</v>
      </c>
      <c r="R26" s="83">
        <f t="shared" si="62"/>
        <v>7632.9476452725312</v>
      </c>
      <c r="S26" s="83">
        <f t="shared" si="62"/>
        <v>7794.6555288631862</v>
      </c>
      <c r="T26" s="83">
        <f t="shared" si="62"/>
        <v>7911.4041164832679</v>
      </c>
      <c r="U26" s="83">
        <f t="shared" si="62"/>
        <v>8185.9150372717122</v>
      </c>
      <c r="V26" s="83">
        <f t="shared" si="62"/>
        <v>8469.5481100541256</v>
      </c>
      <c r="W26" s="83">
        <f t="shared" si="62"/>
        <v>5837.7716903895625</v>
      </c>
      <c r="X26" s="83">
        <f t="shared" si="62"/>
        <v>9394.1541313375892</v>
      </c>
      <c r="Y26" s="83">
        <f t="shared" si="62"/>
        <v>12124.439193774999</v>
      </c>
      <c r="Z26" s="83">
        <f t="shared" si="62"/>
        <v>12503.190818992061</v>
      </c>
      <c r="AA26" s="83">
        <f t="shared" si="62"/>
        <v>12203.576038320836</v>
      </c>
      <c r="AB26" s="83">
        <f t="shared" si="62"/>
        <v>10227.171603007424</v>
      </c>
      <c r="AC26" s="83">
        <f t="shared" si="62"/>
        <v>9008.9340345061119</v>
      </c>
      <c r="AD26" s="83">
        <f t="shared" si="60"/>
        <v>10658.536554597178</v>
      </c>
      <c r="AE26" s="83">
        <f t="shared" si="60"/>
        <v>20958.981390611792</v>
      </c>
      <c r="AF26" s="83">
        <f t="shared" si="60"/>
        <v>29520.516374850522</v>
      </c>
      <c r="AG26" s="83">
        <f t="shared" ref="AG26:BL32" si="63">AG106</f>
        <v>25036.57488223067</v>
      </c>
      <c r="AH26" s="83">
        <f t="shared" si="63"/>
        <v>25837.745278462051</v>
      </c>
      <c r="AI26" s="83">
        <f t="shared" si="63"/>
        <v>26664.553127372837</v>
      </c>
      <c r="AJ26" s="83">
        <f t="shared" si="63"/>
        <v>27517.818827448769</v>
      </c>
      <c r="AK26" s="83">
        <f t="shared" si="63"/>
        <v>28398.38902992713</v>
      </c>
      <c r="AL26" s="83">
        <f t="shared" si="63"/>
        <v>29307.137478884797</v>
      </c>
      <c r="AM26" s="83">
        <f t="shared" si="63"/>
        <v>30244.96587820911</v>
      </c>
      <c r="AN26" s="83">
        <f t="shared" si="63"/>
        <v>31212.804786311801</v>
      </c>
      <c r="AO26" s="83">
        <f t="shared" si="63"/>
        <v>32211.61453947378</v>
      </c>
      <c r="AP26" s="83">
        <f t="shared" si="63"/>
        <v>33242.38620473694</v>
      </c>
      <c r="AQ26" s="83">
        <f t="shared" si="63"/>
        <v>34306.142563288522</v>
      </c>
      <c r="AR26" s="83">
        <f t="shared" si="63"/>
        <v>35403.939125313758</v>
      </c>
      <c r="AS26" s="83">
        <f t="shared" si="63"/>
        <v>36536.865177323802</v>
      </c>
      <c r="AT26" s="83">
        <f t="shared" si="63"/>
        <v>37706.044862998162</v>
      </c>
      <c r="AU26" s="83">
        <f t="shared" si="63"/>
        <v>38912.638298614103</v>
      </c>
      <c r="AV26" s="83">
        <f t="shared" si="63"/>
        <v>40157.842724169757</v>
      </c>
      <c r="AW26" s="83">
        <f t="shared" si="63"/>
        <v>41442.89369134319</v>
      </c>
      <c r="AX26" s="83">
        <f t="shared" si="63"/>
        <v>42769.066289466173</v>
      </c>
      <c r="AY26" s="83">
        <f t="shared" si="63"/>
        <v>44137.676410729095</v>
      </c>
      <c r="AZ26" s="83">
        <f t="shared" si="63"/>
        <v>45550.08205587243</v>
      </c>
      <c r="BA26" s="83">
        <f t="shared" si="63"/>
        <v>47007.68468166035</v>
      </c>
      <c r="BB26" s="83">
        <f t="shared" si="63"/>
        <v>48511.93059147348</v>
      </c>
      <c r="BC26" s="83">
        <f t="shared" si="63"/>
        <v>50064.312370400636</v>
      </c>
      <c r="BD26" s="83">
        <f t="shared" si="63"/>
        <v>51666.370366253461</v>
      </c>
      <c r="BE26" s="83">
        <f t="shared" si="63"/>
        <v>53319.694217973571</v>
      </c>
      <c r="BF26" s="83">
        <f t="shared" si="63"/>
        <v>55025.924432948726</v>
      </c>
      <c r="BG26" s="83">
        <f t="shared" si="63"/>
        <v>56786.754014803089</v>
      </c>
      <c r="BH26" s="83">
        <f t="shared" si="63"/>
        <v>58603.93014327679</v>
      </c>
      <c r="BI26" s="83">
        <f t="shared" si="63"/>
        <v>60479.255907861647</v>
      </c>
      <c r="BJ26" s="83">
        <f t="shared" si="63"/>
        <v>62414.59209691322</v>
      </c>
      <c r="BK26" s="83">
        <f t="shared" si="63"/>
        <v>64411.859044014447</v>
      </c>
      <c r="BL26" s="83">
        <f t="shared" si="63"/>
        <v>66473.038533422907</v>
      </c>
      <c r="BM26" s="83">
        <f t="shared" ref="BM26:DJ26" si="64">BM106</f>
        <v>68600.175766492437</v>
      </c>
      <c r="BN26" s="83">
        <f t="shared" si="64"/>
        <v>70795.381391020201</v>
      </c>
      <c r="BO26" s="83">
        <f t="shared" si="64"/>
        <v>73060.833595532851</v>
      </c>
      <c r="BP26" s="83">
        <f t="shared" si="64"/>
        <v>75398.780270589908</v>
      </c>
      <c r="BQ26" s="83">
        <f t="shared" si="64"/>
        <v>77811.541239248792</v>
      </c>
      <c r="BR26" s="83">
        <f t="shared" si="64"/>
        <v>80301.51055890476</v>
      </c>
      <c r="BS26" s="83">
        <f t="shared" si="64"/>
        <v>82871.158896789711</v>
      </c>
      <c r="BT26" s="83">
        <f t="shared" si="64"/>
        <v>85523.035981486988</v>
      </c>
      <c r="BU26" s="83">
        <f t="shared" si="64"/>
        <v>88259.773132894581</v>
      </c>
      <c r="BV26" s="83">
        <f t="shared" si="64"/>
        <v>91084.085873147211</v>
      </c>
      <c r="BW26" s="83">
        <f t="shared" si="64"/>
        <v>93998.77662108792</v>
      </c>
      <c r="BX26" s="83">
        <f t="shared" si="64"/>
        <v>97006.737472962734</v>
      </c>
      <c r="BY26" s="83">
        <f t="shared" si="64"/>
        <v>100110.95307209755</v>
      </c>
      <c r="BZ26" s="83">
        <f t="shared" si="64"/>
        <v>103314.50357040467</v>
      </c>
      <c r="CA26" s="83">
        <f t="shared" si="64"/>
        <v>106620.56768465762</v>
      </c>
      <c r="CB26" s="83">
        <f t="shared" si="64"/>
        <v>110032.42585056667</v>
      </c>
      <c r="CC26" s="83">
        <f t="shared" si="64"/>
        <v>113553.4634777848</v>
      </c>
      <c r="CD26" s="83">
        <f t="shared" si="64"/>
        <v>117187.17430907392</v>
      </c>
      <c r="CE26" s="83">
        <f t="shared" si="64"/>
        <v>120937.16388696429</v>
      </c>
      <c r="CF26" s="83">
        <f t="shared" si="64"/>
        <v>124807.15313134715</v>
      </c>
      <c r="CG26" s="83">
        <f t="shared" si="64"/>
        <v>128800.98203155026</v>
      </c>
      <c r="CH26" s="83">
        <f t="shared" si="64"/>
        <v>132922.61345655986</v>
      </c>
      <c r="CI26" s="83">
        <f t="shared" si="64"/>
        <v>137176.13708716977</v>
      </c>
      <c r="CJ26" s="83">
        <f t="shared" si="64"/>
        <v>141565.77347395921</v>
      </c>
      <c r="CK26" s="83">
        <f t="shared" si="64"/>
        <v>146095.87822512593</v>
      </c>
      <c r="CL26" s="83">
        <f t="shared" si="64"/>
        <v>150770.94632832997</v>
      </c>
      <c r="CM26" s="83">
        <f t="shared" si="64"/>
        <v>155595.61661083653</v>
      </c>
      <c r="CN26" s="83">
        <f t="shared" si="64"/>
        <v>160574.67634238329</v>
      </c>
      <c r="CO26" s="83">
        <f t="shared" si="64"/>
        <v>165713.06598533955</v>
      </c>
      <c r="CP26" s="83">
        <f t="shared" si="64"/>
        <v>171015.88409687043</v>
      </c>
      <c r="CQ26" s="83">
        <f t="shared" si="64"/>
        <v>176488.39238797029</v>
      </c>
      <c r="CR26" s="83">
        <f t="shared" si="64"/>
        <v>182136.02094438535</v>
      </c>
      <c r="CS26" s="83">
        <f t="shared" si="64"/>
        <v>187964.37361460569</v>
      </c>
      <c r="CT26" s="83">
        <f t="shared" si="64"/>
        <v>193979.23357027309</v>
      </c>
      <c r="CU26" s="83">
        <f t="shared" si="64"/>
        <v>200186.56904452184</v>
      </c>
      <c r="CV26" s="83">
        <f t="shared" si="64"/>
        <v>206592.53925394654</v>
      </c>
      <c r="CW26" s="83">
        <f t="shared" si="64"/>
        <v>213203.50051007283</v>
      </c>
      <c r="CX26" s="83">
        <f t="shared" si="64"/>
        <v>220026.01252639518</v>
      </c>
      <c r="CY26" s="83">
        <f t="shared" si="64"/>
        <v>227066.84492723984</v>
      </c>
      <c r="CZ26" s="83">
        <f t="shared" si="64"/>
        <v>234332.98396491152</v>
      </c>
      <c r="DA26" s="83">
        <f t="shared" si="64"/>
        <v>241831.63945178868</v>
      </c>
      <c r="DB26" s="83">
        <f t="shared" si="64"/>
        <v>249570.25191424592</v>
      </c>
      <c r="DC26" s="83">
        <f t="shared" si="64"/>
        <v>257556.49997550179</v>
      </c>
      <c r="DD26" s="83">
        <f t="shared" si="64"/>
        <v>265798.30797471787</v>
      </c>
      <c r="DE26" s="83">
        <f t="shared" si="64"/>
        <v>274303.85382990882</v>
      </c>
      <c r="DF26" s="83">
        <f t="shared" si="64"/>
        <v>283081.57715246594</v>
      </c>
      <c r="DG26" s="83">
        <f t="shared" si="64"/>
        <v>292140.18762134487</v>
      </c>
      <c r="DH26" s="83">
        <f t="shared" si="64"/>
        <v>301488.67362522794</v>
      </c>
      <c r="DI26" s="83">
        <f t="shared" si="64"/>
        <v>311136.31118123524</v>
      </c>
      <c r="DJ26" s="83">
        <f t="shared" si="64"/>
        <v>321092.67313903477</v>
      </c>
    </row>
    <row r="27" spans="1:115" x14ac:dyDescent="0.2">
      <c r="A27" t="s">
        <v>58</v>
      </c>
      <c r="B27" s="7" t="str">
        <f t="shared" si="62"/>
        <v>Glass &amp; Ceramics</v>
      </c>
      <c r="C27" s="20" t="str">
        <f t="shared" si="62"/>
        <v>t/a</v>
      </c>
      <c r="D27" s="83">
        <f t="shared" si="62"/>
        <v>1694.8071513476832</v>
      </c>
      <c r="E27" s="83">
        <f t="shared" si="62"/>
        <v>1633.1040710631273</v>
      </c>
      <c r="F27" s="83">
        <f t="shared" si="62"/>
        <v>1659.4310031833986</v>
      </c>
      <c r="G27" s="83">
        <f t="shared" si="62"/>
        <v>1690.9114415431179</v>
      </c>
      <c r="H27" s="83">
        <f t="shared" si="62"/>
        <v>1717.8201002527489</v>
      </c>
      <c r="I27" s="83">
        <f t="shared" si="62"/>
        <v>1778.9325193227905</v>
      </c>
      <c r="J27" s="83">
        <f t="shared" si="62"/>
        <v>3191.7070260478017</v>
      </c>
      <c r="K27" s="83">
        <f t="shared" si="62"/>
        <v>4095.2449676658312</v>
      </c>
      <c r="L27" s="83">
        <f t="shared" si="62"/>
        <v>4398.4333077999181</v>
      </c>
      <c r="M27" s="83">
        <f t="shared" si="62"/>
        <v>4100.209480783722</v>
      </c>
      <c r="N27" s="83">
        <f t="shared" si="62"/>
        <v>4102.6961333106001</v>
      </c>
      <c r="O27" s="83">
        <f t="shared" si="62"/>
        <v>4436.5501652261692</v>
      </c>
      <c r="P27" s="83">
        <f t="shared" si="62"/>
        <v>4167.9619442243811</v>
      </c>
      <c r="Q27" s="83">
        <f t="shared" si="62"/>
        <v>4329.7501945918375</v>
      </c>
      <c r="R27" s="83">
        <f t="shared" si="62"/>
        <v>5871.4981886711776</v>
      </c>
      <c r="S27" s="83">
        <f t="shared" si="62"/>
        <v>5995.8888683562973</v>
      </c>
      <c r="T27" s="83">
        <f t="shared" si="62"/>
        <v>6085.6954742178978</v>
      </c>
      <c r="U27" s="83">
        <f t="shared" si="62"/>
        <v>6296.8577209782397</v>
      </c>
      <c r="V27" s="83">
        <f t="shared" si="62"/>
        <v>6515.0370077339421</v>
      </c>
      <c r="W27" s="83">
        <f t="shared" si="62"/>
        <v>4490.5936079919702</v>
      </c>
      <c r="X27" s="83">
        <f t="shared" si="62"/>
        <v>7226.2724087212218</v>
      </c>
      <c r="Y27" s="83">
        <f t="shared" si="62"/>
        <v>9326.4916875192284</v>
      </c>
      <c r="Z27" s="83">
        <f t="shared" si="62"/>
        <v>9617.8390915323544</v>
      </c>
      <c r="AA27" s="83">
        <f t="shared" si="62"/>
        <v>9387.3661833237202</v>
      </c>
      <c r="AB27" s="83">
        <f t="shared" si="62"/>
        <v>7867.0550792364802</v>
      </c>
      <c r="AC27" s="83">
        <f t="shared" si="62"/>
        <v>6929.9492573123944</v>
      </c>
      <c r="AD27" s="83">
        <f t="shared" si="60"/>
        <v>8198.8742727670597</v>
      </c>
      <c r="AE27" s="83">
        <f t="shared" si="60"/>
        <v>16122.293377393686</v>
      </c>
      <c r="AF27" s="83">
        <f t="shared" si="60"/>
        <v>22708.089519115787</v>
      </c>
      <c r="AG27" s="83">
        <f t="shared" si="63"/>
        <v>19258.903755562053</v>
      </c>
      <c r="AH27" s="83">
        <f t="shared" si="63"/>
        <v>19875.188675740039</v>
      </c>
      <c r="AI27" s="83">
        <f t="shared" si="63"/>
        <v>20511.194713363722</v>
      </c>
      <c r="AJ27" s="83">
        <f t="shared" si="63"/>
        <v>21167.55294419136</v>
      </c>
      <c r="AK27" s="83">
        <f t="shared" si="63"/>
        <v>21844.914638405484</v>
      </c>
      <c r="AL27" s="83">
        <f t="shared" si="63"/>
        <v>22543.95190683446</v>
      </c>
      <c r="AM27" s="83">
        <f t="shared" si="63"/>
        <v>23265.358367853165</v>
      </c>
      <c r="AN27" s="83">
        <f t="shared" si="63"/>
        <v>24009.849835624467</v>
      </c>
      <c r="AO27" s="83">
        <f t="shared" si="63"/>
        <v>24778.165030364449</v>
      </c>
      <c r="AP27" s="83">
        <f t="shared" si="63"/>
        <v>25571.066311336112</v>
      </c>
      <c r="AQ27" s="83">
        <f t="shared" si="63"/>
        <v>26389.340433298868</v>
      </c>
      <c r="AR27" s="83">
        <f t="shared" si="63"/>
        <v>27233.799327164434</v>
      </c>
      <c r="AS27" s="83">
        <f t="shared" si="63"/>
        <v>28105.280905633696</v>
      </c>
      <c r="AT27" s="83">
        <f t="shared" si="63"/>
        <v>29004.649894613976</v>
      </c>
      <c r="AU27" s="83">
        <f t="shared" si="63"/>
        <v>29932.798691241624</v>
      </c>
      <c r="AV27" s="83">
        <f t="shared" si="63"/>
        <v>30890.648249361355</v>
      </c>
      <c r="AW27" s="83">
        <f t="shared" si="63"/>
        <v>31879.148993340918</v>
      </c>
      <c r="AX27" s="83">
        <f t="shared" si="63"/>
        <v>32899.28176112783</v>
      </c>
      <c r="AY27" s="83">
        <f t="shared" si="63"/>
        <v>33952.058777483922</v>
      </c>
      <c r="AZ27" s="83">
        <f t="shared" si="63"/>
        <v>35038.524658363407</v>
      </c>
      <c r="BA27" s="83">
        <f t="shared" si="63"/>
        <v>36159.757447431039</v>
      </c>
      <c r="BB27" s="83">
        <f t="shared" si="63"/>
        <v>37316.869685748832</v>
      </c>
      <c r="BC27" s="83">
        <f t="shared" si="63"/>
        <v>38511.009515692793</v>
      </c>
      <c r="BD27" s="83">
        <f t="shared" si="63"/>
        <v>39743.361820194965</v>
      </c>
      <c r="BE27" s="83">
        <f t="shared" si="63"/>
        <v>41015.149398441208</v>
      </c>
      <c r="BF27" s="83">
        <f t="shared" si="63"/>
        <v>42327.634179191329</v>
      </c>
      <c r="BG27" s="83">
        <f t="shared" si="63"/>
        <v>43682.118472925453</v>
      </c>
      <c r="BH27" s="83">
        <f t="shared" si="63"/>
        <v>45079.946264059072</v>
      </c>
      <c r="BI27" s="83">
        <f t="shared" si="63"/>
        <v>46522.504544508964</v>
      </c>
      <c r="BJ27" s="83">
        <f t="shared" si="63"/>
        <v>48011.224689933253</v>
      </c>
      <c r="BK27" s="83">
        <f t="shared" si="63"/>
        <v>49547.583880011116</v>
      </c>
      <c r="BL27" s="83">
        <f t="shared" si="63"/>
        <v>51133.106564171474</v>
      </c>
      <c r="BM27" s="83">
        <f t="shared" ref="BM27:DJ27" si="65">BM107</f>
        <v>52769.365974224966</v>
      </c>
      <c r="BN27" s="83">
        <f t="shared" si="65"/>
        <v>54457.985685400163</v>
      </c>
      <c r="BO27" s="83">
        <f t="shared" si="65"/>
        <v>56200.64122733297</v>
      </c>
      <c r="BP27" s="83">
        <f t="shared" si="65"/>
        <v>57999.061746607629</v>
      </c>
      <c r="BQ27" s="83">
        <f t="shared" si="65"/>
        <v>59855.031722499072</v>
      </c>
      <c r="BR27" s="83">
        <f t="shared" si="65"/>
        <v>61770.392737619048</v>
      </c>
      <c r="BS27" s="83">
        <f t="shared" si="65"/>
        <v>63747.045305222862</v>
      </c>
      <c r="BT27" s="83">
        <f t="shared" si="65"/>
        <v>65786.950754990001</v>
      </c>
      <c r="BU27" s="83">
        <f t="shared" si="65"/>
        <v>67892.133179149678</v>
      </c>
      <c r="BV27" s="83">
        <f t="shared" si="65"/>
        <v>70064.681440882472</v>
      </c>
      <c r="BW27" s="83">
        <f t="shared" si="65"/>
        <v>72306.751246990709</v>
      </c>
      <c r="BX27" s="83">
        <f t="shared" si="65"/>
        <v>74620.567286894409</v>
      </c>
      <c r="BY27" s="83">
        <f t="shared" si="65"/>
        <v>77008.425440075036</v>
      </c>
      <c r="BZ27" s="83">
        <f t="shared" si="65"/>
        <v>79472.695054157433</v>
      </c>
      <c r="CA27" s="83">
        <f t="shared" si="65"/>
        <v>82015.821295890477</v>
      </c>
      <c r="CB27" s="83">
        <f t="shared" si="65"/>
        <v>84640.32757735897</v>
      </c>
      <c r="CC27" s="83">
        <f t="shared" si="65"/>
        <v>87348.818059834462</v>
      </c>
      <c r="CD27" s="83">
        <f t="shared" si="65"/>
        <v>90143.980237749172</v>
      </c>
      <c r="CE27" s="83">
        <f t="shared" si="65"/>
        <v>93028.587605357156</v>
      </c>
      <c r="CF27" s="83">
        <f t="shared" si="65"/>
        <v>96005.502408728586</v>
      </c>
      <c r="CG27" s="83">
        <f t="shared" si="65"/>
        <v>99077.678485807905</v>
      </c>
      <c r="CH27" s="83">
        <f t="shared" si="65"/>
        <v>102248.16419735376</v>
      </c>
      <c r="CI27" s="83">
        <f t="shared" si="65"/>
        <v>105520.10545166909</v>
      </c>
      <c r="CJ27" s="83">
        <f t="shared" si="65"/>
        <v>108896.74882612251</v>
      </c>
      <c r="CK27" s="83">
        <f t="shared" si="65"/>
        <v>112381.44478855844</v>
      </c>
      <c r="CL27" s="83">
        <f t="shared" si="65"/>
        <v>115977.65102179231</v>
      </c>
      <c r="CM27" s="83">
        <f t="shared" si="65"/>
        <v>119688.93585448967</v>
      </c>
      <c r="CN27" s="83">
        <f t="shared" si="65"/>
        <v>123518.98180183335</v>
      </c>
      <c r="CO27" s="83">
        <f t="shared" si="65"/>
        <v>127471.58921949202</v>
      </c>
      <c r="CP27" s="83">
        <f t="shared" si="65"/>
        <v>131550.68007451575</v>
      </c>
      <c r="CQ27" s="83">
        <f t="shared" si="65"/>
        <v>135760.30183690027</v>
      </c>
      <c r="CR27" s="83">
        <f t="shared" si="65"/>
        <v>140104.63149568107</v>
      </c>
      <c r="CS27" s="83">
        <f t="shared" si="65"/>
        <v>144587.97970354286</v>
      </c>
      <c r="CT27" s="83">
        <f t="shared" si="65"/>
        <v>149214.79505405625</v>
      </c>
      <c r="CU27" s="83">
        <f t="shared" si="65"/>
        <v>153989.66849578606</v>
      </c>
      <c r="CV27" s="83">
        <f t="shared" si="65"/>
        <v>158917.33788765123</v>
      </c>
      <c r="CW27" s="83">
        <f t="shared" si="65"/>
        <v>164002.69270005607</v>
      </c>
      <c r="CX27" s="83">
        <f t="shared" si="65"/>
        <v>169250.77886645787</v>
      </c>
      <c r="CY27" s="83">
        <f t="shared" si="65"/>
        <v>174666.80379018452</v>
      </c>
      <c r="CZ27" s="83">
        <f t="shared" si="65"/>
        <v>180256.14151147043</v>
      </c>
      <c r="DA27" s="83">
        <f t="shared" si="65"/>
        <v>186024.33803983749</v>
      </c>
      <c r="DB27" s="83">
        <f t="shared" si="65"/>
        <v>191977.1168571123</v>
      </c>
      <c r="DC27" s="83">
        <f t="shared" si="65"/>
        <v>198120.38459653989</v>
      </c>
      <c r="DD27" s="83">
        <f t="shared" si="65"/>
        <v>204460.23690362918</v>
      </c>
      <c r="DE27" s="83">
        <f t="shared" si="65"/>
        <v>211002.96448454531</v>
      </c>
      <c r="DF27" s="83">
        <f t="shared" si="65"/>
        <v>217755.05934805077</v>
      </c>
      <c r="DG27" s="83">
        <f t="shared" si="65"/>
        <v>224723.2212471884</v>
      </c>
      <c r="DH27" s="83">
        <f t="shared" si="65"/>
        <v>231914.36432709845</v>
      </c>
      <c r="DI27" s="83">
        <f t="shared" si="65"/>
        <v>239335.62398556562</v>
      </c>
      <c r="DJ27" s="83">
        <f t="shared" si="65"/>
        <v>246994.36395310372</v>
      </c>
    </row>
    <row r="28" spans="1:115" x14ac:dyDescent="0.2">
      <c r="A28" t="s">
        <v>58</v>
      </c>
      <c r="B28" s="7" t="str">
        <f t="shared" si="62"/>
        <v>Lubricants</v>
      </c>
      <c r="C28" s="20" t="str">
        <f t="shared" si="62"/>
        <v>t/a</v>
      </c>
      <c r="D28" s="83">
        <f t="shared" si="62"/>
        <v>451.94857369271551</v>
      </c>
      <c r="E28" s="83">
        <f t="shared" si="62"/>
        <v>435.4944189501673</v>
      </c>
      <c r="F28" s="83">
        <f t="shared" si="62"/>
        <v>442.5149341822397</v>
      </c>
      <c r="G28" s="83">
        <f t="shared" si="62"/>
        <v>450.90971774483143</v>
      </c>
      <c r="H28" s="83">
        <f t="shared" si="62"/>
        <v>458.08536006739973</v>
      </c>
      <c r="I28" s="83">
        <f t="shared" si="62"/>
        <v>474.38200515274417</v>
      </c>
      <c r="J28" s="83">
        <f t="shared" si="62"/>
        <v>851.12187361274721</v>
      </c>
      <c r="K28" s="83">
        <f t="shared" si="62"/>
        <v>1092.0653247108885</v>
      </c>
      <c r="L28" s="83">
        <f t="shared" si="62"/>
        <v>1172.9155487466448</v>
      </c>
      <c r="M28" s="83">
        <f t="shared" si="62"/>
        <v>1093.3891948756593</v>
      </c>
      <c r="N28" s="83">
        <f t="shared" si="62"/>
        <v>1094.0523022161601</v>
      </c>
      <c r="O28" s="83">
        <f t="shared" si="62"/>
        <v>1183.0800440603118</v>
      </c>
      <c r="P28" s="83">
        <f t="shared" si="62"/>
        <v>1111.456518459835</v>
      </c>
      <c r="Q28" s="83">
        <f t="shared" si="62"/>
        <v>1154.6000518911567</v>
      </c>
      <c r="R28" s="83">
        <f t="shared" si="62"/>
        <v>1565.7328503123142</v>
      </c>
      <c r="S28" s="83">
        <f t="shared" si="62"/>
        <v>1598.903698228346</v>
      </c>
      <c r="T28" s="83">
        <f t="shared" si="62"/>
        <v>1622.8521264581063</v>
      </c>
      <c r="U28" s="83">
        <f t="shared" si="62"/>
        <v>1679.1620589275306</v>
      </c>
      <c r="V28" s="83">
        <f t="shared" si="62"/>
        <v>1737.3432020623845</v>
      </c>
      <c r="W28" s="83">
        <f t="shared" si="62"/>
        <v>1197.491628797859</v>
      </c>
      <c r="X28" s="83">
        <f t="shared" si="62"/>
        <v>1927.0059756589926</v>
      </c>
      <c r="Y28" s="83">
        <f t="shared" si="62"/>
        <v>2487.064450005128</v>
      </c>
      <c r="Z28" s="83">
        <f t="shared" si="62"/>
        <v>2564.7570910752947</v>
      </c>
      <c r="AA28" s="83">
        <f t="shared" si="62"/>
        <v>2503.2976488863255</v>
      </c>
      <c r="AB28" s="83">
        <f t="shared" si="62"/>
        <v>2097.8813544630616</v>
      </c>
      <c r="AC28" s="83">
        <f t="shared" si="62"/>
        <v>1847.9864686166384</v>
      </c>
      <c r="AD28" s="83">
        <f t="shared" si="60"/>
        <v>2186.3664727378828</v>
      </c>
      <c r="AE28" s="83">
        <f t="shared" si="60"/>
        <v>4299.2782339716496</v>
      </c>
      <c r="AF28" s="83">
        <f t="shared" si="60"/>
        <v>6055.4905384308768</v>
      </c>
      <c r="AG28" s="83">
        <f t="shared" si="63"/>
        <v>5135.7076681498811</v>
      </c>
      <c r="AH28" s="83">
        <f t="shared" si="63"/>
        <v>5300.0503135306772</v>
      </c>
      <c r="AI28" s="83">
        <f t="shared" si="63"/>
        <v>5469.6519235636588</v>
      </c>
      <c r="AJ28" s="83">
        <f t="shared" si="63"/>
        <v>5644.6807851176964</v>
      </c>
      <c r="AK28" s="83">
        <f t="shared" si="63"/>
        <v>5825.3105702414632</v>
      </c>
      <c r="AL28" s="83">
        <f t="shared" si="63"/>
        <v>6011.7205084891903</v>
      </c>
      <c r="AM28" s="83">
        <f t="shared" si="63"/>
        <v>6204.0955647608444</v>
      </c>
      <c r="AN28" s="83">
        <f t="shared" si="63"/>
        <v>6402.6266228331915</v>
      </c>
      <c r="AO28" s="83">
        <f t="shared" si="63"/>
        <v>6607.5106747638538</v>
      </c>
      <c r="AP28" s="83">
        <f t="shared" si="63"/>
        <v>6818.9510163562973</v>
      </c>
      <c r="AQ28" s="83">
        <f t="shared" si="63"/>
        <v>7037.1574488796987</v>
      </c>
      <c r="AR28" s="83">
        <f t="shared" si="63"/>
        <v>7262.346487243849</v>
      </c>
      <c r="AS28" s="83">
        <f t="shared" si="63"/>
        <v>7494.7415748356525</v>
      </c>
      <c r="AT28" s="83">
        <f t="shared" si="63"/>
        <v>7734.573305230394</v>
      </c>
      <c r="AU28" s="83">
        <f t="shared" si="63"/>
        <v>7982.0796509977672</v>
      </c>
      <c r="AV28" s="83">
        <f t="shared" si="63"/>
        <v>8237.5061998296951</v>
      </c>
      <c r="AW28" s="83">
        <f t="shared" si="63"/>
        <v>8501.1063982242449</v>
      </c>
      <c r="AX28" s="83">
        <f t="shared" si="63"/>
        <v>8773.1418029674205</v>
      </c>
      <c r="AY28" s="83">
        <f t="shared" si="63"/>
        <v>9053.8823406623778</v>
      </c>
      <c r="AZ28" s="83">
        <f t="shared" si="63"/>
        <v>9343.6065755635736</v>
      </c>
      <c r="BA28" s="83">
        <f t="shared" si="63"/>
        <v>9642.6019859816079</v>
      </c>
      <c r="BB28" s="83">
        <f t="shared" si="63"/>
        <v>9951.16524953302</v>
      </c>
      <c r="BC28" s="83">
        <f t="shared" si="63"/>
        <v>10269.602537518076</v>
      </c>
      <c r="BD28" s="83">
        <f t="shared" si="63"/>
        <v>10598.229818718655</v>
      </c>
      <c r="BE28" s="83">
        <f t="shared" si="63"/>
        <v>10937.373172917652</v>
      </c>
      <c r="BF28" s="83">
        <f t="shared" si="63"/>
        <v>11287.369114451018</v>
      </c>
      <c r="BG28" s="83">
        <f t="shared" si="63"/>
        <v>11648.564926113451</v>
      </c>
      <c r="BH28" s="83">
        <f t="shared" si="63"/>
        <v>12021.319003749082</v>
      </c>
      <c r="BI28" s="83">
        <f t="shared" si="63"/>
        <v>12406.001211869054</v>
      </c>
      <c r="BJ28" s="83">
        <f t="shared" si="63"/>
        <v>12802.993250648864</v>
      </c>
      <c r="BK28" s="83">
        <f t="shared" si="63"/>
        <v>13212.689034669627</v>
      </c>
      <c r="BL28" s="83">
        <f t="shared" si="63"/>
        <v>13635.495083779057</v>
      </c>
      <c r="BM28" s="83">
        <f t="shared" ref="BM28:DJ28" si="66">BM108</f>
        <v>14071.830926459987</v>
      </c>
      <c r="BN28" s="83">
        <f t="shared" si="66"/>
        <v>14522.129516106706</v>
      </c>
      <c r="BO28" s="83">
        <f t="shared" si="66"/>
        <v>14986.837660622121</v>
      </c>
      <c r="BP28" s="83">
        <f t="shared" si="66"/>
        <v>15466.416465762029</v>
      </c>
      <c r="BQ28" s="83">
        <f t="shared" si="66"/>
        <v>15961.341792666415</v>
      </c>
      <c r="BR28" s="83">
        <f t="shared" si="66"/>
        <v>16472.10473003174</v>
      </c>
      <c r="BS28" s="83">
        <f t="shared" si="66"/>
        <v>16999.212081392758</v>
      </c>
      <c r="BT28" s="83">
        <f t="shared" si="66"/>
        <v>17543.186867997327</v>
      </c>
      <c r="BU28" s="83">
        <f t="shared" si="66"/>
        <v>18104.56884777324</v>
      </c>
      <c r="BV28" s="83">
        <f t="shared" si="66"/>
        <v>18683.915050901986</v>
      </c>
      <c r="BW28" s="83">
        <f t="shared" si="66"/>
        <v>19281.800332530849</v>
      </c>
      <c r="BX28" s="83">
        <f t="shared" si="66"/>
        <v>19898.817943171838</v>
      </c>
      <c r="BY28" s="83">
        <f t="shared" si="66"/>
        <v>20535.580117353336</v>
      </c>
      <c r="BZ28" s="83">
        <f t="shared" si="66"/>
        <v>21192.718681108643</v>
      </c>
      <c r="CA28" s="83">
        <f t="shared" si="66"/>
        <v>21870.88567890412</v>
      </c>
      <c r="CB28" s="83">
        <f t="shared" si="66"/>
        <v>22570.754020629054</v>
      </c>
      <c r="CC28" s="83">
        <f t="shared" si="66"/>
        <v>23293.018149289186</v>
      </c>
      <c r="CD28" s="83">
        <f t="shared" si="66"/>
        <v>24038.39473006644</v>
      </c>
      <c r="CE28" s="83">
        <f t="shared" si="66"/>
        <v>24807.623361428567</v>
      </c>
      <c r="CF28" s="83">
        <f t="shared" si="66"/>
        <v>25601.467308994281</v>
      </c>
      <c r="CG28" s="83">
        <f t="shared" si="66"/>
        <v>26420.714262882098</v>
      </c>
      <c r="CH28" s="83">
        <f t="shared" si="66"/>
        <v>27266.177119294327</v>
      </c>
      <c r="CI28" s="83">
        <f t="shared" si="66"/>
        <v>28138.694787111745</v>
      </c>
      <c r="CJ28" s="83">
        <f t="shared" si="66"/>
        <v>29039.133020299319</v>
      </c>
      <c r="CK28" s="83">
        <f t="shared" si="66"/>
        <v>29968.385276948899</v>
      </c>
      <c r="CL28" s="83">
        <f t="shared" si="66"/>
        <v>30927.373605811263</v>
      </c>
      <c r="CM28" s="83">
        <f t="shared" si="66"/>
        <v>31917.049561197226</v>
      </c>
      <c r="CN28" s="83">
        <f t="shared" si="66"/>
        <v>32938.395147155541</v>
      </c>
      <c r="CO28" s="83">
        <f t="shared" si="66"/>
        <v>33992.423791864516</v>
      </c>
      <c r="CP28" s="83">
        <f t="shared" si="66"/>
        <v>35080.181353204178</v>
      </c>
      <c r="CQ28" s="83">
        <f t="shared" si="66"/>
        <v>36202.74715650671</v>
      </c>
      <c r="CR28" s="83">
        <f t="shared" si="66"/>
        <v>37361.235065514928</v>
      </c>
      <c r="CS28" s="83">
        <f t="shared" si="66"/>
        <v>38556.794587611403</v>
      </c>
      <c r="CT28" s="83">
        <f t="shared" si="66"/>
        <v>39790.612014414968</v>
      </c>
      <c r="CU28" s="83">
        <f t="shared" si="66"/>
        <v>41063.91159887625</v>
      </c>
      <c r="CV28" s="83">
        <f t="shared" si="66"/>
        <v>42377.956770040291</v>
      </c>
      <c r="CW28" s="83">
        <f t="shared" si="66"/>
        <v>43734.051386681582</v>
      </c>
      <c r="CX28" s="83">
        <f t="shared" si="66"/>
        <v>45133.541031055393</v>
      </c>
      <c r="CY28" s="83">
        <f t="shared" si="66"/>
        <v>46577.814344049169</v>
      </c>
      <c r="CZ28" s="83">
        <f t="shared" si="66"/>
        <v>48068.304403058741</v>
      </c>
      <c r="DA28" s="83">
        <f t="shared" si="66"/>
        <v>49606.490143956624</v>
      </c>
      <c r="DB28" s="83">
        <f t="shared" si="66"/>
        <v>51193.89782856324</v>
      </c>
      <c r="DC28" s="83">
        <f t="shared" si="66"/>
        <v>52832.102559077262</v>
      </c>
      <c r="DD28" s="83">
        <f t="shared" si="66"/>
        <v>54522.729840967739</v>
      </c>
      <c r="DE28" s="83">
        <f t="shared" si="66"/>
        <v>56267.457195878706</v>
      </c>
      <c r="DF28" s="83">
        <f t="shared" si="66"/>
        <v>58068.015826146824</v>
      </c>
      <c r="DG28" s="83">
        <f t="shared" si="66"/>
        <v>59926.192332583523</v>
      </c>
      <c r="DH28" s="83">
        <f t="shared" si="66"/>
        <v>61843.830487226194</v>
      </c>
      <c r="DI28" s="83">
        <f t="shared" si="66"/>
        <v>63822.833062817437</v>
      </c>
      <c r="DJ28" s="83">
        <f t="shared" si="66"/>
        <v>65865.163720827593</v>
      </c>
    </row>
    <row r="29" spans="1:115" x14ac:dyDescent="0.2">
      <c r="A29" t="s">
        <v>58</v>
      </c>
      <c r="B29" s="7" t="str">
        <f t="shared" si="62"/>
        <v>Polymer Production</v>
      </c>
      <c r="C29" s="20" t="str">
        <f t="shared" si="62"/>
        <v>t/a</v>
      </c>
      <c r="D29" s="83">
        <f t="shared" si="62"/>
        <v>282.46785855794718</v>
      </c>
      <c r="E29" s="83">
        <f t="shared" si="62"/>
        <v>272.18401184385459</v>
      </c>
      <c r="F29" s="83">
        <f t="shared" si="62"/>
        <v>276.57183386389983</v>
      </c>
      <c r="G29" s="83">
        <f t="shared" si="62"/>
        <v>281.81857359051963</v>
      </c>
      <c r="H29" s="83">
        <f t="shared" si="62"/>
        <v>286.30335004212486</v>
      </c>
      <c r="I29" s="83">
        <f t="shared" si="62"/>
        <v>296.48875322046513</v>
      </c>
      <c r="J29" s="83">
        <f t="shared" si="62"/>
        <v>531.95117100796699</v>
      </c>
      <c r="K29" s="83">
        <f t="shared" si="62"/>
        <v>682.54082794430531</v>
      </c>
      <c r="L29" s="83">
        <f t="shared" si="62"/>
        <v>733.07221796665306</v>
      </c>
      <c r="M29" s="83">
        <f t="shared" si="62"/>
        <v>683.36824679728716</v>
      </c>
      <c r="N29" s="83">
        <f t="shared" si="62"/>
        <v>683.78268888510001</v>
      </c>
      <c r="O29" s="83">
        <f t="shared" si="62"/>
        <v>739.42502753769486</v>
      </c>
      <c r="P29" s="83">
        <f t="shared" si="62"/>
        <v>694.66032403739689</v>
      </c>
      <c r="Q29" s="83">
        <f t="shared" si="62"/>
        <v>721.62503243197295</v>
      </c>
      <c r="R29" s="83">
        <f t="shared" si="62"/>
        <v>978.58303144519641</v>
      </c>
      <c r="S29" s="83">
        <f t="shared" si="62"/>
        <v>999.31481139271625</v>
      </c>
      <c r="T29" s="83">
        <f t="shared" si="62"/>
        <v>1014.2825790363164</v>
      </c>
      <c r="U29" s="83">
        <f t="shared" si="62"/>
        <v>1049.4762868297066</v>
      </c>
      <c r="V29" s="83">
        <f t="shared" si="62"/>
        <v>1085.8395012889903</v>
      </c>
      <c r="W29" s="83">
        <f t="shared" si="62"/>
        <v>748.43226799866181</v>
      </c>
      <c r="X29" s="83">
        <f t="shared" si="62"/>
        <v>1204.3787347868704</v>
      </c>
      <c r="Y29" s="83">
        <f t="shared" si="62"/>
        <v>1554.415281253205</v>
      </c>
      <c r="Z29" s="83">
        <f t="shared" si="62"/>
        <v>1602.9731819220592</v>
      </c>
      <c r="AA29" s="83">
        <f t="shared" si="62"/>
        <v>1564.5610305539535</v>
      </c>
      <c r="AB29" s="83">
        <f t="shared" si="62"/>
        <v>1311.1758465394134</v>
      </c>
      <c r="AC29" s="83">
        <f t="shared" si="62"/>
        <v>1154.991542885399</v>
      </c>
      <c r="AD29" s="83">
        <f t="shared" si="60"/>
        <v>1366.4790454611766</v>
      </c>
      <c r="AE29" s="83">
        <f t="shared" si="60"/>
        <v>2687.0488962322815</v>
      </c>
      <c r="AF29" s="83">
        <f t="shared" si="60"/>
        <v>3784.681586519298</v>
      </c>
      <c r="AG29" s="83">
        <f t="shared" si="63"/>
        <v>3209.817292593676</v>
      </c>
      <c r="AH29" s="83">
        <f t="shared" si="63"/>
        <v>3312.5314459566739</v>
      </c>
      <c r="AI29" s="83">
        <f t="shared" si="63"/>
        <v>3418.5324522272876</v>
      </c>
      <c r="AJ29" s="83">
        <f t="shared" si="63"/>
        <v>3527.9254906985611</v>
      </c>
      <c r="AK29" s="83">
        <f t="shared" si="63"/>
        <v>3640.8191064009152</v>
      </c>
      <c r="AL29" s="83">
        <f t="shared" si="63"/>
        <v>3757.3253178057444</v>
      </c>
      <c r="AM29" s="83">
        <f t="shared" si="63"/>
        <v>3877.5597279755284</v>
      </c>
      <c r="AN29" s="83">
        <f t="shared" si="63"/>
        <v>4001.6416392707456</v>
      </c>
      <c r="AO29" s="83">
        <f t="shared" si="63"/>
        <v>4129.6941717274094</v>
      </c>
      <c r="AP29" s="83">
        <f t="shared" si="63"/>
        <v>4261.8443852226865</v>
      </c>
      <c r="AQ29" s="83">
        <f t="shared" si="63"/>
        <v>4398.2234055498129</v>
      </c>
      <c r="AR29" s="83">
        <f t="shared" si="63"/>
        <v>4538.9665545274074</v>
      </c>
      <c r="AS29" s="83">
        <f t="shared" si="63"/>
        <v>4684.2134842722844</v>
      </c>
      <c r="AT29" s="83">
        <f t="shared" si="63"/>
        <v>4834.1083157689973</v>
      </c>
      <c r="AU29" s="83">
        <f t="shared" si="63"/>
        <v>4988.7997818736058</v>
      </c>
      <c r="AV29" s="83">
        <f t="shared" si="63"/>
        <v>5148.4413748935613</v>
      </c>
      <c r="AW29" s="83">
        <f t="shared" si="63"/>
        <v>5313.1914988901553</v>
      </c>
      <c r="AX29" s="83">
        <f t="shared" si="63"/>
        <v>5483.2136268546401</v>
      </c>
      <c r="AY29" s="83">
        <f t="shared" si="63"/>
        <v>5658.6764629139889</v>
      </c>
      <c r="AZ29" s="83">
        <f t="shared" si="63"/>
        <v>5839.7541097272369</v>
      </c>
      <c r="BA29" s="83">
        <f t="shared" si="63"/>
        <v>6026.6262412385086</v>
      </c>
      <c r="BB29" s="83">
        <f t="shared" si="63"/>
        <v>6219.4782809581411</v>
      </c>
      <c r="BC29" s="83">
        <f t="shared" si="63"/>
        <v>6418.5015859488021</v>
      </c>
      <c r="BD29" s="83">
        <f t="shared" si="63"/>
        <v>6623.8936366991638</v>
      </c>
      <c r="BE29" s="83">
        <f t="shared" si="63"/>
        <v>6835.8582330735371</v>
      </c>
      <c r="BF29" s="83">
        <f t="shared" si="63"/>
        <v>7054.6056965318903</v>
      </c>
      <c r="BG29" s="83">
        <f t="shared" si="63"/>
        <v>7280.3530788209109</v>
      </c>
      <c r="BH29" s="83">
        <f t="shared" si="63"/>
        <v>7513.3243773431805</v>
      </c>
      <c r="BI29" s="83">
        <f t="shared" si="63"/>
        <v>7753.7507574181627</v>
      </c>
      <c r="BJ29" s="83">
        <f t="shared" si="63"/>
        <v>8001.8707816555443</v>
      </c>
      <c r="BK29" s="83">
        <f t="shared" si="63"/>
        <v>8257.9306466685211</v>
      </c>
      <c r="BL29" s="83">
        <f t="shared" si="63"/>
        <v>8522.1844273619135</v>
      </c>
      <c r="BM29" s="83">
        <f t="shared" ref="BM29:DJ29" si="67">BM109</f>
        <v>8794.8943290374955</v>
      </c>
      <c r="BN29" s="83">
        <f t="shared" si="67"/>
        <v>9076.3309475666956</v>
      </c>
      <c r="BO29" s="83">
        <f t="shared" si="67"/>
        <v>9366.7735378888301</v>
      </c>
      <c r="BP29" s="83">
        <f t="shared" si="67"/>
        <v>9666.5102911012727</v>
      </c>
      <c r="BQ29" s="83">
        <f t="shared" si="67"/>
        <v>9975.8386204165145</v>
      </c>
      <c r="BR29" s="83">
        <f t="shared" si="67"/>
        <v>10295.065456269844</v>
      </c>
      <c r="BS29" s="83">
        <f t="shared" si="67"/>
        <v>10624.507550870479</v>
      </c>
      <c r="BT29" s="83">
        <f t="shared" si="67"/>
        <v>10964.491792498335</v>
      </c>
      <c r="BU29" s="83">
        <f t="shared" si="67"/>
        <v>11315.355529858281</v>
      </c>
      <c r="BV29" s="83">
        <f t="shared" si="67"/>
        <v>11677.446906813746</v>
      </c>
      <c r="BW29" s="83">
        <f t="shared" si="67"/>
        <v>12051.125207831787</v>
      </c>
      <c r="BX29" s="83">
        <f t="shared" si="67"/>
        <v>12436.761214482403</v>
      </c>
      <c r="BY29" s="83">
        <f t="shared" si="67"/>
        <v>12834.737573345841</v>
      </c>
      <c r="BZ29" s="83">
        <f t="shared" si="67"/>
        <v>13245.449175692909</v>
      </c>
      <c r="CA29" s="83">
        <f t="shared" si="67"/>
        <v>13669.303549315082</v>
      </c>
      <c r="CB29" s="83">
        <f t="shared" si="67"/>
        <v>14106.721262893165</v>
      </c>
      <c r="CC29" s="83">
        <f t="shared" si="67"/>
        <v>14558.136343305747</v>
      </c>
      <c r="CD29" s="83">
        <f t="shared" si="67"/>
        <v>15023.996706291531</v>
      </c>
      <c r="CE29" s="83">
        <f t="shared" si="67"/>
        <v>15504.76460089286</v>
      </c>
      <c r="CF29" s="83">
        <f t="shared" si="67"/>
        <v>16000.917068121433</v>
      </c>
      <c r="CG29" s="83">
        <f t="shared" si="67"/>
        <v>16512.946414301317</v>
      </c>
      <c r="CH29" s="83">
        <f t="shared" si="67"/>
        <v>17041.360699558962</v>
      </c>
      <c r="CI29" s="83">
        <f t="shared" si="67"/>
        <v>17586.684241944848</v>
      </c>
      <c r="CJ29" s="83">
        <f t="shared" si="67"/>
        <v>18149.458137687085</v>
      </c>
      <c r="CK29" s="83">
        <f t="shared" si="67"/>
        <v>18730.240798093073</v>
      </c>
      <c r="CL29" s="83">
        <f t="shared" si="67"/>
        <v>19329.608503632051</v>
      </c>
      <c r="CM29" s="83">
        <f t="shared" si="67"/>
        <v>19948.155975748276</v>
      </c>
      <c r="CN29" s="83">
        <f t="shared" si="67"/>
        <v>20586.49696697222</v>
      </c>
      <c r="CO29" s="83">
        <f t="shared" si="67"/>
        <v>21245.264869915332</v>
      </c>
      <c r="CP29" s="83">
        <f t="shared" si="67"/>
        <v>21925.113345752623</v>
      </c>
      <c r="CQ29" s="83">
        <f t="shared" si="67"/>
        <v>22626.716972816706</v>
      </c>
      <c r="CR29" s="83">
        <f t="shared" si="67"/>
        <v>23350.771915946843</v>
      </c>
      <c r="CS29" s="83">
        <f t="shared" si="67"/>
        <v>24097.996617257144</v>
      </c>
      <c r="CT29" s="83">
        <f t="shared" si="67"/>
        <v>24869.132509009374</v>
      </c>
      <c r="CU29" s="83">
        <f t="shared" si="67"/>
        <v>25664.944749297676</v>
      </c>
      <c r="CV29" s="83">
        <f t="shared" si="67"/>
        <v>26486.222981275201</v>
      </c>
      <c r="CW29" s="83">
        <f t="shared" si="67"/>
        <v>27333.782116676008</v>
      </c>
      <c r="CX29" s="83">
        <f t="shared" si="67"/>
        <v>28208.463144409641</v>
      </c>
      <c r="CY29" s="83">
        <f t="shared" si="67"/>
        <v>29111.133965030749</v>
      </c>
      <c r="CZ29" s="83">
        <f t="shared" si="67"/>
        <v>30042.690251911736</v>
      </c>
      <c r="DA29" s="83">
        <f t="shared" si="67"/>
        <v>31004.056339972911</v>
      </c>
      <c r="DB29" s="83">
        <f t="shared" si="67"/>
        <v>31996.186142852046</v>
      </c>
      <c r="DC29" s="83">
        <f t="shared" si="67"/>
        <v>33020.064099423311</v>
      </c>
      <c r="DD29" s="83">
        <f t="shared" si="67"/>
        <v>34076.706150604856</v>
      </c>
      <c r="DE29" s="83">
        <f t="shared" si="67"/>
        <v>35167.160747424212</v>
      </c>
      <c r="DF29" s="83">
        <f t="shared" si="67"/>
        <v>36292.50989134179</v>
      </c>
      <c r="DG29" s="83">
        <f t="shared" si="67"/>
        <v>37453.870207864726</v>
      </c>
      <c r="DH29" s="83">
        <f t="shared" si="67"/>
        <v>38652.394054516401</v>
      </c>
      <c r="DI29" s="83">
        <f t="shared" si="67"/>
        <v>39889.270664260926</v>
      </c>
      <c r="DJ29" s="83">
        <f t="shared" si="67"/>
        <v>41165.727325517277</v>
      </c>
    </row>
    <row r="30" spans="1:115" x14ac:dyDescent="0.2">
      <c r="A30" t="s">
        <v>58</v>
      </c>
      <c r="B30" s="7" t="str">
        <f t="shared" si="62"/>
        <v>Contious Casting Fluxes</v>
      </c>
      <c r="C30" s="20" t="str">
        <f t="shared" si="62"/>
        <v>t/a</v>
      </c>
      <c r="D30" s="83">
        <f t="shared" si="62"/>
        <v>282.46785855794718</v>
      </c>
      <c r="E30" s="83">
        <f t="shared" si="62"/>
        <v>272.18401184385459</v>
      </c>
      <c r="F30" s="83">
        <f t="shared" si="62"/>
        <v>276.57183386389983</v>
      </c>
      <c r="G30" s="83">
        <f t="shared" si="62"/>
        <v>281.81857359051963</v>
      </c>
      <c r="H30" s="83">
        <f t="shared" si="62"/>
        <v>286.30335004212486</v>
      </c>
      <c r="I30" s="83">
        <f t="shared" si="62"/>
        <v>296.48875322046513</v>
      </c>
      <c r="J30" s="83">
        <f t="shared" si="62"/>
        <v>531.95117100796699</v>
      </c>
      <c r="K30" s="83">
        <f t="shared" si="62"/>
        <v>682.54082794430531</v>
      </c>
      <c r="L30" s="83">
        <f t="shared" si="62"/>
        <v>733.07221796665306</v>
      </c>
      <c r="M30" s="83">
        <f t="shared" si="62"/>
        <v>683.36824679728716</v>
      </c>
      <c r="N30" s="83">
        <f t="shared" si="62"/>
        <v>683.78268888510001</v>
      </c>
      <c r="O30" s="83">
        <f t="shared" si="62"/>
        <v>739.42502753769486</v>
      </c>
      <c r="P30" s="83">
        <f t="shared" si="62"/>
        <v>694.66032403739689</v>
      </c>
      <c r="Q30" s="83">
        <f t="shared" si="62"/>
        <v>721.62503243197295</v>
      </c>
      <c r="R30" s="83">
        <f t="shared" si="62"/>
        <v>978.58303144519641</v>
      </c>
      <c r="S30" s="83">
        <f t="shared" si="62"/>
        <v>999.31481139271625</v>
      </c>
      <c r="T30" s="83">
        <f t="shared" si="62"/>
        <v>1014.2825790363164</v>
      </c>
      <c r="U30" s="83">
        <f t="shared" si="62"/>
        <v>1049.4762868297066</v>
      </c>
      <c r="V30" s="83">
        <f t="shared" si="62"/>
        <v>1085.8395012889903</v>
      </c>
      <c r="W30" s="83">
        <f t="shared" si="62"/>
        <v>748.43226799866181</v>
      </c>
      <c r="X30" s="83">
        <f t="shared" si="62"/>
        <v>1204.3787347868704</v>
      </c>
      <c r="Y30" s="83">
        <f t="shared" si="62"/>
        <v>1554.415281253205</v>
      </c>
      <c r="Z30" s="83">
        <f t="shared" si="62"/>
        <v>1602.9731819220592</v>
      </c>
      <c r="AA30" s="83">
        <f t="shared" si="62"/>
        <v>1564.5610305539535</v>
      </c>
      <c r="AB30" s="83">
        <f t="shared" si="62"/>
        <v>1311.1758465394134</v>
      </c>
      <c r="AC30" s="83">
        <f t="shared" si="62"/>
        <v>1154.991542885399</v>
      </c>
      <c r="AD30" s="83">
        <f t="shared" si="60"/>
        <v>1366.4790454611766</v>
      </c>
      <c r="AE30" s="83">
        <f t="shared" si="60"/>
        <v>2687.0488962322815</v>
      </c>
      <c r="AF30" s="83">
        <f t="shared" si="60"/>
        <v>3784.681586519298</v>
      </c>
      <c r="AG30" s="83">
        <f t="shared" si="63"/>
        <v>3209.817292593676</v>
      </c>
      <c r="AH30" s="83">
        <f t="shared" si="63"/>
        <v>3312.5314459566739</v>
      </c>
      <c r="AI30" s="83">
        <f t="shared" si="63"/>
        <v>3418.5324522272876</v>
      </c>
      <c r="AJ30" s="83">
        <f t="shared" si="63"/>
        <v>3527.9254906985611</v>
      </c>
      <c r="AK30" s="83">
        <f t="shared" si="63"/>
        <v>3640.8191064009152</v>
      </c>
      <c r="AL30" s="83">
        <f t="shared" si="63"/>
        <v>3757.3253178057444</v>
      </c>
      <c r="AM30" s="83">
        <f t="shared" si="63"/>
        <v>3877.5597279755284</v>
      </c>
      <c r="AN30" s="83">
        <f t="shared" si="63"/>
        <v>4001.6416392707456</v>
      </c>
      <c r="AO30" s="83">
        <f t="shared" si="63"/>
        <v>4129.6941717274094</v>
      </c>
      <c r="AP30" s="83">
        <f t="shared" si="63"/>
        <v>4261.8443852226865</v>
      </c>
      <c r="AQ30" s="83">
        <f t="shared" si="63"/>
        <v>4398.2234055498129</v>
      </c>
      <c r="AR30" s="83">
        <f t="shared" si="63"/>
        <v>4538.9665545274074</v>
      </c>
      <c r="AS30" s="83">
        <f t="shared" si="63"/>
        <v>4684.2134842722844</v>
      </c>
      <c r="AT30" s="83">
        <f t="shared" si="63"/>
        <v>4834.1083157689973</v>
      </c>
      <c r="AU30" s="83">
        <f t="shared" si="63"/>
        <v>4988.7997818736058</v>
      </c>
      <c r="AV30" s="83">
        <f t="shared" si="63"/>
        <v>5148.4413748935613</v>
      </c>
      <c r="AW30" s="83">
        <f t="shared" si="63"/>
        <v>5313.1914988901553</v>
      </c>
      <c r="AX30" s="83">
        <f t="shared" si="63"/>
        <v>5483.2136268546401</v>
      </c>
      <c r="AY30" s="83">
        <f t="shared" si="63"/>
        <v>5658.6764629139889</v>
      </c>
      <c r="AZ30" s="83">
        <f t="shared" si="63"/>
        <v>5839.7541097272369</v>
      </c>
      <c r="BA30" s="83">
        <f t="shared" si="63"/>
        <v>6026.6262412385086</v>
      </c>
      <c r="BB30" s="83">
        <f t="shared" si="63"/>
        <v>6219.4782809581411</v>
      </c>
      <c r="BC30" s="83">
        <f t="shared" si="63"/>
        <v>6418.5015859488021</v>
      </c>
      <c r="BD30" s="83">
        <f t="shared" si="63"/>
        <v>6623.8936366991638</v>
      </c>
      <c r="BE30" s="83">
        <f t="shared" si="63"/>
        <v>6835.8582330735371</v>
      </c>
      <c r="BF30" s="83">
        <f t="shared" si="63"/>
        <v>7054.6056965318903</v>
      </c>
      <c r="BG30" s="83">
        <f t="shared" si="63"/>
        <v>7280.3530788209109</v>
      </c>
      <c r="BH30" s="83">
        <f t="shared" si="63"/>
        <v>7513.3243773431805</v>
      </c>
      <c r="BI30" s="83">
        <f t="shared" si="63"/>
        <v>7753.7507574181627</v>
      </c>
      <c r="BJ30" s="83">
        <f t="shared" si="63"/>
        <v>8001.8707816555443</v>
      </c>
      <c r="BK30" s="83">
        <f t="shared" si="63"/>
        <v>8257.9306466685211</v>
      </c>
      <c r="BL30" s="83">
        <f t="shared" si="63"/>
        <v>8522.1844273619135</v>
      </c>
      <c r="BM30" s="83">
        <f t="shared" ref="BM30:DJ30" si="68">BM110</f>
        <v>8794.8943290374955</v>
      </c>
      <c r="BN30" s="83">
        <f t="shared" si="68"/>
        <v>9076.3309475666956</v>
      </c>
      <c r="BO30" s="83">
        <f t="shared" si="68"/>
        <v>9366.7735378888301</v>
      </c>
      <c r="BP30" s="83">
        <f t="shared" si="68"/>
        <v>9666.5102911012727</v>
      </c>
      <c r="BQ30" s="83">
        <f t="shared" si="68"/>
        <v>9975.8386204165145</v>
      </c>
      <c r="BR30" s="83">
        <f t="shared" si="68"/>
        <v>10295.065456269844</v>
      </c>
      <c r="BS30" s="83">
        <f t="shared" si="68"/>
        <v>10624.507550870479</v>
      </c>
      <c r="BT30" s="83">
        <f t="shared" si="68"/>
        <v>10964.491792498335</v>
      </c>
      <c r="BU30" s="83">
        <f t="shared" si="68"/>
        <v>11315.355529858281</v>
      </c>
      <c r="BV30" s="83">
        <f t="shared" si="68"/>
        <v>11677.446906813746</v>
      </c>
      <c r="BW30" s="83">
        <f t="shared" si="68"/>
        <v>12051.125207831787</v>
      </c>
      <c r="BX30" s="83">
        <f t="shared" si="68"/>
        <v>12436.761214482403</v>
      </c>
      <c r="BY30" s="83">
        <f t="shared" si="68"/>
        <v>12834.737573345841</v>
      </c>
      <c r="BZ30" s="83">
        <f t="shared" si="68"/>
        <v>13245.449175692909</v>
      </c>
      <c r="CA30" s="83">
        <f t="shared" si="68"/>
        <v>13669.303549315082</v>
      </c>
      <c r="CB30" s="83">
        <f t="shared" si="68"/>
        <v>14106.721262893165</v>
      </c>
      <c r="CC30" s="83">
        <f t="shared" si="68"/>
        <v>14558.136343305747</v>
      </c>
      <c r="CD30" s="83">
        <f t="shared" si="68"/>
        <v>15023.996706291531</v>
      </c>
      <c r="CE30" s="83">
        <f t="shared" si="68"/>
        <v>15504.76460089286</v>
      </c>
      <c r="CF30" s="83">
        <f t="shared" si="68"/>
        <v>16000.917068121433</v>
      </c>
      <c r="CG30" s="83">
        <f t="shared" si="68"/>
        <v>16512.946414301317</v>
      </c>
      <c r="CH30" s="83">
        <f t="shared" si="68"/>
        <v>17041.360699558962</v>
      </c>
      <c r="CI30" s="83">
        <f t="shared" si="68"/>
        <v>17586.684241944848</v>
      </c>
      <c r="CJ30" s="83">
        <f t="shared" si="68"/>
        <v>18149.458137687085</v>
      </c>
      <c r="CK30" s="83">
        <f t="shared" si="68"/>
        <v>18730.240798093073</v>
      </c>
      <c r="CL30" s="83">
        <f t="shared" si="68"/>
        <v>19329.608503632051</v>
      </c>
      <c r="CM30" s="83">
        <f t="shared" si="68"/>
        <v>19948.155975748276</v>
      </c>
      <c r="CN30" s="83">
        <f t="shared" si="68"/>
        <v>20586.49696697222</v>
      </c>
      <c r="CO30" s="83">
        <f t="shared" si="68"/>
        <v>21245.264869915332</v>
      </c>
      <c r="CP30" s="83">
        <f t="shared" si="68"/>
        <v>21925.113345752623</v>
      </c>
      <c r="CQ30" s="83">
        <f t="shared" si="68"/>
        <v>22626.716972816706</v>
      </c>
      <c r="CR30" s="83">
        <f t="shared" si="68"/>
        <v>23350.771915946843</v>
      </c>
      <c r="CS30" s="83">
        <f t="shared" si="68"/>
        <v>24097.996617257144</v>
      </c>
      <c r="CT30" s="83">
        <f t="shared" si="68"/>
        <v>24869.132509009374</v>
      </c>
      <c r="CU30" s="83">
        <f t="shared" si="68"/>
        <v>25664.944749297676</v>
      </c>
      <c r="CV30" s="83">
        <f t="shared" si="68"/>
        <v>26486.222981275201</v>
      </c>
      <c r="CW30" s="83">
        <f t="shared" si="68"/>
        <v>27333.782116676008</v>
      </c>
      <c r="CX30" s="83">
        <f t="shared" si="68"/>
        <v>28208.463144409641</v>
      </c>
      <c r="CY30" s="83">
        <f t="shared" si="68"/>
        <v>29111.133965030749</v>
      </c>
      <c r="CZ30" s="83">
        <f t="shared" si="68"/>
        <v>30042.690251911736</v>
      </c>
      <c r="DA30" s="83">
        <f t="shared" si="68"/>
        <v>31004.056339972911</v>
      </c>
      <c r="DB30" s="83">
        <f t="shared" si="68"/>
        <v>31996.186142852046</v>
      </c>
      <c r="DC30" s="83">
        <f t="shared" si="68"/>
        <v>33020.064099423311</v>
      </c>
      <c r="DD30" s="83">
        <f t="shared" si="68"/>
        <v>34076.706150604856</v>
      </c>
      <c r="DE30" s="83">
        <f t="shared" si="68"/>
        <v>35167.160747424212</v>
      </c>
      <c r="DF30" s="83">
        <f t="shared" si="68"/>
        <v>36292.50989134179</v>
      </c>
      <c r="DG30" s="83">
        <f t="shared" si="68"/>
        <v>37453.870207864726</v>
      </c>
      <c r="DH30" s="83">
        <f t="shared" si="68"/>
        <v>38652.394054516401</v>
      </c>
      <c r="DI30" s="83">
        <f t="shared" si="68"/>
        <v>39889.270664260926</v>
      </c>
      <c r="DJ30" s="83">
        <f t="shared" si="68"/>
        <v>41165.727325517277</v>
      </c>
    </row>
    <row r="31" spans="1:115" x14ac:dyDescent="0.2">
      <c r="A31" t="s">
        <v>58</v>
      </c>
      <c r="B31" s="7" t="str">
        <f t="shared" si="62"/>
        <v>Air Treatement</v>
      </c>
      <c r="C31" s="20" t="str">
        <f t="shared" si="62"/>
        <v>t/a</v>
      </c>
      <c r="D31" s="83">
        <f t="shared" si="62"/>
        <v>112.98714342317888</v>
      </c>
      <c r="E31" s="83">
        <f t="shared" si="62"/>
        <v>108.87360473754183</v>
      </c>
      <c r="F31" s="83">
        <f t="shared" si="62"/>
        <v>110.62873354555992</v>
      </c>
      <c r="G31" s="83">
        <f t="shared" si="62"/>
        <v>112.72742943620786</v>
      </c>
      <c r="H31" s="83">
        <f t="shared" si="62"/>
        <v>114.52134001684993</v>
      </c>
      <c r="I31" s="83">
        <f t="shared" si="62"/>
        <v>118.59550128818604</v>
      </c>
      <c r="J31" s="83">
        <f t="shared" si="62"/>
        <v>212.7804684031868</v>
      </c>
      <c r="K31" s="83">
        <f t="shared" si="62"/>
        <v>273.01633117772212</v>
      </c>
      <c r="L31" s="83">
        <f t="shared" si="62"/>
        <v>293.22888718666121</v>
      </c>
      <c r="M31" s="83">
        <f t="shared" si="62"/>
        <v>273.34729871891483</v>
      </c>
      <c r="N31" s="83">
        <f t="shared" si="62"/>
        <v>273.51307555404003</v>
      </c>
      <c r="O31" s="83">
        <f t="shared" si="62"/>
        <v>295.77001101507796</v>
      </c>
      <c r="P31" s="83">
        <f t="shared" si="62"/>
        <v>277.86412961495876</v>
      </c>
      <c r="Q31" s="83">
        <f t="shared" si="62"/>
        <v>288.65001297278917</v>
      </c>
      <c r="R31" s="83">
        <f t="shared" si="62"/>
        <v>391.43321257807855</v>
      </c>
      <c r="S31" s="83">
        <f t="shared" si="62"/>
        <v>399.7259245570865</v>
      </c>
      <c r="T31" s="83">
        <f t="shared" si="62"/>
        <v>405.71303161452659</v>
      </c>
      <c r="U31" s="83">
        <f t="shared" si="62"/>
        <v>419.79051473188264</v>
      </c>
      <c r="V31" s="83">
        <f t="shared" si="62"/>
        <v>434.33580051559613</v>
      </c>
      <c r="W31" s="83">
        <f t="shared" si="62"/>
        <v>299.37290719946475</v>
      </c>
      <c r="X31" s="83">
        <f t="shared" si="62"/>
        <v>481.75149391474815</v>
      </c>
      <c r="Y31" s="83">
        <f t="shared" si="62"/>
        <v>621.76611250128201</v>
      </c>
      <c r="Z31" s="83">
        <f t="shared" si="62"/>
        <v>641.18927276882368</v>
      </c>
      <c r="AA31" s="83">
        <f t="shared" si="62"/>
        <v>625.82441222158138</v>
      </c>
      <c r="AB31" s="83">
        <f t="shared" si="62"/>
        <v>524.4703386157654</v>
      </c>
      <c r="AC31" s="83">
        <f t="shared" si="62"/>
        <v>461.99661715415959</v>
      </c>
      <c r="AD31" s="83">
        <f t="shared" si="60"/>
        <v>546.59161818447069</v>
      </c>
      <c r="AE31" s="83">
        <f t="shared" si="60"/>
        <v>1074.8195584929124</v>
      </c>
      <c r="AF31" s="83">
        <f t="shared" si="60"/>
        <v>1513.8726346077192</v>
      </c>
      <c r="AG31" s="83">
        <f t="shared" si="63"/>
        <v>1283.9269170374703</v>
      </c>
      <c r="AH31" s="83">
        <f t="shared" si="63"/>
        <v>1325.0125783826693</v>
      </c>
      <c r="AI31" s="83">
        <f t="shared" si="63"/>
        <v>1367.4129808909147</v>
      </c>
      <c r="AJ31" s="83">
        <f t="shared" si="63"/>
        <v>1411.1701962794241</v>
      </c>
      <c r="AK31" s="83">
        <f t="shared" si="63"/>
        <v>1456.3276425603658</v>
      </c>
      <c r="AL31" s="83">
        <f t="shared" si="63"/>
        <v>1502.9301271222976</v>
      </c>
      <c r="AM31" s="83">
        <f t="shared" si="63"/>
        <v>1551.0238911902111</v>
      </c>
      <c r="AN31" s="83">
        <f t="shared" si="63"/>
        <v>1600.6566557082979</v>
      </c>
      <c r="AO31" s="83">
        <f t="shared" si="63"/>
        <v>1651.8776686909634</v>
      </c>
      <c r="AP31" s="83">
        <f t="shared" si="63"/>
        <v>1704.7377540890743</v>
      </c>
      <c r="AQ31" s="83">
        <f t="shared" si="63"/>
        <v>1759.2893622199247</v>
      </c>
      <c r="AR31" s="83">
        <f t="shared" si="63"/>
        <v>1815.5866218109622</v>
      </c>
      <c r="AS31" s="83">
        <f t="shared" si="63"/>
        <v>1873.6853937089131</v>
      </c>
      <c r="AT31" s="83">
        <f t="shared" si="63"/>
        <v>1933.6433263075985</v>
      </c>
      <c r="AU31" s="83">
        <f t="shared" si="63"/>
        <v>1995.5199127494418</v>
      </c>
      <c r="AV31" s="83">
        <f t="shared" si="63"/>
        <v>2059.3765499574238</v>
      </c>
      <c r="AW31" s="83">
        <f t="shared" si="63"/>
        <v>2125.2765995560612</v>
      </c>
      <c r="AX31" s="83">
        <f t="shared" si="63"/>
        <v>2193.2854507418551</v>
      </c>
      <c r="AY31" s="83">
        <f t="shared" si="63"/>
        <v>2263.4705851655945</v>
      </c>
      <c r="AZ31" s="83">
        <f t="shared" si="63"/>
        <v>2335.9016438908934</v>
      </c>
      <c r="BA31" s="83">
        <f t="shared" si="63"/>
        <v>2410.650496495402</v>
      </c>
      <c r="BB31" s="83">
        <f t="shared" si="63"/>
        <v>2487.791312383255</v>
      </c>
      <c r="BC31" s="83">
        <f t="shared" si="63"/>
        <v>2567.400634379519</v>
      </c>
      <c r="BD31" s="83">
        <f t="shared" si="63"/>
        <v>2649.5574546796638</v>
      </c>
      <c r="BE31" s="83">
        <f t="shared" si="63"/>
        <v>2734.3432932294131</v>
      </c>
      <c r="BF31" s="83">
        <f t="shared" si="63"/>
        <v>2821.8422786127544</v>
      </c>
      <c r="BG31" s="83">
        <f t="shared" si="63"/>
        <v>2912.1412315283628</v>
      </c>
      <c r="BH31" s="83">
        <f t="shared" si="63"/>
        <v>3005.3297509372705</v>
      </c>
      <c r="BI31" s="83">
        <f t="shared" si="63"/>
        <v>3101.5003029672635</v>
      </c>
      <c r="BJ31" s="83">
        <f t="shared" si="63"/>
        <v>3200.748312662216</v>
      </c>
      <c r="BK31" s="83">
        <f t="shared" si="63"/>
        <v>3303.1722586674068</v>
      </c>
      <c r="BL31" s="83">
        <f t="shared" si="63"/>
        <v>3408.8737709447641</v>
      </c>
      <c r="BM31" s="83">
        <f t="shared" ref="BM31:DJ31" si="69">BM111</f>
        <v>3517.9577316149966</v>
      </c>
      <c r="BN31" s="83">
        <f t="shared" si="69"/>
        <v>3630.5323790266766</v>
      </c>
      <c r="BO31" s="83">
        <f t="shared" si="69"/>
        <v>3746.7094151555302</v>
      </c>
      <c r="BP31" s="83">
        <f t="shared" si="69"/>
        <v>3866.6041164405074</v>
      </c>
      <c r="BQ31" s="83">
        <f t="shared" si="69"/>
        <v>3990.3354481666038</v>
      </c>
      <c r="BR31" s="83">
        <f t="shared" si="69"/>
        <v>4118.0261825079351</v>
      </c>
      <c r="BS31" s="83">
        <f t="shared" si="69"/>
        <v>4249.8030203481894</v>
      </c>
      <c r="BT31" s="83">
        <f t="shared" si="69"/>
        <v>4385.7967169993317</v>
      </c>
      <c r="BU31" s="83">
        <f t="shared" si="69"/>
        <v>4526.14221194331</v>
      </c>
      <c r="BV31" s="83">
        <f t="shared" si="69"/>
        <v>4670.9787627254964</v>
      </c>
      <c r="BW31" s="83">
        <f t="shared" si="69"/>
        <v>4820.4500831327123</v>
      </c>
      <c r="BX31" s="83">
        <f t="shared" si="69"/>
        <v>4974.7044857929595</v>
      </c>
      <c r="BY31" s="83">
        <f t="shared" si="69"/>
        <v>5133.8950293383341</v>
      </c>
      <c r="BZ31" s="83">
        <f t="shared" si="69"/>
        <v>5298.1796702771608</v>
      </c>
      <c r="CA31" s="83">
        <f t="shared" si="69"/>
        <v>5467.72141972603</v>
      </c>
      <c r="CB31" s="83">
        <f t="shared" si="69"/>
        <v>5642.6885051572635</v>
      </c>
      <c r="CC31" s="83">
        <f t="shared" si="69"/>
        <v>5823.2545373222965</v>
      </c>
      <c r="CD31" s="83">
        <f t="shared" si="69"/>
        <v>6009.5986825166101</v>
      </c>
      <c r="CE31" s="83">
        <f t="shared" si="69"/>
        <v>6201.9058403571416</v>
      </c>
      <c r="CF31" s="83">
        <f t="shared" si="69"/>
        <v>6400.3668272485702</v>
      </c>
      <c r="CG31" s="83">
        <f t="shared" si="69"/>
        <v>6605.1785657205246</v>
      </c>
      <c r="CH31" s="83">
        <f t="shared" si="69"/>
        <v>6816.5442798235817</v>
      </c>
      <c r="CI31" s="83">
        <f t="shared" si="69"/>
        <v>7034.6736967779361</v>
      </c>
      <c r="CJ31" s="83">
        <f t="shared" si="69"/>
        <v>7259.7832550748299</v>
      </c>
      <c r="CK31" s="83">
        <f t="shared" si="69"/>
        <v>7492.0963192372246</v>
      </c>
      <c r="CL31" s="83">
        <f t="shared" si="69"/>
        <v>7731.8434014528157</v>
      </c>
      <c r="CM31" s="83">
        <f t="shared" si="69"/>
        <v>7979.2623902993064</v>
      </c>
      <c r="CN31" s="83">
        <f t="shared" si="69"/>
        <v>8234.5987867888853</v>
      </c>
      <c r="CO31" s="83">
        <f t="shared" si="69"/>
        <v>8498.105947966129</v>
      </c>
      <c r="CP31" s="83">
        <f t="shared" si="69"/>
        <v>8770.0453383010445</v>
      </c>
      <c r="CQ31" s="83">
        <f t="shared" si="69"/>
        <v>9050.6867891266775</v>
      </c>
      <c r="CR31" s="83">
        <f t="shared" si="69"/>
        <v>9340.3087663787319</v>
      </c>
      <c r="CS31" s="83">
        <f t="shared" si="69"/>
        <v>9639.1986469028507</v>
      </c>
      <c r="CT31" s="83">
        <f t="shared" si="69"/>
        <v>9947.653003603742</v>
      </c>
      <c r="CU31" s="83">
        <f t="shared" si="69"/>
        <v>10265.977899719062</v>
      </c>
      <c r="CV31" s="83">
        <f t="shared" si="69"/>
        <v>10594.489192510073</v>
      </c>
      <c r="CW31" s="83">
        <f t="shared" si="69"/>
        <v>10933.512846670395</v>
      </c>
      <c r="CX31" s="83">
        <f t="shared" si="69"/>
        <v>11283.385257763848</v>
      </c>
      <c r="CY31" s="83">
        <f t="shared" si="69"/>
        <v>11644.453586012292</v>
      </c>
      <c r="CZ31" s="83">
        <f t="shared" si="69"/>
        <v>12017.076100764685</v>
      </c>
      <c r="DA31" s="83">
        <f t="shared" si="69"/>
        <v>12401.622535989156</v>
      </c>
      <c r="DB31" s="83">
        <f t="shared" si="69"/>
        <v>12798.47445714081</v>
      </c>
      <c r="DC31" s="83">
        <f t="shared" si="69"/>
        <v>13208.025639769316</v>
      </c>
      <c r="DD31" s="83">
        <f t="shared" si="69"/>
        <v>13630.682460241935</v>
      </c>
      <c r="DE31" s="83">
        <f t="shared" si="69"/>
        <v>14066.864298969676</v>
      </c>
      <c r="DF31" s="83">
        <f t="shared" si="69"/>
        <v>14517.003956536706</v>
      </c>
      <c r="DG31" s="83">
        <f t="shared" si="69"/>
        <v>14981.548083145881</v>
      </c>
      <c r="DH31" s="83">
        <f t="shared" si="69"/>
        <v>15460.957621806549</v>
      </c>
      <c r="DI31" s="83">
        <f t="shared" si="69"/>
        <v>15955.708265704359</v>
      </c>
      <c r="DJ31" s="83">
        <f t="shared" si="69"/>
        <v>16466.290930206898</v>
      </c>
    </row>
    <row r="32" spans="1:115" x14ac:dyDescent="0.2">
      <c r="A32" t="s">
        <v>58</v>
      </c>
      <c r="B32" s="7" t="str">
        <f t="shared" si="62"/>
        <v>others</v>
      </c>
      <c r="C32" s="20" t="str">
        <f t="shared" si="62"/>
        <v>t/a</v>
      </c>
      <c r="D32" s="83">
        <f t="shared" si="62"/>
        <v>621.42928882748379</v>
      </c>
      <c r="E32" s="83">
        <f t="shared" si="62"/>
        <v>598.80482605648001</v>
      </c>
      <c r="F32" s="83">
        <f t="shared" si="62"/>
        <v>608.45803450057952</v>
      </c>
      <c r="G32" s="83">
        <f t="shared" si="62"/>
        <v>620.00086189914327</v>
      </c>
      <c r="H32" s="83">
        <f t="shared" si="62"/>
        <v>629.86737009267461</v>
      </c>
      <c r="I32" s="83">
        <f t="shared" si="62"/>
        <v>652.27525708502321</v>
      </c>
      <c r="J32" s="83">
        <f t="shared" si="62"/>
        <v>1170.2925762175273</v>
      </c>
      <c r="K32" s="83">
        <f t="shared" si="62"/>
        <v>1501.5898214774716</v>
      </c>
      <c r="L32" s="83">
        <f t="shared" si="62"/>
        <v>1612.7588795266365</v>
      </c>
      <c r="M32" s="83">
        <f t="shared" si="62"/>
        <v>1503.4101429540315</v>
      </c>
      <c r="N32" s="83">
        <f t="shared" si="62"/>
        <v>1504.32191554722</v>
      </c>
      <c r="O32" s="83">
        <f t="shared" si="62"/>
        <v>1626.7350605829288</v>
      </c>
      <c r="P32" s="83">
        <f t="shared" si="62"/>
        <v>1528.252712882273</v>
      </c>
      <c r="Q32" s="83">
        <f t="shared" si="62"/>
        <v>1587.5750713503403</v>
      </c>
      <c r="R32" s="83">
        <f t="shared" si="62"/>
        <v>2152.882669179432</v>
      </c>
      <c r="S32" s="83">
        <f t="shared" si="62"/>
        <v>2198.4925850639756</v>
      </c>
      <c r="T32" s="83">
        <f t="shared" si="62"/>
        <v>2231.4216738798959</v>
      </c>
      <c r="U32" s="83">
        <f t="shared" si="62"/>
        <v>2308.8478310253545</v>
      </c>
      <c r="V32" s="83">
        <f t="shared" si="62"/>
        <v>2388.8469028357786</v>
      </c>
      <c r="W32" s="83">
        <f t="shared" si="62"/>
        <v>1646.5509895970561</v>
      </c>
      <c r="X32" s="83">
        <f t="shared" si="62"/>
        <v>2649.6332165311146</v>
      </c>
      <c r="Y32" s="83">
        <f t="shared" si="62"/>
        <v>3419.7136187570509</v>
      </c>
      <c r="Z32" s="83">
        <f t="shared" si="62"/>
        <v>3526.5410002285303</v>
      </c>
      <c r="AA32" s="83">
        <f t="shared" si="62"/>
        <v>3442.0342672186976</v>
      </c>
      <c r="AB32" s="83">
        <f t="shared" si="62"/>
        <v>2884.5868623867095</v>
      </c>
      <c r="AC32" s="83">
        <f t="shared" si="62"/>
        <v>2540.981394347878</v>
      </c>
      <c r="AD32" s="83">
        <f t="shared" si="60"/>
        <v>3006.2539000145885</v>
      </c>
      <c r="AE32" s="83">
        <f t="shared" si="60"/>
        <v>5911.5075717110185</v>
      </c>
      <c r="AF32" s="83">
        <f t="shared" si="60"/>
        <v>8326.2994903424551</v>
      </c>
      <c r="AG32" s="83">
        <f t="shared" si="63"/>
        <v>7061.5980437060862</v>
      </c>
      <c r="AH32" s="83">
        <f t="shared" si="63"/>
        <v>7287.5691811046809</v>
      </c>
      <c r="AI32" s="83">
        <f t="shared" si="63"/>
        <v>7520.7713949000308</v>
      </c>
      <c r="AJ32" s="83">
        <f t="shared" si="63"/>
        <v>7761.436079536832</v>
      </c>
      <c r="AK32" s="83">
        <f t="shared" si="63"/>
        <v>8009.8020340820112</v>
      </c>
      <c r="AL32" s="83">
        <f t="shared" si="63"/>
        <v>8266.1156991726366</v>
      </c>
      <c r="AM32" s="83">
        <f t="shared" si="63"/>
        <v>8530.6314015461612</v>
      </c>
      <c r="AN32" s="83">
        <f t="shared" si="63"/>
        <v>8803.6116063956379</v>
      </c>
      <c r="AO32" s="83">
        <f t="shared" si="63"/>
        <v>9085.3271778002982</v>
      </c>
      <c r="AP32" s="83">
        <f t="shared" si="63"/>
        <v>9376.057647489908</v>
      </c>
      <c r="AQ32" s="83">
        <f t="shared" si="63"/>
        <v>9676.0914922095853</v>
      </c>
      <c r="AR32" s="83">
        <f t="shared" si="63"/>
        <v>9985.7264199602923</v>
      </c>
      <c r="AS32" s="83">
        <f t="shared" si="63"/>
        <v>10305.269665399022</v>
      </c>
      <c r="AT32" s="83">
        <f t="shared" si="63"/>
        <v>10635.038294691791</v>
      </c>
      <c r="AU32" s="83">
        <f t="shared" si="63"/>
        <v>10975.359520121929</v>
      </c>
      <c r="AV32" s="83">
        <f t="shared" si="63"/>
        <v>11326.57102476583</v>
      </c>
      <c r="AW32" s="83">
        <f t="shared" si="63"/>
        <v>11689.021297558336</v>
      </c>
      <c r="AX32" s="83">
        <f t="shared" si="63"/>
        <v>12063.069979080203</v>
      </c>
      <c r="AY32" s="83">
        <f t="shared" si="63"/>
        <v>12449.08821841077</v>
      </c>
      <c r="AZ32" s="83">
        <f t="shared" si="63"/>
        <v>12847.459041399916</v>
      </c>
      <c r="BA32" s="83">
        <f t="shared" si="63"/>
        <v>13258.577730724714</v>
      </c>
      <c r="BB32" s="83">
        <f t="shared" si="63"/>
        <v>13682.852218107904</v>
      </c>
      <c r="BC32" s="83">
        <f t="shared" si="63"/>
        <v>14120.703489087358</v>
      </c>
      <c r="BD32" s="83">
        <f t="shared" si="63"/>
        <v>14572.566000738154</v>
      </c>
      <c r="BE32" s="83">
        <f t="shared" si="63"/>
        <v>15038.888112761775</v>
      </c>
      <c r="BF32" s="83">
        <f t="shared" si="63"/>
        <v>15520.132532370153</v>
      </c>
      <c r="BG32" s="83">
        <f t="shared" si="63"/>
        <v>16016.776773405998</v>
      </c>
      <c r="BH32" s="83">
        <f t="shared" si="63"/>
        <v>16529.313630154989</v>
      </c>
      <c r="BI32" s="83">
        <f t="shared" si="63"/>
        <v>17058.251666319949</v>
      </c>
      <c r="BJ32" s="83">
        <f t="shared" si="63"/>
        <v>17604.115719642188</v>
      </c>
      <c r="BK32" s="83">
        <f t="shared" si="63"/>
        <v>18167.447422670739</v>
      </c>
      <c r="BL32" s="83">
        <f t="shared" si="63"/>
        <v>18748.805740196203</v>
      </c>
      <c r="BM32" s="83">
        <f t="shared" ref="BM32:DJ32" si="70">BM112</f>
        <v>19348.767523882481</v>
      </c>
      <c r="BN32" s="83">
        <f t="shared" si="70"/>
        <v>19967.928084646723</v>
      </c>
      <c r="BO32" s="83">
        <f t="shared" si="70"/>
        <v>20606.901783355417</v>
      </c>
      <c r="BP32" s="83">
        <f t="shared" si="70"/>
        <v>21266.32264042279</v>
      </c>
      <c r="BQ32" s="83">
        <f t="shared" si="70"/>
        <v>21946.844964916319</v>
      </c>
      <c r="BR32" s="83">
        <f t="shared" si="70"/>
        <v>22649.144003793641</v>
      </c>
      <c r="BS32" s="83">
        <f t="shared" si="70"/>
        <v>23373.91661191504</v>
      </c>
      <c r="BT32" s="83">
        <f t="shared" si="70"/>
        <v>24121.881943496322</v>
      </c>
      <c r="BU32" s="83">
        <f t="shared" si="70"/>
        <v>24893.782165688204</v>
      </c>
      <c r="BV32" s="83">
        <f t="shared" si="70"/>
        <v>25690.383194990227</v>
      </c>
      <c r="BW32" s="83">
        <f t="shared" si="70"/>
        <v>26512.475457229913</v>
      </c>
      <c r="BX32" s="83">
        <f t="shared" si="70"/>
        <v>27360.874671861271</v>
      </c>
      <c r="BY32" s="83">
        <f t="shared" si="70"/>
        <v>28236.422661360833</v>
      </c>
      <c r="BZ32" s="83">
        <f t="shared" si="70"/>
        <v>29139.988186524381</v>
      </c>
      <c r="CA32" s="83">
        <f t="shared" si="70"/>
        <v>30072.467808493162</v>
      </c>
      <c r="CB32" s="83">
        <f t="shared" si="70"/>
        <v>31034.786778364945</v>
      </c>
      <c r="CC32" s="83">
        <f t="shared" si="70"/>
        <v>32027.899955272624</v>
      </c>
      <c r="CD32" s="83">
        <f t="shared" si="70"/>
        <v>33052.79275384135</v>
      </c>
      <c r="CE32" s="83">
        <f t="shared" si="70"/>
        <v>34110.482121964276</v>
      </c>
      <c r="CF32" s="83">
        <f t="shared" si="70"/>
        <v>35202.017549867131</v>
      </c>
      <c r="CG32" s="83">
        <f t="shared" si="70"/>
        <v>36328.482111462879</v>
      </c>
      <c r="CH32" s="83">
        <f t="shared" si="70"/>
        <v>37490.993539029696</v>
      </c>
      <c r="CI32" s="83">
        <f t="shared" si="70"/>
        <v>38690.705332278645</v>
      </c>
      <c r="CJ32" s="83">
        <f t="shared" si="70"/>
        <v>39928.807902911562</v>
      </c>
      <c r="CK32" s="83">
        <f t="shared" si="70"/>
        <v>41206.529755804731</v>
      </c>
      <c r="CL32" s="83">
        <f t="shared" si="70"/>
        <v>42525.138707990482</v>
      </c>
      <c r="CM32" s="83">
        <f t="shared" si="70"/>
        <v>43885.943146646176</v>
      </c>
      <c r="CN32" s="83">
        <f t="shared" si="70"/>
        <v>45290.293327338855</v>
      </c>
      <c r="CO32" s="83">
        <f t="shared" si="70"/>
        <v>46739.582713813703</v>
      </c>
      <c r="CP32" s="83">
        <f t="shared" si="70"/>
        <v>48235.24936065574</v>
      </c>
      <c r="CQ32" s="83">
        <f t="shared" si="70"/>
        <v>49778.777340196728</v>
      </c>
      <c r="CR32" s="83">
        <f t="shared" si="70"/>
        <v>51371.698215083023</v>
      </c>
      <c r="CS32" s="83">
        <f t="shared" si="70"/>
        <v>53015.592557965683</v>
      </c>
      <c r="CT32" s="83">
        <f t="shared" si="70"/>
        <v>54712.091519820584</v>
      </c>
      <c r="CU32" s="83">
        <f t="shared" si="70"/>
        <v>56462.878448454845</v>
      </c>
      <c r="CV32" s="83">
        <f t="shared" si="70"/>
        <v>58269.6905588054</v>
      </c>
      <c r="CW32" s="83">
        <f t="shared" si="70"/>
        <v>60134.320656687174</v>
      </c>
      <c r="CX32" s="83">
        <f t="shared" si="70"/>
        <v>62058.618917701162</v>
      </c>
      <c r="CY32" s="83">
        <f t="shared" si="70"/>
        <v>64044.494723067604</v>
      </c>
      <c r="CZ32" s="83">
        <f t="shared" si="70"/>
        <v>66093.918554205768</v>
      </c>
      <c r="DA32" s="83">
        <f t="shared" si="70"/>
        <v>68208.923947940348</v>
      </c>
      <c r="DB32" s="83">
        <f t="shared" si="70"/>
        <v>70391.609514274445</v>
      </c>
      <c r="DC32" s="83">
        <f t="shared" si="70"/>
        <v>72644.141018731229</v>
      </c>
      <c r="DD32" s="83">
        <f t="shared" si="70"/>
        <v>74968.753531330629</v>
      </c>
      <c r="DE32" s="83">
        <f t="shared" si="70"/>
        <v>77367.753644333206</v>
      </c>
      <c r="DF32" s="83">
        <f t="shared" si="70"/>
        <v>79843.521760951873</v>
      </c>
      <c r="DG32" s="83">
        <f t="shared" si="70"/>
        <v>82398.514457302328</v>
      </c>
      <c r="DH32" s="83">
        <f t="shared" si="70"/>
        <v>85035.26691993601</v>
      </c>
      <c r="DI32" s="83">
        <f t="shared" si="70"/>
        <v>87756.395461373962</v>
      </c>
      <c r="DJ32" s="83">
        <f t="shared" si="70"/>
        <v>90564.600116137924</v>
      </c>
    </row>
    <row r="33" spans="1:115" x14ac:dyDescent="0.2">
      <c r="A33" t="s">
        <v>58</v>
      </c>
      <c r="B33" s="7" t="str">
        <f t="shared" si="62"/>
        <v>-</v>
      </c>
      <c r="C33" s="20" t="str">
        <f t="shared" si="62"/>
        <v>t/a</v>
      </c>
    </row>
    <row r="34" spans="1:115" x14ac:dyDescent="0.2">
      <c r="A34" t="s">
        <v>58</v>
      </c>
      <c r="B34" s="7" t="str">
        <f t="shared" si="62"/>
        <v>-</v>
      </c>
      <c r="C34" s="20" t="str">
        <f t="shared" si="62"/>
        <v>t/a</v>
      </c>
    </row>
    <row r="35" spans="1:115" x14ac:dyDescent="0.2">
      <c r="A35" t="s">
        <v>58</v>
      </c>
      <c r="B35" s="7" t="str">
        <f t="shared" si="62"/>
        <v>-</v>
      </c>
      <c r="C35" s="20" t="str">
        <f t="shared" si="62"/>
        <v>t/a</v>
      </c>
    </row>
    <row r="36" spans="1:115" x14ac:dyDescent="0.2">
      <c r="A36" t="s">
        <v>58</v>
      </c>
      <c r="B36" s="7" t="str">
        <f t="shared" si="62"/>
        <v>-</v>
      </c>
      <c r="C36" s="20" t="str">
        <f t="shared" si="62"/>
        <v>t/a</v>
      </c>
    </row>
    <row r="37" spans="1:115" x14ac:dyDescent="0.2">
      <c r="A37" t="s">
        <v>58</v>
      </c>
      <c r="B37" s="7" t="str">
        <f t="shared" si="62"/>
        <v>-</v>
      </c>
      <c r="C37" s="20" t="str">
        <f t="shared" si="62"/>
        <v>t/a</v>
      </c>
    </row>
    <row r="38" spans="1:115" x14ac:dyDescent="0.2">
      <c r="A38" t="s">
        <v>58</v>
      </c>
      <c r="B38" s="7" t="str">
        <f t="shared" si="62"/>
        <v>-</v>
      </c>
      <c r="C38" s="20" t="str">
        <f t="shared" si="62"/>
        <v>t/a</v>
      </c>
    </row>
    <row r="39" spans="1:115" x14ac:dyDescent="0.2">
      <c r="A39" t="s">
        <v>58</v>
      </c>
      <c r="B39" s="7" t="str">
        <f t="shared" si="62"/>
        <v>-</v>
      </c>
      <c r="C39" s="20" t="str">
        <f t="shared" si="62"/>
        <v>t/a</v>
      </c>
    </row>
    <row r="40" spans="1:115" x14ac:dyDescent="0.2">
      <c r="A40" t="s">
        <v>58</v>
      </c>
      <c r="B40" s="7" t="str">
        <f t="shared" si="62"/>
        <v>-</v>
      </c>
      <c r="C40" s="20" t="str">
        <f t="shared" si="62"/>
        <v>t/a</v>
      </c>
    </row>
    <row r="41" spans="1:115" x14ac:dyDescent="0.2">
      <c r="A41" t="s">
        <v>58</v>
      </c>
      <c r="B41" s="7" t="str">
        <f t="shared" si="62"/>
        <v>-</v>
      </c>
      <c r="C41" s="20" t="str">
        <f t="shared" si="62"/>
        <v>t/a</v>
      </c>
    </row>
    <row r="42" spans="1:115" x14ac:dyDescent="0.2">
      <c r="A42" t="s">
        <v>58</v>
      </c>
      <c r="B42" s="7" t="str">
        <f t="shared" ref="B42:C45" si="71">B19</f>
        <v>-</v>
      </c>
      <c r="C42" s="20" t="str">
        <f t="shared" si="71"/>
        <v>t/a</v>
      </c>
    </row>
    <row r="43" spans="1:115" x14ac:dyDescent="0.2">
      <c r="A43" t="s">
        <v>58</v>
      </c>
      <c r="B43" s="7" t="str">
        <f t="shared" si="71"/>
        <v>-</v>
      </c>
      <c r="C43" s="20" t="str">
        <f t="shared" si="71"/>
        <v>t/a</v>
      </c>
    </row>
    <row r="44" spans="1:115" x14ac:dyDescent="0.2">
      <c r="A44" t="s">
        <v>58</v>
      </c>
      <c r="B44" s="7" t="str">
        <f t="shared" si="71"/>
        <v>-</v>
      </c>
      <c r="C44" s="20" t="str">
        <f t="shared" si="71"/>
        <v>t/a</v>
      </c>
    </row>
    <row r="45" spans="1:115" s="27" customFormat="1" ht="16" thickBot="1" x14ac:dyDescent="0.25">
      <c r="A45" s="27" t="s">
        <v>58</v>
      </c>
      <c r="B45" s="12" t="str">
        <f t="shared" si="71"/>
        <v>-</v>
      </c>
      <c r="C45" s="19" t="str">
        <f t="shared" si="71"/>
        <v>t/a</v>
      </c>
      <c r="DK45" s="395"/>
    </row>
    <row r="46" spans="1:115" s="59" customFormat="1" ht="17" thickTop="1" thickBot="1" x14ac:dyDescent="0.25">
      <c r="B46" s="60" t="s">
        <v>64</v>
      </c>
      <c r="C46" s="61" t="s">
        <v>2</v>
      </c>
      <c r="D46" s="62">
        <f>SUM(D26:D45)</f>
        <v>5649.3571711589439</v>
      </c>
      <c r="E46" s="62">
        <f t="shared" ref="E46:BL46" si="72">SUM(E26:E45)</f>
        <v>5443.6802368770914</v>
      </c>
      <c r="F46" s="62">
        <f t="shared" si="72"/>
        <v>5531.4366772779968</v>
      </c>
      <c r="G46" s="62">
        <f t="shared" si="72"/>
        <v>5636.3714718103929</v>
      </c>
      <c r="H46" s="62">
        <f t="shared" si="72"/>
        <v>5726.0670008424968</v>
      </c>
      <c r="I46" s="62">
        <f t="shared" si="72"/>
        <v>5929.7750644093021</v>
      </c>
      <c r="J46" s="62">
        <f t="shared" si="72"/>
        <v>10639.023420159341</v>
      </c>
      <c r="K46" s="62">
        <f t="shared" si="72"/>
        <v>13650.816558886105</v>
      </c>
      <c r="L46" s="62">
        <f t="shared" si="72"/>
        <v>14661.444359333062</v>
      </c>
      <c r="M46" s="62">
        <f t="shared" si="72"/>
        <v>13667.364935945739</v>
      </c>
      <c r="N46" s="62">
        <f t="shared" si="72"/>
        <v>13675.653777701998</v>
      </c>
      <c r="O46" s="62">
        <f t="shared" si="72"/>
        <v>14788.500550753897</v>
      </c>
      <c r="P46" s="62">
        <f t="shared" si="72"/>
        <v>13893.206480747936</v>
      </c>
      <c r="Q46" s="62">
        <f t="shared" si="72"/>
        <v>14432.500648639458</v>
      </c>
      <c r="R46" s="62">
        <f t="shared" si="72"/>
        <v>19571.660628903923</v>
      </c>
      <c r="S46" s="62">
        <f t="shared" si="72"/>
        <v>19986.296227854327</v>
      </c>
      <c r="T46" s="62">
        <f t="shared" si="72"/>
        <v>20285.651580726328</v>
      </c>
      <c r="U46" s="62">
        <f t="shared" si="72"/>
        <v>20989.525736594132</v>
      </c>
      <c r="V46" s="62">
        <f t="shared" si="72"/>
        <v>21716.790025779806</v>
      </c>
      <c r="W46" s="62">
        <f t="shared" si="72"/>
        <v>14968.645359973236</v>
      </c>
      <c r="X46" s="62">
        <f t="shared" si="72"/>
        <v>24087.574695737407</v>
      </c>
      <c r="Y46" s="62">
        <f t="shared" si="72"/>
        <v>31088.305625064095</v>
      </c>
      <c r="Z46" s="62">
        <f t="shared" si="72"/>
        <v>32059.463638441182</v>
      </c>
      <c r="AA46" s="62">
        <f t="shared" si="72"/>
        <v>31291.220611079061</v>
      </c>
      <c r="AB46" s="62">
        <f t="shared" si="72"/>
        <v>26223.516930788268</v>
      </c>
      <c r="AC46" s="62">
        <f t="shared" si="72"/>
        <v>23099.830857707984</v>
      </c>
      <c r="AD46" s="62">
        <f t="shared" si="72"/>
        <v>27329.580909223529</v>
      </c>
      <c r="AE46" s="62">
        <f t="shared" si="72"/>
        <v>53740.977924645624</v>
      </c>
      <c r="AF46" s="62">
        <f t="shared" si="72"/>
        <v>75693.631730385954</v>
      </c>
      <c r="AG46" s="62">
        <f t="shared" si="72"/>
        <v>64196.345851873506</v>
      </c>
      <c r="AH46" s="62">
        <f t="shared" si="72"/>
        <v>66250.628919133465</v>
      </c>
      <c r="AI46" s="62">
        <f t="shared" si="72"/>
        <v>68370.649044545731</v>
      </c>
      <c r="AJ46" s="62">
        <f t="shared" si="72"/>
        <v>70558.509813971206</v>
      </c>
      <c r="AK46" s="62">
        <f t="shared" si="72"/>
        <v>72816.382128018289</v>
      </c>
      <c r="AL46" s="62">
        <f t="shared" si="72"/>
        <v>75146.506356114856</v>
      </c>
      <c r="AM46" s="62">
        <f t="shared" si="72"/>
        <v>77551.194559510535</v>
      </c>
      <c r="AN46" s="62">
        <f t="shared" si="72"/>
        <v>80032.832785414896</v>
      </c>
      <c r="AO46" s="62">
        <f t="shared" si="72"/>
        <v>82593.883434548174</v>
      </c>
      <c r="AP46" s="62">
        <f t="shared" si="72"/>
        <v>85236.887704453722</v>
      </c>
      <c r="AQ46" s="62">
        <f t="shared" si="72"/>
        <v>87964.468110996226</v>
      </c>
      <c r="AR46" s="62">
        <f t="shared" si="72"/>
        <v>90779.331090548105</v>
      </c>
      <c r="AS46" s="62">
        <f t="shared" si="72"/>
        <v>93684.269685445674</v>
      </c>
      <c r="AT46" s="62">
        <f t="shared" si="72"/>
        <v>96682.166315379931</v>
      </c>
      <c r="AU46" s="62">
        <f t="shared" si="72"/>
        <v>99775.995637472064</v>
      </c>
      <c r="AV46" s="62">
        <f t="shared" si="72"/>
        <v>102968.82749787119</v>
      </c>
      <c r="AW46" s="62">
        <f t="shared" si="72"/>
        <v>106263.82997780306</v>
      </c>
      <c r="AX46" s="62">
        <f t="shared" si="72"/>
        <v>109664.27253709278</v>
      </c>
      <c r="AY46" s="62">
        <f t="shared" si="72"/>
        <v>113173.52925827974</v>
      </c>
      <c r="AZ46" s="62">
        <f t="shared" si="72"/>
        <v>116795.08219454468</v>
      </c>
      <c r="BA46" s="62">
        <f t="shared" si="72"/>
        <v>120532.52482477014</v>
      </c>
      <c r="BB46" s="62">
        <f t="shared" si="72"/>
        <v>124389.56561916276</v>
      </c>
      <c r="BC46" s="62">
        <f t="shared" si="72"/>
        <v>128370.031718976</v>
      </c>
      <c r="BD46" s="62">
        <f t="shared" si="72"/>
        <v>132477.87273398324</v>
      </c>
      <c r="BE46" s="62">
        <f t="shared" si="72"/>
        <v>136717.16466147068</v>
      </c>
      <c r="BF46" s="62">
        <f t="shared" si="72"/>
        <v>141092.11393063774</v>
      </c>
      <c r="BG46" s="62">
        <f t="shared" si="72"/>
        <v>145607.0615764182</v>
      </c>
      <c r="BH46" s="62">
        <f t="shared" si="72"/>
        <v>150266.48754686356</v>
      </c>
      <c r="BI46" s="62">
        <f t="shared" si="72"/>
        <v>155075.01514836319</v>
      </c>
      <c r="BJ46" s="62">
        <f t="shared" si="72"/>
        <v>160037.41563311082</v>
      </c>
      <c r="BK46" s="62">
        <f t="shared" si="72"/>
        <v>165158.61293337034</v>
      </c>
      <c r="BL46" s="62">
        <f t="shared" si="72"/>
        <v>170443.68854723824</v>
      </c>
      <c r="BM46" s="62">
        <f t="shared" ref="BM46:DJ46" si="73">SUM(BM26:BM45)</f>
        <v>175897.88658074982</v>
      </c>
      <c r="BN46" s="62">
        <f t="shared" si="73"/>
        <v>181526.61895133386</v>
      </c>
      <c r="BO46" s="62">
        <f t="shared" si="73"/>
        <v>187335.47075777655</v>
      </c>
      <c r="BP46" s="62">
        <f t="shared" si="73"/>
        <v>193330.20582202543</v>
      </c>
      <c r="BQ46" s="62">
        <f t="shared" si="73"/>
        <v>199516.77240833029</v>
      </c>
      <c r="BR46" s="62">
        <f t="shared" si="73"/>
        <v>205901.30912539677</v>
      </c>
      <c r="BS46" s="62">
        <f t="shared" si="73"/>
        <v>212490.15101740952</v>
      </c>
      <c r="BT46" s="62">
        <f t="shared" si="73"/>
        <v>219289.83584996665</v>
      </c>
      <c r="BU46" s="62">
        <f t="shared" si="73"/>
        <v>226307.11059716559</v>
      </c>
      <c r="BV46" s="62">
        <f t="shared" si="73"/>
        <v>233548.93813627487</v>
      </c>
      <c r="BW46" s="62">
        <f t="shared" si="73"/>
        <v>241022.50415663567</v>
      </c>
      <c r="BX46" s="62">
        <f t="shared" si="73"/>
        <v>248735.22428964797</v>
      </c>
      <c r="BY46" s="62">
        <f t="shared" si="73"/>
        <v>256694.75146691676</v>
      </c>
      <c r="BZ46" s="62">
        <f t="shared" si="73"/>
        <v>264908.98351385817</v>
      </c>
      <c r="CA46" s="62">
        <f t="shared" si="73"/>
        <v>273386.07098630158</v>
      </c>
      <c r="CB46" s="62">
        <f t="shared" si="73"/>
        <v>282134.42525786324</v>
      </c>
      <c r="CC46" s="62">
        <f t="shared" si="73"/>
        <v>291162.72686611488</v>
      </c>
      <c r="CD46" s="62">
        <f t="shared" si="73"/>
        <v>300479.93412583054</v>
      </c>
      <c r="CE46" s="62">
        <f t="shared" si="73"/>
        <v>310095.29201785714</v>
      </c>
      <c r="CF46" s="62">
        <f t="shared" si="73"/>
        <v>320018.34136242862</v>
      </c>
      <c r="CG46" s="62">
        <f t="shared" si="73"/>
        <v>330258.92828602629</v>
      </c>
      <c r="CH46" s="62">
        <f t="shared" si="73"/>
        <v>340827.21399117919</v>
      </c>
      <c r="CI46" s="62">
        <f t="shared" si="73"/>
        <v>351733.68483889691</v>
      </c>
      <c r="CJ46" s="62">
        <f t="shared" si="73"/>
        <v>362989.16275374155</v>
      </c>
      <c r="CK46" s="62">
        <f t="shared" si="73"/>
        <v>374604.8159618614</v>
      </c>
      <c r="CL46" s="62">
        <f t="shared" si="73"/>
        <v>386592.17007264099</v>
      </c>
      <c r="CM46" s="62">
        <f t="shared" si="73"/>
        <v>398963.11951496545</v>
      </c>
      <c r="CN46" s="62">
        <f t="shared" si="73"/>
        <v>411729.93933944439</v>
      </c>
      <c r="CO46" s="62">
        <f t="shared" si="73"/>
        <v>424905.29739830655</v>
      </c>
      <c r="CP46" s="62">
        <f t="shared" si="73"/>
        <v>438502.26691505243</v>
      </c>
      <c r="CQ46" s="62">
        <f t="shared" si="73"/>
        <v>452534.33945633401</v>
      </c>
      <c r="CR46" s="62">
        <f t="shared" si="73"/>
        <v>467015.43831893685</v>
      </c>
      <c r="CS46" s="62">
        <f t="shared" si="73"/>
        <v>481959.9323451427</v>
      </c>
      <c r="CT46" s="62">
        <f t="shared" si="73"/>
        <v>497382.65018018743</v>
      </c>
      <c r="CU46" s="62">
        <f t="shared" si="73"/>
        <v>513298.89498595346</v>
      </c>
      <c r="CV46" s="62">
        <f t="shared" si="73"/>
        <v>529724.45962550386</v>
      </c>
      <c r="CW46" s="62">
        <f t="shared" si="73"/>
        <v>546675.64233351999</v>
      </c>
      <c r="CX46" s="62">
        <f t="shared" si="73"/>
        <v>564169.26288819266</v>
      </c>
      <c r="CY46" s="62">
        <f t="shared" si="73"/>
        <v>582222.67930061498</v>
      </c>
      <c r="CZ46" s="62">
        <f t="shared" si="73"/>
        <v>600853.80503823468</v>
      </c>
      <c r="DA46" s="62">
        <f t="shared" si="73"/>
        <v>620081.12679945806</v>
      </c>
      <c r="DB46" s="62">
        <f t="shared" si="73"/>
        <v>639923.7228570407</v>
      </c>
      <c r="DC46" s="62">
        <f t="shared" si="73"/>
        <v>660401.28198846616</v>
      </c>
      <c r="DD46" s="62">
        <f t="shared" si="73"/>
        <v>681534.12301209709</v>
      </c>
      <c r="DE46" s="62">
        <f t="shared" si="73"/>
        <v>703343.21494848421</v>
      </c>
      <c r="DF46" s="62">
        <f t="shared" si="73"/>
        <v>725850.19782683568</v>
      </c>
      <c r="DG46" s="62">
        <f t="shared" si="73"/>
        <v>749077.40415729431</v>
      </c>
      <c r="DH46" s="62">
        <f t="shared" si="73"/>
        <v>773047.8810903281</v>
      </c>
      <c r="DI46" s="62">
        <f t="shared" si="73"/>
        <v>797785.41328521853</v>
      </c>
      <c r="DJ46" s="62">
        <f t="shared" si="73"/>
        <v>823314.5465103453</v>
      </c>
      <c r="DK46" s="393"/>
    </row>
    <row r="47" spans="1:115" ht="16" thickTop="1" x14ac:dyDescent="0.2"/>
    <row r="48" spans="1:115" s="45" customFormat="1" ht="58" x14ac:dyDescent="0.2">
      <c r="A48" s="45" t="s">
        <v>59</v>
      </c>
      <c r="B48" s="41" t="e">
        <f ca="1">MID(CELL("Dateiname",$B$2),FIND("]", CELL("Dateiname",$B$2))+1,31)</f>
        <v>#VALUE!</v>
      </c>
      <c r="C48" s="46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t="s">
        <v>59</v>
      </c>
      <c r="B49" s="33" t="s">
        <v>63</v>
      </c>
      <c r="C49" s="34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2" t="s">
        <v>51</v>
      </c>
      <c r="S49" s="491"/>
    </row>
    <row r="50" spans="1:19" ht="42" x14ac:dyDescent="0.2">
      <c r="A50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74">D50+10</f>
        <v>2000</v>
      </c>
      <c r="F50" s="15">
        <f t="shared" si="74"/>
        <v>2010</v>
      </c>
      <c r="G50" s="15">
        <f t="shared" si="74"/>
        <v>2020</v>
      </c>
      <c r="H50" s="15">
        <f t="shared" si="74"/>
        <v>2030</v>
      </c>
      <c r="I50" s="15">
        <f t="shared" si="74"/>
        <v>2040</v>
      </c>
      <c r="J50" s="25">
        <f t="shared" si="74"/>
        <v>2050</v>
      </c>
      <c r="K50" s="15">
        <v>1990</v>
      </c>
      <c r="L50" s="15">
        <f t="shared" ref="L50:Q50" si="75">K50+10</f>
        <v>2000</v>
      </c>
      <c r="M50" s="15">
        <f t="shared" si="75"/>
        <v>2010</v>
      </c>
      <c r="N50" s="15">
        <f t="shared" si="75"/>
        <v>2020</v>
      </c>
      <c r="O50" s="15">
        <f t="shared" si="75"/>
        <v>2030</v>
      </c>
      <c r="P50" s="15">
        <f t="shared" si="75"/>
        <v>2040</v>
      </c>
      <c r="Q50" s="25">
        <f t="shared" si="75"/>
        <v>2050</v>
      </c>
      <c r="R50" s="29" t="s">
        <v>60</v>
      </c>
      <c r="S50" s="30" t="s">
        <v>61</v>
      </c>
    </row>
    <row r="51" spans="1:19" x14ac:dyDescent="0.2">
      <c r="A51" t="s">
        <v>59</v>
      </c>
      <c r="B51" s="7" t="str">
        <f t="shared" ref="B51:B70" si="76">B26</f>
        <v>Batteries</v>
      </c>
      <c r="C51" s="34" t="s">
        <v>63</v>
      </c>
      <c r="D51" s="120">
        <f>'Data Non-Energy-Sector'!J57</f>
        <v>0</v>
      </c>
      <c r="E51" s="122">
        <f>(G51-D51)/(G$50-D$50)*(E$50-D$50)+D51</f>
        <v>3.3333333333333331E-3</v>
      </c>
      <c r="F51" s="122">
        <f>(G51-E51)/(G$50-E$50)*(F$50-E$50)+E51</f>
        <v>6.6666666666666671E-3</v>
      </c>
      <c r="G51" s="120">
        <f>'Data Non-Energy-Sector'!I57</f>
        <v>0.01</v>
      </c>
      <c r="H51" s="122">
        <f>(J51-G51)/(J$50-G$50)*(H$50-G$50)+G51</f>
        <v>0.01</v>
      </c>
      <c r="I51" s="122">
        <f>(J51-H51)/(J$50-H$50)*(I$50-H$50)+H51</f>
        <v>0.01</v>
      </c>
      <c r="J51" s="121">
        <f>'Data Non-Energy-Sector'!K57</f>
        <v>0.01</v>
      </c>
      <c r="K51" s="120">
        <f t="shared" ref="K51:N57" si="77">D51</f>
        <v>0</v>
      </c>
      <c r="L51" s="120">
        <f t="shared" si="77"/>
        <v>3.3333333333333331E-3</v>
      </c>
      <c r="M51" s="120">
        <f t="shared" si="77"/>
        <v>6.6666666666666671E-3</v>
      </c>
      <c r="N51" s="120">
        <f t="shared" si="77"/>
        <v>0.01</v>
      </c>
      <c r="O51" s="122">
        <f>(Q51-N51)/(Q$50-N$50)*(O$50-N$50)+N51</f>
        <v>0.27333333333333332</v>
      </c>
      <c r="P51" s="122">
        <f>(Q51-O51)/(Q$50-O$50)*(P$50-O$50)+O51</f>
        <v>0.53666666666666663</v>
      </c>
      <c r="Q51" s="121">
        <f>'Data Non-Energy-Sector'!L57</f>
        <v>0.8</v>
      </c>
      <c r="R51" s="57">
        <f>'Data Non-Energy-Sector'!G57</f>
        <v>5</v>
      </c>
      <c r="S51" s="252">
        <f t="shared" ref="S51:S57" si="78">(AC26/N26)^(1/(AC$25-N$25))-1</f>
        <v>3.5565039182092306E-2</v>
      </c>
    </row>
    <row r="52" spans="1:19" x14ac:dyDescent="0.2">
      <c r="A52" t="s">
        <v>59</v>
      </c>
      <c r="B52" s="7" t="str">
        <f t="shared" si="76"/>
        <v>Glass &amp; Ceramics</v>
      </c>
      <c r="C52" s="34" t="s">
        <v>63</v>
      </c>
      <c r="D52" s="120">
        <f>'Data Non-Energy-Sector'!J58</f>
        <v>0</v>
      </c>
      <c r="E52" s="122">
        <f t="shared" ref="E52:E57" si="79">(G52-D52)/(G$50-D$50)*(E$50-D$50)+D52</f>
        <v>0</v>
      </c>
      <c r="F52" s="122">
        <f t="shared" ref="F52:F57" si="80">(G52-E52)/(G$50-E$50)*(F$50-E$50)+E52</f>
        <v>0</v>
      </c>
      <c r="G52" s="120">
        <f>'Data Non-Energy-Sector'!I58</f>
        <v>0</v>
      </c>
      <c r="H52" s="122">
        <f t="shared" ref="H52:H57" si="81">(J52-G52)/(J$50-G$50)*(H$50-G$50)+G52</f>
        <v>0</v>
      </c>
      <c r="I52" s="122">
        <f t="shared" ref="I52:I57" si="82">(J52-H52)/(J$50-H$50)*(I$50-H$50)+H52</f>
        <v>0</v>
      </c>
      <c r="J52" s="123">
        <f>'Data Non-Energy-Sector'!K58</f>
        <v>0</v>
      </c>
      <c r="K52" s="120">
        <f>D52</f>
        <v>0</v>
      </c>
      <c r="L52" s="120">
        <f t="shared" si="77"/>
        <v>0</v>
      </c>
      <c r="M52" s="120">
        <f t="shared" ref="M52:M57" si="83">F52</f>
        <v>0</v>
      </c>
      <c r="N52" s="120">
        <f t="shared" ref="N52:N57" si="84">G52</f>
        <v>0</v>
      </c>
      <c r="O52" s="122">
        <f t="shared" ref="O52:O57" si="85">(Q52-N52)/(Q$50-N$50)*(O$50-N$50)+N52</f>
        <v>0</v>
      </c>
      <c r="P52" s="122">
        <f t="shared" ref="P52:P57" si="86">(Q52-O52)/(Q$50-O$50)*(P$50-O$50)+O52</f>
        <v>0</v>
      </c>
      <c r="Q52" s="123">
        <f>'Data Non-Energy-Sector'!L58</f>
        <v>0</v>
      </c>
      <c r="R52" s="57">
        <f>'Data Non-Energy-Sector'!G58</f>
        <v>8</v>
      </c>
      <c r="S52" s="252">
        <f t="shared" si="78"/>
        <v>3.5565039182092306E-2</v>
      </c>
    </row>
    <row r="53" spans="1:19" x14ac:dyDescent="0.2">
      <c r="A53" t="s">
        <v>59</v>
      </c>
      <c r="B53" s="7" t="str">
        <f t="shared" si="76"/>
        <v>Lubricants</v>
      </c>
      <c r="C53" s="34" t="s">
        <v>63</v>
      </c>
      <c r="D53" s="120">
        <f>'Data Non-Energy-Sector'!J59</f>
        <v>0</v>
      </c>
      <c r="E53" s="122">
        <f t="shared" si="79"/>
        <v>0</v>
      </c>
      <c r="F53" s="122">
        <f t="shared" si="80"/>
        <v>0</v>
      </c>
      <c r="G53" s="120">
        <f>'Data Non-Energy-Sector'!I59</f>
        <v>0</v>
      </c>
      <c r="H53" s="122">
        <f t="shared" si="81"/>
        <v>0</v>
      </c>
      <c r="I53" s="122">
        <f t="shared" si="82"/>
        <v>0</v>
      </c>
      <c r="J53" s="123">
        <f>'Data Non-Energy-Sector'!K59</f>
        <v>0</v>
      </c>
      <c r="K53" s="120">
        <f t="shared" ref="K53:K57" si="87">D53</f>
        <v>0</v>
      </c>
      <c r="L53" s="120">
        <f t="shared" si="77"/>
        <v>0</v>
      </c>
      <c r="M53" s="120">
        <f t="shared" si="83"/>
        <v>0</v>
      </c>
      <c r="N53" s="120">
        <f t="shared" si="84"/>
        <v>0</v>
      </c>
      <c r="O53" s="122">
        <f t="shared" si="85"/>
        <v>0</v>
      </c>
      <c r="P53" s="122">
        <f t="shared" si="86"/>
        <v>0</v>
      </c>
      <c r="Q53" s="123">
        <f>'Data Non-Energy-Sector'!L59</f>
        <v>0</v>
      </c>
      <c r="R53" s="57">
        <f>'Data Non-Energy-Sector'!G59</f>
        <v>2</v>
      </c>
      <c r="S53" s="252">
        <f t="shared" si="78"/>
        <v>3.5565039182092306E-2</v>
      </c>
    </row>
    <row r="54" spans="1:19" x14ac:dyDescent="0.2">
      <c r="A54" t="s">
        <v>59</v>
      </c>
      <c r="B54" s="7" t="str">
        <f t="shared" si="76"/>
        <v>Polymer Production</v>
      </c>
      <c r="C54" s="34" t="s">
        <v>63</v>
      </c>
      <c r="D54" s="120">
        <f>'Data Non-Energy-Sector'!J60</f>
        <v>0</v>
      </c>
      <c r="E54" s="122">
        <f t="shared" si="79"/>
        <v>0</v>
      </c>
      <c r="F54" s="122">
        <f t="shared" si="80"/>
        <v>0</v>
      </c>
      <c r="G54" s="120">
        <f>'Data Non-Energy-Sector'!I60</f>
        <v>0</v>
      </c>
      <c r="H54" s="122">
        <f t="shared" si="81"/>
        <v>0</v>
      </c>
      <c r="I54" s="122">
        <f t="shared" si="82"/>
        <v>0</v>
      </c>
      <c r="J54" s="123">
        <f>'Data Non-Energy-Sector'!K60</f>
        <v>0</v>
      </c>
      <c r="K54" s="120">
        <f t="shared" si="87"/>
        <v>0</v>
      </c>
      <c r="L54" s="120">
        <f t="shared" si="77"/>
        <v>0</v>
      </c>
      <c r="M54" s="120">
        <f t="shared" si="83"/>
        <v>0</v>
      </c>
      <c r="N54" s="120">
        <f t="shared" si="84"/>
        <v>0</v>
      </c>
      <c r="O54" s="122">
        <f t="shared" si="85"/>
        <v>0</v>
      </c>
      <c r="P54" s="122">
        <f t="shared" si="86"/>
        <v>0</v>
      </c>
      <c r="Q54" s="123">
        <f>'Data Non-Energy-Sector'!L60</f>
        <v>0</v>
      </c>
      <c r="R54" s="57">
        <f>'Data Non-Energy-Sector'!G60</f>
        <v>5</v>
      </c>
      <c r="S54" s="252">
        <f t="shared" si="78"/>
        <v>3.5565039182092306E-2</v>
      </c>
    </row>
    <row r="55" spans="1:19" x14ac:dyDescent="0.2">
      <c r="A55" t="s">
        <v>59</v>
      </c>
      <c r="B55" s="7" t="str">
        <f t="shared" si="76"/>
        <v>Contious Casting Fluxes</v>
      </c>
      <c r="C55" s="34" t="s">
        <v>63</v>
      </c>
      <c r="D55" s="120">
        <f>'Data Non-Energy-Sector'!J61</f>
        <v>0</v>
      </c>
      <c r="E55" s="122">
        <f t="shared" si="79"/>
        <v>0</v>
      </c>
      <c r="F55" s="122">
        <f t="shared" si="80"/>
        <v>0</v>
      </c>
      <c r="G55" s="120">
        <f>'Data Non-Energy-Sector'!I61</f>
        <v>0</v>
      </c>
      <c r="H55" s="122">
        <f t="shared" si="81"/>
        <v>0</v>
      </c>
      <c r="I55" s="122">
        <f t="shared" si="82"/>
        <v>0</v>
      </c>
      <c r="J55" s="123">
        <f>'Data Non-Energy-Sector'!K61</f>
        <v>0</v>
      </c>
      <c r="K55" s="120">
        <f t="shared" si="87"/>
        <v>0</v>
      </c>
      <c r="L55" s="120">
        <f t="shared" si="77"/>
        <v>0</v>
      </c>
      <c r="M55" s="120">
        <f t="shared" si="83"/>
        <v>0</v>
      </c>
      <c r="N55" s="120">
        <f t="shared" si="84"/>
        <v>0</v>
      </c>
      <c r="O55" s="122">
        <f t="shared" si="85"/>
        <v>0</v>
      </c>
      <c r="P55" s="122">
        <f t="shared" si="86"/>
        <v>0</v>
      </c>
      <c r="Q55" s="123">
        <f>'Data Non-Energy-Sector'!L61</f>
        <v>0</v>
      </c>
      <c r="R55" s="57">
        <f>'Data Non-Energy-Sector'!G61</f>
        <v>0</v>
      </c>
      <c r="S55" s="252">
        <f t="shared" si="78"/>
        <v>3.5565039182092306E-2</v>
      </c>
    </row>
    <row r="56" spans="1:19" x14ac:dyDescent="0.2">
      <c r="A56" t="s">
        <v>59</v>
      </c>
      <c r="B56" s="7" t="str">
        <f t="shared" si="76"/>
        <v>Air Treatement</v>
      </c>
      <c r="C56" s="34" t="s">
        <v>63</v>
      </c>
      <c r="D56" s="120">
        <f>'Data Non-Energy-Sector'!J62</f>
        <v>0</v>
      </c>
      <c r="E56" s="122">
        <f t="shared" si="79"/>
        <v>0</v>
      </c>
      <c r="F56" s="122">
        <f t="shared" si="80"/>
        <v>0</v>
      </c>
      <c r="G56" s="120">
        <f>'Data Non-Energy-Sector'!I62</f>
        <v>0</v>
      </c>
      <c r="H56" s="122">
        <f t="shared" si="81"/>
        <v>0</v>
      </c>
      <c r="I56" s="122">
        <f t="shared" si="82"/>
        <v>0</v>
      </c>
      <c r="J56" s="123">
        <f>'Data Non-Energy-Sector'!K62</f>
        <v>0</v>
      </c>
      <c r="K56" s="120">
        <f t="shared" si="87"/>
        <v>0</v>
      </c>
      <c r="L56" s="120">
        <f t="shared" si="77"/>
        <v>0</v>
      </c>
      <c r="M56" s="120">
        <f t="shared" si="83"/>
        <v>0</v>
      </c>
      <c r="N56" s="120">
        <f t="shared" si="84"/>
        <v>0</v>
      </c>
      <c r="O56" s="122">
        <f t="shared" si="85"/>
        <v>0</v>
      </c>
      <c r="P56" s="122">
        <f t="shared" si="86"/>
        <v>0</v>
      </c>
      <c r="Q56" s="123">
        <f>'Data Non-Energy-Sector'!L62</f>
        <v>0</v>
      </c>
      <c r="R56" s="57">
        <f>'Data Non-Energy-Sector'!G62</f>
        <v>5</v>
      </c>
      <c r="S56" s="252">
        <f t="shared" si="78"/>
        <v>3.5565039182092306E-2</v>
      </c>
    </row>
    <row r="57" spans="1:19" x14ac:dyDescent="0.2">
      <c r="A57" t="s">
        <v>59</v>
      </c>
      <c r="B57" s="7" t="str">
        <f t="shared" si="76"/>
        <v>others</v>
      </c>
      <c r="C57" s="34" t="s">
        <v>63</v>
      </c>
      <c r="D57" s="120">
        <f>'Data Non-Energy-Sector'!J63</f>
        <v>0</v>
      </c>
      <c r="E57" s="122">
        <f t="shared" si="79"/>
        <v>0</v>
      </c>
      <c r="F57" s="122">
        <f t="shared" si="80"/>
        <v>0</v>
      </c>
      <c r="G57" s="120">
        <f>'Data Non-Energy-Sector'!I63</f>
        <v>0</v>
      </c>
      <c r="H57" s="122">
        <f t="shared" si="81"/>
        <v>0</v>
      </c>
      <c r="I57" s="122">
        <f t="shared" si="82"/>
        <v>0</v>
      </c>
      <c r="J57" s="123">
        <f>'Data Non-Energy-Sector'!K63</f>
        <v>0</v>
      </c>
      <c r="K57" s="120">
        <f t="shared" si="87"/>
        <v>0</v>
      </c>
      <c r="L57" s="120">
        <f t="shared" si="77"/>
        <v>0</v>
      </c>
      <c r="M57" s="120">
        <f t="shared" si="83"/>
        <v>0</v>
      </c>
      <c r="N57" s="120">
        <f t="shared" si="84"/>
        <v>0</v>
      </c>
      <c r="O57" s="122">
        <f t="shared" si="85"/>
        <v>0</v>
      </c>
      <c r="P57" s="122">
        <f t="shared" si="86"/>
        <v>0</v>
      </c>
      <c r="Q57" s="123">
        <f>'Data Non-Energy-Sector'!L63</f>
        <v>0</v>
      </c>
      <c r="R57" s="57">
        <f>'Data Non-Energy-Sector'!G63</f>
        <v>10</v>
      </c>
      <c r="S57" s="252">
        <f t="shared" si="78"/>
        <v>3.5565039182092306E-2</v>
      </c>
    </row>
    <row r="58" spans="1:19" x14ac:dyDescent="0.2">
      <c r="A58" t="s">
        <v>59</v>
      </c>
      <c r="B58" s="7" t="str">
        <f t="shared" si="76"/>
        <v>-</v>
      </c>
      <c r="C58" s="34" t="s">
        <v>63</v>
      </c>
      <c r="D58" s="96"/>
      <c r="E58" s="96"/>
      <c r="F58" s="96"/>
      <c r="G58" s="96"/>
      <c r="H58" s="96"/>
      <c r="I58" s="97"/>
      <c r="J58" s="231"/>
      <c r="K58" s="96"/>
      <c r="L58" s="96"/>
      <c r="M58" s="96"/>
      <c r="N58" s="96"/>
      <c r="O58" s="96"/>
      <c r="P58" s="96"/>
      <c r="Q58" s="231"/>
      <c r="S58" s="232"/>
    </row>
    <row r="59" spans="1:19" x14ac:dyDescent="0.2">
      <c r="A59" t="s">
        <v>59</v>
      </c>
      <c r="B59" s="7" t="str">
        <f t="shared" si="76"/>
        <v>-</v>
      </c>
      <c r="C59" s="36" t="s">
        <v>63</v>
      </c>
      <c r="D59" s="96"/>
      <c r="E59" s="96"/>
      <c r="F59" s="96"/>
      <c r="G59" s="96"/>
      <c r="H59" s="96"/>
      <c r="I59" s="97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t="s">
        <v>59</v>
      </c>
      <c r="B60" s="7" t="str">
        <f t="shared" si="76"/>
        <v>-</v>
      </c>
      <c r="C60" s="36" t="s">
        <v>63</v>
      </c>
      <c r="D60" s="96"/>
      <c r="E60" s="96"/>
      <c r="F60" s="96"/>
      <c r="G60" s="96"/>
      <c r="H60" s="96"/>
      <c r="I60" s="97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t="s">
        <v>59</v>
      </c>
      <c r="B61" s="7" t="str">
        <f t="shared" si="76"/>
        <v>-</v>
      </c>
      <c r="C61" s="36" t="s">
        <v>63</v>
      </c>
      <c r="D61" s="96"/>
      <c r="E61" s="96"/>
      <c r="F61" s="96"/>
      <c r="G61" s="96"/>
      <c r="H61" s="96"/>
      <c r="I61" s="97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t="s">
        <v>59</v>
      </c>
      <c r="B62" s="7" t="str">
        <f t="shared" si="76"/>
        <v>-</v>
      </c>
      <c r="C62" s="36" t="s">
        <v>63</v>
      </c>
      <c r="D62" s="96"/>
      <c r="E62" s="96"/>
      <c r="F62" s="96"/>
      <c r="G62" s="97"/>
      <c r="H62" s="96"/>
      <c r="I62" s="97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t="s">
        <v>59</v>
      </c>
      <c r="B63" s="7" t="str">
        <f t="shared" si="76"/>
        <v>-</v>
      </c>
      <c r="C63" s="36" t="s">
        <v>63</v>
      </c>
      <c r="D63" s="96"/>
      <c r="E63" s="96"/>
      <c r="F63" s="96"/>
      <c r="G63" s="96"/>
      <c r="H63" s="96"/>
      <c r="I63" s="97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t="s">
        <v>59</v>
      </c>
      <c r="B64" s="7" t="str">
        <f t="shared" si="76"/>
        <v>-</v>
      </c>
      <c r="C64" s="36" t="s">
        <v>63</v>
      </c>
      <c r="D64" s="96"/>
      <c r="E64" s="96"/>
      <c r="F64" s="96"/>
      <c r="G64" s="96"/>
      <c r="H64" s="96"/>
      <c r="I64" s="97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t="s">
        <v>59</v>
      </c>
      <c r="B65" s="7" t="str">
        <f t="shared" si="76"/>
        <v>-</v>
      </c>
      <c r="C65" s="36" t="s">
        <v>63</v>
      </c>
      <c r="D65" s="96"/>
      <c r="E65" s="96"/>
      <c r="F65" s="96"/>
      <c r="G65" s="96"/>
      <c r="H65" s="96"/>
      <c r="I65" s="97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t="s">
        <v>59</v>
      </c>
      <c r="B66" s="7" t="str">
        <f t="shared" si="76"/>
        <v>-</v>
      </c>
      <c r="C66" s="36" t="s">
        <v>63</v>
      </c>
      <c r="D66" s="96"/>
      <c r="E66" s="96"/>
      <c r="F66" s="96"/>
      <c r="G66" s="96"/>
      <c r="H66" s="96"/>
      <c r="I66" s="97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t="s">
        <v>59</v>
      </c>
      <c r="B67" s="7" t="str">
        <f t="shared" si="76"/>
        <v>-</v>
      </c>
      <c r="C67" s="36" t="s">
        <v>63</v>
      </c>
      <c r="D67" s="96"/>
      <c r="E67" s="96"/>
      <c r="F67" s="96"/>
      <c r="G67" s="96"/>
      <c r="H67" s="96"/>
      <c r="I67" s="97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t="s">
        <v>59</v>
      </c>
      <c r="B68" s="7" t="str">
        <f t="shared" si="76"/>
        <v>-</v>
      </c>
      <c r="C68" s="36" t="s">
        <v>63</v>
      </c>
      <c r="D68" s="96"/>
      <c r="E68" s="96"/>
      <c r="F68" s="96"/>
      <c r="G68" s="96"/>
      <c r="H68" s="96"/>
      <c r="I68" s="97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t="s">
        <v>59</v>
      </c>
      <c r="B69" s="7" t="str">
        <f t="shared" si="76"/>
        <v>-</v>
      </c>
      <c r="C69" s="36" t="s">
        <v>63</v>
      </c>
      <c r="D69" s="96"/>
      <c r="E69" s="96"/>
      <c r="F69" s="96"/>
      <c r="G69" s="96"/>
      <c r="H69" s="96"/>
      <c r="I69" s="97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s="102" customFormat="1" ht="16" thickBot="1" x14ac:dyDescent="0.25">
      <c r="A70" s="102" t="s">
        <v>59</v>
      </c>
      <c r="B70" s="100" t="str">
        <f t="shared" si="76"/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DK70" s="397"/>
    </row>
    <row r="71" spans="1:115" ht="16" thickTop="1" x14ac:dyDescent="0.2">
      <c r="C71" s="34"/>
      <c r="D71" s="96"/>
      <c r="E71" s="493" t="s">
        <v>150</v>
      </c>
      <c r="F71" s="493"/>
      <c r="G71" s="493"/>
      <c r="H71" s="493"/>
      <c r="I71" s="493"/>
      <c r="J71" s="493"/>
      <c r="K71" s="493"/>
      <c r="L71" s="96"/>
      <c r="M71" s="96"/>
      <c r="N71" s="96"/>
      <c r="O71" s="96"/>
      <c r="P71" s="96"/>
      <c r="Q71" s="97"/>
      <c r="S71" s="98"/>
    </row>
    <row r="72" spans="1:115" x14ac:dyDescent="0.2">
      <c r="C72" s="34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115" x14ac:dyDescent="0.2">
      <c r="C73" s="34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115" x14ac:dyDescent="0.2">
      <c r="C74" s="34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O74" s="96"/>
      <c r="P74" s="96"/>
      <c r="Q74" s="97"/>
      <c r="S74" s="98"/>
    </row>
    <row r="77" spans="1:115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64">
        <v>2050</v>
      </c>
      <c r="BM77" s="64">
        <v>2051</v>
      </c>
      <c r="BN77" s="64">
        <v>2052</v>
      </c>
      <c r="BO77" s="64">
        <v>2053</v>
      </c>
      <c r="BP77" s="64">
        <v>2054</v>
      </c>
      <c r="BQ77" s="64">
        <v>2055</v>
      </c>
      <c r="BR77" s="64">
        <v>2056</v>
      </c>
      <c r="BS77" s="64">
        <v>2057</v>
      </c>
      <c r="BT77" s="64">
        <v>2058</v>
      </c>
      <c r="BU77" s="64">
        <v>2059</v>
      </c>
      <c r="BV77" s="64">
        <v>2060</v>
      </c>
      <c r="BW77" s="64">
        <v>2061</v>
      </c>
      <c r="BX77" s="64">
        <v>2062</v>
      </c>
      <c r="BY77" s="64">
        <v>2063</v>
      </c>
      <c r="BZ77" s="64">
        <v>2064</v>
      </c>
      <c r="CA77" s="64">
        <v>2065</v>
      </c>
      <c r="CB77" s="64">
        <v>2066</v>
      </c>
      <c r="CC77" s="64">
        <v>2067</v>
      </c>
      <c r="CD77" s="64">
        <v>2068</v>
      </c>
      <c r="CE77" s="64">
        <v>2069</v>
      </c>
      <c r="CF77" s="64">
        <v>2070</v>
      </c>
      <c r="CG77" s="64">
        <v>2071</v>
      </c>
      <c r="CH77" s="64">
        <v>2072</v>
      </c>
      <c r="CI77" s="64">
        <v>2073</v>
      </c>
      <c r="CJ77" s="64">
        <v>2074</v>
      </c>
      <c r="CK77" s="64">
        <v>2075</v>
      </c>
      <c r="CL77" s="64">
        <v>2076</v>
      </c>
      <c r="CM77" s="64">
        <v>2077</v>
      </c>
      <c r="CN77" s="64">
        <v>2078</v>
      </c>
      <c r="CO77" s="64">
        <v>2079</v>
      </c>
      <c r="CP77" s="64">
        <v>2080</v>
      </c>
      <c r="CQ77" s="64">
        <v>2081</v>
      </c>
      <c r="CR77" s="64">
        <v>2082</v>
      </c>
      <c r="CS77" s="64">
        <v>2083</v>
      </c>
      <c r="CT77" s="64">
        <v>2084</v>
      </c>
      <c r="CU77" s="64">
        <v>2085</v>
      </c>
      <c r="CV77" s="64">
        <v>2086</v>
      </c>
      <c r="CW77" s="64">
        <v>2087</v>
      </c>
      <c r="CX77" s="64">
        <v>2088</v>
      </c>
      <c r="CY77" s="64">
        <v>2089</v>
      </c>
      <c r="CZ77" s="64">
        <v>2090</v>
      </c>
      <c r="DA77" s="64">
        <v>2091</v>
      </c>
      <c r="DB77" s="64">
        <v>2092</v>
      </c>
      <c r="DC77" s="64">
        <v>2093</v>
      </c>
      <c r="DD77" s="64">
        <v>2094</v>
      </c>
      <c r="DE77" s="64">
        <v>2095</v>
      </c>
      <c r="DF77" s="64">
        <v>2096</v>
      </c>
      <c r="DG77" s="64">
        <v>2097</v>
      </c>
      <c r="DH77" s="64">
        <v>2098</v>
      </c>
      <c r="DI77" s="64">
        <v>2099</v>
      </c>
      <c r="DJ77" s="64">
        <v>2100</v>
      </c>
    </row>
    <row r="78" spans="1:115" x14ac:dyDescent="0.2">
      <c r="B78" s="65" t="s">
        <v>87</v>
      </c>
      <c r="C78" s="65" t="s">
        <v>2</v>
      </c>
      <c r="D78" s="66">
        <f>E78/(1+D84)</f>
        <v>5649.3571711589439</v>
      </c>
      <c r="E78" s="66">
        <f>F78/(1+E84)</f>
        <v>5817.6132360345946</v>
      </c>
      <c r="F78" s="66">
        <f>G78/(1+F84)</f>
        <v>5905.3696764354991</v>
      </c>
      <c r="G78" s="66">
        <f>H78/(1+G84)</f>
        <v>6010.3044709678961</v>
      </c>
      <c r="H78" s="236">
        <f>'Framework Data'!H21</f>
        <v>6100</v>
      </c>
      <c r="I78" s="236">
        <f>'Framework Data'!I21</f>
        <v>6300</v>
      </c>
      <c r="J78" s="236">
        <f>'Framework Data'!J21</f>
        <v>11000</v>
      </c>
      <c r="K78" s="236">
        <f>'Framework Data'!K21</f>
        <v>14000</v>
      </c>
      <c r="L78" s="236">
        <f>'Framework Data'!L21</f>
        <v>15000</v>
      </c>
      <c r="M78" s="236">
        <f>'Framework Data'!M21</f>
        <v>14000</v>
      </c>
      <c r="N78" s="236">
        <f>'Framework Data'!N21</f>
        <v>14000</v>
      </c>
      <c r="O78" s="236">
        <f>'Framework Data'!O21</f>
        <v>15100</v>
      </c>
      <c r="P78" s="236">
        <f>'Framework Data'!P21</f>
        <v>14200</v>
      </c>
      <c r="Q78" s="236">
        <f>'Framework Data'!Q21</f>
        <v>15100</v>
      </c>
      <c r="R78" s="236">
        <f>'Framework Data'!R21</f>
        <v>20200</v>
      </c>
      <c r="S78" s="236">
        <f>'Framework Data'!S21</f>
        <v>20600</v>
      </c>
      <c r="T78" s="236">
        <f>'Framework Data'!T21</f>
        <v>23500</v>
      </c>
      <c r="U78" s="236">
        <f>'Framework Data'!U21</f>
        <v>25800</v>
      </c>
      <c r="V78" s="236">
        <f>'Framework Data'!V21</f>
        <v>25400</v>
      </c>
      <c r="W78" s="236">
        <f>'Framework Data'!W21</f>
        <v>18800</v>
      </c>
      <c r="X78" s="236">
        <f>'Framework Data'!X21</f>
        <v>28100</v>
      </c>
      <c r="Y78" s="236">
        <f>'Framework Data'!Y21</f>
        <v>34100</v>
      </c>
      <c r="Z78" s="236">
        <f>'Framework Data'!Z21</f>
        <v>35000</v>
      </c>
      <c r="AA78" s="236">
        <f>'Framework Data'!AA21</f>
        <v>34000</v>
      </c>
      <c r="AB78" s="236">
        <f>'Framework Data'!AB21</f>
        <v>31700</v>
      </c>
      <c r="AC78" s="236">
        <f>'Framework Data'!AC21</f>
        <v>31500</v>
      </c>
      <c r="AD78" s="236">
        <f>'Framework Data'!AD21</f>
        <v>38000</v>
      </c>
      <c r="AE78" s="236">
        <f>'Framework Data'!AE21</f>
        <v>69000</v>
      </c>
      <c r="AF78" s="236">
        <f>'Framework Data'!AF21</f>
        <v>95000</v>
      </c>
      <c r="AG78" s="236">
        <f>'Framework Data'!AG21</f>
        <v>86000</v>
      </c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</row>
    <row r="79" spans="1:115" x14ac:dyDescent="0.2">
      <c r="B79" s="65" t="s">
        <v>152</v>
      </c>
      <c r="C79" s="68" t="s">
        <v>89</v>
      </c>
      <c r="D79" s="70">
        <f t="shared" ref="D79:F79" si="88">E79</f>
        <v>0</v>
      </c>
      <c r="E79" s="70">
        <f t="shared" si="88"/>
        <v>0</v>
      </c>
      <c r="F79" s="70">
        <f t="shared" si="88"/>
        <v>0</v>
      </c>
      <c r="G79" s="70">
        <f>H79</f>
        <v>0</v>
      </c>
      <c r="H79" s="240">
        <f>'Framework Data'!D79</f>
        <v>0</v>
      </c>
      <c r="I79" s="70">
        <f t="shared" ref="I79:X79" si="89">($Y$79-$H$79)/($Y$77-$H$77)+H79</f>
        <v>5.8823529411764712E-4</v>
      </c>
      <c r="J79" s="70">
        <f t="shared" si="89"/>
        <v>1.1764705882352942E-3</v>
      </c>
      <c r="K79" s="70">
        <f t="shared" si="89"/>
        <v>1.7647058823529412E-3</v>
      </c>
      <c r="L79" s="70">
        <f t="shared" si="89"/>
        <v>2.3529411764705885E-3</v>
      </c>
      <c r="M79" s="70">
        <f t="shared" si="89"/>
        <v>2.9411764705882357E-3</v>
      </c>
      <c r="N79" s="70">
        <f t="shared" si="89"/>
        <v>3.5294117647058829E-3</v>
      </c>
      <c r="O79" s="70">
        <f t="shared" si="89"/>
        <v>4.1176470588235297E-3</v>
      </c>
      <c r="P79" s="70">
        <f t="shared" si="89"/>
        <v>4.7058823529411769E-3</v>
      </c>
      <c r="Q79" s="70">
        <f t="shared" si="89"/>
        <v>5.2941176470588241E-3</v>
      </c>
      <c r="R79" s="70">
        <f t="shared" si="89"/>
        <v>5.8823529411764714E-3</v>
      </c>
      <c r="S79" s="70">
        <f t="shared" si="89"/>
        <v>6.4705882352941186E-3</v>
      </c>
      <c r="T79" s="70">
        <f t="shared" si="89"/>
        <v>7.0588235294117658E-3</v>
      </c>
      <c r="U79" s="70">
        <f t="shared" si="89"/>
        <v>7.647058823529413E-3</v>
      </c>
      <c r="V79" s="70">
        <f t="shared" si="89"/>
        <v>8.2352941176470594E-3</v>
      </c>
      <c r="W79" s="70">
        <f t="shared" si="89"/>
        <v>8.8235294117647058E-3</v>
      </c>
      <c r="X79" s="70">
        <f t="shared" si="89"/>
        <v>9.4117647058823521E-3</v>
      </c>
      <c r="Y79" s="240">
        <f>'Framework Data'!E79</f>
        <v>0.01</v>
      </c>
      <c r="Z79" s="70">
        <f>($AG$79-$Y$79)/($AG$77-$Y$77)+Y79</f>
        <v>0.01</v>
      </c>
      <c r="AA79" s="70">
        <f t="shared" ref="AA79:AF79" si="90">($AG$79-$Y$79)/($AG$77-$Y$77)+Z79</f>
        <v>0.01</v>
      </c>
      <c r="AB79" s="70">
        <f t="shared" si="90"/>
        <v>0.01</v>
      </c>
      <c r="AC79" s="70">
        <f t="shared" si="90"/>
        <v>0.01</v>
      </c>
      <c r="AD79" s="70">
        <f t="shared" si="90"/>
        <v>0.01</v>
      </c>
      <c r="AE79" s="70">
        <f t="shared" si="90"/>
        <v>0.01</v>
      </c>
      <c r="AF79" s="70">
        <f t="shared" si="90"/>
        <v>0.01</v>
      </c>
      <c r="AG79" s="240">
        <f>'Framework Data'!G79</f>
        <v>0.01</v>
      </c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</row>
    <row r="80" spans="1:115" x14ac:dyDescent="0.2">
      <c r="B80" s="65" t="s">
        <v>90</v>
      </c>
      <c r="C80" s="65" t="s">
        <v>2</v>
      </c>
      <c r="D80" s="74">
        <f t="shared" ref="D80:AF80" si="91">D78/(1-D79)</f>
        <v>5649.3571711589439</v>
      </c>
      <c r="E80" s="74">
        <f t="shared" si="91"/>
        <v>5817.6132360345946</v>
      </c>
      <c r="F80" s="74">
        <f t="shared" si="91"/>
        <v>5905.3696764354991</v>
      </c>
      <c r="G80" s="74">
        <f t="shared" si="91"/>
        <v>6010.3044709678961</v>
      </c>
      <c r="H80" s="74">
        <f t="shared" si="91"/>
        <v>6100</v>
      </c>
      <c r="I80" s="74">
        <f t="shared" si="91"/>
        <v>6303.7080635668044</v>
      </c>
      <c r="J80" s="74">
        <f t="shared" si="91"/>
        <v>11012.956419316844</v>
      </c>
      <c r="K80" s="74">
        <f t="shared" si="91"/>
        <v>14024.749558043606</v>
      </c>
      <c r="L80" s="74">
        <f t="shared" si="91"/>
        <v>15035.377358490565</v>
      </c>
      <c r="M80" s="74">
        <f t="shared" si="91"/>
        <v>14041.297935103245</v>
      </c>
      <c r="N80" s="74">
        <f t="shared" si="91"/>
        <v>14049.586776859504</v>
      </c>
      <c r="O80" s="74">
        <f t="shared" si="91"/>
        <v>15162.4335499114</v>
      </c>
      <c r="P80" s="74">
        <f t="shared" si="91"/>
        <v>14267.139479905438</v>
      </c>
      <c r="Q80" s="74">
        <f t="shared" si="91"/>
        <v>15180.366646954464</v>
      </c>
      <c r="R80" s="74">
        <f t="shared" si="91"/>
        <v>20319.526627218933</v>
      </c>
      <c r="S80" s="74">
        <f t="shared" si="91"/>
        <v>20734.16222616933</v>
      </c>
      <c r="T80" s="74">
        <f t="shared" si="91"/>
        <v>23667.061611374407</v>
      </c>
      <c r="U80" s="74">
        <f t="shared" si="91"/>
        <v>25998.814463544753</v>
      </c>
      <c r="V80" s="74">
        <f t="shared" si="91"/>
        <v>25610.913404507708</v>
      </c>
      <c r="W80" s="74">
        <f t="shared" si="91"/>
        <v>18967.359050445102</v>
      </c>
      <c r="X80" s="74">
        <f t="shared" si="91"/>
        <v>28366.983372921615</v>
      </c>
      <c r="Y80" s="74">
        <f t="shared" si="91"/>
        <v>34444.444444444445</v>
      </c>
      <c r="Z80" s="74">
        <f t="shared" si="91"/>
        <v>35353.535353535357</v>
      </c>
      <c r="AA80" s="74">
        <f t="shared" si="91"/>
        <v>34343.434343434346</v>
      </c>
      <c r="AB80" s="74">
        <f t="shared" si="91"/>
        <v>32020.202020202021</v>
      </c>
      <c r="AC80" s="74">
        <f t="shared" si="91"/>
        <v>31818.18181818182</v>
      </c>
      <c r="AD80" s="74">
        <f t="shared" si="91"/>
        <v>38383.838383838382</v>
      </c>
      <c r="AE80" s="74">
        <f t="shared" si="91"/>
        <v>69696.969696969696</v>
      </c>
      <c r="AF80" s="74">
        <f t="shared" si="91"/>
        <v>95959.595959595958</v>
      </c>
      <c r="AG80" s="74">
        <f t="shared" ref="AG80" si="92">AG78/(1-AG79)</f>
        <v>86868.686868686869</v>
      </c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</row>
    <row r="81" spans="2:114" x14ac:dyDescent="0.2">
      <c r="B81" s="65" t="s">
        <v>91</v>
      </c>
      <c r="C81" s="65" t="s">
        <v>2</v>
      </c>
      <c r="D81" s="84">
        <f>'Framework Data'!D22</f>
        <v>0</v>
      </c>
      <c r="E81" s="84">
        <f>'Framework Data'!E22</f>
        <v>373.93299915750328</v>
      </c>
      <c r="F81" s="84">
        <f>'Framework Data'!F22</f>
        <v>373.9329991575035</v>
      </c>
      <c r="G81" s="84">
        <f>'Framework Data'!G22</f>
        <v>373.93299915750328</v>
      </c>
      <c r="H81" s="84">
        <f>'Framework Data'!H22</f>
        <v>373.9329991575035</v>
      </c>
      <c r="I81" s="84">
        <f>'Framework Data'!I22</f>
        <v>373.93299915750231</v>
      </c>
      <c r="J81" s="84">
        <f>'Framework Data'!J22</f>
        <v>373.9329991575043</v>
      </c>
      <c r="K81" s="84">
        <f>'Framework Data'!K22</f>
        <v>373.93299915750231</v>
      </c>
      <c r="L81" s="84">
        <f>'Framework Data'!L22</f>
        <v>373.93299915750458</v>
      </c>
      <c r="M81" s="84">
        <f>'Framework Data'!M22</f>
        <v>373.9329991575031</v>
      </c>
      <c r="N81" s="84">
        <f>'Framework Data'!N22</f>
        <v>373.9329991575039</v>
      </c>
      <c r="O81" s="84">
        <f>'Framework Data'!O22</f>
        <v>373.9329991575039</v>
      </c>
      <c r="P81" s="84">
        <f>'Framework Data'!P22</f>
        <v>373.93299915750231</v>
      </c>
      <c r="Q81" s="84">
        <f>'Framework Data'!Q22</f>
        <v>747.86599831500632</v>
      </c>
      <c r="R81" s="84">
        <f>'Framework Data'!R22</f>
        <v>747.86599831500507</v>
      </c>
      <c r="S81" s="84">
        <f>'Framework Data'!S22</f>
        <v>747.86599831500803</v>
      </c>
      <c r="T81" s="84">
        <f>'Framework Data'!T22</f>
        <v>3381.4100306480791</v>
      </c>
      <c r="U81" s="84">
        <f>'Framework Data'!U22</f>
        <v>5009.2887269506218</v>
      </c>
      <c r="V81" s="84">
        <f>'Framework Data'!V22</f>
        <v>3894.1233787279007</v>
      </c>
      <c r="W81" s="84">
        <f>'Framework Data'!W22</f>
        <v>3998.7136904718664</v>
      </c>
      <c r="X81" s="84">
        <f>'Framework Data'!X22</f>
        <v>4279.4086771842076</v>
      </c>
      <c r="Y81" s="84">
        <f>'Framework Data'!Y22</f>
        <v>3356.1388193803459</v>
      </c>
      <c r="Z81" s="84">
        <f>'Framework Data'!Z22</f>
        <v>3294.0717150941755</v>
      </c>
      <c r="AA81" s="84">
        <f>'Framework Data'!AA22</f>
        <v>3052.2137323552788</v>
      </c>
      <c r="AB81" s="84">
        <f>'Framework Data'!AB22</f>
        <v>5796.6850894137533</v>
      </c>
      <c r="AC81" s="84">
        <f>'Framework Data'!AC22</f>
        <v>8718.3509604738392</v>
      </c>
      <c r="AD81" s="84">
        <f>'Framework Data'!AD22</f>
        <v>11054.257474614849</v>
      </c>
      <c r="AE81" s="84">
        <f>'Framework Data'!AE22</f>
        <v>15955.991772324072</v>
      </c>
      <c r="AF81" s="84">
        <f>'Framework Data'!AF22</f>
        <v>20265.964229210007</v>
      </c>
      <c r="AG81" s="84">
        <f>'Framework Data'!AG22</f>
        <v>22672.341016813352</v>
      </c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</row>
    <row r="82" spans="2:114" x14ac:dyDescent="0.2">
      <c r="B82" s="71" t="s">
        <v>92</v>
      </c>
      <c r="C82" s="65" t="s">
        <v>2</v>
      </c>
      <c r="D82" s="74">
        <f t="shared" ref="D82:AF82" si="93">D80-D81</f>
        <v>5649.3571711589439</v>
      </c>
      <c r="E82" s="74">
        <f t="shared" si="93"/>
        <v>5443.6802368770914</v>
      </c>
      <c r="F82" s="74">
        <f t="shared" si="93"/>
        <v>5531.4366772779958</v>
      </c>
      <c r="G82" s="74">
        <f t="shared" si="93"/>
        <v>5636.3714718103929</v>
      </c>
      <c r="H82" s="74">
        <f t="shared" si="93"/>
        <v>5726.0670008424968</v>
      </c>
      <c r="I82" s="74">
        <f t="shared" si="93"/>
        <v>5929.7750644093021</v>
      </c>
      <c r="J82" s="74">
        <f t="shared" si="93"/>
        <v>10639.023420159339</v>
      </c>
      <c r="K82" s="74">
        <f t="shared" si="93"/>
        <v>13650.816558886105</v>
      </c>
      <c r="L82" s="74">
        <f t="shared" si="93"/>
        <v>14661.44435933306</v>
      </c>
      <c r="M82" s="74">
        <f t="shared" si="93"/>
        <v>13667.364935945741</v>
      </c>
      <c r="N82" s="74">
        <f t="shared" si="93"/>
        <v>13675.653777702</v>
      </c>
      <c r="O82" s="74">
        <f t="shared" si="93"/>
        <v>14788.500550753897</v>
      </c>
      <c r="P82" s="74">
        <f t="shared" si="93"/>
        <v>13893.206480747936</v>
      </c>
      <c r="Q82" s="74">
        <f t="shared" si="93"/>
        <v>14432.500648639458</v>
      </c>
      <c r="R82" s="74">
        <f t="shared" si="93"/>
        <v>19571.660628903926</v>
      </c>
      <c r="S82" s="74">
        <f t="shared" si="93"/>
        <v>19986.296227854324</v>
      </c>
      <c r="T82" s="74">
        <f t="shared" si="93"/>
        <v>20285.651580726328</v>
      </c>
      <c r="U82" s="74">
        <f t="shared" si="93"/>
        <v>20989.525736594132</v>
      </c>
      <c r="V82" s="74">
        <f t="shared" si="93"/>
        <v>21716.790025779806</v>
      </c>
      <c r="W82" s="74">
        <f t="shared" si="93"/>
        <v>14968.645359973236</v>
      </c>
      <c r="X82" s="74">
        <f t="shared" si="93"/>
        <v>24087.574695737407</v>
      </c>
      <c r="Y82" s="74">
        <f t="shared" si="93"/>
        <v>31088.305625064098</v>
      </c>
      <c r="Z82" s="74">
        <f t="shared" si="93"/>
        <v>32059.463638441182</v>
      </c>
      <c r="AA82" s="74">
        <f t="shared" si="93"/>
        <v>31291.220611079068</v>
      </c>
      <c r="AB82" s="74">
        <f t="shared" si="93"/>
        <v>26223.516930788268</v>
      </c>
      <c r="AC82" s="74">
        <f t="shared" si="93"/>
        <v>23099.830857707981</v>
      </c>
      <c r="AD82" s="74">
        <f t="shared" si="93"/>
        <v>27329.580909223532</v>
      </c>
      <c r="AE82" s="74">
        <f t="shared" si="93"/>
        <v>53740.977924645624</v>
      </c>
      <c r="AF82" s="74">
        <f t="shared" si="93"/>
        <v>75693.631730385954</v>
      </c>
      <c r="AG82" s="74">
        <f t="shared" ref="AG82" si="94">AG80-AG81</f>
        <v>64196.345851873513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2:114" x14ac:dyDescent="0.2">
      <c r="B83" s="65" t="s">
        <v>93</v>
      </c>
      <c r="C83" s="65" t="s">
        <v>94</v>
      </c>
      <c r="D83" s="238">
        <f>'Framework Data'!D$57</f>
        <v>50950509069488.367</v>
      </c>
      <c r="E83" s="238">
        <f>'Framework Data'!E$57</f>
        <v>51647194959981.109</v>
      </c>
      <c r="F83" s="238">
        <f>'Framework Data'!F$57</f>
        <v>52470667633217.25</v>
      </c>
      <c r="G83" s="238">
        <f>'Framework Data'!G$57</f>
        <v>53337588714185.781</v>
      </c>
      <c r="H83" s="238">
        <f>'Framework Data'!H$57</f>
        <v>54833948860734.422</v>
      </c>
      <c r="I83" s="238">
        <f>'Framework Data'!I$57</f>
        <v>56562297159824.047</v>
      </c>
      <c r="J83" s="238">
        <f>'Framework Data'!J$57</f>
        <v>58705719130559.383</v>
      </c>
      <c r="K83" s="238">
        <f>'Framework Data'!K$57</f>
        <v>60986320577218.547</v>
      </c>
      <c r="L83" s="238">
        <f>'Framework Data'!L$57</f>
        <v>62501121248218.641</v>
      </c>
      <c r="M83" s="238">
        <f>'Framework Data'!M$57</f>
        <v>64690042408440.953</v>
      </c>
      <c r="N83" s="238">
        <f>'Framework Data'!N$57</f>
        <v>67746249355230.945</v>
      </c>
      <c r="O83" s="238">
        <f>'Framework Data'!O$57</f>
        <v>69316442935601.664</v>
      </c>
      <c r="P83" s="238">
        <f>'Framework Data'!P$57</f>
        <v>71196116657664.938</v>
      </c>
      <c r="Q83" s="238">
        <f>'Framework Data'!Q$57</f>
        <v>73854265756934.125</v>
      </c>
      <c r="R83" s="238">
        <f>'Framework Data'!R$57</f>
        <v>77602966693876.203</v>
      </c>
      <c r="S83" s="238">
        <f>'Framework Data'!S$57</f>
        <v>81143163086806.188</v>
      </c>
      <c r="T83" s="238">
        <f>'Framework Data'!T$57</f>
        <v>85317812651766.359</v>
      </c>
      <c r="U83" s="238">
        <f>'Framework Data'!U$57</f>
        <v>89736479352572.125</v>
      </c>
      <c r="V83" s="238">
        <f>'Framework Data'!V$57</f>
        <v>92137080273009.359</v>
      </c>
      <c r="W83" s="238">
        <f>'Framework Data'!W$57</f>
        <v>91525864324734.672</v>
      </c>
      <c r="X83" s="238">
        <f>'Framework Data'!X$57</f>
        <v>96148429697269.094</v>
      </c>
      <c r="Y83" s="238">
        <f>'Framework Data'!Y$57</f>
        <v>99863601661332.016</v>
      </c>
      <c r="Z83" s="238">
        <f>'Framework Data'!Z$57</f>
        <v>103026668031011.92</v>
      </c>
      <c r="AA83" s="238">
        <f>'Framework Data'!AA$57</f>
        <v>106423356016032.61</v>
      </c>
      <c r="AB83" s="238">
        <f>'Framework Data'!AB$57</f>
        <v>110099865752272.81</v>
      </c>
      <c r="AC83" s="238">
        <f>'Framework Data'!AC$57</f>
        <v>113829052972541.62</v>
      </c>
      <c r="AD83" s="238">
        <f>'Framework Data'!AD$57</f>
        <v>117527206583639.56</v>
      </c>
      <c r="AE83" s="238">
        <f>'Framework Data'!AE$57</f>
        <v>121974483812883.59</v>
      </c>
      <c r="AF83" s="238">
        <f>'Framework Data'!AF$57</f>
        <v>126314862833648.59</v>
      </c>
      <c r="AG83" s="238">
        <f>'Framework Data'!AG$57</f>
        <v>129796846031689.72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2:114" x14ac:dyDescent="0.2">
      <c r="B84" s="65" t="s">
        <v>95</v>
      </c>
      <c r="C84" s="65" t="s">
        <v>96</v>
      </c>
      <c r="D84" s="239">
        <f>'Framework Data'!D$60</f>
        <v>2.9783223077951389E-2</v>
      </c>
      <c r="E84" s="239">
        <f>'Framework Data'!E$60</f>
        <v>1.5084612338499283E-2</v>
      </c>
      <c r="F84" s="239">
        <f>'Framework Data'!F$60</f>
        <v>1.7769386216602782E-2</v>
      </c>
      <c r="G84" s="239">
        <f>'Framework Data'!G$60</f>
        <v>1.4923624828886374E-2</v>
      </c>
      <c r="H84" s="239">
        <f>'Framework Data'!H$60</f>
        <v>2.9467757558579138E-2</v>
      </c>
      <c r="I84" s="239">
        <f>'Framework Data'!I$60</f>
        <v>3.0206666325427279E-2</v>
      </c>
      <c r="J84" s="239">
        <f>'Framework Data'!J$60</f>
        <v>3.430991950901259E-2</v>
      </c>
      <c r="K84" s="239">
        <f>'Framework Data'!K$60</f>
        <v>3.7078027769383223E-2</v>
      </c>
      <c r="L84" s="239">
        <f>'Framework Data'!L$60</f>
        <v>2.5600548765354746E-2</v>
      </c>
      <c r="M84" s="239">
        <f>'Framework Data'!M$60</f>
        <v>3.245240311908091E-2</v>
      </c>
      <c r="N84" s="239">
        <f>'Framework Data'!N$60</f>
        <v>4.4254030559922199E-2</v>
      </c>
      <c r="O84" s="239">
        <f>'Framework Data'!O$60</f>
        <v>1.9530011103147588E-2</v>
      </c>
      <c r="P84" s="239">
        <f>'Framework Data'!P$60</f>
        <v>2.1687816746712229E-2</v>
      </c>
      <c r="Q84" s="239">
        <f>'Framework Data'!Q$60</f>
        <v>2.9502309241424173E-2</v>
      </c>
      <c r="R84" s="239">
        <f>'Framework Data'!R$60</f>
        <v>4.407677887295549E-2</v>
      </c>
      <c r="S84" s="239">
        <f>'Framework Data'!S$60</f>
        <v>3.899393075224182E-2</v>
      </c>
      <c r="T84" s="239">
        <f>'Framework Data'!T$60</f>
        <v>4.367086832887395E-2</v>
      </c>
      <c r="U84" s="239">
        <f>'Framework Data'!U$60</f>
        <v>4.3192451722335365E-2</v>
      </c>
      <c r="V84" s="239">
        <f>'Framework Data'!V$60</f>
        <v>1.8588910842709937E-2</v>
      </c>
      <c r="W84" s="239">
        <f>'Framework Data'!W$60</f>
        <v>-1.6664258267650212E-2</v>
      </c>
      <c r="X84" s="239">
        <f>'Framework Data'!X$60</f>
        <v>4.3103796996963692E-2</v>
      </c>
      <c r="Y84" s="239">
        <f>'Framework Data'!Y$60</f>
        <v>3.1267998172018995E-2</v>
      </c>
      <c r="Z84" s="239">
        <f>'Framework Data'!Z$60</f>
        <v>2.519738704496376E-2</v>
      </c>
      <c r="AA84" s="239">
        <f>'Framework Data'!AA$60</f>
        <v>2.6715070444901984E-2</v>
      </c>
      <c r="AB84" s="239">
        <f>'Framework Data'!AB$60</f>
        <v>2.8742216301226052E-2</v>
      </c>
      <c r="AC84" s="239">
        <f>'Framework Data'!AC$60</f>
        <v>2.9190340656972749E-2</v>
      </c>
      <c r="AD84" s="239">
        <f>'Framework Data'!AD$60</f>
        <v>2.6055721933096406E-2</v>
      </c>
      <c r="AE84" s="239">
        <f>'Framework Data'!AE$60</f>
        <v>3.2813286918142379E-2</v>
      </c>
      <c r="AF84" s="239">
        <f>'Framework Data'!AF$60</f>
        <v>3.0340607444099988E-2</v>
      </c>
      <c r="AG84" s="239">
        <f>'Framework Data'!AG$60</f>
        <v>2.3355581404925944E-2</v>
      </c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</row>
    <row r="85" spans="2:114" x14ac:dyDescent="0.2">
      <c r="B85" s="65" t="s">
        <v>97</v>
      </c>
      <c r="C85" s="65" t="s">
        <v>96</v>
      </c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239">
        <f>'Framework Data'!AG$61</f>
        <v>3.2000000000000001E-2</v>
      </c>
      <c r="AH85" s="239">
        <f>'Framework Data'!AH$61</f>
        <v>3.2000000000000001E-2</v>
      </c>
      <c r="AI85" s="239">
        <f>'Framework Data'!AI$61</f>
        <v>3.2000000000000001E-2</v>
      </c>
      <c r="AJ85" s="239">
        <f>'Framework Data'!AJ$61</f>
        <v>3.2000000000000001E-2</v>
      </c>
      <c r="AK85" s="239">
        <f>'Framework Data'!AK$61</f>
        <v>3.2000000000000001E-2</v>
      </c>
      <c r="AL85" s="239">
        <f>'Framework Data'!AL$61</f>
        <v>3.2000000000000001E-2</v>
      </c>
      <c r="AM85" s="239">
        <f>'Framework Data'!AM$61</f>
        <v>3.2000000000000001E-2</v>
      </c>
      <c r="AN85" s="239">
        <f>'Framework Data'!AN$61</f>
        <v>3.2000000000000001E-2</v>
      </c>
      <c r="AO85" s="239">
        <f>'Framework Data'!AO$61</f>
        <v>3.2000000000000001E-2</v>
      </c>
      <c r="AP85" s="239">
        <f>'Framework Data'!AP$61</f>
        <v>3.2000000000000001E-2</v>
      </c>
      <c r="AQ85" s="239">
        <f>'Framework Data'!AQ$61</f>
        <v>3.2000000000000001E-2</v>
      </c>
      <c r="AR85" s="239">
        <f>'Framework Data'!AR$61</f>
        <v>3.2000000000000001E-2</v>
      </c>
      <c r="AS85" s="239">
        <f>'Framework Data'!AS$61</f>
        <v>3.2000000000000001E-2</v>
      </c>
      <c r="AT85" s="239">
        <f>'Framework Data'!AT$61</f>
        <v>3.2000000000000001E-2</v>
      </c>
      <c r="AU85" s="239">
        <f>'Framework Data'!AU$61</f>
        <v>3.2000000000000001E-2</v>
      </c>
      <c r="AV85" s="239">
        <f>'Framework Data'!AV$61</f>
        <v>3.2000000000000001E-2</v>
      </c>
      <c r="AW85" s="239">
        <f>'Framework Data'!AW$61</f>
        <v>3.2000000000000001E-2</v>
      </c>
      <c r="AX85" s="239">
        <f>'Framework Data'!AX$61</f>
        <v>3.2000000000000001E-2</v>
      </c>
      <c r="AY85" s="239">
        <f>'Framework Data'!AY$61</f>
        <v>3.2000000000000001E-2</v>
      </c>
      <c r="AZ85" s="239">
        <f>'Framework Data'!AZ$61</f>
        <v>3.2000000000000001E-2</v>
      </c>
      <c r="BA85" s="239">
        <f>'Framework Data'!BA$61</f>
        <v>3.2000000000000001E-2</v>
      </c>
      <c r="BB85" s="239">
        <f>'Framework Data'!BB$61</f>
        <v>3.2000000000000001E-2</v>
      </c>
      <c r="BC85" s="239">
        <f>'Framework Data'!BC$61</f>
        <v>3.2000000000000001E-2</v>
      </c>
      <c r="BD85" s="239">
        <f>'Framework Data'!BD$61</f>
        <v>3.2000000000000001E-2</v>
      </c>
      <c r="BE85" s="239">
        <f>'Framework Data'!BE$61</f>
        <v>3.2000000000000001E-2</v>
      </c>
      <c r="BF85" s="239">
        <f>'Framework Data'!BF$61</f>
        <v>3.2000000000000001E-2</v>
      </c>
      <c r="BG85" s="239">
        <f>'Framework Data'!BG$61</f>
        <v>3.2000000000000001E-2</v>
      </c>
      <c r="BH85" s="239">
        <f>'Framework Data'!BH$61</f>
        <v>3.2000000000000001E-2</v>
      </c>
      <c r="BI85" s="239">
        <f>'Framework Data'!BI$61</f>
        <v>3.2000000000000001E-2</v>
      </c>
      <c r="BJ85" s="239">
        <f>'Framework Data'!BJ$61</f>
        <v>3.2000000000000001E-2</v>
      </c>
      <c r="BK85" s="239">
        <f>'Framework Data'!BK$61</f>
        <v>3.2000000000000001E-2</v>
      </c>
      <c r="BL85" s="239">
        <f>'Framework Data'!BL$61</f>
        <v>3.2000000000000001E-2</v>
      </c>
      <c r="BM85" s="239">
        <f>'Framework Data'!BM$61</f>
        <v>3.2000000000000001E-2</v>
      </c>
      <c r="BN85" s="239">
        <f>'Framework Data'!BN$61</f>
        <v>3.2000000000000001E-2</v>
      </c>
      <c r="BO85" s="239">
        <f>'Framework Data'!BO$61</f>
        <v>3.2000000000000001E-2</v>
      </c>
      <c r="BP85" s="239">
        <f>'Framework Data'!BP$61</f>
        <v>3.2000000000000001E-2</v>
      </c>
      <c r="BQ85" s="239">
        <f>'Framework Data'!BQ$61</f>
        <v>3.2000000000000001E-2</v>
      </c>
      <c r="BR85" s="239">
        <f>'Framework Data'!BR$61</f>
        <v>3.2000000000000001E-2</v>
      </c>
      <c r="BS85" s="239">
        <f>'Framework Data'!BS$61</f>
        <v>3.2000000000000001E-2</v>
      </c>
      <c r="BT85" s="239">
        <f>'Framework Data'!BT$61</f>
        <v>3.2000000000000001E-2</v>
      </c>
      <c r="BU85" s="239">
        <f>'Framework Data'!BU$61</f>
        <v>3.2000000000000001E-2</v>
      </c>
      <c r="BV85" s="239">
        <f>'Framework Data'!BV$61</f>
        <v>3.2000000000000001E-2</v>
      </c>
      <c r="BW85" s="239">
        <f>'Framework Data'!BW$61</f>
        <v>3.2000000000000001E-2</v>
      </c>
      <c r="BX85" s="239">
        <f>'Framework Data'!BX$61</f>
        <v>3.2000000000000001E-2</v>
      </c>
      <c r="BY85" s="239">
        <f>'Framework Data'!BY$61</f>
        <v>3.2000000000000001E-2</v>
      </c>
      <c r="BZ85" s="239">
        <f>'Framework Data'!BZ$61</f>
        <v>3.2000000000000001E-2</v>
      </c>
      <c r="CA85" s="239">
        <f>'Framework Data'!CA$61</f>
        <v>3.2000000000000001E-2</v>
      </c>
      <c r="CB85" s="239">
        <f>'Framework Data'!CB$61</f>
        <v>3.2000000000000001E-2</v>
      </c>
      <c r="CC85" s="239">
        <f>'Framework Data'!CC$61</f>
        <v>3.2000000000000001E-2</v>
      </c>
      <c r="CD85" s="239">
        <f>'Framework Data'!CD$61</f>
        <v>3.2000000000000001E-2</v>
      </c>
      <c r="CE85" s="239">
        <f>'Framework Data'!CE$61</f>
        <v>3.2000000000000001E-2</v>
      </c>
      <c r="CF85" s="239">
        <f>'Framework Data'!CF$61</f>
        <v>3.2000000000000001E-2</v>
      </c>
      <c r="CG85" s="239">
        <f>'Framework Data'!CG$61</f>
        <v>3.2000000000000001E-2</v>
      </c>
      <c r="CH85" s="239">
        <f>'Framework Data'!CH$61</f>
        <v>3.2000000000000001E-2</v>
      </c>
      <c r="CI85" s="239">
        <f>'Framework Data'!CI$61</f>
        <v>3.2000000000000001E-2</v>
      </c>
      <c r="CJ85" s="239">
        <f>'Framework Data'!CJ$61</f>
        <v>3.2000000000000001E-2</v>
      </c>
      <c r="CK85" s="239">
        <f>'Framework Data'!CK$61</f>
        <v>3.2000000000000001E-2</v>
      </c>
      <c r="CL85" s="239">
        <f>'Framework Data'!CL$61</f>
        <v>3.2000000000000001E-2</v>
      </c>
      <c r="CM85" s="239">
        <f>'Framework Data'!CM$61</f>
        <v>3.2000000000000001E-2</v>
      </c>
      <c r="CN85" s="239">
        <f>'Framework Data'!CN$61</f>
        <v>3.2000000000000001E-2</v>
      </c>
      <c r="CO85" s="239">
        <f>'Framework Data'!CO$61</f>
        <v>3.2000000000000001E-2</v>
      </c>
      <c r="CP85" s="239">
        <f>'Framework Data'!CP$61</f>
        <v>3.2000000000000001E-2</v>
      </c>
      <c r="CQ85" s="239">
        <f>'Framework Data'!CQ$61</f>
        <v>3.2000000000000001E-2</v>
      </c>
      <c r="CR85" s="239">
        <f>'Framework Data'!CR$61</f>
        <v>3.2000000000000001E-2</v>
      </c>
      <c r="CS85" s="239">
        <f>'Framework Data'!CS$61</f>
        <v>3.2000000000000001E-2</v>
      </c>
      <c r="CT85" s="239">
        <f>'Framework Data'!CT$61</f>
        <v>3.2000000000000001E-2</v>
      </c>
      <c r="CU85" s="239">
        <f>'Framework Data'!CU$61</f>
        <v>3.2000000000000001E-2</v>
      </c>
      <c r="CV85" s="239">
        <f>'Framework Data'!CV$61</f>
        <v>3.2000000000000001E-2</v>
      </c>
      <c r="CW85" s="239">
        <f>'Framework Data'!CW$61</f>
        <v>3.2000000000000001E-2</v>
      </c>
      <c r="CX85" s="239">
        <f>'Framework Data'!CX$61</f>
        <v>3.2000000000000001E-2</v>
      </c>
      <c r="CY85" s="239">
        <f>'Framework Data'!CY$61</f>
        <v>3.2000000000000001E-2</v>
      </c>
      <c r="CZ85" s="239">
        <f>'Framework Data'!CZ$61</f>
        <v>3.2000000000000001E-2</v>
      </c>
      <c r="DA85" s="239">
        <f>'Framework Data'!DA$61</f>
        <v>3.2000000000000001E-2</v>
      </c>
      <c r="DB85" s="239">
        <f>'Framework Data'!DB$61</f>
        <v>3.2000000000000001E-2</v>
      </c>
      <c r="DC85" s="239">
        <f>'Framework Data'!DC$61</f>
        <v>3.2000000000000001E-2</v>
      </c>
      <c r="DD85" s="239">
        <f>'Framework Data'!DD$61</f>
        <v>3.2000000000000001E-2</v>
      </c>
      <c r="DE85" s="239">
        <f>'Framework Data'!DE$61</f>
        <v>3.2000000000000001E-2</v>
      </c>
      <c r="DF85" s="239">
        <f>'Framework Data'!DF$61</f>
        <v>3.2000000000000001E-2</v>
      </c>
      <c r="DG85" s="239">
        <f>'Framework Data'!DG$61</f>
        <v>3.2000000000000001E-2</v>
      </c>
      <c r="DH85" s="239">
        <f>'Framework Data'!DH$61</f>
        <v>3.2000000000000001E-2</v>
      </c>
      <c r="DI85" s="239">
        <f>'Framework Data'!DI$61</f>
        <v>3.2000000000000001E-2</v>
      </c>
      <c r="DJ85" s="239">
        <f>'Framework Data'!DJ$61</f>
        <v>3.2000000000000001E-2</v>
      </c>
    </row>
    <row r="86" spans="2:114" x14ac:dyDescent="0.2">
      <c r="B86" s="65" t="s">
        <v>98</v>
      </c>
      <c r="C86" s="65" t="s">
        <v>96</v>
      </c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239">
        <f>'Framework Data'!AG$62</f>
        <v>3.2000000000000001E-2</v>
      </c>
      <c r="AH86" s="239">
        <f>'Framework Data'!AH$62</f>
        <v>3.2000000000000001E-2</v>
      </c>
      <c r="AI86" s="239">
        <f>'Framework Data'!AI$62</f>
        <v>3.2000000000000001E-2</v>
      </c>
      <c r="AJ86" s="239">
        <f>'Framework Data'!AJ$62</f>
        <v>3.2000000000000001E-2</v>
      </c>
      <c r="AK86" s="239">
        <f>'Framework Data'!AK$62</f>
        <v>3.2000000000000001E-2</v>
      </c>
      <c r="AL86" s="239">
        <f>'Framework Data'!AL$62</f>
        <v>3.2000000000000001E-2</v>
      </c>
      <c r="AM86" s="239">
        <f>'Framework Data'!AM$62</f>
        <v>3.2000000000000001E-2</v>
      </c>
      <c r="AN86" s="239">
        <f>'Framework Data'!AN$62</f>
        <v>3.2000000000000001E-2</v>
      </c>
      <c r="AO86" s="239">
        <f>'Framework Data'!AO$62</f>
        <v>3.2000000000000001E-2</v>
      </c>
      <c r="AP86" s="239">
        <f>'Framework Data'!AP$62</f>
        <v>3.2000000000000001E-2</v>
      </c>
      <c r="AQ86" s="239">
        <f>'Framework Data'!AQ$62</f>
        <v>3.2000000000000001E-2</v>
      </c>
      <c r="AR86" s="239">
        <f>'Framework Data'!AR$62</f>
        <v>3.2000000000000001E-2</v>
      </c>
      <c r="AS86" s="239">
        <f>'Framework Data'!AS$62</f>
        <v>3.2000000000000001E-2</v>
      </c>
      <c r="AT86" s="239">
        <f>'Framework Data'!AT$62</f>
        <v>3.2000000000000001E-2</v>
      </c>
      <c r="AU86" s="239">
        <f>'Framework Data'!AU$62</f>
        <v>3.2000000000000001E-2</v>
      </c>
      <c r="AV86" s="239">
        <f>'Framework Data'!AV$62</f>
        <v>3.2000000000000001E-2</v>
      </c>
      <c r="AW86" s="239">
        <f>'Framework Data'!AW$62</f>
        <v>3.2000000000000001E-2</v>
      </c>
      <c r="AX86" s="239">
        <f>'Framework Data'!AX$62</f>
        <v>3.2000000000000001E-2</v>
      </c>
      <c r="AY86" s="239">
        <f>'Framework Data'!AY$62</f>
        <v>3.2000000000000001E-2</v>
      </c>
      <c r="AZ86" s="239">
        <f>'Framework Data'!AZ$62</f>
        <v>3.2000000000000001E-2</v>
      </c>
      <c r="BA86" s="239">
        <f>'Framework Data'!BA$62</f>
        <v>3.2000000000000001E-2</v>
      </c>
      <c r="BB86" s="239">
        <f>'Framework Data'!BB$62</f>
        <v>3.2000000000000001E-2</v>
      </c>
      <c r="BC86" s="239">
        <f>'Framework Data'!BC$62</f>
        <v>3.2000000000000001E-2</v>
      </c>
      <c r="BD86" s="239">
        <f>'Framework Data'!BD$62</f>
        <v>3.2000000000000001E-2</v>
      </c>
      <c r="BE86" s="239">
        <f>'Framework Data'!BE$62</f>
        <v>3.2000000000000001E-2</v>
      </c>
      <c r="BF86" s="239">
        <f>'Framework Data'!BF$62</f>
        <v>3.2000000000000001E-2</v>
      </c>
      <c r="BG86" s="239">
        <f>'Framework Data'!BG$62</f>
        <v>3.2000000000000001E-2</v>
      </c>
      <c r="BH86" s="239">
        <f>'Framework Data'!BH$62</f>
        <v>3.2000000000000001E-2</v>
      </c>
      <c r="BI86" s="239">
        <f>'Framework Data'!BI$62</f>
        <v>3.2000000000000001E-2</v>
      </c>
      <c r="BJ86" s="239">
        <f>'Framework Data'!BJ$62</f>
        <v>3.2000000000000001E-2</v>
      </c>
      <c r="BK86" s="239">
        <f>'Framework Data'!BK$62</f>
        <v>3.2000000000000001E-2</v>
      </c>
      <c r="BL86" s="239">
        <f>'Framework Data'!BL$62</f>
        <v>3.2000000000000001E-2</v>
      </c>
      <c r="BM86" s="239">
        <f>'Framework Data'!BM$62</f>
        <v>3.2000000000000001E-2</v>
      </c>
      <c r="BN86" s="239">
        <f>'Framework Data'!BN$62</f>
        <v>3.2000000000000001E-2</v>
      </c>
      <c r="BO86" s="239">
        <f>'Framework Data'!BO$62</f>
        <v>3.2000000000000001E-2</v>
      </c>
      <c r="BP86" s="239">
        <f>'Framework Data'!BP$62</f>
        <v>3.2000000000000001E-2</v>
      </c>
      <c r="BQ86" s="239">
        <f>'Framework Data'!BQ$62</f>
        <v>3.2000000000000001E-2</v>
      </c>
      <c r="BR86" s="239">
        <f>'Framework Data'!BR$62</f>
        <v>3.2000000000000001E-2</v>
      </c>
      <c r="BS86" s="239">
        <f>'Framework Data'!BS$62</f>
        <v>3.2000000000000001E-2</v>
      </c>
      <c r="BT86" s="239">
        <f>'Framework Data'!BT$62</f>
        <v>3.2000000000000001E-2</v>
      </c>
      <c r="BU86" s="239">
        <f>'Framework Data'!BU$62</f>
        <v>3.2000000000000001E-2</v>
      </c>
      <c r="BV86" s="239">
        <f>'Framework Data'!BV$62</f>
        <v>3.2000000000000001E-2</v>
      </c>
      <c r="BW86" s="239">
        <f>'Framework Data'!BW$62</f>
        <v>3.2000000000000001E-2</v>
      </c>
      <c r="BX86" s="239">
        <f>'Framework Data'!BX$62</f>
        <v>3.2000000000000001E-2</v>
      </c>
      <c r="BY86" s="239">
        <f>'Framework Data'!BY$62</f>
        <v>3.2000000000000001E-2</v>
      </c>
      <c r="BZ86" s="239">
        <f>'Framework Data'!BZ$62</f>
        <v>3.2000000000000001E-2</v>
      </c>
      <c r="CA86" s="239">
        <f>'Framework Data'!CA$62</f>
        <v>3.2000000000000001E-2</v>
      </c>
      <c r="CB86" s="239">
        <f>'Framework Data'!CB$62</f>
        <v>3.2000000000000001E-2</v>
      </c>
      <c r="CC86" s="239">
        <f>'Framework Data'!CC$62</f>
        <v>3.2000000000000001E-2</v>
      </c>
      <c r="CD86" s="239">
        <f>'Framework Data'!CD$62</f>
        <v>3.2000000000000001E-2</v>
      </c>
      <c r="CE86" s="239">
        <f>'Framework Data'!CE$62</f>
        <v>3.2000000000000001E-2</v>
      </c>
      <c r="CF86" s="239">
        <f>'Framework Data'!CF$62</f>
        <v>3.2000000000000001E-2</v>
      </c>
      <c r="CG86" s="239">
        <f>'Framework Data'!CG$62</f>
        <v>3.2000000000000001E-2</v>
      </c>
      <c r="CH86" s="239">
        <f>'Framework Data'!CH$62</f>
        <v>3.2000000000000001E-2</v>
      </c>
      <c r="CI86" s="239">
        <f>'Framework Data'!CI$62</f>
        <v>3.2000000000000001E-2</v>
      </c>
      <c r="CJ86" s="239">
        <f>'Framework Data'!CJ$62</f>
        <v>3.2000000000000001E-2</v>
      </c>
      <c r="CK86" s="239">
        <f>'Framework Data'!CK$62</f>
        <v>3.2000000000000001E-2</v>
      </c>
      <c r="CL86" s="239">
        <f>'Framework Data'!CL$62</f>
        <v>3.2000000000000001E-2</v>
      </c>
      <c r="CM86" s="239">
        <f>'Framework Data'!CM$62</f>
        <v>3.2000000000000001E-2</v>
      </c>
      <c r="CN86" s="239">
        <f>'Framework Data'!CN$62</f>
        <v>3.2000000000000001E-2</v>
      </c>
      <c r="CO86" s="239">
        <f>'Framework Data'!CO$62</f>
        <v>3.2000000000000001E-2</v>
      </c>
      <c r="CP86" s="239">
        <f>'Framework Data'!CP$62</f>
        <v>3.2000000000000001E-2</v>
      </c>
      <c r="CQ86" s="239">
        <f>'Framework Data'!CQ$62</f>
        <v>3.2000000000000001E-2</v>
      </c>
      <c r="CR86" s="239">
        <f>'Framework Data'!CR$62</f>
        <v>3.2000000000000001E-2</v>
      </c>
      <c r="CS86" s="239">
        <f>'Framework Data'!CS$62</f>
        <v>3.2000000000000001E-2</v>
      </c>
      <c r="CT86" s="239">
        <f>'Framework Data'!CT$62</f>
        <v>3.2000000000000001E-2</v>
      </c>
      <c r="CU86" s="239">
        <f>'Framework Data'!CU$62</f>
        <v>3.2000000000000001E-2</v>
      </c>
      <c r="CV86" s="239">
        <f>'Framework Data'!CV$62</f>
        <v>3.2000000000000001E-2</v>
      </c>
      <c r="CW86" s="239">
        <f>'Framework Data'!CW$62</f>
        <v>3.2000000000000001E-2</v>
      </c>
      <c r="CX86" s="239">
        <f>'Framework Data'!CX$62</f>
        <v>3.2000000000000001E-2</v>
      </c>
      <c r="CY86" s="239">
        <f>'Framework Data'!CY$62</f>
        <v>3.2000000000000001E-2</v>
      </c>
      <c r="CZ86" s="239">
        <f>'Framework Data'!CZ$62</f>
        <v>3.2000000000000001E-2</v>
      </c>
      <c r="DA86" s="239">
        <f>'Framework Data'!DA$62</f>
        <v>3.2000000000000001E-2</v>
      </c>
      <c r="DB86" s="239">
        <f>'Framework Data'!DB$62</f>
        <v>3.2000000000000001E-2</v>
      </c>
      <c r="DC86" s="239">
        <f>'Framework Data'!DC$62</f>
        <v>3.2000000000000001E-2</v>
      </c>
      <c r="DD86" s="239">
        <f>'Framework Data'!DD$62</f>
        <v>3.2000000000000001E-2</v>
      </c>
      <c r="DE86" s="239">
        <f>'Framework Data'!DE$62</f>
        <v>3.2000000000000001E-2</v>
      </c>
      <c r="DF86" s="239">
        <f>'Framework Data'!DF$62</f>
        <v>3.2000000000000001E-2</v>
      </c>
      <c r="DG86" s="239">
        <f>'Framework Data'!DG$62</f>
        <v>3.2000000000000001E-2</v>
      </c>
      <c r="DH86" s="239">
        <f>'Framework Data'!DH$62</f>
        <v>3.2000000000000001E-2</v>
      </c>
      <c r="DI86" s="239">
        <f>'Framework Data'!DI$62</f>
        <v>3.2000000000000001E-2</v>
      </c>
      <c r="DJ86" s="239">
        <f>'Framework Data'!DJ$62</f>
        <v>3.2000000000000001E-2</v>
      </c>
    </row>
    <row r="87" spans="2:114" x14ac:dyDescent="0.2"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</row>
    <row r="88" spans="2:114" x14ac:dyDescent="0.2">
      <c r="B88" s="64" t="s">
        <v>99</v>
      </c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</row>
    <row r="89" spans="2:114" x14ac:dyDescent="0.2">
      <c r="B89" s="236" t="str">
        <f t="shared" ref="B89:B95" si="95">B3</f>
        <v>Batteries</v>
      </c>
      <c r="C89" s="65" t="s">
        <v>96</v>
      </c>
      <c r="D89" s="70">
        <f t="shared" ref="D89:AE95" si="96">E89</f>
        <v>0.39</v>
      </c>
      <c r="E89" s="70">
        <f t="shared" si="96"/>
        <v>0.39</v>
      </c>
      <c r="F89" s="70">
        <f t="shared" si="96"/>
        <v>0.39</v>
      </c>
      <c r="G89" s="70">
        <f t="shared" si="96"/>
        <v>0.39</v>
      </c>
      <c r="H89" s="70">
        <f t="shared" si="96"/>
        <v>0.39</v>
      </c>
      <c r="I89" s="70">
        <f t="shared" si="96"/>
        <v>0.39</v>
      </c>
      <c r="J89" s="70">
        <f t="shared" si="96"/>
        <v>0.39</v>
      </c>
      <c r="K89" s="70">
        <f t="shared" si="96"/>
        <v>0.39</v>
      </c>
      <c r="L89" s="70">
        <f t="shared" si="96"/>
        <v>0.39</v>
      </c>
      <c r="M89" s="70">
        <f t="shared" si="96"/>
        <v>0.39</v>
      </c>
      <c r="N89" s="70">
        <f t="shared" si="96"/>
        <v>0.39</v>
      </c>
      <c r="O89" s="70">
        <f t="shared" si="96"/>
        <v>0.39</v>
      </c>
      <c r="P89" s="70">
        <f t="shared" si="96"/>
        <v>0.39</v>
      </c>
      <c r="Q89" s="70">
        <f t="shared" si="96"/>
        <v>0.39</v>
      </c>
      <c r="R89" s="70">
        <f t="shared" si="96"/>
        <v>0.39</v>
      </c>
      <c r="S89" s="70">
        <f t="shared" si="96"/>
        <v>0.39</v>
      </c>
      <c r="T89" s="70">
        <f t="shared" si="96"/>
        <v>0.39</v>
      </c>
      <c r="U89" s="70">
        <f t="shared" si="96"/>
        <v>0.39</v>
      </c>
      <c r="V89" s="70">
        <f t="shared" si="96"/>
        <v>0.39</v>
      </c>
      <c r="W89" s="70">
        <f t="shared" si="96"/>
        <v>0.39</v>
      </c>
      <c r="X89" s="70">
        <f t="shared" si="96"/>
        <v>0.39</v>
      </c>
      <c r="Y89" s="70">
        <f t="shared" si="96"/>
        <v>0.39</v>
      </c>
      <c r="Z89" s="70">
        <f t="shared" si="96"/>
        <v>0.39</v>
      </c>
      <c r="AA89" s="70">
        <f t="shared" si="96"/>
        <v>0.39</v>
      </c>
      <c r="AB89" s="70">
        <f t="shared" si="96"/>
        <v>0.39</v>
      </c>
      <c r="AC89" s="70">
        <f t="shared" si="96"/>
        <v>0.39</v>
      </c>
      <c r="AD89" s="70">
        <f t="shared" si="96"/>
        <v>0.39</v>
      </c>
      <c r="AE89" s="70">
        <f t="shared" si="96"/>
        <v>0.39</v>
      </c>
      <c r="AF89" s="70">
        <f>AG89</f>
        <v>0.39</v>
      </c>
      <c r="AG89" s="254">
        <f>'Data Non-Energy-Sector'!E57</f>
        <v>0.39</v>
      </c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</row>
    <row r="90" spans="2:114" x14ac:dyDescent="0.2">
      <c r="B90" s="236" t="str">
        <f t="shared" si="95"/>
        <v>Glass &amp; Ceramics</v>
      </c>
      <c r="C90" s="65" t="s">
        <v>96</v>
      </c>
      <c r="D90" s="70">
        <f t="shared" si="96"/>
        <v>0.3</v>
      </c>
      <c r="E90" s="70">
        <f t="shared" si="96"/>
        <v>0.3</v>
      </c>
      <c r="F90" s="70">
        <f t="shared" si="96"/>
        <v>0.3</v>
      </c>
      <c r="G90" s="70">
        <f t="shared" si="96"/>
        <v>0.3</v>
      </c>
      <c r="H90" s="70">
        <f t="shared" si="96"/>
        <v>0.3</v>
      </c>
      <c r="I90" s="70">
        <f t="shared" si="96"/>
        <v>0.3</v>
      </c>
      <c r="J90" s="70">
        <f t="shared" si="96"/>
        <v>0.3</v>
      </c>
      <c r="K90" s="70">
        <f t="shared" si="96"/>
        <v>0.3</v>
      </c>
      <c r="L90" s="70">
        <f t="shared" si="96"/>
        <v>0.3</v>
      </c>
      <c r="M90" s="70">
        <f t="shared" si="96"/>
        <v>0.3</v>
      </c>
      <c r="N90" s="70">
        <f t="shared" si="96"/>
        <v>0.3</v>
      </c>
      <c r="O90" s="70">
        <f t="shared" si="96"/>
        <v>0.3</v>
      </c>
      <c r="P90" s="70">
        <f t="shared" si="96"/>
        <v>0.3</v>
      </c>
      <c r="Q90" s="70">
        <f t="shared" si="96"/>
        <v>0.3</v>
      </c>
      <c r="R90" s="70">
        <f t="shared" si="96"/>
        <v>0.3</v>
      </c>
      <c r="S90" s="70">
        <f t="shared" si="96"/>
        <v>0.3</v>
      </c>
      <c r="T90" s="70">
        <f t="shared" si="96"/>
        <v>0.3</v>
      </c>
      <c r="U90" s="70">
        <f t="shared" si="96"/>
        <v>0.3</v>
      </c>
      <c r="V90" s="70">
        <f t="shared" si="96"/>
        <v>0.3</v>
      </c>
      <c r="W90" s="70">
        <f t="shared" si="96"/>
        <v>0.3</v>
      </c>
      <c r="X90" s="70">
        <f t="shared" si="96"/>
        <v>0.3</v>
      </c>
      <c r="Y90" s="70">
        <f t="shared" si="96"/>
        <v>0.3</v>
      </c>
      <c r="Z90" s="70">
        <f t="shared" si="96"/>
        <v>0.3</v>
      </c>
      <c r="AA90" s="70">
        <f t="shared" si="96"/>
        <v>0.3</v>
      </c>
      <c r="AB90" s="70">
        <f t="shared" si="96"/>
        <v>0.3</v>
      </c>
      <c r="AC90" s="70">
        <f t="shared" si="96"/>
        <v>0.3</v>
      </c>
      <c r="AD90" s="70">
        <f t="shared" si="96"/>
        <v>0.3</v>
      </c>
      <c r="AE90" s="70">
        <f t="shared" si="96"/>
        <v>0.3</v>
      </c>
      <c r="AF90" s="70">
        <f t="shared" ref="AF90:AF95" si="97">AG90</f>
        <v>0.3</v>
      </c>
      <c r="AG90" s="254">
        <f>'Data Non-Energy-Sector'!E58</f>
        <v>0.3</v>
      </c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  <c r="CJ90" s="73"/>
      <c r="CK90" s="73"/>
      <c r="CL90" s="73"/>
      <c r="CM90" s="73"/>
      <c r="CN90" s="73"/>
      <c r="CO90" s="73"/>
      <c r="CP90" s="73"/>
      <c r="CQ90" s="73"/>
      <c r="CR90" s="73"/>
      <c r="CS90" s="73"/>
      <c r="CT90" s="73"/>
      <c r="CU90" s="73"/>
      <c r="CV90" s="73"/>
      <c r="CW90" s="73"/>
      <c r="CX90" s="73"/>
      <c r="CY90" s="73"/>
      <c r="CZ90" s="73"/>
      <c r="DA90" s="73"/>
      <c r="DB90" s="73"/>
      <c r="DC90" s="73"/>
      <c r="DD90" s="73"/>
      <c r="DE90" s="73"/>
      <c r="DF90" s="73"/>
      <c r="DG90" s="73"/>
      <c r="DH90" s="73"/>
      <c r="DI90" s="73"/>
      <c r="DJ90" s="73"/>
    </row>
    <row r="91" spans="2:114" x14ac:dyDescent="0.2">
      <c r="B91" s="236" t="str">
        <f t="shared" si="95"/>
        <v>Lubricants</v>
      </c>
      <c r="C91" s="65" t="s">
        <v>96</v>
      </c>
      <c r="D91" s="70">
        <f t="shared" si="96"/>
        <v>0.08</v>
      </c>
      <c r="E91" s="70">
        <f t="shared" si="96"/>
        <v>0.08</v>
      </c>
      <c r="F91" s="70">
        <f t="shared" si="96"/>
        <v>0.08</v>
      </c>
      <c r="G91" s="70">
        <f t="shared" si="96"/>
        <v>0.08</v>
      </c>
      <c r="H91" s="70">
        <f t="shared" si="96"/>
        <v>0.08</v>
      </c>
      <c r="I91" s="70">
        <f t="shared" si="96"/>
        <v>0.08</v>
      </c>
      <c r="J91" s="70">
        <f t="shared" si="96"/>
        <v>0.08</v>
      </c>
      <c r="K91" s="70">
        <f t="shared" si="96"/>
        <v>0.08</v>
      </c>
      <c r="L91" s="70">
        <f t="shared" si="96"/>
        <v>0.08</v>
      </c>
      <c r="M91" s="70">
        <f t="shared" si="96"/>
        <v>0.08</v>
      </c>
      <c r="N91" s="70">
        <f t="shared" si="96"/>
        <v>0.08</v>
      </c>
      <c r="O91" s="70">
        <f t="shared" si="96"/>
        <v>0.08</v>
      </c>
      <c r="P91" s="70">
        <f t="shared" si="96"/>
        <v>0.08</v>
      </c>
      <c r="Q91" s="70">
        <f t="shared" si="96"/>
        <v>0.08</v>
      </c>
      <c r="R91" s="70">
        <f t="shared" si="96"/>
        <v>0.08</v>
      </c>
      <c r="S91" s="70">
        <f t="shared" si="96"/>
        <v>0.08</v>
      </c>
      <c r="T91" s="70">
        <f t="shared" si="96"/>
        <v>0.08</v>
      </c>
      <c r="U91" s="70">
        <f t="shared" si="96"/>
        <v>0.08</v>
      </c>
      <c r="V91" s="70">
        <f t="shared" si="96"/>
        <v>0.08</v>
      </c>
      <c r="W91" s="70">
        <f t="shared" si="96"/>
        <v>0.08</v>
      </c>
      <c r="X91" s="70">
        <f t="shared" si="96"/>
        <v>0.08</v>
      </c>
      <c r="Y91" s="70">
        <f t="shared" si="96"/>
        <v>0.08</v>
      </c>
      <c r="Z91" s="70">
        <f t="shared" si="96"/>
        <v>0.08</v>
      </c>
      <c r="AA91" s="70">
        <f t="shared" si="96"/>
        <v>0.08</v>
      </c>
      <c r="AB91" s="70">
        <f t="shared" si="96"/>
        <v>0.08</v>
      </c>
      <c r="AC91" s="70">
        <f t="shared" si="96"/>
        <v>0.08</v>
      </c>
      <c r="AD91" s="70">
        <f t="shared" si="96"/>
        <v>0.08</v>
      </c>
      <c r="AE91" s="70">
        <f t="shared" si="96"/>
        <v>0.08</v>
      </c>
      <c r="AF91" s="70">
        <f t="shared" si="97"/>
        <v>0.08</v>
      </c>
      <c r="AG91" s="254">
        <f>'Data Non-Energy-Sector'!E59</f>
        <v>0.08</v>
      </c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</row>
    <row r="92" spans="2:114" x14ac:dyDescent="0.2">
      <c r="B92" s="236" t="str">
        <f t="shared" si="95"/>
        <v>Polymer Production</v>
      </c>
      <c r="C92" s="65" t="s">
        <v>96</v>
      </c>
      <c r="D92" s="70">
        <f t="shared" si="96"/>
        <v>0.05</v>
      </c>
      <c r="E92" s="70">
        <f t="shared" si="96"/>
        <v>0.05</v>
      </c>
      <c r="F92" s="70">
        <f t="shared" si="96"/>
        <v>0.05</v>
      </c>
      <c r="G92" s="70">
        <f t="shared" si="96"/>
        <v>0.05</v>
      </c>
      <c r="H92" s="70">
        <f t="shared" si="96"/>
        <v>0.05</v>
      </c>
      <c r="I92" s="70">
        <f t="shared" si="96"/>
        <v>0.05</v>
      </c>
      <c r="J92" s="70">
        <f t="shared" si="96"/>
        <v>0.05</v>
      </c>
      <c r="K92" s="70">
        <f t="shared" si="96"/>
        <v>0.05</v>
      </c>
      <c r="L92" s="70">
        <f t="shared" si="96"/>
        <v>0.05</v>
      </c>
      <c r="M92" s="70">
        <f t="shared" si="96"/>
        <v>0.05</v>
      </c>
      <c r="N92" s="70">
        <f t="shared" si="96"/>
        <v>0.05</v>
      </c>
      <c r="O92" s="70">
        <f t="shared" si="96"/>
        <v>0.05</v>
      </c>
      <c r="P92" s="70">
        <f t="shared" si="96"/>
        <v>0.05</v>
      </c>
      <c r="Q92" s="70">
        <f t="shared" si="96"/>
        <v>0.05</v>
      </c>
      <c r="R92" s="70">
        <f t="shared" si="96"/>
        <v>0.05</v>
      </c>
      <c r="S92" s="70">
        <f t="shared" si="96"/>
        <v>0.05</v>
      </c>
      <c r="T92" s="70">
        <f t="shared" si="96"/>
        <v>0.05</v>
      </c>
      <c r="U92" s="70">
        <f t="shared" si="96"/>
        <v>0.05</v>
      </c>
      <c r="V92" s="70">
        <f t="shared" si="96"/>
        <v>0.05</v>
      </c>
      <c r="W92" s="70">
        <f t="shared" si="96"/>
        <v>0.05</v>
      </c>
      <c r="X92" s="70">
        <f t="shared" si="96"/>
        <v>0.05</v>
      </c>
      <c r="Y92" s="70">
        <f t="shared" si="96"/>
        <v>0.05</v>
      </c>
      <c r="Z92" s="70">
        <f t="shared" si="96"/>
        <v>0.05</v>
      </c>
      <c r="AA92" s="70">
        <f t="shared" si="96"/>
        <v>0.05</v>
      </c>
      <c r="AB92" s="70">
        <f t="shared" si="96"/>
        <v>0.05</v>
      </c>
      <c r="AC92" s="70">
        <f t="shared" si="96"/>
        <v>0.05</v>
      </c>
      <c r="AD92" s="70">
        <f t="shared" si="96"/>
        <v>0.05</v>
      </c>
      <c r="AE92" s="70">
        <f t="shared" si="96"/>
        <v>0.05</v>
      </c>
      <c r="AF92" s="70">
        <f t="shared" si="97"/>
        <v>0.05</v>
      </c>
      <c r="AG92" s="254">
        <f>'Data Non-Energy-Sector'!E60</f>
        <v>0.05</v>
      </c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</row>
    <row r="93" spans="2:114" x14ac:dyDescent="0.2">
      <c r="B93" s="236" t="str">
        <f t="shared" si="95"/>
        <v>Contious Casting Fluxes</v>
      </c>
      <c r="C93" s="65" t="s">
        <v>96</v>
      </c>
      <c r="D93" s="70">
        <f t="shared" si="96"/>
        <v>0.05</v>
      </c>
      <c r="E93" s="70">
        <f t="shared" si="96"/>
        <v>0.05</v>
      </c>
      <c r="F93" s="70">
        <f t="shared" si="96"/>
        <v>0.05</v>
      </c>
      <c r="G93" s="70">
        <f t="shared" si="96"/>
        <v>0.05</v>
      </c>
      <c r="H93" s="70">
        <f t="shared" si="96"/>
        <v>0.05</v>
      </c>
      <c r="I93" s="70">
        <f t="shared" si="96"/>
        <v>0.05</v>
      </c>
      <c r="J93" s="70">
        <f t="shared" si="96"/>
        <v>0.05</v>
      </c>
      <c r="K93" s="70">
        <f t="shared" si="96"/>
        <v>0.05</v>
      </c>
      <c r="L93" s="70">
        <f t="shared" si="96"/>
        <v>0.05</v>
      </c>
      <c r="M93" s="70">
        <f t="shared" si="96"/>
        <v>0.05</v>
      </c>
      <c r="N93" s="70">
        <f t="shared" si="96"/>
        <v>0.05</v>
      </c>
      <c r="O93" s="70">
        <f t="shared" si="96"/>
        <v>0.05</v>
      </c>
      <c r="P93" s="70">
        <f t="shared" si="96"/>
        <v>0.05</v>
      </c>
      <c r="Q93" s="70">
        <f t="shared" si="96"/>
        <v>0.05</v>
      </c>
      <c r="R93" s="70">
        <f t="shared" si="96"/>
        <v>0.05</v>
      </c>
      <c r="S93" s="70">
        <f t="shared" si="96"/>
        <v>0.05</v>
      </c>
      <c r="T93" s="70">
        <f t="shared" si="96"/>
        <v>0.05</v>
      </c>
      <c r="U93" s="70">
        <f t="shared" si="96"/>
        <v>0.05</v>
      </c>
      <c r="V93" s="70">
        <f t="shared" si="96"/>
        <v>0.05</v>
      </c>
      <c r="W93" s="70">
        <f t="shared" si="96"/>
        <v>0.05</v>
      </c>
      <c r="X93" s="70">
        <f t="shared" si="96"/>
        <v>0.05</v>
      </c>
      <c r="Y93" s="70">
        <f t="shared" si="96"/>
        <v>0.05</v>
      </c>
      <c r="Z93" s="70">
        <f t="shared" si="96"/>
        <v>0.05</v>
      </c>
      <c r="AA93" s="70">
        <f t="shared" si="96"/>
        <v>0.05</v>
      </c>
      <c r="AB93" s="70">
        <f t="shared" si="96"/>
        <v>0.05</v>
      </c>
      <c r="AC93" s="70">
        <f t="shared" si="96"/>
        <v>0.05</v>
      </c>
      <c r="AD93" s="70">
        <f t="shared" si="96"/>
        <v>0.05</v>
      </c>
      <c r="AE93" s="70">
        <f t="shared" si="96"/>
        <v>0.05</v>
      </c>
      <c r="AF93" s="70">
        <f t="shared" si="97"/>
        <v>0.05</v>
      </c>
      <c r="AG93" s="254">
        <f>'Data Non-Energy-Sector'!E61</f>
        <v>0.05</v>
      </c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</row>
    <row r="94" spans="2:114" x14ac:dyDescent="0.2">
      <c r="B94" s="236" t="str">
        <f t="shared" si="95"/>
        <v>Air Treatement</v>
      </c>
      <c r="C94" s="65" t="s">
        <v>96</v>
      </c>
      <c r="D94" s="70">
        <f t="shared" si="96"/>
        <v>0.02</v>
      </c>
      <c r="E94" s="70">
        <f t="shared" si="96"/>
        <v>0.02</v>
      </c>
      <c r="F94" s="70">
        <f t="shared" si="96"/>
        <v>0.02</v>
      </c>
      <c r="G94" s="70">
        <f t="shared" si="96"/>
        <v>0.02</v>
      </c>
      <c r="H94" s="70">
        <f t="shared" si="96"/>
        <v>0.02</v>
      </c>
      <c r="I94" s="70">
        <f t="shared" si="96"/>
        <v>0.02</v>
      </c>
      <c r="J94" s="70">
        <f t="shared" si="96"/>
        <v>0.02</v>
      </c>
      <c r="K94" s="70">
        <f t="shared" si="96"/>
        <v>0.02</v>
      </c>
      <c r="L94" s="70">
        <f t="shared" si="96"/>
        <v>0.02</v>
      </c>
      <c r="M94" s="70">
        <f t="shared" si="96"/>
        <v>0.02</v>
      </c>
      <c r="N94" s="70">
        <f t="shared" si="96"/>
        <v>0.02</v>
      </c>
      <c r="O94" s="70">
        <f t="shared" si="96"/>
        <v>0.02</v>
      </c>
      <c r="P94" s="70">
        <f t="shared" si="96"/>
        <v>0.02</v>
      </c>
      <c r="Q94" s="70">
        <f t="shared" si="96"/>
        <v>0.02</v>
      </c>
      <c r="R94" s="70">
        <f t="shared" si="96"/>
        <v>0.02</v>
      </c>
      <c r="S94" s="70">
        <f t="shared" si="96"/>
        <v>0.02</v>
      </c>
      <c r="T94" s="70">
        <f t="shared" si="96"/>
        <v>0.02</v>
      </c>
      <c r="U94" s="70">
        <f t="shared" si="96"/>
        <v>0.02</v>
      </c>
      <c r="V94" s="70">
        <f t="shared" si="96"/>
        <v>0.02</v>
      </c>
      <c r="W94" s="70">
        <f t="shared" si="96"/>
        <v>0.02</v>
      </c>
      <c r="X94" s="70">
        <f t="shared" si="96"/>
        <v>0.02</v>
      </c>
      <c r="Y94" s="70">
        <f t="shared" si="96"/>
        <v>0.02</v>
      </c>
      <c r="Z94" s="70">
        <f t="shared" si="96"/>
        <v>0.02</v>
      </c>
      <c r="AA94" s="70">
        <f t="shared" si="96"/>
        <v>0.02</v>
      </c>
      <c r="AB94" s="70">
        <f t="shared" si="96"/>
        <v>0.02</v>
      </c>
      <c r="AC94" s="70">
        <f t="shared" si="96"/>
        <v>0.02</v>
      </c>
      <c r="AD94" s="70">
        <f t="shared" si="96"/>
        <v>0.02</v>
      </c>
      <c r="AE94" s="70">
        <f t="shared" si="96"/>
        <v>0.02</v>
      </c>
      <c r="AF94" s="70">
        <f t="shared" si="97"/>
        <v>0.02</v>
      </c>
      <c r="AG94" s="254">
        <f>'Data Non-Energy-Sector'!E62</f>
        <v>0.02</v>
      </c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</row>
    <row r="95" spans="2:114" x14ac:dyDescent="0.2">
      <c r="B95" s="236" t="str">
        <f t="shared" si="95"/>
        <v>others</v>
      </c>
      <c r="C95" s="65" t="s">
        <v>96</v>
      </c>
      <c r="D95" s="70">
        <f t="shared" si="96"/>
        <v>0.11</v>
      </c>
      <c r="E95" s="70">
        <f t="shared" si="96"/>
        <v>0.11</v>
      </c>
      <c r="F95" s="70">
        <f t="shared" si="96"/>
        <v>0.11</v>
      </c>
      <c r="G95" s="70">
        <f t="shared" si="96"/>
        <v>0.11</v>
      </c>
      <c r="H95" s="70">
        <f t="shared" si="96"/>
        <v>0.11</v>
      </c>
      <c r="I95" s="70">
        <f t="shared" si="96"/>
        <v>0.11</v>
      </c>
      <c r="J95" s="70">
        <f t="shared" si="96"/>
        <v>0.11</v>
      </c>
      <c r="K95" s="70">
        <f t="shared" si="96"/>
        <v>0.11</v>
      </c>
      <c r="L95" s="70">
        <f t="shared" si="96"/>
        <v>0.11</v>
      </c>
      <c r="M95" s="70">
        <f t="shared" si="96"/>
        <v>0.11</v>
      </c>
      <c r="N95" s="70">
        <f t="shared" si="96"/>
        <v>0.11</v>
      </c>
      <c r="O95" s="70">
        <f t="shared" si="96"/>
        <v>0.11</v>
      </c>
      <c r="P95" s="70">
        <f t="shared" si="96"/>
        <v>0.11</v>
      </c>
      <c r="Q95" s="70">
        <f t="shared" si="96"/>
        <v>0.11</v>
      </c>
      <c r="R95" s="70">
        <f t="shared" si="96"/>
        <v>0.11</v>
      </c>
      <c r="S95" s="70">
        <f t="shared" si="96"/>
        <v>0.11</v>
      </c>
      <c r="T95" s="70">
        <f t="shared" si="96"/>
        <v>0.11</v>
      </c>
      <c r="U95" s="70">
        <f t="shared" si="96"/>
        <v>0.11</v>
      </c>
      <c r="V95" s="70">
        <f t="shared" si="96"/>
        <v>0.11</v>
      </c>
      <c r="W95" s="70">
        <f t="shared" si="96"/>
        <v>0.11</v>
      </c>
      <c r="X95" s="70">
        <f t="shared" si="96"/>
        <v>0.11</v>
      </c>
      <c r="Y95" s="70">
        <f t="shared" si="96"/>
        <v>0.11</v>
      </c>
      <c r="Z95" s="70">
        <f t="shared" si="96"/>
        <v>0.11</v>
      </c>
      <c r="AA95" s="70">
        <f t="shared" si="96"/>
        <v>0.11</v>
      </c>
      <c r="AB95" s="70">
        <f t="shared" si="96"/>
        <v>0.11</v>
      </c>
      <c r="AC95" s="70">
        <f t="shared" si="96"/>
        <v>0.11</v>
      </c>
      <c r="AD95" s="70">
        <f t="shared" si="96"/>
        <v>0.11</v>
      </c>
      <c r="AE95" s="70">
        <f t="shared" si="96"/>
        <v>0.11</v>
      </c>
      <c r="AF95" s="70">
        <f t="shared" si="97"/>
        <v>0.11</v>
      </c>
      <c r="AG95" s="254">
        <f>'Data Non-Energy-Sector'!E63</f>
        <v>0.11</v>
      </c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</row>
    <row r="96" spans="2:114" x14ac:dyDescent="0.2">
      <c r="B96" s="64" t="s">
        <v>99</v>
      </c>
      <c r="C96" s="65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</row>
    <row r="97" spans="2:114" x14ac:dyDescent="0.2">
      <c r="B97" s="64" t="s">
        <v>57</v>
      </c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</row>
    <row r="98" spans="2:114" x14ac:dyDescent="0.2">
      <c r="B98" s="236" t="str">
        <f>B89</f>
        <v>Batteries</v>
      </c>
      <c r="C98" s="65" t="s">
        <v>2</v>
      </c>
      <c r="D98" s="74">
        <f t="shared" ref="D98:AF104" si="98">D$82*D89</f>
        <v>2203.2492967519884</v>
      </c>
      <c r="E98" s="74">
        <f t="shared" si="98"/>
        <v>2123.0352923820656</v>
      </c>
      <c r="F98" s="74">
        <f t="shared" si="98"/>
        <v>2157.2603041384186</v>
      </c>
      <c r="G98" s="74">
        <f t="shared" si="98"/>
        <v>2198.1848740060532</v>
      </c>
      <c r="H98" s="74">
        <f t="shared" si="98"/>
        <v>2233.1661303285737</v>
      </c>
      <c r="I98" s="74">
        <f t="shared" si="98"/>
        <v>2312.6122751196281</v>
      </c>
      <c r="J98" s="74">
        <f t="shared" si="98"/>
        <v>4149.2191338621424</v>
      </c>
      <c r="K98" s="74">
        <f t="shared" si="98"/>
        <v>5323.8184579655808</v>
      </c>
      <c r="L98" s="74">
        <f t="shared" si="98"/>
        <v>5717.9633001398934</v>
      </c>
      <c r="M98" s="74">
        <f t="shared" si="98"/>
        <v>5330.2723250188392</v>
      </c>
      <c r="N98" s="74">
        <f t="shared" si="98"/>
        <v>5333.5049733037804</v>
      </c>
      <c r="O98" s="74">
        <f t="shared" si="98"/>
        <v>5767.5152147940198</v>
      </c>
      <c r="P98" s="74">
        <f t="shared" si="98"/>
        <v>5418.3505274916952</v>
      </c>
      <c r="Q98" s="74">
        <f t="shared" si="98"/>
        <v>5628.6752529693886</v>
      </c>
      <c r="R98" s="74">
        <f t="shared" si="98"/>
        <v>7632.9476452725312</v>
      </c>
      <c r="S98" s="74">
        <f t="shared" si="98"/>
        <v>7794.6555288631862</v>
      </c>
      <c r="T98" s="74">
        <f t="shared" si="98"/>
        <v>7911.4041164832679</v>
      </c>
      <c r="U98" s="74">
        <f t="shared" si="98"/>
        <v>8185.9150372717122</v>
      </c>
      <c r="V98" s="74">
        <f t="shared" si="98"/>
        <v>8469.5481100541256</v>
      </c>
      <c r="W98" s="74">
        <f t="shared" si="98"/>
        <v>5837.7716903895625</v>
      </c>
      <c r="X98" s="74">
        <f t="shared" si="98"/>
        <v>9394.1541313375892</v>
      </c>
      <c r="Y98" s="74">
        <f t="shared" si="98"/>
        <v>12124.439193774999</v>
      </c>
      <c r="Z98" s="74">
        <f t="shared" si="98"/>
        <v>12503.190818992061</v>
      </c>
      <c r="AA98" s="74">
        <f t="shared" si="98"/>
        <v>12203.576038320836</v>
      </c>
      <c r="AB98" s="74">
        <f t="shared" si="98"/>
        <v>10227.171603007424</v>
      </c>
      <c r="AC98" s="74">
        <f t="shared" si="98"/>
        <v>9008.9340345061119</v>
      </c>
      <c r="AD98" s="74">
        <f t="shared" si="98"/>
        <v>10658.536554597178</v>
      </c>
      <c r="AE98" s="74">
        <f t="shared" si="98"/>
        <v>20958.981390611792</v>
      </c>
      <c r="AF98" s="74">
        <f t="shared" si="98"/>
        <v>29520.516374850522</v>
      </c>
      <c r="AG98" s="74">
        <f t="shared" ref="AG98" si="99">AG$82*AG89</f>
        <v>25036.57488223067</v>
      </c>
      <c r="AH98" s="74">
        <f t="shared" ref="AH98" si="100">AG98*(1+AH$85)</f>
        <v>25837.745278462051</v>
      </c>
      <c r="AI98" s="74">
        <f t="shared" ref="AI98" si="101">AH98*(1+AI$85)</f>
        <v>26664.553127372837</v>
      </c>
      <c r="AJ98" s="74">
        <f t="shared" ref="AJ98" si="102">AI98*(1+AJ$85)</f>
        <v>27517.818827448769</v>
      </c>
      <c r="AK98" s="74">
        <f t="shared" ref="AK98" si="103">AJ98*(1+AK$85)</f>
        <v>28398.38902992713</v>
      </c>
      <c r="AL98" s="74">
        <f t="shared" ref="AL98" si="104">AK98*(1+AL$85)</f>
        <v>29307.137478884797</v>
      </c>
      <c r="AM98" s="74">
        <f t="shared" ref="AM98" si="105">AL98*(1+AM$85)</f>
        <v>30244.96587820911</v>
      </c>
      <c r="AN98" s="74">
        <f t="shared" ref="AN98" si="106">AM98*(1+AN$85)</f>
        <v>31212.804786311801</v>
      </c>
      <c r="AO98" s="74">
        <f t="shared" ref="AO98" si="107">AN98*(1+AO$85)</f>
        <v>32211.61453947378</v>
      </c>
      <c r="AP98" s="74">
        <f t="shared" ref="AP98" si="108">AO98*(1+AP$85)</f>
        <v>33242.38620473694</v>
      </c>
      <c r="AQ98" s="74">
        <f t="shared" ref="AQ98" si="109">AP98*(1+AQ$85)</f>
        <v>34306.142563288522</v>
      </c>
      <c r="AR98" s="74">
        <f t="shared" ref="AR98" si="110">AQ98*(1+AR$85)</f>
        <v>35403.939125313758</v>
      </c>
      <c r="AS98" s="74">
        <f t="shared" ref="AS98" si="111">AR98*(1+AS$85)</f>
        <v>36536.865177323802</v>
      </c>
      <c r="AT98" s="74">
        <f t="shared" ref="AT98" si="112">AS98*(1+AT$85)</f>
        <v>37706.044862998162</v>
      </c>
      <c r="AU98" s="74">
        <f t="shared" ref="AU98" si="113">AT98*(1+AU$85)</f>
        <v>38912.638298614103</v>
      </c>
      <c r="AV98" s="74">
        <f t="shared" ref="AV98" si="114">AU98*(1+AV$85)</f>
        <v>40157.842724169757</v>
      </c>
      <c r="AW98" s="74">
        <f t="shared" ref="AW98" si="115">AV98*(1+AW$85)</f>
        <v>41442.89369134319</v>
      </c>
      <c r="AX98" s="74">
        <f t="shared" ref="AX98" si="116">AW98*(1+AX$85)</f>
        <v>42769.066289466173</v>
      </c>
      <c r="AY98" s="74">
        <f t="shared" ref="AY98" si="117">AX98*(1+AY$85)</f>
        <v>44137.676410729095</v>
      </c>
      <c r="AZ98" s="74">
        <f t="shared" ref="AZ98" si="118">AY98*(1+AZ$85)</f>
        <v>45550.08205587243</v>
      </c>
      <c r="BA98" s="74">
        <f t="shared" ref="BA98" si="119">AZ98*(1+BA$85)</f>
        <v>47007.68468166035</v>
      </c>
      <c r="BB98" s="74">
        <f t="shared" ref="BB98" si="120">BA98*(1+BB$85)</f>
        <v>48511.93059147348</v>
      </c>
      <c r="BC98" s="74">
        <f t="shared" ref="BC98" si="121">BB98*(1+BC$85)</f>
        <v>50064.312370400636</v>
      </c>
      <c r="BD98" s="74">
        <f t="shared" ref="BD98" si="122">BC98*(1+BD$85)</f>
        <v>51666.370366253461</v>
      </c>
      <c r="BE98" s="74">
        <f t="shared" ref="BE98" si="123">BD98*(1+BE$85)</f>
        <v>53319.694217973571</v>
      </c>
      <c r="BF98" s="74">
        <f t="shared" ref="BF98" si="124">BE98*(1+BF$85)</f>
        <v>55025.924432948726</v>
      </c>
      <c r="BG98" s="74">
        <f t="shared" ref="BG98" si="125">BF98*(1+BG$85)</f>
        <v>56786.754014803089</v>
      </c>
      <c r="BH98" s="74">
        <f t="shared" ref="BH98" si="126">BG98*(1+BH$85)</f>
        <v>58603.93014327679</v>
      </c>
      <c r="BI98" s="74">
        <f t="shared" ref="BI98" si="127">BH98*(1+BI$85)</f>
        <v>60479.255907861647</v>
      </c>
      <c r="BJ98" s="74">
        <f t="shared" ref="BJ98" si="128">BI98*(1+BJ$85)</f>
        <v>62414.59209691322</v>
      </c>
      <c r="BK98" s="74">
        <f t="shared" ref="BK98" si="129">BJ98*(1+BK$85)</f>
        <v>64411.859044014447</v>
      </c>
      <c r="BL98" s="74">
        <f t="shared" ref="BL98" si="130">BK98*(1+BL$85)</f>
        <v>66473.038533422907</v>
      </c>
      <c r="BM98" s="74">
        <f t="shared" ref="BM98:BM104" si="131">BL98*(1+BM$85)</f>
        <v>68600.175766492437</v>
      </c>
      <c r="BN98" s="74">
        <f t="shared" ref="BN98:BN104" si="132">BM98*(1+BN$85)</f>
        <v>70795.381391020201</v>
      </c>
      <c r="BO98" s="74">
        <f t="shared" ref="BO98:BO104" si="133">BN98*(1+BO$85)</f>
        <v>73060.833595532851</v>
      </c>
      <c r="BP98" s="74">
        <f t="shared" ref="BP98:BP104" si="134">BO98*(1+BP$85)</f>
        <v>75398.780270589908</v>
      </c>
      <c r="BQ98" s="74">
        <f t="shared" ref="BQ98:BQ104" si="135">BP98*(1+BQ$85)</f>
        <v>77811.541239248792</v>
      </c>
      <c r="BR98" s="74">
        <f t="shared" ref="BR98:BR104" si="136">BQ98*(1+BR$85)</f>
        <v>80301.51055890476</v>
      </c>
      <c r="BS98" s="74">
        <f t="shared" ref="BS98:BS104" si="137">BR98*(1+BS$85)</f>
        <v>82871.158896789711</v>
      </c>
      <c r="BT98" s="74">
        <f t="shared" ref="BT98:BT104" si="138">BS98*(1+BT$85)</f>
        <v>85523.035981486988</v>
      </c>
      <c r="BU98" s="74">
        <f t="shared" ref="BU98:BU104" si="139">BT98*(1+BU$85)</f>
        <v>88259.773132894581</v>
      </c>
      <c r="BV98" s="74">
        <f t="shared" ref="BV98:BV104" si="140">BU98*(1+BV$85)</f>
        <v>91084.085873147211</v>
      </c>
      <c r="BW98" s="74">
        <f t="shared" ref="BW98:BW104" si="141">BV98*(1+BW$85)</f>
        <v>93998.77662108792</v>
      </c>
      <c r="BX98" s="74">
        <f t="shared" ref="BX98:BX104" si="142">BW98*(1+BX$85)</f>
        <v>97006.737472962734</v>
      </c>
      <c r="BY98" s="74">
        <f t="shared" ref="BY98:BY104" si="143">BX98*(1+BY$85)</f>
        <v>100110.95307209755</v>
      </c>
      <c r="BZ98" s="74">
        <f t="shared" ref="BZ98:BZ104" si="144">BY98*(1+BZ$85)</f>
        <v>103314.50357040467</v>
      </c>
      <c r="CA98" s="74">
        <f t="shared" ref="CA98:CA104" si="145">BZ98*(1+CA$85)</f>
        <v>106620.56768465762</v>
      </c>
      <c r="CB98" s="74">
        <f t="shared" ref="CB98:CB104" si="146">CA98*(1+CB$85)</f>
        <v>110032.42585056667</v>
      </c>
      <c r="CC98" s="74">
        <f t="shared" ref="CC98:CC104" si="147">CB98*(1+CC$85)</f>
        <v>113553.4634777848</v>
      </c>
      <c r="CD98" s="74">
        <f t="shared" ref="CD98:CD104" si="148">CC98*(1+CD$85)</f>
        <v>117187.17430907392</v>
      </c>
      <c r="CE98" s="74">
        <f t="shared" ref="CE98:CE104" si="149">CD98*(1+CE$85)</f>
        <v>120937.16388696429</v>
      </c>
      <c r="CF98" s="74">
        <f t="shared" ref="CF98:CF104" si="150">CE98*(1+CF$85)</f>
        <v>124807.15313134715</v>
      </c>
      <c r="CG98" s="74">
        <f t="shared" ref="CG98:CG104" si="151">CF98*(1+CG$85)</f>
        <v>128800.98203155026</v>
      </c>
      <c r="CH98" s="74">
        <f t="shared" ref="CH98:CH104" si="152">CG98*(1+CH$85)</f>
        <v>132922.61345655986</v>
      </c>
      <c r="CI98" s="74">
        <f t="shared" ref="CI98:CI104" si="153">CH98*(1+CI$85)</f>
        <v>137176.13708716977</v>
      </c>
      <c r="CJ98" s="74">
        <f t="shared" ref="CJ98:CJ104" si="154">CI98*(1+CJ$85)</f>
        <v>141565.77347395921</v>
      </c>
      <c r="CK98" s="74">
        <f t="shared" ref="CK98:CK104" si="155">CJ98*(1+CK$85)</f>
        <v>146095.87822512593</v>
      </c>
      <c r="CL98" s="74">
        <f t="shared" ref="CL98:CL104" si="156">CK98*(1+CL$85)</f>
        <v>150770.94632832997</v>
      </c>
      <c r="CM98" s="74">
        <f t="shared" ref="CM98:CM104" si="157">CL98*(1+CM$85)</f>
        <v>155595.61661083653</v>
      </c>
      <c r="CN98" s="74">
        <f t="shared" ref="CN98:CN104" si="158">CM98*(1+CN$85)</f>
        <v>160574.67634238329</v>
      </c>
      <c r="CO98" s="74">
        <f t="shared" ref="CO98:CO104" si="159">CN98*(1+CO$85)</f>
        <v>165713.06598533955</v>
      </c>
      <c r="CP98" s="74">
        <f t="shared" ref="CP98:CP104" si="160">CO98*(1+CP$85)</f>
        <v>171015.88409687043</v>
      </c>
      <c r="CQ98" s="74">
        <f t="shared" ref="CQ98:CQ104" si="161">CP98*(1+CQ$85)</f>
        <v>176488.39238797029</v>
      </c>
      <c r="CR98" s="74">
        <f t="shared" ref="CR98:CR104" si="162">CQ98*(1+CR$85)</f>
        <v>182136.02094438535</v>
      </c>
      <c r="CS98" s="74">
        <f t="shared" ref="CS98:CS104" si="163">CR98*(1+CS$85)</f>
        <v>187964.37361460569</v>
      </c>
      <c r="CT98" s="74">
        <f t="shared" ref="CT98:CT104" si="164">CS98*(1+CT$85)</f>
        <v>193979.23357027309</v>
      </c>
      <c r="CU98" s="74">
        <f t="shared" ref="CU98:CU104" si="165">CT98*(1+CU$85)</f>
        <v>200186.56904452184</v>
      </c>
      <c r="CV98" s="74">
        <f t="shared" ref="CV98:CV104" si="166">CU98*(1+CV$85)</f>
        <v>206592.53925394654</v>
      </c>
      <c r="CW98" s="74">
        <f t="shared" ref="CW98:CW104" si="167">CV98*(1+CW$85)</f>
        <v>213203.50051007283</v>
      </c>
      <c r="CX98" s="74">
        <f t="shared" ref="CX98:CX104" si="168">CW98*(1+CX$85)</f>
        <v>220026.01252639518</v>
      </c>
      <c r="CY98" s="74">
        <f t="shared" ref="CY98:CY104" si="169">CX98*(1+CY$85)</f>
        <v>227066.84492723984</v>
      </c>
      <c r="CZ98" s="74">
        <f t="shared" ref="CZ98:CZ104" si="170">CY98*(1+CZ$85)</f>
        <v>234332.98396491152</v>
      </c>
      <c r="DA98" s="74">
        <f t="shared" ref="DA98:DA104" si="171">CZ98*(1+DA$85)</f>
        <v>241831.63945178868</v>
      </c>
      <c r="DB98" s="74">
        <f t="shared" ref="DB98:DB104" si="172">DA98*(1+DB$85)</f>
        <v>249570.25191424592</v>
      </c>
      <c r="DC98" s="74">
        <f t="shared" ref="DC98:DC104" si="173">DB98*(1+DC$85)</f>
        <v>257556.49997550179</v>
      </c>
      <c r="DD98" s="74">
        <f t="shared" ref="DD98:DD104" si="174">DC98*(1+DD$85)</f>
        <v>265798.30797471787</v>
      </c>
      <c r="DE98" s="74">
        <f t="shared" ref="DE98:DE104" si="175">DD98*(1+DE$85)</f>
        <v>274303.85382990882</v>
      </c>
      <c r="DF98" s="74">
        <f t="shared" ref="DF98:DF104" si="176">DE98*(1+DF$85)</f>
        <v>283081.57715246594</v>
      </c>
      <c r="DG98" s="74">
        <f t="shared" ref="DG98:DG104" si="177">DF98*(1+DG$85)</f>
        <v>292140.18762134487</v>
      </c>
      <c r="DH98" s="74">
        <f t="shared" ref="DH98:DH104" si="178">DG98*(1+DH$85)</f>
        <v>301488.67362522794</v>
      </c>
      <c r="DI98" s="74">
        <f t="shared" ref="DI98:DI104" si="179">DH98*(1+DI$85)</f>
        <v>311136.31118123524</v>
      </c>
      <c r="DJ98" s="74">
        <f t="shared" ref="DJ98:DJ104" si="180">DI98*(1+DJ$85)</f>
        <v>321092.67313903477</v>
      </c>
    </row>
    <row r="99" spans="2:114" x14ac:dyDescent="0.2">
      <c r="B99" s="236" t="str">
        <f t="shared" ref="B99:B104" si="181">B90</f>
        <v>Glass &amp; Ceramics</v>
      </c>
      <c r="C99" s="65" t="s">
        <v>2</v>
      </c>
      <c r="D99" s="74">
        <f t="shared" si="98"/>
        <v>1694.8071513476832</v>
      </c>
      <c r="E99" s="74">
        <f t="shared" si="98"/>
        <v>1633.1040710631273</v>
      </c>
      <c r="F99" s="74">
        <f t="shared" si="98"/>
        <v>1659.4310031833986</v>
      </c>
      <c r="G99" s="74">
        <f t="shared" si="98"/>
        <v>1690.9114415431179</v>
      </c>
      <c r="H99" s="74">
        <f t="shared" si="98"/>
        <v>1717.8201002527489</v>
      </c>
      <c r="I99" s="74">
        <f t="shared" si="98"/>
        <v>1778.9325193227905</v>
      </c>
      <c r="J99" s="74">
        <f t="shared" si="98"/>
        <v>3191.7070260478017</v>
      </c>
      <c r="K99" s="74">
        <f t="shared" si="98"/>
        <v>4095.2449676658312</v>
      </c>
      <c r="L99" s="74">
        <f t="shared" si="98"/>
        <v>4398.4333077999181</v>
      </c>
      <c r="M99" s="74">
        <f t="shared" si="98"/>
        <v>4100.209480783722</v>
      </c>
      <c r="N99" s="74">
        <f t="shared" si="98"/>
        <v>4102.6961333106001</v>
      </c>
      <c r="O99" s="74">
        <f t="shared" si="98"/>
        <v>4436.5501652261692</v>
      </c>
      <c r="P99" s="74">
        <f t="shared" si="98"/>
        <v>4167.9619442243811</v>
      </c>
      <c r="Q99" s="74">
        <f t="shared" si="98"/>
        <v>4329.7501945918375</v>
      </c>
      <c r="R99" s="74">
        <f t="shared" si="98"/>
        <v>5871.4981886711776</v>
      </c>
      <c r="S99" s="74">
        <f t="shared" si="98"/>
        <v>5995.8888683562973</v>
      </c>
      <c r="T99" s="74">
        <f t="shared" si="98"/>
        <v>6085.6954742178978</v>
      </c>
      <c r="U99" s="74">
        <f t="shared" si="98"/>
        <v>6296.8577209782397</v>
      </c>
      <c r="V99" s="74">
        <f t="shared" si="98"/>
        <v>6515.0370077339421</v>
      </c>
      <c r="W99" s="74">
        <f t="shared" si="98"/>
        <v>4490.5936079919702</v>
      </c>
      <c r="X99" s="74">
        <f t="shared" si="98"/>
        <v>7226.2724087212218</v>
      </c>
      <c r="Y99" s="74">
        <f t="shared" si="98"/>
        <v>9326.4916875192284</v>
      </c>
      <c r="Z99" s="74">
        <f t="shared" si="98"/>
        <v>9617.8390915323544</v>
      </c>
      <c r="AA99" s="74">
        <f t="shared" si="98"/>
        <v>9387.3661833237202</v>
      </c>
      <c r="AB99" s="74">
        <f t="shared" si="98"/>
        <v>7867.0550792364802</v>
      </c>
      <c r="AC99" s="74">
        <f t="shared" si="98"/>
        <v>6929.9492573123944</v>
      </c>
      <c r="AD99" s="74">
        <f t="shared" si="98"/>
        <v>8198.8742727670597</v>
      </c>
      <c r="AE99" s="74">
        <f t="shared" si="98"/>
        <v>16122.293377393686</v>
      </c>
      <c r="AF99" s="74">
        <f t="shared" si="98"/>
        <v>22708.089519115787</v>
      </c>
      <c r="AG99" s="74">
        <f t="shared" ref="AG99" si="182">AG$82*AG90</f>
        <v>19258.903755562053</v>
      </c>
      <c r="AH99" s="74">
        <f t="shared" ref="AH99:AV104" si="183">AG99*(1+AH$85)</f>
        <v>19875.188675740039</v>
      </c>
      <c r="AI99" s="74">
        <f t="shared" si="183"/>
        <v>20511.194713363722</v>
      </c>
      <c r="AJ99" s="74">
        <f t="shared" si="183"/>
        <v>21167.55294419136</v>
      </c>
      <c r="AK99" s="74">
        <f t="shared" si="183"/>
        <v>21844.914638405484</v>
      </c>
      <c r="AL99" s="74">
        <f t="shared" si="183"/>
        <v>22543.95190683446</v>
      </c>
      <c r="AM99" s="74">
        <f t="shared" si="183"/>
        <v>23265.358367853165</v>
      </c>
      <c r="AN99" s="74">
        <f t="shared" si="183"/>
        <v>24009.849835624467</v>
      </c>
      <c r="AO99" s="74">
        <f t="shared" si="183"/>
        <v>24778.165030364449</v>
      </c>
      <c r="AP99" s="74">
        <f t="shared" si="183"/>
        <v>25571.066311336112</v>
      </c>
      <c r="AQ99" s="74">
        <f t="shared" si="183"/>
        <v>26389.340433298868</v>
      </c>
      <c r="AR99" s="74">
        <f t="shared" si="183"/>
        <v>27233.799327164434</v>
      </c>
      <c r="AS99" s="74">
        <f t="shared" si="183"/>
        <v>28105.280905633696</v>
      </c>
      <c r="AT99" s="74">
        <f t="shared" si="183"/>
        <v>29004.649894613976</v>
      </c>
      <c r="AU99" s="74">
        <f t="shared" si="183"/>
        <v>29932.798691241624</v>
      </c>
      <c r="AV99" s="74">
        <f t="shared" si="183"/>
        <v>30890.648249361355</v>
      </c>
      <c r="AW99" s="74">
        <f t="shared" ref="AW99:BL104" si="184">AV99*(1+AW$85)</f>
        <v>31879.148993340918</v>
      </c>
      <c r="AX99" s="74">
        <f t="shared" si="184"/>
        <v>32899.28176112783</v>
      </c>
      <c r="AY99" s="74">
        <f t="shared" si="184"/>
        <v>33952.058777483922</v>
      </c>
      <c r="AZ99" s="74">
        <f t="shared" si="184"/>
        <v>35038.524658363407</v>
      </c>
      <c r="BA99" s="74">
        <f t="shared" si="184"/>
        <v>36159.757447431039</v>
      </c>
      <c r="BB99" s="74">
        <f t="shared" si="184"/>
        <v>37316.869685748832</v>
      </c>
      <c r="BC99" s="74">
        <f t="shared" si="184"/>
        <v>38511.009515692793</v>
      </c>
      <c r="BD99" s="74">
        <f t="shared" si="184"/>
        <v>39743.361820194965</v>
      </c>
      <c r="BE99" s="74">
        <f t="shared" si="184"/>
        <v>41015.149398441208</v>
      </c>
      <c r="BF99" s="74">
        <f t="shared" si="184"/>
        <v>42327.634179191329</v>
      </c>
      <c r="BG99" s="74">
        <f t="shared" si="184"/>
        <v>43682.118472925453</v>
      </c>
      <c r="BH99" s="74">
        <f t="shared" si="184"/>
        <v>45079.946264059072</v>
      </c>
      <c r="BI99" s="74">
        <f t="shared" si="184"/>
        <v>46522.504544508964</v>
      </c>
      <c r="BJ99" s="74">
        <f t="shared" si="184"/>
        <v>48011.224689933253</v>
      </c>
      <c r="BK99" s="74">
        <f t="shared" si="184"/>
        <v>49547.583880011116</v>
      </c>
      <c r="BL99" s="74">
        <f t="shared" si="184"/>
        <v>51133.106564171474</v>
      </c>
      <c r="BM99" s="74">
        <f t="shared" si="131"/>
        <v>52769.365974224966</v>
      </c>
      <c r="BN99" s="74">
        <f t="shared" si="132"/>
        <v>54457.985685400163</v>
      </c>
      <c r="BO99" s="74">
        <f t="shared" si="133"/>
        <v>56200.64122733297</v>
      </c>
      <c r="BP99" s="74">
        <f t="shared" si="134"/>
        <v>57999.061746607629</v>
      </c>
      <c r="BQ99" s="74">
        <f t="shared" si="135"/>
        <v>59855.031722499072</v>
      </c>
      <c r="BR99" s="74">
        <f t="shared" si="136"/>
        <v>61770.392737619048</v>
      </c>
      <c r="BS99" s="74">
        <f t="shared" si="137"/>
        <v>63747.045305222862</v>
      </c>
      <c r="BT99" s="74">
        <f t="shared" si="138"/>
        <v>65786.950754990001</v>
      </c>
      <c r="BU99" s="74">
        <f t="shared" si="139"/>
        <v>67892.133179149678</v>
      </c>
      <c r="BV99" s="74">
        <f t="shared" si="140"/>
        <v>70064.681440882472</v>
      </c>
      <c r="BW99" s="74">
        <f t="shared" si="141"/>
        <v>72306.751246990709</v>
      </c>
      <c r="BX99" s="74">
        <f t="shared" si="142"/>
        <v>74620.567286894409</v>
      </c>
      <c r="BY99" s="74">
        <f t="shared" si="143"/>
        <v>77008.425440075036</v>
      </c>
      <c r="BZ99" s="74">
        <f t="shared" si="144"/>
        <v>79472.695054157433</v>
      </c>
      <c r="CA99" s="74">
        <f t="shared" si="145"/>
        <v>82015.821295890477</v>
      </c>
      <c r="CB99" s="74">
        <f t="shared" si="146"/>
        <v>84640.32757735897</v>
      </c>
      <c r="CC99" s="74">
        <f t="shared" si="147"/>
        <v>87348.818059834462</v>
      </c>
      <c r="CD99" s="74">
        <f t="shared" si="148"/>
        <v>90143.980237749172</v>
      </c>
      <c r="CE99" s="74">
        <f t="shared" si="149"/>
        <v>93028.587605357156</v>
      </c>
      <c r="CF99" s="74">
        <f t="shared" si="150"/>
        <v>96005.502408728586</v>
      </c>
      <c r="CG99" s="74">
        <f t="shared" si="151"/>
        <v>99077.678485807905</v>
      </c>
      <c r="CH99" s="74">
        <f t="shared" si="152"/>
        <v>102248.16419735376</v>
      </c>
      <c r="CI99" s="74">
        <f t="shared" si="153"/>
        <v>105520.10545166909</v>
      </c>
      <c r="CJ99" s="74">
        <f t="shared" si="154"/>
        <v>108896.74882612251</v>
      </c>
      <c r="CK99" s="74">
        <f t="shared" si="155"/>
        <v>112381.44478855844</v>
      </c>
      <c r="CL99" s="74">
        <f t="shared" si="156"/>
        <v>115977.65102179231</v>
      </c>
      <c r="CM99" s="74">
        <f t="shared" si="157"/>
        <v>119688.93585448967</v>
      </c>
      <c r="CN99" s="74">
        <f t="shared" si="158"/>
        <v>123518.98180183335</v>
      </c>
      <c r="CO99" s="74">
        <f t="shared" si="159"/>
        <v>127471.58921949202</v>
      </c>
      <c r="CP99" s="74">
        <f t="shared" si="160"/>
        <v>131550.68007451575</v>
      </c>
      <c r="CQ99" s="74">
        <f t="shared" si="161"/>
        <v>135760.30183690027</v>
      </c>
      <c r="CR99" s="74">
        <f t="shared" si="162"/>
        <v>140104.63149568107</v>
      </c>
      <c r="CS99" s="74">
        <f t="shared" si="163"/>
        <v>144587.97970354286</v>
      </c>
      <c r="CT99" s="74">
        <f t="shared" si="164"/>
        <v>149214.79505405625</v>
      </c>
      <c r="CU99" s="74">
        <f t="shared" si="165"/>
        <v>153989.66849578606</v>
      </c>
      <c r="CV99" s="74">
        <f t="shared" si="166"/>
        <v>158917.33788765123</v>
      </c>
      <c r="CW99" s="74">
        <f t="shared" si="167"/>
        <v>164002.69270005607</v>
      </c>
      <c r="CX99" s="74">
        <f t="shared" si="168"/>
        <v>169250.77886645787</v>
      </c>
      <c r="CY99" s="74">
        <f t="shared" si="169"/>
        <v>174666.80379018452</v>
      </c>
      <c r="CZ99" s="74">
        <f t="shared" si="170"/>
        <v>180256.14151147043</v>
      </c>
      <c r="DA99" s="74">
        <f t="shared" si="171"/>
        <v>186024.33803983749</v>
      </c>
      <c r="DB99" s="74">
        <f t="shared" si="172"/>
        <v>191977.1168571123</v>
      </c>
      <c r="DC99" s="74">
        <f t="shared" si="173"/>
        <v>198120.38459653989</v>
      </c>
      <c r="DD99" s="74">
        <f t="shared" si="174"/>
        <v>204460.23690362918</v>
      </c>
      <c r="DE99" s="74">
        <f t="shared" si="175"/>
        <v>211002.96448454531</v>
      </c>
      <c r="DF99" s="74">
        <f t="shared" si="176"/>
        <v>217755.05934805077</v>
      </c>
      <c r="DG99" s="74">
        <f t="shared" si="177"/>
        <v>224723.2212471884</v>
      </c>
      <c r="DH99" s="74">
        <f t="shared" si="178"/>
        <v>231914.36432709845</v>
      </c>
      <c r="DI99" s="74">
        <f t="shared" si="179"/>
        <v>239335.62398556562</v>
      </c>
      <c r="DJ99" s="74">
        <f t="shared" si="180"/>
        <v>246994.36395310372</v>
      </c>
    </row>
    <row r="100" spans="2:114" x14ac:dyDescent="0.2">
      <c r="B100" s="236" t="str">
        <f t="shared" si="181"/>
        <v>Lubricants</v>
      </c>
      <c r="C100" s="65" t="s">
        <v>2</v>
      </c>
      <c r="D100" s="74">
        <f t="shared" si="98"/>
        <v>451.94857369271551</v>
      </c>
      <c r="E100" s="74">
        <f t="shared" si="98"/>
        <v>435.4944189501673</v>
      </c>
      <c r="F100" s="74">
        <f t="shared" si="98"/>
        <v>442.5149341822397</v>
      </c>
      <c r="G100" s="74">
        <f t="shared" si="98"/>
        <v>450.90971774483143</v>
      </c>
      <c r="H100" s="74">
        <f t="shared" si="98"/>
        <v>458.08536006739973</v>
      </c>
      <c r="I100" s="74">
        <f t="shared" si="98"/>
        <v>474.38200515274417</v>
      </c>
      <c r="J100" s="74">
        <f t="shared" si="98"/>
        <v>851.12187361274721</v>
      </c>
      <c r="K100" s="74">
        <f t="shared" si="98"/>
        <v>1092.0653247108885</v>
      </c>
      <c r="L100" s="74">
        <f t="shared" si="98"/>
        <v>1172.9155487466448</v>
      </c>
      <c r="M100" s="74">
        <f t="shared" si="98"/>
        <v>1093.3891948756593</v>
      </c>
      <c r="N100" s="74">
        <f t="shared" si="98"/>
        <v>1094.0523022161601</v>
      </c>
      <c r="O100" s="74">
        <f t="shared" si="98"/>
        <v>1183.0800440603118</v>
      </c>
      <c r="P100" s="74">
        <f t="shared" si="98"/>
        <v>1111.456518459835</v>
      </c>
      <c r="Q100" s="74">
        <f t="shared" si="98"/>
        <v>1154.6000518911567</v>
      </c>
      <c r="R100" s="74">
        <f t="shared" si="98"/>
        <v>1565.7328503123142</v>
      </c>
      <c r="S100" s="74">
        <f t="shared" si="98"/>
        <v>1598.903698228346</v>
      </c>
      <c r="T100" s="74">
        <f t="shared" si="98"/>
        <v>1622.8521264581063</v>
      </c>
      <c r="U100" s="74">
        <f t="shared" si="98"/>
        <v>1679.1620589275306</v>
      </c>
      <c r="V100" s="74">
        <f t="shared" si="98"/>
        <v>1737.3432020623845</v>
      </c>
      <c r="W100" s="74">
        <f t="shared" si="98"/>
        <v>1197.491628797859</v>
      </c>
      <c r="X100" s="74">
        <f t="shared" si="98"/>
        <v>1927.0059756589926</v>
      </c>
      <c r="Y100" s="74">
        <f t="shared" si="98"/>
        <v>2487.064450005128</v>
      </c>
      <c r="Z100" s="74">
        <f t="shared" si="98"/>
        <v>2564.7570910752947</v>
      </c>
      <c r="AA100" s="74">
        <f t="shared" si="98"/>
        <v>2503.2976488863255</v>
      </c>
      <c r="AB100" s="74">
        <f t="shared" si="98"/>
        <v>2097.8813544630616</v>
      </c>
      <c r="AC100" s="74">
        <f t="shared" si="98"/>
        <v>1847.9864686166384</v>
      </c>
      <c r="AD100" s="74">
        <f t="shared" si="98"/>
        <v>2186.3664727378828</v>
      </c>
      <c r="AE100" s="74">
        <f t="shared" si="98"/>
        <v>4299.2782339716496</v>
      </c>
      <c r="AF100" s="74">
        <f t="shared" si="98"/>
        <v>6055.4905384308768</v>
      </c>
      <c r="AG100" s="74">
        <f t="shared" ref="AG100" si="185">AG$82*AG91</f>
        <v>5135.7076681498811</v>
      </c>
      <c r="AH100" s="74">
        <f t="shared" si="183"/>
        <v>5300.0503135306772</v>
      </c>
      <c r="AI100" s="74">
        <f t="shared" si="183"/>
        <v>5469.6519235636588</v>
      </c>
      <c r="AJ100" s="74">
        <f t="shared" si="183"/>
        <v>5644.6807851176964</v>
      </c>
      <c r="AK100" s="74">
        <f t="shared" si="183"/>
        <v>5825.3105702414632</v>
      </c>
      <c r="AL100" s="74">
        <f t="shared" si="183"/>
        <v>6011.7205084891903</v>
      </c>
      <c r="AM100" s="74">
        <f t="shared" si="183"/>
        <v>6204.0955647608444</v>
      </c>
      <c r="AN100" s="74">
        <f t="shared" si="183"/>
        <v>6402.6266228331915</v>
      </c>
      <c r="AO100" s="74">
        <f t="shared" si="183"/>
        <v>6607.5106747638538</v>
      </c>
      <c r="AP100" s="74">
        <f t="shared" si="183"/>
        <v>6818.9510163562973</v>
      </c>
      <c r="AQ100" s="74">
        <f t="shared" si="183"/>
        <v>7037.1574488796987</v>
      </c>
      <c r="AR100" s="74">
        <f t="shared" si="183"/>
        <v>7262.346487243849</v>
      </c>
      <c r="AS100" s="74">
        <f t="shared" si="183"/>
        <v>7494.7415748356525</v>
      </c>
      <c r="AT100" s="74">
        <f t="shared" si="183"/>
        <v>7734.573305230394</v>
      </c>
      <c r="AU100" s="74">
        <f t="shared" si="183"/>
        <v>7982.0796509977672</v>
      </c>
      <c r="AV100" s="74">
        <f t="shared" si="183"/>
        <v>8237.5061998296951</v>
      </c>
      <c r="AW100" s="74">
        <f t="shared" si="184"/>
        <v>8501.1063982242449</v>
      </c>
      <c r="AX100" s="74">
        <f t="shared" si="184"/>
        <v>8773.1418029674205</v>
      </c>
      <c r="AY100" s="74">
        <f t="shared" si="184"/>
        <v>9053.8823406623778</v>
      </c>
      <c r="AZ100" s="74">
        <f t="shared" si="184"/>
        <v>9343.6065755635736</v>
      </c>
      <c r="BA100" s="74">
        <f t="shared" si="184"/>
        <v>9642.6019859816079</v>
      </c>
      <c r="BB100" s="74">
        <f t="shared" si="184"/>
        <v>9951.16524953302</v>
      </c>
      <c r="BC100" s="74">
        <f t="shared" si="184"/>
        <v>10269.602537518076</v>
      </c>
      <c r="BD100" s="74">
        <f t="shared" si="184"/>
        <v>10598.229818718655</v>
      </c>
      <c r="BE100" s="74">
        <f t="shared" si="184"/>
        <v>10937.373172917652</v>
      </c>
      <c r="BF100" s="74">
        <f t="shared" si="184"/>
        <v>11287.369114451018</v>
      </c>
      <c r="BG100" s="74">
        <f t="shared" si="184"/>
        <v>11648.564926113451</v>
      </c>
      <c r="BH100" s="74">
        <f t="shared" si="184"/>
        <v>12021.319003749082</v>
      </c>
      <c r="BI100" s="74">
        <f t="shared" si="184"/>
        <v>12406.001211869054</v>
      </c>
      <c r="BJ100" s="74">
        <f t="shared" si="184"/>
        <v>12802.993250648864</v>
      </c>
      <c r="BK100" s="74">
        <f t="shared" si="184"/>
        <v>13212.689034669627</v>
      </c>
      <c r="BL100" s="74">
        <f t="shared" si="184"/>
        <v>13635.495083779057</v>
      </c>
      <c r="BM100" s="74">
        <f t="shared" si="131"/>
        <v>14071.830926459987</v>
      </c>
      <c r="BN100" s="74">
        <f t="shared" si="132"/>
        <v>14522.129516106706</v>
      </c>
      <c r="BO100" s="74">
        <f t="shared" si="133"/>
        <v>14986.837660622121</v>
      </c>
      <c r="BP100" s="74">
        <f t="shared" si="134"/>
        <v>15466.416465762029</v>
      </c>
      <c r="BQ100" s="74">
        <f t="shared" si="135"/>
        <v>15961.341792666415</v>
      </c>
      <c r="BR100" s="74">
        <f t="shared" si="136"/>
        <v>16472.10473003174</v>
      </c>
      <c r="BS100" s="74">
        <f t="shared" si="137"/>
        <v>16999.212081392758</v>
      </c>
      <c r="BT100" s="74">
        <f t="shared" si="138"/>
        <v>17543.186867997327</v>
      </c>
      <c r="BU100" s="74">
        <f t="shared" si="139"/>
        <v>18104.56884777324</v>
      </c>
      <c r="BV100" s="74">
        <f t="shared" si="140"/>
        <v>18683.915050901986</v>
      </c>
      <c r="BW100" s="74">
        <f t="shared" si="141"/>
        <v>19281.800332530849</v>
      </c>
      <c r="BX100" s="74">
        <f t="shared" si="142"/>
        <v>19898.817943171838</v>
      </c>
      <c r="BY100" s="74">
        <f t="shared" si="143"/>
        <v>20535.580117353336</v>
      </c>
      <c r="BZ100" s="74">
        <f t="shared" si="144"/>
        <v>21192.718681108643</v>
      </c>
      <c r="CA100" s="74">
        <f t="shared" si="145"/>
        <v>21870.88567890412</v>
      </c>
      <c r="CB100" s="74">
        <f t="shared" si="146"/>
        <v>22570.754020629054</v>
      </c>
      <c r="CC100" s="74">
        <f t="shared" si="147"/>
        <v>23293.018149289186</v>
      </c>
      <c r="CD100" s="74">
        <f t="shared" si="148"/>
        <v>24038.39473006644</v>
      </c>
      <c r="CE100" s="74">
        <f t="shared" si="149"/>
        <v>24807.623361428567</v>
      </c>
      <c r="CF100" s="74">
        <f t="shared" si="150"/>
        <v>25601.467308994281</v>
      </c>
      <c r="CG100" s="74">
        <f t="shared" si="151"/>
        <v>26420.714262882098</v>
      </c>
      <c r="CH100" s="74">
        <f t="shared" si="152"/>
        <v>27266.177119294327</v>
      </c>
      <c r="CI100" s="74">
        <f t="shared" si="153"/>
        <v>28138.694787111745</v>
      </c>
      <c r="CJ100" s="74">
        <f t="shared" si="154"/>
        <v>29039.133020299319</v>
      </c>
      <c r="CK100" s="74">
        <f t="shared" si="155"/>
        <v>29968.385276948899</v>
      </c>
      <c r="CL100" s="74">
        <f t="shared" si="156"/>
        <v>30927.373605811263</v>
      </c>
      <c r="CM100" s="74">
        <f t="shared" si="157"/>
        <v>31917.049561197226</v>
      </c>
      <c r="CN100" s="74">
        <f t="shared" si="158"/>
        <v>32938.395147155541</v>
      </c>
      <c r="CO100" s="74">
        <f t="shared" si="159"/>
        <v>33992.423791864516</v>
      </c>
      <c r="CP100" s="74">
        <f t="shared" si="160"/>
        <v>35080.181353204178</v>
      </c>
      <c r="CQ100" s="74">
        <f t="shared" si="161"/>
        <v>36202.74715650671</v>
      </c>
      <c r="CR100" s="74">
        <f t="shared" si="162"/>
        <v>37361.235065514928</v>
      </c>
      <c r="CS100" s="74">
        <f t="shared" si="163"/>
        <v>38556.794587611403</v>
      </c>
      <c r="CT100" s="74">
        <f t="shared" si="164"/>
        <v>39790.612014414968</v>
      </c>
      <c r="CU100" s="74">
        <f t="shared" si="165"/>
        <v>41063.91159887625</v>
      </c>
      <c r="CV100" s="74">
        <f t="shared" si="166"/>
        <v>42377.956770040291</v>
      </c>
      <c r="CW100" s="74">
        <f t="shared" si="167"/>
        <v>43734.051386681582</v>
      </c>
      <c r="CX100" s="74">
        <f t="shared" si="168"/>
        <v>45133.541031055393</v>
      </c>
      <c r="CY100" s="74">
        <f t="shared" si="169"/>
        <v>46577.814344049169</v>
      </c>
      <c r="CZ100" s="74">
        <f t="shared" si="170"/>
        <v>48068.304403058741</v>
      </c>
      <c r="DA100" s="74">
        <f t="shared" si="171"/>
        <v>49606.490143956624</v>
      </c>
      <c r="DB100" s="74">
        <f t="shared" si="172"/>
        <v>51193.89782856324</v>
      </c>
      <c r="DC100" s="74">
        <f t="shared" si="173"/>
        <v>52832.102559077262</v>
      </c>
      <c r="DD100" s="74">
        <f t="shared" si="174"/>
        <v>54522.729840967739</v>
      </c>
      <c r="DE100" s="74">
        <f t="shared" si="175"/>
        <v>56267.457195878706</v>
      </c>
      <c r="DF100" s="74">
        <f t="shared" si="176"/>
        <v>58068.015826146824</v>
      </c>
      <c r="DG100" s="74">
        <f t="shared" si="177"/>
        <v>59926.192332583523</v>
      </c>
      <c r="DH100" s="74">
        <f t="shared" si="178"/>
        <v>61843.830487226194</v>
      </c>
      <c r="DI100" s="74">
        <f t="shared" si="179"/>
        <v>63822.833062817437</v>
      </c>
      <c r="DJ100" s="74">
        <f t="shared" si="180"/>
        <v>65865.163720827593</v>
      </c>
    </row>
    <row r="101" spans="2:114" x14ac:dyDescent="0.2">
      <c r="B101" s="236" t="str">
        <f t="shared" si="181"/>
        <v>Polymer Production</v>
      </c>
      <c r="C101" s="65" t="s">
        <v>2</v>
      </c>
      <c r="D101" s="74">
        <f t="shared" si="98"/>
        <v>282.46785855794718</v>
      </c>
      <c r="E101" s="74">
        <f t="shared" si="98"/>
        <v>272.18401184385459</v>
      </c>
      <c r="F101" s="74">
        <f t="shared" si="98"/>
        <v>276.57183386389983</v>
      </c>
      <c r="G101" s="74">
        <f t="shared" si="98"/>
        <v>281.81857359051963</v>
      </c>
      <c r="H101" s="74">
        <f t="shared" si="98"/>
        <v>286.30335004212486</v>
      </c>
      <c r="I101" s="74">
        <f t="shared" si="98"/>
        <v>296.48875322046513</v>
      </c>
      <c r="J101" s="74">
        <f t="shared" si="98"/>
        <v>531.95117100796699</v>
      </c>
      <c r="K101" s="74">
        <f t="shared" si="98"/>
        <v>682.54082794430531</v>
      </c>
      <c r="L101" s="74">
        <f t="shared" si="98"/>
        <v>733.07221796665306</v>
      </c>
      <c r="M101" s="74">
        <f t="shared" si="98"/>
        <v>683.36824679728716</v>
      </c>
      <c r="N101" s="74">
        <f t="shared" si="98"/>
        <v>683.78268888510001</v>
      </c>
      <c r="O101" s="74">
        <f t="shared" si="98"/>
        <v>739.42502753769486</v>
      </c>
      <c r="P101" s="74">
        <f t="shared" si="98"/>
        <v>694.66032403739689</v>
      </c>
      <c r="Q101" s="74">
        <f t="shared" si="98"/>
        <v>721.62503243197295</v>
      </c>
      <c r="R101" s="74">
        <f t="shared" si="98"/>
        <v>978.58303144519641</v>
      </c>
      <c r="S101" s="74">
        <f t="shared" si="98"/>
        <v>999.31481139271625</v>
      </c>
      <c r="T101" s="74">
        <f t="shared" si="98"/>
        <v>1014.2825790363164</v>
      </c>
      <c r="U101" s="74">
        <f t="shared" si="98"/>
        <v>1049.4762868297066</v>
      </c>
      <c r="V101" s="74">
        <f t="shared" si="98"/>
        <v>1085.8395012889903</v>
      </c>
      <c r="W101" s="74">
        <f t="shared" si="98"/>
        <v>748.43226799866181</v>
      </c>
      <c r="X101" s="74">
        <f t="shared" si="98"/>
        <v>1204.3787347868704</v>
      </c>
      <c r="Y101" s="74">
        <f t="shared" si="98"/>
        <v>1554.415281253205</v>
      </c>
      <c r="Z101" s="74">
        <f t="shared" si="98"/>
        <v>1602.9731819220592</v>
      </c>
      <c r="AA101" s="74">
        <f t="shared" si="98"/>
        <v>1564.5610305539535</v>
      </c>
      <c r="AB101" s="74">
        <f t="shared" si="98"/>
        <v>1311.1758465394134</v>
      </c>
      <c r="AC101" s="74">
        <f t="shared" si="98"/>
        <v>1154.991542885399</v>
      </c>
      <c r="AD101" s="74">
        <f t="shared" si="98"/>
        <v>1366.4790454611766</v>
      </c>
      <c r="AE101" s="74">
        <f t="shared" si="98"/>
        <v>2687.0488962322815</v>
      </c>
      <c r="AF101" s="74">
        <f t="shared" si="98"/>
        <v>3784.681586519298</v>
      </c>
      <c r="AG101" s="74">
        <f t="shared" ref="AG101" si="186">AG$82*AG92</f>
        <v>3209.817292593676</v>
      </c>
      <c r="AH101" s="74">
        <f t="shared" si="183"/>
        <v>3312.5314459566739</v>
      </c>
      <c r="AI101" s="74">
        <f t="shared" si="183"/>
        <v>3418.5324522272876</v>
      </c>
      <c r="AJ101" s="74">
        <f t="shared" si="183"/>
        <v>3527.9254906985611</v>
      </c>
      <c r="AK101" s="74">
        <f t="shared" si="183"/>
        <v>3640.8191064009152</v>
      </c>
      <c r="AL101" s="74">
        <f t="shared" si="183"/>
        <v>3757.3253178057444</v>
      </c>
      <c r="AM101" s="74">
        <f t="shared" si="183"/>
        <v>3877.5597279755284</v>
      </c>
      <c r="AN101" s="74">
        <f t="shared" si="183"/>
        <v>4001.6416392707456</v>
      </c>
      <c r="AO101" s="74">
        <f t="shared" si="183"/>
        <v>4129.6941717274094</v>
      </c>
      <c r="AP101" s="74">
        <f t="shared" si="183"/>
        <v>4261.8443852226865</v>
      </c>
      <c r="AQ101" s="74">
        <f t="shared" si="183"/>
        <v>4398.2234055498129</v>
      </c>
      <c r="AR101" s="74">
        <f t="shared" si="183"/>
        <v>4538.9665545274074</v>
      </c>
      <c r="AS101" s="74">
        <f t="shared" si="183"/>
        <v>4684.2134842722844</v>
      </c>
      <c r="AT101" s="74">
        <f t="shared" si="183"/>
        <v>4834.1083157689973</v>
      </c>
      <c r="AU101" s="74">
        <f t="shared" si="183"/>
        <v>4988.7997818736058</v>
      </c>
      <c r="AV101" s="74">
        <f t="shared" si="183"/>
        <v>5148.4413748935613</v>
      </c>
      <c r="AW101" s="74">
        <f t="shared" si="184"/>
        <v>5313.1914988901553</v>
      </c>
      <c r="AX101" s="74">
        <f t="shared" si="184"/>
        <v>5483.2136268546401</v>
      </c>
      <c r="AY101" s="74">
        <f t="shared" si="184"/>
        <v>5658.6764629139889</v>
      </c>
      <c r="AZ101" s="74">
        <f t="shared" si="184"/>
        <v>5839.7541097272369</v>
      </c>
      <c r="BA101" s="74">
        <f t="shared" si="184"/>
        <v>6026.6262412385086</v>
      </c>
      <c r="BB101" s="74">
        <f t="shared" si="184"/>
        <v>6219.4782809581411</v>
      </c>
      <c r="BC101" s="74">
        <f t="shared" si="184"/>
        <v>6418.5015859488021</v>
      </c>
      <c r="BD101" s="74">
        <f t="shared" si="184"/>
        <v>6623.8936366991638</v>
      </c>
      <c r="BE101" s="74">
        <f t="shared" si="184"/>
        <v>6835.8582330735371</v>
      </c>
      <c r="BF101" s="74">
        <f t="shared" si="184"/>
        <v>7054.6056965318903</v>
      </c>
      <c r="BG101" s="74">
        <f t="shared" si="184"/>
        <v>7280.3530788209109</v>
      </c>
      <c r="BH101" s="74">
        <f t="shared" si="184"/>
        <v>7513.3243773431805</v>
      </c>
      <c r="BI101" s="74">
        <f t="shared" si="184"/>
        <v>7753.7507574181627</v>
      </c>
      <c r="BJ101" s="74">
        <f t="shared" si="184"/>
        <v>8001.8707816555443</v>
      </c>
      <c r="BK101" s="74">
        <f t="shared" si="184"/>
        <v>8257.9306466685211</v>
      </c>
      <c r="BL101" s="74">
        <f t="shared" si="184"/>
        <v>8522.1844273619135</v>
      </c>
      <c r="BM101" s="74">
        <f t="shared" si="131"/>
        <v>8794.8943290374955</v>
      </c>
      <c r="BN101" s="74">
        <f t="shared" si="132"/>
        <v>9076.3309475666956</v>
      </c>
      <c r="BO101" s="74">
        <f t="shared" si="133"/>
        <v>9366.7735378888301</v>
      </c>
      <c r="BP101" s="74">
        <f t="shared" si="134"/>
        <v>9666.5102911012727</v>
      </c>
      <c r="BQ101" s="74">
        <f t="shared" si="135"/>
        <v>9975.8386204165145</v>
      </c>
      <c r="BR101" s="74">
        <f t="shared" si="136"/>
        <v>10295.065456269844</v>
      </c>
      <c r="BS101" s="74">
        <f t="shared" si="137"/>
        <v>10624.507550870479</v>
      </c>
      <c r="BT101" s="74">
        <f t="shared" si="138"/>
        <v>10964.491792498335</v>
      </c>
      <c r="BU101" s="74">
        <f t="shared" si="139"/>
        <v>11315.355529858281</v>
      </c>
      <c r="BV101" s="74">
        <f t="shared" si="140"/>
        <v>11677.446906813746</v>
      </c>
      <c r="BW101" s="74">
        <f t="shared" si="141"/>
        <v>12051.125207831787</v>
      </c>
      <c r="BX101" s="74">
        <f t="shared" si="142"/>
        <v>12436.761214482403</v>
      </c>
      <c r="BY101" s="74">
        <f t="shared" si="143"/>
        <v>12834.737573345841</v>
      </c>
      <c r="BZ101" s="74">
        <f t="shared" si="144"/>
        <v>13245.449175692909</v>
      </c>
      <c r="CA101" s="74">
        <f t="shared" si="145"/>
        <v>13669.303549315082</v>
      </c>
      <c r="CB101" s="74">
        <f t="shared" si="146"/>
        <v>14106.721262893165</v>
      </c>
      <c r="CC101" s="74">
        <f t="shared" si="147"/>
        <v>14558.136343305747</v>
      </c>
      <c r="CD101" s="74">
        <f t="shared" si="148"/>
        <v>15023.996706291531</v>
      </c>
      <c r="CE101" s="74">
        <f t="shared" si="149"/>
        <v>15504.76460089286</v>
      </c>
      <c r="CF101" s="74">
        <f t="shared" si="150"/>
        <v>16000.917068121433</v>
      </c>
      <c r="CG101" s="74">
        <f t="shared" si="151"/>
        <v>16512.946414301317</v>
      </c>
      <c r="CH101" s="74">
        <f t="shared" si="152"/>
        <v>17041.360699558962</v>
      </c>
      <c r="CI101" s="74">
        <f t="shared" si="153"/>
        <v>17586.684241944848</v>
      </c>
      <c r="CJ101" s="74">
        <f t="shared" si="154"/>
        <v>18149.458137687085</v>
      </c>
      <c r="CK101" s="74">
        <f t="shared" si="155"/>
        <v>18730.240798093073</v>
      </c>
      <c r="CL101" s="74">
        <f t="shared" si="156"/>
        <v>19329.608503632051</v>
      </c>
      <c r="CM101" s="74">
        <f t="shared" si="157"/>
        <v>19948.155975748276</v>
      </c>
      <c r="CN101" s="74">
        <f t="shared" si="158"/>
        <v>20586.49696697222</v>
      </c>
      <c r="CO101" s="74">
        <f t="shared" si="159"/>
        <v>21245.264869915332</v>
      </c>
      <c r="CP101" s="74">
        <f t="shared" si="160"/>
        <v>21925.113345752623</v>
      </c>
      <c r="CQ101" s="74">
        <f t="shared" si="161"/>
        <v>22626.716972816706</v>
      </c>
      <c r="CR101" s="74">
        <f t="shared" si="162"/>
        <v>23350.771915946843</v>
      </c>
      <c r="CS101" s="74">
        <f t="shared" si="163"/>
        <v>24097.996617257144</v>
      </c>
      <c r="CT101" s="74">
        <f t="shared" si="164"/>
        <v>24869.132509009374</v>
      </c>
      <c r="CU101" s="74">
        <f t="shared" si="165"/>
        <v>25664.944749297676</v>
      </c>
      <c r="CV101" s="74">
        <f t="shared" si="166"/>
        <v>26486.222981275201</v>
      </c>
      <c r="CW101" s="74">
        <f t="shared" si="167"/>
        <v>27333.782116676008</v>
      </c>
      <c r="CX101" s="74">
        <f t="shared" si="168"/>
        <v>28208.463144409641</v>
      </c>
      <c r="CY101" s="74">
        <f t="shared" si="169"/>
        <v>29111.133965030749</v>
      </c>
      <c r="CZ101" s="74">
        <f t="shared" si="170"/>
        <v>30042.690251911736</v>
      </c>
      <c r="DA101" s="74">
        <f t="shared" si="171"/>
        <v>31004.056339972911</v>
      </c>
      <c r="DB101" s="74">
        <f t="shared" si="172"/>
        <v>31996.186142852046</v>
      </c>
      <c r="DC101" s="74">
        <f t="shared" si="173"/>
        <v>33020.064099423311</v>
      </c>
      <c r="DD101" s="74">
        <f t="shared" si="174"/>
        <v>34076.706150604856</v>
      </c>
      <c r="DE101" s="74">
        <f t="shared" si="175"/>
        <v>35167.160747424212</v>
      </c>
      <c r="DF101" s="74">
        <f t="shared" si="176"/>
        <v>36292.50989134179</v>
      </c>
      <c r="DG101" s="74">
        <f t="shared" si="177"/>
        <v>37453.870207864726</v>
      </c>
      <c r="DH101" s="74">
        <f t="shared" si="178"/>
        <v>38652.394054516401</v>
      </c>
      <c r="DI101" s="74">
        <f t="shared" si="179"/>
        <v>39889.270664260926</v>
      </c>
      <c r="DJ101" s="74">
        <f t="shared" si="180"/>
        <v>41165.727325517277</v>
      </c>
    </row>
    <row r="102" spans="2:114" x14ac:dyDescent="0.2">
      <c r="B102" s="236" t="str">
        <f t="shared" si="181"/>
        <v>Contious Casting Fluxes</v>
      </c>
      <c r="C102" s="65" t="s">
        <v>2</v>
      </c>
      <c r="D102" s="74">
        <f t="shared" si="98"/>
        <v>282.46785855794718</v>
      </c>
      <c r="E102" s="74">
        <f t="shared" si="98"/>
        <v>272.18401184385459</v>
      </c>
      <c r="F102" s="74">
        <f t="shared" si="98"/>
        <v>276.57183386389983</v>
      </c>
      <c r="G102" s="74">
        <f t="shared" si="98"/>
        <v>281.81857359051963</v>
      </c>
      <c r="H102" s="74">
        <f t="shared" si="98"/>
        <v>286.30335004212486</v>
      </c>
      <c r="I102" s="74">
        <f t="shared" si="98"/>
        <v>296.48875322046513</v>
      </c>
      <c r="J102" s="74">
        <f t="shared" si="98"/>
        <v>531.95117100796699</v>
      </c>
      <c r="K102" s="74">
        <f t="shared" si="98"/>
        <v>682.54082794430531</v>
      </c>
      <c r="L102" s="74">
        <f t="shared" si="98"/>
        <v>733.07221796665306</v>
      </c>
      <c r="M102" s="74">
        <f t="shared" si="98"/>
        <v>683.36824679728716</v>
      </c>
      <c r="N102" s="74">
        <f t="shared" si="98"/>
        <v>683.78268888510001</v>
      </c>
      <c r="O102" s="74">
        <f t="shared" si="98"/>
        <v>739.42502753769486</v>
      </c>
      <c r="P102" s="74">
        <f t="shared" si="98"/>
        <v>694.66032403739689</v>
      </c>
      <c r="Q102" s="74">
        <f t="shared" si="98"/>
        <v>721.62503243197295</v>
      </c>
      <c r="R102" s="74">
        <f t="shared" si="98"/>
        <v>978.58303144519641</v>
      </c>
      <c r="S102" s="74">
        <f t="shared" si="98"/>
        <v>999.31481139271625</v>
      </c>
      <c r="T102" s="74">
        <f t="shared" si="98"/>
        <v>1014.2825790363164</v>
      </c>
      <c r="U102" s="74">
        <f t="shared" si="98"/>
        <v>1049.4762868297066</v>
      </c>
      <c r="V102" s="74">
        <f t="shared" si="98"/>
        <v>1085.8395012889903</v>
      </c>
      <c r="W102" s="74">
        <f t="shared" si="98"/>
        <v>748.43226799866181</v>
      </c>
      <c r="X102" s="74">
        <f t="shared" si="98"/>
        <v>1204.3787347868704</v>
      </c>
      <c r="Y102" s="74">
        <f t="shared" si="98"/>
        <v>1554.415281253205</v>
      </c>
      <c r="Z102" s="74">
        <f t="shared" si="98"/>
        <v>1602.9731819220592</v>
      </c>
      <c r="AA102" s="74">
        <f t="shared" si="98"/>
        <v>1564.5610305539535</v>
      </c>
      <c r="AB102" s="74">
        <f t="shared" si="98"/>
        <v>1311.1758465394134</v>
      </c>
      <c r="AC102" s="74">
        <f t="shared" si="98"/>
        <v>1154.991542885399</v>
      </c>
      <c r="AD102" s="74">
        <f t="shared" si="98"/>
        <v>1366.4790454611766</v>
      </c>
      <c r="AE102" s="74">
        <f t="shared" si="98"/>
        <v>2687.0488962322815</v>
      </c>
      <c r="AF102" s="74">
        <f t="shared" si="98"/>
        <v>3784.681586519298</v>
      </c>
      <c r="AG102" s="74">
        <f t="shared" ref="AG102" si="187">AG$82*AG93</f>
        <v>3209.817292593676</v>
      </c>
      <c r="AH102" s="74">
        <f t="shared" si="183"/>
        <v>3312.5314459566739</v>
      </c>
      <c r="AI102" s="74">
        <f t="shared" si="183"/>
        <v>3418.5324522272876</v>
      </c>
      <c r="AJ102" s="74">
        <f t="shared" si="183"/>
        <v>3527.9254906985611</v>
      </c>
      <c r="AK102" s="74">
        <f t="shared" si="183"/>
        <v>3640.8191064009152</v>
      </c>
      <c r="AL102" s="74">
        <f t="shared" si="183"/>
        <v>3757.3253178057444</v>
      </c>
      <c r="AM102" s="74">
        <f t="shared" si="183"/>
        <v>3877.5597279755284</v>
      </c>
      <c r="AN102" s="74">
        <f t="shared" si="183"/>
        <v>4001.6416392707456</v>
      </c>
      <c r="AO102" s="74">
        <f t="shared" si="183"/>
        <v>4129.6941717274094</v>
      </c>
      <c r="AP102" s="74">
        <f t="shared" si="183"/>
        <v>4261.8443852226865</v>
      </c>
      <c r="AQ102" s="74">
        <f t="shared" si="183"/>
        <v>4398.2234055498129</v>
      </c>
      <c r="AR102" s="74">
        <f t="shared" si="183"/>
        <v>4538.9665545274074</v>
      </c>
      <c r="AS102" s="74">
        <f t="shared" si="183"/>
        <v>4684.2134842722844</v>
      </c>
      <c r="AT102" s="74">
        <f t="shared" si="183"/>
        <v>4834.1083157689973</v>
      </c>
      <c r="AU102" s="74">
        <f t="shared" si="183"/>
        <v>4988.7997818736058</v>
      </c>
      <c r="AV102" s="74">
        <f t="shared" si="183"/>
        <v>5148.4413748935613</v>
      </c>
      <c r="AW102" s="74">
        <f t="shared" si="184"/>
        <v>5313.1914988901553</v>
      </c>
      <c r="AX102" s="74">
        <f t="shared" si="184"/>
        <v>5483.2136268546401</v>
      </c>
      <c r="AY102" s="74">
        <f t="shared" si="184"/>
        <v>5658.6764629139889</v>
      </c>
      <c r="AZ102" s="74">
        <f t="shared" si="184"/>
        <v>5839.7541097272369</v>
      </c>
      <c r="BA102" s="74">
        <f t="shared" si="184"/>
        <v>6026.6262412385086</v>
      </c>
      <c r="BB102" s="74">
        <f t="shared" si="184"/>
        <v>6219.4782809581411</v>
      </c>
      <c r="BC102" s="74">
        <f t="shared" si="184"/>
        <v>6418.5015859488021</v>
      </c>
      <c r="BD102" s="74">
        <f t="shared" si="184"/>
        <v>6623.8936366991638</v>
      </c>
      <c r="BE102" s="74">
        <f t="shared" si="184"/>
        <v>6835.8582330735371</v>
      </c>
      <c r="BF102" s="74">
        <f t="shared" si="184"/>
        <v>7054.6056965318903</v>
      </c>
      <c r="BG102" s="74">
        <f t="shared" si="184"/>
        <v>7280.3530788209109</v>
      </c>
      <c r="BH102" s="74">
        <f t="shared" si="184"/>
        <v>7513.3243773431805</v>
      </c>
      <c r="BI102" s="74">
        <f t="shared" si="184"/>
        <v>7753.7507574181627</v>
      </c>
      <c r="BJ102" s="74">
        <f t="shared" si="184"/>
        <v>8001.8707816555443</v>
      </c>
      <c r="BK102" s="74">
        <f t="shared" si="184"/>
        <v>8257.9306466685211</v>
      </c>
      <c r="BL102" s="74">
        <f t="shared" si="184"/>
        <v>8522.1844273619135</v>
      </c>
      <c r="BM102" s="74">
        <f t="shared" si="131"/>
        <v>8794.8943290374955</v>
      </c>
      <c r="BN102" s="74">
        <f t="shared" si="132"/>
        <v>9076.3309475666956</v>
      </c>
      <c r="BO102" s="74">
        <f t="shared" si="133"/>
        <v>9366.7735378888301</v>
      </c>
      <c r="BP102" s="74">
        <f t="shared" si="134"/>
        <v>9666.5102911012727</v>
      </c>
      <c r="BQ102" s="74">
        <f t="shared" si="135"/>
        <v>9975.8386204165145</v>
      </c>
      <c r="BR102" s="74">
        <f t="shared" si="136"/>
        <v>10295.065456269844</v>
      </c>
      <c r="BS102" s="74">
        <f t="shared" si="137"/>
        <v>10624.507550870479</v>
      </c>
      <c r="BT102" s="74">
        <f t="shared" si="138"/>
        <v>10964.491792498335</v>
      </c>
      <c r="BU102" s="74">
        <f t="shared" si="139"/>
        <v>11315.355529858281</v>
      </c>
      <c r="BV102" s="74">
        <f t="shared" si="140"/>
        <v>11677.446906813746</v>
      </c>
      <c r="BW102" s="74">
        <f t="shared" si="141"/>
        <v>12051.125207831787</v>
      </c>
      <c r="BX102" s="74">
        <f t="shared" si="142"/>
        <v>12436.761214482403</v>
      </c>
      <c r="BY102" s="74">
        <f t="shared" si="143"/>
        <v>12834.737573345841</v>
      </c>
      <c r="BZ102" s="74">
        <f t="shared" si="144"/>
        <v>13245.449175692909</v>
      </c>
      <c r="CA102" s="74">
        <f t="shared" si="145"/>
        <v>13669.303549315082</v>
      </c>
      <c r="CB102" s="74">
        <f t="shared" si="146"/>
        <v>14106.721262893165</v>
      </c>
      <c r="CC102" s="74">
        <f t="shared" si="147"/>
        <v>14558.136343305747</v>
      </c>
      <c r="CD102" s="74">
        <f t="shared" si="148"/>
        <v>15023.996706291531</v>
      </c>
      <c r="CE102" s="74">
        <f t="shared" si="149"/>
        <v>15504.76460089286</v>
      </c>
      <c r="CF102" s="74">
        <f t="shared" si="150"/>
        <v>16000.917068121433</v>
      </c>
      <c r="CG102" s="74">
        <f t="shared" si="151"/>
        <v>16512.946414301317</v>
      </c>
      <c r="CH102" s="74">
        <f t="shared" si="152"/>
        <v>17041.360699558962</v>
      </c>
      <c r="CI102" s="74">
        <f t="shared" si="153"/>
        <v>17586.684241944848</v>
      </c>
      <c r="CJ102" s="74">
        <f t="shared" si="154"/>
        <v>18149.458137687085</v>
      </c>
      <c r="CK102" s="74">
        <f t="shared" si="155"/>
        <v>18730.240798093073</v>
      </c>
      <c r="CL102" s="74">
        <f t="shared" si="156"/>
        <v>19329.608503632051</v>
      </c>
      <c r="CM102" s="74">
        <f t="shared" si="157"/>
        <v>19948.155975748276</v>
      </c>
      <c r="CN102" s="74">
        <f t="shared" si="158"/>
        <v>20586.49696697222</v>
      </c>
      <c r="CO102" s="74">
        <f t="shared" si="159"/>
        <v>21245.264869915332</v>
      </c>
      <c r="CP102" s="74">
        <f t="shared" si="160"/>
        <v>21925.113345752623</v>
      </c>
      <c r="CQ102" s="74">
        <f t="shared" si="161"/>
        <v>22626.716972816706</v>
      </c>
      <c r="CR102" s="74">
        <f t="shared" si="162"/>
        <v>23350.771915946843</v>
      </c>
      <c r="CS102" s="74">
        <f t="shared" si="163"/>
        <v>24097.996617257144</v>
      </c>
      <c r="CT102" s="74">
        <f t="shared" si="164"/>
        <v>24869.132509009374</v>
      </c>
      <c r="CU102" s="74">
        <f t="shared" si="165"/>
        <v>25664.944749297676</v>
      </c>
      <c r="CV102" s="74">
        <f t="shared" si="166"/>
        <v>26486.222981275201</v>
      </c>
      <c r="CW102" s="74">
        <f t="shared" si="167"/>
        <v>27333.782116676008</v>
      </c>
      <c r="CX102" s="74">
        <f t="shared" si="168"/>
        <v>28208.463144409641</v>
      </c>
      <c r="CY102" s="74">
        <f t="shared" si="169"/>
        <v>29111.133965030749</v>
      </c>
      <c r="CZ102" s="74">
        <f t="shared" si="170"/>
        <v>30042.690251911736</v>
      </c>
      <c r="DA102" s="74">
        <f t="shared" si="171"/>
        <v>31004.056339972911</v>
      </c>
      <c r="DB102" s="74">
        <f t="shared" si="172"/>
        <v>31996.186142852046</v>
      </c>
      <c r="DC102" s="74">
        <f t="shared" si="173"/>
        <v>33020.064099423311</v>
      </c>
      <c r="DD102" s="74">
        <f t="shared" si="174"/>
        <v>34076.706150604856</v>
      </c>
      <c r="DE102" s="74">
        <f t="shared" si="175"/>
        <v>35167.160747424212</v>
      </c>
      <c r="DF102" s="74">
        <f t="shared" si="176"/>
        <v>36292.50989134179</v>
      </c>
      <c r="DG102" s="74">
        <f t="shared" si="177"/>
        <v>37453.870207864726</v>
      </c>
      <c r="DH102" s="74">
        <f t="shared" si="178"/>
        <v>38652.394054516401</v>
      </c>
      <c r="DI102" s="74">
        <f t="shared" si="179"/>
        <v>39889.270664260926</v>
      </c>
      <c r="DJ102" s="74">
        <f t="shared" si="180"/>
        <v>41165.727325517277</v>
      </c>
    </row>
    <row r="103" spans="2:114" x14ac:dyDescent="0.2">
      <c r="B103" s="236" t="str">
        <f t="shared" si="181"/>
        <v>Air Treatement</v>
      </c>
      <c r="C103" s="65" t="s">
        <v>2</v>
      </c>
      <c r="D103" s="74">
        <f t="shared" si="98"/>
        <v>112.98714342317888</v>
      </c>
      <c r="E103" s="74">
        <f t="shared" si="98"/>
        <v>108.87360473754183</v>
      </c>
      <c r="F103" s="74">
        <f t="shared" si="98"/>
        <v>110.62873354555992</v>
      </c>
      <c r="G103" s="74">
        <f t="shared" si="98"/>
        <v>112.72742943620786</v>
      </c>
      <c r="H103" s="74">
        <f t="shared" si="98"/>
        <v>114.52134001684993</v>
      </c>
      <c r="I103" s="74">
        <f t="shared" si="98"/>
        <v>118.59550128818604</v>
      </c>
      <c r="J103" s="74">
        <f t="shared" si="98"/>
        <v>212.7804684031868</v>
      </c>
      <c r="K103" s="74">
        <f t="shared" si="98"/>
        <v>273.01633117772212</v>
      </c>
      <c r="L103" s="74">
        <f t="shared" si="98"/>
        <v>293.22888718666121</v>
      </c>
      <c r="M103" s="74">
        <f t="shared" si="98"/>
        <v>273.34729871891483</v>
      </c>
      <c r="N103" s="74">
        <f t="shared" si="98"/>
        <v>273.51307555404003</v>
      </c>
      <c r="O103" s="74">
        <f t="shared" si="98"/>
        <v>295.77001101507796</v>
      </c>
      <c r="P103" s="74">
        <f t="shared" si="98"/>
        <v>277.86412961495876</v>
      </c>
      <c r="Q103" s="74">
        <f t="shared" si="98"/>
        <v>288.65001297278917</v>
      </c>
      <c r="R103" s="74">
        <f t="shared" si="98"/>
        <v>391.43321257807855</v>
      </c>
      <c r="S103" s="74">
        <f t="shared" si="98"/>
        <v>399.7259245570865</v>
      </c>
      <c r="T103" s="74">
        <f t="shared" si="98"/>
        <v>405.71303161452659</v>
      </c>
      <c r="U103" s="74">
        <f t="shared" si="98"/>
        <v>419.79051473188264</v>
      </c>
      <c r="V103" s="74">
        <f t="shared" si="98"/>
        <v>434.33580051559613</v>
      </c>
      <c r="W103" s="74">
        <f t="shared" si="98"/>
        <v>299.37290719946475</v>
      </c>
      <c r="X103" s="74">
        <f t="shared" si="98"/>
        <v>481.75149391474815</v>
      </c>
      <c r="Y103" s="74">
        <f t="shared" si="98"/>
        <v>621.76611250128201</v>
      </c>
      <c r="Z103" s="74">
        <f t="shared" si="98"/>
        <v>641.18927276882368</v>
      </c>
      <c r="AA103" s="74">
        <f t="shared" si="98"/>
        <v>625.82441222158138</v>
      </c>
      <c r="AB103" s="74">
        <f t="shared" si="98"/>
        <v>524.4703386157654</v>
      </c>
      <c r="AC103" s="74">
        <f t="shared" si="98"/>
        <v>461.99661715415959</v>
      </c>
      <c r="AD103" s="74">
        <f t="shared" si="98"/>
        <v>546.59161818447069</v>
      </c>
      <c r="AE103" s="74">
        <f t="shared" si="98"/>
        <v>1074.8195584929124</v>
      </c>
      <c r="AF103" s="74">
        <f t="shared" si="98"/>
        <v>1513.8726346077192</v>
      </c>
      <c r="AG103" s="74">
        <f t="shared" ref="AG103" si="188">AG$82*AG94</f>
        <v>1283.9269170374703</v>
      </c>
      <c r="AH103" s="74">
        <f t="shared" si="183"/>
        <v>1325.0125783826693</v>
      </c>
      <c r="AI103" s="74">
        <f t="shared" si="183"/>
        <v>1367.4129808909147</v>
      </c>
      <c r="AJ103" s="74">
        <f t="shared" si="183"/>
        <v>1411.1701962794241</v>
      </c>
      <c r="AK103" s="74">
        <f t="shared" si="183"/>
        <v>1456.3276425603658</v>
      </c>
      <c r="AL103" s="74">
        <f t="shared" si="183"/>
        <v>1502.9301271222976</v>
      </c>
      <c r="AM103" s="74">
        <f t="shared" si="183"/>
        <v>1551.0238911902111</v>
      </c>
      <c r="AN103" s="74">
        <f t="shared" si="183"/>
        <v>1600.6566557082979</v>
      </c>
      <c r="AO103" s="74">
        <f t="shared" si="183"/>
        <v>1651.8776686909634</v>
      </c>
      <c r="AP103" s="74">
        <f t="shared" si="183"/>
        <v>1704.7377540890743</v>
      </c>
      <c r="AQ103" s="74">
        <f t="shared" si="183"/>
        <v>1759.2893622199247</v>
      </c>
      <c r="AR103" s="74">
        <f t="shared" si="183"/>
        <v>1815.5866218109622</v>
      </c>
      <c r="AS103" s="74">
        <f t="shared" si="183"/>
        <v>1873.6853937089131</v>
      </c>
      <c r="AT103" s="74">
        <f t="shared" si="183"/>
        <v>1933.6433263075985</v>
      </c>
      <c r="AU103" s="74">
        <f t="shared" si="183"/>
        <v>1995.5199127494418</v>
      </c>
      <c r="AV103" s="74">
        <f t="shared" si="183"/>
        <v>2059.3765499574238</v>
      </c>
      <c r="AW103" s="74">
        <f t="shared" si="184"/>
        <v>2125.2765995560612</v>
      </c>
      <c r="AX103" s="74">
        <f t="shared" si="184"/>
        <v>2193.2854507418551</v>
      </c>
      <c r="AY103" s="74">
        <f t="shared" si="184"/>
        <v>2263.4705851655945</v>
      </c>
      <c r="AZ103" s="74">
        <f t="shared" si="184"/>
        <v>2335.9016438908934</v>
      </c>
      <c r="BA103" s="74">
        <f t="shared" si="184"/>
        <v>2410.650496495402</v>
      </c>
      <c r="BB103" s="74">
        <f t="shared" si="184"/>
        <v>2487.791312383255</v>
      </c>
      <c r="BC103" s="74">
        <f t="shared" si="184"/>
        <v>2567.400634379519</v>
      </c>
      <c r="BD103" s="74">
        <f t="shared" si="184"/>
        <v>2649.5574546796638</v>
      </c>
      <c r="BE103" s="74">
        <f t="shared" si="184"/>
        <v>2734.3432932294131</v>
      </c>
      <c r="BF103" s="74">
        <f t="shared" si="184"/>
        <v>2821.8422786127544</v>
      </c>
      <c r="BG103" s="74">
        <f t="shared" si="184"/>
        <v>2912.1412315283628</v>
      </c>
      <c r="BH103" s="74">
        <f t="shared" si="184"/>
        <v>3005.3297509372705</v>
      </c>
      <c r="BI103" s="74">
        <f t="shared" si="184"/>
        <v>3101.5003029672635</v>
      </c>
      <c r="BJ103" s="74">
        <f t="shared" si="184"/>
        <v>3200.748312662216</v>
      </c>
      <c r="BK103" s="74">
        <f t="shared" si="184"/>
        <v>3303.1722586674068</v>
      </c>
      <c r="BL103" s="74">
        <f t="shared" si="184"/>
        <v>3408.8737709447641</v>
      </c>
      <c r="BM103" s="74">
        <f t="shared" si="131"/>
        <v>3517.9577316149966</v>
      </c>
      <c r="BN103" s="74">
        <f t="shared" si="132"/>
        <v>3630.5323790266766</v>
      </c>
      <c r="BO103" s="74">
        <f t="shared" si="133"/>
        <v>3746.7094151555302</v>
      </c>
      <c r="BP103" s="74">
        <f t="shared" si="134"/>
        <v>3866.6041164405074</v>
      </c>
      <c r="BQ103" s="74">
        <f t="shared" si="135"/>
        <v>3990.3354481666038</v>
      </c>
      <c r="BR103" s="74">
        <f t="shared" si="136"/>
        <v>4118.0261825079351</v>
      </c>
      <c r="BS103" s="74">
        <f t="shared" si="137"/>
        <v>4249.8030203481894</v>
      </c>
      <c r="BT103" s="74">
        <f t="shared" si="138"/>
        <v>4385.7967169993317</v>
      </c>
      <c r="BU103" s="74">
        <f t="shared" si="139"/>
        <v>4526.14221194331</v>
      </c>
      <c r="BV103" s="74">
        <f t="shared" si="140"/>
        <v>4670.9787627254964</v>
      </c>
      <c r="BW103" s="74">
        <f t="shared" si="141"/>
        <v>4820.4500831327123</v>
      </c>
      <c r="BX103" s="74">
        <f t="shared" si="142"/>
        <v>4974.7044857929595</v>
      </c>
      <c r="BY103" s="74">
        <f t="shared" si="143"/>
        <v>5133.8950293383341</v>
      </c>
      <c r="BZ103" s="74">
        <f t="shared" si="144"/>
        <v>5298.1796702771608</v>
      </c>
      <c r="CA103" s="74">
        <f t="shared" si="145"/>
        <v>5467.72141972603</v>
      </c>
      <c r="CB103" s="74">
        <f t="shared" si="146"/>
        <v>5642.6885051572635</v>
      </c>
      <c r="CC103" s="74">
        <f t="shared" si="147"/>
        <v>5823.2545373222965</v>
      </c>
      <c r="CD103" s="74">
        <f t="shared" si="148"/>
        <v>6009.5986825166101</v>
      </c>
      <c r="CE103" s="74">
        <f t="shared" si="149"/>
        <v>6201.9058403571416</v>
      </c>
      <c r="CF103" s="74">
        <f t="shared" si="150"/>
        <v>6400.3668272485702</v>
      </c>
      <c r="CG103" s="74">
        <f t="shared" si="151"/>
        <v>6605.1785657205246</v>
      </c>
      <c r="CH103" s="74">
        <f t="shared" si="152"/>
        <v>6816.5442798235817</v>
      </c>
      <c r="CI103" s="74">
        <f t="shared" si="153"/>
        <v>7034.6736967779361</v>
      </c>
      <c r="CJ103" s="74">
        <f t="shared" si="154"/>
        <v>7259.7832550748299</v>
      </c>
      <c r="CK103" s="74">
        <f t="shared" si="155"/>
        <v>7492.0963192372246</v>
      </c>
      <c r="CL103" s="74">
        <f t="shared" si="156"/>
        <v>7731.8434014528157</v>
      </c>
      <c r="CM103" s="74">
        <f t="shared" si="157"/>
        <v>7979.2623902993064</v>
      </c>
      <c r="CN103" s="74">
        <f t="shared" si="158"/>
        <v>8234.5987867888853</v>
      </c>
      <c r="CO103" s="74">
        <f t="shared" si="159"/>
        <v>8498.105947966129</v>
      </c>
      <c r="CP103" s="74">
        <f t="shared" si="160"/>
        <v>8770.0453383010445</v>
      </c>
      <c r="CQ103" s="74">
        <f t="shared" si="161"/>
        <v>9050.6867891266775</v>
      </c>
      <c r="CR103" s="74">
        <f t="shared" si="162"/>
        <v>9340.3087663787319</v>
      </c>
      <c r="CS103" s="74">
        <f t="shared" si="163"/>
        <v>9639.1986469028507</v>
      </c>
      <c r="CT103" s="74">
        <f t="shared" si="164"/>
        <v>9947.653003603742</v>
      </c>
      <c r="CU103" s="74">
        <f t="shared" si="165"/>
        <v>10265.977899719062</v>
      </c>
      <c r="CV103" s="74">
        <f t="shared" si="166"/>
        <v>10594.489192510073</v>
      </c>
      <c r="CW103" s="74">
        <f t="shared" si="167"/>
        <v>10933.512846670395</v>
      </c>
      <c r="CX103" s="74">
        <f t="shared" si="168"/>
        <v>11283.385257763848</v>
      </c>
      <c r="CY103" s="74">
        <f t="shared" si="169"/>
        <v>11644.453586012292</v>
      </c>
      <c r="CZ103" s="74">
        <f t="shared" si="170"/>
        <v>12017.076100764685</v>
      </c>
      <c r="DA103" s="74">
        <f t="shared" si="171"/>
        <v>12401.622535989156</v>
      </c>
      <c r="DB103" s="74">
        <f t="shared" si="172"/>
        <v>12798.47445714081</v>
      </c>
      <c r="DC103" s="74">
        <f t="shared" si="173"/>
        <v>13208.025639769316</v>
      </c>
      <c r="DD103" s="74">
        <f t="shared" si="174"/>
        <v>13630.682460241935</v>
      </c>
      <c r="DE103" s="74">
        <f t="shared" si="175"/>
        <v>14066.864298969676</v>
      </c>
      <c r="DF103" s="74">
        <f t="shared" si="176"/>
        <v>14517.003956536706</v>
      </c>
      <c r="DG103" s="74">
        <f t="shared" si="177"/>
        <v>14981.548083145881</v>
      </c>
      <c r="DH103" s="74">
        <f t="shared" si="178"/>
        <v>15460.957621806549</v>
      </c>
      <c r="DI103" s="74">
        <f t="shared" si="179"/>
        <v>15955.708265704359</v>
      </c>
      <c r="DJ103" s="74">
        <f t="shared" si="180"/>
        <v>16466.290930206898</v>
      </c>
    </row>
    <row r="104" spans="2:114" x14ac:dyDescent="0.2">
      <c r="B104" s="236" t="str">
        <f t="shared" si="181"/>
        <v>others</v>
      </c>
      <c r="C104" s="65" t="s">
        <v>2</v>
      </c>
      <c r="D104" s="74">
        <f t="shared" si="98"/>
        <v>621.42928882748379</v>
      </c>
      <c r="E104" s="74">
        <f t="shared" si="98"/>
        <v>598.80482605648001</v>
      </c>
      <c r="F104" s="74">
        <f t="shared" si="98"/>
        <v>608.45803450057952</v>
      </c>
      <c r="G104" s="74">
        <f t="shared" si="98"/>
        <v>620.00086189914327</v>
      </c>
      <c r="H104" s="74">
        <f t="shared" si="98"/>
        <v>629.86737009267461</v>
      </c>
      <c r="I104" s="74">
        <f t="shared" si="98"/>
        <v>652.27525708502321</v>
      </c>
      <c r="J104" s="74">
        <f t="shared" si="98"/>
        <v>1170.2925762175273</v>
      </c>
      <c r="K104" s="74">
        <f t="shared" si="98"/>
        <v>1501.5898214774716</v>
      </c>
      <c r="L104" s="74">
        <f t="shared" si="98"/>
        <v>1612.7588795266365</v>
      </c>
      <c r="M104" s="74">
        <f t="shared" si="98"/>
        <v>1503.4101429540315</v>
      </c>
      <c r="N104" s="74">
        <f t="shared" si="98"/>
        <v>1504.32191554722</v>
      </c>
      <c r="O104" s="74">
        <f t="shared" si="98"/>
        <v>1626.7350605829288</v>
      </c>
      <c r="P104" s="74">
        <f t="shared" si="98"/>
        <v>1528.252712882273</v>
      </c>
      <c r="Q104" s="74">
        <f t="shared" si="98"/>
        <v>1587.5750713503403</v>
      </c>
      <c r="R104" s="74">
        <f t="shared" si="98"/>
        <v>2152.882669179432</v>
      </c>
      <c r="S104" s="74">
        <f t="shared" si="98"/>
        <v>2198.4925850639756</v>
      </c>
      <c r="T104" s="74">
        <f t="shared" si="98"/>
        <v>2231.4216738798959</v>
      </c>
      <c r="U104" s="74">
        <f t="shared" si="98"/>
        <v>2308.8478310253545</v>
      </c>
      <c r="V104" s="74">
        <f t="shared" si="98"/>
        <v>2388.8469028357786</v>
      </c>
      <c r="W104" s="74">
        <f t="shared" si="98"/>
        <v>1646.5509895970561</v>
      </c>
      <c r="X104" s="74">
        <f t="shared" si="98"/>
        <v>2649.6332165311146</v>
      </c>
      <c r="Y104" s="74">
        <f t="shared" si="98"/>
        <v>3419.7136187570509</v>
      </c>
      <c r="Z104" s="74">
        <f t="shared" si="98"/>
        <v>3526.5410002285303</v>
      </c>
      <c r="AA104" s="74">
        <f t="shared" si="98"/>
        <v>3442.0342672186976</v>
      </c>
      <c r="AB104" s="74">
        <f t="shared" si="98"/>
        <v>2884.5868623867095</v>
      </c>
      <c r="AC104" s="74">
        <f t="shared" si="98"/>
        <v>2540.981394347878</v>
      </c>
      <c r="AD104" s="74">
        <f t="shared" si="98"/>
        <v>3006.2539000145885</v>
      </c>
      <c r="AE104" s="74">
        <f t="shared" si="98"/>
        <v>5911.5075717110185</v>
      </c>
      <c r="AF104" s="74">
        <f t="shared" si="98"/>
        <v>8326.2994903424551</v>
      </c>
      <c r="AG104" s="74">
        <f t="shared" ref="AG104" si="189">AG$82*AG95</f>
        <v>7061.5980437060862</v>
      </c>
      <c r="AH104" s="74">
        <f t="shared" si="183"/>
        <v>7287.5691811046809</v>
      </c>
      <c r="AI104" s="74">
        <f t="shared" si="183"/>
        <v>7520.7713949000308</v>
      </c>
      <c r="AJ104" s="74">
        <f t="shared" si="183"/>
        <v>7761.436079536832</v>
      </c>
      <c r="AK104" s="74">
        <f t="shared" si="183"/>
        <v>8009.8020340820112</v>
      </c>
      <c r="AL104" s="74">
        <f t="shared" si="183"/>
        <v>8266.1156991726366</v>
      </c>
      <c r="AM104" s="74">
        <f t="shared" si="183"/>
        <v>8530.6314015461612</v>
      </c>
      <c r="AN104" s="74">
        <f t="shared" si="183"/>
        <v>8803.6116063956379</v>
      </c>
      <c r="AO104" s="74">
        <f t="shared" si="183"/>
        <v>9085.3271778002982</v>
      </c>
      <c r="AP104" s="74">
        <f t="shared" si="183"/>
        <v>9376.057647489908</v>
      </c>
      <c r="AQ104" s="74">
        <f t="shared" si="183"/>
        <v>9676.0914922095853</v>
      </c>
      <c r="AR104" s="74">
        <f t="shared" si="183"/>
        <v>9985.7264199602923</v>
      </c>
      <c r="AS104" s="74">
        <f t="shared" si="183"/>
        <v>10305.269665399022</v>
      </c>
      <c r="AT104" s="74">
        <f t="shared" si="183"/>
        <v>10635.038294691791</v>
      </c>
      <c r="AU104" s="74">
        <f t="shared" si="183"/>
        <v>10975.359520121929</v>
      </c>
      <c r="AV104" s="74">
        <f t="shared" si="183"/>
        <v>11326.57102476583</v>
      </c>
      <c r="AW104" s="74">
        <f t="shared" si="184"/>
        <v>11689.021297558336</v>
      </c>
      <c r="AX104" s="74">
        <f t="shared" si="184"/>
        <v>12063.069979080203</v>
      </c>
      <c r="AY104" s="74">
        <f t="shared" si="184"/>
        <v>12449.08821841077</v>
      </c>
      <c r="AZ104" s="74">
        <f t="shared" si="184"/>
        <v>12847.459041399916</v>
      </c>
      <c r="BA104" s="74">
        <f t="shared" si="184"/>
        <v>13258.577730724714</v>
      </c>
      <c r="BB104" s="74">
        <f t="shared" si="184"/>
        <v>13682.852218107904</v>
      </c>
      <c r="BC104" s="74">
        <f t="shared" si="184"/>
        <v>14120.703489087358</v>
      </c>
      <c r="BD104" s="74">
        <f t="shared" si="184"/>
        <v>14572.566000738154</v>
      </c>
      <c r="BE104" s="74">
        <f t="shared" si="184"/>
        <v>15038.888112761775</v>
      </c>
      <c r="BF104" s="74">
        <f t="shared" si="184"/>
        <v>15520.132532370153</v>
      </c>
      <c r="BG104" s="74">
        <f t="shared" si="184"/>
        <v>16016.776773405998</v>
      </c>
      <c r="BH104" s="74">
        <f t="shared" si="184"/>
        <v>16529.313630154989</v>
      </c>
      <c r="BI104" s="74">
        <f t="shared" si="184"/>
        <v>17058.251666319949</v>
      </c>
      <c r="BJ104" s="74">
        <f t="shared" si="184"/>
        <v>17604.115719642188</v>
      </c>
      <c r="BK104" s="74">
        <f t="shared" si="184"/>
        <v>18167.447422670739</v>
      </c>
      <c r="BL104" s="74">
        <f t="shared" si="184"/>
        <v>18748.805740196203</v>
      </c>
      <c r="BM104" s="74">
        <f t="shared" si="131"/>
        <v>19348.767523882481</v>
      </c>
      <c r="BN104" s="74">
        <f t="shared" si="132"/>
        <v>19967.928084646723</v>
      </c>
      <c r="BO104" s="74">
        <f t="shared" si="133"/>
        <v>20606.901783355417</v>
      </c>
      <c r="BP104" s="74">
        <f t="shared" si="134"/>
        <v>21266.32264042279</v>
      </c>
      <c r="BQ104" s="74">
        <f t="shared" si="135"/>
        <v>21946.844964916319</v>
      </c>
      <c r="BR104" s="74">
        <f t="shared" si="136"/>
        <v>22649.144003793641</v>
      </c>
      <c r="BS104" s="74">
        <f t="shared" si="137"/>
        <v>23373.91661191504</v>
      </c>
      <c r="BT104" s="74">
        <f t="shared" si="138"/>
        <v>24121.881943496322</v>
      </c>
      <c r="BU104" s="74">
        <f t="shared" si="139"/>
        <v>24893.782165688204</v>
      </c>
      <c r="BV104" s="74">
        <f t="shared" si="140"/>
        <v>25690.383194990227</v>
      </c>
      <c r="BW104" s="74">
        <f t="shared" si="141"/>
        <v>26512.475457229913</v>
      </c>
      <c r="BX104" s="74">
        <f t="shared" si="142"/>
        <v>27360.874671861271</v>
      </c>
      <c r="BY104" s="74">
        <f t="shared" si="143"/>
        <v>28236.422661360833</v>
      </c>
      <c r="BZ104" s="74">
        <f t="shared" si="144"/>
        <v>29139.988186524381</v>
      </c>
      <c r="CA104" s="74">
        <f t="shared" si="145"/>
        <v>30072.467808493162</v>
      </c>
      <c r="CB104" s="74">
        <f t="shared" si="146"/>
        <v>31034.786778364945</v>
      </c>
      <c r="CC104" s="74">
        <f t="shared" si="147"/>
        <v>32027.899955272624</v>
      </c>
      <c r="CD104" s="74">
        <f t="shared" si="148"/>
        <v>33052.79275384135</v>
      </c>
      <c r="CE104" s="74">
        <f t="shared" si="149"/>
        <v>34110.482121964276</v>
      </c>
      <c r="CF104" s="74">
        <f t="shared" si="150"/>
        <v>35202.017549867131</v>
      </c>
      <c r="CG104" s="74">
        <f t="shared" si="151"/>
        <v>36328.482111462879</v>
      </c>
      <c r="CH104" s="74">
        <f t="shared" si="152"/>
        <v>37490.993539029696</v>
      </c>
      <c r="CI104" s="74">
        <f t="shared" si="153"/>
        <v>38690.705332278645</v>
      </c>
      <c r="CJ104" s="74">
        <f t="shared" si="154"/>
        <v>39928.807902911562</v>
      </c>
      <c r="CK104" s="74">
        <f t="shared" si="155"/>
        <v>41206.529755804731</v>
      </c>
      <c r="CL104" s="74">
        <f t="shared" si="156"/>
        <v>42525.138707990482</v>
      </c>
      <c r="CM104" s="74">
        <f t="shared" si="157"/>
        <v>43885.943146646176</v>
      </c>
      <c r="CN104" s="74">
        <f t="shared" si="158"/>
        <v>45290.293327338855</v>
      </c>
      <c r="CO104" s="74">
        <f t="shared" si="159"/>
        <v>46739.582713813703</v>
      </c>
      <c r="CP104" s="74">
        <f t="shared" si="160"/>
        <v>48235.24936065574</v>
      </c>
      <c r="CQ104" s="74">
        <f t="shared" si="161"/>
        <v>49778.777340196728</v>
      </c>
      <c r="CR104" s="74">
        <f t="shared" si="162"/>
        <v>51371.698215083023</v>
      </c>
      <c r="CS104" s="74">
        <f t="shared" si="163"/>
        <v>53015.592557965683</v>
      </c>
      <c r="CT104" s="74">
        <f t="shared" si="164"/>
        <v>54712.091519820584</v>
      </c>
      <c r="CU104" s="74">
        <f t="shared" si="165"/>
        <v>56462.878448454845</v>
      </c>
      <c r="CV104" s="74">
        <f t="shared" si="166"/>
        <v>58269.6905588054</v>
      </c>
      <c r="CW104" s="74">
        <f t="shared" si="167"/>
        <v>60134.320656687174</v>
      </c>
      <c r="CX104" s="74">
        <f t="shared" si="168"/>
        <v>62058.618917701162</v>
      </c>
      <c r="CY104" s="74">
        <f t="shared" si="169"/>
        <v>64044.494723067604</v>
      </c>
      <c r="CZ104" s="74">
        <f t="shared" si="170"/>
        <v>66093.918554205768</v>
      </c>
      <c r="DA104" s="74">
        <f t="shared" si="171"/>
        <v>68208.923947940348</v>
      </c>
      <c r="DB104" s="74">
        <f t="shared" si="172"/>
        <v>70391.609514274445</v>
      </c>
      <c r="DC104" s="74">
        <f t="shared" si="173"/>
        <v>72644.141018731229</v>
      </c>
      <c r="DD104" s="74">
        <f t="shared" si="174"/>
        <v>74968.753531330629</v>
      </c>
      <c r="DE104" s="74">
        <f t="shared" si="175"/>
        <v>77367.753644333206</v>
      </c>
      <c r="DF104" s="74">
        <f t="shared" si="176"/>
        <v>79843.521760951873</v>
      </c>
      <c r="DG104" s="74">
        <f t="shared" si="177"/>
        <v>82398.514457302328</v>
      </c>
      <c r="DH104" s="74">
        <f t="shared" si="178"/>
        <v>85035.26691993601</v>
      </c>
      <c r="DI104" s="74">
        <f t="shared" si="179"/>
        <v>87756.395461373962</v>
      </c>
      <c r="DJ104" s="74">
        <f t="shared" si="180"/>
        <v>90564.600116137924</v>
      </c>
    </row>
    <row r="105" spans="2:114" x14ac:dyDescent="0.2">
      <c r="B105" s="64" t="s">
        <v>58</v>
      </c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/>
      <c r="CB105" s="65"/>
      <c r="CC105" s="65"/>
      <c r="CD105" s="65"/>
      <c r="CE105" s="65"/>
      <c r="CF105" s="65"/>
      <c r="CG105" s="65"/>
      <c r="CH105" s="65"/>
      <c r="CI105" s="65"/>
      <c r="CJ105" s="65"/>
      <c r="CK105" s="65"/>
      <c r="CL105" s="65"/>
      <c r="CM105" s="65"/>
      <c r="CN105" s="65"/>
      <c r="CO105" s="65"/>
      <c r="CP105" s="65"/>
      <c r="CQ105" s="65"/>
      <c r="CR105" s="65"/>
      <c r="CS105" s="65"/>
      <c r="CT105" s="65"/>
      <c r="CU105" s="65"/>
      <c r="CV105" s="65"/>
      <c r="CW105" s="65"/>
      <c r="CX105" s="65"/>
      <c r="CY105" s="65"/>
      <c r="CZ105" s="65"/>
      <c r="DA105" s="65"/>
      <c r="DB105" s="65"/>
      <c r="DC105" s="65"/>
      <c r="DD105" s="65"/>
      <c r="DE105" s="65"/>
      <c r="DF105" s="65"/>
      <c r="DG105" s="65"/>
      <c r="DH105" s="65"/>
      <c r="DI105" s="65"/>
      <c r="DJ105" s="65"/>
    </row>
    <row r="106" spans="2:114" x14ac:dyDescent="0.2">
      <c r="B106" s="236" t="str">
        <f>B89</f>
        <v>Batteries</v>
      </c>
      <c r="C106" s="65" t="s">
        <v>2</v>
      </c>
      <c r="D106" s="74">
        <f t="shared" ref="D106:AF112" si="190">D$82*D89</f>
        <v>2203.2492967519884</v>
      </c>
      <c r="E106" s="74">
        <f t="shared" si="190"/>
        <v>2123.0352923820656</v>
      </c>
      <c r="F106" s="74">
        <f t="shared" si="190"/>
        <v>2157.2603041384186</v>
      </c>
      <c r="G106" s="74">
        <f t="shared" si="190"/>
        <v>2198.1848740060532</v>
      </c>
      <c r="H106" s="74">
        <f t="shared" si="190"/>
        <v>2233.1661303285737</v>
      </c>
      <c r="I106" s="74">
        <f t="shared" si="190"/>
        <v>2312.6122751196281</v>
      </c>
      <c r="J106" s="74">
        <f t="shared" si="190"/>
        <v>4149.2191338621424</v>
      </c>
      <c r="K106" s="74">
        <f t="shared" si="190"/>
        <v>5323.8184579655808</v>
      </c>
      <c r="L106" s="74">
        <f t="shared" si="190"/>
        <v>5717.9633001398934</v>
      </c>
      <c r="M106" s="74">
        <f t="shared" si="190"/>
        <v>5330.2723250188392</v>
      </c>
      <c r="N106" s="74">
        <f t="shared" si="190"/>
        <v>5333.5049733037804</v>
      </c>
      <c r="O106" s="74">
        <f t="shared" si="190"/>
        <v>5767.5152147940198</v>
      </c>
      <c r="P106" s="74">
        <f t="shared" si="190"/>
        <v>5418.3505274916952</v>
      </c>
      <c r="Q106" s="74">
        <f t="shared" si="190"/>
        <v>5628.6752529693886</v>
      </c>
      <c r="R106" s="74">
        <f t="shared" si="190"/>
        <v>7632.9476452725312</v>
      </c>
      <c r="S106" s="74">
        <f t="shared" si="190"/>
        <v>7794.6555288631862</v>
      </c>
      <c r="T106" s="74">
        <f t="shared" si="190"/>
        <v>7911.4041164832679</v>
      </c>
      <c r="U106" s="74">
        <f t="shared" si="190"/>
        <v>8185.9150372717122</v>
      </c>
      <c r="V106" s="74">
        <f t="shared" si="190"/>
        <v>8469.5481100541256</v>
      </c>
      <c r="W106" s="74">
        <f t="shared" si="190"/>
        <v>5837.7716903895625</v>
      </c>
      <c r="X106" s="74">
        <f t="shared" si="190"/>
        <v>9394.1541313375892</v>
      </c>
      <c r="Y106" s="74">
        <f t="shared" si="190"/>
        <v>12124.439193774999</v>
      </c>
      <c r="Z106" s="74">
        <f t="shared" si="190"/>
        <v>12503.190818992061</v>
      </c>
      <c r="AA106" s="74">
        <f t="shared" si="190"/>
        <v>12203.576038320836</v>
      </c>
      <c r="AB106" s="74">
        <f t="shared" si="190"/>
        <v>10227.171603007424</v>
      </c>
      <c r="AC106" s="74">
        <f t="shared" si="190"/>
        <v>9008.9340345061119</v>
      </c>
      <c r="AD106" s="74">
        <f t="shared" si="190"/>
        <v>10658.536554597178</v>
      </c>
      <c r="AE106" s="74">
        <f t="shared" si="190"/>
        <v>20958.981390611792</v>
      </c>
      <c r="AF106" s="74">
        <f t="shared" si="190"/>
        <v>29520.516374850522</v>
      </c>
      <c r="AG106" s="74">
        <f t="shared" ref="AG106" si="191">AG$82*AG89</f>
        <v>25036.57488223067</v>
      </c>
      <c r="AH106" s="74">
        <f t="shared" ref="AH106:AH112" si="192">AH98</f>
        <v>25837.745278462051</v>
      </c>
      <c r="AI106" s="74">
        <f t="shared" ref="AI106" si="193">AH106*(1+AI$86)</f>
        <v>26664.553127372837</v>
      </c>
      <c r="AJ106" s="74">
        <f t="shared" ref="AJ106" si="194">AI106*(1+AJ$86)</f>
        <v>27517.818827448769</v>
      </c>
      <c r="AK106" s="74">
        <f t="shared" ref="AK106" si="195">AJ106*(1+AK$86)</f>
        <v>28398.38902992713</v>
      </c>
      <c r="AL106" s="74">
        <f t="shared" ref="AL106" si="196">AK106*(1+AL$86)</f>
        <v>29307.137478884797</v>
      </c>
      <c r="AM106" s="74">
        <f t="shared" ref="AM106" si="197">AL106*(1+AM$86)</f>
        <v>30244.96587820911</v>
      </c>
      <c r="AN106" s="74">
        <f t="shared" ref="AN106" si="198">AM106*(1+AN$86)</f>
        <v>31212.804786311801</v>
      </c>
      <c r="AO106" s="74">
        <f t="shared" ref="AO106" si="199">AN106*(1+AO$86)</f>
        <v>32211.61453947378</v>
      </c>
      <c r="AP106" s="74">
        <f t="shared" ref="AP106" si="200">AO106*(1+AP$86)</f>
        <v>33242.38620473694</v>
      </c>
      <c r="AQ106" s="74">
        <f t="shared" ref="AQ106" si="201">AP106*(1+AQ$86)</f>
        <v>34306.142563288522</v>
      </c>
      <c r="AR106" s="74">
        <f t="shared" ref="AR106" si="202">AQ106*(1+AR$86)</f>
        <v>35403.939125313758</v>
      </c>
      <c r="AS106" s="74">
        <f t="shared" ref="AS106" si="203">AR106*(1+AS$86)</f>
        <v>36536.865177323802</v>
      </c>
      <c r="AT106" s="74">
        <f t="shared" ref="AT106" si="204">AS106*(1+AT$86)</f>
        <v>37706.044862998162</v>
      </c>
      <c r="AU106" s="74">
        <f t="shared" ref="AU106" si="205">AT106*(1+AU$86)</f>
        <v>38912.638298614103</v>
      </c>
      <c r="AV106" s="74">
        <f t="shared" ref="AV106" si="206">AU106*(1+AV$86)</f>
        <v>40157.842724169757</v>
      </c>
      <c r="AW106" s="74">
        <f t="shared" ref="AW106" si="207">AV106*(1+AW$86)</f>
        <v>41442.89369134319</v>
      </c>
      <c r="AX106" s="74">
        <f t="shared" ref="AX106" si="208">AW106*(1+AX$86)</f>
        <v>42769.066289466173</v>
      </c>
      <c r="AY106" s="74">
        <f t="shared" ref="AY106" si="209">AX106*(1+AY$86)</f>
        <v>44137.676410729095</v>
      </c>
      <c r="AZ106" s="74">
        <f t="shared" ref="AZ106" si="210">AY106*(1+AZ$86)</f>
        <v>45550.08205587243</v>
      </c>
      <c r="BA106" s="74">
        <f t="shared" ref="BA106" si="211">AZ106*(1+BA$86)</f>
        <v>47007.68468166035</v>
      </c>
      <c r="BB106" s="74">
        <f t="shared" ref="BB106" si="212">BA106*(1+BB$86)</f>
        <v>48511.93059147348</v>
      </c>
      <c r="BC106" s="74">
        <f t="shared" ref="BC106" si="213">BB106*(1+BC$86)</f>
        <v>50064.312370400636</v>
      </c>
      <c r="BD106" s="74">
        <f t="shared" ref="BD106" si="214">BC106*(1+BD$86)</f>
        <v>51666.370366253461</v>
      </c>
      <c r="BE106" s="74">
        <f t="shared" ref="BE106" si="215">BD106*(1+BE$86)</f>
        <v>53319.694217973571</v>
      </c>
      <c r="BF106" s="74">
        <f t="shared" ref="BF106" si="216">BE106*(1+BF$86)</f>
        <v>55025.924432948726</v>
      </c>
      <c r="BG106" s="74">
        <f t="shared" ref="BG106" si="217">BF106*(1+BG$86)</f>
        <v>56786.754014803089</v>
      </c>
      <c r="BH106" s="74">
        <f t="shared" ref="BH106" si="218">BG106*(1+BH$86)</f>
        <v>58603.93014327679</v>
      </c>
      <c r="BI106" s="74">
        <f t="shared" ref="BI106" si="219">BH106*(1+BI$86)</f>
        <v>60479.255907861647</v>
      </c>
      <c r="BJ106" s="74">
        <f t="shared" ref="BJ106" si="220">BI106*(1+BJ$86)</f>
        <v>62414.59209691322</v>
      </c>
      <c r="BK106" s="74">
        <f t="shared" ref="BK106" si="221">BJ106*(1+BK$86)</f>
        <v>64411.859044014447</v>
      </c>
      <c r="BL106" s="74">
        <f t="shared" ref="BL106" si="222">BK106*(1+BL$86)</f>
        <v>66473.038533422907</v>
      </c>
      <c r="BM106" s="74">
        <f t="shared" ref="BM106:BM112" si="223">BL106*(1+BM$86)</f>
        <v>68600.175766492437</v>
      </c>
      <c r="BN106" s="74">
        <f t="shared" ref="BN106:BN112" si="224">BM106*(1+BN$86)</f>
        <v>70795.381391020201</v>
      </c>
      <c r="BO106" s="74">
        <f t="shared" ref="BO106:BO112" si="225">BN106*(1+BO$86)</f>
        <v>73060.833595532851</v>
      </c>
      <c r="BP106" s="74">
        <f t="shared" ref="BP106:BP112" si="226">BO106*(1+BP$86)</f>
        <v>75398.780270589908</v>
      </c>
      <c r="BQ106" s="74">
        <f t="shared" ref="BQ106:BQ112" si="227">BP106*(1+BQ$86)</f>
        <v>77811.541239248792</v>
      </c>
      <c r="BR106" s="74">
        <f t="shared" ref="BR106:BR112" si="228">BQ106*(1+BR$86)</f>
        <v>80301.51055890476</v>
      </c>
      <c r="BS106" s="74">
        <f t="shared" ref="BS106:BS112" si="229">BR106*(1+BS$86)</f>
        <v>82871.158896789711</v>
      </c>
      <c r="BT106" s="74">
        <f t="shared" ref="BT106:BT112" si="230">BS106*(1+BT$86)</f>
        <v>85523.035981486988</v>
      </c>
      <c r="BU106" s="74">
        <f t="shared" ref="BU106:BU112" si="231">BT106*(1+BU$86)</f>
        <v>88259.773132894581</v>
      </c>
      <c r="BV106" s="74">
        <f t="shared" ref="BV106:BV112" si="232">BU106*(1+BV$86)</f>
        <v>91084.085873147211</v>
      </c>
      <c r="BW106" s="74">
        <f t="shared" ref="BW106:BW112" si="233">BV106*(1+BW$86)</f>
        <v>93998.77662108792</v>
      </c>
      <c r="BX106" s="74">
        <f t="shared" ref="BX106:BX112" si="234">BW106*(1+BX$86)</f>
        <v>97006.737472962734</v>
      </c>
      <c r="BY106" s="74">
        <f t="shared" ref="BY106:BY112" si="235">BX106*(1+BY$86)</f>
        <v>100110.95307209755</v>
      </c>
      <c r="BZ106" s="74">
        <f t="shared" ref="BZ106:BZ112" si="236">BY106*(1+BZ$86)</f>
        <v>103314.50357040467</v>
      </c>
      <c r="CA106" s="74">
        <f t="shared" ref="CA106:CA112" si="237">BZ106*(1+CA$86)</f>
        <v>106620.56768465762</v>
      </c>
      <c r="CB106" s="74">
        <f t="shared" ref="CB106:CB112" si="238">CA106*(1+CB$86)</f>
        <v>110032.42585056667</v>
      </c>
      <c r="CC106" s="74">
        <f t="shared" ref="CC106:CC112" si="239">CB106*(1+CC$86)</f>
        <v>113553.4634777848</v>
      </c>
      <c r="CD106" s="74">
        <f t="shared" ref="CD106:CD112" si="240">CC106*(1+CD$86)</f>
        <v>117187.17430907392</v>
      </c>
      <c r="CE106" s="74">
        <f t="shared" ref="CE106:CE112" si="241">CD106*(1+CE$86)</f>
        <v>120937.16388696429</v>
      </c>
      <c r="CF106" s="74">
        <f t="shared" ref="CF106:CF112" si="242">CE106*(1+CF$86)</f>
        <v>124807.15313134715</v>
      </c>
      <c r="CG106" s="74">
        <f t="shared" ref="CG106:CG112" si="243">CF106*(1+CG$86)</f>
        <v>128800.98203155026</v>
      </c>
      <c r="CH106" s="74">
        <f t="shared" ref="CH106:CH112" si="244">CG106*(1+CH$86)</f>
        <v>132922.61345655986</v>
      </c>
      <c r="CI106" s="74">
        <f t="shared" ref="CI106:CI112" si="245">CH106*(1+CI$86)</f>
        <v>137176.13708716977</v>
      </c>
      <c r="CJ106" s="74">
        <f t="shared" ref="CJ106:CJ112" si="246">CI106*(1+CJ$86)</f>
        <v>141565.77347395921</v>
      </c>
      <c r="CK106" s="74">
        <f t="shared" ref="CK106:CK112" si="247">CJ106*(1+CK$86)</f>
        <v>146095.87822512593</v>
      </c>
      <c r="CL106" s="74">
        <f t="shared" ref="CL106:CL112" si="248">CK106*(1+CL$86)</f>
        <v>150770.94632832997</v>
      </c>
      <c r="CM106" s="74">
        <f t="shared" ref="CM106:CM112" si="249">CL106*(1+CM$86)</f>
        <v>155595.61661083653</v>
      </c>
      <c r="CN106" s="74">
        <f t="shared" ref="CN106:CN112" si="250">CM106*(1+CN$86)</f>
        <v>160574.67634238329</v>
      </c>
      <c r="CO106" s="74">
        <f t="shared" ref="CO106:CO112" si="251">CN106*(1+CO$86)</f>
        <v>165713.06598533955</v>
      </c>
      <c r="CP106" s="74">
        <f t="shared" ref="CP106:CP112" si="252">CO106*(1+CP$86)</f>
        <v>171015.88409687043</v>
      </c>
      <c r="CQ106" s="74">
        <f t="shared" ref="CQ106:CQ112" si="253">CP106*(1+CQ$86)</f>
        <v>176488.39238797029</v>
      </c>
      <c r="CR106" s="74">
        <f t="shared" ref="CR106:CR112" si="254">CQ106*(1+CR$86)</f>
        <v>182136.02094438535</v>
      </c>
      <c r="CS106" s="74">
        <f t="shared" ref="CS106:CS112" si="255">CR106*(1+CS$86)</f>
        <v>187964.37361460569</v>
      </c>
      <c r="CT106" s="74">
        <f t="shared" ref="CT106:CT112" si="256">CS106*(1+CT$86)</f>
        <v>193979.23357027309</v>
      </c>
      <c r="CU106" s="74">
        <f t="shared" ref="CU106:CU112" si="257">CT106*(1+CU$86)</f>
        <v>200186.56904452184</v>
      </c>
      <c r="CV106" s="74">
        <f t="shared" ref="CV106:CV112" si="258">CU106*(1+CV$86)</f>
        <v>206592.53925394654</v>
      </c>
      <c r="CW106" s="74">
        <f t="shared" ref="CW106:CW112" si="259">CV106*(1+CW$86)</f>
        <v>213203.50051007283</v>
      </c>
      <c r="CX106" s="74">
        <f t="shared" ref="CX106:CX112" si="260">CW106*(1+CX$86)</f>
        <v>220026.01252639518</v>
      </c>
      <c r="CY106" s="74">
        <f t="shared" ref="CY106:CY112" si="261">CX106*(1+CY$86)</f>
        <v>227066.84492723984</v>
      </c>
      <c r="CZ106" s="74">
        <f t="shared" ref="CZ106:CZ112" si="262">CY106*(1+CZ$86)</f>
        <v>234332.98396491152</v>
      </c>
      <c r="DA106" s="74">
        <f t="shared" ref="DA106:DA112" si="263">CZ106*(1+DA$86)</f>
        <v>241831.63945178868</v>
      </c>
      <c r="DB106" s="74">
        <f t="shared" ref="DB106:DB112" si="264">DA106*(1+DB$86)</f>
        <v>249570.25191424592</v>
      </c>
      <c r="DC106" s="74">
        <f t="shared" ref="DC106:DC112" si="265">DB106*(1+DC$86)</f>
        <v>257556.49997550179</v>
      </c>
      <c r="DD106" s="74">
        <f t="shared" ref="DD106:DD112" si="266">DC106*(1+DD$86)</f>
        <v>265798.30797471787</v>
      </c>
      <c r="DE106" s="74">
        <f t="shared" ref="DE106:DE112" si="267">DD106*(1+DE$86)</f>
        <v>274303.85382990882</v>
      </c>
      <c r="DF106" s="74">
        <f t="shared" ref="DF106:DF112" si="268">DE106*(1+DF$86)</f>
        <v>283081.57715246594</v>
      </c>
      <c r="DG106" s="74">
        <f t="shared" ref="DG106:DG112" si="269">DF106*(1+DG$86)</f>
        <v>292140.18762134487</v>
      </c>
      <c r="DH106" s="74">
        <f t="shared" ref="DH106:DH112" si="270">DG106*(1+DH$86)</f>
        <v>301488.67362522794</v>
      </c>
      <c r="DI106" s="74">
        <f t="shared" ref="DI106:DI112" si="271">DH106*(1+DI$86)</f>
        <v>311136.31118123524</v>
      </c>
      <c r="DJ106" s="74">
        <f t="shared" ref="DJ106:DJ112" si="272">DI106*(1+DJ$86)</f>
        <v>321092.67313903477</v>
      </c>
    </row>
    <row r="107" spans="2:114" x14ac:dyDescent="0.2">
      <c r="B107" s="236" t="str">
        <f t="shared" ref="B107:B112" si="273">B90</f>
        <v>Glass &amp; Ceramics</v>
      </c>
      <c r="C107" s="65" t="s">
        <v>2</v>
      </c>
      <c r="D107" s="74">
        <f t="shared" si="190"/>
        <v>1694.8071513476832</v>
      </c>
      <c r="E107" s="74">
        <f t="shared" si="190"/>
        <v>1633.1040710631273</v>
      </c>
      <c r="F107" s="74">
        <f t="shared" si="190"/>
        <v>1659.4310031833986</v>
      </c>
      <c r="G107" s="74">
        <f t="shared" si="190"/>
        <v>1690.9114415431179</v>
      </c>
      <c r="H107" s="74">
        <f t="shared" si="190"/>
        <v>1717.8201002527489</v>
      </c>
      <c r="I107" s="74">
        <f t="shared" si="190"/>
        <v>1778.9325193227905</v>
      </c>
      <c r="J107" s="74">
        <f t="shared" si="190"/>
        <v>3191.7070260478017</v>
      </c>
      <c r="K107" s="74">
        <f t="shared" si="190"/>
        <v>4095.2449676658312</v>
      </c>
      <c r="L107" s="74">
        <f t="shared" si="190"/>
        <v>4398.4333077999181</v>
      </c>
      <c r="M107" s="74">
        <f t="shared" si="190"/>
        <v>4100.209480783722</v>
      </c>
      <c r="N107" s="74">
        <f t="shared" si="190"/>
        <v>4102.6961333106001</v>
      </c>
      <c r="O107" s="74">
        <f t="shared" si="190"/>
        <v>4436.5501652261692</v>
      </c>
      <c r="P107" s="74">
        <f t="shared" si="190"/>
        <v>4167.9619442243811</v>
      </c>
      <c r="Q107" s="74">
        <f t="shared" si="190"/>
        <v>4329.7501945918375</v>
      </c>
      <c r="R107" s="74">
        <f t="shared" si="190"/>
        <v>5871.4981886711776</v>
      </c>
      <c r="S107" s="74">
        <f t="shared" si="190"/>
        <v>5995.8888683562973</v>
      </c>
      <c r="T107" s="74">
        <f t="shared" si="190"/>
        <v>6085.6954742178978</v>
      </c>
      <c r="U107" s="74">
        <f t="shared" si="190"/>
        <v>6296.8577209782397</v>
      </c>
      <c r="V107" s="74">
        <f t="shared" si="190"/>
        <v>6515.0370077339421</v>
      </c>
      <c r="W107" s="74">
        <f t="shared" si="190"/>
        <v>4490.5936079919702</v>
      </c>
      <c r="X107" s="74">
        <f t="shared" si="190"/>
        <v>7226.2724087212218</v>
      </c>
      <c r="Y107" s="74">
        <f t="shared" si="190"/>
        <v>9326.4916875192284</v>
      </c>
      <c r="Z107" s="74">
        <f t="shared" si="190"/>
        <v>9617.8390915323544</v>
      </c>
      <c r="AA107" s="74">
        <f t="shared" si="190"/>
        <v>9387.3661833237202</v>
      </c>
      <c r="AB107" s="74">
        <f t="shared" si="190"/>
        <v>7867.0550792364802</v>
      </c>
      <c r="AC107" s="74">
        <f t="shared" si="190"/>
        <v>6929.9492573123944</v>
      </c>
      <c r="AD107" s="74">
        <f t="shared" si="190"/>
        <v>8198.8742727670597</v>
      </c>
      <c r="AE107" s="74">
        <f t="shared" si="190"/>
        <v>16122.293377393686</v>
      </c>
      <c r="AF107" s="74">
        <f t="shared" si="190"/>
        <v>22708.089519115787</v>
      </c>
      <c r="AG107" s="74">
        <f t="shared" ref="AG107" si="274">AG$82*AG90</f>
        <v>19258.903755562053</v>
      </c>
      <c r="AH107" s="74">
        <f t="shared" si="192"/>
        <v>19875.188675740039</v>
      </c>
      <c r="AI107" s="74">
        <f t="shared" ref="AI107:AX112" si="275">AH107*(1+AI$86)</f>
        <v>20511.194713363722</v>
      </c>
      <c r="AJ107" s="74">
        <f t="shared" si="275"/>
        <v>21167.55294419136</v>
      </c>
      <c r="AK107" s="74">
        <f t="shared" si="275"/>
        <v>21844.914638405484</v>
      </c>
      <c r="AL107" s="74">
        <f t="shared" si="275"/>
        <v>22543.95190683446</v>
      </c>
      <c r="AM107" s="74">
        <f t="shared" si="275"/>
        <v>23265.358367853165</v>
      </c>
      <c r="AN107" s="74">
        <f t="shared" si="275"/>
        <v>24009.849835624467</v>
      </c>
      <c r="AO107" s="74">
        <f t="shared" si="275"/>
        <v>24778.165030364449</v>
      </c>
      <c r="AP107" s="74">
        <f t="shared" si="275"/>
        <v>25571.066311336112</v>
      </c>
      <c r="AQ107" s="74">
        <f t="shared" si="275"/>
        <v>26389.340433298868</v>
      </c>
      <c r="AR107" s="74">
        <f t="shared" si="275"/>
        <v>27233.799327164434</v>
      </c>
      <c r="AS107" s="74">
        <f t="shared" si="275"/>
        <v>28105.280905633696</v>
      </c>
      <c r="AT107" s="74">
        <f t="shared" si="275"/>
        <v>29004.649894613976</v>
      </c>
      <c r="AU107" s="74">
        <f t="shared" si="275"/>
        <v>29932.798691241624</v>
      </c>
      <c r="AV107" s="74">
        <f t="shared" si="275"/>
        <v>30890.648249361355</v>
      </c>
      <c r="AW107" s="74">
        <f t="shared" si="275"/>
        <v>31879.148993340918</v>
      </c>
      <c r="AX107" s="74">
        <f t="shared" si="275"/>
        <v>32899.28176112783</v>
      </c>
      <c r="AY107" s="74">
        <f t="shared" ref="AY107:BL112" si="276">AX107*(1+AY$86)</f>
        <v>33952.058777483922</v>
      </c>
      <c r="AZ107" s="74">
        <f t="shared" si="276"/>
        <v>35038.524658363407</v>
      </c>
      <c r="BA107" s="74">
        <f t="shared" si="276"/>
        <v>36159.757447431039</v>
      </c>
      <c r="BB107" s="74">
        <f t="shared" si="276"/>
        <v>37316.869685748832</v>
      </c>
      <c r="BC107" s="74">
        <f t="shared" si="276"/>
        <v>38511.009515692793</v>
      </c>
      <c r="BD107" s="74">
        <f t="shared" si="276"/>
        <v>39743.361820194965</v>
      </c>
      <c r="BE107" s="74">
        <f t="shared" si="276"/>
        <v>41015.149398441208</v>
      </c>
      <c r="BF107" s="74">
        <f t="shared" si="276"/>
        <v>42327.634179191329</v>
      </c>
      <c r="BG107" s="74">
        <f t="shared" si="276"/>
        <v>43682.118472925453</v>
      </c>
      <c r="BH107" s="74">
        <f t="shared" si="276"/>
        <v>45079.946264059072</v>
      </c>
      <c r="BI107" s="74">
        <f t="shared" si="276"/>
        <v>46522.504544508964</v>
      </c>
      <c r="BJ107" s="74">
        <f t="shared" si="276"/>
        <v>48011.224689933253</v>
      </c>
      <c r="BK107" s="74">
        <f t="shared" si="276"/>
        <v>49547.583880011116</v>
      </c>
      <c r="BL107" s="74">
        <f t="shared" si="276"/>
        <v>51133.106564171474</v>
      </c>
      <c r="BM107" s="74">
        <f t="shared" si="223"/>
        <v>52769.365974224966</v>
      </c>
      <c r="BN107" s="74">
        <f t="shared" si="224"/>
        <v>54457.985685400163</v>
      </c>
      <c r="BO107" s="74">
        <f t="shared" si="225"/>
        <v>56200.64122733297</v>
      </c>
      <c r="BP107" s="74">
        <f t="shared" si="226"/>
        <v>57999.061746607629</v>
      </c>
      <c r="BQ107" s="74">
        <f t="shared" si="227"/>
        <v>59855.031722499072</v>
      </c>
      <c r="BR107" s="74">
        <f t="shared" si="228"/>
        <v>61770.392737619048</v>
      </c>
      <c r="BS107" s="74">
        <f t="shared" si="229"/>
        <v>63747.045305222862</v>
      </c>
      <c r="BT107" s="74">
        <f t="shared" si="230"/>
        <v>65786.950754990001</v>
      </c>
      <c r="BU107" s="74">
        <f t="shared" si="231"/>
        <v>67892.133179149678</v>
      </c>
      <c r="BV107" s="74">
        <f t="shared" si="232"/>
        <v>70064.681440882472</v>
      </c>
      <c r="BW107" s="74">
        <f t="shared" si="233"/>
        <v>72306.751246990709</v>
      </c>
      <c r="BX107" s="74">
        <f t="shared" si="234"/>
        <v>74620.567286894409</v>
      </c>
      <c r="BY107" s="74">
        <f t="shared" si="235"/>
        <v>77008.425440075036</v>
      </c>
      <c r="BZ107" s="74">
        <f t="shared" si="236"/>
        <v>79472.695054157433</v>
      </c>
      <c r="CA107" s="74">
        <f t="shared" si="237"/>
        <v>82015.821295890477</v>
      </c>
      <c r="CB107" s="74">
        <f t="shared" si="238"/>
        <v>84640.32757735897</v>
      </c>
      <c r="CC107" s="74">
        <f t="shared" si="239"/>
        <v>87348.818059834462</v>
      </c>
      <c r="CD107" s="74">
        <f t="shared" si="240"/>
        <v>90143.980237749172</v>
      </c>
      <c r="CE107" s="74">
        <f t="shared" si="241"/>
        <v>93028.587605357156</v>
      </c>
      <c r="CF107" s="74">
        <f t="shared" si="242"/>
        <v>96005.502408728586</v>
      </c>
      <c r="CG107" s="74">
        <f t="shared" si="243"/>
        <v>99077.678485807905</v>
      </c>
      <c r="CH107" s="74">
        <f t="shared" si="244"/>
        <v>102248.16419735376</v>
      </c>
      <c r="CI107" s="74">
        <f t="shared" si="245"/>
        <v>105520.10545166909</v>
      </c>
      <c r="CJ107" s="74">
        <f t="shared" si="246"/>
        <v>108896.74882612251</v>
      </c>
      <c r="CK107" s="74">
        <f t="shared" si="247"/>
        <v>112381.44478855844</v>
      </c>
      <c r="CL107" s="74">
        <f t="shared" si="248"/>
        <v>115977.65102179231</v>
      </c>
      <c r="CM107" s="74">
        <f t="shared" si="249"/>
        <v>119688.93585448967</v>
      </c>
      <c r="CN107" s="74">
        <f t="shared" si="250"/>
        <v>123518.98180183335</v>
      </c>
      <c r="CO107" s="74">
        <f t="shared" si="251"/>
        <v>127471.58921949202</v>
      </c>
      <c r="CP107" s="74">
        <f t="shared" si="252"/>
        <v>131550.68007451575</v>
      </c>
      <c r="CQ107" s="74">
        <f t="shared" si="253"/>
        <v>135760.30183690027</v>
      </c>
      <c r="CR107" s="74">
        <f t="shared" si="254"/>
        <v>140104.63149568107</v>
      </c>
      <c r="CS107" s="74">
        <f t="shared" si="255"/>
        <v>144587.97970354286</v>
      </c>
      <c r="CT107" s="74">
        <f t="shared" si="256"/>
        <v>149214.79505405625</v>
      </c>
      <c r="CU107" s="74">
        <f t="shared" si="257"/>
        <v>153989.66849578606</v>
      </c>
      <c r="CV107" s="74">
        <f t="shared" si="258"/>
        <v>158917.33788765123</v>
      </c>
      <c r="CW107" s="74">
        <f t="shared" si="259"/>
        <v>164002.69270005607</v>
      </c>
      <c r="CX107" s="74">
        <f t="shared" si="260"/>
        <v>169250.77886645787</v>
      </c>
      <c r="CY107" s="74">
        <f t="shared" si="261"/>
        <v>174666.80379018452</v>
      </c>
      <c r="CZ107" s="74">
        <f t="shared" si="262"/>
        <v>180256.14151147043</v>
      </c>
      <c r="DA107" s="74">
        <f t="shared" si="263"/>
        <v>186024.33803983749</v>
      </c>
      <c r="DB107" s="74">
        <f t="shared" si="264"/>
        <v>191977.1168571123</v>
      </c>
      <c r="DC107" s="74">
        <f t="shared" si="265"/>
        <v>198120.38459653989</v>
      </c>
      <c r="DD107" s="74">
        <f t="shared" si="266"/>
        <v>204460.23690362918</v>
      </c>
      <c r="DE107" s="74">
        <f t="shared" si="267"/>
        <v>211002.96448454531</v>
      </c>
      <c r="DF107" s="74">
        <f t="shared" si="268"/>
        <v>217755.05934805077</v>
      </c>
      <c r="DG107" s="74">
        <f t="shared" si="269"/>
        <v>224723.2212471884</v>
      </c>
      <c r="DH107" s="74">
        <f t="shared" si="270"/>
        <v>231914.36432709845</v>
      </c>
      <c r="DI107" s="74">
        <f t="shared" si="271"/>
        <v>239335.62398556562</v>
      </c>
      <c r="DJ107" s="74">
        <f t="shared" si="272"/>
        <v>246994.36395310372</v>
      </c>
    </row>
    <row r="108" spans="2:114" x14ac:dyDescent="0.2">
      <c r="B108" s="236" t="str">
        <f t="shared" si="273"/>
        <v>Lubricants</v>
      </c>
      <c r="C108" s="65" t="s">
        <v>2</v>
      </c>
      <c r="D108" s="74">
        <f t="shared" si="190"/>
        <v>451.94857369271551</v>
      </c>
      <c r="E108" s="74">
        <f t="shared" si="190"/>
        <v>435.4944189501673</v>
      </c>
      <c r="F108" s="74">
        <f t="shared" si="190"/>
        <v>442.5149341822397</v>
      </c>
      <c r="G108" s="74">
        <f t="shared" si="190"/>
        <v>450.90971774483143</v>
      </c>
      <c r="H108" s="74">
        <f t="shared" si="190"/>
        <v>458.08536006739973</v>
      </c>
      <c r="I108" s="74">
        <f t="shared" si="190"/>
        <v>474.38200515274417</v>
      </c>
      <c r="J108" s="74">
        <f t="shared" si="190"/>
        <v>851.12187361274721</v>
      </c>
      <c r="K108" s="74">
        <f t="shared" si="190"/>
        <v>1092.0653247108885</v>
      </c>
      <c r="L108" s="74">
        <f t="shared" si="190"/>
        <v>1172.9155487466448</v>
      </c>
      <c r="M108" s="74">
        <f t="shared" si="190"/>
        <v>1093.3891948756593</v>
      </c>
      <c r="N108" s="74">
        <f t="shared" si="190"/>
        <v>1094.0523022161601</v>
      </c>
      <c r="O108" s="74">
        <f t="shared" si="190"/>
        <v>1183.0800440603118</v>
      </c>
      <c r="P108" s="74">
        <f t="shared" si="190"/>
        <v>1111.456518459835</v>
      </c>
      <c r="Q108" s="74">
        <f t="shared" si="190"/>
        <v>1154.6000518911567</v>
      </c>
      <c r="R108" s="74">
        <f t="shared" si="190"/>
        <v>1565.7328503123142</v>
      </c>
      <c r="S108" s="74">
        <f t="shared" si="190"/>
        <v>1598.903698228346</v>
      </c>
      <c r="T108" s="74">
        <f t="shared" si="190"/>
        <v>1622.8521264581063</v>
      </c>
      <c r="U108" s="74">
        <f t="shared" si="190"/>
        <v>1679.1620589275306</v>
      </c>
      <c r="V108" s="74">
        <f t="shared" si="190"/>
        <v>1737.3432020623845</v>
      </c>
      <c r="W108" s="74">
        <f t="shared" si="190"/>
        <v>1197.491628797859</v>
      </c>
      <c r="X108" s="74">
        <f t="shared" si="190"/>
        <v>1927.0059756589926</v>
      </c>
      <c r="Y108" s="74">
        <f t="shared" si="190"/>
        <v>2487.064450005128</v>
      </c>
      <c r="Z108" s="74">
        <f t="shared" si="190"/>
        <v>2564.7570910752947</v>
      </c>
      <c r="AA108" s="74">
        <f t="shared" si="190"/>
        <v>2503.2976488863255</v>
      </c>
      <c r="AB108" s="74">
        <f t="shared" si="190"/>
        <v>2097.8813544630616</v>
      </c>
      <c r="AC108" s="74">
        <f t="shared" si="190"/>
        <v>1847.9864686166384</v>
      </c>
      <c r="AD108" s="74">
        <f t="shared" si="190"/>
        <v>2186.3664727378828</v>
      </c>
      <c r="AE108" s="74">
        <f t="shared" si="190"/>
        <v>4299.2782339716496</v>
      </c>
      <c r="AF108" s="74">
        <f t="shared" si="190"/>
        <v>6055.4905384308768</v>
      </c>
      <c r="AG108" s="74">
        <f t="shared" ref="AG108" si="277">AG$82*AG91</f>
        <v>5135.7076681498811</v>
      </c>
      <c r="AH108" s="74">
        <f t="shared" si="192"/>
        <v>5300.0503135306772</v>
      </c>
      <c r="AI108" s="74">
        <f t="shared" si="275"/>
        <v>5469.6519235636588</v>
      </c>
      <c r="AJ108" s="74">
        <f t="shared" si="275"/>
        <v>5644.6807851176964</v>
      </c>
      <c r="AK108" s="74">
        <f t="shared" si="275"/>
        <v>5825.3105702414632</v>
      </c>
      <c r="AL108" s="74">
        <f t="shared" si="275"/>
        <v>6011.7205084891903</v>
      </c>
      <c r="AM108" s="74">
        <f t="shared" si="275"/>
        <v>6204.0955647608444</v>
      </c>
      <c r="AN108" s="74">
        <f t="shared" si="275"/>
        <v>6402.6266228331915</v>
      </c>
      <c r="AO108" s="74">
        <f t="shared" si="275"/>
        <v>6607.5106747638538</v>
      </c>
      <c r="AP108" s="74">
        <f t="shared" si="275"/>
        <v>6818.9510163562973</v>
      </c>
      <c r="AQ108" s="74">
        <f t="shared" si="275"/>
        <v>7037.1574488796987</v>
      </c>
      <c r="AR108" s="74">
        <f t="shared" si="275"/>
        <v>7262.346487243849</v>
      </c>
      <c r="AS108" s="74">
        <f t="shared" si="275"/>
        <v>7494.7415748356525</v>
      </c>
      <c r="AT108" s="74">
        <f t="shared" si="275"/>
        <v>7734.573305230394</v>
      </c>
      <c r="AU108" s="74">
        <f t="shared" si="275"/>
        <v>7982.0796509977672</v>
      </c>
      <c r="AV108" s="74">
        <f t="shared" si="275"/>
        <v>8237.5061998296951</v>
      </c>
      <c r="AW108" s="74">
        <f t="shared" si="275"/>
        <v>8501.1063982242449</v>
      </c>
      <c r="AX108" s="74">
        <f t="shared" si="275"/>
        <v>8773.1418029674205</v>
      </c>
      <c r="AY108" s="74">
        <f t="shared" si="276"/>
        <v>9053.8823406623778</v>
      </c>
      <c r="AZ108" s="74">
        <f t="shared" si="276"/>
        <v>9343.6065755635736</v>
      </c>
      <c r="BA108" s="74">
        <f t="shared" si="276"/>
        <v>9642.6019859816079</v>
      </c>
      <c r="BB108" s="74">
        <f t="shared" si="276"/>
        <v>9951.16524953302</v>
      </c>
      <c r="BC108" s="74">
        <f t="shared" si="276"/>
        <v>10269.602537518076</v>
      </c>
      <c r="BD108" s="74">
        <f t="shared" si="276"/>
        <v>10598.229818718655</v>
      </c>
      <c r="BE108" s="74">
        <f t="shared" si="276"/>
        <v>10937.373172917652</v>
      </c>
      <c r="BF108" s="74">
        <f t="shared" si="276"/>
        <v>11287.369114451018</v>
      </c>
      <c r="BG108" s="74">
        <f t="shared" si="276"/>
        <v>11648.564926113451</v>
      </c>
      <c r="BH108" s="74">
        <f t="shared" si="276"/>
        <v>12021.319003749082</v>
      </c>
      <c r="BI108" s="74">
        <f t="shared" si="276"/>
        <v>12406.001211869054</v>
      </c>
      <c r="BJ108" s="74">
        <f t="shared" si="276"/>
        <v>12802.993250648864</v>
      </c>
      <c r="BK108" s="74">
        <f t="shared" si="276"/>
        <v>13212.689034669627</v>
      </c>
      <c r="BL108" s="74">
        <f t="shared" si="276"/>
        <v>13635.495083779057</v>
      </c>
      <c r="BM108" s="74">
        <f t="shared" si="223"/>
        <v>14071.830926459987</v>
      </c>
      <c r="BN108" s="74">
        <f t="shared" si="224"/>
        <v>14522.129516106706</v>
      </c>
      <c r="BO108" s="74">
        <f t="shared" si="225"/>
        <v>14986.837660622121</v>
      </c>
      <c r="BP108" s="74">
        <f t="shared" si="226"/>
        <v>15466.416465762029</v>
      </c>
      <c r="BQ108" s="74">
        <f t="shared" si="227"/>
        <v>15961.341792666415</v>
      </c>
      <c r="BR108" s="74">
        <f t="shared" si="228"/>
        <v>16472.10473003174</v>
      </c>
      <c r="BS108" s="74">
        <f t="shared" si="229"/>
        <v>16999.212081392758</v>
      </c>
      <c r="BT108" s="74">
        <f t="shared" si="230"/>
        <v>17543.186867997327</v>
      </c>
      <c r="BU108" s="74">
        <f t="shared" si="231"/>
        <v>18104.56884777324</v>
      </c>
      <c r="BV108" s="74">
        <f t="shared" si="232"/>
        <v>18683.915050901986</v>
      </c>
      <c r="BW108" s="74">
        <f t="shared" si="233"/>
        <v>19281.800332530849</v>
      </c>
      <c r="BX108" s="74">
        <f t="shared" si="234"/>
        <v>19898.817943171838</v>
      </c>
      <c r="BY108" s="74">
        <f t="shared" si="235"/>
        <v>20535.580117353336</v>
      </c>
      <c r="BZ108" s="74">
        <f t="shared" si="236"/>
        <v>21192.718681108643</v>
      </c>
      <c r="CA108" s="74">
        <f t="shared" si="237"/>
        <v>21870.88567890412</v>
      </c>
      <c r="CB108" s="74">
        <f t="shared" si="238"/>
        <v>22570.754020629054</v>
      </c>
      <c r="CC108" s="74">
        <f t="shared" si="239"/>
        <v>23293.018149289186</v>
      </c>
      <c r="CD108" s="74">
        <f t="shared" si="240"/>
        <v>24038.39473006644</v>
      </c>
      <c r="CE108" s="74">
        <f t="shared" si="241"/>
        <v>24807.623361428567</v>
      </c>
      <c r="CF108" s="74">
        <f t="shared" si="242"/>
        <v>25601.467308994281</v>
      </c>
      <c r="CG108" s="74">
        <f t="shared" si="243"/>
        <v>26420.714262882098</v>
      </c>
      <c r="CH108" s="74">
        <f t="shared" si="244"/>
        <v>27266.177119294327</v>
      </c>
      <c r="CI108" s="74">
        <f t="shared" si="245"/>
        <v>28138.694787111745</v>
      </c>
      <c r="CJ108" s="74">
        <f t="shared" si="246"/>
        <v>29039.133020299319</v>
      </c>
      <c r="CK108" s="74">
        <f t="shared" si="247"/>
        <v>29968.385276948899</v>
      </c>
      <c r="CL108" s="74">
        <f t="shared" si="248"/>
        <v>30927.373605811263</v>
      </c>
      <c r="CM108" s="74">
        <f t="shared" si="249"/>
        <v>31917.049561197226</v>
      </c>
      <c r="CN108" s="74">
        <f t="shared" si="250"/>
        <v>32938.395147155541</v>
      </c>
      <c r="CO108" s="74">
        <f t="shared" si="251"/>
        <v>33992.423791864516</v>
      </c>
      <c r="CP108" s="74">
        <f t="shared" si="252"/>
        <v>35080.181353204178</v>
      </c>
      <c r="CQ108" s="74">
        <f t="shared" si="253"/>
        <v>36202.74715650671</v>
      </c>
      <c r="CR108" s="74">
        <f t="shared" si="254"/>
        <v>37361.235065514928</v>
      </c>
      <c r="CS108" s="74">
        <f t="shared" si="255"/>
        <v>38556.794587611403</v>
      </c>
      <c r="CT108" s="74">
        <f t="shared" si="256"/>
        <v>39790.612014414968</v>
      </c>
      <c r="CU108" s="74">
        <f t="shared" si="257"/>
        <v>41063.91159887625</v>
      </c>
      <c r="CV108" s="74">
        <f t="shared" si="258"/>
        <v>42377.956770040291</v>
      </c>
      <c r="CW108" s="74">
        <f t="shared" si="259"/>
        <v>43734.051386681582</v>
      </c>
      <c r="CX108" s="74">
        <f t="shared" si="260"/>
        <v>45133.541031055393</v>
      </c>
      <c r="CY108" s="74">
        <f t="shared" si="261"/>
        <v>46577.814344049169</v>
      </c>
      <c r="CZ108" s="74">
        <f t="shared" si="262"/>
        <v>48068.304403058741</v>
      </c>
      <c r="DA108" s="74">
        <f t="shared" si="263"/>
        <v>49606.490143956624</v>
      </c>
      <c r="DB108" s="74">
        <f t="shared" si="264"/>
        <v>51193.89782856324</v>
      </c>
      <c r="DC108" s="74">
        <f t="shared" si="265"/>
        <v>52832.102559077262</v>
      </c>
      <c r="DD108" s="74">
        <f t="shared" si="266"/>
        <v>54522.729840967739</v>
      </c>
      <c r="DE108" s="74">
        <f t="shared" si="267"/>
        <v>56267.457195878706</v>
      </c>
      <c r="DF108" s="74">
        <f t="shared" si="268"/>
        <v>58068.015826146824</v>
      </c>
      <c r="DG108" s="74">
        <f t="shared" si="269"/>
        <v>59926.192332583523</v>
      </c>
      <c r="DH108" s="74">
        <f t="shared" si="270"/>
        <v>61843.830487226194</v>
      </c>
      <c r="DI108" s="74">
        <f t="shared" si="271"/>
        <v>63822.833062817437</v>
      </c>
      <c r="DJ108" s="74">
        <f t="shared" si="272"/>
        <v>65865.163720827593</v>
      </c>
    </row>
    <row r="109" spans="2:114" x14ac:dyDescent="0.2">
      <c r="B109" s="236" t="str">
        <f t="shared" si="273"/>
        <v>Polymer Production</v>
      </c>
      <c r="C109" s="65" t="s">
        <v>2</v>
      </c>
      <c r="D109" s="74">
        <f t="shared" si="190"/>
        <v>282.46785855794718</v>
      </c>
      <c r="E109" s="74">
        <f t="shared" si="190"/>
        <v>272.18401184385459</v>
      </c>
      <c r="F109" s="74">
        <f t="shared" si="190"/>
        <v>276.57183386389983</v>
      </c>
      <c r="G109" s="74">
        <f t="shared" si="190"/>
        <v>281.81857359051963</v>
      </c>
      <c r="H109" s="74">
        <f t="shared" si="190"/>
        <v>286.30335004212486</v>
      </c>
      <c r="I109" s="74">
        <f t="shared" si="190"/>
        <v>296.48875322046513</v>
      </c>
      <c r="J109" s="74">
        <f t="shared" si="190"/>
        <v>531.95117100796699</v>
      </c>
      <c r="K109" s="74">
        <f t="shared" si="190"/>
        <v>682.54082794430531</v>
      </c>
      <c r="L109" s="74">
        <f t="shared" si="190"/>
        <v>733.07221796665306</v>
      </c>
      <c r="M109" s="74">
        <f t="shared" si="190"/>
        <v>683.36824679728716</v>
      </c>
      <c r="N109" s="74">
        <f t="shared" si="190"/>
        <v>683.78268888510001</v>
      </c>
      <c r="O109" s="74">
        <f t="shared" si="190"/>
        <v>739.42502753769486</v>
      </c>
      <c r="P109" s="74">
        <f t="shared" si="190"/>
        <v>694.66032403739689</v>
      </c>
      <c r="Q109" s="74">
        <f t="shared" si="190"/>
        <v>721.62503243197295</v>
      </c>
      <c r="R109" s="74">
        <f t="shared" si="190"/>
        <v>978.58303144519641</v>
      </c>
      <c r="S109" s="74">
        <f t="shared" si="190"/>
        <v>999.31481139271625</v>
      </c>
      <c r="T109" s="74">
        <f t="shared" si="190"/>
        <v>1014.2825790363164</v>
      </c>
      <c r="U109" s="74">
        <f t="shared" si="190"/>
        <v>1049.4762868297066</v>
      </c>
      <c r="V109" s="74">
        <f t="shared" si="190"/>
        <v>1085.8395012889903</v>
      </c>
      <c r="W109" s="74">
        <f t="shared" si="190"/>
        <v>748.43226799866181</v>
      </c>
      <c r="X109" s="74">
        <f t="shared" si="190"/>
        <v>1204.3787347868704</v>
      </c>
      <c r="Y109" s="74">
        <f t="shared" si="190"/>
        <v>1554.415281253205</v>
      </c>
      <c r="Z109" s="74">
        <f t="shared" si="190"/>
        <v>1602.9731819220592</v>
      </c>
      <c r="AA109" s="74">
        <f t="shared" si="190"/>
        <v>1564.5610305539535</v>
      </c>
      <c r="AB109" s="74">
        <f t="shared" si="190"/>
        <v>1311.1758465394134</v>
      </c>
      <c r="AC109" s="74">
        <f t="shared" si="190"/>
        <v>1154.991542885399</v>
      </c>
      <c r="AD109" s="74">
        <f t="shared" si="190"/>
        <v>1366.4790454611766</v>
      </c>
      <c r="AE109" s="74">
        <f t="shared" si="190"/>
        <v>2687.0488962322815</v>
      </c>
      <c r="AF109" s="74">
        <f t="shared" si="190"/>
        <v>3784.681586519298</v>
      </c>
      <c r="AG109" s="74">
        <f t="shared" ref="AG109" si="278">AG$82*AG92</f>
        <v>3209.817292593676</v>
      </c>
      <c r="AH109" s="74">
        <f t="shared" si="192"/>
        <v>3312.5314459566739</v>
      </c>
      <c r="AI109" s="74">
        <f t="shared" si="275"/>
        <v>3418.5324522272876</v>
      </c>
      <c r="AJ109" s="74">
        <f t="shared" si="275"/>
        <v>3527.9254906985611</v>
      </c>
      <c r="AK109" s="74">
        <f t="shared" si="275"/>
        <v>3640.8191064009152</v>
      </c>
      <c r="AL109" s="74">
        <f t="shared" si="275"/>
        <v>3757.3253178057444</v>
      </c>
      <c r="AM109" s="74">
        <f t="shared" si="275"/>
        <v>3877.5597279755284</v>
      </c>
      <c r="AN109" s="74">
        <f t="shared" si="275"/>
        <v>4001.6416392707456</v>
      </c>
      <c r="AO109" s="74">
        <f t="shared" si="275"/>
        <v>4129.6941717274094</v>
      </c>
      <c r="AP109" s="74">
        <f t="shared" si="275"/>
        <v>4261.8443852226865</v>
      </c>
      <c r="AQ109" s="74">
        <f t="shared" si="275"/>
        <v>4398.2234055498129</v>
      </c>
      <c r="AR109" s="74">
        <f t="shared" si="275"/>
        <v>4538.9665545274074</v>
      </c>
      <c r="AS109" s="74">
        <f t="shared" si="275"/>
        <v>4684.2134842722844</v>
      </c>
      <c r="AT109" s="74">
        <f t="shared" si="275"/>
        <v>4834.1083157689973</v>
      </c>
      <c r="AU109" s="74">
        <f t="shared" si="275"/>
        <v>4988.7997818736058</v>
      </c>
      <c r="AV109" s="74">
        <f t="shared" si="275"/>
        <v>5148.4413748935613</v>
      </c>
      <c r="AW109" s="74">
        <f t="shared" si="275"/>
        <v>5313.1914988901553</v>
      </c>
      <c r="AX109" s="74">
        <f t="shared" si="275"/>
        <v>5483.2136268546401</v>
      </c>
      <c r="AY109" s="74">
        <f t="shared" si="276"/>
        <v>5658.6764629139889</v>
      </c>
      <c r="AZ109" s="74">
        <f t="shared" si="276"/>
        <v>5839.7541097272369</v>
      </c>
      <c r="BA109" s="74">
        <f t="shared" si="276"/>
        <v>6026.6262412385086</v>
      </c>
      <c r="BB109" s="74">
        <f t="shared" si="276"/>
        <v>6219.4782809581411</v>
      </c>
      <c r="BC109" s="74">
        <f t="shared" si="276"/>
        <v>6418.5015859488021</v>
      </c>
      <c r="BD109" s="74">
        <f t="shared" si="276"/>
        <v>6623.8936366991638</v>
      </c>
      <c r="BE109" s="74">
        <f t="shared" si="276"/>
        <v>6835.8582330735371</v>
      </c>
      <c r="BF109" s="74">
        <f t="shared" si="276"/>
        <v>7054.6056965318903</v>
      </c>
      <c r="BG109" s="74">
        <f t="shared" si="276"/>
        <v>7280.3530788209109</v>
      </c>
      <c r="BH109" s="74">
        <f t="shared" si="276"/>
        <v>7513.3243773431805</v>
      </c>
      <c r="BI109" s="74">
        <f t="shared" si="276"/>
        <v>7753.7507574181627</v>
      </c>
      <c r="BJ109" s="74">
        <f t="shared" si="276"/>
        <v>8001.8707816555443</v>
      </c>
      <c r="BK109" s="74">
        <f t="shared" si="276"/>
        <v>8257.9306466685211</v>
      </c>
      <c r="BL109" s="74">
        <f t="shared" si="276"/>
        <v>8522.1844273619135</v>
      </c>
      <c r="BM109" s="74">
        <f t="shared" si="223"/>
        <v>8794.8943290374955</v>
      </c>
      <c r="BN109" s="74">
        <f t="shared" si="224"/>
        <v>9076.3309475666956</v>
      </c>
      <c r="BO109" s="74">
        <f t="shared" si="225"/>
        <v>9366.7735378888301</v>
      </c>
      <c r="BP109" s="74">
        <f t="shared" si="226"/>
        <v>9666.5102911012727</v>
      </c>
      <c r="BQ109" s="74">
        <f t="shared" si="227"/>
        <v>9975.8386204165145</v>
      </c>
      <c r="BR109" s="74">
        <f t="shared" si="228"/>
        <v>10295.065456269844</v>
      </c>
      <c r="BS109" s="74">
        <f t="shared" si="229"/>
        <v>10624.507550870479</v>
      </c>
      <c r="BT109" s="74">
        <f t="shared" si="230"/>
        <v>10964.491792498335</v>
      </c>
      <c r="BU109" s="74">
        <f t="shared" si="231"/>
        <v>11315.355529858281</v>
      </c>
      <c r="BV109" s="74">
        <f t="shared" si="232"/>
        <v>11677.446906813746</v>
      </c>
      <c r="BW109" s="74">
        <f t="shared" si="233"/>
        <v>12051.125207831787</v>
      </c>
      <c r="BX109" s="74">
        <f t="shared" si="234"/>
        <v>12436.761214482403</v>
      </c>
      <c r="BY109" s="74">
        <f t="shared" si="235"/>
        <v>12834.737573345841</v>
      </c>
      <c r="BZ109" s="74">
        <f t="shared" si="236"/>
        <v>13245.449175692909</v>
      </c>
      <c r="CA109" s="74">
        <f t="shared" si="237"/>
        <v>13669.303549315082</v>
      </c>
      <c r="CB109" s="74">
        <f t="shared" si="238"/>
        <v>14106.721262893165</v>
      </c>
      <c r="CC109" s="74">
        <f t="shared" si="239"/>
        <v>14558.136343305747</v>
      </c>
      <c r="CD109" s="74">
        <f t="shared" si="240"/>
        <v>15023.996706291531</v>
      </c>
      <c r="CE109" s="74">
        <f t="shared" si="241"/>
        <v>15504.76460089286</v>
      </c>
      <c r="CF109" s="74">
        <f t="shared" si="242"/>
        <v>16000.917068121433</v>
      </c>
      <c r="CG109" s="74">
        <f t="shared" si="243"/>
        <v>16512.946414301317</v>
      </c>
      <c r="CH109" s="74">
        <f t="shared" si="244"/>
        <v>17041.360699558962</v>
      </c>
      <c r="CI109" s="74">
        <f t="shared" si="245"/>
        <v>17586.684241944848</v>
      </c>
      <c r="CJ109" s="74">
        <f t="shared" si="246"/>
        <v>18149.458137687085</v>
      </c>
      <c r="CK109" s="74">
        <f t="shared" si="247"/>
        <v>18730.240798093073</v>
      </c>
      <c r="CL109" s="74">
        <f t="shared" si="248"/>
        <v>19329.608503632051</v>
      </c>
      <c r="CM109" s="74">
        <f t="shared" si="249"/>
        <v>19948.155975748276</v>
      </c>
      <c r="CN109" s="74">
        <f t="shared" si="250"/>
        <v>20586.49696697222</v>
      </c>
      <c r="CO109" s="74">
        <f t="shared" si="251"/>
        <v>21245.264869915332</v>
      </c>
      <c r="CP109" s="74">
        <f t="shared" si="252"/>
        <v>21925.113345752623</v>
      </c>
      <c r="CQ109" s="74">
        <f t="shared" si="253"/>
        <v>22626.716972816706</v>
      </c>
      <c r="CR109" s="74">
        <f t="shared" si="254"/>
        <v>23350.771915946843</v>
      </c>
      <c r="CS109" s="74">
        <f t="shared" si="255"/>
        <v>24097.996617257144</v>
      </c>
      <c r="CT109" s="74">
        <f t="shared" si="256"/>
        <v>24869.132509009374</v>
      </c>
      <c r="CU109" s="74">
        <f t="shared" si="257"/>
        <v>25664.944749297676</v>
      </c>
      <c r="CV109" s="74">
        <f t="shared" si="258"/>
        <v>26486.222981275201</v>
      </c>
      <c r="CW109" s="74">
        <f t="shared" si="259"/>
        <v>27333.782116676008</v>
      </c>
      <c r="CX109" s="74">
        <f t="shared" si="260"/>
        <v>28208.463144409641</v>
      </c>
      <c r="CY109" s="74">
        <f t="shared" si="261"/>
        <v>29111.133965030749</v>
      </c>
      <c r="CZ109" s="74">
        <f t="shared" si="262"/>
        <v>30042.690251911736</v>
      </c>
      <c r="DA109" s="74">
        <f t="shared" si="263"/>
        <v>31004.056339972911</v>
      </c>
      <c r="DB109" s="74">
        <f t="shared" si="264"/>
        <v>31996.186142852046</v>
      </c>
      <c r="DC109" s="74">
        <f t="shared" si="265"/>
        <v>33020.064099423311</v>
      </c>
      <c r="DD109" s="74">
        <f t="shared" si="266"/>
        <v>34076.706150604856</v>
      </c>
      <c r="DE109" s="74">
        <f t="shared" si="267"/>
        <v>35167.160747424212</v>
      </c>
      <c r="DF109" s="74">
        <f t="shared" si="268"/>
        <v>36292.50989134179</v>
      </c>
      <c r="DG109" s="74">
        <f t="shared" si="269"/>
        <v>37453.870207864726</v>
      </c>
      <c r="DH109" s="74">
        <f t="shared" si="270"/>
        <v>38652.394054516401</v>
      </c>
      <c r="DI109" s="74">
        <f t="shared" si="271"/>
        <v>39889.270664260926</v>
      </c>
      <c r="DJ109" s="74">
        <f t="shared" si="272"/>
        <v>41165.727325517277</v>
      </c>
    </row>
    <row r="110" spans="2:114" x14ac:dyDescent="0.2">
      <c r="B110" s="236" t="str">
        <f t="shared" si="273"/>
        <v>Contious Casting Fluxes</v>
      </c>
      <c r="C110" s="65" t="s">
        <v>2</v>
      </c>
      <c r="D110" s="74">
        <f t="shared" si="190"/>
        <v>282.46785855794718</v>
      </c>
      <c r="E110" s="74">
        <f t="shared" si="190"/>
        <v>272.18401184385459</v>
      </c>
      <c r="F110" s="74">
        <f t="shared" si="190"/>
        <v>276.57183386389983</v>
      </c>
      <c r="G110" s="74">
        <f t="shared" si="190"/>
        <v>281.81857359051963</v>
      </c>
      <c r="H110" s="74">
        <f t="shared" si="190"/>
        <v>286.30335004212486</v>
      </c>
      <c r="I110" s="74">
        <f t="shared" si="190"/>
        <v>296.48875322046513</v>
      </c>
      <c r="J110" s="74">
        <f t="shared" si="190"/>
        <v>531.95117100796699</v>
      </c>
      <c r="K110" s="74">
        <f t="shared" si="190"/>
        <v>682.54082794430531</v>
      </c>
      <c r="L110" s="74">
        <f t="shared" si="190"/>
        <v>733.07221796665306</v>
      </c>
      <c r="M110" s="74">
        <f t="shared" si="190"/>
        <v>683.36824679728716</v>
      </c>
      <c r="N110" s="74">
        <f t="shared" si="190"/>
        <v>683.78268888510001</v>
      </c>
      <c r="O110" s="74">
        <f t="shared" si="190"/>
        <v>739.42502753769486</v>
      </c>
      <c r="P110" s="74">
        <f t="shared" si="190"/>
        <v>694.66032403739689</v>
      </c>
      <c r="Q110" s="74">
        <f t="shared" si="190"/>
        <v>721.62503243197295</v>
      </c>
      <c r="R110" s="74">
        <f t="shared" si="190"/>
        <v>978.58303144519641</v>
      </c>
      <c r="S110" s="74">
        <f t="shared" si="190"/>
        <v>999.31481139271625</v>
      </c>
      <c r="T110" s="74">
        <f t="shared" si="190"/>
        <v>1014.2825790363164</v>
      </c>
      <c r="U110" s="74">
        <f t="shared" si="190"/>
        <v>1049.4762868297066</v>
      </c>
      <c r="V110" s="74">
        <f t="shared" si="190"/>
        <v>1085.8395012889903</v>
      </c>
      <c r="W110" s="74">
        <f t="shared" si="190"/>
        <v>748.43226799866181</v>
      </c>
      <c r="X110" s="74">
        <f t="shared" si="190"/>
        <v>1204.3787347868704</v>
      </c>
      <c r="Y110" s="74">
        <f t="shared" si="190"/>
        <v>1554.415281253205</v>
      </c>
      <c r="Z110" s="74">
        <f t="shared" si="190"/>
        <v>1602.9731819220592</v>
      </c>
      <c r="AA110" s="74">
        <f t="shared" si="190"/>
        <v>1564.5610305539535</v>
      </c>
      <c r="AB110" s="74">
        <f t="shared" si="190"/>
        <v>1311.1758465394134</v>
      </c>
      <c r="AC110" s="74">
        <f t="shared" si="190"/>
        <v>1154.991542885399</v>
      </c>
      <c r="AD110" s="74">
        <f t="shared" si="190"/>
        <v>1366.4790454611766</v>
      </c>
      <c r="AE110" s="74">
        <f t="shared" si="190"/>
        <v>2687.0488962322815</v>
      </c>
      <c r="AF110" s="74">
        <f t="shared" si="190"/>
        <v>3784.681586519298</v>
      </c>
      <c r="AG110" s="74">
        <f t="shared" ref="AG110" si="279">AG$82*AG93</f>
        <v>3209.817292593676</v>
      </c>
      <c r="AH110" s="74">
        <f t="shared" si="192"/>
        <v>3312.5314459566739</v>
      </c>
      <c r="AI110" s="74">
        <f t="shared" si="275"/>
        <v>3418.5324522272876</v>
      </c>
      <c r="AJ110" s="74">
        <f t="shared" si="275"/>
        <v>3527.9254906985611</v>
      </c>
      <c r="AK110" s="74">
        <f t="shared" si="275"/>
        <v>3640.8191064009152</v>
      </c>
      <c r="AL110" s="74">
        <f t="shared" si="275"/>
        <v>3757.3253178057444</v>
      </c>
      <c r="AM110" s="74">
        <f t="shared" si="275"/>
        <v>3877.5597279755284</v>
      </c>
      <c r="AN110" s="74">
        <f t="shared" si="275"/>
        <v>4001.6416392707456</v>
      </c>
      <c r="AO110" s="74">
        <f t="shared" si="275"/>
        <v>4129.6941717274094</v>
      </c>
      <c r="AP110" s="74">
        <f t="shared" si="275"/>
        <v>4261.8443852226865</v>
      </c>
      <c r="AQ110" s="74">
        <f t="shared" si="275"/>
        <v>4398.2234055498129</v>
      </c>
      <c r="AR110" s="74">
        <f t="shared" si="275"/>
        <v>4538.9665545274074</v>
      </c>
      <c r="AS110" s="74">
        <f t="shared" si="275"/>
        <v>4684.2134842722844</v>
      </c>
      <c r="AT110" s="74">
        <f t="shared" si="275"/>
        <v>4834.1083157689973</v>
      </c>
      <c r="AU110" s="74">
        <f t="shared" si="275"/>
        <v>4988.7997818736058</v>
      </c>
      <c r="AV110" s="74">
        <f t="shared" si="275"/>
        <v>5148.4413748935613</v>
      </c>
      <c r="AW110" s="74">
        <f t="shared" si="275"/>
        <v>5313.1914988901553</v>
      </c>
      <c r="AX110" s="74">
        <f t="shared" si="275"/>
        <v>5483.2136268546401</v>
      </c>
      <c r="AY110" s="74">
        <f t="shared" si="276"/>
        <v>5658.6764629139889</v>
      </c>
      <c r="AZ110" s="74">
        <f t="shared" si="276"/>
        <v>5839.7541097272369</v>
      </c>
      <c r="BA110" s="74">
        <f t="shared" si="276"/>
        <v>6026.6262412385086</v>
      </c>
      <c r="BB110" s="74">
        <f t="shared" si="276"/>
        <v>6219.4782809581411</v>
      </c>
      <c r="BC110" s="74">
        <f t="shared" si="276"/>
        <v>6418.5015859488021</v>
      </c>
      <c r="BD110" s="74">
        <f t="shared" si="276"/>
        <v>6623.8936366991638</v>
      </c>
      <c r="BE110" s="74">
        <f t="shared" si="276"/>
        <v>6835.8582330735371</v>
      </c>
      <c r="BF110" s="74">
        <f t="shared" si="276"/>
        <v>7054.6056965318903</v>
      </c>
      <c r="BG110" s="74">
        <f t="shared" si="276"/>
        <v>7280.3530788209109</v>
      </c>
      <c r="BH110" s="74">
        <f t="shared" si="276"/>
        <v>7513.3243773431805</v>
      </c>
      <c r="BI110" s="74">
        <f t="shared" si="276"/>
        <v>7753.7507574181627</v>
      </c>
      <c r="BJ110" s="74">
        <f t="shared" si="276"/>
        <v>8001.8707816555443</v>
      </c>
      <c r="BK110" s="74">
        <f t="shared" si="276"/>
        <v>8257.9306466685211</v>
      </c>
      <c r="BL110" s="74">
        <f t="shared" si="276"/>
        <v>8522.1844273619135</v>
      </c>
      <c r="BM110" s="74">
        <f t="shared" si="223"/>
        <v>8794.8943290374955</v>
      </c>
      <c r="BN110" s="74">
        <f t="shared" si="224"/>
        <v>9076.3309475666956</v>
      </c>
      <c r="BO110" s="74">
        <f t="shared" si="225"/>
        <v>9366.7735378888301</v>
      </c>
      <c r="BP110" s="74">
        <f t="shared" si="226"/>
        <v>9666.5102911012727</v>
      </c>
      <c r="BQ110" s="74">
        <f t="shared" si="227"/>
        <v>9975.8386204165145</v>
      </c>
      <c r="BR110" s="74">
        <f t="shared" si="228"/>
        <v>10295.065456269844</v>
      </c>
      <c r="BS110" s="74">
        <f t="shared" si="229"/>
        <v>10624.507550870479</v>
      </c>
      <c r="BT110" s="74">
        <f t="shared" si="230"/>
        <v>10964.491792498335</v>
      </c>
      <c r="BU110" s="74">
        <f t="shared" si="231"/>
        <v>11315.355529858281</v>
      </c>
      <c r="BV110" s="74">
        <f t="shared" si="232"/>
        <v>11677.446906813746</v>
      </c>
      <c r="BW110" s="74">
        <f t="shared" si="233"/>
        <v>12051.125207831787</v>
      </c>
      <c r="BX110" s="74">
        <f t="shared" si="234"/>
        <v>12436.761214482403</v>
      </c>
      <c r="BY110" s="74">
        <f t="shared" si="235"/>
        <v>12834.737573345841</v>
      </c>
      <c r="BZ110" s="74">
        <f t="shared" si="236"/>
        <v>13245.449175692909</v>
      </c>
      <c r="CA110" s="74">
        <f t="shared" si="237"/>
        <v>13669.303549315082</v>
      </c>
      <c r="CB110" s="74">
        <f t="shared" si="238"/>
        <v>14106.721262893165</v>
      </c>
      <c r="CC110" s="74">
        <f t="shared" si="239"/>
        <v>14558.136343305747</v>
      </c>
      <c r="CD110" s="74">
        <f t="shared" si="240"/>
        <v>15023.996706291531</v>
      </c>
      <c r="CE110" s="74">
        <f t="shared" si="241"/>
        <v>15504.76460089286</v>
      </c>
      <c r="CF110" s="74">
        <f t="shared" si="242"/>
        <v>16000.917068121433</v>
      </c>
      <c r="CG110" s="74">
        <f t="shared" si="243"/>
        <v>16512.946414301317</v>
      </c>
      <c r="CH110" s="74">
        <f t="shared" si="244"/>
        <v>17041.360699558962</v>
      </c>
      <c r="CI110" s="74">
        <f t="shared" si="245"/>
        <v>17586.684241944848</v>
      </c>
      <c r="CJ110" s="74">
        <f t="shared" si="246"/>
        <v>18149.458137687085</v>
      </c>
      <c r="CK110" s="74">
        <f t="shared" si="247"/>
        <v>18730.240798093073</v>
      </c>
      <c r="CL110" s="74">
        <f t="shared" si="248"/>
        <v>19329.608503632051</v>
      </c>
      <c r="CM110" s="74">
        <f t="shared" si="249"/>
        <v>19948.155975748276</v>
      </c>
      <c r="CN110" s="74">
        <f t="shared" si="250"/>
        <v>20586.49696697222</v>
      </c>
      <c r="CO110" s="74">
        <f t="shared" si="251"/>
        <v>21245.264869915332</v>
      </c>
      <c r="CP110" s="74">
        <f t="shared" si="252"/>
        <v>21925.113345752623</v>
      </c>
      <c r="CQ110" s="74">
        <f t="shared" si="253"/>
        <v>22626.716972816706</v>
      </c>
      <c r="CR110" s="74">
        <f t="shared" si="254"/>
        <v>23350.771915946843</v>
      </c>
      <c r="CS110" s="74">
        <f t="shared" si="255"/>
        <v>24097.996617257144</v>
      </c>
      <c r="CT110" s="74">
        <f t="shared" si="256"/>
        <v>24869.132509009374</v>
      </c>
      <c r="CU110" s="74">
        <f t="shared" si="257"/>
        <v>25664.944749297676</v>
      </c>
      <c r="CV110" s="74">
        <f t="shared" si="258"/>
        <v>26486.222981275201</v>
      </c>
      <c r="CW110" s="74">
        <f t="shared" si="259"/>
        <v>27333.782116676008</v>
      </c>
      <c r="CX110" s="74">
        <f t="shared" si="260"/>
        <v>28208.463144409641</v>
      </c>
      <c r="CY110" s="74">
        <f t="shared" si="261"/>
        <v>29111.133965030749</v>
      </c>
      <c r="CZ110" s="74">
        <f t="shared" si="262"/>
        <v>30042.690251911736</v>
      </c>
      <c r="DA110" s="74">
        <f t="shared" si="263"/>
        <v>31004.056339972911</v>
      </c>
      <c r="DB110" s="74">
        <f t="shared" si="264"/>
        <v>31996.186142852046</v>
      </c>
      <c r="DC110" s="74">
        <f t="shared" si="265"/>
        <v>33020.064099423311</v>
      </c>
      <c r="DD110" s="74">
        <f t="shared" si="266"/>
        <v>34076.706150604856</v>
      </c>
      <c r="DE110" s="74">
        <f t="shared" si="267"/>
        <v>35167.160747424212</v>
      </c>
      <c r="DF110" s="74">
        <f t="shared" si="268"/>
        <v>36292.50989134179</v>
      </c>
      <c r="DG110" s="74">
        <f t="shared" si="269"/>
        <v>37453.870207864726</v>
      </c>
      <c r="DH110" s="74">
        <f t="shared" si="270"/>
        <v>38652.394054516401</v>
      </c>
      <c r="DI110" s="74">
        <f t="shared" si="271"/>
        <v>39889.270664260926</v>
      </c>
      <c r="DJ110" s="74">
        <f t="shared" si="272"/>
        <v>41165.727325517277</v>
      </c>
    </row>
    <row r="111" spans="2:114" x14ac:dyDescent="0.2">
      <c r="B111" s="236" t="str">
        <f t="shared" si="273"/>
        <v>Air Treatement</v>
      </c>
      <c r="C111" s="65" t="s">
        <v>2</v>
      </c>
      <c r="D111" s="74">
        <f t="shared" si="190"/>
        <v>112.98714342317888</v>
      </c>
      <c r="E111" s="74">
        <f t="shared" si="190"/>
        <v>108.87360473754183</v>
      </c>
      <c r="F111" s="74">
        <f t="shared" si="190"/>
        <v>110.62873354555992</v>
      </c>
      <c r="G111" s="74">
        <f t="shared" si="190"/>
        <v>112.72742943620786</v>
      </c>
      <c r="H111" s="74">
        <f t="shared" si="190"/>
        <v>114.52134001684993</v>
      </c>
      <c r="I111" s="74">
        <f t="shared" si="190"/>
        <v>118.59550128818604</v>
      </c>
      <c r="J111" s="74">
        <f t="shared" si="190"/>
        <v>212.7804684031868</v>
      </c>
      <c r="K111" s="74">
        <f t="shared" si="190"/>
        <v>273.01633117772212</v>
      </c>
      <c r="L111" s="74">
        <f t="shared" si="190"/>
        <v>293.22888718666121</v>
      </c>
      <c r="M111" s="74">
        <f t="shared" si="190"/>
        <v>273.34729871891483</v>
      </c>
      <c r="N111" s="74">
        <f t="shared" si="190"/>
        <v>273.51307555404003</v>
      </c>
      <c r="O111" s="74">
        <f t="shared" si="190"/>
        <v>295.77001101507796</v>
      </c>
      <c r="P111" s="74">
        <f t="shared" si="190"/>
        <v>277.86412961495876</v>
      </c>
      <c r="Q111" s="74">
        <f t="shared" si="190"/>
        <v>288.65001297278917</v>
      </c>
      <c r="R111" s="74">
        <f t="shared" si="190"/>
        <v>391.43321257807855</v>
      </c>
      <c r="S111" s="74">
        <f t="shared" si="190"/>
        <v>399.7259245570865</v>
      </c>
      <c r="T111" s="74">
        <f t="shared" si="190"/>
        <v>405.71303161452659</v>
      </c>
      <c r="U111" s="74">
        <f t="shared" si="190"/>
        <v>419.79051473188264</v>
      </c>
      <c r="V111" s="74">
        <f t="shared" si="190"/>
        <v>434.33580051559613</v>
      </c>
      <c r="W111" s="74">
        <f t="shared" si="190"/>
        <v>299.37290719946475</v>
      </c>
      <c r="X111" s="74">
        <f t="shared" si="190"/>
        <v>481.75149391474815</v>
      </c>
      <c r="Y111" s="74">
        <f t="shared" si="190"/>
        <v>621.76611250128201</v>
      </c>
      <c r="Z111" s="74">
        <f t="shared" si="190"/>
        <v>641.18927276882368</v>
      </c>
      <c r="AA111" s="74">
        <f t="shared" si="190"/>
        <v>625.82441222158138</v>
      </c>
      <c r="AB111" s="74">
        <f t="shared" si="190"/>
        <v>524.4703386157654</v>
      </c>
      <c r="AC111" s="74">
        <f t="shared" si="190"/>
        <v>461.99661715415959</v>
      </c>
      <c r="AD111" s="74">
        <f t="shared" si="190"/>
        <v>546.59161818447069</v>
      </c>
      <c r="AE111" s="74">
        <f t="shared" si="190"/>
        <v>1074.8195584929124</v>
      </c>
      <c r="AF111" s="74">
        <f t="shared" si="190"/>
        <v>1513.8726346077192</v>
      </c>
      <c r="AG111" s="74">
        <f t="shared" ref="AG111" si="280">AG$82*AG94</f>
        <v>1283.9269170374703</v>
      </c>
      <c r="AH111" s="74">
        <f t="shared" si="192"/>
        <v>1325.0125783826693</v>
      </c>
      <c r="AI111" s="74">
        <f t="shared" si="275"/>
        <v>1367.4129808909147</v>
      </c>
      <c r="AJ111" s="74">
        <f t="shared" si="275"/>
        <v>1411.1701962794241</v>
      </c>
      <c r="AK111" s="74">
        <f t="shared" si="275"/>
        <v>1456.3276425603658</v>
      </c>
      <c r="AL111" s="74">
        <f t="shared" si="275"/>
        <v>1502.9301271222976</v>
      </c>
      <c r="AM111" s="74">
        <f t="shared" si="275"/>
        <v>1551.0238911902111</v>
      </c>
      <c r="AN111" s="74">
        <f t="shared" si="275"/>
        <v>1600.6566557082979</v>
      </c>
      <c r="AO111" s="74">
        <f t="shared" si="275"/>
        <v>1651.8776686909634</v>
      </c>
      <c r="AP111" s="74">
        <f t="shared" si="275"/>
        <v>1704.7377540890743</v>
      </c>
      <c r="AQ111" s="74">
        <f t="shared" si="275"/>
        <v>1759.2893622199247</v>
      </c>
      <c r="AR111" s="74">
        <f t="shared" si="275"/>
        <v>1815.5866218109622</v>
      </c>
      <c r="AS111" s="74">
        <f t="shared" si="275"/>
        <v>1873.6853937089131</v>
      </c>
      <c r="AT111" s="74">
        <f t="shared" si="275"/>
        <v>1933.6433263075985</v>
      </c>
      <c r="AU111" s="74">
        <f t="shared" si="275"/>
        <v>1995.5199127494418</v>
      </c>
      <c r="AV111" s="74">
        <f t="shared" si="275"/>
        <v>2059.3765499574238</v>
      </c>
      <c r="AW111" s="74">
        <f t="shared" si="275"/>
        <v>2125.2765995560612</v>
      </c>
      <c r="AX111" s="74">
        <f t="shared" si="275"/>
        <v>2193.2854507418551</v>
      </c>
      <c r="AY111" s="74">
        <f t="shared" si="276"/>
        <v>2263.4705851655945</v>
      </c>
      <c r="AZ111" s="74">
        <f t="shared" si="276"/>
        <v>2335.9016438908934</v>
      </c>
      <c r="BA111" s="74">
        <f t="shared" si="276"/>
        <v>2410.650496495402</v>
      </c>
      <c r="BB111" s="74">
        <f t="shared" si="276"/>
        <v>2487.791312383255</v>
      </c>
      <c r="BC111" s="74">
        <f t="shared" si="276"/>
        <v>2567.400634379519</v>
      </c>
      <c r="BD111" s="74">
        <f t="shared" si="276"/>
        <v>2649.5574546796638</v>
      </c>
      <c r="BE111" s="74">
        <f t="shared" si="276"/>
        <v>2734.3432932294131</v>
      </c>
      <c r="BF111" s="74">
        <f t="shared" si="276"/>
        <v>2821.8422786127544</v>
      </c>
      <c r="BG111" s="74">
        <f t="shared" si="276"/>
        <v>2912.1412315283628</v>
      </c>
      <c r="BH111" s="74">
        <f t="shared" si="276"/>
        <v>3005.3297509372705</v>
      </c>
      <c r="BI111" s="74">
        <f t="shared" si="276"/>
        <v>3101.5003029672635</v>
      </c>
      <c r="BJ111" s="74">
        <f t="shared" si="276"/>
        <v>3200.748312662216</v>
      </c>
      <c r="BK111" s="74">
        <f t="shared" si="276"/>
        <v>3303.1722586674068</v>
      </c>
      <c r="BL111" s="74">
        <f t="shared" si="276"/>
        <v>3408.8737709447641</v>
      </c>
      <c r="BM111" s="74">
        <f t="shared" si="223"/>
        <v>3517.9577316149966</v>
      </c>
      <c r="BN111" s="74">
        <f t="shared" si="224"/>
        <v>3630.5323790266766</v>
      </c>
      <c r="BO111" s="74">
        <f t="shared" si="225"/>
        <v>3746.7094151555302</v>
      </c>
      <c r="BP111" s="74">
        <f t="shared" si="226"/>
        <v>3866.6041164405074</v>
      </c>
      <c r="BQ111" s="74">
        <f t="shared" si="227"/>
        <v>3990.3354481666038</v>
      </c>
      <c r="BR111" s="74">
        <f t="shared" si="228"/>
        <v>4118.0261825079351</v>
      </c>
      <c r="BS111" s="74">
        <f t="shared" si="229"/>
        <v>4249.8030203481894</v>
      </c>
      <c r="BT111" s="74">
        <f t="shared" si="230"/>
        <v>4385.7967169993317</v>
      </c>
      <c r="BU111" s="74">
        <f t="shared" si="231"/>
        <v>4526.14221194331</v>
      </c>
      <c r="BV111" s="74">
        <f t="shared" si="232"/>
        <v>4670.9787627254964</v>
      </c>
      <c r="BW111" s="74">
        <f t="shared" si="233"/>
        <v>4820.4500831327123</v>
      </c>
      <c r="BX111" s="74">
        <f t="shared" si="234"/>
        <v>4974.7044857929595</v>
      </c>
      <c r="BY111" s="74">
        <f t="shared" si="235"/>
        <v>5133.8950293383341</v>
      </c>
      <c r="BZ111" s="74">
        <f t="shared" si="236"/>
        <v>5298.1796702771608</v>
      </c>
      <c r="CA111" s="74">
        <f t="shared" si="237"/>
        <v>5467.72141972603</v>
      </c>
      <c r="CB111" s="74">
        <f t="shared" si="238"/>
        <v>5642.6885051572635</v>
      </c>
      <c r="CC111" s="74">
        <f t="shared" si="239"/>
        <v>5823.2545373222965</v>
      </c>
      <c r="CD111" s="74">
        <f t="shared" si="240"/>
        <v>6009.5986825166101</v>
      </c>
      <c r="CE111" s="74">
        <f t="shared" si="241"/>
        <v>6201.9058403571416</v>
      </c>
      <c r="CF111" s="74">
        <f t="shared" si="242"/>
        <v>6400.3668272485702</v>
      </c>
      <c r="CG111" s="74">
        <f t="shared" si="243"/>
        <v>6605.1785657205246</v>
      </c>
      <c r="CH111" s="74">
        <f t="shared" si="244"/>
        <v>6816.5442798235817</v>
      </c>
      <c r="CI111" s="74">
        <f t="shared" si="245"/>
        <v>7034.6736967779361</v>
      </c>
      <c r="CJ111" s="74">
        <f t="shared" si="246"/>
        <v>7259.7832550748299</v>
      </c>
      <c r="CK111" s="74">
        <f t="shared" si="247"/>
        <v>7492.0963192372246</v>
      </c>
      <c r="CL111" s="74">
        <f t="shared" si="248"/>
        <v>7731.8434014528157</v>
      </c>
      <c r="CM111" s="74">
        <f t="shared" si="249"/>
        <v>7979.2623902993064</v>
      </c>
      <c r="CN111" s="74">
        <f t="shared" si="250"/>
        <v>8234.5987867888853</v>
      </c>
      <c r="CO111" s="74">
        <f t="shared" si="251"/>
        <v>8498.105947966129</v>
      </c>
      <c r="CP111" s="74">
        <f t="shared" si="252"/>
        <v>8770.0453383010445</v>
      </c>
      <c r="CQ111" s="74">
        <f t="shared" si="253"/>
        <v>9050.6867891266775</v>
      </c>
      <c r="CR111" s="74">
        <f t="shared" si="254"/>
        <v>9340.3087663787319</v>
      </c>
      <c r="CS111" s="74">
        <f t="shared" si="255"/>
        <v>9639.1986469028507</v>
      </c>
      <c r="CT111" s="74">
        <f t="shared" si="256"/>
        <v>9947.653003603742</v>
      </c>
      <c r="CU111" s="74">
        <f t="shared" si="257"/>
        <v>10265.977899719062</v>
      </c>
      <c r="CV111" s="74">
        <f t="shared" si="258"/>
        <v>10594.489192510073</v>
      </c>
      <c r="CW111" s="74">
        <f t="shared" si="259"/>
        <v>10933.512846670395</v>
      </c>
      <c r="CX111" s="74">
        <f t="shared" si="260"/>
        <v>11283.385257763848</v>
      </c>
      <c r="CY111" s="74">
        <f t="shared" si="261"/>
        <v>11644.453586012292</v>
      </c>
      <c r="CZ111" s="74">
        <f t="shared" si="262"/>
        <v>12017.076100764685</v>
      </c>
      <c r="DA111" s="74">
        <f t="shared" si="263"/>
        <v>12401.622535989156</v>
      </c>
      <c r="DB111" s="74">
        <f t="shared" si="264"/>
        <v>12798.47445714081</v>
      </c>
      <c r="DC111" s="74">
        <f t="shared" si="265"/>
        <v>13208.025639769316</v>
      </c>
      <c r="DD111" s="74">
        <f t="shared" si="266"/>
        <v>13630.682460241935</v>
      </c>
      <c r="DE111" s="74">
        <f t="shared" si="267"/>
        <v>14066.864298969676</v>
      </c>
      <c r="DF111" s="74">
        <f t="shared" si="268"/>
        <v>14517.003956536706</v>
      </c>
      <c r="DG111" s="74">
        <f t="shared" si="269"/>
        <v>14981.548083145881</v>
      </c>
      <c r="DH111" s="74">
        <f t="shared" si="270"/>
        <v>15460.957621806549</v>
      </c>
      <c r="DI111" s="74">
        <f t="shared" si="271"/>
        <v>15955.708265704359</v>
      </c>
      <c r="DJ111" s="74">
        <f t="shared" si="272"/>
        <v>16466.290930206898</v>
      </c>
    </row>
    <row r="112" spans="2:114" x14ac:dyDescent="0.2">
      <c r="B112" s="236" t="str">
        <f t="shared" si="273"/>
        <v>others</v>
      </c>
      <c r="C112" s="65" t="s">
        <v>2</v>
      </c>
      <c r="D112" s="74">
        <f t="shared" si="190"/>
        <v>621.42928882748379</v>
      </c>
      <c r="E112" s="74">
        <f t="shared" si="190"/>
        <v>598.80482605648001</v>
      </c>
      <c r="F112" s="74">
        <f t="shared" si="190"/>
        <v>608.45803450057952</v>
      </c>
      <c r="G112" s="74">
        <f t="shared" si="190"/>
        <v>620.00086189914327</v>
      </c>
      <c r="H112" s="74">
        <f t="shared" si="190"/>
        <v>629.86737009267461</v>
      </c>
      <c r="I112" s="74">
        <f t="shared" si="190"/>
        <v>652.27525708502321</v>
      </c>
      <c r="J112" s="74">
        <f t="shared" si="190"/>
        <v>1170.2925762175273</v>
      </c>
      <c r="K112" s="74">
        <f t="shared" si="190"/>
        <v>1501.5898214774716</v>
      </c>
      <c r="L112" s="74">
        <f t="shared" si="190"/>
        <v>1612.7588795266365</v>
      </c>
      <c r="M112" s="74">
        <f t="shared" si="190"/>
        <v>1503.4101429540315</v>
      </c>
      <c r="N112" s="74">
        <f t="shared" si="190"/>
        <v>1504.32191554722</v>
      </c>
      <c r="O112" s="74">
        <f t="shared" si="190"/>
        <v>1626.7350605829288</v>
      </c>
      <c r="P112" s="74">
        <f t="shared" si="190"/>
        <v>1528.252712882273</v>
      </c>
      <c r="Q112" s="74">
        <f t="shared" si="190"/>
        <v>1587.5750713503403</v>
      </c>
      <c r="R112" s="74">
        <f t="shared" si="190"/>
        <v>2152.882669179432</v>
      </c>
      <c r="S112" s="74">
        <f t="shared" si="190"/>
        <v>2198.4925850639756</v>
      </c>
      <c r="T112" s="74">
        <f t="shared" si="190"/>
        <v>2231.4216738798959</v>
      </c>
      <c r="U112" s="74">
        <f t="shared" si="190"/>
        <v>2308.8478310253545</v>
      </c>
      <c r="V112" s="74">
        <f t="shared" si="190"/>
        <v>2388.8469028357786</v>
      </c>
      <c r="W112" s="74">
        <f t="shared" si="190"/>
        <v>1646.5509895970561</v>
      </c>
      <c r="X112" s="74">
        <f t="shared" si="190"/>
        <v>2649.6332165311146</v>
      </c>
      <c r="Y112" s="74">
        <f t="shared" si="190"/>
        <v>3419.7136187570509</v>
      </c>
      <c r="Z112" s="74">
        <f t="shared" si="190"/>
        <v>3526.5410002285303</v>
      </c>
      <c r="AA112" s="74">
        <f t="shared" si="190"/>
        <v>3442.0342672186976</v>
      </c>
      <c r="AB112" s="74">
        <f t="shared" si="190"/>
        <v>2884.5868623867095</v>
      </c>
      <c r="AC112" s="74">
        <f t="shared" si="190"/>
        <v>2540.981394347878</v>
      </c>
      <c r="AD112" s="74">
        <f t="shared" si="190"/>
        <v>3006.2539000145885</v>
      </c>
      <c r="AE112" s="74">
        <f t="shared" si="190"/>
        <v>5911.5075717110185</v>
      </c>
      <c r="AF112" s="74">
        <f t="shared" si="190"/>
        <v>8326.2994903424551</v>
      </c>
      <c r="AG112" s="74">
        <f t="shared" ref="AG112" si="281">AG$82*AG95</f>
        <v>7061.5980437060862</v>
      </c>
      <c r="AH112" s="74">
        <f t="shared" si="192"/>
        <v>7287.5691811046809</v>
      </c>
      <c r="AI112" s="74">
        <f t="shared" si="275"/>
        <v>7520.7713949000308</v>
      </c>
      <c r="AJ112" s="74">
        <f t="shared" si="275"/>
        <v>7761.436079536832</v>
      </c>
      <c r="AK112" s="74">
        <f t="shared" si="275"/>
        <v>8009.8020340820112</v>
      </c>
      <c r="AL112" s="74">
        <f t="shared" si="275"/>
        <v>8266.1156991726366</v>
      </c>
      <c r="AM112" s="74">
        <f t="shared" si="275"/>
        <v>8530.6314015461612</v>
      </c>
      <c r="AN112" s="74">
        <f t="shared" si="275"/>
        <v>8803.6116063956379</v>
      </c>
      <c r="AO112" s="74">
        <f t="shared" si="275"/>
        <v>9085.3271778002982</v>
      </c>
      <c r="AP112" s="74">
        <f t="shared" si="275"/>
        <v>9376.057647489908</v>
      </c>
      <c r="AQ112" s="74">
        <f t="shared" si="275"/>
        <v>9676.0914922095853</v>
      </c>
      <c r="AR112" s="74">
        <f t="shared" si="275"/>
        <v>9985.7264199602923</v>
      </c>
      <c r="AS112" s="74">
        <f t="shared" si="275"/>
        <v>10305.269665399022</v>
      </c>
      <c r="AT112" s="74">
        <f t="shared" si="275"/>
        <v>10635.038294691791</v>
      </c>
      <c r="AU112" s="74">
        <f t="shared" si="275"/>
        <v>10975.359520121929</v>
      </c>
      <c r="AV112" s="74">
        <f t="shared" si="275"/>
        <v>11326.57102476583</v>
      </c>
      <c r="AW112" s="74">
        <f t="shared" si="275"/>
        <v>11689.021297558336</v>
      </c>
      <c r="AX112" s="74">
        <f t="shared" si="275"/>
        <v>12063.069979080203</v>
      </c>
      <c r="AY112" s="74">
        <f t="shared" si="276"/>
        <v>12449.08821841077</v>
      </c>
      <c r="AZ112" s="74">
        <f t="shared" si="276"/>
        <v>12847.459041399916</v>
      </c>
      <c r="BA112" s="74">
        <f t="shared" si="276"/>
        <v>13258.577730724714</v>
      </c>
      <c r="BB112" s="74">
        <f t="shared" si="276"/>
        <v>13682.852218107904</v>
      </c>
      <c r="BC112" s="74">
        <f t="shared" si="276"/>
        <v>14120.703489087358</v>
      </c>
      <c r="BD112" s="74">
        <f t="shared" si="276"/>
        <v>14572.566000738154</v>
      </c>
      <c r="BE112" s="74">
        <f t="shared" si="276"/>
        <v>15038.888112761775</v>
      </c>
      <c r="BF112" s="74">
        <f t="shared" si="276"/>
        <v>15520.132532370153</v>
      </c>
      <c r="BG112" s="74">
        <f t="shared" si="276"/>
        <v>16016.776773405998</v>
      </c>
      <c r="BH112" s="74">
        <f t="shared" si="276"/>
        <v>16529.313630154989</v>
      </c>
      <c r="BI112" s="74">
        <f t="shared" si="276"/>
        <v>17058.251666319949</v>
      </c>
      <c r="BJ112" s="74">
        <f t="shared" si="276"/>
        <v>17604.115719642188</v>
      </c>
      <c r="BK112" s="74">
        <f t="shared" si="276"/>
        <v>18167.447422670739</v>
      </c>
      <c r="BL112" s="74">
        <f t="shared" si="276"/>
        <v>18748.805740196203</v>
      </c>
      <c r="BM112" s="74">
        <f t="shared" si="223"/>
        <v>19348.767523882481</v>
      </c>
      <c r="BN112" s="74">
        <f t="shared" si="224"/>
        <v>19967.928084646723</v>
      </c>
      <c r="BO112" s="74">
        <f t="shared" si="225"/>
        <v>20606.901783355417</v>
      </c>
      <c r="BP112" s="74">
        <f t="shared" si="226"/>
        <v>21266.32264042279</v>
      </c>
      <c r="BQ112" s="74">
        <f t="shared" si="227"/>
        <v>21946.844964916319</v>
      </c>
      <c r="BR112" s="74">
        <f t="shared" si="228"/>
        <v>22649.144003793641</v>
      </c>
      <c r="BS112" s="74">
        <f t="shared" si="229"/>
        <v>23373.91661191504</v>
      </c>
      <c r="BT112" s="74">
        <f t="shared" si="230"/>
        <v>24121.881943496322</v>
      </c>
      <c r="BU112" s="74">
        <f t="shared" si="231"/>
        <v>24893.782165688204</v>
      </c>
      <c r="BV112" s="74">
        <f t="shared" si="232"/>
        <v>25690.383194990227</v>
      </c>
      <c r="BW112" s="74">
        <f t="shared" si="233"/>
        <v>26512.475457229913</v>
      </c>
      <c r="BX112" s="74">
        <f t="shared" si="234"/>
        <v>27360.874671861271</v>
      </c>
      <c r="BY112" s="74">
        <f t="shared" si="235"/>
        <v>28236.422661360833</v>
      </c>
      <c r="BZ112" s="74">
        <f t="shared" si="236"/>
        <v>29139.988186524381</v>
      </c>
      <c r="CA112" s="74">
        <f t="shared" si="237"/>
        <v>30072.467808493162</v>
      </c>
      <c r="CB112" s="74">
        <f t="shared" si="238"/>
        <v>31034.786778364945</v>
      </c>
      <c r="CC112" s="74">
        <f t="shared" si="239"/>
        <v>32027.899955272624</v>
      </c>
      <c r="CD112" s="74">
        <f t="shared" si="240"/>
        <v>33052.79275384135</v>
      </c>
      <c r="CE112" s="74">
        <f t="shared" si="241"/>
        <v>34110.482121964276</v>
      </c>
      <c r="CF112" s="74">
        <f t="shared" si="242"/>
        <v>35202.017549867131</v>
      </c>
      <c r="CG112" s="74">
        <f t="shared" si="243"/>
        <v>36328.482111462879</v>
      </c>
      <c r="CH112" s="74">
        <f t="shared" si="244"/>
        <v>37490.993539029696</v>
      </c>
      <c r="CI112" s="74">
        <f t="shared" si="245"/>
        <v>38690.705332278645</v>
      </c>
      <c r="CJ112" s="74">
        <f t="shared" si="246"/>
        <v>39928.807902911562</v>
      </c>
      <c r="CK112" s="74">
        <f t="shared" si="247"/>
        <v>41206.529755804731</v>
      </c>
      <c r="CL112" s="74">
        <f t="shared" si="248"/>
        <v>42525.138707990482</v>
      </c>
      <c r="CM112" s="74">
        <f t="shared" si="249"/>
        <v>43885.943146646176</v>
      </c>
      <c r="CN112" s="74">
        <f t="shared" si="250"/>
        <v>45290.293327338855</v>
      </c>
      <c r="CO112" s="74">
        <f t="shared" si="251"/>
        <v>46739.582713813703</v>
      </c>
      <c r="CP112" s="74">
        <f t="shared" si="252"/>
        <v>48235.24936065574</v>
      </c>
      <c r="CQ112" s="74">
        <f t="shared" si="253"/>
        <v>49778.777340196728</v>
      </c>
      <c r="CR112" s="74">
        <f t="shared" si="254"/>
        <v>51371.698215083023</v>
      </c>
      <c r="CS112" s="74">
        <f t="shared" si="255"/>
        <v>53015.592557965683</v>
      </c>
      <c r="CT112" s="74">
        <f t="shared" si="256"/>
        <v>54712.091519820584</v>
      </c>
      <c r="CU112" s="74">
        <f t="shared" si="257"/>
        <v>56462.878448454845</v>
      </c>
      <c r="CV112" s="74">
        <f t="shared" si="258"/>
        <v>58269.6905588054</v>
      </c>
      <c r="CW112" s="74">
        <f t="shared" si="259"/>
        <v>60134.320656687174</v>
      </c>
      <c r="CX112" s="74">
        <f t="shared" si="260"/>
        <v>62058.618917701162</v>
      </c>
      <c r="CY112" s="74">
        <f t="shared" si="261"/>
        <v>64044.494723067604</v>
      </c>
      <c r="CZ112" s="74">
        <f t="shared" si="262"/>
        <v>66093.918554205768</v>
      </c>
      <c r="DA112" s="74">
        <f t="shared" si="263"/>
        <v>68208.923947940348</v>
      </c>
      <c r="DB112" s="74">
        <f t="shared" si="264"/>
        <v>70391.609514274445</v>
      </c>
      <c r="DC112" s="74">
        <f t="shared" si="265"/>
        <v>72644.141018731229</v>
      </c>
      <c r="DD112" s="74">
        <f t="shared" si="266"/>
        <v>74968.753531330629</v>
      </c>
      <c r="DE112" s="74">
        <f t="shared" si="267"/>
        <v>77367.753644333206</v>
      </c>
      <c r="DF112" s="74">
        <f t="shared" si="268"/>
        <v>79843.521760951873</v>
      </c>
      <c r="DG112" s="74">
        <f t="shared" si="269"/>
        <v>82398.514457302328</v>
      </c>
      <c r="DH112" s="74">
        <f t="shared" si="270"/>
        <v>85035.26691993601</v>
      </c>
      <c r="DI112" s="74">
        <f t="shared" si="271"/>
        <v>87756.395461373962</v>
      </c>
      <c r="DJ112" s="74">
        <f t="shared" si="272"/>
        <v>90564.600116137924</v>
      </c>
    </row>
    <row r="113" spans="2:114" x14ac:dyDescent="0.2">
      <c r="B113" s="65"/>
      <c r="C113" s="65"/>
      <c r="D113" s="65"/>
      <c r="E113" s="65"/>
      <c r="F113" s="65"/>
      <c r="G113" s="65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/>
      <c r="CB113" s="65"/>
      <c r="CC113" s="65"/>
      <c r="CD113" s="65"/>
      <c r="CE113" s="65"/>
      <c r="CF113" s="65"/>
      <c r="CG113" s="65"/>
      <c r="CH113" s="65"/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65"/>
      <c r="DI113" s="65"/>
      <c r="DJ113" s="65"/>
    </row>
    <row r="114" spans="2:114" x14ac:dyDescent="0.2">
      <c r="B114" s="64" t="s">
        <v>454</v>
      </c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5"/>
      <c r="DI114" s="65"/>
      <c r="DJ114" s="65"/>
    </row>
    <row r="115" spans="2:114" ht="16" thickBot="1" x14ac:dyDescent="0.25">
      <c r="B115" s="65" t="s">
        <v>455</v>
      </c>
      <c r="C115" s="65" t="s">
        <v>2</v>
      </c>
      <c r="D115" s="65"/>
      <c r="E115" s="65"/>
      <c r="F115" s="65"/>
      <c r="G115" s="65"/>
      <c r="H115" s="74">
        <f>SUM(H106:H112)</f>
        <v>5726.0670008424968</v>
      </c>
      <c r="I115" s="74">
        <f t="shared" ref="I115:AF115" si="282">SUM(I106:I112)</f>
        <v>5929.7750644093021</v>
      </c>
      <c r="J115" s="74">
        <f t="shared" si="282"/>
        <v>10639.023420159341</v>
      </c>
      <c r="K115" s="74">
        <f t="shared" si="282"/>
        <v>13650.816558886105</v>
      </c>
      <c r="L115" s="74">
        <f t="shared" si="282"/>
        <v>14661.444359333062</v>
      </c>
      <c r="M115" s="74">
        <f t="shared" si="282"/>
        <v>13667.364935945739</v>
      </c>
      <c r="N115" s="74">
        <f t="shared" si="282"/>
        <v>13675.653777701998</v>
      </c>
      <c r="O115" s="74">
        <f t="shared" si="282"/>
        <v>14788.500550753897</v>
      </c>
      <c r="P115" s="74">
        <f t="shared" si="282"/>
        <v>13893.206480747936</v>
      </c>
      <c r="Q115" s="74">
        <f t="shared" si="282"/>
        <v>14432.500648639458</v>
      </c>
      <c r="R115" s="74">
        <f t="shared" si="282"/>
        <v>19571.660628903923</v>
      </c>
      <c r="S115" s="74">
        <f t="shared" si="282"/>
        <v>19986.296227854327</v>
      </c>
      <c r="T115" s="74">
        <f t="shared" si="282"/>
        <v>20285.651580726328</v>
      </c>
      <c r="U115" s="74">
        <f t="shared" si="282"/>
        <v>20989.525736594132</v>
      </c>
      <c r="V115" s="74">
        <f t="shared" si="282"/>
        <v>21716.790025779806</v>
      </c>
      <c r="W115" s="74">
        <f t="shared" si="282"/>
        <v>14968.645359973236</v>
      </c>
      <c r="X115" s="74">
        <f t="shared" si="282"/>
        <v>24087.574695737407</v>
      </c>
      <c r="Y115" s="74">
        <f t="shared" si="282"/>
        <v>31088.305625064095</v>
      </c>
      <c r="Z115" s="74">
        <f t="shared" si="282"/>
        <v>32059.463638441182</v>
      </c>
      <c r="AA115" s="74">
        <f t="shared" si="282"/>
        <v>31291.220611079061</v>
      </c>
      <c r="AB115" s="74">
        <f t="shared" si="282"/>
        <v>26223.516930788268</v>
      </c>
      <c r="AC115" s="74">
        <f t="shared" si="282"/>
        <v>23099.830857707984</v>
      </c>
      <c r="AD115" s="74">
        <f t="shared" si="282"/>
        <v>27329.580909223529</v>
      </c>
      <c r="AE115" s="74">
        <f t="shared" si="282"/>
        <v>53740.977924645624</v>
      </c>
      <c r="AF115" s="74">
        <f t="shared" si="282"/>
        <v>75693.631730385954</v>
      </c>
      <c r="AG115" s="74">
        <f t="shared" ref="AG115" si="283">SUM(AG106:AG112)</f>
        <v>64196.345851873506</v>
      </c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/>
      <c r="CB115" s="65"/>
      <c r="CC115" s="65"/>
      <c r="CD115" s="65"/>
      <c r="CE115" s="65"/>
      <c r="CF115" s="65"/>
      <c r="CG115" s="65"/>
      <c r="CH115" s="65"/>
      <c r="CI115" s="65"/>
      <c r="CJ115" s="65"/>
      <c r="CK115" s="65"/>
      <c r="CL115" s="65"/>
      <c r="CM115" s="65"/>
      <c r="CN115" s="65"/>
      <c r="CO115" s="65"/>
      <c r="CP115" s="65"/>
      <c r="CQ115" s="65"/>
      <c r="CR115" s="65"/>
      <c r="CS115" s="65"/>
      <c r="CT115" s="65"/>
      <c r="CU115" s="65"/>
      <c r="CV115" s="65"/>
      <c r="CW115" s="65"/>
      <c r="CX115" s="65"/>
      <c r="CY115" s="65"/>
      <c r="CZ115" s="65"/>
      <c r="DA115" s="65"/>
      <c r="DB115" s="65"/>
      <c r="DC115" s="65"/>
      <c r="DD115" s="65"/>
      <c r="DE115" s="65"/>
      <c r="DF115" s="65"/>
      <c r="DG115" s="65"/>
      <c r="DH115" s="65"/>
      <c r="DI115" s="65"/>
      <c r="DJ115" s="65"/>
    </row>
    <row r="116" spans="2:114" ht="16" thickBot="1" x14ac:dyDescent="0.25">
      <c r="B116" s="75" t="s">
        <v>453</v>
      </c>
      <c r="C116" s="379">
        <f>(CORREL(H115:AG115,H83:AG83))^2</f>
        <v>0.70725462435328834</v>
      </c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/>
      <c r="CI116" s="65"/>
      <c r="CJ116" s="65"/>
      <c r="CK116" s="65"/>
      <c r="CL116" s="65"/>
      <c r="CM116" s="65"/>
      <c r="CN116" s="65"/>
      <c r="CO116" s="65"/>
      <c r="CP116" s="65"/>
      <c r="CQ116" s="65"/>
      <c r="CR116" s="65"/>
      <c r="CS116" s="65"/>
      <c r="CT116" s="65"/>
      <c r="CU116" s="65"/>
      <c r="CV116" s="65"/>
      <c r="CW116" s="65"/>
      <c r="CX116" s="65"/>
      <c r="CY116" s="65"/>
      <c r="CZ116" s="65"/>
      <c r="DA116" s="65"/>
      <c r="DB116" s="65"/>
      <c r="DC116" s="65"/>
      <c r="DD116" s="65"/>
      <c r="DE116" s="65"/>
      <c r="DF116" s="65"/>
      <c r="DG116" s="65"/>
      <c r="DH116" s="65"/>
      <c r="DI116" s="65"/>
      <c r="DJ116" s="65"/>
    </row>
    <row r="132" spans="2:3" x14ac:dyDescent="0.2">
      <c r="B132" s="119"/>
      <c r="C132" s="119"/>
    </row>
    <row r="133" spans="2:3" x14ac:dyDescent="0.2">
      <c r="B133" s="119"/>
      <c r="C133" s="119"/>
    </row>
    <row r="134" spans="2:3" x14ac:dyDescent="0.2">
      <c r="B134" s="119"/>
      <c r="C134" s="119"/>
    </row>
    <row r="135" spans="2:3" x14ac:dyDescent="0.2">
      <c r="B135" s="119"/>
      <c r="C135" s="119"/>
    </row>
    <row r="136" spans="2:3" x14ac:dyDescent="0.2">
      <c r="B136" s="119"/>
      <c r="C136" s="119"/>
    </row>
    <row r="137" spans="2:3" x14ac:dyDescent="0.2">
      <c r="B137" s="119"/>
      <c r="C137" s="119"/>
    </row>
    <row r="138" spans="2:3" x14ac:dyDescent="0.2">
      <c r="B138" s="119"/>
      <c r="C138" s="119"/>
    </row>
    <row r="143" spans="2:3" x14ac:dyDescent="0.2">
      <c r="B143" s="119"/>
      <c r="C143" s="119"/>
    </row>
    <row r="144" spans="2:3" x14ac:dyDescent="0.2">
      <c r="B144" s="119"/>
      <c r="C144" s="119"/>
    </row>
    <row r="145" spans="2:3" x14ac:dyDescent="0.2">
      <c r="B145" s="119"/>
      <c r="C145" s="119"/>
    </row>
    <row r="146" spans="2:3" x14ac:dyDescent="0.2">
      <c r="B146" s="119"/>
      <c r="C146" s="119"/>
    </row>
    <row r="147" spans="2:3" x14ac:dyDescent="0.2">
      <c r="B147" s="119"/>
      <c r="C147" s="119"/>
    </row>
    <row r="148" spans="2:3" x14ac:dyDescent="0.2">
      <c r="B148" s="119"/>
      <c r="C148" s="119"/>
    </row>
    <row r="149" spans="2:3" x14ac:dyDescent="0.2">
      <c r="B149" s="119"/>
      <c r="C149" s="119"/>
    </row>
    <row r="150" spans="2:3" x14ac:dyDescent="0.2">
      <c r="B150" s="119"/>
      <c r="C150" s="119"/>
    </row>
    <row r="155" spans="2:3" x14ac:dyDescent="0.2">
      <c r="B155" s="119"/>
      <c r="C155" s="119"/>
    </row>
    <row r="156" spans="2:3" x14ac:dyDescent="0.2">
      <c r="B156" s="119"/>
      <c r="C156" s="119"/>
    </row>
    <row r="157" spans="2:3" x14ac:dyDescent="0.2">
      <c r="B157" s="119"/>
      <c r="C157" s="119"/>
    </row>
    <row r="158" spans="2:3" x14ac:dyDescent="0.2">
      <c r="B158" s="119"/>
      <c r="C158" s="119"/>
    </row>
    <row r="159" spans="2:3" x14ac:dyDescent="0.2">
      <c r="B159" s="119"/>
      <c r="C159" s="119"/>
    </row>
    <row r="160" spans="2:3" x14ac:dyDescent="0.2">
      <c r="B160" s="119"/>
      <c r="C160" s="119"/>
    </row>
    <row r="161" spans="2:3" x14ac:dyDescent="0.2">
      <c r="B161" s="119"/>
      <c r="C161" s="119"/>
    </row>
    <row r="162" spans="2:3" x14ac:dyDescent="0.2">
      <c r="B162" s="119"/>
      <c r="C162" s="119"/>
    </row>
    <row r="168" spans="2:3" x14ac:dyDescent="0.2">
      <c r="B168" s="119"/>
      <c r="C168" s="119"/>
    </row>
    <row r="169" spans="2:3" x14ac:dyDescent="0.2">
      <c r="B169" s="119"/>
      <c r="C169" s="119"/>
    </row>
    <row r="170" spans="2:3" x14ac:dyDescent="0.2">
      <c r="B170" s="119"/>
      <c r="C170" s="119"/>
    </row>
    <row r="171" spans="2:3" x14ac:dyDescent="0.2">
      <c r="B171" s="119"/>
      <c r="C171" s="119"/>
    </row>
    <row r="172" spans="2:3" x14ac:dyDescent="0.2">
      <c r="B172" s="119"/>
      <c r="C172" s="119"/>
    </row>
    <row r="173" spans="2:3" x14ac:dyDescent="0.2">
      <c r="B173" s="119"/>
      <c r="C173" s="119"/>
    </row>
    <row r="174" spans="2:3" x14ac:dyDescent="0.2">
      <c r="B174" s="119"/>
      <c r="C174" s="119"/>
    </row>
    <row r="175" spans="2:3" x14ac:dyDescent="0.2">
      <c r="B175" s="119"/>
      <c r="C175" s="119"/>
    </row>
    <row r="180" spans="2:3" x14ac:dyDescent="0.2">
      <c r="B180" s="119"/>
      <c r="C180" s="119"/>
    </row>
    <row r="181" spans="2:3" x14ac:dyDescent="0.2">
      <c r="B181" s="119"/>
      <c r="C181" s="119"/>
    </row>
    <row r="182" spans="2:3" x14ac:dyDescent="0.2">
      <c r="B182" s="119"/>
      <c r="C182" s="119"/>
    </row>
    <row r="183" spans="2:3" x14ac:dyDescent="0.2">
      <c r="B183" s="119"/>
      <c r="C183" s="119"/>
    </row>
    <row r="184" spans="2:3" x14ac:dyDescent="0.2">
      <c r="B184" s="119"/>
      <c r="C184" s="119"/>
    </row>
    <row r="185" spans="2:3" x14ac:dyDescent="0.2">
      <c r="B185" s="119"/>
      <c r="C185" s="119"/>
    </row>
    <row r="186" spans="2:3" x14ac:dyDescent="0.2">
      <c r="B186" s="119"/>
      <c r="C186" s="119"/>
    </row>
    <row r="187" spans="2:3" x14ac:dyDescent="0.2">
      <c r="B187" s="119"/>
      <c r="C187" s="119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13"/>
  <dimension ref="A1:BM160"/>
  <sheetViews>
    <sheetView zoomScale="80" zoomScaleNormal="80" workbookViewId="0">
      <pane xSplit="3" ySplit="2" topLeftCell="N72" activePane="bottomRight" state="frozen"/>
      <selection activeCell="B51" sqref="B51:B70"/>
      <selection pane="topRight" activeCell="B51" sqref="B51:B70"/>
      <selection pane="bottomLeft" activeCell="B51" sqref="B51:B70"/>
      <selection pane="bottomRight" activeCell="AH140" sqref="AH140"/>
    </sheetView>
  </sheetViews>
  <sheetFormatPr baseColWidth="10" defaultColWidth="11.5" defaultRowHeight="15" x14ac:dyDescent="0.2"/>
  <cols>
    <col min="1" max="1" width="5.6640625" style="9" bestFit="1" customWidth="1"/>
    <col min="2" max="2" width="50.33203125" style="2" bestFit="1" customWidth="1"/>
    <col min="3" max="3" width="15" style="5" bestFit="1" customWidth="1"/>
    <col min="4" max="24" width="10" bestFit="1" customWidth="1"/>
    <col min="25" max="29" width="9.33203125" bestFit="1" customWidth="1"/>
    <col min="30" max="30" width="10" bestFit="1" customWidth="1"/>
    <col min="31" max="44" width="9.5" bestFit="1" customWidth="1"/>
    <col min="45" max="63" width="9.33203125" bestFit="1" customWidth="1"/>
    <col min="64" max="64" width="9.33203125" style="104" bestFit="1" customWidth="1"/>
    <col min="65" max="65" width="44.1640625" bestFit="1" customWidth="1"/>
  </cols>
  <sheetData>
    <row r="1" spans="1:65" x14ac:dyDescent="0.2">
      <c r="A1" s="9" t="s">
        <v>62</v>
      </c>
    </row>
    <row r="2" spans="1:65" s="1" customFormat="1" x14ac:dyDescent="0.2">
      <c r="A2" s="9" t="s">
        <v>57</v>
      </c>
      <c r="B2" s="26" t="e">
        <f ca="1">MID(CELL("Dateiname",$B$2),FIND("]", CELL("Dateiname",$B$2))+1,31)&amp;" HI"</f>
        <v>#VALUE!</v>
      </c>
      <c r="C2" s="10" t="s">
        <v>1</v>
      </c>
      <c r="D2" s="11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05">
        <f t="shared" si="0"/>
        <v>2050</v>
      </c>
      <c r="BM2" s="118" t="s">
        <v>151</v>
      </c>
    </row>
    <row r="3" spans="1:65" x14ac:dyDescent="0.2">
      <c r="A3" s="9" t="s">
        <v>57</v>
      </c>
      <c r="B3" s="7" t="str">
        <f>Data_Junne!B76</f>
        <v>Batteries</v>
      </c>
      <c r="C3" s="8" t="s">
        <v>2</v>
      </c>
      <c r="D3" s="63">
        <f>D103</f>
        <v>1070.6969831736124</v>
      </c>
      <c r="E3" s="63">
        <f t="shared" ref="E3:BL7" si="1">E103</f>
        <v>1101.7804804710072</v>
      </c>
      <c r="F3" s="63">
        <f t="shared" si="1"/>
        <v>1117.4145484104135</v>
      </c>
      <c r="G3" s="63">
        <f t="shared" si="1"/>
        <v>1137.1695098684884</v>
      </c>
      <c r="H3" s="63">
        <f t="shared" si="1"/>
        <v>1159</v>
      </c>
      <c r="I3" s="63">
        <f t="shared" si="1"/>
        <v>1197.7045320776929</v>
      </c>
      <c r="J3" s="63">
        <f t="shared" si="1"/>
        <v>2092.4617196702006</v>
      </c>
      <c r="K3" s="63">
        <f t="shared" si="1"/>
        <v>2664.7024160282854</v>
      </c>
      <c r="L3" s="63">
        <f t="shared" si="1"/>
        <v>2856.7216981132074</v>
      </c>
      <c r="M3" s="63">
        <f t="shared" si="1"/>
        <v>2667.8466076696163</v>
      </c>
      <c r="N3" s="63">
        <f t="shared" si="1"/>
        <v>2669.4214876033056</v>
      </c>
      <c r="O3" s="63">
        <f t="shared" si="1"/>
        <v>2880.8623744831661</v>
      </c>
      <c r="P3" s="63">
        <f t="shared" si="1"/>
        <v>2710.7565011820334</v>
      </c>
      <c r="Q3" s="63">
        <f t="shared" si="1"/>
        <v>2884.2696629213483</v>
      </c>
      <c r="R3" s="63">
        <f t="shared" si="1"/>
        <v>3860.7100591715971</v>
      </c>
      <c r="S3" s="63">
        <f t="shared" si="1"/>
        <v>3939.4908229721727</v>
      </c>
      <c r="T3" s="63">
        <f t="shared" si="1"/>
        <v>4496.7417061611377</v>
      </c>
      <c r="U3" s="63">
        <f t="shared" si="1"/>
        <v>5199.7628927089509</v>
      </c>
      <c r="V3" s="63">
        <f t="shared" si="1"/>
        <v>6402.728351126927</v>
      </c>
      <c r="W3" s="63">
        <f t="shared" si="1"/>
        <v>4362.4925816023733</v>
      </c>
      <c r="X3" s="63">
        <f t="shared" si="1"/>
        <v>6524.4061757719719</v>
      </c>
      <c r="Y3" s="63">
        <f t="shared" si="1"/>
        <v>8762.6666666666679</v>
      </c>
      <c r="Z3" s="63">
        <f t="shared" si="1"/>
        <v>7038.9893769738728</v>
      </c>
      <c r="AA3" s="63">
        <f t="shared" si="1"/>
        <v>8625.3262786596115</v>
      </c>
      <c r="AB3" s="63">
        <f t="shared" si="1"/>
        <v>8190.6461909063546</v>
      </c>
      <c r="AC3" s="63">
        <f t="shared" si="1"/>
        <v>8711.1111111111113</v>
      </c>
      <c r="AD3" s="63">
        <f t="shared" si="1"/>
        <v>9233.7777777777792</v>
      </c>
      <c r="AE3" s="63">
        <f t="shared" si="1"/>
        <v>9787.8044444444458</v>
      </c>
      <c r="AF3" s="63">
        <f t="shared" si="1"/>
        <v>10375.072711111114</v>
      </c>
      <c r="AG3" s="63">
        <f t="shared" si="1"/>
        <v>10997.57707377778</v>
      </c>
      <c r="AH3" s="63">
        <f t="shared" si="1"/>
        <v>11657.431698204447</v>
      </c>
      <c r="AI3" s="63">
        <f t="shared" si="1"/>
        <v>12356.877600096715</v>
      </c>
      <c r="AJ3" s="63">
        <f t="shared" si="1"/>
        <v>13098.290256102518</v>
      </c>
      <c r="AK3" s="63">
        <f t="shared" si="1"/>
        <v>13884.18767146867</v>
      </c>
      <c r="AL3" s="63">
        <f t="shared" si="1"/>
        <v>14717.23893175679</v>
      </c>
      <c r="AM3" s="63">
        <f t="shared" si="1"/>
        <v>15600.273267662198</v>
      </c>
      <c r="AN3" s="63">
        <f t="shared" si="1"/>
        <v>16536.289663721931</v>
      </c>
      <c r="AO3" s="63">
        <f t="shared" si="1"/>
        <v>17528.467043545246</v>
      </c>
      <c r="AP3" s="63">
        <f t="shared" si="1"/>
        <v>18580.175066157961</v>
      </c>
      <c r="AQ3" s="63">
        <f t="shared" si="1"/>
        <v>19694.985570127439</v>
      </c>
      <c r="AR3" s="63">
        <f t="shared" si="1"/>
        <v>20876.684704335086</v>
      </c>
      <c r="AS3" s="63">
        <f t="shared" si="1"/>
        <v>21543.998477613557</v>
      </c>
      <c r="AT3" s="63">
        <f t="shared" si="1"/>
        <v>22232.64263348456</v>
      </c>
      <c r="AU3" s="63">
        <f t="shared" si="1"/>
        <v>22943.29898796893</v>
      </c>
      <c r="AV3" s="63">
        <f t="shared" si="1"/>
        <v>23676.671151027869</v>
      </c>
      <c r="AW3" s="63">
        <f t="shared" si="1"/>
        <v>24433.485223196381</v>
      </c>
      <c r="AX3" s="63">
        <f t="shared" si="1"/>
        <v>25214.490514484285</v>
      </c>
      <c r="AY3" s="63">
        <f t="shared" si="1"/>
        <v>26020.460286256563</v>
      </c>
      <c r="AZ3" s="63">
        <f t="shared" si="1"/>
        <v>26852.192516827581</v>
      </c>
      <c r="BA3" s="63">
        <f t="shared" si="1"/>
        <v>27710.51069152719</v>
      </c>
      <c r="BB3" s="63">
        <f t="shared" si="1"/>
        <v>28596.264618020919</v>
      </c>
      <c r="BC3" s="63">
        <f t="shared" si="1"/>
        <v>29510.331267691527</v>
      </c>
      <c r="BD3" s="63">
        <f t="shared" si="1"/>
        <v>30453.615643914905</v>
      </c>
      <c r="BE3" s="63">
        <f t="shared" si="1"/>
        <v>31427.051678090062</v>
      </c>
      <c r="BF3" s="63">
        <f t="shared" si="1"/>
        <v>32431.603154310276</v>
      </c>
      <c r="BG3" s="63">
        <f t="shared" si="1"/>
        <v>33468.264663590948</v>
      </c>
      <c r="BH3" s="63">
        <f t="shared" si="1"/>
        <v>34538.062588598921</v>
      </c>
      <c r="BI3" s="63">
        <f t="shared" si="1"/>
        <v>35642.056119858222</v>
      </c>
      <c r="BJ3" s="63">
        <f t="shared" si="1"/>
        <v>36781.338304438359</v>
      </c>
      <c r="BK3" s="63">
        <f t="shared" si="1"/>
        <v>37957.037128163465</v>
      </c>
      <c r="BL3" s="111">
        <f t="shared" si="1"/>
        <v>39170.316632413778</v>
      </c>
    </row>
    <row r="4" spans="1:65" x14ac:dyDescent="0.2">
      <c r="A4" s="9" t="s">
        <v>57</v>
      </c>
      <c r="B4" s="7" t="str">
        <f>Data_Junne!B79</f>
        <v>Ceramics and glasses</v>
      </c>
      <c r="C4" s="8" t="s">
        <v>2</v>
      </c>
      <c r="D4" s="63">
        <f t="shared" ref="D4:S9" si="2">D104</f>
        <v>1183.4019287708347</v>
      </c>
      <c r="E4" s="63">
        <f t="shared" si="2"/>
        <v>1217.7573731521659</v>
      </c>
      <c r="F4" s="63">
        <f t="shared" si="2"/>
        <v>1235.037132453615</v>
      </c>
      <c r="G4" s="63">
        <f t="shared" si="2"/>
        <v>1256.8715635388555</v>
      </c>
      <c r="H4" s="63">
        <f t="shared" si="2"/>
        <v>1281</v>
      </c>
      <c r="I4" s="63">
        <f t="shared" si="2"/>
        <v>1323.7786933490288</v>
      </c>
      <c r="J4" s="63">
        <f t="shared" si="2"/>
        <v>2312.7208480565373</v>
      </c>
      <c r="K4" s="63">
        <f t="shared" si="2"/>
        <v>2945.1974071891573</v>
      </c>
      <c r="L4" s="63">
        <f t="shared" si="2"/>
        <v>3157.4292452830186</v>
      </c>
      <c r="M4" s="63">
        <f t="shared" si="2"/>
        <v>2948.6725663716811</v>
      </c>
      <c r="N4" s="63">
        <f t="shared" si="2"/>
        <v>2950.4132231404956</v>
      </c>
      <c r="O4" s="63">
        <f t="shared" si="2"/>
        <v>3184.1110454813938</v>
      </c>
      <c r="P4" s="63">
        <f t="shared" si="2"/>
        <v>2996.0992907801419</v>
      </c>
      <c r="Q4" s="63">
        <f t="shared" si="2"/>
        <v>3187.8769958604375</v>
      </c>
      <c r="R4" s="63">
        <f t="shared" si="2"/>
        <v>4267.1005917159755</v>
      </c>
      <c r="S4" s="63">
        <f t="shared" si="2"/>
        <v>4354.174067495559</v>
      </c>
      <c r="T4" s="63">
        <f t="shared" si="1"/>
        <v>4970.0829383886257</v>
      </c>
      <c r="U4" s="63">
        <f t="shared" si="1"/>
        <v>5459.7510373443984</v>
      </c>
      <c r="V4" s="63">
        <f t="shared" si="1"/>
        <v>4609.9644128113869</v>
      </c>
      <c r="W4" s="63">
        <f t="shared" si="1"/>
        <v>5879.8813056379813</v>
      </c>
      <c r="X4" s="63">
        <f t="shared" si="1"/>
        <v>8793.7648456057013</v>
      </c>
      <c r="Y4" s="63">
        <f t="shared" si="1"/>
        <v>10147.803491566823</v>
      </c>
      <c r="Z4" s="63">
        <f t="shared" si="1"/>
        <v>11136.927569877855</v>
      </c>
      <c r="AA4" s="63">
        <f t="shared" si="1"/>
        <v>13261.782118281057</v>
      </c>
      <c r="AB4" s="63">
        <f t="shared" si="1"/>
        <v>12959.120195460209</v>
      </c>
      <c r="AC4" s="63">
        <f t="shared" si="1"/>
        <v>12459.826946847959</v>
      </c>
      <c r="AD4" s="63">
        <f t="shared" si="1"/>
        <v>13456.613102595797</v>
      </c>
      <c r="AE4" s="63">
        <f t="shared" si="1"/>
        <v>14533.142150803462</v>
      </c>
      <c r="AF4" s="63">
        <f t="shared" si="1"/>
        <v>15695.79352286774</v>
      </c>
      <c r="AG4" s="63">
        <f t="shared" si="1"/>
        <v>16951.45700469716</v>
      </c>
      <c r="AH4" s="63">
        <f t="shared" si="1"/>
        <v>18307.573565072933</v>
      </c>
      <c r="AI4" s="63">
        <f t="shared" si="1"/>
        <v>19772.179450278771</v>
      </c>
      <c r="AJ4" s="63">
        <f t="shared" si="1"/>
        <v>21353.953806301073</v>
      </c>
      <c r="AK4" s="63">
        <f t="shared" si="1"/>
        <v>23062.270110805159</v>
      </c>
      <c r="AL4" s="63">
        <f t="shared" si="1"/>
        <v>24907.251719669574</v>
      </c>
      <c r="AM4" s="63">
        <f t="shared" si="1"/>
        <v>26899.831857243142</v>
      </c>
      <c r="AN4" s="63">
        <f t="shared" si="1"/>
        <v>29051.818405822596</v>
      </c>
      <c r="AO4" s="63">
        <f t="shared" si="1"/>
        <v>31375.963878288407</v>
      </c>
      <c r="AP4" s="63">
        <f t="shared" si="1"/>
        <v>33886.040988551482</v>
      </c>
      <c r="AQ4" s="63">
        <f t="shared" si="1"/>
        <v>36596.924267635601</v>
      </c>
      <c r="AR4" s="63">
        <f t="shared" si="1"/>
        <v>39524.678209046455</v>
      </c>
      <c r="AS4" s="63">
        <f t="shared" si="1"/>
        <v>40788.066650594323</v>
      </c>
      <c r="AT4" s="63">
        <f t="shared" si="1"/>
        <v>42091.838731593845</v>
      </c>
      <c r="AU4" s="63">
        <f t="shared" si="1"/>
        <v>43437.285296793736</v>
      </c>
      <c r="AV4" s="63">
        <f t="shared" si="1"/>
        <v>44825.738452210593</v>
      </c>
      <c r="AW4" s="63">
        <f t="shared" si="1"/>
        <v>46258.572884026631</v>
      </c>
      <c r="AX4" s="63">
        <f t="shared" si="1"/>
        <v>47737.207219645396</v>
      </c>
      <c r="AY4" s="63">
        <f t="shared" si="1"/>
        <v>49263.105432253018</v>
      </c>
      <c r="AZ4" s="63">
        <f t="shared" si="1"/>
        <v>50837.778290275608</v>
      </c>
      <c r="BA4" s="63">
        <f t="shared" si="1"/>
        <v>52462.784853167926</v>
      </c>
      <c r="BB4" s="63">
        <f t="shared" si="1"/>
        <v>54139.734015014219</v>
      </c>
      <c r="BC4" s="63">
        <f t="shared" si="1"/>
        <v>55870.286097469623</v>
      </c>
      <c r="BD4" s="63">
        <f t="shared" si="1"/>
        <v>57656.154493619142</v>
      </c>
      <c r="BE4" s="63">
        <f t="shared" si="1"/>
        <v>59499.107364381904</v>
      </c>
      <c r="BF4" s="63">
        <f t="shared" si="1"/>
        <v>61400.969389140162</v>
      </c>
      <c r="BG4" s="63">
        <f t="shared" si="1"/>
        <v>63363.623572326382</v>
      </c>
      <c r="BH4" s="63">
        <f t="shared" si="1"/>
        <v>65389.013107757048</v>
      </c>
      <c r="BI4" s="63">
        <f t="shared" si="1"/>
        <v>67479.143302559096</v>
      </c>
      <c r="BJ4" s="63">
        <f t="shared" si="1"/>
        <v>69636.083562593718</v>
      </c>
      <c r="BK4" s="63">
        <f t="shared" si="1"/>
        <v>71861.969441343419</v>
      </c>
      <c r="BL4" s="111">
        <f t="shared" si="1"/>
        <v>74159.004754290741</v>
      </c>
    </row>
    <row r="5" spans="1:65" x14ac:dyDescent="0.2">
      <c r="A5" s="9" t="s">
        <v>57</v>
      </c>
      <c r="B5" s="7" t="str">
        <f>Data_Junne!B80</f>
        <v>Lubricating greases</v>
      </c>
      <c r="C5" s="8" t="s">
        <v>2</v>
      </c>
      <c r="D5" s="63">
        <f t="shared" si="2"/>
        <v>901.6395647777789</v>
      </c>
      <c r="E5" s="63">
        <f t="shared" si="1"/>
        <v>927.81514144926928</v>
      </c>
      <c r="F5" s="63">
        <f t="shared" si="1"/>
        <v>940.98067234561142</v>
      </c>
      <c r="G5" s="63">
        <f t="shared" si="1"/>
        <v>957.61642936293765</v>
      </c>
      <c r="H5" s="63">
        <f t="shared" si="1"/>
        <v>976</v>
      </c>
      <c r="I5" s="63">
        <f t="shared" si="1"/>
        <v>1008.5932901706888</v>
      </c>
      <c r="J5" s="63">
        <f t="shared" si="1"/>
        <v>1762.0730270906952</v>
      </c>
      <c r="K5" s="63">
        <f t="shared" si="1"/>
        <v>2243.9599292869771</v>
      </c>
      <c r="L5" s="63">
        <f t="shared" si="1"/>
        <v>2405.6603773584902</v>
      </c>
      <c r="M5" s="63">
        <f t="shared" si="1"/>
        <v>2246.6076696165192</v>
      </c>
      <c r="N5" s="63">
        <f t="shared" si="1"/>
        <v>2247.9338842975208</v>
      </c>
      <c r="O5" s="63">
        <f t="shared" si="1"/>
        <v>2425.9893679858242</v>
      </c>
      <c r="P5" s="63">
        <f t="shared" si="1"/>
        <v>2282.7423167848701</v>
      </c>
      <c r="Q5" s="63">
        <f t="shared" si="1"/>
        <v>2428.8586635127144</v>
      </c>
      <c r="R5" s="63">
        <f t="shared" si="1"/>
        <v>3251.1242603550295</v>
      </c>
      <c r="S5" s="63">
        <f t="shared" si="1"/>
        <v>3317.4659561870931</v>
      </c>
      <c r="T5" s="63">
        <f t="shared" si="1"/>
        <v>3786.7298578199052</v>
      </c>
      <c r="U5" s="63">
        <f t="shared" si="1"/>
        <v>4159.8103141671609</v>
      </c>
      <c r="V5" s="63">
        <f t="shared" si="1"/>
        <v>3073.3096085409247</v>
      </c>
      <c r="W5" s="63">
        <f t="shared" si="1"/>
        <v>1896.7359050445102</v>
      </c>
      <c r="X5" s="63">
        <f t="shared" si="1"/>
        <v>2553.0285035629454</v>
      </c>
      <c r="Y5" s="63">
        <f t="shared" si="1"/>
        <v>4199.0910999586858</v>
      </c>
      <c r="Z5" s="63">
        <f t="shared" si="1"/>
        <v>4083.5401089552129</v>
      </c>
      <c r="AA5" s="63">
        <f t="shared" si="1"/>
        <v>3410.172544700843</v>
      </c>
      <c r="AB5" s="63">
        <f t="shared" si="1"/>
        <v>2962.0846161051913</v>
      </c>
      <c r="AC5" s="63">
        <f t="shared" si="1"/>
        <v>3504.3263288009884</v>
      </c>
      <c r="AD5" s="63">
        <f t="shared" si="1"/>
        <v>3469.2830655129787</v>
      </c>
      <c r="AE5" s="63">
        <f t="shared" si="1"/>
        <v>3434.5902348578488</v>
      </c>
      <c r="AF5" s="63">
        <f t="shared" si="1"/>
        <v>3400.2443325092704</v>
      </c>
      <c r="AG5" s="63">
        <f t="shared" si="1"/>
        <v>3366.2418891841776</v>
      </c>
      <c r="AH5" s="63">
        <f t="shared" si="1"/>
        <v>3332.5794702923358</v>
      </c>
      <c r="AI5" s="63">
        <f t="shared" si="1"/>
        <v>3299.2536755894125</v>
      </c>
      <c r="AJ5" s="63">
        <f t="shared" si="1"/>
        <v>3266.2611388335185</v>
      </c>
      <c r="AK5" s="63">
        <f t="shared" si="1"/>
        <v>3233.5985274451832</v>
      </c>
      <c r="AL5" s="63">
        <f t="shared" si="1"/>
        <v>3201.2625421707312</v>
      </c>
      <c r="AM5" s="63">
        <f t="shared" si="1"/>
        <v>3169.2499167490237</v>
      </c>
      <c r="AN5" s="63">
        <f t="shared" si="1"/>
        <v>3137.5574175815336</v>
      </c>
      <c r="AO5" s="63">
        <f t="shared" si="1"/>
        <v>3106.1818434057182</v>
      </c>
      <c r="AP5" s="63">
        <f t="shared" si="1"/>
        <v>3075.1200249716608</v>
      </c>
      <c r="AQ5" s="63">
        <f t="shared" si="1"/>
        <v>3044.3688247219443</v>
      </c>
      <c r="AR5" s="63">
        <f t="shared" si="1"/>
        <v>3013.9251364747247</v>
      </c>
      <c r="AS5" s="63">
        <f t="shared" si="1"/>
        <v>3110.2638887087965</v>
      </c>
      <c r="AT5" s="63">
        <f t="shared" si="1"/>
        <v>3209.6820655343081</v>
      </c>
      <c r="AU5" s="63">
        <f t="shared" si="1"/>
        <v>3312.2780993639117</v>
      </c>
      <c r="AV5" s="63">
        <f t="shared" si="1"/>
        <v>3418.1535689577595</v>
      </c>
      <c r="AW5" s="63">
        <f t="shared" si="1"/>
        <v>3527.4132999950743</v>
      </c>
      <c r="AX5" s="63">
        <f t="shared" si="1"/>
        <v>3640.165468860449</v>
      </c>
      <c r="AY5" s="63">
        <f t="shared" si="1"/>
        <v>3756.5217097476261</v>
      </c>
      <c r="AZ5" s="63">
        <f t="shared" si="1"/>
        <v>3876.5972251868011</v>
      </c>
      <c r="BA5" s="63">
        <f t="shared" si="1"/>
        <v>4000.5109001048822</v>
      </c>
      <c r="BB5" s="63">
        <f t="shared" si="1"/>
        <v>4128.3854195316326</v>
      </c>
      <c r="BC5" s="63">
        <f t="shared" si="1"/>
        <v>4260.3473900682384</v>
      </c>
      <c r="BD5" s="63">
        <f t="shared" si="1"/>
        <v>4396.5274652385633</v>
      </c>
      <c r="BE5" s="63">
        <f t="shared" si="1"/>
        <v>4537.0604748471987</v>
      </c>
      <c r="BF5" s="63">
        <f t="shared" si="1"/>
        <v>4682.0855584723877</v>
      </c>
      <c r="BG5" s="63">
        <f t="shared" si="1"/>
        <v>4831.7463032259857</v>
      </c>
      <c r="BH5" s="63">
        <f t="shared" si="1"/>
        <v>4986.1908859168625</v>
      </c>
      <c r="BI5" s="63">
        <f t="shared" si="1"/>
        <v>5145.5722197584837</v>
      </c>
      <c r="BJ5" s="63">
        <f t="shared" si="1"/>
        <v>5310.0481057659445</v>
      </c>
      <c r="BK5" s="63">
        <f t="shared" si="1"/>
        <v>5479.7813889923309</v>
      </c>
      <c r="BL5" s="111">
        <f t="shared" si="1"/>
        <v>5654.9401197591123</v>
      </c>
    </row>
    <row r="6" spans="1:65" x14ac:dyDescent="0.2">
      <c r="A6" s="9" t="s">
        <v>57</v>
      </c>
      <c r="B6" s="7" t="str">
        <f>Data_Junne!B81</f>
        <v>Polymer production</v>
      </c>
      <c r="C6" s="8" t="s">
        <v>2</v>
      </c>
      <c r="D6" s="63">
        <f t="shared" si="2"/>
        <v>394.46730959027821</v>
      </c>
      <c r="E6" s="63">
        <f t="shared" si="1"/>
        <v>405.91912438405529</v>
      </c>
      <c r="F6" s="63">
        <f t="shared" si="1"/>
        <v>411.67904415120495</v>
      </c>
      <c r="G6" s="63">
        <f t="shared" si="1"/>
        <v>418.95718784628519</v>
      </c>
      <c r="H6" s="63">
        <f t="shared" si="1"/>
        <v>426.99999999999994</v>
      </c>
      <c r="I6" s="63">
        <f t="shared" si="1"/>
        <v>441.25956444967625</v>
      </c>
      <c r="J6" s="63">
        <f t="shared" si="1"/>
        <v>770.90694935217903</v>
      </c>
      <c r="K6" s="63">
        <f t="shared" si="1"/>
        <v>981.73246906305235</v>
      </c>
      <c r="L6" s="63">
        <f t="shared" si="1"/>
        <v>1052.4764150943395</v>
      </c>
      <c r="M6" s="63">
        <f t="shared" si="1"/>
        <v>982.89085545722696</v>
      </c>
      <c r="N6" s="63">
        <f t="shared" si="1"/>
        <v>983.47107438016519</v>
      </c>
      <c r="O6" s="63">
        <f t="shared" si="1"/>
        <v>1061.370348493798</v>
      </c>
      <c r="P6" s="63">
        <f t="shared" si="1"/>
        <v>998.69976359338057</v>
      </c>
      <c r="Q6" s="63">
        <f t="shared" si="1"/>
        <v>1062.6256652868124</v>
      </c>
      <c r="R6" s="63">
        <f t="shared" si="1"/>
        <v>1422.3668639053251</v>
      </c>
      <c r="S6" s="63">
        <f t="shared" si="1"/>
        <v>1451.3913558318529</v>
      </c>
      <c r="T6" s="63">
        <f t="shared" si="1"/>
        <v>1656.6943127962084</v>
      </c>
      <c r="U6" s="63">
        <f t="shared" si="1"/>
        <v>1819.9170124481325</v>
      </c>
      <c r="V6" s="63">
        <f t="shared" si="1"/>
        <v>1280.5456702253855</v>
      </c>
      <c r="W6" s="63">
        <f t="shared" si="1"/>
        <v>0</v>
      </c>
      <c r="X6" s="63">
        <f t="shared" si="1"/>
        <v>1134.6793349168647</v>
      </c>
      <c r="Y6" s="63">
        <f t="shared" si="1"/>
        <v>1049.7727749896715</v>
      </c>
      <c r="Z6" s="63">
        <f t="shared" si="1"/>
        <v>1113.6927569877853</v>
      </c>
      <c r="AA6" s="63">
        <f t="shared" si="1"/>
        <v>1894.5403026115796</v>
      </c>
      <c r="AB6" s="63">
        <f t="shared" si="1"/>
        <v>1851.3028850657445</v>
      </c>
      <c r="AC6" s="63">
        <f t="shared" si="1"/>
        <v>1557.4783683559949</v>
      </c>
      <c r="AD6" s="63">
        <f t="shared" si="1"/>
        <v>1308.2818294190356</v>
      </c>
      <c r="AE6" s="63">
        <f t="shared" si="1"/>
        <v>1098.9567367119898</v>
      </c>
      <c r="AF6" s="63">
        <f t="shared" si="1"/>
        <v>923.12365883807138</v>
      </c>
      <c r="AG6" s="63">
        <f t="shared" si="1"/>
        <v>775.4238734239799</v>
      </c>
      <c r="AH6" s="63">
        <f t="shared" si="1"/>
        <v>651.35605367614312</v>
      </c>
      <c r="AI6" s="63">
        <f t="shared" si="1"/>
        <v>547.13908508796021</v>
      </c>
      <c r="AJ6" s="63">
        <f t="shared" si="1"/>
        <v>459.59683147388654</v>
      </c>
      <c r="AK6" s="63">
        <f t="shared" si="1"/>
        <v>386.06133843806469</v>
      </c>
      <c r="AL6" s="63">
        <f t="shared" si="1"/>
        <v>324.29152428797431</v>
      </c>
      <c r="AM6" s="63">
        <f t="shared" si="1"/>
        <v>272.40488040189842</v>
      </c>
      <c r="AN6" s="63">
        <f t="shared" si="1"/>
        <v>228.82009953759467</v>
      </c>
      <c r="AO6" s="63">
        <f t="shared" si="1"/>
        <v>192.20888361157952</v>
      </c>
      <c r="AP6" s="63">
        <f t="shared" si="1"/>
        <v>161.45546223372679</v>
      </c>
      <c r="AQ6" s="63">
        <f t="shared" si="1"/>
        <v>135.6225882763305</v>
      </c>
      <c r="AR6" s="63">
        <f t="shared" si="1"/>
        <v>113.92297415211762</v>
      </c>
      <c r="AS6" s="63">
        <f t="shared" si="1"/>
        <v>117.56447043475147</v>
      </c>
      <c r="AT6" s="63">
        <f t="shared" si="1"/>
        <v>121.32236549713215</v>
      </c>
      <c r="AU6" s="63">
        <f t="shared" si="1"/>
        <v>125.20037997354706</v>
      </c>
      <c r="AV6" s="63">
        <f t="shared" si="1"/>
        <v>129.2023534266738</v>
      </c>
      <c r="AW6" s="63">
        <f t="shared" si="1"/>
        <v>133.33224814907237</v>
      </c>
      <c r="AX6" s="63">
        <f t="shared" si="1"/>
        <v>137.59415308619023</v>
      </c>
      <c r="AY6" s="63">
        <f t="shared" si="1"/>
        <v>141.99228788476458</v>
      </c>
      <c r="AZ6" s="63">
        <f t="shared" si="1"/>
        <v>146.53100707062981</v>
      </c>
      <c r="BA6" s="63">
        <f t="shared" si="1"/>
        <v>151.21480436006684</v>
      </c>
      <c r="BB6" s="63">
        <f t="shared" si="1"/>
        <v>156.04831710896266</v>
      </c>
      <c r="BC6" s="63">
        <f t="shared" si="1"/>
        <v>161.03633090418532</v>
      </c>
      <c r="BD6" s="63">
        <f t="shared" si="1"/>
        <v>166.18378430172012</v>
      </c>
      <c r="BE6" s="63">
        <f t="shared" si="1"/>
        <v>171.49577371625816</v>
      </c>
      <c r="BF6" s="63">
        <f t="shared" si="1"/>
        <v>176.97755846707844</v>
      </c>
      <c r="BG6" s="63">
        <f t="shared" si="1"/>
        <v>182.63456598521918</v>
      </c>
      <c r="BH6" s="63">
        <f t="shared" si="1"/>
        <v>188.47239718709412</v>
      </c>
      <c r="BI6" s="63">
        <f t="shared" si="1"/>
        <v>194.49683201987395</v>
      </c>
      <c r="BJ6" s="63">
        <f t="shared" si="1"/>
        <v>200.71383518412347</v>
      </c>
      <c r="BK6" s="63">
        <f t="shared" si="1"/>
        <v>207.12956203936011</v>
      </c>
      <c r="BL6" s="111">
        <f t="shared" si="1"/>
        <v>213.75036469838099</v>
      </c>
    </row>
    <row r="7" spans="1:65" x14ac:dyDescent="0.2">
      <c r="A7" s="9" t="s">
        <v>57</v>
      </c>
      <c r="B7" s="7" t="str">
        <f>Data_Junne!B82</f>
        <v>Continuous casting mold flux powders</v>
      </c>
      <c r="C7" s="8" t="s">
        <v>2</v>
      </c>
      <c r="D7" s="63">
        <f t="shared" si="2"/>
        <v>0</v>
      </c>
      <c r="E7" s="63">
        <f t="shared" si="1"/>
        <v>0</v>
      </c>
      <c r="F7" s="63">
        <f t="shared" si="1"/>
        <v>0</v>
      </c>
      <c r="G7" s="63">
        <f t="shared" si="1"/>
        <v>0</v>
      </c>
      <c r="H7" s="63">
        <f t="shared" si="1"/>
        <v>0</v>
      </c>
      <c r="I7" s="63">
        <f t="shared" si="1"/>
        <v>0</v>
      </c>
      <c r="J7" s="63">
        <f t="shared" si="1"/>
        <v>0</v>
      </c>
      <c r="K7" s="63">
        <f t="shared" si="1"/>
        <v>0</v>
      </c>
      <c r="L7" s="63">
        <f t="shared" si="1"/>
        <v>0</v>
      </c>
      <c r="M7" s="63">
        <f t="shared" si="1"/>
        <v>0</v>
      </c>
      <c r="N7" s="63">
        <f t="shared" si="1"/>
        <v>0</v>
      </c>
      <c r="O7" s="63">
        <f t="shared" si="1"/>
        <v>0</v>
      </c>
      <c r="P7" s="63">
        <f t="shared" si="1"/>
        <v>0</v>
      </c>
      <c r="Q7" s="63">
        <f t="shared" si="1"/>
        <v>0</v>
      </c>
      <c r="R7" s="63">
        <f t="shared" si="1"/>
        <v>0</v>
      </c>
      <c r="S7" s="63">
        <f t="shared" si="1"/>
        <v>0</v>
      </c>
      <c r="T7" s="63">
        <f t="shared" si="1"/>
        <v>0</v>
      </c>
      <c r="U7" s="63">
        <f t="shared" si="1"/>
        <v>0</v>
      </c>
      <c r="V7" s="63">
        <f t="shared" si="1"/>
        <v>768.32740213523118</v>
      </c>
      <c r="W7" s="63">
        <f t="shared" si="1"/>
        <v>758.69436201780411</v>
      </c>
      <c r="X7" s="63">
        <f t="shared" si="1"/>
        <v>1134.6793349168647</v>
      </c>
      <c r="Y7" s="63">
        <f t="shared" si="1"/>
        <v>1749.6212916494526</v>
      </c>
      <c r="Z7" s="63">
        <f t="shared" si="1"/>
        <v>1484.923675983714</v>
      </c>
      <c r="AA7" s="63">
        <f t="shared" si="1"/>
        <v>2273.4483631338953</v>
      </c>
      <c r="AB7" s="63">
        <f t="shared" si="1"/>
        <v>2221.5634620788933</v>
      </c>
      <c r="AC7" s="63">
        <f t="shared" si="1"/>
        <v>1946.8479604449938</v>
      </c>
      <c r="AD7" s="63">
        <f t="shared" si="1"/>
        <v>2180.4697156983934</v>
      </c>
      <c r="AE7" s="63">
        <f t="shared" si="1"/>
        <v>2442.1260815822011</v>
      </c>
      <c r="AF7" s="63">
        <f t="shared" si="1"/>
        <v>2735.1812113720653</v>
      </c>
      <c r="AG7" s="63">
        <f t="shared" si="1"/>
        <v>3063.4029567367133</v>
      </c>
      <c r="AH7" s="63">
        <f t="shared" si="1"/>
        <v>3431.0113115451195</v>
      </c>
      <c r="AI7" s="63">
        <f t="shared" ref="E7:BL9" si="3">AI107</f>
        <v>3842.7326689305341</v>
      </c>
      <c r="AJ7" s="63">
        <f t="shared" si="3"/>
        <v>4303.8605892021988</v>
      </c>
      <c r="AK7" s="63">
        <f t="shared" si="3"/>
        <v>4820.3238599064634</v>
      </c>
      <c r="AL7" s="63">
        <f t="shared" si="3"/>
        <v>5398.7627230952394</v>
      </c>
      <c r="AM7" s="63">
        <f t="shared" si="3"/>
        <v>6046.6142498666686</v>
      </c>
      <c r="AN7" s="63">
        <f t="shared" si="3"/>
        <v>6772.2079598506698</v>
      </c>
      <c r="AO7" s="63">
        <f t="shared" si="3"/>
        <v>7584.8729150327508</v>
      </c>
      <c r="AP7" s="63">
        <f t="shared" si="3"/>
        <v>8495.0576648366823</v>
      </c>
      <c r="AQ7" s="63">
        <f t="shared" si="3"/>
        <v>9514.4645846170843</v>
      </c>
      <c r="AR7" s="63">
        <f t="shared" si="3"/>
        <v>10656.200334771136</v>
      </c>
      <c r="AS7" s="63">
        <f t="shared" si="3"/>
        <v>10996.820953174729</v>
      </c>
      <c r="AT7" s="63">
        <f t="shared" si="3"/>
        <v>11348.329355407146</v>
      </c>
      <c r="AU7" s="63">
        <f t="shared" si="3"/>
        <v>11711.073564548315</v>
      </c>
      <c r="AV7" s="63">
        <f t="shared" si="3"/>
        <v>12085.412728078321</v>
      </c>
      <c r="AW7" s="63">
        <f t="shared" si="3"/>
        <v>12471.717473463825</v>
      </c>
      <c r="AX7" s="63">
        <f t="shared" si="3"/>
        <v>12870.37027511063</v>
      </c>
      <c r="AY7" s="63">
        <f t="shared" si="3"/>
        <v>13281.765833045733</v>
      </c>
      <c r="AZ7" s="63">
        <f t="shared" si="3"/>
        <v>13706.311463703763</v>
      </c>
      <c r="BA7" s="63">
        <f t="shared" si="3"/>
        <v>14144.42750320475</v>
      </c>
      <c r="BB7" s="63">
        <f t="shared" si="3"/>
        <v>14596.547723522459</v>
      </c>
      <c r="BC7" s="63">
        <f t="shared" si="3"/>
        <v>15063.119761955382</v>
      </c>
      <c r="BD7" s="63">
        <f t="shared" si="3"/>
        <v>15544.605564325557</v>
      </c>
      <c r="BE7" s="63">
        <f t="shared" si="3"/>
        <v>16041.481842344048</v>
      </c>
      <c r="BF7" s="63">
        <f t="shared" si="3"/>
        <v>16554.240545595901</v>
      </c>
      <c r="BG7" s="63">
        <f t="shared" si="3"/>
        <v>17083.389348611887</v>
      </c>
      <c r="BH7" s="63">
        <f t="shared" si="3"/>
        <v>17629.452153509264</v>
      </c>
      <c r="BI7" s="63">
        <f t="shared" si="3"/>
        <v>18192.969608699248</v>
      </c>
      <c r="BJ7" s="63">
        <f t="shared" si="3"/>
        <v>18774.499644174692</v>
      </c>
      <c r="BK7" s="63">
        <f t="shared" si="3"/>
        <v>19374.618023908039</v>
      </c>
      <c r="BL7" s="111">
        <f t="shared" si="3"/>
        <v>19993.918915906394</v>
      </c>
    </row>
    <row r="8" spans="1:65" x14ac:dyDescent="0.2">
      <c r="A8" s="9" t="s">
        <v>57</v>
      </c>
      <c r="B8" s="7" t="str">
        <f>Data_Junne!B83</f>
        <v>Air treatment</v>
      </c>
      <c r="C8" s="8" t="s">
        <v>2</v>
      </c>
      <c r="D8" s="63">
        <f t="shared" si="2"/>
        <v>450.81978238888945</v>
      </c>
      <c r="E8" s="63">
        <f t="shared" si="3"/>
        <v>463.90757072463464</v>
      </c>
      <c r="F8" s="63">
        <f t="shared" si="3"/>
        <v>470.49033617280571</v>
      </c>
      <c r="G8" s="63">
        <f t="shared" si="3"/>
        <v>478.80821468146883</v>
      </c>
      <c r="H8" s="63">
        <f t="shared" si="3"/>
        <v>488</v>
      </c>
      <c r="I8" s="63">
        <f t="shared" si="3"/>
        <v>504.29664508534438</v>
      </c>
      <c r="J8" s="63">
        <f t="shared" si="3"/>
        <v>881.03651354534759</v>
      </c>
      <c r="K8" s="63">
        <f t="shared" si="3"/>
        <v>1121.9799646434885</v>
      </c>
      <c r="L8" s="63">
        <f t="shared" si="3"/>
        <v>1202.8301886792451</v>
      </c>
      <c r="M8" s="63">
        <f t="shared" si="3"/>
        <v>1123.3038348082596</v>
      </c>
      <c r="N8" s="63">
        <f t="shared" si="3"/>
        <v>1123.9669421487604</v>
      </c>
      <c r="O8" s="63">
        <f t="shared" si="3"/>
        <v>1212.9946839929121</v>
      </c>
      <c r="P8" s="63">
        <f t="shared" si="3"/>
        <v>1141.3711583924351</v>
      </c>
      <c r="Q8" s="63">
        <f t="shared" si="3"/>
        <v>1214.4293317563572</v>
      </c>
      <c r="R8" s="63">
        <f t="shared" si="3"/>
        <v>1625.5621301775147</v>
      </c>
      <c r="S8" s="63">
        <f t="shared" si="3"/>
        <v>1658.7329780935465</v>
      </c>
      <c r="T8" s="63">
        <f t="shared" si="3"/>
        <v>1893.3649289099526</v>
      </c>
      <c r="U8" s="63">
        <f t="shared" si="3"/>
        <v>2079.9051570835804</v>
      </c>
      <c r="V8" s="63">
        <f t="shared" si="3"/>
        <v>1536.6548042704624</v>
      </c>
      <c r="W8" s="63">
        <f t="shared" si="3"/>
        <v>948.36795252225511</v>
      </c>
      <c r="X8" s="63">
        <f t="shared" si="3"/>
        <v>1702.0190023752969</v>
      </c>
      <c r="Y8" s="63">
        <f t="shared" si="3"/>
        <v>1399.697033319562</v>
      </c>
      <c r="Z8" s="63">
        <f t="shared" si="3"/>
        <v>1484.923675983714</v>
      </c>
      <c r="AA8" s="63">
        <f t="shared" si="3"/>
        <v>1894.5403026115796</v>
      </c>
      <c r="AB8" s="63">
        <f t="shared" si="3"/>
        <v>1851.3028850657445</v>
      </c>
      <c r="AC8" s="63">
        <f t="shared" si="3"/>
        <v>1946.8479604449938</v>
      </c>
      <c r="AD8" s="63">
        <f t="shared" si="3"/>
        <v>1849.5055624227439</v>
      </c>
      <c r="AE8" s="63">
        <f t="shared" si="3"/>
        <v>1757.0302843016066</v>
      </c>
      <c r="AF8" s="63">
        <f t="shared" si="3"/>
        <v>1669.1787700865261</v>
      </c>
      <c r="AG8" s="63">
        <f t="shared" si="3"/>
        <v>1585.7198315821997</v>
      </c>
      <c r="AH8" s="63">
        <f t="shared" si="3"/>
        <v>1506.4338400030897</v>
      </c>
      <c r="AI8" s="63">
        <f t="shared" si="3"/>
        <v>1431.1121480029351</v>
      </c>
      <c r="AJ8" s="63">
        <f t="shared" si="3"/>
        <v>1359.5565406027883</v>
      </c>
      <c r="AK8" s="63">
        <f t="shared" si="3"/>
        <v>1291.5787135726489</v>
      </c>
      <c r="AL8" s="63">
        <f t="shared" si="3"/>
        <v>1226.9997778940165</v>
      </c>
      <c r="AM8" s="63">
        <f t="shared" si="3"/>
        <v>1165.6497889993157</v>
      </c>
      <c r="AN8" s="63">
        <f t="shared" si="3"/>
        <v>1107.3672995493498</v>
      </c>
      <c r="AO8" s="63">
        <f t="shared" si="3"/>
        <v>1051.9989345718823</v>
      </c>
      <c r="AP8" s="63">
        <f t="shared" si="3"/>
        <v>999.39898784328807</v>
      </c>
      <c r="AQ8" s="63">
        <f t="shared" si="3"/>
        <v>949.42903845112357</v>
      </c>
      <c r="AR8" s="63">
        <f t="shared" si="3"/>
        <v>901.95758652856739</v>
      </c>
      <c r="AS8" s="63">
        <f t="shared" si="3"/>
        <v>930.78825236118098</v>
      </c>
      <c r="AT8" s="63">
        <f t="shared" si="3"/>
        <v>960.5404773721491</v>
      </c>
      <c r="AU8" s="63">
        <f t="shared" si="3"/>
        <v>991.24371878331101</v>
      </c>
      <c r="AV8" s="63">
        <f t="shared" si="3"/>
        <v>1022.9283754032637</v>
      </c>
      <c r="AW8" s="63">
        <f t="shared" si="3"/>
        <v>1055.6258177247555</v>
      </c>
      <c r="AX8" s="63">
        <f t="shared" si="3"/>
        <v>1089.3684189841308</v>
      </c>
      <c r="AY8" s="63">
        <f t="shared" si="3"/>
        <v>1124.1895872135744</v>
      </c>
      <c r="AZ8" s="63">
        <f t="shared" si="3"/>
        <v>1160.1237983178921</v>
      </c>
      <c r="BA8" s="63">
        <f t="shared" si="3"/>
        <v>1197.2066302085757</v>
      </c>
      <c r="BB8" s="63">
        <f t="shared" si="3"/>
        <v>1235.4747980289476</v>
      </c>
      <c r="BC8" s="63">
        <f t="shared" si="3"/>
        <v>1274.9661905052615</v>
      </c>
      <c r="BD8" s="63">
        <f t="shared" si="3"/>
        <v>1315.7199074597486</v>
      </c>
      <c r="BE8" s="63">
        <f t="shared" si="3"/>
        <v>1357.7762985227532</v>
      </c>
      <c r="BF8" s="63">
        <f t="shared" si="3"/>
        <v>1401.1770030822827</v>
      </c>
      <c r="BG8" s="63">
        <f t="shared" si="3"/>
        <v>1445.9649915105267</v>
      </c>
      <c r="BH8" s="63">
        <f t="shared" si="3"/>
        <v>1492.1846077081643</v>
      </c>
      <c r="BI8" s="63">
        <f t="shared" si="3"/>
        <v>1539.8816130085806</v>
      </c>
      <c r="BJ8" s="63">
        <f t="shared" si="3"/>
        <v>1589.1032314854604</v>
      </c>
      <c r="BK8" s="63">
        <f t="shared" si="3"/>
        <v>1639.8981967086202</v>
      </c>
      <c r="BL8" s="111">
        <f t="shared" si="3"/>
        <v>1692.3167999943685</v>
      </c>
    </row>
    <row r="9" spans="1:65" x14ac:dyDescent="0.2">
      <c r="A9" s="9" t="s">
        <v>57</v>
      </c>
      <c r="B9" s="7" t="str">
        <f>Data_Junne!B84</f>
        <v>Other uses</v>
      </c>
      <c r="C9" s="8" t="s">
        <v>2</v>
      </c>
      <c r="D9" s="63">
        <f t="shared" si="2"/>
        <v>1634.2217111597245</v>
      </c>
      <c r="E9" s="63">
        <f t="shared" si="3"/>
        <v>1681.6649438768009</v>
      </c>
      <c r="F9" s="63">
        <f t="shared" si="3"/>
        <v>1705.5274686264208</v>
      </c>
      <c r="G9" s="63">
        <f t="shared" si="3"/>
        <v>1735.6797782203246</v>
      </c>
      <c r="H9" s="63">
        <f t="shared" si="3"/>
        <v>1769.0000000000002</v>
      </c>
      <c r="I9" s="63">
        <f t="shared" si="3"/>
        <v>1828.0753384343734</v>
      </c>
      <c r="J9" s="63">
        <f t="shared" si="3"/>
        <v>3193.7573616018853</v>
      </c>
      <c r="K9" s="63">
        <f t="shared" si="3"/>
        <v>4067.1773718326463</v>
      </c>
      <c r="L9" s="63">
        <f t="shared" si="3"/>
        <v>4360.2594339622647</v>
      </c>
      <c r="M9" s="63">
        <f t="shared" si="3"/>
        <v>4071.9764011799416</v>
      </c>
      <c r="N9" s="63">
        <f t="shared" si="3"/>
        <v>4074.3801652892566</v>
      </c>
      <c r="O9" s="63">
        <f t="shared" si="3"/>
        <v>4397.1057294743068</v>
      </c>
      <c r="P9" s="63">
        <f t="shared" si="3"/>
        <v>4137.4704491725779</v>
      </c>
      <c r="Q9" s="63">
        <f t="shared" si="3"/>
        <v>4402.306327616795</v>
      </c>
      <c r="R9" s="63">
        <f t="shared" si="3"/>
        <v>5892.6627218934909</v>
      </c>
      <c r="S9" s="63">
        <f t="shared" si="3"/>
        <v>6012.907045589106</v>
      </c>
      <c r="T9" s="63">
        <f t="shared" si="3"/>
        <v>6863.4478672985788</v>
      </c>
      <c r="U9" s="63">
        <f t="shared" si="3"/>
        <v>7539.6561944279792</v>
      </c>
      <c r="V9" s="63">
        <f t="shared" si="3"/>
        <v>7939.3831553973905</v>
      </c>
      <c r="W9" s="63">
        <f t="shared" si="3"/>
        <v>5121.1869436201778</v>
      </c>
      <c r="X9" s="63">
        <f t="shared" si="3"/>
        <v>6524.406175771971</v>
      </c>
      <c r="Y9" s="63">
        <f t="shared" si="3"/>
        <v>6998.4851665978094</v>
      </c>
      <c r="Z9" s="63">
        <f t="shared" si="3"/>
        <v>9652.0038938941398</v>
      </c>
      <c r="AA9" s="63">
        <f t="shared" si="3"/>
        <v>4167.9886657454754</v>
      </c>
      <c r="AB9" s="63">
        <f t="shared" si="3"/>
        <v>3702.605770131488</v>
      </c>
      <c r="AC9" s="63">
        <f t="shared" si="3"/>
        <v>3893.6959208899871</v>
      </c>
      <c r="AD9" s="63">
        <f t="shared" si="3"/>
        <v>4283.0655129789857</v>
      </c>
      <c r="AE9" s="63">
        <f t="shared" si="3"/>
        <v>4711.3720642768849</v>
      </c>
      <c r="AF9" s="63">
        <f t="shared" si="3"/>
        <v>5182.5092707045742</v>
      </c>
      <c r="AG9" s="63">
        <f t="shared" si="3"/>
        <v>5700.7601977750319</v>
      </c>
      <c r="AH9" s="63">
        <f t="shared" si="3"/>
        <v>6270.8362175525353</v>
      </c>
      <c r="AI9" s="63">
        <f t="shared" si="3"/>
        <v>6897.9198393077895</v>
      </c>
      <c r="AJ9" s="63">
        <f t="shared" si="3"/>
        <v>7587.7118232385692</v>
      </c>
      <c r="AK9" s="63">
        <f t="shared" si="3"/>
        <v>8346.4830055624261</v>
      </c>
      <c r="AL9" s="63">
        <f t="shared" si="3"/>
        <v>9181.1313061186702</v>
      </c>
      <c r="AM9" s="63">
        <f t="shared" si="3"/>
        <v>10099.244436730538</v>
      </c>
      <c r="AN9" s="63">
        <f t="shared" si="3"/>
        <v>11109.168880403593</v>
      </c>
      <c r="AO9" s="63">
        <f t="shared" si="3"/>
        <v>12220.085768443952</v>
      </c>
      <c r="AP9" s="63">
        <f t="shared" si="3"/>
        <v>13442.094345288349</v>
      </c>
      <c r="AQ9" s="63">
        <f t="shared" si="3"/>
        <v>14786.303779817186</v>
      </c>
      <c r="AR9" s="63">
        <f t="shared" si="3"/>
        <v>16264.934157798907</v>
      </c>
      <c r="AS9" s="63">
        <f t="shared" si="3"/>
        <v>16784.835413131506</v>
      </c>
      <c r="AT9" s="63">
        <f t="shared" si="3"/>
        <v>17321.355076671236</v>
      </c>
      <c r="AU9" s="63">
        <f t="shared" si="3"/>
        <v>17875.024348311359</v>
      </c>
      <c r="AV9" s="63">
        <f t="shared" si="3"/>
        <v>18446.391407509185</v>
      </c>
      <c r="AW9" s="63">
        <f t="shared" si="3"/>
        <v>19036.021956030159</v>
      </c>
      <c r="AX9" s="63">
        <f t="shared" si="3"/>
        <v>19644.499778040496</v>
      </c>
      <c r="AY9" s="63">
        <f t="shared" si="3"/>
        <v>20272.427318102935</v>
      </c>
      <c r="AZ9" s="63">
        <f t="shared" si="3"/>
        <v>20920.426277647872</v>
      </c>
      <c r="BA9" s="63">
        <f t="shared" si="3"/>
        <v>21589.138230510405</v>
      </c>
      <c r="BB9" s="63">
        <f t="shared" si="3"/>
        <v>22279.225258142757</v>
      </c>
      <c r="BC9" s="63">
        <f t="shared" si="3"/>
        <v>22991.370605130971</v>
      </c>
      <c r="BD9" s="63">
        <f t="shared" si="3"/>
        <v>23726.279355664898</v>
      </c>
      <c r="BE9" s="63">
        <f t="shared" si="3"/>
        <v>24484.679131631245</v>
      </c>
      <c r="BF9" s="63">
        <f t="shared" si="3"/>
        <v>25267.320813020851</v>
      </c>
      <c r="BG9" s="63">
        <f t="shared" si="3"/>
        <v>26074.979281363449</v>
      </c>
      <c r="BH9" s="63">
        <f t="shared" si="3"/>
        <v>26908.454186925988</v>
      </c>
      <c r="BI9" s="63">
        <f t="shared" si="3"/>
        <v>27768.570740434112</v>
      </c>
      <c r="BJ9" s="63">
        <f t="shared" si="3"/>
        <v>28656.180530100635</v>
      </c>
      <c r="BK9" s="63">
        <f t="shared" si="3"/>
        <v>29572.162364769989</v>
      </c>
      <c r="BL9" s="111">
        <f t="shared" si="3"/>
        <v>30517.423144013374</v>
      </c>
    </row>
    <row r="10" spans="1:65" x14ac:dyDescent="0.2">
      <c r="A10" s="9" t="s">
        <v>57</v>
      </c>
      <c r="B10" s="2" t="s">
        <v>0</v>
      </c>
      <c r="C10" s="8" t="s">
        <v>2</v>
      </c>
    </row>
    <row r="11" spans="1:65" x14ac:dyDescent="0.2">
      <c r="A11" s="9" t="s">
        <v>57</v>
      </c>
      <c r="B11" s="2" t="s">
        <v>0</v>
      </c>
      <c r="C11" s="8" t="s">
        <v>2</v>
      </c>
    </row>
    <row r="12" spans="1:65" x14ac:dyDescent="0.2">
      <c r="A12" s="9" t="s">
        <v>57</v>
      </c>
      <c r="B12" s="2" t="s">
        <v>0</v>
      </c>
      <c r="C12" s="8" t="s">
        <v>2</v>
      </c>
    </row>
    <row r="13" spans="1:65" x14ac:dyDescent="0.2">
      <c r="A13" s="9" t="s">
        <v>57</v>
      </c>
      <c r="B13" s="2" t="s">
        <v>0</v>
      </c>
      <c r="C13" s="8" t="s">
        <v>2</v>
      </c>
    </row>
    <row r="14" spans="1:65" x14ac:dyDescent="0.2">
      <c r="A14" s="9" t="s">
        <v>57</v>
      </c>
      <c r="B14" s="2" t="s">
        <v>0</v>
      </c>
      <c r="C14" s="8" t="s">
        <v>2</v>
      </c>
    </row>
    <row r="15" spans="1:65" x14ac:dyDescent="0.2">
      <c r="A15" s="9" t="s">
        <v>57</v>
      </c>
      <c r="B15" s="2" t="s">
        <v>0</v>
      </c>
      <c r="C15" s="8" t="s">
        <v>2</v>
      </c>
    </row>
    <row r="16" spans="1:65" x14ac:dyDescent="0.2">
      <c r="A16" s="9" t="s">
        <v>57</v>
      </c>
      <c r="B16" s="2" t="s">
        <v>0</v>
      </c>
      <c r="C16" s="8" t="s">
        <v>2</v>
      </c>
    </row>
    <row r="17" spans="1:64" x14ac:dyDescent="0.2">
      <c r="A17" s="9" t="s">
        <v>57</v>
      </c>
      <c r="B17" s="2" t="s">
        <v>0</v>
      </c>
      <c r="C17" s="8" t="s">
        <v>2</v>
      </c>
    </row>
    <row r="18" spans="1:64" x14ac:dyDescent="0.2">
      <c r="A18" s="9" t="s">
        <v>57</v>
      </c>
      <c r="B18" s="2" t="s">
        <v>0</v>
      </c>
      <c r="C18" s="8" t="s">
        <v>2</v>
      </c>
    </row>
    <row r="19" spans="1:64" x14ac:dyDescent="0.2">
      <c r="A19" s="9" t="s">
        <v>57</v>
      </c>
      <c r="B19" s="2" t="s">
        <v>0</v>
      </c>
      <c r="C19" s="8" t="s">
        <v>2</v>
      </c>
    </row>
    <row r="20" spans="1:64" x14ac:dyDescent="0.2">
      <c r="A20" s="9" t="s">
        <v>57</v>
      </c>
      <c r="B20" s="2" t="s">
        <v>0</v>
      </c>
      <c r="C20" s="8" t="s">
        <v>2</v>
      </c>
    </row>
    <row r="21" spans="1:64" x14ac:dyDescent="0.2">
      <c r="A21" s="9" t="s">
        <v>57</v>
      </c>
      <c r="B21" s="2" t="s">
        <v>0</v>
      </c>
      <c r="C21" s="8" t="s">
        <v>2</v>
      </c>
    </row>
    <row r="22" spans="1:64" s="27" customFormat="1" x14ac:dyDescent="0.2">
      <c r="A22" s="47" t="s">
        <v>57</v>
      </c>
      <c r="B22" s="229" t="s">
        <v>0</v>
      </c>
      <c r="C22" s="48" t="s">
        <v>2</v>
      </c>
      <c r="BL22" s="112"/>
    </row>
    <row r="23" spans="1:64" s="53" customFormat="1" ht="16" thickBot="1" x14ac:dyDescent="0.25">
      <c r="A23" s="50"/>
      <c r="B23" s="51" t="s">
        <v>64</v>
      </c>
      <c r="C23" s="52" t="s">
        <v>2</v>
      </c>
      <c r="D23" s="49">
        <f>SUM(D3:D22)</f>
        <v>5635.2472798611179</v>
      </c>
      <c r="E23" s="49">
        <f t="shared" ref="E23:BL23" si="4">SUM(E3:E22)</f>
        <v>5798.844634057933</v>
      </c>
      <c r="F23" s="49">
        <f t="shared" si="4"/>
        <v>5881.1292021600711</v>
      </c>
      <c r="G23" s="49">
        <f t="shared" si="4"/>
        <v>5985.1026835183602</v>
      </c>
      <c r="H23" s="49">
        <f t="shared" si="4"/>
        <v>6100</v>
      </c>
      <c r="I23" s="49">
        <f t="shared" si="4"/>
        <v>6303.7080635668044</v>
      </c>
      <c r="J23" s="49">
        <f t="shared" si="4"/>
        <v>11012.956419316844</v>
      </c>
      <c r="K23" s="49">
        <f t="shared" si="4"/>
        <v>14024.749558043606</v>
      </c>
      <c r="L23" s="49">
        <f t="shared" si="4"/>
        <v>15035.377358490565</v>
      </c>
      <c r="M23" s="49">
        <f t="shared" si="4"/>
        <v>14041.297935103245</v>
      </c>
      <c r="N23" s="49">
        <f t="shared" si="4"/>
        <v>14049.586776859504</v>
      </c>
      <c r="O23" s="49">
        <f t="shared" si="4"/>
        <v>15162.433549911402</v>
      </c>
      <c r="P23" s="49">
        <f t="shared" si="4"/>
        <v>14267.13947990544</v>
      </c>
      <c r="Q23" s="49">
        <f t="shared" si="4"/>
        <v>15180.366646954466</v>
      </c>
      <c r="R23" s="49">
        <f t="shared" si="4"/>
        <v>20319.526627218933</v>
      </c>
      <c r="S23" s="49">
        <f t="shared" si="4"/>
        <v>20734.16222616933</v>
      </c>
      <c r="T23" s="49">
        <f t="shared" si="4"/>
        <v>23667.061611374407</v>
      </c>
      <c r="U23" s="49">
        <f t="shared" si="4"/>
        <v>26258.802608180198</v>
      </c>
      <c r="V23" s="49">
        <f t="shared" si="4"/>
        <v>25610.913404507708</v>
      </c>
      <c r="W23" s="49">
        <f t="shared" si="4"/>
        <v>18967.359050445102</v>
      </c>
      <c r="X23" s="49">
        <f t="shared" si="4"/>
        <v>28366.983372921619</v>
      </c>
      <c r="Y23" s="49">
        <f t="shared" si="4"/>
        <v>34307.137524748672</v>
      </c>
      <c r="Z23" s="49">
        <f t="shared" si="4"/>
        <v>35995.0010586563</v>
      </c>
      <c r="AA23" s="49">
        <f t="shared" si="4"/>
        <v>35527.79857574404</v>
      </c>
      <c r="AB23" s="49">
        <f t="shared" si="4"/>
        <v>33738.626004813625</v>
      </c>
      <c r="AC23" s="49">
        <f t="shared" si="4"/>
        <v>34020.13459689603</v>
      </c>
      <c r="AD23" s="49">
        <f t="shared" si="4"/>
        <v>35780.996566405716</v>
      </c>
      <c r="AE23" s="49">
        <f t="shared" si="4"/>
        <v>37765.021996978438</v>
      </c>
      <c r="AF23" s="49">
        <f t="shared" si="4"/>
        <v>39981.103477489363</v>
      </c>
      <c r="AG23" s="49">
        <f t="shared" si="4"/>
        <v>42440.582827177044</v>
      </c>
      <c r="AH23" s="49">
        <f t="shared" si="4"/>
        <v>45157.222156346601</v>
      </c>
      <c r="AI23" s="49">
        <f t="shared" si="4"/>
        <v>48147.214467294114</v>
      </c>
      <c r="AJ23" s="49">
        <f t="shared" si="4"/>
        <v>51429.230985754562</v>
      </c>
      <c r="AK23" s="49">
        <f t="shared" si="4"/>
        <v>55024.503227198613</v>
      </c>
      <c r="AL23" s="49">
        <f t="shared" si="4"/>
        <v>58956.938524993006</v>
      </c>
      <c r="AM23" s="49">
        <f t="shared" si="4"/>
        <v>63253.268397652784</v>
      </c>
      <c r="AN23" s="49">
        <f t="shared" si="4"/>
        <v>67943.229726467267</v>
      </c>
      <c r="AO23" s="49">
        <f t="shared" si="4"/>
        <v>73059.779266899539</v>
      </c>
      <c r="AP23" s="49">
        <f t="shared" si="4"/>
        <v>78639.342539883146</v>
      </c>
      <c r="AQ23" s="49">
        <f t="shared" si="4"/>
        <v>84722.098653646724</v>
      </c>
      <c r="AR23" s="49">
        <f t="shared" si="4"/>
        <v>91352.303103107013</v>
      </c>
      <c r="AS23" s="49">
        <f t="shared" si="4"/>
        <v>94272.33810601884</v>
      </c>
      <c r="AT23" s="49">
        <f t="shared" si="4"/>
        <v>97285.71070556037</v>
      </c>
      <c r="AU23" s="49">
        <f t="shared" si="4"/>
        <v>100395.40439574313</v>
      </c>
      <c r="AV23" s="49">
        <f t="shared" si="4"/>
        <v>103604.49803661367</v>
      </c>
      <c r="AW23" s="49">
        <f t="shared" si="4"/>
        <v>106916.16890258589</v>
      </c>
      <c r="AX23" s="49">
        <f t="shared" si="4"/>
        <v>110333.69582821157</v>
      </c>
      <c r="AY23" s="49">
        <f t="shared" si="4"/>
        <v>113860.46245450422</v>
      </c>
      <c r="AZ23" s="49">
        <f t="shared" si="4"/>
        <v>117499.96057903016</v>
      </c>
      <c r="BA23" s="49">
        <f t="shared" si="4"/>
        <v>121255.79361308378</v>
      </c>
      <c r="BB23" s="49">
        <f t="shared" si="4"/>
        <v>125131.6801493699</v>
      </c>
      <c r="BC23" s="49">
        <f t="shared" si="4"/>
        <v>129131.4576437252</v>
      </c>
      <c r="BD23" s="49">
        <f t="shared" si="4"/>
        <v>133259.08621452452</v>
      </c>
      <c r="BE23" s="49">
        <f t="shared" si="4"/>
        <v>137518.65256353345</v>
      </c>
      <c r="BF23" s="49">
        <f t="shared" si="4"/>
        <v>141914.37402208894</v>
      </c>
      <c r="BG23" s="49">
        <f t="shared" si="4"/>
        <v>146450.60272661439</v>
      </c>
      <c r="BH23" s="49">
        <f t="shared" si="4"/>
        <v>151131.82992760334</v>
      </c>
      <c r="BI23" s="49">
        <f t="shared" si="4"/>
        <v>155962.69043633761</v>
      </c>
      <c r="BJ23" s="49">
        <f t="shared" si="4"/>
        <v>160947.96721374293</v>
      </c>
      <c r="BK23" s="49">
        <f t="shared" si="4"/>
        <v>166092.59610592521</v>
      </c>
      <c r="BL23" s="106">
        <f t="shared" si="4"/>
        <v>171401.6707310761</v>
      </c>
    </row>
    <row r="24" spans="1:64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107"/>
    </row>
    <row r="25" spans="1:64" s="22" customFormat="1" x14ac:dyDescent="0.2">
      <c r="A25" s="9" t="s">
        <v>58</v>
      </c>
      <c r="B25" s="12" t="e">
        <f ca="1">MID(CELL("Dateiname",$B$2),FIND("]", CELL("Dateiname",$B$2))+1,31)&amp;" LO"</f>
        <v>#VALUE!</v>
      </c>
      <c r="C25" s="13" t="str">
        <f t="shared" ref="C25:AH25" si="5">C2</f>
        <v>unit</v>
      </c>
      <c r="D25" s="23">
        <f t="shared" si="5"/>
        <v>1990</v>
      </c>
      <c r="E25" s="23">
        <f t="shared" si="5"/>
        <v>1991</v>
      </c>
      <c r="F25" s="23">
        <f t="shared" si="5"/>
        <v>1992</v>
      </c>
      <c r="G25" s="23">
        <f t="shared" si="5"/>
        <v>1993</v>
      </c>
      <c r="H25" s="23">
        <f t="shared" si="5"/>
        <v>1994</v>
      </c>
      <c r="I25" s="23">
        <f t="shared" si="5"/>
        <v>1995</v>
      </c>
      <c r="J25" s="23">
        <f t="shared" si="5"/>
        <v>1996</v>
      </c>
      <c r="K25" s="23">
        <f t="shared" si="5"/>
        <v>1997</v>
      </c>
      <c r="L25" s="23">
        <f t="shared" si="5"/>
        <v>1998</v>
      </c>
      <c r="M25" s="23">
        <f t="shared" si="5"/>
        <v>1999</v>
      </c>
      <c r="N25" s="23">
        <f t="shared" si="5"/>
        <v>2000</v>
      </c>
      <c r="O25" s="23">
        <f t="shared" si="5"/>
        <v>2001</v>
      </c>
      <c r="P25" s="23">
        <f t="shared" si="5"/>
        <v>2002</v>
      </c>
      <c r="Q25" s="23">
        <f t="shared" si="5"/>
        <v>2003</v>
      </c>
      <c r="R25" s="23">
        <f t="shared" si="5"/>
        <v>2004</v>
      </c>
      <c r="S25" s="23">
        <f t="shared" si="5"/>
        <v>2005</v>
      </c>
      <c r="T25" s="23">
        <f t="shared" si="5"/>
        <v>2006</v>
      </c>
      <c r="U25" s="23">
        <f t="shared" si="5"/>
        <v>2007</v>
      </c>
      <c r="V25" s="23">
        <f t="shared" si="5"/>
        <v>2008</v>
      </c>
      <c r="W25" s="23">
        <f t="shared" si="5"/>
        <v>2009</v>
      </c>
      <c r="X25" s="23">
        <f t="shared" si="5"/>
        <v>2010</v>
      </c>
      <c r="Y25" s="23">
        <f t="shared" si="5"/>
        <v>2011</v>
      </c>
      <c r="Z25" s="23">
        <f t="shared" si="5"/>
        <v>2012</v>
      </c>
      <c r="AA25" s="23">
        <f t="shared" si="5"/>
        <v>2013</v>
      </c>
      <c r="AB25" s="23">
        <f t="shared" si="5"/>
        <v>2014</v>
      </c>
      <c r="AC25" s="23">
        <f t="shared" si="5"/>
        <v>2015</v>
      </c>
      <c r="AD25" s="23">
        <f t="shared" si="5"/>
        <v>2016</v>
      </c>
      <c r="AE25" s="23">
        <f t="shared" si="5"/>
        <v>2017</v>
      </c>
      <c r="AF25" s="23">
        <f t="shared" si="5"/>
        <v>2018</v>
      </c>
      <c r="AG25" s="23">
        <f t="shared" si="5"/>
        <v>2019</v>
      </c>
      <c r="AH25" s="23">
        <f t="shared" si="5"/>
        <v>2020</v>
      </c>
      <c r="AI25" s="23">
        <f t="shared" ref="AI25:BL25" si="6">AI2</f>
        <v>2021</v>
      </c>
      <c r="AJ25" s="23">
        <f t="shared" si="6"/>
        <v>2022</v>
      </c>
      <c r="AK25" s="23">
        <f t="shared" si="6"/>
        <v>2023</v>
      </c>
      <c r="AL25" s="23">
        <f t="shared" si="6"/>
        <v>2024</v>
      </c>
      <c r="AM25" s="23">
        <f t="shared" si="6"/>
        <v>2025</v>
      </c>
      <c r="AN25" s="23">
        <f t="shared" si="6"/>
        <v>2026</v>
      </c>
      <c r="AO25" s="23">
        <f t="shared" si="6"/>
        <v>2027</v>
      </c>
      <c r="AP25" s="23">
        <f t="shared" si="6"/>
        <v>2028</v>
      </c>
      <c r="AQ25" s="23">
        <f t="shared" si="6"/>
        <v>2029</v>
      </c>
      <c r="AR25" s="23">
        <f t="shared" si="6"/>
        <v>2030</v>
      </c>
      <c r="AS25" s="23">
        <f t="shared" si="6"/>
        <v>2031</v>
      </c>
      <c r="AT25" s="23">
        <f t="shared" si="6"/>
        <v>2032</v>
      </c>
      <c r="AU25" s="23">
        <f t="shared" si="6"/>
        <v>2033</v>
      </c>
      <c r="AV25" s="23">
        <f t="shared" si="6"/>
        <v>2034</v>
      </c>
      <c r="AW25" s="23">
        <f t="shared" si="6"/>
        <v>2035</v>
      </c>
      <c r="AX25" s="23">
        <f t="shared" si="6"/>
        <v>2036</v>
      </c>
      <c r="AY25" s="23">
        <f t="shared" si="6"/>
        <v>2037</v>
      </c>
      <c r="AZ25" s="23">
        <f t="shared" si="6"/>
        <v>2038</v>
      </c>
      <c r="BA25" s="23">
        <f t="shared" si="6"/>
        <v>2039</v>
      </c>
      <c r="BB25" s="23">
        <f t="shared" si="6"/>
        <v>2040</v>
      </c>
      <c r="BC25" s="23">
        <f t="shared" si="6"/>
        <v>2041</v>
      </c>
      <c r="BD25" s="23">
        <f t="shared" si="6"/>
        <v>2042</v>
      </c>
      <c r="BE25" s="23">
        <f t="shared" si="6"/>
        <v>2043</v>
      </c>
      <c r="BF25" s="23">
        <f t="shared" si="6"/>
        <v>2044</v>
      </c>
      <c r="BG25" s="23">
        <f t="shared" si="6"/>
        <v>2045</v>
      </c>
      <c r="BH25" s="23">
        <f t="shared" si="6"/>
        <v>2046</v>
      </c>
      <c r="BI25" s="23">
        <f t="shared" si="6"/>
        <v>2047</v>
      </c>
      <c r="BJ25" s="23">
        <f t="shared" si="6"/>
        <v>2048</v>
      </c>
      <c r="BK25" s="23">
        <f t="shared" si="6"/>
        <v>2049</v>
      </c>
      <c r="BL25" s="108">
        <f t="shared" si="6"/>
        <v>2050</v>
      </c>
    </row>
    <row r="26" spans="1:64" x14ac:dyDescent="0.2">
      <c r="A26" s="9" t="s">
        <v>58</v>
      </c>
      <c r="B26" s="7" t="str">
        <f t="shared" ref="B26:AC26" si="7">B3</f>
        <v>Batteries</v>
      </c>
      <c r="C26" s="14" t="str">
        <f t="shared" si="7"/>
        <v>t/a</v>
      </c>
      <c r="D26" s="83">
        <f t="shared" si="7"/>
        <v>1070.6969831736124</v>
      </c>
      <c r="E26" s="83">
        <f t="shared" si="7"/>
        <v>1101.7804804710072</v>
      </c>
      <c r="F26" s="83">
        <f t="shared" si="7"/>
        <v>1117.4145484104135</v>
      </c>
      <c r="G26" s="83">
        <f t="shared" si="7"/>
        <v>1137.1695098684884</v>
      </c>
      <c r="H26" s="83">
        <f t="shared" si="7"/>
        <v>1159</v>
      </c>
      <c r="I26" s="83">
        <f t="shared" si="7"/>
        <v>1197.7045320776929</v>
      </c>
      <c r="J26" s="83">
        <f t="shared" si="7"/>
        <v>2092.4617196702006</v>
      </c>
      <c r="K26" s="83">
        <f t="shared" si="7"/>
        <v>2664.7024160282854</v>
      </c>
      <c r="L26" s="83">
        <f t="shared" si="7"/>
        <v>2856.7216981132074</v>
      </c>
      <c r="M26" s="83">
        <f t="shared" si="7"/>
        <v>2667.8466076696163</v>
      </c>
      <c r="N26" s="83">
        <f t="shared" si="7"/>
        <v>2669.4214876033056</v>
      </c>
      <c r="O26" s="83">
        <f t="shared" si="7"/>
        <v>2880.8623744831661</v>
      </c>
      <c r="P26" s="83">
        <f t="shared" si="7"/>
        <v>2710.7565011820334</v>
      </c>
      <c r="Q26" s="83">
        <f t="shared" si="7"/>
        <v>2884.2696629213483</v>
      </c>
      <c r="R26" s="83">
        <f t="shared" si="7"/>
        <v>3860.7100591715971</v>
      </c>
      <c r="S26" s="83">
        <f t="shared" si="7"/>
        <v>3939.4908229721727</v>
      </c>
      <c r="T26" s="83">
        <f t="shared" si="7"/>
        <v>4496.7417061611377</v>
      </c>
      <c r="U26" s="83">
        <f t="shared" si="7"/>
        <v>5199.7628927089509</v>
      </c>
      <c r="V26" s="83">
        <f t="shared" si="7"/>
        <v>6402.728351126927</v>
      </c>
      <c r="W26" s="83">
        <f t="shared" si="7"/>
        <v>4362.4925816023733</v>
      </c>
      <c r="X26" s="83">
        <f t="shared" si="7"/>
        <v>6524.4061757719719</v>
      </c>
      <c r="Y26" s="83">
        <f t="shared" si="7"/>
        <v>8762.6666666666679</v>
      </c>
      <c r="Z26" s="83">
        <f t="shared" si="7"/>
        <v>7038.9893769738728</v>
      </c>
      <c r="AA26" s="83">
        <f t="shared" si="7"/>
        <v>8625.3262786596115</v>
      </c>
      <c r="AB26" s="83">
        <f t="shared" si="7"/>
        <v>8190.6461909063546</v>
      </c>
      <c r="AC26" s="83">
        <f t="shared" si="7"/>
        <v>8711.1111111111113</v>
      </c>
      <c r="AD26" s="83">
        <f>AD112</f>
        <v>8929.4036160485048</v>
      </c>
      <c r="AE26" s="83">
        <f t="shared" ref="AE26:BL32" si="8">AE112</f>
        <v>9210.9055943707535</v>
      </c>
      <c r="AF26" s="83">
        <f t="shared" si="8"/>
        <v>9505.3280208499436</v>
      </c>
      <c r="AG26" s="83">
        <f t="shared" si="8"/>
        <v>9809.1615268723726</v>
      </c>
      <c r="AH26" s="83">
        <f t="shared" si="8"/>
        <v>10122.706933334155</v>
      </c>
      <c r="AI26" s="83">
        <f t="shared" si="8"/>
        <v>10446.274676735129</v>
      </c>
      <c r="AJ26" s="83">
        <f t="shared" si="8"/>
        <v>10780.185116537285</v>
      </c>
      <c r="AK26" s="83">
        <f t="shared" si="8"/>
        <v>11124.768852347746</v>
      </c>
      <c r="AL26" s="83">
        <f t="shared" si="8"/>
        <v>11480.367051240381</v>
      </c>
      <c r="AM26" s="83">
        <f t="shared" si="8"/>
        <v>11847.331785540086</v>
      </c>
      <c r="AN26" s="83">
        <f t="shared" si="8"/>
        <v>12226.026381404199</v>
      </c>
      <c r="AO26" s="83">
        <f t="shared" si="8"/>
        <v>12616.825778546161</v>
      </c>
      <c r="AP26" s="83">
        <f t="shared" si="8"/>
        <v>13020.11690145757</v>
      </c>
      <c r="AQ26" s="83">
        <f t="shared" si="8"/>
        <v>13436.299042496192</v>
      </c>
      <c r="AR26" s="83">
        <f t="shared" si="8"/>
        <v>13865.784257219208</v>
      </c>
      <c r="AS26" s="83">
        <f t="shared" si="8"/>
        <v>14308.997772353092</v>
      </c>
      <c r="AT26" s="83">
        <f t="shared" si="8"/>
        <v>14766.378406804088</v>
      </c>
      <c r="AU26" s="83">
        <f t="shared" si="8"/>
        <v>15238.379006126068</v>
      </c>
      <c r="AV26" s="83">
        <f t="shared" si="8"/>
        <v>15725.46689087598</v>
      </c>
      <c r="AW26" s="83">
        <f t="shared" si="8"/>
        <v>16228.124319300765</v>
      </c>
      <c r="AX26" s="83">
        <f t="shared" si="8"/>
        <v>16746.848964813853</v>
      </c>
      <c r="AY26" s="83">
        <f t="shared" si="8"/>
        <v>17282.154408733979</v>
      </c>
      <c r="AZ26" s="83">
        <f t="shared" si="8"/>
        <v>17834.570648774174</v>
      </c>
      <c r="BA26" s="83">
        <f t="shared" si="8"/>
        <v>18404.644623784374</v>
      </c>
      <c r="BB26" s="83">
        <f t="shared" si="8"/>
        <v>18992.940755267191</v>
      </c>
      <c r="BC26" s="83">
        <f t="shared" si="8"/>
        <v>19600.041506202993</v>
      </c>
      <c r="BD26" s="83">
        <f t="shared" si="8"/>
        <v>20226.547957737563</v>
      </c>
      <c r="BE26" s="83">
        <f t="shared" si="8"/>
        <v>20873.080404303324</v>
      </c>
      <c r="BF26" s="83">
        <f t="shared" si="8"/>
        <v>21540.278967763363</v>
      </c>
      <c r="BG26" s="83">
        <f t="shared" si="8"/>
        <v>22228.804231186259</v>
      </c>
      <c r="BH26" s="83">
        <f t="shared" si="8"/>
        <v>22939.337892879252</v>
      </c>
      <c r="BI26" s="83">
        <f t="shared" si="8"/>
        <v>23672.583441327293</v>
      </c>
      <c r="BJ26" s="83">
        <f t="shared" si="8"/>
        <v>24429.266851706205</v>
      </c>
      <c r="BK26" s="83">
        <f t="shared" si="8"/>
        <v>25210.137304659569</v>
      </c>
      <c r="BL26" s="117">
        <f t="shared" si="8"/>
        <v>26015.967928050999</v>
      </c>
    </row>
    <row r="27" spans="1:64" x14ac:dyDescent="0.2">
      <c r="A27" s="9" t="s">
        <v>58</v>
      </c>
      <c r="B27" s="7" t="str">
        <f t="shared" ref="B27:AC27" si="9">B4</f>
        <v>Ceramics and glasses</v>
      </c>
      <c r="C27" s="14" t="str">
        <f t="shared" si="9"/>
        <v>t/a</v>
      </c>
      <c r="D27" s="83">
        <f t="shared" si="9"/>
        <v>1183.4019287708347</v>
      </c>
      <c r="E27" s="83">
        <f t="shared" si="9"/>
        <v>1217.7573731521659</v>
      </c>
      <c r="F27" s="83">
        <f t="shared" si="9"/>
        <v>1235.037132453615</v>
      </c>
      <c r="G27" s="83">
        <f t="shared" si="9"/>
        <v>1256.8715635388555</v>
      </c>
      <c r="H27" s="83">
        <f t="shared" si="9"/>
        <v>1281</v>
      </c>
      <c r="I27" s="83">
        <f t="shared" si="9"/>
        <v>1323.7786933490288</v>
      </c>
      <c r="J27" s="83">
        <f t="shared" si="9"/>
        <v>2312.7208480565373</v>
      </c>
      <c r="K27" s="83">
        <f t="shared" si="9"/>
        <v>2945.1974071891573</v>
      </c>
      <c r="L27" s="83">
        <f t="shared" si="9"/>
        <v>3157.4292452830186</v>
      </c>
      <c r="M27" s="83">
        <f t="shared" si="9"/>
        <v>2948.6725663716811</v>
      </c>
      <c r="N27" s="83">
        <f t="shared" si="9"/>
        <v>2950.4132231404956</v>
      </c>
      <c r="O27" s="83">
        <f t="shared" si="9"/>
        <v>3184.1110454813938</v>
      </c>
      <c r="P27" s="83">
        <f t="shared" si="9"/>
        <v>2996.0992907801419</v>
      </c>
      <c r="Q27" s="83">
        <f t="shared" si="9"/>
        <v>3187.8769958604375</v>
      </c>
      <c r="R27" s="83">
        <f t="shared" si="9"/>
        <v>4267.1005917159755</v>
      </c>
      <c r="S27" s="83">
        <f t="shared" si="9"/>
        <v>4354.174067495559</v>
      </c>
      <c r="T27" s="83">
        <f t="shared" si="9"/>
        <v>4970.0829383886257</v>
      </c>
      <c r="U27" s="83">
        <f t="shared" si="9"/>
        <v>5459.7510373443984</v>
      </c>
      <c r="V27" s="83">
        <f t="shared" si="9"/>
        <v>4609.9644128113869</v>
      </c>
      <c r="W27" s="83">
        <f t="shared" si="9"/>
        <v>5879.8813056379813</v>
      </c>
      <c r="X27" s="83">
        <f t="shared" si="9"/>
        <v>8793.7648456057013</v>
      </c>
      <c r="Y27" s="83">
        <f t="shared" si="9"/>
        <v>10147.803491566823</v>
      </c>
      <c r="Z27" s="83">
        <f t="shared" si="9"/>
        <v>11136.927569877855</v>
      </c>
      <c r="AA27" s="83">
        <f t="shared" si="9"/>
        <v>13261.782118281057</v>
      </c>
      <c r="AB27" s="83">
        <f t="shared" si="9"/>
        <v>12959.120195460209</v>
      </c>
      <c r="AC27" s="83">
        <f t="shared" si="9"/>
        <v>12459.826946847959</v>
      </c>
      <c r="AD27" s="83">
        <f t="shared" ref="AD27:AS32" si="10">AD113</f>
        <v>12772.058853963073</v>
      </c>
      <c r="AE27" s="83">
        <f t="shared" si="10"/>
        <v>13174.701627123981</v>
      </c>
      <c r="AF27" s="83">
        <f t="shared" si="10"/>
        <v>13595.824998920103</v>
      </c>
      <c r="AG27" s="83">
        <f t="shared" si="10"/>
        <v>14030.409388604312</v>
      </c>
      <c r="AH27" s="83">
        <f t="shared" si="10"/>
        <v>14478.885071518038</v>
      </c>
      <c r="AI27" s="83">
        <f t="shared" si="10"/>
        <v>14941.696076559163</v>
      </c>
      <c r="AJ27" s="83">
        <f t="shared" si="10"/>
        <v>15419.300625808228</v>
      </c>
      <c r="AK27" s="83">
        <f t="shared" si="10"/>
        <v>15912.171588207088</v>
      </c>
      <c r="AL27" s="83">
        <f t="shared" si="10"/>
        <v>16420.7969477392</v>
      </c>
      <c r="AM27" s="83">
        <f t="shared" si="10"/>
        <v>16945.680286575083</v>
      </c>
      <c r="AN27" s="83">
        <f t="shared" si="10"/>
        <v>17487.341283661313</v>
      </c>
      <c r="AO27" s="83">
        <f t="shared" si="10"/>
        <v>18046.316229246673</v>
      </c>
      <c r="AP27" s="83">
        <f t="shared" si="10"/>
        <v>18623.158555854905</v>
      </c>
      <c r="AQ27" s="83">
        <f t="shared" si="10"/>
        <v>19218.439386229766</v>
      </c>
      <c r="AR27" s="83">
        <f t="shared" si="10"/>
        <v>19832.748098794913</v>
      </c>
      <c r="AS27" s="83">
        <f t="shared" si="10"/>
        <v>20466.692911188427</v>
      </c>
      <c r="AT27" s="83">
        <f t="shared" si="8"/>
        <v>21120.901482449783</v>
      </c>
      <c r="AU27" s="83">
        <f t="shared" si="8"/>
        <v>21796.021534455438</v>
      </c>
      <c r="AV27" s="83">
        <f t="shared" si="8"/>
        <v>22492.721493218334</v>
      </c>
      <c r="AW27" s="83">
        <f t="shared" si="8"/>
        <v>23211.691150686242</v>
      </c>
      <c r="AX27" s="83">
        <f t="shared" si="8"/>
        <v>23953.642347694189</v>
      </c>
      <c r="AY27" s="83">
        <f t="shared" si="8"/>
        <v>24719.309678747166</v>
      </c>
      <c r="AZ27" s="83">
        <f t="shared" si="8"/>
        <v>25509.45121933088</v>
      </c>
      <c r="BA27" s="83">
        <f t="shared" si="8"/>
        <v>26324.849276470668</v>
      </c>
      <c r="BB27" s="83">
        <f t="shared" si="8"/>
        <v>27166.311163281691</v>
      </c>
      <c r="BC27" s="83">
        <f t="shared" si="8"/>
        <v>28034.669998277273</v>
      </c>
      <c r="BD27" s="83">
        <f t="shared" si="8"/>
        <v>28930.785530226771</v>
      </c>
      <c r="BE27" s="83">
        <f t="shared" si="8"/>
        <v>29855.544989379636</v>
      </c>
      <c r="BF27" s="83">
        <f t="shared" si="8"/>
        <v>30809.863965898498</v>
      </c>
      <c r="BG27" s="83">
        <f t="shared" si="8"/>
        <v>31794.687316370942</v>
      </c>
      <c r="BH27" s="83">
        <f t="shared" si="8"/>
        <v>32810.990099297531</v>
      </c>
      <c r="BI27" s="83">
        <f t="shared" si="8"/>
        <v>33859.778540482264</v>
      </c>
      <c r="BJ27" s="83">
        <f t="shared" si="8"/>
        <v>34942.091029281342</v>
      </c>
      <c r="BK27" s="83">
        <f t="shared" si="8"/>
        <v>36058.999146696537</v>
      </c>
      <c r="BL27" s="117">
        <f t="shared" si="8"/>
        <v>37211.608726331113</v>
      </c>
    </row>
    <row r="28" spans="1:64" x14ac:dyDescent="0.2">
      <c r="A28" s="9" t="s">
        <v>58</v>
      </c>
      <c r="B28" s="7" t="str">
        <f t="shared" ref="B28:AC28" si="11">B5</f>
        <v>Lubricating greases</v>
      </c>
      <c r="C28" s="14" t="str">
        <f t="shared" si="11"/>
        <v>t/a</v>
      </c>
      <c r="D28" s="83">
        <f t="shared" si="11"/>
        <v>901.6395647777789</v>
      </c>
      <c r="E28" s="83">
        <f t="shared" si="11"/>
        <v>927.81514144926928</v>
      </c>
      <c r="F28" s="83">
        <f t="shared" si="11"/>
        <v>940.98067234561142</v>
      </c>
      <c r="G28" s="83">
        <f t="shared" si="11"/>
        <v>957.61642936293765</v>
      </c>
      <c r="H28" s="83">
        <f t="shared" si="11"/>
        <v>976</v>
      </c>
      <c r="I28" s="83">
        <f t="shared" si="11"/>
        <v>1008.5932901706888</v>
      </c>
      <c r="J28" s="83">
        <f t="shared" si="11"/>
        <v>1762.0730270906952</v>
      </c>
      <c r="K28" s="83">
        <f t="shared" si="11"/>
        <v>2243.9599292869771</v>
      </c>
      <c r="L28" s="83">
        <f t="shared" si="11"/>
        <v>2405.6603773584902</v>
      </c>
      <c r="M28" s="83">
        <f t="shared" si="11"/>
        <v>2246.6076696165192</v>
      </c>
      <c r="N28" s="83">
        <f t="shared" si="11"/>
        <v>2247.9338842975208</v>
      </c>
      <c r="O28" s="83">
        <f t="shared" si="11"/>
        <v>2425.9893679858242</v>
      </c>
      <c r="P28" s="83">
        <f t="shared" si="11"/>
        <v>2282.7423167848701</v>
      </c>
      <c r="Q28" s="83">
        <f t="shared" si="11"/>
        <v>2428.8586635127144</v>
      </c>
      <c r="R28" s="83">
        <f t="shared" si="11"/>
        <v>3251.1242603550295</v>
      </c>
      <c r="S28" s="83">
        <f t="shared" si="11"/>
        <v>3317.4659561870931</v>
      </c>
      <c r="T28" s="83">
        <f t="shared" si="11"/>
        <v>3786.7298578199052</v>
      </c>
      <c r="U28" s="83">
        <f t="shared" si="11"/>
        <v>4159.8103141671609</v>
      </c>
      <c r="V28" s="83">
        <f t="shared" si="11"/>
        <v>3073.3096085409247</v>
      </c>
      <c r="W28" s="83">
        <f t="shared" si="11"/>
        <v>1896.7359050445102</v>
      </c>
      <c r="X28" s="83">
        <f t="shared" si="11"/>
        <v>2553.0285035629454</v>
      </c>
      <c r="Y28" s="83">
        <f t="shared" si="11"/>
        <v>4199.0910999586858</v>
      </c>
      <c r="Z28" s="83">
        <f t="shared" si="11"/>
        <v>4083.5401089552129</v>
      </c>
      <c r="AA28" s="83">
        <f t="shared" si="11"/>
        <v>3410.172544700843</v>
      </c>
      <c r="AB28" s="83">
        <f t="shared" si="11"/>
        <v>2962.0846161051913</v>
      </c>
      <c r="AC28" s="83">
        <f t="shared" si="11"/>
        <v>3504.3263288009884</v>
      </c>
      <c r="AD28" s="83">
        <f t="shared" si="10"/>
        <v>3592.1415526771143</v>
      </c>
      <c r="AE28" s="83">
        <f t="shared" si="8"/>
        <v>3705.3848326286193</v>
      </c>
      <c r="AF28" s="83">
        <f t="shared" si="8"/>
        <v>3823.8257809462784</v>
      </c>
      <c r="AG28" s="83">
        <f t="shared" si="8"/>
        <v>3946.0526405449623</v>
      </c>
      <c r="AH28" s="83">
        <f t="shared" si="8"/>
        <v>4072.1864263644479</v>
      </c>
      <c r="AI28" s="83">
        <f t="shared" si="8"/>
        <v>4202.3520215322642</v>
      </c>
      <c r="AJ28" s="83">
        <f t="shared" si="8"/>
        <v>4336.6783010085637</v>
      </c>
      <c r="AK28" s="83">
        <f t="shared" si="8"/>
        <v>4475.2982591832424</v>
      </c>
      <c r="AL28" s="83">
        <f t="shared" si="8"/>
        <v>4618.3491415516482</v>
      </c>
      <c r="AM28" s="83">
        <f t="shared" si="8"/>
        <v>4765.9725805992402</v>
      </c>
      <c r="AN28" s="83">
        <f t="shared" si="8"/>
        <v>4918.3147360297426</v>
      </c>
      <c r="AO28" s="83">
        <f t="shared" si="8"/>
        <v>5075.526439475625</v>
      </c>
      <c r="AP28" s="83">
        <f t="shared" si="8"/>
        <v>5237.76334383419</v>
      </c>
      <c r="AQ28" s="83">
        <f t="shared" si="8"/>
        <v>5405.1860773771195</v>
      </c>
      <c r="AR28" s="83">
        <f t="shared" si="8"/>
        <v>5577.9604027860669</v>
      </c>
      <c r="AS28" s="83">
        <f t="shared" si="8"/>
        <v>5756.2573812717428</v>
      </c>
      <c r="AT28" s="83">
        <f t="shared" si="8"/>
        <v>5940.2535419389997</v>
      </c>
      <c r="AU28" s="83">
        <f t="shared" si="8"/>
        <v>6130.1310565655904</v>
      </c>
      <c r="AV28" s="83">
        <f t="shared" si="8"/>
        <v>6326.0779199676554</v>
      </c>
      <c r="AW28" s="83">
        <f t="shared" si="8"/>
        <v>6528.2881361305044</v>
      </c>
      <c r="AX28" s="83">
        <f t="shared" si="8"/>
        <v>6736.9619102889892</v>
      </c>
      <c r="AY28" s="83">
        <f t="shared" si="8"/>
        <v>6952.3058471476388</v>
      </c>
      <c r="AZ28" s="83">
        <f t="shared" si="8"/>
        <v>7174.5331554368086</v>
      </c>
      <c r="BA28" s="83">
        <f t="shared" si="8"/>
        <v>7403.8638590073742</v>
      </c>
      <c r="BB28" s="83">
        <f t="shared" si="8"/>
        <v>7640.525014672975</v>
      </c>
      <c r="BC28" s="83">
        <f t="shared" si="8"/>
        <v>7884.750937015483</v>
      </c>
      <c r="BD28" s="83">
        <f t="shared" si="8"/>
        <v>8136.7834303762784</v>
      </c>
      <c r="BE28" s="83">
        <f t="shared" si="8"/>
        <v>8396.872028263022</v>
      </c>
      <c r="BF28" s="83">
        <f t="shared" si="8"/>
        <v>8665.2742404089531</v>
      </c>
      <c r="BG28" s="83">
        <f t="shared" si="8"/>
        <v>8942.2558077293288</v>
      </c>
      <c r="BH28" s="83">
        <f t="shared" si="8"/>
        <v>9228.090965427431</v>
      </c>
      <c r="BI28" s="83">
        <f t="shared" si="8"/>
        <v>9523.0627145106373</v>
      </c>
      <c r="BJ28" s="83">
        <f t="shared" si="8"/>
        <v>9827.4631019853787</v>
      </c>
      <c r="BK28" s="83">
        <f t="shared" si="8"/>
        <v>10141.593510008403</v>
      </c>
      <c r="BL28" s="117">
        <f t="shared" si="8"/>
        <v>10465.764954280627</v>
      </c>
    </row>
    <row r="29" spans="1:64" x14ac:dyDescent="0.2">
      <c r="A29" s="9" t="s">
        <v>58</v>
      </c>
      <c r="B29" s="7" t="str">
        <f t="shared" ref="B29:AC29" si="12">B6</f>
        <v>Polymer production</v>
      </c>
      <c r="C29" s="14" t="str">
        <f t="shared" si="12"/>
        <v>t/a</v>
      </c>
      <c r="D29" s="83">
        <f t="shared" si="12"/>
        <v>394.46730959027821</v>
      </c>
      <c r="E29" s="83">
        <f t="shared" si="12"/>
        <v>405.91912438405529</v>
      </c>
      <c r="F29" s="83">
        <f t="shared" si="12"/>
        <v>411.67904415120495</v>
      </c>
      <c r="G29" s="83">
        <f t="shared" si="12"/>
        <v>418.95718784628519</v>
      </c>
      <c r="H29" s="83">
        <f t="shared" si="12"/>
        <v>426.99999999999994</v>
      </c>
      <c r="I29" s="83">
        <f t="shared" si="12"/>
        <v>441.25956444967625</v>
      </c>
      <c r="J29" s="83">
        <f t="shared" si="12"/>
        <v>770.90694935217903</v>
      </c>
      <c r="K29" s="83">
        <f t="shared" si="12"/>
        <v>981.73246906305235</v>
      </c>
      <c r="L29" s="83">
        <f t="shared" si="12"/>
        <v>1052.4764150943395</v>
      </c>
      <c r="M29" s="83">
        <f t="shared" si="12"/>
        <v>982.89085545722696</v>
      </c>
      <c r="N29" s="83">
        <f t="shared" si="12"/>
        <v>983.47107438016519</v>
      </c>
      <c r="O29" s="83">
        <f t="shared" si="12"/>
        <v>1061.370348493798</v>
      </c>
      <c r="P29" s="83">
        <f t="shared" si="12"/>
        <v>998.69976359338057</v>
      </c>
      <c r="Q29" s="83">
        <f t="shared" si="12"/>
        <v>1062.6256652868124</v>
      </c>
      <c r="R29" s="83">
        <f t="shared" si="12"/>
        <v>1422.3668639053251</v>
      </c>
      <c r="S29" s="83">
        <f t="shared" si="12"/>
        <v>1451.3913558318529</v>
      </c>
      <c r="T29" s="83">
        <f t="shared" si="12"/>
        <v>1656.6943127962084</v>
      </c>
      <c r="U29" s="83">
        <f t="shared" si="12"/>
        <v>1819.9170124481325</v>
      </c>
      <c r="V29" s="83">
        <f t="shared" si="12"/>
        <v>1280.5456702253855</v>
      </c>
      <c r="W29" s="83">
        <f t="shared" si="12"/>
        <v>0</v>
      </c>
      <c r="X29" s="83">
        <f t="shared" si="12"/>
        <v>1134.6793349168647</v>
      </c>
      <c r="Y29" s="83">
        <f t="shared" si="12"/>
        <v>1049.7727749896715</v>
      </c>
      <c r="Z29" s="83">
        <f t="shared" si="12"/>
        <v>1113.6927569877853</v>
      </c>
      <c r="AA29" s="83">
        <f t="shared" si="12"/>
        <v>1894.5403026115796</v>
      </c>
      <c r="AB29" s="83">
        <f t="shared" si="12"/>
        <v>1851.3028850657445</v>
      </c>
      <c r="AC29" s="83">
        <f t="shared" si="12"/>
        <v>1557.4783683559949</v>
      </c>
      <c r="AD29" s="83">
        <f t="shared" si="10"/>
        <v>1596.5073567453842</v>
      </c>
      <c r="AE29" s="83">
        <f t="shared" si="8"/>
        <v>1646.8377033904976</v>
      </c>
      <c r="AF29" s="83">
        <f t="shared" si="8"/>
        <v>1699.4781248650129</v>
      </c>
      <c r="AG29" s="83">
        <f t="shared" si="8"/>
        <v>1753.801173575539</v>
      </c>
      <c r="AH29" s="83">
        <f t="shared" si="8"/>
        <v>1809.8606339397547</v>
      </c>
      <c r="AI29" s="83">
        <f t="shared" si="8"/>
        <v>1867.7120095698954</v>
      </c>
      <c r="AJ29" s="83">
        <f t="shared" si="8"/>
        <v>1927.4125782260285</v>
      </c>
      <c r="AK29" s="83">
        <f t="shared" si="8"/>
        <v>1989.0214485258859</v>
      </c>
      <c r="AL29" s="83">
        <f t="shared" si="8"/>
        <v>2052.5996184674</v>
      </c>
      <c r="AM29" s="83">
        <f t="shared" si="8"/>
        <v>2118.2100358218854</v>
      </c>
      <c r="AN29" s="83">
        <f t="shared" si="8"/>
        <v>2185.9176604576642</v>
      </c>
      <c r="AO29" s="83">
        <f t="shared" si="8"/>
        <v>2255.7895286558341</v>
      </c>
      <c r="AP29" s="83">
        <f t="shared" si="8"/>
        <v>2327.8948194818631</v>
      </c>
      <c r="AQ29" s="83">
        <f t="shared" si="8"/>
        <v>2402.3049232787207</v>
      </c>
      <c r="AR29" s="83">
        <f t="shared" si="8"/>
        <v>2479.0935123493641</v>
      </c>
      <c r="AS29" s="83">
        <f t="shared" si="8"/>
        <v>2558.3366138985534</v>
      </c>
      <c r="AT29" s="83">
        <f t="shared" si="8"/>
        <v>2640.1126853062228</v>
      </c>
      <c r="AU29" s="83">
        <f t="shared" si="8"/>
        <v>2724.5026918069298</v>
      </c>
      <c r="AV29" s="83">
        <f t="shared" si="8"/>
        <v>2811.5901866522918</v>
      </c>
      <c r="AW29" s="83">
        <f t="shared" si="8"/>
        <v>2901.4613938357802</v>
      </c>
      <c r="AX29" s="83">
        <f t="shared" si="8"/>
        <v>2994.2052934617736</v>
      </c>
      <c r="AY29" s="83">
        <f t="shared" si="8"/>
        <v>3089.9137098433957</v>
      </c>
      <c r="AZ29" s="83">
        <f t="shared" si="8"/>
        <v>3188.68140241636</v>
      </c>
      <c r="BA29" s="83">
        <f t="shared" si="8"/>
        <v>3290.6061595588335</v>
      </c>
      <c r="BB29" s="83">
        <f t="shared" si="8"/>
        <v>3395.7888954102114</v>
      </c>
      <c r="BC29" s="83">
        <f t="shared" si="8"/>
        <v>3504.3337497846592</v>
      </c>
      <c r="BD29" s="83">
        <f t="shared" si="8"/>
        <v>3616.3481912783463</v>
      </c>
      <c r="BE29" s="83">
        <f t="shared" si="8"/>
        <v>3731.9431236724545</v>
      </c>
      <c r="BF29" s="83">
        <f t="shared" si="8"/>
        <v>3851.2329957373122</v>
      </c>
      <c r="BG29" s="83">
        <f t="shared" si="8"/>
        <v>3974.3359145463678</v>
      </c>
      <c r="BH29" s="83">
        <f t="shared" si="8"/>
        <v>4101.3737624121914</v>
      </c>
      <c r="BI29" s="83">
        <f t="shared" si="8"/>
        <v>4232.472317560283</v>
      </c>
      <c r="BJ29" s="83">
        <f t="shared" si="8"/>
        <v>4367.7613786601678</v>
      </c>
      <c r="BK29" s="83">
        <f t="shared" si="8"/>
        <v>4507.3748933370671</v>
      </c>
      <c r="BL29" s="117">
        <f t="shared" si="8"/>
        <v>4651.4510907913891</v>
      </c>
    </row>
    <row r="30" spans="1:64" x14ac:dyDescent="0.2">
      <c r="A30" s="9" t="s">
        <v>58</v>
      </c>
      <c r="B30" s="7" t="str">
        <f t="shared" ref="B30:AC30" si="13">B7</f>
        <v>Continuous casting mold flux powders</v>
      </c>
      <c r="C30" s="14" t="str">
        <f t="shared" si="13"/>
        <v>t/a</v>
      </c>
      <c r="D30" s="83">
        <f t="shared" si="13"/>
        <v>0</v>
      </c>
      <c r="E30" s="83">
        <f t="shared" si="13"/>
        <v>0</v>
      </c>
      <c r="F30" s="83">
        <f t="shared" si="13"/>
        <v>0</v>
      </c>
      <c r="G30" s="83">
        <f t="shared" si="13"/>
        <v>0</v>
      </c>
      <c r="H30" s="83">
        <f t="shared" si="13"/>
        <v>0</v>
      </c>
      <c r="I30" s="83">
        <f t="shared" si="13"/>
        <v>0</v>
      </c>
      <c r="J30" s="83">
        <f t="shared" si="13"/>
        <v>0</v>
      </c>
      <c r="K30" s="83">
        <f t="shared" si="13"/>
        <v>0</v>
      </c>
      <c r="L30" s="83">
        <f t="shared" si="13"/>
        <v>0</v>
      </c>
      <c r="M30" s="83">
        <f t="shared" si="13"/>
        <v>0</v>
      </c>
      <c r="N30" s="83">
        <f t="shared" si="13"/>
        <v>0</v>
      </c>
      <c r="O30" s="83">
        <f t="shared" si="13"/>
        <v>0</v>
      </c>
      <c r="P30" s="83">
        <f t="shared" si="13"/>
        <v>0</v>
      </c>
      <c r="Q30" s="83">
        <f t="shared" si="13"/>
        <v>0</v>
      </c>
      <c r="R30" s="83">
        <f t="shared" si="13"/>
        <v>0</v>
      </c>
      <c r="S30" s="83">
        <f t="shared" si="13"/>
        <v>0</v>
      </c>
      <c r="T30" s="83">
        <f t="shared" si="13"/>
        <v>0</v>
      </c>
      <c r="U30" s="83">
        <f t="shared" si="13"/>
        <v>0</v>
      </c>
      <c r="V30" s="83">
        <f t="shared" si="13"/>
        <v>768.32740213523118</v>
      </c>
      <c r="W30" s="83">
        <f t="shared" si="13"/>
        <v>758.69436201780411</v>
      </c>
      <c r="X30" s="83">
        <f t="shared" si="13"/>
        <v>1134.6793349168647</v>
      </c>
      <c r="Y30" s="83">
        <f t="shared" si="13"/>
        <v>1749.6212916494526</v>
      </c>
      <c r="Z30" s="83">
        <f t="shared" si="13"/>
        <v>1484.923675983714</v>
      </c>
      <c r="AA30" s="83">
        <f t="shared" si="13"/>
        <v>2273.4483631338953</v>
      </c>
      <c r="AB30" s="83">
        <f t="shared" si="13"/>
        <v>2221.5634620788933</v>
      </c>
      <c r="AC30" s="83">
        <f t="shared" si="13"/>
        <v>1946.8479604449938</v>
      </c>
      <c r="AD30" s="83">
        <f t="shared" si="10"/>
        <v>1995.6341959317303</v>
      </c>
      <c r="AE30" s="83">
        <f t="shared" si="8"/>
        <v>2058.5471292381221</v>
      </c>
      <c r="AF30" s="83">
        <f t="shared" si="8"/>
        <v>2124.347656081266</v>
      </c>
      <c r="AG30" s="83">
        <f t="shared" si="8"/>
        <v>2192.2514669694237</v>
      </c>
      <c r="AH30" s="83">
        <f t="shared" si="8"/>
        <v>2262.3257924246936</v>
      </c>
      <c r="AI30" s="83">
        <f t="shared" si="8"/>
        <v>2334.6400119623695</v>
      </c>
      <c r="AJ30" s="83">
        <f t="shared" si="8"/>
        <v>2409.2657227825362</v>
      </c>
      <c r="AK30" s="83">
        <f t="shared" si="8"/>
        <v>2486.2768106573581</v>
      </c>
      <c r="AL30" s="83">
        <f t="shared" si="8"/>
        <v>2565.7495230842505</v>
      </c>
      <c r="AM30" s="83">
        <f t="shared" si="8"/>
        <v>2647.7625447773576</v>
      </c>
      <c r="AN30" s="83">
        <f t="shared" si="8"/>
        <v>2732.3970755720811</v>
      </c>
      <c r="AO30" s="83">
        <f t="shared" si="8"/>
        <v>2819.7369108197936</v>
      </c>
      <c r="AP30" s="83">
        <f t="shared" si="8"/>
        <v>2909.8685243523296</v>
      </c>
      <c r="AQ30" s="83">
        <f t="shared" si="8"/>
        <v>3002.881154098402</v>
      </c>
      <c r="AR30" s="83">
        <f t="shared" si="8"/>
        <v>3098.8668904367059</v>
      </c>
      <c r="AS30" s="83">
        <f t="shared" si="8"/>
        <v>3197.9207673731926</v>
      </c>
      <c r="AT30" s="83">
        <f t="shared" si="8"/>
        <v>3300.1408566327796</v>
      </c>
      <c r="AU30" s="83">
        <f t="shared" si="8"/>
        <v>3405.6283647586633</v>
      </c>
      <c r="AV30" s="83">
        <f t="shared" si="8"/>
        <v>3514.4877333153659</v>
      </c>
      <c r="AW30" s="83">
        <f t="shared" si="8"/>
        <v>3626.8267422947265</v>
      </c>
      <c r="AX30" s="83">
        <f t="shared" si="8"/>
        <v>3742.7566168272183</v>
      </c>
      <c r="AY30" s="83">
        <f t="shared" si="8"/>
        <v>3862.3921373042463</v>
      </c>
      <c r="AZ30" s="83">
        <f t="shared" si="8"/>
        <v>3985.8517530204517</v>
      </c>
      <c r="BA30" s="83">
        <f t="shared" si="8"/>
        <v>4113.2576994485435</v>
      </c>
      <c r="BB30" s="83">
        <f t="shared" si="8"/>
        <v>4244.7361192627659</v>
      </c>
      <c r="BC30" s="83">
        <f t="shared" si="8"/>
        <v>4380.4171872308261</v>
      </c>
      <c r="BD30" s="83">
        <f t="shared" si="8"/>
        <v>4520.4352390979348</v>
      </c>
      <c r="BE30" s="83">
        <f t="shared" si="8"/>
        <v>4664.9289045905698</v>
      </c>
      <c r="BF30" s="83">
        <f t="shared" si="8"/>
        <v>4814.0412446716418</v>
      </c>
      <c r="BG30" s="83">
        <f t="shared" si="8"/>
        <v>4967.9198931829615</v>
      </c>
      <c r="BH30" s="83">
        <f t="shared" si="8"/>
        <v>5126.7172030152406</v>
      </c>
      <c r="BI30" s="83">
        <f t="shared" si="8"/>
        <v>5290.5903969503552</v>
      </c>
      <c r="BJ30" s="83">
        <f t="shared" si="8"/>
        <v>5459.7017233252118</v>
      </c>
      <c r="BK30" s="83">
        <f t="shared" si="8"/>
        <v>5634.2186166713363</v>
      </c>
      <c r="BL30" s="117">
        <f t="shared" si="8"/>
        <v>5814.3138634892384</v>
      </c>
    </row>
    <row r="31" spans="1:64" x14ac:dyDescent="0.2">
      <c r="A31" s="9" t="s">
        <v>58</v>
      </c>
      <c r="B31" s="7" t="str">
        <f t="shared" ref="B31:AC31" si="14">B8</f>
        <v>Air treatment</v>
      </c>
      <c r="C31" s="14" t="str">
        <f t="shared" si="14"/>
        <v>t/a</v>
      </c>
      <c r="D31" s="83">
        <f t="shared" si="14"/>
        <v>450.81978238888945</v>
      </c>
      <c r="E31" s="83">
        <f t="shared" si="14"/>
        <v>463.90757072463464</v>
      </c>
      <c r="F31" s="83">
        <f t="shared" si="14"/>
        <v>470.49033617280571</v>
      </c>
      <c r="G31" s="83">
        <f t="shared" si="14"/>
        <v>478.80821468146883</v>
      </c>
      <c r="H31" s="83">
        <f t="shared" si="14"/>
        <v>488</v>
      </c>
      <c r="I31" s="83">
        <f t="shared" si="14"/>
        <v>504.29664508534438</v>
      </c>
      <c r="J31" s="83">
        <f t="shared" si="14"/>
        <v>881.03651354534759</v>
      </c>
      <c r="K31" s="83">
        <f t="shared" si="14"/>
        <v>1121.9799646434885</v>
      </c>
      <c r="L31" s="83">
        <f t="shared" si="14"/>
        <v>1202.8301886792451</v>
      </c>
      <c r="M31" s="83">
        <f t="shared" si="14"/>
        <v>1123.3038348082596</v>
      </c>
      <c r="N31" s="83">
        <f t="shared" si="14"/>
        <v>1123.9669421487604</v>
      </c>
      <c r="O31" s="83">
        <f t="shared" si="14"/>
        <v>1212.9946839929121</v>
      </c>
      <c r="P31" s="83">
        <f t="shared" si="14"/>
        <v>1141.3711583924351</v>
      </c>
      <c r="Q31" s="83">
        <f t="shared" si="14"/>
        <v>1214.4293317563572</v>
      </c>
      <c r="R31" s="83">
        <f t="shared" si="14"/>
        <v>1625.5621301775147</v>
      </c>
      <c r="S31" s="83">
        <f t="shared" si="14"/>
        <v>1658.7329780935465</v>
      </c>
      <c r="T31" s="83">
        <f t="shared" si="14"/>
        <v>1893.3649289099526</v>
      </c>
      <c r="U31" s="83">
        <f t="shared" si="14"/>
        <v>2079.9051570835804</v>
      </c>
      <c r="V31" s="83">
        <f t="shared" si="14"/>
        <v>1536.6548042704624</v>
      </c>
      <c r="W31" s="83">
        <f t="shared" si="14"/>
        <v>948.36795252225511</v>
      </c>
      <c r="X31" s="83">
        <f t="shared" si="14"/>
        <v>1702.0190023752969</v>
      </c>
      <c r="Y31" s="83">
        <f t="shared" si="14"/>
        <v>1399.697033319562</v>
      </c>
      <c r="Z31" s="83">
        <f t="shared" si="14"/>
        <v>1484.923675983714</v>
      </c>
      <c r="AA31" s="83">
        <f t="shared" si="14"/>
        <v>1894.5403026115796</v>
      </c>
      <c r="AB31" s="83">
        <f t="shared" si="14"/>
        <v>1851.3028850657445</v>
      </c>
      <c r="AC31" s="83">
        <f t="shared" si="14"/>
        <v>1946.8479604449938</v>
      </c>
      <c r="AD31" s="83">
        <f t="shared" si="10"/>
        <v>1995.6341959317303</v>
      </c>
      <c r="AE31" s="83">
        <f t="shared" si="8"/>
        <v>2058.5471292381221</v>
      </c>
      <c r="AF31" s="83">
        <f t="shared" si="8"/>
        <v>2124.347656081266</v>
      </c>
      <c r="AG31" s="83">
        <f t="shared" si="8"/>
        <v>2192.2514669694237</v>
      </c>
      <c r="AH31" s="83">
        <f t="shared" si="8"/>
        <v>2262.3257924246936</v>
      </c>
      <c r="AI31" s="83">
        <f t="shared" si="8"/>
        <v>2334.6400119623695</v>
      </c>
      <c r="AJ31" s="83">
        <f t="shared" si="8"/>
        <v>2409.2657227825362</v>
      </c>
      <c r="AK31" s="83">
        <f t="shared" si="8"/>
        <v>2486.2768106573581</v>
      </c>
      <c r="AL31" s="83">
        <f t="shared" si="8"/>
        <v>2565.7495230842505</v>
      </c>
      <c r="AM31" s="83">
        <f t="shared" si="8"/>
        <v>2647.7625447773576</v>
      </c>
      <c r="AN31" s="83">
        <f t="shared" si="8"/>
        <v>2732.3970755720811</v>
      </c>
      <c r="AO31" s="83">
        <f t="shared" si="8"/>
        <v>2819.7369108197936</v>
      </c>
      <c r="AP31" s="83">
        <f t="shared" si="8"/>
        <v>2909.8685243523296</v>
      </c>
      <c r="AQ31" s="83">
        <f t="shared" si="8"/>
        <v>3002.881154098402</v>
      </c>
      <c r="AR31" s="83">
        <f t="shared" si="8"/>
        <v>3098.8668904367059</v>
      </c>
      <c r="AS31" s="83">
        <f t="shared" si="8"/>
        <v>3197.9207673731926</v>
      </c>
      <c r="AT31" s="83">
        <f t="shared" si="8"/>
        <v>3300.1408566327796</v>
      </c>
      <c r="AU31" s="83">
        <f t="shared" si="8"/>
        <v>3405.6283647586633</v>
      </c>
      <c r="AV31" s="83">
        <f t="shared" si="8"/>
        <v>3514.4877333153659</v>
      </c>
      <c r="AW31" s="83">
        <f t="shared" si="8"/>
        <v>3626.8267422947265</v>
      </c>
      <c r="AX31" s="83">
        <f t="shared" si="8"/>
        <v>3742.7566168272183</v>
      </c>
      <c r="AY31" s="83">
        <f t="shared" si="8"/>
        <v>3862.3921373042463</v>
      </c>
      <c r="AZ31" s="83">
        <f t="shared" si="8"/>
        <v>3985.8517530204517</v>
      </c>
      <c r="BA31" s="83">
        <f t="shared" si="8"/>
        <v>4113.2576994485435</v>
      </c>
      <c r="BB31" s="83">
        <f t="shared" si="8"/>
        <v>4244.7361192627659</v>
      </c>
      <c r="BC31" s="83">
        <f t="shared" si="8"/>
        <v>4380.4171872308261</v>
      </c>
      <c r="BD31" s="83">
        <f t="shared" si="8"/>
        <v>4520.4352390979348</v>
      </c>
      <c r="BE31" s="83">
        <f t="shared" si="8"/>
        <v>4664.9289045905698</v>
      </c>
      <c r="BF31" s="83">
        <f t="shared" si="8"/>
        <v>4814.0412446716418</v>
      </c>
      <c r="BG31" s="83">
        <f t="shared" si="8"/>
        <v>4967.9198931829615</v>
      </c>
      <c r="BH31" s="83">
        <f t="shared" si="8"/>
        <v>5126.7172030152406</v>
      </c>
      <c r="BI31" s="83">
        <f t="shared" si="8"/>
        <v>5290.5903969503552</v>
      </c>
      <c r="BJ31" s="83">
        <f t="shared" si="8"/>
        <v>5459.7017233252118</v>
      </c>
      <c r="BK31" s="83">
        <f t="shared" si="8"/>
        <v>5634.2186166713363</v>
      </c>
      <c r="BL31" s="117">
        <f t="shared" si="8"/>
        <v>5814.3138634892384</v>
      </c>
    </row>
    <row r="32" spans="1:64" x14ac:dyDescent="0.2">
      <c r="A32" s="9" t="s">
        <v>58</v>
      </c>
      <c r="B32" s="7" t="str">
        <f t="shared" ref="B32:AC32" si="15">B9</f>
        <v>Other uses</v>
      </c>
      <c r="C32" s="14" t="str">
        <f t="shared" si="15"/>
        <v>t/a</v>
      </c>
      <c r="D32" s="83">
        <f t="shared" si="15"/>
        <v>1634.2217111597245</v>
      </c>
      <c r="E32" s="83">
        <f t="shared" si="15"/>
        <v>1681.6649438768009</v>
      </c>
      <c r="F32" s="83">
        <f t="shared" si="15"/>
        <v>1705.5274686264208</v>
      </c>
      <c r="G32" s="83">
        <f t="shared" si="15"/>
        <v>1735.6797782203246</v>
      </c>
      <c r="H32" s="83">
        <f t="shared" si="15"/>
        <v>1769.0000000000002</v>
      </c>
      <c r="I32" s="83">
        <f t="shared" si="15"/>
        <v>1828.0753384343734</v>
      </c>
      <c r="J32" s="83">
        <f t="shared" si="15"/>
        <v>3193.7573616018853</v>
      </c>
      <c r="K32" s="83">
        <f t="shared" si="15"/>
        <v>4067.1773718326463</v>
      </c>
      <c r="L32" s="83">
        <f t="shared" si="15"/>
        <v>4360.2594339622647</v>
      </c>
      <c r="M32" s="83">
        <f t="shared" si="15"/>
        <v>4071.9764011799416</v>
      </c>
      <c r="N32" s="83">
        <f t="shared" si="15"/>
        <v>4074.3801652892566</v>
      </c>
      <c r="O32" s="83">
        <f t="shared" si="15"/>
        <v>4397.1057294743068</v>
      </c>
      <c r="P32" s="83">
        <f t="shared" si="15"/>
        <v>4137.4704491725779</v>
      </c>
      <c r="Q32" s="83">
        <f t="shared" si="15"/>
        <v>4402.306327616795</v>
      </c>
      <c r="R32" s="83">
        <f t="shared" si="15"/>
        <v>5892.6627218934909</v>
      </c>
      <c r="S32" s="83">
        <f t="shared" si="15"/>
        <v>6012.907045589106</v>
      </c>
      <c r="T32" s="83">
        <f t="shared" si="15"/>
        <v>6863.4478672985788</v>
      </c>
      <c r="U32" s="83">
        <f t="shared" si="15"/>
        <v>7539.6561944279792</v>
      </c>
      <c r="V32" s="83">
        <f t="shared" si="15"/>
        <v>7939.3831553973905</v>
      </c>
      <c r="W32" s="83">
        <f t="shared" si="15"/>
        <v>5121.1869436201778</v>
      </c>
      <c r="X32" s="83">
        <f t="shared" si="15"/>
        <v>6524.406175771971</v>
      </c>
      <c r="Y32" s="83">
        <f t="shared" si="15"/>
        <v>6998.4851665978094</v>
      </c>
      <c r="Z32" s="83">
        <f t="shared" si="15"/>
        <v>9652.0038938941398</v>
      </c>
      <c r="AA32" s="83">
        <f t="shared" si="15"/>
        <v>4167.9886657454754</v>
      </c>
      <c r="AB32" s="83">
        <f t="shared" si="15"/>
        <v>3702.605770131488</v>
      </c>
      <c r="AC32" s="83">
        <f t="shared" si="15"/>
        <v>3893.6959208899871</v>
      </c>
      <c r="AD32" s="83">
        <f t="shared" si="10"/>
        <v>3991.2683918634602</v>
      </c>
      <c r="AE32" s="83">
        <f t="shared" si="8"/>
        <v>4117.0942584762433</v>
      </c>
      <c r="AF32" s="83">
        <f t="shared" si="8"/>
        <v>4248.6953121625311</v>
      </c>
      <c r="AG32" s="83">
        <f t="shared" si="8"/>
        <v>4384.5029339388466</v>
      </c>
      <c r="AH32" s="83">
        <f t="shared" si="8"/>
        <v>4524.6515848493864</v>
      </c>
      <c r="AI32" s="83">
        <f t="shared" si="8"/>
        <v>4669.2800239247381</v>
      </c>
      <c r="AJ32" s="83">
        <f t="shared" si="8"/>
        <v>4818.5314455650714</v>
      </c>
      <c r="AK32" s="83">
        <f t="shared" si="8"/>
        <v>4972.5536213147152</v>
      </c>
      <c r="AL32" s="83">
        <f t="shared" si="8"/>
        <v>5131.4990461685002</v>
      </c>
      <c r="AM32" s="83">
        <f t="shared" si="8"/>
        <v>5295.5250895547142</v>
      </c>
      <c r="AN32" s="83">
        <f t="shared" si="8"/>
        <v>5464.7941511441613</v>
      </c>
      <c r="AO32" s="83">
        <f t="shared" si="8"/>
        <v>5639.4738216395863</v>
      </c>
      <c r="AP32" s="83">
        <f t="shared" si="8"/>
        <v>5819.7370487046583</v>
      </c>
      <c r="AQ32" s="83">
        <f t="shared" si="8"/>
        <v>6005.7623081968022</v>
      </c>
      <c r="AR32" s="83">
        <f t="shared" si="8"/>
        <v>6197.7337808734101</v>
      </c>
      <c r="AS32" s="83">
        <f t="shared" si="8"/>
        <v>6395.8415347463833</v>
      </c>
      <c r="AT32" s="83">
        <f t="shared" si="8"/>
        <v>6600.2817132655573</v>
      </c>
      <c r="AU32" s="83">
        <f t="shared" si="8"/>
        <v>6811.2567295173249</v>
      </c>
      <c r="AV32" s="83">
        <f t="shared" si="8"/>
        <v>7028.9754666307299</v>
      </c>
      <c r="AW32" s="83">
        <f t="shared" si="8"/>
        <v>7253.6534845894512</v>
      </c>
      <c r="AX32" s="83">
        <f t="shared" si="8"/>
        <v>7485.5132336544348</v>
      </c>
      <c r="AY32" s="83">
        <f t="shared" si="8"/>
        <v>7724.7842746084907</v>
      </c>
      <c r="AZ32" s="83">
        <f t="shared" si="8"/>
        <v>7971.7035060409016</v>
      </c>
      <c r="BA32" s="83">
        <f t="shared" si="8"/>
        <v>8226.5153988970851</v>
      </c>
      <c r="BB32" s="83">
        <f t="shared" si="8"/>
        <v>8489.47223852553</v>
      </c>
      <c r="BC32" s="83">
        <f t="shared" si="8"/>
        <v>8760.8343744616504</v>
      </c>
      <c r="BD32" s="83">
        <f t="shared" si="8"/>
        <v>9040.8704781958677</v>
      </c>
      <c r="BE32" s="83">
        <f t="shared" si="8"/>
        <v>9329.8578091811378</v>
      </c>
      <c r="BF32" s="83">
        <f t="shared" si="8"/>
        <v>9628.0824893432818</v>
      </c>
      <c r="BG32" s="83">
        <f t="shared" si="8"/>
        <v>9935.8397863659211</v>
      </c>
      <c r="BH32" s="83">
        <f t="shared" si="8"/>
        <v>10253.434406030479</v>
      </c>
      <c r="BI32" s="83">
        <f t="shared" si="8"/>
        <v>10581.180793900709</v>
      </c>
      <c r="BJ32" s="83">
        <f t="shared" si="8"/>
        <v>10919.403446650422</v>
      </c>
      <c r="BK32" s="83">
        <f t="shared" si="8"/>
        <v>11268.437233342671</v>
      </c>
      <c r="BL32" s="117">
        <f t="shared" si="8"/>
        <v>11628.627726978475</v>
      </c>
    </row>
    <row r="33" spans="1:65" x14ac:dyDescent="0.2">
      <c r="A33" s="9" t="s">
        <v>58</v>
      </c>
      <c r="B33" s="7" t="str">
        <f t="shared" ref="B33:C45" si="16">B10</f>
        <v>-</v>
      </c>
      <c r="C33" s="14" t="str">
        <f t="shared" si="16"/>
        <v>t/a</v>
      </c>
    </row>
    <row r="34" spans="1:65" x14ac:dyDescent="0.2">
      <c r="A34" s="9" t="s">
        <v>58</v>
      </c>
      <c r="B34" s="7" t="str">
        <f t="shared" si="16"/>
        <v>-</v>
      </c>
      <c r="C34" s="14" t="str">
        <f t="shared" si="16"/>
        <v>t/a</v>
      </c>
    </row>
    <row r="35" spans="1:65" x14ac:dyDescent="0.2">
      <c r="A35" s="9" t="s">
        <v>58</v>
      </c>
      <c r="B35" s="7" t="str">
        <f t="shared" si="16"/>
        <v>-</v>
      </c>
      <c r="C35" s="14" t="str">
        <f t="shared" si="16"/>
        <v>t/a</v>
      </c>
    </row>
    <row r="36" spans="1:65" x14ac:dyDescent="0.2">
      <c r="A36" s="9" t="s">
        <v>58</v>
      </c>
      <c r="B36" s="7" t="str">
        <f t="shared" si="16"/>
        <v>-</v>
      </c>
      <c r="C36" s="14" t="str">
        <f t="shared" si="16"/>
        <v>t/a</v>
      </c>
    </row>
    <row r="37" spans="1:65" x14ac:dyDescent="0.2">
      <c r="A37" s="9" t="s">
        <v>58</v>
      </c>
      <c r="B37" s="7" t="str">
        <f t="shared" si="16"/>
        <v>-</v>
      </c>
      <c r="C37" s="14" t="str">
        <f t="shared" si="16"/>
        <v>t/a</v>
      </c>
    </row>
    <row r="38" spans="1:65" x14ac:dyDescent="0.2">
      <c r="A38" s="9" t="s">
        <v>58</v>
      </c>
      <c r="B38" s="7" t="str">
        <f t="shared" si="16"/>
        <v>-</v>
      </c>
      <c r="C38" s="14" t="str">
        <f t="shared" si="16"/>
        <v>t/a</v>
      </c>
    </row>
    <row r="39" spans="1:65" x14ac:dyDescent="0.2">
      <c r="A39" s="9" t="s">
        <v>58</v>
      </c>
      <c r="B39" s="7" t="str">
        <f t="shared" si="16"/>
        <v>-</v>
      </c>
      <c r="C39" s="14" t="str">
        <f t="shared" si="16"/>
        <v>t/a</v>
      </c>
    </row>
    <row r="40" spans="1:65" x14ac:dyDescent="0.2">
      <c r="A40" s="9" t="s">
        <v>58</v>
      </c>
      <c r="B40" s="7" t="str">
        <f t="shared" si="16"/>
        <v>-</v>
      </c>
      <c r="C40" s="14" t="str">
        <f t="shared" si="16"/>
        <v>t/a</v>
      </c>
    </row>
    <row r="41" spans="1:65" x14ac:dyDescent="0.2">
      <c r="A41" s="9" t="s">
        <v>58</v>
      </c>
      <c r="B41" s="7" t="str">
        <f t="shared" si="16"/>
        <v>-</v>
      </c>
      <c r="C41" s="14" t="str">
        <f t="shared" si="16"/>
        <v>t/a</v>
      </c>
    </row>
    <row r="42" spans="1:65" x14ac:dyDescent="0.2">
      <c r="A42" s="9" t="s">
        <v>58</v>
      </c>
      <c r="B42" s="7" t="str">
        <f t="shared" si="16"/>
        <v>-</v>
      </c>
      <c r="C42" s="14" t="str">
        <f t="shared" si="16"/>
        <v>t/a</v>
      </c>
    </row>
    <row r="43" spans="1:65" x14ac:dyDescent="0.2">
      <c r="A43" s="9" t="s">
        <v>58</v>
      </c>
      <c r="B43" s="7" t="str">
        <f t="shared" si="16"/>
        <v>-</v>
      </c>
      <c r="C43" s="14" t="str">
        <f t="shared" si="16"/>
        <v>t/a</v>
      </c>
    </row>
    <row r="44" spans="1:65" x14ac:dyDescent="0.2">
      <c r="A44" s="9" t="s">
        <v>58</v>
      </c>
      <c r="B44" s="7" t="str">
        <f t="shared" si="16"/>
        <v>-</v>
      </c>
      <c r="C44" s="14" t="str">
        <f t="shared" si="16"/>
        <v>t/a</v>
      </c>
    </row>
    <row r="45" spans="1:65" s="28" customFormat="1" ht="16" thickBot="1" x14ac:dyDescent="0.25">
      <c r="A45" s="39" t="s">
        <v>58</v>
      </c>
      <c r="B45" s="32" t="str">
        <f t="shared" si="16"/>
        <v>-</v>
      </c>
      <c r="C45" s="38" t="str">
        <f t="shared" si="16"/>
        <v>t/a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112"/>
      <c r="BM45" s="27"/>
    </row>
    <row r="46" spans="1:65" s="53" customFormat="1" ht="17" thickTop="1" thickBot="1" x14ac:dyDescent="0.25">
      <c r="A46" s="50"/>
      <c r="B46" s="51" t="s">
        <v>64</v>
      </c>
      <c r="C46" s="52" t="s">
        <v>2</v>
      </c>
      <c r="D46" s="49">
        <f>SUM(D26:D45)</f>
        <v>5635.2472798611179</v>
      </c>
      <c r="E46" s="49">
        <f t="shared" ref="E46" si="17">SUM(E26:E45)</f>
        <v>5798.844634057933</v>
      </c>
      <c r="F46" s="49">
        <f t="shared" ref="F46" si="18">SUM(F26:F45)</f>
        <v>5881.1292021600711</v>
      </c>
      <c r="G46" s="49">
        <f t="shared" ref="G46" si="19">SUM(G26:G45)</f>
        <v>5985.1026835183602</v>
      </c>
      <c r="H46" s="49">
        <f t="shared" ref="H46" si="20">SUM(H26:H45)</f>
        <v>6100</v>
      </c>
      <c r="I46" s="49">
        <f t="shared" ref="I46" si="21">SUM(I26:I45)</f>
        <v>6303.7080635668044</v>
      </c>
      <c r="J46" s="49">
        <f t="shared" ref="J46" si="22">SUM(J26:J45)</f>
        <v>11012.956419316844</v>
      </c>
      <c r="K46" s="49">
        <f t="shared" ref="K46" si="23">SUM(K26:K45)</f>
        <v>14024.749558043606</v>
      </c>
      <c r="L46" s="49">
        <f t="shared" ref="L46" si="24">SUM(L26:L45)</f>
        <v>15035.377358490565</v>
      </c>
      <c r="M46" s="49">
        <f t="shared" ref="M46" si="25">SUM(M26:M45)</f>
        <v>14041.297935103245</v>
      </c>
      <c r="N46" s="49">
        <f t="shared" ref="N46" si="26">SUM(N26:N45)</f>
        <v>14049.586776859504</v>
      </c>
      <c r="O46" s="49">
        <f t="shared" ref="O46" si="27">SUM(O26:O45)</f>
        <v>15162.433549911402</v>
      </c>
      <c r="P46" s="49">
        <f t="shared" ref="P46" si="28">SUM(P26:P45)</f>
        <v>14267.13947990544</v>
      </c>
      <c r="Q46" s="49">
        <f t="shared" ref="Q46" si="29">SUM(Q26:Q45)</f>
        <v>15180.366646954466</v>
      </c>
      <c r="R46" s="49">
        <f t="shared" ref="R46" si="30">SUM(R26:R45)</f>
        <v>20319.526627218933</v>
      </c>
      <c r="S46" s="49">
        <f t="shared" ref="S46" si="31">SUM(S26:S45)</f>
        <v>20734.16222616933</v>
      </c>
      <c r="T46" s="49">
        <f t="shared" ref="T46" si="32">SUM(T26:T45)</f>
        <v>23667.061611374407</v>
      </c>
      <c r="U46" s="49">
        <f t="shared" ref="U46" si="33">SUM(U26:U45)</f>
        <v>26258.802608180198</v>
      </c>
      <c r="V46" s="49">
        <f t="shared" ref="V46" si="34">SUM(V26:V45)</f>
        <v>25610.913404507708</v>
      </c>
      <c r="W46" s="49">
        <f t="shared" ref="W46" si="35">SUM(W26:W45)</f>
        <v>18967.359050445102</v>
      </c>
      <c r="X46" s="49">
        <f t="shared" ref="X46" si="36">SUM(X26:X45)</f>
        <v>28366.983372921619</v>
      </c>
      <c r="Y46" s="49">
        <f t="shared" ref="Y46" si="37">SUM(Y26:Y45)</f>
        <v>34307.137524748672</v>
      </c>
      <c r="Z46" s="49">
        <f t="shared" ref="Z46" si="38">SUM(Z26:Z45)</f>
        <v>35995.0010586563</v>
      </c>
      <c r="AA46" s="49">
        <f t="shared" ref="AA46" si="39">SUM(AA26:AA45)</f>
        <v>35527.79857574404</v>
      </c>
      <c r="AB46" s="49">
        <f t="shared" ref="AB46" si="40">SUM(AB26:AB45)</f>
        <v>33738.626004813625</v>
      </c>
      <c r="AC46" s="49">
        <f t="shared" ref="AC46" si="41">SUM(AC26:AC45)</f>
        <v>34020.13459689603</v>
      </c>
      <c r="AD46" s="49">
        <f t="shared" ref="AD46" si="42">SUM(AD26:AD45)</f>
        <v>34872.648163160993</v>
      </c>
      <c r="AE46" s="49">
        <f t="shared" ref="AE46" si="43">SUM(AE26:AE45)</f>
        <v>35972.01827446634</v>
      </c>
      <c r="AF46" s="49">
        <f t="shared" ref="AF46" si="44">SUM(AF26:AF45)</f>
        <v>37121.847549906408</v>
      </c>
      <c r="AG46" s="49">
        <f t="shared" ref="AG46" si="45">SUM(AG26:AG45)</f>
        <v>38308.430597474886</v>
      </c>
      <c r="AH46" s="49">
        <f t="shared" ref="AH46" si="46">SUM(AH26:AH45)</f>
        <v>39532.942234855174</v>
      </c>
      <c r="AI46" s="49">
        <f t="shared" ref="AI46" si="47">SUM(AI26:AI45)</f>
        <v>40796.59483224593</v>
      </c>
      <c r="AJ46" s="49">
        <f t="shared" ref="AJ46" si="48">SUM(AJ26:AJ45)</f>
        <v>42100.639512710244</v>
      </c>
      <c r="AK46" s="49">
        <f t="shared" ref="AK46" si="49">SUM(AK26:AK45)</f>
        <v>43446.367390893385</v>
      </c>
      <c r="AL46" s="49">
        <f t="shared" ref="AL46" si="50">SUM(AL26:AL45)</f>
        <v>44835.110851335623</v>
      </c>
      <c r="AM46" s="49">
        <f t="shared" ref="AM46" si="51">SUM(AM26:AM45)</f>
        <v>46268.244867645735</v>
      </c>
      <c r="AN46" s="49">
        <f t="shared" ref="AN46" si="52">SUM(AN26:AN45)</f>
        <v>47747.18836384124</v>
      </c>
      <c r="AO46" s="49">
        <f t="shared" ref="AO46" si="53">SUM(AO26:AO45)</f>
        <v>49273.40561920347</v>
      </c>
      <c r="AP46" s="49">
        <f t="shared" ref="AP46" si="54">SUM(AP26:AP45)</f>
        <v>50848.407718037844</v>
      </c>
      <c r="AQ46" s="49">
        <f t="shared" ref="AQ46" si="55">SUM(AQ26:AQ45)</f>
        <v>52473.754045775408</v>
      </c>
      <c r="AR46" s="49">
        <f t="shared" ref="AR46" si="56">SUM(AR26:AR45)</f>
        <v>54151.053832896374</v>
      </c>
      <c r="AS46" s="49">
        <f t="shared" ref="AS46" si="57">SUM(AS26:AS45)</f>
        <v>55881.967748204588</v>
      </c>
      <c r="AT46" s="49">
        <f t="shared" ref="AT46" si="58">SUM(AT26:AT45)</f>
        <v>57668.209543030207</v>
      </c>
      <c r="AU46" s="49">
        <f t="shared" ref="AU46" si="59">SUM(AU26:AU45)</f>
        <v>59511.547747988661</v>
      </c>
      <c r="AV46" s="49">
        <f t="shared" ref="AV46" si="60">SUM(AV26:AV45)</f>
        <v>61413.807423975712</v>
      </c>
      <c r="AW46" s="49">
        <f t="shared" ref="AW46" si="61">SUM(AW26:AW45)</f>
        <v>63376.871969132189</v>
      </c>
      <c r="AX46" s="49">
        <f t="shared" ref="AX46" si="62">SUM(AX26:AX45)</f>
        <v>65402.684983567677</v>
      </c>
      <c r="AY46" s="49">
        <f t="shared" ref="AY46" si="63">SUM(AY26:AY45)</f>
        <v>67493.252193689157</v>
      </c>
      <c r="AZ46" s="49">
        <f t="shared" ref="AZ46" si="64">SUM(AZ26:AZ45)</f>
        <v>69650.643438040031</v>
      </c>
      <c r="BA46" s="49">
        <f t="shared" ref="BA46" si="65">SUM(BA26:BA45)</f>
        <v>71876.994716615416</v>
      </c>
      <c r="BB46" s="49">
        <f t="shared" ref="BB46" si="66">SUM(BB26:BB45)</f>
        <v>74174.510305683129</v>
      </c>
      <c r="BC46" s="49">
        <f t="shared" ref="BC46" si="67">SUM(BC26:BC45)</f>
        <v>76545.464940203703</v>
      </c>
      <c r="BD46" s="49">
        <f t="shared" ref="BD46" si="68">SUM(BD26:BD45)</f>
        <v>78992.206066010694</v>
      </c>
      <c r="BE46" s="49">
        <f t="shared" ref="BE46" si="69">SUM(BE26:BE45)</f>
        <v>81517.156163980719</v>
      </c>
      <c r="BF46" s="49">
        <f t="shared" ref="BF46" si="70">SUM(BF26:BF45)</f>
        <v>84122.815148494687</v>
      </c>
      <c r="BG46" s="49">
        <f t="shared" ref="BG46" si="71">SUM(BG26:BG45)</f>
        <v>86811.762842564742</v>
      </c>
      <c r="BH46" s="49">
        <f t="shared" ref="BH46" si="72">SUM(BH26:BH45)</f>
        <v>89586.661532077356</v>
      </c>
      <c r="BI46" s="49">
        <f t="shared" ref="BI46" si="73">SUM(BI26:BI45)</f>
        <v>92450.258601681911</v>
      </c>
      <c r="BJ46" s="49">
        <f t="shared" ref="BJ46" si="74">SUM(BJ26:BJ45)</f>
        <v>95405.389254933951</v>
      </c>
      <c r="BK46" s="49">
        <f t="shared" ref="BK46" si="75">SUM(BK26:BK45)</f>
        <v>98454.979321386912</v>
      </c>
      <c r="BL46" s="106">
        <f t="shared" ref="BL46" si="76">SUM(BL26:BL45)</f>
        <v>101602.04815341109</v>
      </c>
    </row>
    <row r="47" spans="1:65" ht="16" thickTop="1" x14ac:dyDescent="0.2"/>
    <row r="48" spans="1:65" s="45" customFormat="1" ht="76" x14ac:dyDescent="0.2">
      <c r="A48" s="40" t="s">
        <v>59</v>
      </c>
      <c r="B48" s="41" t="e">
        <f ca="1">MID(CELL("Dateiname",$B$2),FIND("]", CELL("Dateiname",$B$2))+1,31)</f>
        <v>#VALUE!</v>
      </c>
      <c r="C48" s="42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BL48" s="109"/>
    </row>
    <row r="49" spans="1:19" x14ac:dyDescent="0.2">
      <c r="A49" s="9" t="s">
        <v>59</v>
      </c>
      <c r="B49" s="33" t="s">
        <v>63</v>
      </c>
      <c r="C49" s="36" t="s">
        <v>63</v>
      </c>
      <c r="D49" s="492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0" t="s">
        <v>51</v>
      </c>
      <c r="S49" s="491"/>
    </row>
    <row r="50" spans="1:19" ht="42" x14ac:dyDescent="0.2">
      <c r="A50" s="9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77">D50+10</f>
        <v>2000</v>
      </c>
      <c r="F50" s="15">
        <f t="shared" si="77"/>
        <v>2010</v>
      </c>
      <c r="G50" s="15">
        <f t="shared" si="77"/>
        <v>2020</v>
      </c>
      <c r="H50" s="15">
        <f t="shared" si="77"/>
        <v>2030</v>
      </c>
      <c r="I50" s="15">
        <f t="shared" si="77"/>
        <v>2040</v>
      </c>
      <c r="J50" s="16">
        <f t="shared" si="77"/>
        <v>2050</v>
      </c>
      <c r="K50" s="37">
        <v>1990</v>
      </c>
      <c r="L50" s="15">
        <f t="shared" ref="L50:Q50" si="78">K50+10</f>
        <v>2000</v>
      </c>
      <c r="M50" s="15">
        <f t="shared" si="78"/>
        <v>2010</v>
      </c>
      <c r="N50" s="15">
        <f t="shared" si="78"/>
        <v>2020</v>
      </c>
      <c r="O50" s="15">
        <f t="shared" si="78"/>
        <v>2030</v>
      </c>
      <c r="P50" s="15">
        <f t="shared" si="78"/>
        <v>2040</v>
      </c>
      <c r="Q50" s="16">
        <f t="shared" si="78"/>
        <v>2050</v>
      </c>
      <c r="R50" s="29" t="s">
        <v>60</v>
      </c>
      <c r="S50" s="30" t="s">
        <v>61</v>
      </c>
    </row>
    <row r="51" spans="1:19" x14ac:dyDescent="0.2">
      <c r="A51" s="9" t="s">
        <v>59</v>
      </c>
      <c r="B51" s="7" t="str">
        <f>B3</f>
        <v>Batteries</v>
      </c>
      <c r="C51" s="36" t="s">
        <v>63</v>
      </c>
      <c r="D51" s="120">
        <f>Data_Junne!D31</f>
        <v>0</v>
      </c>
      <c r="E51" s="122">
        <f>(G51-D51)/(G$50-D$50)*(E$50-D$50)+D51</f>
        <v>0</v>
      </c>
      <c r="F51" s="122">
        <f>(G51-E51)/(G$50-E$50)*(F$50-E$50)+E51</f>
        <v>0</v>
      </c>
      <c r="G51" s="120">
        <f>Data_Junne!E31</f>
        <v>0</v>
      </c>
      <c r="H51" s="122">
        <f>(J51-G51)/(J$50-G$50)*(H$50-G$50)+G51</f>
        <v>0</v>
      </c>
      <c r="I51" s="122">
        <f>(J51-H51)/(J$50-H$50)*(I$50-H$50)+H51</f>
        <v>0</v>
      </c>
      <c r="J51" s="121">
        <f>Data_Junne!F31</f>
        <v>0</v>
      </c>
      <c r="K51" s="120">
        <f t="shared" ref="K51:N57" si="79">D51</f>
        <v>0</v>
      </c>
      <c r="L51" s="120">
        <f t="shared" si="79"/>
        <v>0</v>
      </c>
      <c r="M51" s="120">
        <f t="shared" si="79"/>
        <v>0</v>
      </c>
      <c r="N51" s="120">
        <f t="shared" si="79"/>
        <v>0</v>
      </c>
      <c r="O51" s="122">
        <f>(Q51-N51)/(Q$50-N$50)*(O$50-N$50)+N51</f>
        <v>0</v>
      </c>
      <c r="P51" s="122">
        <f>(Q51-O51)/(Q$50-O$50)*(P$50-O$50)+O51</f>
        <v>0</v>
      </c>
      <c r="Q51" s="121">
        <f>Data_Junne!G31</f>
        <v>0</v>
      </c>
      <c r="R51" s="57">
        <f>Data_Junne!R76</f>
        <v>5</v>
      </c>
      <c r="S51" s="18">
        <v>1.6E-2</v>
      </c>
    </row>
    <row r="52" spans="1:19" x14ac:dyDescent="0.2">
      <c r="A52" s="9" t="s">
        <v>59</v>
      </c>
      <c r="B52" s="7" t="str">
        <f t="shared" ref="B52:B57" si="80">B4</f>
        <v>Ceramics and glasses</v>
      </c>
      <c r="C52" s="36" t="s">
        <v>63</v>
      </c>
      <c r="D52" s="120">
        <f>D51</f>
        <v>0</v>
      </c>
      <c r="E52" s="122">
        <f t="shared" ref="E52:E57" si="81">(G52-D52)/(G$50-D$50)*(E$50-D$50)+D52</f>
        <v>0</v>
      </c>
      <c r="F52" s="122">
        <f t="shared" ref="F52:F57" si="82">(G52-E52)/(G$50-E$50)*(F$50-E$50)+E52</f>
        <v>0</v>
      </c>
      <c r="G52" s="120">
        <f>G51</f>
        <v>0</v>
      </c>
      <c r="H52" s="122">
        <f t="shared" ref="H52:H57" si="83">(J52-G52)/(J$50-G$50)*(H$50-G$50)+G52</f>
        <v>0</v>
      </c>
      <c r="I52" s="122">
        <f t="shared" ref="I52:I57" si="84">(J52-H52)/(J$50-H$50)*(I$50-H$50)+H52</f>
        <v>0</v>
      </c>
      <c r="J52" s="123">
        <f>J51</f>
        <v>0</v>
      </c>
      <c r="K52" s="120">
        <f t="shared" si="79"/>
        <v>0</v>
      </c>
      <c r="L52" s="120">
        <f t="shared" si="79"/>
        <v>0</v>
      </c>
      <c r="M52" s="120">
        <f t="shared" si="79"/>
        <v>0</v>
      </c>
      <c r="N52" s="120">
        <f t="shared" si="79"/>
        <v>0</v>
      </c>
      <c r="O52" s="122">
        <f t="shared" ref="O52:O56" si="85">(Q52-N52)/(Q$50-N$50)*(O$50-N$50)+N52</f>
        <v>0</v>
      </c>
      <c r="P52" s="122">
        <f t="shared" ref="P52:P56" si="86">(Q52-O52)/(Q$50-O$50)*(P$50-O$50)+O52</f>
        <v>0</v>
      </c>
      <c r="Q52" s="123">
        <f>Q51</f>
        <v>0</v>
      </c>
      <c r="R52" s="57">
        <f>Data_Junne!R79</f>
        <v>8</v>
      </c>
      <c r="S52" s="18">
        <v>1.6E-2</v>
      </c>
    </row>
    <row r="53" spans="1:19" x14ac:dyDescent="0.2">
      <c r="A53" s="9" t="s">
        <v>59</v>
      </c>
      <c r="B53" s="7" t="str">
        <f t="shared" si="80"/>
        <v>Lubricating greases</v>
      </c>
      <c r="C53" s="36" t="s">
        <v>63</v>
      </c>
      <c r="D53" s="120">
        <f t="shared" ref="D53:D57" si="87">D52</f>
        <v>0</v>
      </c>
      <c r="E53" s="122">
        <f t="shared" si="81"/>
        <v>0</v>
      </c>
      <c r="F53" s="122">
        <f t="shared" si="82"/>
        <v>0</v>
      </c>
      <c r="G53" s="120">
        <f t="shared" ref="G53:G57" si="88">G52</f>
        <v>0</v>
      </c>
      <c r="H53" s="122">
        <f t="shared" si="83"/>
        <v>0</v>
      </c>
      <c r="I53" s="122">
        <f t="shared" si="84"/>
        <v>0</v>
      </c>
      <c r="J53" s="123">
        <f t="shared" ref="J53:J57" si="89">J52</f>
        <v>0</v>
      </c>
      <c r="K53" s="120">
        <f t="shared" si="79"/>
        <v>0</v>
      </c>
      <c r="L53" s="120">
        <f t="shared" si="79"/>
        <v>0</v>
      </c>
      <c r="M53" s="120">
        <f t="shared" si="79"/>
        <v>0</v>
      </c>
      <c r="N53" s="120">
        <f t="shared" si="79"/>
        <v>0</v>
      </c>
      <c r="O53" s="122">
        <f t="shared" si="85"/>
        <v>0</v>
      </c>
      <c r="P53" s="122">
        <f t="shared" si="86"/>
        <v>0</v>
      </c>
      <c r="Q53" s="123">
        <f t="shared" ref="Q53:Q57" si="90">Q52</f>
        <v>0</v>
      </c>
      <c r="R53" s="57">
        <f>Data_Junne!R80</f>
        <v>2</v>
      </c>
      <c r="S53" s="18">
        <v>1.6E-2</v>
      </c>
    </row>
    <row r="54" spans="1:19" x14ac:dyDescent="0.2">
      <c r="A54" s="9" t="s">
        <v>59</v>
      </c>
      <c r="B54" s="7" t="str">
        <f t="shared" si="80"/>
        <v>Polymer production</v>
      </c>
      <c r="C54" s="36" t="s">
        <v>63</v>
      </c>
      <c r="D54" s="120">
        <f t="shared" si="87"/>
        <v>0</v>
      </c>
      <c r="E54" s="122">
        <f t="shared" si="81"/>
        <v>0</v>
      </c>
      <c r="F54" s="122">
        <f t="shared" si="82"/>
        <v>0</v>
      </c>
      <c r="G54" s="120">
        <f t="shared" si="88"/>
        <v>0</v>
      </c>
      <c r="H54" s="122">
        <f t="shared" si="83"/>
        <v>0</v>
      </c>
      <c r="I54" s="122">
        <f t="shared" si="84"/>
        <v>0</v>
      </c>
      <c r="J54" s="123">
        <f t="shared" si="89"/>
        <v>0</v>
      </c>
      <c r="K54" s="120">
        <f t="shared" si="79"/>
        <v>0</v>
      </c>
      <c r="L54" s="120">
        <f t="shared" si="79"/>
        <v>0</v>
      </c>
      <c r="M54" s="120">
        <f t="shared" si="79"/>
        <v>0</v>
      </c>
      <c r="N54" s="120">
        <f t="shared" si="79"/>
        <v>0</v>
      </c>
      <c r="O54" s="122">
        <f t="shared" si="85"/>
        <v>0</v>
      </c>
      <c r="P54" s="122">
        <f t="shared" si="86"/>
        <v>0</v>
      </c>
      <c r="Q54" s="123">
        <f t="shared" si="90"/>
        <v>0</v>
      </c>
      <c r="R54" s="57">
        <f>Data_Junne!R81</f>
        <v>5</v>
      </c>
      <c r="S54" s="18">
        <v>1.6E-2</v>
      </c>
    </row>
    <row r="55" spans="1:19" x14ac:dyDescent="0.2">
      <c r="A55" s="9" t="s">
        <v>59</v>
      </c>
      <c r="B55" s="7" t="str">
        <f t="shared" si="80"/>
        <v>Continuous casting mold flux powders</v>
      </c>
      <c r="C55" s="36" t="s">
        <v>63</v>
      </c>
      <c r="D55" s="120">
        <f t="shared" si="87"/>
        <v>0</v>
      </c>
      <c r="E55" s="122">
        <f t="shared" si="81"/>
        <v>0</v>
      </c>
      <c r="F55" s="122">
        <f t="shared" si="82"/>
        <v>0</v>
      </c>
      <c r="G55" s="120">
        <f t="shared" si="88"/>
        <v>0</v>
      </c>
      <c r="H55" s="122">
        <f t="shared" si="83"/>
        <v>0</v>
      </c>
      <c r="I55" s="122">
        <f t="shared" si="84"/>
        <v>0</v>
      </c>
      <c r="J55" s="123">
        <f t="shared" si="89"/>
        <v>0</v>
      </c>
      <c r="K55" s="120">
        <f t="shared" si="79"/>
        <v>0</v>
      </c>
      <c r="L55" s="120">
        <f t="shared" si="79"/>
        <v>0</v>
      </c>
      <c r="M55" s="120">
        <f t="shared" si="79"/>
        <v>0</v>
      </c>
      <c r="N55" s="120">
        <f t="shared" si="79"/>
        <v>0</v>
      </c>
      <c r="O55" s="122">
        <f t="shared" si="85"/>
        <v>0</v>
      </c>
      <c r="P55" s="122">
        <f t="shared" si="86"/>
        <v>0</v>
      </c>
      <c r="Q55" s="123">
        <f t="shared" si="90"/>
        <v>0</v>
      </c>
      <c r="R55" s="57">
        <f>Data_Junne!R82</f>
        <v>0</v>
      </c>
      <c r="S55" s="18">
        <v>1.6E-2</v>
      </c>
    </row>
    <row r="56" spans="1:19" x14ac:dyDescent="0.2">
      <c r="A56" s="9" t="s">
        <v>59</v>
      </c>
      <c r="B56" s="7" t="str">
        <f t="shared" si="80"/>
        <v>Air treatment</v>
      </c>
      <c r="C56" s="36" t="s">
        <v>63</v>
      </c>
      <c r="D56" s="120">
        <f t="shared" si="87"/>
        <v>0</v>
      </c>
      <c r="E56" s="122">
        <f t="shared" si="81"/>
        <v>0</v>
      </c>
      <c r="F56" s="122">
        <f t="shared" si="82"/>
        <v>0</v>
      </c>
      <c r="G56" s="120">
        <f t="shared" si="88"/>
        <v>0</v>
      </c>
      <c r="H56" s="122">
        <f t="shared" si="83"/>
        <v>0</v>
      </c>
      <c r="I56" s="122">
        <f t="shared" si="84"/>
        <v>0</v>
      </c>
      <c r="J56" s="123">
        <f t="shared" si="89"/>
        <v>0</v>
      </c>
      <c r="K56" s="120">
        <f t="shared" si="79"/>
        <v>0</v>
      </c>
      <c r="L56" s="120">
        <f t="shared" si="79"/>
        <v>0</v>
      </c>
      <c r="M56" s="120">
        <f t="shared" si="79"/>
        <v>0</v>
      </c>
      <c r="N56" s="120">
        <f t="shared" si="79"/>
        <v>0</v>
      </c>
      <c r="O56" s="122">
        <f t="shared" si="85"/>
        <v>0</v>
      </c>
      <c r="P56" s="122">
        <f t="shared" si="86"/>
        <v>0</v>
      </c>
      <c r="Q56" s="123">
        <f t="shared" si="90"/>
        <v>0</v>
      </c>
      <c r="R56" s="57">
        <f>Data_Junne!R83</f>
        <v>5</v>
      </c>
      <c r="S56" s="18">
        <v>1.6E-2</v>
      </c>
    </row>
    <row r="57" spans="1:19" x14ac:dyDescent="0.2">
      <c r="A57" s="9" t="s">
        <v>59</v>
      </c>
      <c r="B57" s="7" t="str">
        <f t="shared" si="80"/>
        <v>Other uses</v>
      </c>
      <c r="C57" s="36" t="s">
        <v>63</v>
      </c>
      <c r="D57" s="120">
        <f t="shared" si="87"/>
        <v>0</v>
      </c>
      <c r="E57" s="122">
        <f t="shared" si="81"/>
        <v>0</v>
      </c>
      <c r="F57" s="122">
        <f t="shared" si="82"/>
        <v>0</v>
      </c>
      <c r="G57" s="120">
        <f t="shared" si="88"/>
        <v>0</v>
      </c>
      <c r="H57" s="122">
        <f t="shared" si="83"/>
        <v>0</v>
      </c>
      <c r="I57" s="122">
        <f t="shared" si="84"/>
        <v>0</v>
      </c>
      <c r="J57" s="123">
        <f t="shared" si="89"/>
        <v>0</v>
      </c>
      <c r="K57" s="120">
        <f t="shared" si="79"/>
        <v>0</v>
      </c>
      <c r="L57" s="120">
        <f t="shared" si="79"/>
        <v>0</v>
      </c>
      <c r="M57" s="120">
        <f t="shared" si="79"/>
        <v>0</v>
      </c>
      <c r="N57" s="120">
        <f t="shared" si="79"/>
        <v>0</v>
      </c>
      <c r="O57" s="122">
        <f>(Q57-N57)/(Q$50-N$50)*(O$50-N$50)+N57</f>
        <v>0</v>
      </c>
      <c r="P57" s="122">
        <f>(Q57-O57)/(Q$50-O$50)*(P$50-O$50)+O57</f>
        <v>0</v>
      </c>
      <c r="Q57" s="123">
        <f t="shared" si="90"/>
        <v>0</v>
      </c>
      <c r="R57" s="57">
        <f>Data_Junne!R84</f>
        <v>10</v>
      </c>
      <c r="S57" s="18">
        <v>1.6E-2</v>
      </c>
    </row>
    <row r="58" spans="1:19" x14ac:dyDescent="0.2">
      <c r="A58" s="9" t="s">
        <v>59</v>
      </c>
      <c r="B58" s="2" t="str">
        <f t="shared" ref="B58:B70" si="91">B33</f>
        <v>-</v>
      </c>
      <c r="C58" s="36" t="s">
        <v>63</v>
      </c>
      <c r="D58" s="96"/>
      <c r="E58" s="96"/>
      <c r="F58" s="96"/>
      <c r="G58" s="96"/>
      <c r="H58" s="96"/>
      <c r="I58" s="96"/>
      <c r="J58" s="231"/>
      <c r="K58" s="96"/>
      <c r="L58" s="96"/>
      <c r="M58" s="96"/>
      <c r="N58" s="96"/>
      <c r="O58" s="96"/>
      <c r="P58" s="96"/>
      <c r="Q58" s="231"/>
      <c r="S58" s="232"/>
    </row>
    <row r="59" spans="1:19" x14ac:dyDescent="0.2">
      <c r="A59" s="9" t="s">
        <v>59</v>
      </c>
      <c r="B59" s="2" t="str">
        <f t="shared" si="91"/>
        <v>-</v>
      </c>
      <c r="C59" s="36" t="s">
        <v>63</v>
      </c>
      <c r="D59" s="96"/>
      <c r="E59" s="96"/>
      <c r="F59" s="96"/>
      <c r="G59" s="96"/>
      <c r="H59" s="96"/>
      <c r="I59" s="96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s="9" t="s">
        <v>59</v>
      </c>
      <c r="B60" s="2" t="str">
        <f t="shared" si="91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s="9" t="s">
        <v>59</v>
      </c>
      <c r="B61" s="2" t="str">
        <f t="shared" si="91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s="9" t="s">
        <v>59</v>
      </c>
      <c r="B62" s="2" t="str">
        <f t="shared" si="91"/>
        <v>-</v>
      </c>
      <c r="C62" s="36" t="s">
        <v>63</v>
      </c>
      <c r="D62" s="96"/>
      <c r="E62" s="96"/>
      <c r="F62" s="96"/>
      <c r="G62" s="96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s="9" t="s">
        <v>59</v>
      </c>
      <c r="B63" s="2" t="str">
        <f t="shared" si="91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s="9" t="s">
        <v>59</v>
      </c>
      <c r="B64" s="2" t="str">
        <f t="shared" si="91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64" x14ac:dyDescent="0.2">
      <c r="A65" s="9" t="s">
        <v>59</v>
      </c>
      <c r="B65" s="2" t="str">
        <f t="shared" si="91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64" x14ac:dyDescent="0.2">
      <c r="A66" s="9" t="s">
        <v>59</v>
      </c>
      <c r="B66" s="2" t="str">
        <f t="shared" si="91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64" x14ac:dyDescent="0.2">
      <c r="A67" s="9" t="s">
        <v>59</v>
      </c>
      <c r="B67" s="2" t="str">
        <f t="shared" si="91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64" x14ac:dyDescent="0.2">
      <c r="A68" s="9" t="s">
        <v>59</v>
      </c>
      <c r="B68" s="2" t="str">
        <f t="shared" si="91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64" x14ac:dyDescent="0.2">
      <c r="A69" s="9" t="s">
        <v>59</v>
      </c>
      <c r="B69" s="2" t="str">
        <f t="shared" si="91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64" s="102" customFormat="1" ht="16" thickBot="1" x14ac:dyDescent="0.25">
      <c r="A70" s="99" t="s">
        <v>59</v>
      </c>
      <c r="B70" s="307" t="str">
        <f t="shared" si="91"/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BL70" s="110"/>
    </row>
    <row r="71" spans="1:64" ht="16" thickTop="1" x14ac:dyDescent="0.2">
      <c r="C71" s="36"/>
      <c r="D71" s="96"/>
      <c r="E71" s="493" t="s">
        <v>150</v>
      </c>
      <c r="F71" s="493"/>
      <c r="G71" s="493"/>
      <c r="H71" s="493"/>
      <c r="I71" s="493"/>
      <c r="J71" s="493"/>
      <c r="K71" s="493"/>
      <c r="L71" s="96"/>
      <c r="M71" s="96"/>
      <c r="N71" s="96"/>
      <c r="O71" s="96"/>
      <c r="P71" s="96"/>
      <c r="Q71" s="97"/>
      <c r="S71" s="98"/>
    </row>
    <row r="72" spans="1:64" x14ac:dyDescent="0.2">
      <c r="C72" s="36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64" x14ac:dyDescent="0.2">
      <c r="C73" s="36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64" x14ac:dyDescent="0.2">
      <c r="C74" s="36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O74" s="96"/>
      <c r="P74" s="96"/>
      <c r="Q74" s="97"/>
      <c r="S74" s="98"/>
    </row>
    <row r="76" spans="1:64" x14ac:dyDescent="0.2"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</row>
    <row r="77" spans="1:64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113">
        <v>2050</v>
      </c>
    </row>
    <row r="78" spans="1:64" x14ac:dyDescent="0.2">
      <c r="B78" s="65" t="s">
        <v>87</v>
      </c>
      <c r="C78" s="65" t="s">
        <v>2</v>
      </c>
      <c r="D78" s="66">
        <f>E78/(1+D82)</f>
        <v>5635.2472798611179</v>
      </c>
      <c r="E78" s="66">
        <f>F78/(1+E82)</f>
        <v>5798.844634057933</v>
      </c>
      <c r="F78" s="66">
        <f>G78/(1+F82)</f>
        <v>5881.1292021600711</v>
      </c>
      <c r="G78" s="66">
        <f>H78/(1+G82)</f>
        <v>5985.1026835183602</v>
      </c>
      <c r="H78" s="236">
        <f>Data_Junne!C5</f>
        <v>6100</v>
      </c>
      <c r="I78" s="236">
        <f>Data_Junne!D5</f>
        <v>6300</v>
      </c>
      <c r="J78" s="236">
        <f>Data_Junne!E5</f>
        <v>11000</v>
      </c>
      <c r="K78" s="236">
        <f>Data_Junne!F5</f>
        <v>14000</v>
      </c>
      <c r="L78" s="236">
        <f>Data_Junne!G5</f>
        <v>15000</v>
      </c>
      <c r="M78" s="236">
        <f>Data_Junne!H5</f>
        <v>14000</v>
      </c>
      <c r="N78" s="236">
        <f>Data_Junne!I5</f>
        <v>14000</v>
      </c>
      <c r="O78" s="236">
        <f>Data_Junne!J5</f>
        <v>15100</v>
      </c>
      <c r="P78" s="236">
        <f>Data_Junne!K5</f>
        <v>14200</v>
      </c>
      <c r="Q78" s="236">
        <f>Data_Junne!L5</f>
        <v>15100</v>
      </c>
      <c r="R78" s="236">
        <f>Data_Junne!M5</f>
        <v>20200</v>
      </c>
      <c r="S78" s="236">
        <f>Data_Junne!N5</f>
        <v>20600</v>
      </c>
      <c r="T78" s="236">
        <f>Data_Junne!O5</f>
        <v>23500</v>
      </c>
      <c r="U78" s="236">
        <f>Data_Junne!P5</f>
        <v>25800</v>
      </c>
      <c r="V78" s="236">
        <f>Data_Junne!Q5</f>
        <v>25400</v>
      </c>
      <c r="W78" s="236">
        <f>Data_Junne!R5</f>
        <v>18800</v>
      </c>
      <c r="X78" s="236">
        <f>Data_Junne!S5</f>
        <v>28100</v>
      </c>
      <c r="Y78" s="236">
        <f>Data_Junne!T5</f>
        <v>34100</v>
      </c>
      <c r="Z78" s="236">
        <f>Data_Junne!U5</f>
        <v>35000</v>
      </c>
      <c r="AA78" s="236">
        <f>Data_Junne!V5</f>
        <v>34000</v>
      </c>
      <c r="AB78" s="236">
        <f>Data_Junne!W5</f>
        <v>31700</v>
      </c>
      <c r="AC78" s="236">
        <f>Data_Junne!X5</f>
        <v>31500</v>
      </c>
      <c r="AD78" s="236">
        <f>Data_Junne!Y5</f>
        <v>38000</v>
      </c>
      <c r="AE78" s="236">
        <f>Data_Junne!Z5</f>
        <v>69000</v>
      </c>
      <c r="AF78" s="236">
        <f>Data_Junne!AA5</f>
        <v>95000</v>
      </c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114"/>
    </row>
    <row r="79" spans="1:64" x14ac:dyDescent="0.2">
      <c r="B79" s="65" t="s">
        <v>88</v>
      </c>
      <c r="C79" s="65" t="s">
        <v>96</v>
      </c>
      <c r="D79" s="70">
        <f t="shared" ref="D79:F79" si="92">E79</f>
        <v>0</v>
      </c>
      <c r="E79" s="70">
        <f t="shared" si="92"/>
        <v>0</v>
      </c>
      <c r="F79" s="70">
        <f t="shared" si="92"/>
        <v>0</v>
      </c>
      <c r="G79" s="70">
        <f>H79</f>
        <v>0</v>
      </c>
      <c r="H79" s="240">
        <f>Data_Junne!D21</f>
        <v>0</v>
      </c>
      <c r="I79" s="70">
        <f t="shared" ref="I79:X79" si="93">($Y$79-$H$79)/($Y$77-$H$77)+H79</f>
        <v>5.8823529411764712E-4</v>
      </c>
      <c r="J79" s="70">
        <f t="shared" si="93"/>
        <v>1.1764705882352942E-3</v>
      </c>
      <c r="K79" s="70">
        <f t="shared" si="93"/>
        <v>1.7647058823529412E-3</v>
      </c>
      <c r="L79" s="70">
        <f t="shared" si="93"/>
        <v>2.3529411764705885E-3</v>
      </c>
      <c r="M79" s="70">
        <f t="shared" si="93"/>
        <v>2.9411764705882357E-3</v>
      </c>
      <c r="N79" s="70">
        <f t="shared" si="93"/>
        <v>3.5294117647058829E-3</v>
      </c>
      <c r="O79" s="70">
        <f t="shared" si="93"/>
        <v>4.1176470588235297E-3</v>
      </c>
      <c r="P79" s="70">
        <f t="shared" si="93"/>
        <v>4.7058823529411769E-3</v>
      </c>
      <c r="Q79" s="70">
        <f t="shared" si="93"/>
        <v>5.2941176470588241E-3</v>
      </c>
      <c r="R79" s="70">
        <f t="shared" si="93"/>
        <v>5.8823529411764714E-3</v>
      </c>
      <c r="S79" s="70">
        <f t="shared" si="93"/>
        <v>6.4705882352941186E-3</v>
      </c>
      <c r="T79" s="70">
        <f t="shared" si="93"/>
        <v>7.0588235294117658E-3</v>
      </c>
      <c r="U79" s="70">
        <f t="shared" si="93"/>
        <v>7.647058823529413E-3</v>
      </c>
      <c r="V79" s="70">
        <f t="shared" si="93"/>
        <v>8.2352941176470594E-3</v>
      </c>
      <c r="W79" s="70">
        <f t="shared" si="93"/>
        <v>8.8235294117647058E-3</v>
      </c>
      <c r="X79" s="70">
        <f t="shared" si="93"/>
        <v>9.4117647058823521E-3</v>
      </c>
      <c r="Y79" s="240">
        <f>Data_Junne!E21</f>
        <v>0.01</v>
      </c>
      <c r="Z79" s="70">
        <f>($AC$79-$Y$79)/($AC$77-$Y$77)+Y79</f>
        <v>3.2500000000000001E-2</v>
      </c>
      <c r="AA79" s="70">
        <f>($AC$79-$Y$79)/($AC$77-$Y$77)+Z79</f>
        <v>5.5000000000000007E-2</v>
      </c>
      <c r="AB79" s="70">
        <f>($AC$79-$Y$79)/($AC$77-$Y$77)+AA79</f>
        <v>7.7500000000000013E-2</v>
      </c>
      <c r="AC79" s="240">
        <f>Data_Junne!F21</f>
        <v>0.1</v>
      </c>
      <c r="AD79" s="70">
        <f>AC79</f>
        <v>0.1</v>
      </c>
      <c r="AE79" s="70">
        <f t="shared" ref="AE79:AF79" si="94">AD79</f>
        <v>0.1</v>
      </c>
      <c r="AF79" s="70">
        <f t="shared" si="94"/>
        <v>0.1</v>
      </c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114"/>
    </row>
    <row r="80" spans="1:64" x14ac:dyDescent="0.2">
      <c r="B80" s="65" t="s">
        <v>90</v>
      </c>
      <c r="C80" s="65" t="s">
        <v>2</v>
      </c>
      <c r="D80" s="74">
        <f t="shared" ref="D80:AF80" si="95">D78/(1-D79)</f>
        <v>5635.2472798611179</v>
      </c>
      <c r="E80" s="74">
        <f t="shared" si="95"/>
        <v>5798.844634057933</v>
      </c>
      <c r="F80" s="74">
        <f t="shared" si="95"/>
        <v>5881.1292021600711</v>
      </c>
      <c r="G80" s="74">
        <f t="shared" si="95"/>
        <v>5985.1026835183602</v>
      </c>
      <c r="H80" s="74">
        <f t="shared" si="95"/>
        <v>6100</v>
      </c>
      <c r="I80" s="74">
        <f t="shared" si="95"/>
        <v>6303.7080635668044</v>
      </c>
      <c r="J80" s="74">
        <f t="shared" si="95"/>
        <v>11012.956419316844</v>
      </c>
      <c r="K80" s="74">
        <f t="shared" si="95"/>
        <v>14024.749558043606</v>
      </c>
      <c r="L80" s="74">
        <f t="shared" si="95"/>
        <v>15035.377358490565</v>
      </c>
      <c r="M80" s="74">
        <f t="shared" si="95"/>
        <v>14041.297935103245</v>
      </c>
      <c r="N80" s="74">
        <f t="shared" si="95"/>
        <v>14049.586776859504</v>
      </c>
      <c r="O80" s="74">
        <f t="shared" si="95"/>
        <v>15162.4335499114</v>
      </c>
      <c r="P80" s="74">
        <f t="shared" si="95"/>
        <v>14267.139479905438</v>
      </c>
      <c r="Q80" s="74">
        <f t="shared" si="95"/>
        <v>15180.366646954464</v>
      </c>
      <c r="R80" s="74">
        <f t="shared" si="95"/>
        <v>20319.526627218933</v>
      </c>
      <c r="S80" s="74">
        <f t="shared" si="95"/>
        <v>20734.16222616933</v>
      </c>
      <c r="T80" s="74">
        <f t="shared" si="95"/>
        <v>23667.061611374407</v>
      </c>
      <c r="U80" s="74">
        <f t="shared" si="95"/>
        <v>25998.814463544753</v>
      </c>
      <c r="V80" s="74">
        <f t="shared" si="95"/>
        <v>25610.913404507708</v>
      </c>
      <c r="W80" s="74">
        <f t="shared" si="95"/>
        <v>18967.359050445102</v>
      </c>
      <c r="X80" s="74">
        <f t="shared" si="95"/>
        <v>28366.983372921615</v>
      </c>
      <c r="Y80" s="74">
        <f t="shared" si="95"/>
        <v>34444.444444444445</v>
      </c>
      <c r="Z80" s="74">
        <f t="shared" si="95"/>
        <v>36175.710594315242</v>
      </c>
      <c r="AA80" s="74">
        <f t="shared" si="95"/>
        <v>35978.835978835981</v>
      </c>
      <c r="AB80" s="74">
        <f t="shared" si="95"/>
        <v>34363.143631436316</v>
      </c>
      <c r="AC80" s="74">
        <f t="shared" si="95"/>
        <v>35000</v>
      </c>
      <c r="AD80" s="74">
        <f t="shared" si="95"/>
        <v>42222.222222222219</v>
      </c>
      <c r="AE80" s="74">
        <f t="shared" si="95"/>
        <v>76666.666666666672</v>
      </c>
      <c r="AF80" s="74">
        <f t="shared" si="95"/>
        <v>105555.55555555555</v>
      </c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114"/>
    </row>
    <row r="81" spans="2:64" x14ac:dyDescent="0.2">
      <c r="B81" s="65" t="s">
        <v>113</v>
      </c>
      <c r="C81" s="65" t="s">
        <v>112</v>
      </c>
      <c r="D81" s="65"/>
      <c r="E81" s="65"/>
      <c r="F81" s="65"/>
      <c r="G81" s="65"/>
      <c r="H81" s="238">
        <f>Data_Junne!H12</f>
        <v>27775143989513.414</v>
      </c>
      <c r="I81" s="238">
        <f>Data_Junne!I12</f>
        <v>30871299176585.324</v>
      </c>
      <c r="J81" s="238">
        <f>Data_Junne!J12</f>
        <v>31554611848953.711</v>
      </c>
      <c r="K81" s="238">
        <f>Data_Junne!K12</f>
        <v>31439654102117.227</v>
      </c>
      <c r="L81" s="238">
        <f>Data_Junne!L12</f>
        <v>31378238438014.801</v>
      </c>
      <c r="M81" s="238">
        <f>Data_Junne!M12</f>
        <v>32542670419598.578</v>
      </c>
      <c r="N81" s="238">
        <f>Data_Junne!N12</f>
        <v>33587693547097.469</v>
      </c>
      <c r="O81" s="238">
        <f>Data_Junne!O12</f>
        <v>33395802459156.605</v>
      </c>
      <c r="P81" s="238">
        <f>Data_Junne!P12</f>
        <v>34673851851456.359</v>
      </c>
      <c r="Q81" s="238">
        <f>Data_Junne!Q12</f>
        <v>38902297749904.883</v>
      </c>
      <c r="R81" s="238">
        <f>Data_Junne!R12</f>
        <v>43816538823929.734</v>
      </c>
      <c r="S81" s="238">
        <f>Data_Junne!S12</f>
        <v>47457385124885.992</v>
      </c>
      <c r="T81" s="238">
        <f>Data_Junne!T12</f>
        <v>51448273094746.703</v>
      </c>
      <c r="U81" s="238">
        <f>Data_Junne!U12</f>
        <v>57968336365870.703</v>
      </c>
      <c r="V81" s="238">
        <f>Data_Junne!V12</f>
        <v>63611588400560.234</v>
      </c>
      <c r="W81" s="238">
        <f>Data_Junne!W12</f>
        <v>60334107287212.547</v>
      </c>
      <c r="X81" s="238">
        <f>Data_Junne!X12</f>
        <v>66051180948591.086</v>
      </c>
      <c r="Y81" s="238">
        <f>Data_Junne!Y12</f>
        <v>73393151742719.984</v>
      </c>
      <c r="Z81" s="238">
        <f>Data_Junne!Z12</f>
        <v>75085087909756.328</v>
      </c>
      <c r="AA81" s="238">
        <f>Data_Junne!AA12</f>
        <v>77236276160204.391</v>
      </c>
      <c r="AB81" s="238">
        <f>Data_Junne!AB12</f>
        <v>79332625229254.609</v>
      </c>
      <c r="AC81" s="238">
        <f>Data_Junne!AC12</f>
        <v>75049412247228</v>
      </c>
      <c r="AD81" s="238">
        <f>Data_Junne!AD12</f>
        <v>76163840829219.797</v>
      </c>
      <c r="AE81" s="238">
        <f>Data_Junne!AE12</f>
        <v>80950587981543.969</v>
      </c>
      <c r="AF81" s="238">
        <f>Data_Junne!AF12</f>
        <v>85909727209568.547</v>
      </c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114"/>
    </row>
    <row r="82" spans="2:64" x14ac:dyDescent="0.2">
      <c r="B82" s="65" t="s">
        <v>95</v>
      </c>
      <c r="C82" s="65" t="s">
        <v>96</v>
      </c>
      <c r="D82" s="239">
        <f>Data_Junne!D13</f>
        <v>2.9031087026379226E-2</v>
      </c>
      <c r="E82" s="239">
        <f>Data_Junne!E13</f>
        <v>1.4189821127274627E-2</v>
      </c>
      <c r="F82" s="239">
        <f>Data_Junne!F13</f>
        <v>1.7679169728170619E-2</v>
      </c>
      <c r="G82" s="239">
        <f>Data_Junne!G13</f>
        <v>1.919721725043104E-2</v>
      </c>
      <c r="H82" s="239">
        <f>Data_Junne!H13</f>
        <v>3.00934126700119E-2</v>
      </c>
      <c r="I82" s="239">
        <f>Data_Junne!I13</f>
        <v>3.0198107378750335E-2</v>
      </c>
      <c r="J82" s="239">
        <f>Data_Junne!J13</f>
        <v>3.3850487537748108E-2</v>
      </c>
      <c r="K82" s="239">
        <f>Data_Junne!K13</f>
        <v>3.7021175088052444E-2</v>
      </c>
      <c r="L82" s="239">
        <f>Data_Junne!L13</f>
        <v>2.531202957774582E-2</v>
      </c>
      <c r="M82" s="239">
        <f>Data_Junne!M13</f>
        <v>3.254335484385848E-2</v>
      </c>
      <c r="N82" s="239">
        <f>Data_Junne!N13</f>
        <v>4.3891329362688511E-2</v>
      </c>
      <c r="O82" s="239">
        <f>Data_Junne!O13</f>
        <v>1.9141730481363056E-2</v>
      </c>
      <c r="P82" s="239">
        <f>Data_Junne!P13</f>
        <v>2.1574361132315971E-2</v>
      </c>
      <c r="Q82" s="239">
        <f>Data_Junne!Q13</f>
        <v>2.9053347547782948E-2</v>
      </c>
      <c r="R82" s="239">
        <f>Data_Junne!R13</f>
        <v>4.4482888076225323E-2</v>
      </c>
      <c r="S82" s="239">
        <f>Data_Junne!S13</f>
        <v>3.8298695047111975E-2</v>
      </c>
      <c r="T82" s="239">
        <f>Data_Junne!T13</f>
        <v>4.3059442370184227E-2</v>
      </c>
      <c r="U82" s="239">
        <f>Data_Junne!U13</f>
        <v>4.2291088104619942E-2</v>
      </c>
      <c r="V82" s="239">
        <f>Data_Junne!V13</f>
        <v>1.8201777534932545E-2</v>
      </c>
      <c r="W82" s="239">
        <f>Data_Junne!W13</f>
        <v>-1.7351831624627608E-2</v>
      </c>
      <c r="X82" s="239">
        <f>Data_Junne!X13</f>
        <v>4.3121769358489388E-2</v>
      </c>
      <c r="Y82" s="239">
        <f>Data_Junne!Y13</f>
        <v>3.1815369072369891E-2</v>
      </c>
      <c r="Z82" s="239">
        <f>Data_Junne!Z13</f>
        <v>2.5069381682618398E-2</v>
      </c>
      <c r="AA82" s="239">
        <f>Data_Junne!AA13</f>
        <v>2.6158897500646105E-2</v>
      </c>
      <c r="AB82" s="239">
        <f>Data_Junne!AB13</f>
        <v>2.8558723606858932E-2</v>
      </c>
      <c r="AC82" s="239">
        <f>Data_Junne!AC13</f>
        <v>2.8556780665940095E-2</v>
      </c>
      <c r="AD82" s="239">
        <f>Data_Junne!AD13</f>
        <v>2.5059088576996801E-2</v>
      </c>
      <c r="AE82" s="239">
        <f>Data_Junne!AE13</f>
        <v>3.1525283258146714E-2</v>
      </c>
      <c r="AF82" s="239">
        <f>Data_Junne!AF13</f>
        <v>3.1964547184060402E-2</v>
      </c>
      <c r="AG82" s="239">
        <f>Data_Junne!AG13</f>
        <v>3.1964547184060388E-2</v>
      </c>
      <c r="AH82" s="239">
        <f>Data_Junne!AH13</f>
        <v>3.1964547184060388E-2</v>
      </c>
      <c r="AI82" s="239">
        <f>Data_Junne!AI13</f>
        <v>3.1964547184060388E-2</v>
      </c>
      <c r="AJ82" s="239">
        <f>Data_Junne!AJ13</f>
        <v>3.1964547184060388E-2</v>
      </c>
      <c r="AK82" s="239">
        <f>Data_Junne!AK13</f>
        <v>3.1964547184060388E-2</v>
      </c>
      <c r="AL82" s="239">
        <f>Data_Junne!AL13</f>
        <v>3.1964547184060388E-2</v>
      </c>
      <c r="AM82" s="239">
        <f>Data_Junne!AM13</f>
        <v>3.1964547184060388E-2</v>
      </c>
      <c r="AN82" s="239">
        <f>Data_Junne!AN13</f>
        <v>3.1964547184060388E-2</v>
      </c>
      <c r="AO82" s="239">
        <f>Data_Junne!AO13</f>
        <v>3.1964547184060388E-2</v>
      </c>
      <c r="AP82" s="239">
        <f>Data_Junne!AP13</f>
        <v>3.1964547184060388E-2</v>
      </c>
      <c r="AQ82" s="239">
        <f>Data_Junne!AQ13</f>
        <v>3.1964547184060388E-2</v>
      </c>
      <c r="AR82" s="239">
        <f>Data_Junne!AR13</f>
        <v>3.1964547184060388E-2</v>
      </c>
      <c r="AS82" s="239">
        <f>Data_Junne!AS13</f>
        <v>3.1964547184060388E-2</v>
      </c>
      <c r="AT82" s="239">
        <f>Data_Junne!AT13</f>
        <v>3.1964547184060388E-2</v>
      </c>
      <c r="AU82" s="239">
        <f>Data_Junne!AU13</f>
        <v>3.1964547184060388E-2</v>
      </c>
      <c r="AV82" s="239">
        <f>Data_Junne!AV13</f>
        <v>3.1964547184060388E-2</v>
      </c>
      <c r="AW82" s="239">
        <f>Data_Junne!AW13</f>
        <v>3.1964547184060388E-2</v>
      </c>
      <c r="AX82" s="239">
        <f>Data_Junne!AX13</f>
        <v>3.1964547184060388E-2</v>
      </c>
      <c r="AY82" s="239">
        <f>Data_Junne!AY13</f>
        <v>3.1964547184060388E-2</v>
      </c>
      <c r="AZ82" s="239">
        <f>Data_Junne!AZ13</f>
        <v>3.1964547184060388E-2</v>
      </c>
      <c r="BA82" s="239">
        <f>Data_Junne!BA13</f>
        <v>3.1964547184060388E-2</v>
      </c>
      <c r="BB82" s="239">
        <f>Data_Junne!BB13</f>
        <v>3.1964547184060388E-2</v>
      </c>
      <c r="BC82" s="239">
        <f>Data_Junne!BC13</f>
        <v>3.1964547184060388E-2</v>
      </c>
      <c r="BD82" s="239">
        <f>Data_Junne!BD13</f>
        <v>3.1964547184060388E-2</v>
      </c>
      <c r="BE82" s="239">
        <f>Data_Junne!BE13</f>
        <v>3.1964547184060388E-2</v>
      </c>
      <c r="BF82" s="239">
        <f>Data_Junne!BF13</f>
        <v>3.1964547184060388E-2</v>
      </c>
      <c r="BG82" s="239">
        <f>Data_Junne!BG13</f>
        <v>3.1964547184060388E-2</v>
      </c>
      <c r="BH82" s="239">
        <f>Data_Junne!BH13</f>
        <v>3.1964547184060388E-2</v>
      </c>
      <c r="BI82" s="239">
        <f>Data_Junne!BI13</f>
        <v>3.1964547184060388E-2</v>
      </c>
      <c r="BJ82" s="239">
        <f>Data_Junne!BJ13</f>
        <v>3.1964547184060388E-2</v>
      </c>
      <c r="BK82" s="239">
        <f>Data_Junne!BK13</f>
        <v>3.1964547184060388E-2</v>
      </c>
      <c r="BL82" s="239">
        <f>Data_Junne!BL13</f>
        <v>3.1964547184060388E-2</v>
      </c>
    </row>
    <row r="83" spans="2:64" x14ac:dyDescent="0.2">
      <c r="B83" s="64" t="s">
        <v>107</v>
      </c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114"/>
    </row>
    <row r="84" spans="2:64" x14ac:dyDescent="0.2">
      <c r="B84" s="236" t="str">
        <f>Data_Junne!B76</f>
        <v>Batteries</v>
      </c>
      <c r="C84" s="65" t="s">
        <v>96</v>
      </c>
      <c r="D84" s="70">
        <f t="shared" ref="D84:R92" si="96">E84</f>
        <v>0.19</v>
      </c>
      <c r="E84" s="70">
        <f t="shared" si="96"/>
        <v>0.19</v>
      </c>
      <c r="F84" s="70">
        <f t="shared" si="96"/>
        <v>0.19</v>
      </c>
      <c r="G84" s="70">
        <f t="shared" si="96"/>
        <v>0.19</v>
      </c>
      <c r="H84" s="70">
        <f t="shared" si="96"/>
        <v>0.19</v>
      </c>
      <c r="I84" s="70">
        <f t="shared" si="96"/>
        <v>0.19</v>
      </c>
      <c r="J84" s="70">
        <f t="shared" si="96"/>
        <v>0.19</v>
      </c>
      <c r="K84" s="70">
        <f t="shared" si="96"/>
        <v>0.19</v>
      </c>
      <c r="L84" s="70">
        <f t="shared" si="96"/>
        <v>0.19</v>
      </c>
      <c r="M84" s="70">
        <f t="shared" si="96"/>
        <v>0.19</v>
      </c>
      <c r="N84" s="70">
        <f t="shared" si="96"/>
        <v>0.19</v>
      </c>
      <c r="O84" s="70">
        <f t="shared" si="96"/>
        <v>0.19</v>
      </c>
      <c r="P84" s="70">
        <f t="shared" si="96"/>
        <v>0.19</v>
      </c>
      <c r="Q84" s="70">
        <f t="shared" si="96"/>
        <v>0.19</v>
      </c>
      <c r="R84" s="70">
        <f t="shared" si="96"/>
        <v>0.19</v>
      </c>
      <c r="S84" s="70">
        <f>T84</f>
        <v>0.19</v>
      </c>
      <c r="T84" s="240">
        <f>Data_Junne!C76</f>
        <v>0.19</v>
      </c>
      <c r="U84" s="240">
        <f>Data_Junne!D76</f>
        <v>0.2</v>
      </c>
      <c r="V84" s="240">
        <f>Data_Junne!E76</f>
        <v>0.25</v>
      </c>
      <c r="W84" s="240">
        <f>Data_Junne!F76</f>
        <v>0.23</v>
      </c>
      <c r="X84" s="240">
        <f>Data_Junne!G76</f>
        <v>0.23</v>
      </c>
      <c r="Y84" s="240">
        <f>Data_Junne!H76</f>
        <v>0.27</v>
      </c>
      <c r="Z84" s="240">
        <f>Data_Junne!I76</f>
        <v>0.22</v>
      </c>
      <c r="AA84" s="240">
        <f>Data_Junne!J76</f>
        <v>0.28999999999999998</v>
      </c>
      <c r="AB84" s="240">
        <f>Data_Junne!K76</f>
        <v>0.31</v>
      </c>
      <c r="AC84" s="240">
        <f>Data_Junne!L76</f>
        <v>0.35</v>
      </c>
      <c r="AD84" s="240">
        <f>Data_Junne!M76</f>
        <v>0.39</v>
      </c>
      <c r="AE84" s="240">
        <f>Data_Junne!N76</f>
        <v>0.46</v>
      </c>
      <c r="AF84" s="240">
        <f>Data_Junne!O76</f>
        <v>0.55500000000000005</v>
      </c>
      <c r="AG84" s="240">
        <f>Data_Junne!P76</f>
        <v>0.65</v>
      </c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114"/>
    </row>
    <row r="85" spans="2:64" x14ac:dyDescent="0.2">
      <c r="B85" s="314" t="str">
        <f>Data_Junne!B77</f>
        <v>of which demand for energy applications</v>
      </c>
      <c r="C85" s="65" t="s">
        <v>96</v>
      </c>
      <c r="D85" s="70">
        <f t="shared" si="96"/>
        <v>0</v>
      </c>
      <c r="E85" s="70">
        <f t="shared" si="96"/>
        <v>0</v>
      </c>
      <c r="F85" s="70">
        <f t="shared" si="96"/>
        <v>0</v>
      </c>
      <c r="G85" s="70">
        <f t="shared" si="96"/>
        <v>0</v>
      </c>
      <c r="H85" s="70">
        <f t="shared" si="96"/>
        <v>0</v>
      </c>
      <c r="I85" s="70">
        <f t="shared" si="96"/>
        <v>0</v>
      </c>
      <c r="J85" s="70">
        <f t="shared" si="96"/>
        <v>0</v>
      </c>
      <c r="K85" s="70">
        <f t="shared" si="96"/>
        <v>0</v>
      </c>
      <c r="L85" s="70">
        <f t="shared" si="96"/>
        <v>0</v>
      </c>
      <c r="M85" s="70">
        <f t="shared" si="96"/>
        <v>0</v>
      </c>
      <c r="N85" s="70">
        <f t="shared" si="96"/>
        <v>0</v>
      </c>
      <c r="O85" s="70">
        <f t="shared" si="96"/>
        <v>0</v>
      </c>
      <c r="P85" s="70">
        <f t="shared" si="96"/>
        <v>0</v>
      </c>
      <c r="Q85" s="70">
        <f t="shared" si="96"/>
        <v>0</v>
      </c>
      <c r="R85" s="70">
        <f t="shared" si="96"/>
        <v>0</v>
      </c>
      <c r="S85" s="70">
        <f t="shared" ref="S85:S92" si="97">T85</f>
        <v>0</v>
      </c>
      <c r="T85" s="240">
        <f>Data_Junne!C77</f>
        <v>0</v>
      </c>
      <c r="U85" s="240">
        <f>Data_Junne!D77</f>
        <v>0</v>
      </c>
      <c r="V85" s="240">
        <f>Data_Junne!E77</f>
        <v>0</v>
      </c>
      <c r="W85" s="240">
        <f>Data_Junne!F77</f>
        <v>0</v>
      </c>
      <c r="X85" s="240">
        <f>Data_Junne!G77</f>
        <v>0</v>
      </c>
      <c r="Y85" s="70">
        <f>($AC$85-$X$85)/($AC$77-$X$77)+X85</f>
        <v>5.7777777777777775E-2</v>
      </c>
      <c r="Z85" s="70">
        <f>($AC$85-$X$85)/($AC$77-$X$77)+Y85</f>
        <v>0.11555555555555555</v>
      </c>
      <c r="AA85" s="70">
        <f>($AC$85-$X$85)/($AC$77-$X$77)+Z85</f>
        <v>0.17333333333333334</v>
      </c>
      <c r="AB85" s="70">
        <f>($AC$85-$X$85)/($AC$77-$X$77)+AA85</f>
        <v>0.2311111111111111</v>
      </c>
      <c r="AC85" s="73">
        <f>13/45</f>
        <v>0.28888888888888886</v>
      </c>
      <c r="AD85" s="70">
        <f>($AH$85-$AC$85)/($AH$77-$AC$77)+AC85</f>
        <v>0.35591111111111107</v>
      </c>
      <c r="AE85" s="70">
        <f>($AH$85-$AC$85)/($AH$77-$AC$77)+AD85</f>
        <v>0.42293333333333327</v>
      </c>
      <c r="AF85" s="70">
        <f>($AH$85-$AC$85)/($AH$77-$AC$77)+AE85</f>
        <v>0.48995555555555548</v>
      </c>
      <c r="AG85" s="70">
        <f>($AH$85-$AC$85)/($AH$77-$AC$77)+AF85</f>
        <v>0.55697777777777768</v>
      </c>
      <c r="AH85" s="73">
        <f>(76+2)/125</f>
        <v>0.624</v>
      </c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114"/>
    </row>
    <row r="86" spans="2:64" x14ac:dyDescent="0.2">
      <c r="B86" s="314" t="str">
        <f>Data_Junne!B78</f>
        <v>of which demand for non-energy applications</v>
      </c>
      <c r="C86" s="65" t="s">
        <v>96</v>
      </c>
      <c r="D86" s="70">
        <f t="shared" si="96"/>
        <v>1</v>
      </c>
      <c r="E86" s="70">
        <f t="shared" si="96"/>
        <v>1</v>
      </c>
      <c r="F86" s="70">
        <f t="shared" si="96"/>
        <v>1</v>
      </c>
      <c r="G86" s="70">
        <f t="shared" si="96"/>
        <v>1</v>
      </c>
      <c r="H86" s="70">
        <f t="shared" si="96"/>
        <v>1</v>
      </c>
      <c r="I86" s="70">
        <f t="shared" si="96"/>
        <v>1</v>
      </c>
      <c r="J86" s="70">
        <f t="shared" si="96"/>
        <v>1</v>
      </c>
      <c r="K86" s="70">
        <f t="shared" si="96"/>
        <v>1</v>
      </c>
      <c r="L86" s="70">
        <f t="shared" si="96"/>
        <v>1</v>
      </c>
      <c r="M86" s="70">
        <f t="shared" si="96"/>
        <v>1</v>
      </c>
      <c r="N86" s="70">
        <f t="shared" si="96"/>
        <v>1</v>
      </c>
      <c r="O86" s="70">
        <f t="shared" si="96"/>
        <v>1</v>
      </c>
      <c r="P86" s="70">
        <f t="shared" si="96"/>
        <v>1</v>
      </c>
      <c r="Q86" s="70">
        <f t="shared" si="96"/>
        <v>1</v>
      </c>
      <c r="R86" s="70">
        <f t="shared" si="96"/>
        <v>1</v>
      </c>
      <c r="S86" s="70">
        <f t="shared" si="97"/>
        <v>1</v>
      </c>
      <c r="T86" s="73">
        <f t="shared" ref="T86:AG86" si="98">1-T85</f>
        <v>1</v>
      </c>
      <c r="U86" s="73">
        <f t="shared" si="98"/>
        <v>1</v>
      </c>
      <c r="V86" s="73">
        <f t="shared" si="98"/>
        <v>1</v>
      </c>
      <c r="W86" s="73">
        <f t="shared" si="98"/>
        <v>1</v>
      </c>
      <c r="X86" s="73">
        <f t="shared" si="98"/>
        <v>1</v>
      </c>
      <c r="Y86" s="73">
        <f t="shared" si="98"/>
        <v>0.94222222222222218</v>
      </c>
      <c r="Z86" s="73">
        <f t="shared" si="98"/>
        <v>0.88444444444444448</v>
      </c>
      <c r="AA86" s="73">
        <f t="shared" si="98"/>
        <v>0.82666666666666666</v>
      </c>
      <c r="AB86" s="73">
        <f t="shared" si="98"/>
        <v>0.76888888888888896</v>
      </c>
      <c r="AC86" s="73">
        <f t="shared" si="98"/>
        <v>0.71111111111111114</v>
      </c>
      <c r="AD86" s="73">
        <f t="shared" si="98"/>
        <v>0.64408888888888893</v>
      </c>
      <c r="AE86" s="73">
        <f t="shared" si="98"/>
        <v>0.57706666666666673</v>
      </c>
      <c r="AF86" s="73">
        <f t="shared" si="98"/>
        <v>0.51004444444444452</v>
      </c>
      <c r="AG86" s="73">
        <f t="shared" si="98"/>
        <v>0.44302222222222232</v>
      </c>
      <c r="AH86" s="73">
        <f>1-AH85</f>
        <v>0.376</v>
      </c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114"/>
    </row>
    <row r="87" spans="2:64" x14ac:dyDescent="0.2">
      <c r="B87" s="236" t="str">
        <f>Data_Junne!B79</f>
        <v>Ceramics and glasses</v>
      </c>
      <c r="C87" s="65" t="s">
        <v>96</v>
      </c>
      <c r="D87" s="70">
        <f t="shared" si="96"/>
        <v>0.21</v>
      </c>
      <c r="E87" s="70">
        <f t="shared" si="96"/>
        <v>0.21</v>
      </c>
      <c r="F87" s="70">
        <f t="shared" si="96"/>
        <v>0.21</v>
      </c>
      <c r="G87" s="70">
        <f t="shared" si="96"/>
        <v>0.21</v>
      </c>
      <c r="H87" s="70">
        <f t="shared" si="96"/>
        <v>0.21</v>
      </c>
      <c r="I87" s="70">
        <f t="shared" si="96"/>
        <v>0.21</v>
      </c>
      <c r="J87" s="70">
        <f t="shared" si="96"/>
        <v>0.21</v>
      </c>
      <c r="K87" s="70">
        <f t="shared" si="96"/>
        <v>0.21</v>
      </c>
      <c r="L87" s="70">
        <f t="shared" si="96"/>
        <v>0.21</v>
      </c>
      <c r="M87" s="70">
        <f t="shared" si="96"/>
        <v>0.21</v>
      </c>
      <c r="N87" s="70">
        <f t="shared" si="96"/>
        <v>0.21</v>
      </c>
      <c r="O87" s="70">
        <f t="shared" si="96"/>
        <v>0.21</v>
      </c>
      <c r="P87" s="70">
        <f t="shared" si="96"/>
        <v>0.21</v>
      </c>
      <c r="Q87" s="70">
        <f t="shared" si="96"/>
        <v>0.21</v>
      </c>
      <c r="R87" s="70">
        <f t="shared" si="96"/>
        <v>0.21</v>
      </c>
      <c r="S87" s="70">
        <f t="shared" si="97"/>
        <v>0.21</v>
      </c>
      <c r="T87" s="240">
        <f>Data_Junne!C79</f>
        <v>0.21</v>
      </c>
      <c r="U87" s="240">
        <f>Data_Junne!D79</f>
        <v>0.21</v>
      </c>
      <c r="V87" s="240">
        <f>Data_Junne!E79</f>
        <v>0.18</v>
      </c>
      <c r="W87" s="240">
        <f>Data_Junne!F79</f>
        <v>0.31</v>
      </c>
      <c r="X87" s="240">
        <f>Data_Junne!G79</f>
        <v>0.31</v>
      </c>
      <c r="Y87" s="240">
        <f>Data_Junne!H79</f>
        <v>0.29461364975516585</v>
      </c>
      <c r="Z87" s="240">
        <f>Data_Junne!I79</f>
        <v>0.30785649782448071</v>
      </c>
      <c r="AA87" s="240">
        <f>Data_Junne!J79</f>
        <v>0.36859953240516463</v>
      </c>
      <c r="AB87" s="240">
        <f>Data_Junne!K79</f>
        <v>0.37712266183949661</v>
      </c>
      <c r="AC87" s="240">
        <f>Data_Junne!L79</f>
        <v>0.3559950556242274</v>
      </c>
    </row>
    <row r="88" spans="2:64" x14ac:dyDescent="0.2">
      <c r="B88" s="236" t="str">
        <f>Data_Junne!B80</f>
        <v>Lubricating greases</v>
      </c>
      <c r="C88" s="65" t="s">
        <v>96</v>
      </c>
      <c r="D88" s="70">
        <f t="shared" si="96"/>
        <v>0.16</v>
      </c>
      <c r="E88" s="70">
        <f t="shared" si="96"/>
        <v>0.16</v>
      </c>
      <c r="F88" s="70">
        <f t="shared" si="96"/>
        <v>0.16</v>
      </c>
      <c r="G88" s="70">
        <f t="shared" si="96"/>
        <v>0.16</v>
      </c>
      <c r="H88" s="70">
        <f t="shared" si="96"/>
        <v>0.16</v>
      </c>
      <c r="I88" s="70">
        <f t="shared" si="96"/>
        <v>0.16</v>
      </c>
      <c r="J88" s="70">
        <f t="shared" si="96"/>
        <v>0.16</v>
      </c>
      <c r="K88" s="70">
        <f t="shared" si="96"/>
        <v>0.16</v>
      </c>
      <c r="L88" s="70">
        <f t="shared" si="96"/>
        <v>0.16</v>
      </c>
      <c r="M88" s="70">
        <f t="shared" si="96"/>
        <v>0.16</v>
      </c>
      <c r="N88" s="70">
        <f t="shared" si="96"/>
        <v>0.16</v>
      </c>
      <c r="O88" s="70">
        <f t="shared" si="96"/>
        <v>0.16</v>
      </c>
      <c r="P88" s="70">
        <f t="shared" si="96"/>
        <v>0.16</v>
      </c>
      <c r="Q88" s="70">
        <f t="shared" si="96"/>
        <v>0.16</v>
      </c>
      <c r="R88" s="70">
        <f t="shared" si="96"/>
        <v>0.16</v>
      </c>
      <c r="S88" s="70">
        <f t="shared" si="97"/>
        <v>0.16</v>
      </c>
      <c r="T88" s="240">
        <f>Data_Junne!C80</f>
        <v>0.16</v>
      </c>
      <c r="U88" s="240">
        <f>Data_Junne!D80</f>
        <v>0.16</v>
      </c>
      <c r="V88" s="240">
        <f>Data_Junne!E80</f>
        <v>0.12</v>
      </c>
      <c r="W88" s="240">
        <f>Data_Junne!F80</f>
        <v>0.1</v>
      </c>
      <c r="X88" s="240">
        <f>Data_Junne!G80</f>
        <v>0.09</v>
      </c>
      <c r="Y88" s="240">
        <f>Data_Junne!H80</f>
        <v>0.12190909645041345</v>
      </c>
      <c r="Z88" s="240">
        <f>Data_Junne!I80</f>
        <v>0.11288071586897626</v>
      </c>
      <c r="AA88" s="240">
        <f>Data_Junne!J80</f>
        <v>9.4782736904185191E-2</v>
      </c>
      <c r="AB88" s="240">
        <f>Data_Junne!K80</f>
        <v>8.6199465563313524E-2</v>
      </c>
      <c r="AC88" s="240">
        <f>Data_Junne!L80</f>
        <v>0.10012360939431396</v>
      </c>
    </row>
    <row r="89" spans="2:64" x14ac:dyDescent="0.2">
      <c r="B89" s="236" t="str">
        <f>Data_Junne!B81</f>
        <v>Polymer production</v>
      </c>
      <c r="C89" s="65" t="s">
        <v>96</v>
      </c>
      <c r="D89" s="70">
        <f t="shared" si="96"/>
        <v>6.9999999999999993E-2</v>
      </c>
      <c r="E89" s="70">
        <f t="shared" si="96"/>
        <v>6.9999999999999993E-2</v>
      </c>
      <c r="F89" s="70">
        <f t="shared" si="96"/>
        <v>6.9999999999999993E-2</v>
      </c>
      <c r="G89" s="70">
        <f t="shared" si="96"/>
        <v>6.9999999999999993E-2</v>
      </c>
      <c r="H89" s="70">
        <f t="shared" si="96"/>
        <v>6.9999999999999993E-2</v>
      </c>
      <c r="I89" s="70">
        <f t="shared" si="96"/>
        <v>6.9999999999999993E-2</v>
      </c>
      <c r="J89" s="70">
        <f t="shared" si="96"/>
        <v>6.9999999999999993E-2</v>
      </c>
      <c r="K89" s="70">
        <f t="shared" si="96"/>
        <v>6.9999999999999993E-2</v>
      </c>
      <c r="L89" s="70">
        <f t="shared" si="96"/>
        <v>6.9999999999999993E-2</v>
      </c>
      <c r="M89" s="70">
        <f t="shared" si="96"/>
        <v>6.9999999999999993E-2</v>
      </c>
      <c r="N89" s="70">
        <f t="shared" si="96"/>
        <v>6.9999999999999993E-2</v>
      </c>
      <c r="O89" s="70">
        <f t="shared" si="96"/>
        <v>6.9999999999999993E-2</v>
      </c>
      <c r="P89" s="70">
        <f t="shared" si="96"/>
        <v>6.9999999999999993E-2</v>
      </c>
      <c r="Q89" s="70">
        <f t="shared" si="96"/>
        <v>6.9999999999999993E-2</v>
      </c>
      <c r="R89" s="70">
        <f t="shared" si="96"/>
        <v>6.9999999999999993E-2</v>
      </c>
      <c r="S89" s="70">
        <f t="shared" si="97"/>
        <v>6.9999999999999993E-2</v>
      </c>
      <c r="T89" s="240">
        <f>Data_Junne!C81</f>
        <v>6.9999999999999993E-2</v>
      </c>
      <c r="U89" s="240">
        <f>Data_Junne!D81</f>
        <v>6.9999999999999993E-2</v>
      </c>
      <c r="V89" s="240">
        <f>Data_Junne!E81</f>
        <v>0.05</v>
      </c>
      <c r="W89" s="240">
        <f>Data_Junne!F81</f>
        <v>0</v>
      </c>
      <c r="X89" s="240">
        <f>Data_Junne!G81</f>
        <v>0.04</v>
      </c>
      <c r="Y89" s="240">
        <f>Data_Junne!H81</f>
        <v>3.0477274112603363E-2</v>
      </c>
      <c r="Z89" s="240">
        <f>Data_Junne!I81</f>
        <v>3.078564978244807E-2</v>
      </c>
      <c r="AA89" s="240">
        <f>Data_Junne!J81</f>
        <v>5.2657076057880663E-2</v>
      </c>
      <c r="AB89" s="240">
        <f>Data_Junne!K81</f>
        <v>5.3874665977070954E-2</v>
      </c>
      <c r="AC89" s="240">
        <f>Data_Junne!L81</f>
        <v>4.4499381953028425E-2</v>
      </c>
    </row>
    <row r="90" spans="2:64" x14ac:dyDescent="0.2">
      <c r="B90" s="236" t="str">
        <f>Data_Junne!B82</f>
        <v>Continuous casting mold flux powders</v>
      </c>
      <c r="C90" s="65" t="s">
        <v>96</v>
      </c>
      <c r="D90" s="70">
        <f t="shared" si="96"/>
        <v>0</v>
      </c>
      <c r="E90" s="70">
        <f t="shared" si="96"/>
        <v>0</v>
      </c>
      <c r="F90" s="70">
        <f t="shared" si="96"/>
        <v>0</v>
      </c>
      <c r="G90" s="70">
        <f t="shared" si="96"/>
        <v>0</v>
      </c>
      <c r="H90" s="70">
        <f t="shared" si="96"/>
        <v>0</v>
      </c>
      <c r="I90" s="70">
        <f t="shared" si="96"/>
        <v>0</v>
      </c>
      <c r="J90" s="70">
        <f t="shared" si="96"/>
        <v>0</v>
      </c>
      <c r="K90" s="70">
        <f t="shared" si="96"/>
        <v>0</v>
      </c>
      <c r="L90" s="70">
        <f t="shared" si="96"/>
        <v>0</v>
      </c>
      <c r="M90" s="70">
        <f t="shared" si="96"/>
        <v>0</v>
      </c>
      <c r="N90" s="70">
        <f t="shared" si="96"/>
        <v>0</v>
      </c>
      <c r="O90" s="70">
        <f t="shared" si="96"/>
        <v>0</v>
      </c>
      <c r="P90" s="70">
        <f t="shared" si="96"/>
        <v>0</v>
      </c>
      <c r="Q90" s="70">
        <f t="shared" si="96"/>
        <v>0</v>
      </c>
      <c r="R90" s="70">
        <f t="shared" si="96"/>
        <v>0</v>
      </c>
      <c r="S90" s="70">
        <f t="shared" si="97"/>
        <v>0</v>
      </c>
      <c r="T90" s="240">
        <f>Data_Junne!C82</f>
        <v>0</v>
      </c>
      <c r="U90" s="240">
        <f>Data_Junne!D82</f>
        <v>0</v>
      </c>
      <c r="V90" s="240">
        <f>Data_Junne!E82</f>
        <v>0.03</v>
      </c>
      <c r="W90" s="240">
        <f>Data_Junne!F82</f>
        <v>0.04</v>
      </c>
      <c r="X90" s="240">
        <f>Data_Junne!G82</f>
        <v>0.04</v>
      </c>
      <c r="Y90" s="240">
        <f>Data_Junne!H82</f>
        <v>5.0795456854338943E-2</v>
      </c>
      <c r="Z90" s="240">
        <f>Data_Junne!I82</f>
        <v>4.1047533043264098E-2</v>
      </c>
      <c r="AA90" s="240">
        <f>Data_Junne!J82</f>
        <v>6.318849126945679E-2</v>
      </c>
      <c r="AB90" s="240">
        <f>Data_Junne!K82</f>
        <v>6.4649599172485139E-2</v>
      </c>
      <c r="AC90" s="240">
        <f>Data_Junne!L82</f>
        <v>5.5624227441285534E-2</v>
      </c>
    </row>
    <row r="91" spans="2:64" x14ac:dyDescent="0.2">
      <c r="B91" s="236" t="str">
        <f>Data_Junne!B83</f>
        <v>Air treatment</v>
      </c>
      <c r="C91" s="65" t="s">
        <v>96</v>
      </c>
      <c r="D91" s="70">
        <f t="shared" si="96"/>
        <v>0.08</v>
      </c>
      <c r="E91" s="70">
        <f t="shared" si="96"/>
        <v>0.08</v>
      </c>
      <c r="F91" s="70">
        <f t="shared" si="96"/>
        <v>0.08</v>
      </c>
      <c r="G91" s="70">
        <f t="shared" si="96"/>
        <v>0.08</v>
      </c>
      <c r="H91" s="70">
        <f t="shared" si="96"/>
        <v>0.08</v>
      </c>
      <c r="I91" s="70">
        <f t="shared" si="96"/>
        <v>0.08</v>
      </c>
      <c r="J91" s="70">
        <f t="shared" si="96"/>
        <v>0.08</v>
      </c>
      <c r="K91" s="70">
        <f t="shared" si="96"/>
        <v>0.08</v>
      </c>
      <c r="L91" s="70">
        <f t="shared" si="96"/>
        <v>0.08</v>
      </c>
      <c r="M91" s="70">
        <f t="shared" si="96"/>
        <v>0.08</v>
      </c>
      <c r="N91" s="70">
        <f t="shared" si="96"/>
        <v>0.08</v>
      </c>
      <c r="O91" s="70">
        <f t="shared" si="96"/>
        <v>0.08</v>
      </c>
      <c r="P91" s="70">
        <f t="shared" si="96"/>
        <v>0.08</v>
      </c>
      <c r="Q91" s="70">
        <f t="shared" si="96"/>
        <v>0.08</v>
      </c>
      <c r="R91" s="70">
        <f t="shared" si="96"/>
        <v>0.08</v>
      </c>
      <c r="S91" s="70">
        <f t="shared" si="97"/>
        <v>0.08</v>
      </c>
      <c r="T91" s="240">
        <f>Data_Junne!C83</f>
        <v>0.08</v>
      </c>
      <c r="U91" s="240">
        <f>Data_Junne!D83</f>
        <v>0.08</v>
      </c>
      <c r="V91" s="240">
        <f>Data_Junne!E83</f>
        <v>0.06</v>
      </c>
      <c r="W91" s="240">
        <f>Data_Junne!F83</f>
        <v>0.05</v>
      </c>
      <c r="X91" s="240">
        <f>Data_Junne!G83</f>
        <v>0.06</v>
      </c>
      <c r="Y91" s="240">
        <f>Data_Junne!H83</f>
        <v>4.0636365483471153E-2</v>
      </c>
      <c r="Z91" s="240">
        <f>Data_Junne!I83</f>
        <v>4.1047533043264098E-2</v>
      </c>
      <c r="AA91" s="240">
        <f>Data_Junne!J83</f>
        <v>5.2657076057880663E-2</v>
      </c>
      <c r="AB91" s="240">
        <f>Data_Junne!K83</f>
        <v>5.3874665977070954E-2</v>
      </c>
      <c r="AC91" s="240">
        <f>Data_Junne!L83</f>
        <v>5.5624227441285534E-2</v>
      </c>
    </row>
    <row r="92" spans="2:64" x14ac:dyDescent="0.2">
      <c r="B92" s="236" t="str">
        <f>Data_Junne!B84</f>
        <v>Other uses</v>
      </c>
      <c r="C92" s="65" t="s">
        <v>96</v>
      </c>
      <c r="D92" s="70">
        <f t="shared" si="96"/>
        <v>0.29000000000000004</v>
      </c>
      <c r="E92" s="70">
        <f t="shared" si="96"/>
        <v>0.29000000000000004</v>
      </c>
      <c r="F92" s="70">
        <f t="shared" si="96"/>
        <v>0.29000000000000004</v>
      </c>
      <c r="G92" s="70">
        <f t="shared" si="96"/>
        <v>0.29000000000000004</v>
      </c>
      <c r="H92" s="70">
        <f t="shared" si="96"/>
        <v>0.29000000000000004</v>
      </c>
      <c r="I92" s="70">
        <f t="shared" si="96"/>
        <v>0.29000000000000004</v>
      </c>
      <c r="J92" s="70">
        <f t="shared" si="96"/>
        <v>0.29000000000000004</v>
      </c>
      <c r="K92" s="70">
        <f t="shared" si="96"/>
        <v>0.29000000000000004</v>
      </c>
      <c r="L92" s="70">
        <f t="shared" si="96"/>
        <v>0.29000000000000004</v>
      </c>
      <c r="M92" s="70">
        <f t="shared" si="96"/>
        <v>0.29000000000000004</v>
      </c>
      <c r="N92" s="70">
        <f t="shared" si="96"/>
        <v>0.29000000000000004</v>
      </c>
      <c r="O92" s="70">
        <f t="shared" si="96"/>
        <v>0.29000000000000004</v>
      </c>
      <c r="P92" s="70">
        <f t="shared" si="96"/>
        <v>0.29000000000000004</v>
      </c>
      <c r="Q92" s="70">
        <f t="shared" si="96"/>
        <v>0.29000000000000004</v>
      </c>
      <c r="R92" s="70">
        <f t="shared" si="96"/>
        <v>0.29000000000000004</v>
      </c>
      <c r="S92" s="70">
        <f t="shared" si="97"/>
        <v>0.29000000000000004</v>
      </c>
      <c r="T92" s="240">
        <f>Data_Junne!C84</f>
        <v>0.29000000000000004</v>
      </c>
      <c r="U92" s="240">
        <f>Data_Junne!D84</f>
        <v>0.29000000000000004</v>
      </c>
      <c r="V92" s="240">
        <f>Data_Junne!E84</f>
        <v>0.31000000000000005</v>
      </c>
      <c r="W92" s="240">
        <f>Data_Junne!F84</f>
        <v>0.27</v>
      </c>
      <c r="X92" s="240">
        <f>Data_Junne!G84</f>
        <v>0.22999999999999998</v>
      </c>
      <c r="Y92" s="240">
        <f>Data_Junne!H84</f>
        <v>0.20318182741735574</v>
      </c>
      <c r="Z92" s="240">
        <f>Data_Junne!I84</f>
        <v>0.26680896478121663</v>
      </c>
      <c r="AA92" s="240">
        <f>Data_Junne!J84</f>
        <v>0.11584556732733746</v>
      </c>
      <c r="AB92" s="240">
        <f>Data_Junne!K84</f>
        <v>0.10774933195414188</v>
      </c>
      <c r="AC92" s="240">
        <f>Data_Junne!L84</f>
        <v>0.11124845488257105</v>
      </c>
    </row>
    <row r="93" spans="2:64" x14ac:dyDescent="0.2">
      <c r="B93" s="64" t="s">
        <v>99</v>
      </c>
      <c r="C93"/>
    </row>
    <row r="94" spans="2:64" x14ac:dyDescent="0.2">
      <c r="B94" s="64" t="s">
        <v>108</v>
      </c>
      <c r="C94"/>
    </row>
    <row r="95" spans="2:64" x14ac:dyDescent="0.2">
      <c r="B95" s="236" t="str">
        <f>B3</f>
        <v>Batteries</v>
      </c>
      <c r="C95" s="65" t="s">
        <v>96</v>
      </c>
      <c r="AD95" s="240">
        <f>Data_Junne!$S76</f>
        <v>0.06</v>
      </c>
      <c r="AE95" s="240">
        <f>Data_Junne!$S76</f>
        <v>0.06</v>
      </c>
      <c r="AF95" s="240">
        <f>Data_Junne!$S76</f>
        <v>0.06</v>
      </c>
      <c r="AG95" s="240">
        <f>Data_Junne!$S76</f>
        <v>0.06</v>
      </c>
      <c r="AH95" s="240">
        <f>Data_Junne!$S76</f>
        <v>0.06</v>
      </c>
      <c r="AI95" s="240">
        <f>Data_Junne!$S76</f>
        <v>0.06</v>
      </c>
      <c r="AJ95" s="240">
        <f>Data_Junne!$S76</f>
        <v>0.06</v>
      </c>
      <c r="AK95" s="240">
        <f>Data_Junne!$S76</f>
        <v>0.06</v>
      </c>
      <c r="AL95" s="240">
        <f>Data_Junne!$S76</f>
        <v>0.06</v>
      </c>
      <c r="AM95" s="240">
        <f>Data_Junne!$S76</f>
        <v>0.06</v>
      </c>
      <c r="AN95" s="240">
        <f>Data_Junne!$S76</f>
        <v>0.06</v>
      </c>
      <c r="AO95" s="240">
        <f>Data_Junne!$S76</f>
        <v>0.06</v>
      </c>
      <c r="AP95" s="240">
        <f>Data_Junne!$S76</f>
        <v>0.06</v>
      </c>
      <c r="AQ95" s="240">
        <f>Data_Junne!$S76</f>
        <v>0.06</v>
      </c>
      <c r="AR95" s="240">
        <f>Data_Junne!$S76</f>
        <v>0.06</v>
      </c>
    </row>
    <row r="96" spans="2:64" x14ac:dyDescent="0.2">
      <c r="B96" s="236" t="str">
        <f t="shared" ref="B96:B101" si="99">B4</f>
        <v>Ceramics and glasses</v>
      </c>
      <c r="C96" s="65" t="s">
        <v>96</v>
      </c>
      <c r="AD96" s="240">
        <f>Data_Junne!$S79</f>
        <v>0.08</v>
      </c>
      <c r="AE96" s="240">
        <f>Data_Junne!$S79</f>
        <v>0.08</v>
      </c>
      <c r="AF96" s="240">
        <f>Data_Junne!$S79</f>
        <v>0.08</v>
      </c>
      <c r="AG96" s="240">
        <f>Data_Junne!$S79</f>
        <v>0.08</v>
      </c>
      <c r="AH96" s="240">
        <f>Data_Junne!$S79</f>
        <v>0.08</v>
      </c>
      <c r="AI96" s="240">
        <f>Data_Junne!$S79</f>
        <v>0.08</v>
      </c>
      <c r="AJ96" s="240">
        <f>Data_Junne!$S79</f>
        <v>0.08</v>
      </c>
      <c r="AK96" s="240">
        <f>Data_Junne!$S79</f>
        <v>0.08</v>
      </c>
      <c r="AL96" s="240">
        <f>Data_Junne!$S79</f>
        <v>0.08</v>
      </c>
      <c r="AM96" s="240">
        <f>Data_Junne!$S79</f>
        <v>0.08</v>
      </c>
      <c r="AN96" s="240">
        <f>Data_Junne!$S79</f>
        <v>0.08</v>
      </c>
      <c r="AO96" s="240">
        <f>Data_Junne!$S79</f>
        <v>0.08</v>
      </c>
      <c r="AP96" s="240">
        <f>Data_Junne!$S79</f>
        <v>0.08</v>
      </c>
      <c r="AQ96" s="240">
        <f>Data_Junne!$S79</f>
        <v>0.08</v>
      </c>
      <c r="AR96" s="240">
        <f>Data_Junne!$S79</f>
        <v>0.08</v>
      </c>
    </row>
    <row r="97" spans="2:64" x14ac:dyDescent="0.2">
      <c r="B97" s="236" t="str">
        <f t="shared" si="99"/>
        <v>Lubricating greases</v>
      </c>
      <c r="C97" s="65" t="s">
        <v>96</v>
      </c>
      <c r="AD97" s="240">
        <f>Data_Junne!$S80</f>
        <v>-0.01</v>
      </c>
      <c r="AE97" s="240">
        <f>Data_Junne!$S80</f>
        <v>-0.01</v>
      </c>
      <c r="AF97" s="240">
        <f>Data_Junne!$S80</f>
        <v>-0.01</v>
      </c>
      <c r="AG97" s="240">
        <f>Data_Junne!$S80</f>
        <v>-0.01</v>
      </c>
      <c r="AH97" s="240">
        <f>Data_Junne!$S80</f>
        <v>-0.01</v>
      </c>
      <c r="AI97" s="240">
        <f>Data_Junne!$S80</f>
        <v>-0.01</v>
      </c>
      <c r="AJ97" s="240">
        <f>Data_Junne!$S80</f>
        <v>-0.01</v>
      </c>
      <c r="AK97" s="240">
        <f>Data_Junne!$S80</f>
        <v>-0.01</v>
      </c>
      <c r="AL97" s="240">
        <f>Data_Junne!$S80</f>
        <v>-0.01</v>
      </c>
      <c r="AM97" s="240">
        <f>Data_Junne!$S80</f>
        <v>-0.01</v>
      </c>
      <c r="AN97" s="240">
        <f>Data_Junne!$S80</f>
        <v>-0.01</v>
      </c>
      <c r="AO97" s="240">
        <f>Data_Junne!$S80</f>
        <v>-0.01</v>
      </c>
      <c r="AP97" s="240">
        <f>Data_Junne!$S80</f>
        <v>-0.01</v>
      </c>
      <c r="AQ97" s="240">
        <f>Data_Junne!$S80</f>
        <v>-0.01</v>
      </c>
      <c r="AR97" s="240">
        <f>Data_Junne!$S80</f>
        <v>-0.01</v>
      </c>
    </row>
    <row r="98" spans="2:64" x14ac:dyDescent="0.2">
      <c r="B98" s="236" t="str">
        <f t="shared" si="99"/>
        <v>Polymer production</v>
      </c>
      <c r="C98" s="65" t="s">
        <v>96</v>
      </c>
      <c r="AD98" s="240">
        <f>Data_Junne!$S81</f>
        <v>-0.16</v>
      </c>
      <c r="AE98" s="240">
        <f>Data_Junne!$S81</f>
        <v>-0.16</v>
      </c>
      <c r="AF98" s="240">
        <f>Data_Junne!$S81</f>
        <v>-0.16</v>
      </c>
      <c r="AG98" s="240">
        <f>Data_Junne!$S81</f>
        <v>-0.16</v>
      </c>
      <c r="AH98" s="240">
        <f>Data_Junne!$S81</f>
        <v>-0.16</v>
      </c>
      <c r="AI98" s="240">
        <f>Data_Junne!$S81</f>
        <v>-0.16</v>
      </c>
      <c r="AJ98" s="240">
        <f>Data_Junne!$S81</f>
        <v>-0.16</v>
      </c>
      <c r="AK98" s="240">
        <f>Data_Junne!$S81</f>
        <v>-0.16</v>
      </c>
      <c r="AL98" s="240">
        <f>Data_Junne!$S81</f>
        <v>-0.16</v>
      </c>
      <c r="AM98" s="240">
        <f>Data_Junne!$S81</f>
        <v>-0.16</v>
      </c>
      <c r="AN98" s="240">
        <f>Data_Junne!$S81</f>
        <v>-0.16</v>
      </c>
      <c r="AO98" s="240">
        <f>Data_Junne!$S81</f>
        <v>-0.16</v>
      </c>
      <c r="AP98" s="240">
        <f>Data_Junne!$S81</f>
        <v>-0.16</v>
      </c>
      <c r="AQ98" s="240">
        <f>Data_Junne!$S81</f>
        <v>-0.16</v>
      </c>
      <c r="AR98" s="240">
        <f>Data_Junne!$S81</f>
        <v>-0.16</v>
      </c>
    </row>
    <row r="99" spans="2:64" x14ac:dyDescent="0.2">
      <c r="B99" s="236" t="str">
        <f t="shared" si="99"/>
        <v>Continuous casting mold flux powders</v>
      </c>
      <c r="C99" s="65" t="s">
        <v>96</v>
      </c>
      <c r="AD99" s="240">
        <f>Data_Junne!$S82</f>
        <v>0.12</v>
      </c>
      <c r="AE99" s="240">
        <f>Data_Junne!$S82</f>
        <v>0.12</v>
      </c>
      <c r="AF99" s="240">
        <f>Data_Junne!$S82</f>
        <v>0.12</v>
      </c>
      <c r="AG99" s="240">
        <f>Data_Junne!$S82</f>
        <v>0.12</v>
      </c>
      <c r="AH99" s="240">
        <f>Data_Junne!$S82</f>
        <v>0.12</v>
      </c>
      <c r="AI99" s="240">
        <f>Data_Junne!$S82</f>
        <v>0.12</v>
      </c>
      <c r="AJ99" s="240">
        <f>Data_Junne!$S82</f>
        <v>0.12</v>
      </c>
      <c r="AK99" s="240">
        <f>Data_Junne!$S82</f>
        <v>0.12</v>
      </c>
      <c r="AL99" s="240">
        <f>Data_Junne!$S82</f>
        <v>0.12</v>
      </c>
      <c r="AM99" s="240">
        <f>Data_Junne!$S82</f>
        <v>0.12</v>
      </c>
      <c r="AN99" s="240">
        <f>Data_Junne!$S82</f>
        <v>0.12</v>
      </c>
      <c r="AO99" s="240">
        <f>Data_Junne!$S82</f>
        <v>0.12</v>
      </c>
      <c r="AP99" s="240">
        <f>Data_Junne!$S82</f>
        <v>0.12</v>
      </c>
      <c r="AQ99" s="240">
        <f>Data_Junne!$S82</f>
        <v>0.12</v>
      </c>
      <c r="AR99" s="240">
        <f>Data_Junne!$S82</f>
        <v>0.12</v>
      </c>
    </row>
    <row r="100" spans="2:64" x14ac:dyDescent="0.2">
      <c r="B100" s="236" t="str">
        <f t="shared" si="99"/>
        <v>Air treatment</v>
      </c>
      <c r="C100" s="65" t="s">
        <v>96</v>
      </c>
      <c r="AD100" s="240">
        <f>Data_Junne!$S83</f>
        <v>-0.05</v>
      </c>
      <c r="AE100" s="240">
        <f>Data_Junne!$S83</f>
        <v>-0.05</v>
      </c>
      <c r="AF100" s="240">
        <f>Data_Junne!$S83</f>
        <v>-0.05</v>
      </c>
      <c r="AG100" s="240">
        <f>Data_Junne!$S83</f>
        <v>-0.05</v>
      </c>
      <c r="AH100" s="240">
        <f>Data_Junne!$S83</f>
        <v>-0.05</v>
      </c>
      <c r="AI100" s="240">
        <f>Data_Junne!$S83</f>
        <v>-0.05</v>
      </c>
      <c r="AJ100" s="240">
        <f>Data_Junne!$S83</f>
        <v>-0.05</v>
      </c>
      <c r="AK100" s="240">
        <f>Data_Junne!$S83</f>
        <v>-0.05</v>
      </c>
      <c r="AL100" s="240">
        <f>Data_Junne!$S83</f>
        <v>-0.05</v>
      </c>
      <c r="AM100" s="240">
        <f>Data_Junne!$S83</f>
        <v>-0.05</v>
      </c>
      <c r="AN100" s="240">
        <f>Data_Junne!$S83</f>
        <v>-0.05</v>
      </c>
      <c r="AO100" s="240">
        <f>Data_Junne!$S83</f>
        <v>-0.05</v>
      </c>
      <c r="AP100" s="240">
        <f>Data_Junne!$S83</f>
        <v>-0.05</v>
      </c>
      <c r="AQ100" s="240">
        <f>Data_Junne!$S83</f>
        <v>-0.05</v>
      </c>
      <c r="AR100" s="240">
        <f>Data_Junne!$S83</f>
        <v>-0.05</v>
      </c>
    </row>
    <row r="101" spans="2:64" x14ac:dyDescent="0.2">
      <c r="B101" s="236" t="str">
        <f t="shared" si="99"/>
        <v>Other uses</v>
      </c>
      <c r="C101" s="65" t="s">
        <v>96</v>
      </c>
      <c r="AD101" s="240">
        <f>Data_Junne!$S84</f>
        <v>0.1</v>
      </c>
      <c r="AE101" s="240">
        <f>Data_Junne!$S84</f>
        <v>0.1</v>
      </c>
      <c r="AF101" s="240">
        <f>Data_Junne!$S84</f>
        <v>0.1</v>
      </c>
      <c r="AG101" s="240">
        <f>Data_Junne!$S84</f>
        <v>0.1</v>
      </c>
      <c r="AH101" s="240">
        <f>Data_Junne!$S84</f>
        <v>0.1</v>
      </c>
      <c r="AI101" s="240">
        <f>Data_Junne!$S84</f>
        <v>0.1</v>
      </c>
      <c r="AJ101" s="240">
        <f>Data_Junne!$S84</f>
        <v>0.1</v>
      </c>
      <c r="AK101" s="240">
        <f>Data_Junne!$S84</f>
        <v>0.1</v>
      </c>
      <c r="AL101" s="240">
        <f>Data_Junne!$S84</f>
        <v>0.1</v>
      </c>
      <c r="AM101" s="240">
        <f>Data_Junne!$S84</f>
        <v>0.1</v>
      </c>
      <c r="AN101" s="240">
        <f>Data_Junne!$S84</f>
        <v>0.1</v>
      </c>
      <c r="AO101" s="240">
        <f>Data_Junne!$S84</f>
        <v>0.1</v>
      </c>
      <c r="AP101" s="240">
        <f>Data_Junne!$S84</f>
        <v>0.1</v>
      </c>
      <c r="AQ101" s="240">
        <f>Data_Junne!$S84</f>
        <v>0.1</v>
      </c>
      <c r="AR101" s="240">
        <f>Data_Junne!$S84</f>
        <v>0.1</v>
      </c>
    </row>
    <row r="102" spans="2:64" x14ac:dyDescent="0.2">
      <c r="B102" s="64" t="s">
        <v>57</v>
      </c>
      <c r="C102" s="65"/>
    </row>
    <row r="103" spans="2:64" x14ac:dyDescent="0.2">
      <c r="B103" s="236" t="str">
        <f>B95</f>
        <v>Batteries</v>
      </c>
      <c r="C103" s="65" t="s">
        <v>2</v>
      </c>
      <c r="D103" s="74">
        <f>D84*D86*D80</f>
        <v>1070.6969831736124</v>
      </c>
      <c r="E103" s="74">
        <f t="shared" ref="E103:AC103" si="100">E84*E86*E80</f>
        <v>1101.7804804710072</v>
      </c>
      <c r="F103" s="74">
        <f t="shared" si="100"/>
        <v>1117.4145484104135</v>
      </c>
      <c r="G103" s="74">
        <f t="shared" si="100"/>
        <v>1137.1695098684884</v>
      </c>
      <c r="H103" s="74">
        <f t="shared" si="100"/>
        <v>1159</v>
      </c>
      <c r="I103" s="74">
        <f t="shared" si="100"/>
        <v>1197.7045320776929</v>
      </c>
      <c r="J103" s="74">
        <f t="shared" si="100"/>
        <v>2092.4617196702006</v>
      </c>
      <c r="K103" s="74">
        <f t="shared" si="100"/>
        <v>2664.7024160282854</v>
      </c>
      <c r="L103" s="74">
        <f t="shared" si="100"/>
        <v>2856.7216981132074</v>
      </c>
      <c r="M103" s="74">
        <f t="shared" si="100"/>
        <v>2667.8466076696163</v>
      </c>
      <c r="N103" s="74">
        <f t="shared" si="100"/>
        <v>2669.4214876033056</v>
      </c>
      <c r="O103" s="74">
        <f t="shared" si="100"/>
        <v>2880.8623744831661</v>
      </c>
      <c r="P103" s="74">
        <f t="shared" si="100"/>
        <v>2710.7565011820334</v>
      </c>
      <c r="Q103" s="74">
        <f t="shared" si="100"/>
        <v>2884.2696629213483</v>
      </c>
      <c r="R103" s="74">
        <f t="shared" si="100"/>
        <v>3860.7100591715971</v>
      </c>
      <c r="S103" s="74">
        <f t="shared" si="100"/>
        <v>3939.4908229721727</v>
      </c>
      <c r="T103" s="74">
        <f t="shared" si="100"/>
        <v>4496.7417061611377</v>
      </c>
      <c r="U103" s="74">
        <f t="shared" si="100"/>
        <v>5199.7628927089509</v>
      </c>
      <c r="V103" s="74">
        <f t="shared" si="100"/>
        <v>6402.728351126927</v>
      </c>
      <c r="W103" s="74">
        <f t="shared" si="100"/>
        <v>4362.4925816023733</v>
      </c>
      <c r="X103" s="74">
        <f t="shared" si="100"/>
        <v>6524.4061757719719</v>
      </c>
      <c r="Y103" s="74">
        <f t="shared" si="100"/>
        <v>8762.6666666666679</v>
      </c>
      <c r="Z103" s="74">
        <f t="shared" si="100"/>
        <v>7038.9893769738728</v>
      </c>
      <c r="AA103" s="74">
        <f t="shared" si="100"/>
        <v>8625.3262786596115</v>
      </c>
      <c r="AB103" s="74">
        <f t="shared" si="100"/>
        <v>8190.6461909063546</v>
      </c>
      <c r="AC103" s="74">
        <f t="shared" si="100"/>
        <v>8711.1111111111113</v>
      </c>
      <c r="AD103" s="74">
        <f>AC103*(1+AD95)</f>
        <v>9233.7777777777792</v>
      </c>
      <c r="AE103" s="74">
        <f t="shared" ref="AE103:AR103" si="101">AD103*(1+AE95)</f>
        <v>9787.8044444444458</v>
      </c>
      <c r="AF103" s="74">
        <f t="shared" si="101"/>
        <v>10375.072711111114</v>
      </c>
      <c r="AG103" s="74">
        <f t="shared" si="101"/>
        <v>10997.57707377778</v>
      </c>
      <c r="AH103" s="74">
        <f t="shared" si="101"/>
        <v>11657.431698204447</v>
      </c>
      <c r="AI103" s="74">
        <f t="shared" si="101"/>
        <v>12356.877600096715</v>
      </c>
      <c r="AJ103" s="74">
        <f t="shared" si="101"/>
        <v>13098.290256102518</v>
      </c>
      <c r="AK103" s="74">
        <f t="shared" si="101"/>
        <v>13884.18767146867</v>
      </c>
      <c r="AL103" s="74">
        <f t="shared" si="101"/>
        <v>14717.23893175679</v>
      </c>
      <c r="AM103" s="74">
        <f t="shared" si="101"/>
        <v>15600.273267662198</v>
      </c>
      <c r="AN103" s="74">
        <f t="shared" si="101"/>
        <v>16536.289663721931</v>
      </c>
      <c r="AO103" s="74">
        <f t="shared" si="101"/>
        <v>17528.467043545246</v>
      </c>
      <c r="AP103" s="74">
        <f t="shared" si="101"/>
        <v>18580.175066157961</v>
      </c>
      <c r="AQ103" s="74">
        <f t="shared" si="101"/>
        <v>19694.985570127439</v>
      </c>
      <c r="AR103" s="74">
        <f t="shared" si="101"/>
        <v>20876.684704335086</v>
      </c>
      <c r="AS103" s="74">
        <f t="shared" ref="AS103:BL103" si="102">AR103*(1+AS$82)</f>
        <v>21543.998477613557</v>
      </c>
      <c r="AT103" s="74">
        <f t="shared" si="102"/>
        <v>22232.64263348456</v>
      </c>
      <c r="AU103" s="74">
        <f t="shared" si="102"/>
        <v>22943.29898796893</v>
      </c>
      <c r="AV103" s="74">
        <f t="shared" si="102"/>
        <v>23676.671151027869</v>
      </c>
      <c r="AW103" s="74">
        <f t="shared" si="102"/>
        <v>24433.485223196381</v>
      </c>
      <c r="AX103" s="74">
        <f t="shared" si="102"/>
        <v>25214.490514484285</v>
      </c>
      <c r="AY103" s="74">
        <f t="shared" si="102"/>
        <v>26020.460286256563</v>
      </c>
      <c r="AZ103" s="74">
        <f t="shared" si="102"/>
        <v>26852.192516827581</v>
      </c>
      <c r="BA103" s="74">
        <f t="shared" si="102"/>
        <v>27710.51069152719</v>
      </c>
      <c r="BB103" s="74">
        <f t="shared" si="102"/>
        <v>28596.264618020919</v>
      </c>
      <c r="BC103" s="74">
        <f t="shared" si="102"/>
        <v>29510.331267691527</v>
      </c>
      <c r="BD103" s="74">
        <f t="shared" si="102"/>
        <v>30453.615643914905</v>
      </c>
      <c r="BE103" s="74">
        <f t="shared" si="102"/>
        <v>31427.051678090062</v>
      </c>
      <c r="BF103" s="74">
        <f t="shared" si="102"/>
        <v>32431.603154310276</v>
      </c>
      <c r="BG103" s="74">
        <f t="shared" si="102"/>
        <v>33468.264663590948</v>
      </c>
      <c r="BH103" s="74">
        <f t="shared" si="102"/>
        <v>34538.062588598921</v>
      </c>
      <c r="BI103" s="74">
        <f t="shared" si="102"/>
        <v>35642.056119858222</v>
      </c>
      <c r="BJ103" s="74">
        <f t="shared" si="102"/>
        <v>36781.338304438359</v>
      </c>
      <c r="BK103" s="74">
        <f t="shared" si="102"/>
        <v>37957.037128163465</v>
      </c>
      <c r="BL103" s="116">
        <f t="shared" si="102"/>
        <v>39170.316632413778</v>
      </c>
    </row>
    <row r="104" spans="2:64" x14ac:dyDescent="0.2">
      <c r="B104" s="236" t="str">
        <f t="shared" ref="B104:B109" si="103">B96</f>
        <v>Ceramics and glasses</v>
      </c>
      <c r="C104" s="65" t="s">
        <v>2</v>
      </c>
      <c r="D104" s="74">
        <f t="shared" ref="D104:AC104" si="104">D87*D$80</f>
        <v>1183.4019287708347</v>
      </c>
      <c r="E104" s="74">
        <f t="shared" si="104"/>
        <v>1217.7573731521659</v>
      </c>
      <c r="F104" s="74">
        <f t="shared" si="104"/>
        <v>1235.037132453615</v>
      </c>
      <c r="G104" s="74">
        <f t="shared" si="104"/>
        <v>1256.8715635388555</v>
      </c>
      <c r="H104" s="74">
        <f t="shared" si="104"/>
        <v>1281</v>
      </c>
      <c r="I104" s="74">
        <f t="shared" si="104"/>
        <v>1323.7786933490288</v>
      </c>
      <c r="J104" s="74">
        <f t="shared" si="104"/>
        <v>2312.7208480565373</v>
      </c>
      <c r="K104" s="74">
        <f t="shared" si="104"/>
        <v>2945.1974071891573</v>
      </c>
      <c r="L104" s="74">
        <f t="shared" si="104"/>
        <v>3157.4292452830186</v>
      </c>
      <c r="M104" s="74">
        <f t="shared" si="104"/>
        <v>2948.6725663716811</v>
      </c>
      <c r="N104" s="74">
        <f t="shared" si="104"/>
        <v>2950.4132231404956</v>
      </c>
      <c r="O104" s="74">
        <f t="shared" si="104"/>
        <v>3184.1110454813938</v>
      </c>
      <c r="P104" s="74">
        <f t="shared" si="104"/>
        <v>2996.0992907801419</v>
      </c>
      <c r="Q104" s="74">
        <f t="shared" si="104"/>
        <v>3187.8769958604375</v>
      </c>
      <c r="R104" s="74">
        <f t="shared" si="104"/>
        <v>4267.1005917159755</v>
      </c>
      <c r="S104" s="74">
        <f t="shared" si="104"/>
        <v>4354.174067495559</v>
      </c>
      <c r="T104" s="74">
        <f t="shared" si="104"/>
        <v>4970.0829383886257</v>
      </c>
      <c r="U104" s="74">
        <f t="shared" si="104"/>
        <v>5459.7510373443984</v>
      </c>
      <c r="V104" s="74">
        <f t="shared" si="104"/>
        <v>4609.9644128113869</v>
      </c>
      <c r="W104" s="74">
        <f t="shared" si="104"/>
        <v>5879.8813056379813</v>
      </c>
      <c r="X104" s="74">
        <f t="shared" si="104"/>
        <v>8793.7648456057013</v>
      </c>
      <c r="Y104" s="74">
        <f t="shared" si="104"/>
        <v>10147.803491566823</v>
      </c>
      <c r="Z104" s="74">
        <f t="shared" si="104"/>
        <v>11136.927569877855</v>
      </c>
      <c r="AA104" s="74">
        <f t="shared" si="104"/>
        <v>13261.782118281057</v>
      </c>
      <c r="AB104" s="74">
        <f t="shared" si="104"/>
        <v>12959.120195460209</v>
      </c>
      <c r="AC104" s="74">
        <f t="shared" si="104"/>
        <v>12459.826946847959</v>
      </c>
      <c r="AD104" s="74">
        <f t="shared" ref="AD104:AR104" si="105">AC104*(1+AD96)</f>
        <v>13456.613102595797</v>
      </c>
      <c r="AE104" s="74">
        <f t="shared" si="105"/>
        <v>14533.142150803462</v>
      </c>
      <c r="AF104" s="74">
        <f t="shared" si="105"/>
        <v>15695.79352286774</v>
      </c>
      <c r="AG104" s="74">
        <f t="shared" si="105"/>
        <v>16951.45700469716</v>
      </c>
      <c r="AH104" s="74">
        <f t="shared" si="105"/>
        <v>18307.573565072933</v>
      </c>
      <c r="AI104" s="74">
        <f t="shared" si="105"/>
        <v>19772.179450278771</v>
      </c>
      <c r="AJ104" s="74">
        <f t="shared" si="105"/>
        <v>21353.953806301073</v>
      </c>
      <c r="AK104" s="74">
        <f t="shared" si="105"/>
        <v>23062.270110805159</v>
      </c>
      <c r="AL104" s="74">
        <f t="shared" si="105"/>
        <v>24907.251719669574</v>
      </c>
      <c r="AM104" s="74">
        <f t="shared" si="105"/>
        <v>26899.831857243142</v>
      </c>
      <c r="AN104" s="74">
        <f t="shared" si="105"/>
        <v>29051.818405822596</v>
      </c>
      <c r="AO104" s="74">
        <f t="shared" si="105"/>
        <v>31375.963878288407</v>
      </c>
      <c r="AP104" s="74">
        <f t="shared" si="105"/>
        <v>33886.040988551482</v>
      </c>
      <c r="AQ104" s="74">
        <f t="shared" si="105"/>
        <v>36596.924267635601</v>
      </c>
      <c r="AR104" s="74">
        <f t="shared" si="105"/>
        <v>39524.678209046455</v>
      </c>
      <c r="AS104" s="74">
        <f t="shared" ref="AS104:BL104" si="106">AR104*(1+AS$82)</f>
        <v>40788.066650594323</v>
      </c>
      <c r="AT104" s="74">
        <f t="shared" si="106"/>
        <v>42091.838731593845</v>
      </c>
      <c r="AU104" s="74">
        <f t="shared" si="106"/>
        <v>43437.285296793736</v>
      </c>
      <c r="AV104" s="74">
        <f t="shared" si="106"/>
        <v>44825.738452210593</v>
      </c>
      <c r="AW104" s="74">
        <f t="shared" si="106"/>
        <v>46258.572884026631</v>
      </c>
      <c r="AX104" s="74">
        <f t="shared" si="106"/>
        <v>47737.207219645396</v>
      </c>
      <c r="AY104" s="74">
        <f t="shared" si="106"/>
        <v>49263.105432253018</v>
      </c>
      <c r="AZ104" s="74">
        <f t="shared" si="106"/>
        <v>50837.778290275608</v>
      </c>
      <c r="BA104" s="74">
        <f t="shared" si="106"/>
        <v>52462.784853167926</v>
      </c>
      <c r="BB104" s="74">
        <f t="shared" si="106"/>
        <v>54139.734015014219</v>
      </c>
      <c r="BC104" s="74">
        <f t="shared" si="106"/>
        <v>55870.286097469623</v>
      </c>
      <c r="BD104" s="74">
        <f t="shared" si="106"/>
        <v>57656.154493619142</v>
      </c>
      <c r="BE104" s="74">
        <f t="shared" si="106"/>
        <v>59499.107364381904</v>
      </c>
      <c r="BF104" s="74">
        <f t="shared" si="106"/>
        <v>61400.969389140162</v>
      </c>
      <c r="BG104" s="74">
        <f t="shared" si="106"/>
        <v>63363.623572326382</v>
      </c>
      <c r="BH104" s="74">
        <f t="shared" si="106"/>
        <v>65389.013107757048</v>
      </c>
      <c r="BI104" s="74">
        <f t="shared" si="106"/>
        <v>67479.143302559096</v>
      </c>
      <c r="BJ104" s="74">
        <f t="shared" si="106"/>
        <v>69636.083562593718</v>
      </c>
      <c r="BK104" s="74">
        <f t="shared" si="106"/>
        <v>71861.969441343419</v>
      </c>
      <c r="BL104" s="116">
        <f t="shared" si="106"/>
        <v>74159.004754290741</v>
      </c>
    </row>
    <row r="105" spans="2:64" x14ac:dyDescent="0.2">
      <c r="B105" s="236" t="str">
        <f t="shared" si="103"/>
        <v>Lubricating greases</v>
      </c>
      <c r="C105" s="65" t="s">
        <v>2</v>
      </c>
      <c r="D105" s="74">
        <f t="shared" ref="D105:AC105" si="107">D88*D$80</f>
        <v>901.6395647777789</v>
      </c>
      <c r="E105" s="74">
        <f t="shared" si="107"/>
        <v>927.81514144926928</v>
      </c>
      <c r="F105" s="74">
        <f t="shared" si="107"/>
        <v>940.98067234561142</v>
      </c>
      <c r="G105" s="74">
        <f t="shared" si="107"/>
        <v>957.61642936293765</v>
      </c>
      <c r="H105" s="74">
        <f t="shared" si="107"/>
        <v>976</v>
      </c>
      <c r="I105" s="74">
        <f t="shared" si="107"/>
        <v>1008.5932901706888</v>
      </c>
      <c r="J105" s="74">
        <f t="shared" si="107"/>
        <v>1762.0730270906952</v>
      </c>
      <c r="K105" s="74">
        <f t="shared" si="107"/>
        <v>2243.9599292869771</v>
      </c>
      <c r="L105" s="74">
        <f t="shared" si="107"/>
        <v>2405.6603773584902</v>
      </c>
      <c r="M105" s="74">
        <f t="shared" si="107"/>
        <v>2246.6076696165192</v>
      </c>
      <c r="N105" s="74">
        <f t="shared" si="107"/>
        <v>2247.9338842975208</v>
      </c>
      <c r="O105" s="74">
        <f t="shared" si="107"/>
        <v>2425.9893679858242</v>
      </c>
      <c r="P105" s="74">
        <f t="shared" si="107"/>
        <v>2282.7423167848701</v>
      </c>
      <c r="Q105" s="74">
        <f t="shared" si="107"/>
        <v>2428.8586635127144</v>
      </c>
      <c r="R105" s="74">
        <f t="shared" si="107"/>
        <v>3251.1242603550295</v>
      </c>
      <c r="S105" s="74">
        <f t="shared" si="107"/>
        <v>3317.4659561870931</v>
      </c>
      <c r="T105" s="74">
        <f t="shared" si="107"/>
        <v>3786.7298578199052</v>
      </c>
      <c r="U105" s="74">
        <f t="shared" si="107"/>
        <v>4159.8103141671609</v>
      </c>
      <c r="V105" s="74">
        <f t="shared" si="107"/>
        <v>3073.3096085409247</v>
      </c>
      <c r="W105" s="74">
        <f t="shared" si="107"/>
        <v>1896.7359050445102</v>
      </c>
      <c r="X105" s="74">
        <f t="shared" si="107"/>
        <v>2553.0285035629454</v>
      </c>
      <c r="Y105" s="74">
        <f t="shared" si="107"/>
        <v>4199.0910999586858</v>
      </c>
      <c r="Z105" s="74">
        <f t="shared" si="107"/>
        <v>4083.5401089552129</v>
      </c>
      <c r="AA105" s="74">
        <f t="shared" si="107"/>
        <v>3410.172544700843</v>
      </c>
      <c r="AB105" s="74">
        <f t="shared" si="107"/>
        <v>2962.0846161051913</v>
      </c>
      <c r="AC105" s="74">
        <f t="shared" si="107"/>
        <v>3504.3263288009884</v>
      </c>
      <c r="AD105" s="74">
        <f t="shared" ref="AD105:AR105" si="108">AC105*(1+AD97)</f>
        <v>3469.2830655129787</v>
      </c>
      <c r="AE105" s="74">
        <f t="shared" si="108"/>
        <v>3434.5902348578488</v>
      </c>
      <c r="AF105" s="74">
        <f t="shared" si="108"/>
        <v>3400.2443325092704</v>
      </c>
      <c r="AG105" s="74">
        <f t="shared" si="108"/>
        <v>3366.2418891841776</v>
      </c>
      <c r="AH105" s="74">
        <f t="shared" si="108"/>
        <v>3332.5794702923358</v>
      </c>
      <c r="AI105" s="74">
        <f t="shared" si="108"/>
        <v>3299.2536755894125</v>
      </c>
      <c r="AJ105" s="74">
        <f t="shared" si="108"/>
        <v>3266.2611388335185</v>
      </c>
      <c r="AK105" s="74">
        <f t="shared" si="108"/>
        <v>3233.5985274451832</v>
      </c>
      <c r="AL105" s="74">
        <f t="shared" si="108"/>
        <v>3201.2625421707312</v>
      </c>
      <c r="AM105" s="74">
        <f t="shared" si="108"/>
        <v>3169.2499167490237</v>
      </c>
      <c r="AN105" s="74">
        <f t="shared" si="108"/>
        <v>3137.5574175815336</v>
      </c>
      <c r="AO105" s="74">
        <f t="shared" si="108"/>
        <v>3106.1818434057182</v>
      </c>
      <c r="AP105" s="74">
        <f t="shared" si="108"/>
        <v>3075.1200249716608</v>
      </c>
      <c r="AQ105" s="74">
        <f t="shared" si="108"/>
        <v>3044.3688247219443</v>
      </c>
      <c r="AR105" s="74">
        <f t="shared" si="108"/>
        <v>3013.9251364747247</v>
      </c>
      <c r="AS105" s="74">
        <f t="shared" ref="AS105:BL105" si="109">AR105*(1+AS$82)</f>
        <v>3110.2638887087965</v>
      </c>
      <c r="AT105" s="74">
        <f t="shared" si="109"/>
        <v>3209.6820655343081</v>
      </c>
      <c r="AU105" s="74">
        <f t="shared" si="109"/>
        <v>3312.2780993639117</v>
      </c>
      <c r="AV105" s="74">
        <f t="shared" si="109"/>
        <v>3418.1535689577595</v>
      </c>
      <c r="AW105" s="74">
        <f t="shared" si="109"/>
        <v>3527.4132999950743</v>
      </c>
      <c r="AX105" s="74">
        <f t="shared" si="109"/>
        <v>3640.165468860449</v>
      </c>
      <c r="AY105" s="74">
        <f t="shared" si="109"/>
        <v>3756.5217097476261</v>
      </c>
      <c r="AZ105" s="74">
        <f t="shared" si="109"/>
        <v>3876.5972251868011</v>
      </c>
      <c r="BA105" s="74">
        <f t="shared" si="109"/>
        <v>4000.5109001048822</v>
      </c>
      <c r="BB105" s="74">
        <f t="shared" si="109"/>
        <v>4128.3854195316326</v>
      </c>
      <c r="BC105" s="74">
        <f t="shared" si="109"/>
        <v>4260.3473900682384</v>
      </c>
      <c r="BD105" s="74">
        <f t="shared" si="109"/>
        <v>4396.5274652385633</v>
      </c>
      <c r="BE105" s="74">
        <f t="shared" si="109"/>
        <v>4537.0604748471987</v>
      </c>
      <c r="BF105" s="74">
        <f t="shared" si="109"/>
        <v>4682.0855584723877</v>
      </c>
      <c r="BG105" s="74">
        <f t="shared" si="109"/>
        <v>4831.7463032259857</v>
      </c>
      <c r="BH105" s="74">
        <f t="shared" si="109"/>
        <v>4986.1908859168625</v>
      </c>
      <c r="BI105" s="74">
        <f t="shared" si="109"/>
        <v>5145.5722197584837</v>
      </c>
      <c r="BJ105" s="74">
        <f t="shared" si="109"/>
        <v>5310.0481057659445</v>
      </c>
      <c r="BK105" s="74">
        <f t="shared" si="109"/>
        <v>5479.7813889923309</v>
      </c>
      <c r="BL105" s="116">
        <f t="shared" si="109"/>
        <v>5654.9401197591123</v>
      </c>
    </row>
    <row r="106" spans="2:64" x14ac:dyDescent="0.2">
      <c r="B106" s="236" t="str">
        <f t="shared" si="103"/>
        <v>Polymer production</v>
      </c>
      <c r="C106" s="65" t="s">
        <v>2</v>
      </c>
      <c r="D106" s="74">
        <f t="shared" ref="D106:AC106" si="110">D89*D$80</f>
        <v>394.46730959027821</v>
      </c>
      <c r="E106" s="74">
        <f t="shared" si="110"/>
        <v>405.91912438405529</v>
      </c>
      <c r="F106" s="74">
        <f t="shared" si="110"/>
        <v>411.67904415120495</v>
      </c>
      <c r="G106" s="74">
        <f t="shared" si="110"/>
        <v>418.95718784628519</v>
      </c>
      <c r="H106" s="74">
        <f t="shared" si="110"/>
        <v>426.99999999999994</v>
      </c>
      <c r="I106" s="74">
        <f t="shared" si="110"/>
        <v>441.25956444967625</v>
      </c>
      <c r="J106" s="74">
        <f t="shared" si="110"/>
        <v>770.90694935217903</v>
      </c>
      <c r="K106" s="74">
        <f t="shared" si="110"/>
        <v>981.73246906305235</v>
      </c>
      <c r="L106" s="74">
        <f t="shared" si="110"/>
        <v>1052.4764150943395</v>
      </c>
      <c r="M106" s="74">
        <f t="shared" si="110"/>
        <v>982.89085545722696</v>
      </c>
      <c r="N106" s="74">
        <f t="shared" si="110"/>
        <v>983.47107438016519</v>
      </c>
      <c r="O106" s="74">
        <f t="shared" si="110"/>
        <v>1061.370348493798</v>
      </c>
      <c r="P106" s="74">
        <f t="shared" si="110"/>
        <v>998.69976359338057</v>
      </c>
      <c r="Q106" s="74">
        <f t="shared" si="110"/>
        <v>1062.6256652868124</v>
      </c>
      <c r="R106" s="74">
        <f t="shared" si="110"/>
        <v>1422.3668639053251</v>
      </c>
      <c r="S106" s="74">
        <f t="shared" si="110"/>
        <v>1451.3913558318529</v>
      </c>
      <c r="T106" s="74">
        <f t="shared" si="110"/>
        <v>1656.6943127962084</v>
      </c>
      <c r="U106" s="74">
        <f t="shared" si="110"/>
        <v>1819.9170124481325</v>
      </c>
      <c r="V106" s="74">
        <f t="shared" si="110"/>
        <v>1280.5456702253855</v>
      </c>
      <c r="W106" s="74">
        <f t="shared" si="110"/>
        <v>0</v>
      </c>
      <c r="X106" s="74">
        <f t="shared" si="110"/>
        <v>1134.6793349168647</v>
      </c>
      <c r="Y106" s="74">
        <f t="shared" si="110"/>
        <v>1049.7727749896715</v>
      </c>
      <c r="Z106" s="74">
        <f t="shared" si="110"/>
        <v>1113.6927569877853</v>
      </c>
      <c r="AA106" s="74">
        <f t="shared" si="110"/>
        <v>1894.5403026115796</v>
      </c>
      <c r="AB106" s="74">
        <f t="shared" si="110"/>
        <v>1851.3028850657445</v>
      </c>
      <c r="AC106" s="74">
        <f t="shared" si="110"/>
        <v>1557.4783683559949</v>
      </c>
      <c r="AD106" s="74">
        <f t="shared" ref="AD106:AR106" si="111">AC106*(1+AD98)</f>
        <v>1308.2818294190356</v>
      </c>
      <c r="AE106" s="74">
        <f t="shared" si="111"/>
        <v>1098.9567367119898</v>
      </c>
      <c r="AF106" s="74">
        <f t="shared" si="111"/>
        <v>923.12365883807138</v>
      </c>
      <c r="AG106" s="74">
        <f t="shared" si="111"/>
        <v>775.4238734239799</v>
      </c>
      <c r="AH106" s="74">
        <f t="shared" si="111"/>
        <v>651.35605367614312</v>
      </c>
      <c r="AI106" s="74">
        <f t="shared" si="111"/>
        <v>547.13908508796021</v>
      </c>
      <c r="AJ106" s="74">
        <f t="shared" si="111"/>
        <v>459.59683147388654</v>
      </c>
      <c r="AK106" s="74">
        <f t="shared" si="111"/>
        <v>386.06133843806469</v>
      </c>
      <c r="AL106" s="74">
        <f t="shared" si="111"/>
        <v>324.29152428797431</v>
      </c>
      <c r="AM106" s="74">
        <f t="shared" si="111"/>
        <v>272.40488040189842</v>
      </c>
      <c r="AN106" s="74">
        <f t="shared" si="111"/>
        <v>228.82009953759467</v>
      </c>
      <c r="AO106" s="74">
        <f t="shared" si="111"/>
        <v>192.20888361157952</v>
      </c>
      <c r="AP106" s="74">
        <f t="shared" si="111"/>
        <v>161.45546223372679</v>
      </c>
      <c r="AQ106" s="74">
        <f t="shared" si="111"/>
        <v>135.6225882763305</v>
      </c>
      <c r="AR106" s="74">
        <f t="shared" si="111"/>
        <v>113.92297415211762</v>
      </c>
      <c r="AS106" s="74">
        <f t="shared" ref="AS106:BL106" si="112">AR106*(1+AS$82)</f>
        <v>117.56447043475147</v>
      </c>
      <c r="AT106" s="74">
        <f t="shared" si="112"/>
        <v>121.32236549713215</v>
      </c>
      <c r="AU106" s="74">
        <f t="shared" si="112"/>
        <v>125.20037997354706</v>
      </c>
      <c r="AV106" s="74">
        <f t="shared" si="112"/>
        <v>129.2023534266738</v>
      </c>
      <c r="AW106" s="74">
        <f t="shared" si="112"/>
        <v>133.33224814907237</v>
      </c>
      <c r="AX106" s="74">
        <f t="shared" si="112"/>
        <v>137.59415308619023</v>
      </c>
      <c r="AY106" s="74">
        <f t="shared" si="112"/>
        <v>141.99228788476458</v>
      </c>
      <c r="AZ106" s="74">
        <f t="shared" si="112"/>
        <v>146.53100707062981</v>
      </c>
      <c r="BA106" s="74">
        <f t="shared" si="112"/>
        <v>151.21480436006684</v>
      </c>
      <c r="BB106" s="74">
        <f t="shared" si="112"/>
        <v>156.04831710896266</v>
      </c>
      <c r="BC106" s="74">
        <f t="shared" si="112"/>
        <v>161.03633090418532</v>
      </c>
      <c r="BD106" s="74">
        <f t="shared" si="112"/>
        <v>166.18378430172012</v>
      </c>
      <c r="BE106" s="74">
        <f t="shared" si="112"/>
        <v>171.49577371625816</v>
      </c>
      <c r="BF106" s="74">
        <f t="shared" si="112"/>
        <v>176.97755846707844</v>
      </c>
      <c r="BG106" s="74">
        <f t="shared" si="112"/>
        <v>182.63456598521918</v>
      </c>
      <c r="BH106" s="74">
        <f t="shared" si="112"/>
        <v>188.47239718709412</v>
      </c>
      <c r="BI106" s="74">
        <f t="shared" si="112"/>
        <v>194.49683201987395</v>
      </c>
      <c r="BJ106" s="74">
        <f t="shared" si="112"/>
        <v>200.71383518412347</v>
      </c>
      <c r="BK106" s="74">
        <f t="shared" si="112"/>
        <v>207.12956203936011</v>
      </c>
      <c r="BL106" s="116">
        <f t="shared" si="112"/>
        <v>213.75036469838099</v>
      </c>
    </row>
    <row r="107" spans="2:64" x14ac:dyDescent="0.2">
      <c r="B107" s="236" t="str">
        <f t="shared" si="103"/>
        <v>Continuous casting mold flux powders</v>
      </c>
      <c r="C107" s="65" t="s">
        <v>2</v>
      </c>
      <c r="D107" s="74">
        <f t="shared" ref="D107:AC107" si="113">D90*D$80</f>
        <v>0</v>
      </c>
      <c r="E107" s="74">
        <f t="shared" si="113"/>
        <v>0</v>
      </c>
      <c r="F107" s="74">
        <f t="shared" si="113"/>
        <v>0</v>
      </c>
      <c r="G107" s="74">
        <f t="shared" si="113"/>
        <v>0</v>
      </c>
      <c r="H107" s="74">
        <f t="shared" si="113"/>
        <v>0</v>
      </c>
      <c r="I107" s="74">
        <f t="shared" si="113"/>
        <v>0</v>
      </c>
      <c r="J107" s="74">
        <f t="shared" si="113"/>
        <v>0</v>
      </c>
      <c r="K107" s="74">
        <f t="shared" si="113"/>
        <v>0</v>
      </c>
      <c r="L107" s="74">
        <f t="shared" si="113"/>
        <v>0</v>
      </c>
      <c r="M107" s="74">
        <f t="shared" si="113"/>
        <v>0</v>
      </c>
      <c r="N107" s="74">
        <f t="shared" si="113"/>
        <v>0</v>
      </c>
      <c r="O107" s="74">
        <f t="shared" si="113"/>
        <v>0</v>
      </c>
      <c r="P107" s="74">
        <f t="shared" si="113"/>
        <v>0</v>
      </c>
      <c r="Q107" s="74">
        <f t="shared" si="113"/>
        <v>0</v>
      </c>
      <c r="R107" s="74">
        <f t="shared" si="113"/>
        <v>0</v>
      </c>
      <c r="S107" s="74">
        <f t="shared" si="113"/>
        <v>0</v>
      </c>
      <c r="T107" s="74">
        <f t="shared" si="113"/>
        <v>0</v>
      </c>
      <c r="U107" s="74">
        <f t="shared" si="113"/>
        <v>0</v>
      </c>
      <c r="V107" s="74">
        <f t="shared" si="113"/>
        <v>768.32740213523118</v>
      </c>
      <c r="W107" s="74">
        <f t="shared" si="113"/>
        <v>758.69436201780411</v>
      </c>
      <c r="X107" s="74">
        <f t="shared" si="113"/>
        <v>1134.6793349168647</v>
      </c>
      <c r="Y107" s="74">
        <f t="shared" si="113"/>
        <v>1749.6212916494526</v>
      </c>
      <c r="Z107" s="74">
        <f t="shared" si="113"/>
        <v>1484.923675983714</v>
      </c>
      <c r="AA107" s="74">
        <f t="shared" si="113"/>
        <v>2273.4483631338953</v>
      </c>
      <c r="AB107" s="74">
        <f t="shared" si="113"/>
        <v>2221.5634620788933</v>
      </c>
      <c r="AC107" s="74">
        <f t="shared" si="113"/>
        <v>1946.8479604449938</v>
      </c>
      <c r="AD107" s="74">
        <f t="shared" ref="AD107:AR107" si="114">AC107*(1+AD99)</f>
        <v>2180.4697156983934</v>
      </c>
      <c r="AE107" s="74">
        <f t="shared" si="114"/>
        <v>2442.1260815822011</v>
      </c>
      <c r="AF107" s="74">
        <f t="shared" si="114"/>
        <v>2735.1812113720653</v>
      </c>
      <c r="AG107" s="74">
        <f t="shared" si="114"/>
        <v>3063.4029567367133</v>
      </c>
      <c r="AH107" s="74">
        <f t="shared" si="114"/>
        <v>3431.0113115451195</v>
      </c>
      <c r="AI107" s="74">
        <f t="shared" si="114"/>
        <v>3842.7326689305341</v>
      </c>
      <c r="AJ107" s="74">
        <f t="shared" si="114"/>
        <v>4303.8605892021988</v>
      </c>
      <c r="AK107" s="74">
        <f t="shared" si="114"/>
        <v>4820.3238599064634</v>
      </c>
      <c r="AL107" s="74">
        <f t="shared" si="114"/>
        <v>5398.7627230952394</v>
      </c>
      <c r="AM107" s="74">
        <f t="shared" si="114"/>
        <v>6046.6142498666686</v>
      </c>
      <c r="AN107" s="74">
        <f t="shared" si="114"/>
        <v>6772.2079598506698</v>
      </c>
      <c r="AO107" s="74">
        <f t="shared" si="114"/>
        <v>7584.8729150327508</v>
      </c>
      <c r="AP107" s="74">
        <f t="shared" si="114"/>
        <v>8495.0576648366823</v>
      </c>
      <c r="AQ107" s="74">
        <f t="shared" si="114"/>
        <v>9514.4645846170843</v>
      </c>
      <c r="AR107" s="74">
        <f t="shared" si="114"/>
        <v>10656.200334771136</v>
      </c>
      <c r="AS107" s="74">
        <f t="shared" ref="AS107:BL107" si="115">AR107*(1+AS$82)</f>
        <v>10996.820953174729</v>
      </c>
      <c r="AT107" s="74">
        <f t="shared" si="115"/>
        <v>11348.329355407146</v>
      </c>
      <c r="AU107" s="74">
        <f t="shared" si="115"/>
        <v>11711.073564548315</v>
      </c>
      <c r="AV107" s="74">
        <f t="shared" si="115"/>
        <v>12085.412728078321</v>
      </c>
      <c r="AW107" s="74">
        <f t="shared" si="115"/>
        <v>12471.717473463825</v>
      </c>
      <c r="AX107" s="74">
        <f t="shared" si="115"/>
        <v>12870.37027511063</v>
      </c>
      <c r="AY107" s="74">
        <f t="shared" si="115"/>
        <v>13281.765833045733</v>
      </c>
      <c r="AZ107" s="74">
        <f t="shared" si="115"/>
        <v>13706.311463703763</v>
      </c>
      <c r="BA107" s="74">
        <f t="shared" si="115"/>
        <v>14144.42750320475</v>
      </c>
      <c r="BB107" s="74">
        <f t="shared" si="115"/>
        <v>14596.547723522459</v>
      </c>
      <c r="BC107" s="74">
        <f t="shared" si="115"/>
        <v>15063.119761955382</v>
      </c>
      <c r="BD107" s="74">
        <f t="shared" si="115"/>
        <v>15544.605564325557</v>
      </c>
      <c r="BE107" s="74">
        <f t="shared" si="115"/>
        <v>16041.481842344048</v>
      </c>
      <c r="BF107" s="74">
        <f t="shared" si="115"/>
        <v>16554.240545595901</v>
      </c>
      <c r="BG107" s="74">
        <f t="shared" si="115"/>
        <v>17083.389348611887</v>
      </c>
      <c r="BH107" s="74">
        <f t="shared" si="115"/>
        <v>17629.452153509264</v>
      </c>
      <c r="BI107" s="74">
        <f t="shared" si="115"/>
        <v>18192.969608699248</v>
      </c>
      <c r="BJ107" s="74">
        <f t="shared" si="115"/>
        <v>18774.499644174692</v>
      </c>
      <c r="BK107" s="74">
        <f t="shared" si="115"/>
        <v>19374.618023908039</v>
      </c>
      <c r="BL107" s="116">
        <f t="shared" si="115"/>
        <v>19993.918915906394</v>
      </c>
    </row>
    <row r="108" spans="2:64" x14ac:dyDescent="0.2">
      <c r="B108" s="236" t="str">
        <f t="shared" si="103"/>
        <v>Air treatment</v>
      </c>
      <c r="C108" s="65" t="s">
        <v>2</v>
      </c>
      <c r="D108" s="74">
        <f t="shared" ref="D108:AC108" si="116">D91*D$80</f>
        <v>450.81978238888945</v>
      </c>
      <c r="E108" s="74">
        <f t="shared" si="116"/>
        <v>463.90757072463464</v>
      </c>
      <c r="F108" s="74">
        <f t="shared" si="116"/>
        <v>470.49033617280571</v>
      </c>
      <c r="G108" s="74">
        <f t="shared" si="116"/>
        <v>478.80821468146883</v>
      </c>
      <c r="H108" s="74">
        <f t="shared" si="116"/>
        <v>488</v>
      </c>
      <c r="I108" s="74">
        <f t="shared" si="116"/>
        <v>504.29664508534438</v>
      </c>
      <c r="J108" s="74">
        <f t="shared" si="116"/>
        <v>881.03651354534759</v>
      </c>
      <c r="K108" s="74">
        <f t="shared" si="116"/>
        <v>1121.9799646434885</v>
      </c>
      <c r="L108" s="74">
        <f t="shared" si="116"/>
        <v>1202.8301886792451</v>
      </c>
      <c r="M108" s="74">
        <f t="shared" si="116"/>
        <v>1123.3038348082596</v>
      </c>
      <c r="N108" s="74">
        <f t="shared" si="116"/>
        <v>1123.9669421487604</v>
      </c>
      <c r="O108" s="74">
        <f t="shared" si="116"/>
        <v>1212.9946839929121</v>
      </c>
      <c r="P108" s="74">
        <f t="shared" si="116"/>
        <v>1141.3711583924351</v>
      </c>
      <c r="Q108" s="74">
        <f t="shared" si="116"/>
        <v>1214.4293317563572</v>
      </c>
      <c r="R108" s="74">
        <f t="shared" si="116"/>
        <v>1625.5621301775147</v>
      </c>
      <c r="S108" s="74">
        <f t="shared" si="116"/>
        <v>1658.7329780935465</v>
      </c>
      <c r="T108" s="74">
        <f t="shared" si="116"/>
        <v>1893.3649289099526</v>
      </c>
      <c r="U108" s="74">
        <f t="shared" si="116"/>
        <v>2079.9051570835804</v>
      </c>
      <c r="V108" s="74">
        <f t="shared" si="116"/>
        <v>1536.6548042704624</v>
      </c>
      <c r="W108" s="74">
        <f t="shared" si="116"/>
        <v>948.36795252225511</v>
      </c>
      <c r="X108" s="74">
        <f t="shared" si="116"/>
        <v>1702.0190023752969</v>
      </c>
      <c r="Y108" s="74">
        <f t="shared" si="116"/>
        <v>1399.697033319562</v>
      </c>
      <c r="Z108" s="74">
        <f t="shared" si="116"/>
        <v>1484.923675983714</v>
      </c>
      <c r="AA108" s="74">
        <f t="shared" si="116"/>
        <v>1894.5403026115796</v>
      </c>
      <c r="AB108" s="74">
        <f t="shared" si="116"/>
        <v>1851.3028850657445</v>
      </c>
      <c r="AC108" s="74">
        <f t="shared" si="116"/>
        <v>1946.8479604449938</v>
      </c>
      <c r="AD108" s="74">
        <f t="shared" ref="AD108:AR108" si="117">AC108*(1+AD100)</f>
        <v>1849.5055624227439</v>
      </c>
      <c r="AE108" s="74">
        <f t="shared" si="117"/>
        <v>1757.0302843016066</v>
      </c>
      <c r="AF108" s="74">
        <f t="shared" si="117"/>
        <v>1669.1787700865261</v>
      </c>
      <c r="AG108" s="74">
        <f t="shared" si="117"/>
        <v>1585.7198315821997</v>
      </c>
      <c r="AH108" s="74">
        <f t="shared" si="117"/>
        <v>1506.4338400030897</v>
      </c>
      <c r="AI108" s="74">
        <f t="shared" si="117"/>
        <v>1431.1121480029351</v>
      </c>
      <c r="AJ108" s="74">
        <f t="shared" si="117"/>
        <v>1359.5565406027883</v>
      </c>
      <c r="AK108" s="74">
        <f t="shared" si="117"/>
        <v>1291.5787135726489</v>
      </c>
      <c r="AL108" s="74">
        <f t="shared" si="117"/>
        <v>1226.9997778940165</v>
      </c>
      <c r="AM108" s="74">
        <f t="shared" si="117"/>
        <v>1165.6497889993157</v>
      </c>
      <c r="AN108" s="74">
        <f t="shared" si="117"/>
        <v>1107.3672995493498</v>
      </c>
      <c r="AO108" s="74">
        <f t="shared" si="117"/>
        <v>1051.9989345718823</v>
      </c>
      <c r="AP108" s="74">
        <f t="shared" si="117"/>
        <v>999.39898784328807</v>
      </c>
      <c r="AQ108" s="74">
        <f t="shared" si="117"/>
        <v>949.42903845112357</v>
      </c>
      <c r="AR108" s="74">
        <f t="shared" si="117"/>
        <v>901.95758652856739</v>
      </c>
      <c r="AS108" s="74">
        <f t="shared" ref="AS108:BL108" si="118">AR108*(1+AS$82)</f>
        <v>930.78825236118098</v>
      </c>
      <c r="AT108" s="74">
        <f t="shared" si="118"/>
        <v>960.5404773721491</v>
      </c>
      <c r="AU108" s="74">
        <f t="shared" si="118"/>
        <v>991.24371878331101</v>
      </c>
      <c r="AV108" s="74">
        <f t="shared" si="118"/>
        <v>1022.9283754032637</v>
      </c>
      <c r="AW108" s="74">
        <f t="shared" si="118"/>
        <v>1055.6258177247555</v>
      </c>
      <c r="AX108" s="74">
        <f t="shared" si="118"/>
        <v>1089.3684189841308</v>
      </c>
      <c r="AY108" s="74">
        <f t="shared" si="118"/>
        <v>1124.1895872135744</v>
      </c>
      <c r="AZ108" s="74">
        <f t="shared" si="118"/>
        <v>1160.1237983178921</v>
      </c>
      <c r="BA108" s="74">
        <f t="shared" si="118"/>
        <v>1197.2066302085757</v>
      </c>
      <c r="BB108" s="74">
        <f t="shared" si="118"/>
        <v>1235.4747980289476</v>
      </c>
      <c r="BC108" s="74">
        <f t="shared" si="118"/>
        <v>1274.9661905052615</v>
      </c>
      <c r="BD108" s="74">
        <f t="shared" si="118"/>
        <v>1315.7199074597486</v>
      </c>
      <c r="BE108" s="74">
        <f t="shared" si="118"/>
        <v>1357.7762985227532</v>
      </c>
      <c r="BF108" s="74">
        <f t="shared" si="118"/>
        <v>1401.1770030822827</v>
      </c>
      <c r="BG108" s="74">
        <f t="shared" si="118"/>
        <v>1445.9649915105267</v>
      </c>
      <c r="BH108" s="74">
        <f t="shared" si="118"/>
        <v>1492.1846077081643</v>
      </c>
      <c r="BI108" s="74">
        <f t="shared" si="118"/>
        <v>1539.8816130085806</v>
      </c>
      <c r="BJ108" s="74">
        <f t="shared" si="118"/>
        <v>1589.1032314854604</v>
      </c>
      <c r="BK108" s="74">
        <f t="shared" si="118"/>
        <v>1639.8981967086202</v>
      </c>
      <c r="BL108" s="116">
        <f t="shared" si="118"/>
        <v>1692.3167999943685</v>
      </c>
    </row>
    <row r="109" spans="2:64" x14ac:dyDescent="0.2">
      <c r="B109" s="236" t="str">
        <f t="shared" si="103"/>
        <v>Other uses</v>
      </c>
      <c r="C109" s="65" t="s">
        <v>2</v>
      </c>
      <c r="D109" s="74">
        <f t="shared" ref="D109:AC109" si="119">D92*D$80</f>
        <v>1634.2217111597245</v>
      </c>
      <c r="E109" s="74">
        <f t="shared" si="119"/>
        <v>1681.6649438768009</v>
      </c>
      <c r="F109" s="74">
        <f t="shared" si="119"/>
        <v>1705.5274686264208</v>
      </c>
      <c r="G109" s="74">
        <f t="shared" si="119"/>
        <v>1735.6797782203246</v>
      </c>
      <c r="H109" s="74">
        <f t="shared" si="119"/>
        <v>1769.0000000000002</v>
      </c>
      <c r="I109" s="74">
        <f t="shared" si="119"/>
        <v>1828.0753384343734</v>
      </c>
      <c r="J109" s="74">
        <f t="shared" si="119"/>
        <v>3193.7573616018853</v>
      </c>
      <c r="K109" s="74">
        <f t="shared" si="119"/>
        <v>4067.1773718326463</v>
      </c>
      <c r="L109" s="74">
        <f t="shared" si="119"/>
        <v>4360.2594339622647</v>
      </c>
      <c r="M109" s="74">
        <f t="shared" si="119"/>
        <v>4071.9764011799416</v>
      </c>
      <c r="N109" s="74">
        <f t="shared" si="119"/>
        <v>4074.3801652892566</v>
      </c>
      <c r="O109" s="74">
        <f t="shared" si="119"/>
        <v>4397.1057294743068</v>
      </c>
      <c r="P109" s="74">
        <f t="shared" si="119"/>
        <v>4137.4704491725779</v>
      </c>
      <c r="Q109" s="74">
        <f t="shared" si="119"/>
        <v>4402.306327616795</v>
      </c>
      <c r="R109" s="74">
        <f t="shared" si="119"/>
        <v>5892.6627218934909</v>
      </c>
      <c r="S109" s="74">
        <f t="shared" si="119"/>
        <v>6012.907045589106</v>
      </c>
      <c r="T109" s="74">
        <f t="shared" si="119"/>
        <v>6863.4478672985788</v>
      </c>
      <c r="U109" s="74">
        <f t="shared" si="119"/>
        <v>7539.6561944279792</v>
      </c>
      <c r="V109" s="74">
        <f t="shared" si="119"/>
        <v>7939.3831553973905</v>
      </c>
      <c r="W109" s="74">
        <f t="shared" si="119"/>
        <v>5121.1869436201778</v>
      </c>
      <c r="X109" s="74">
        <f t="shared" si="119"/>
        <v>6524.406175771971</v>
      </c>
      <c r="Y109" s="74">
        <f t="shared" si="119"/>
        <v>6998.4851665978094</v>
      </c>
      <c r="Z109" s="74">
        <f t="shared" si="119"/>
        <v>9652.0038938941398</v>
      </c>
      <c r="AA109" s="74">
        <f t="shared" si="119"/>
        <v>4167.9886657454754</v>
      </c>
      <c r="AB109" s="74">
        <f t="shared" si="119"/>
        <v>3702.605770131488</v>
      </c>
      <c r="AC109" s="74">
        <f t="shared" si="119"/>
        <v>3893.6959208899871</v>
      </c>
      <c r="AD109" s="74">
        <f t="shared" ref="AD109:AR109" si="120">AC109*(1+AD101)</f>
        <v>4283.0655129789857</v>
      </c>
      <c r="AE109" s="74">
        <f t="shared" si="120"/>
        <v>4711.3720642768849</v>
      </c>
      <c r="AF109" s="74">
        <f t="shared" si="120"/>
        <v>5182.5092707045742</v>
      </c>
      <c r="AG109" s="74">
        <f t="shared" si="120"/>
        <v>5700.7601977750319</v>
      </c>
      <c r="AH109" s="74">
        <f t="shared" si="120"/>
        <v>6270.8362175525353</v>
      </c>
      <c r="AI109" s="74">
        <f t="shared" si="120"/>
        <v>6897.9198393077895</v>
      </c>
      <c r="AJ109" s="74">
        <f t="shared" si="120"/>
        <v>7587.7118232385692</v>
      </c>
      <c r="AK109" s="74">
        <f t="shared" si="120"/>
        <v>8346.4830055624261</v>
      </c>
      <c r="AL109" s="74">
        <f t="shared" si="120"/>
        <v>9181.1313061186702</v>
      </c>
      <c r="AM109" s="74">
        <f t="shared" si="120"/>
        <v>10099.244436730538</v>
      </c>
      <c r="AN109" s="74">
        <f t="shared" si="120"/>
        <v>11109.168880403593</v>
      </c>
      <c r="AO109" s="74">
        <f t="shared" si="120"/>
        <v>12220.085768443952</v>
      </c>
      <c r="AP109" s="74">
        <f t="shared" si="120"/>
        <v>13442.094345288349</v>
      </c>
      <c r="AQ109" s="74">
        <f t="shared" si="120"/>
        <v>14786.303779817186</v>
      </c>
      <c r="AR109" s="74">
        <f t="shared" si="120"/>
        <v>16264.934157798907</v>
      </c>
      <c r="AS109" s="74">
        <f t="shared" ref="AS109:BL109" si="121">AR109*(1+AS$82)</f>
        <v>16784.835413131506</v>
      </c>
      <c r="AT109" s="74">
        <f t="shared" si="121"/>
        <v>17321.355076671236</v>
      </c>
      <c r="AU109" s="74">
        <f t="shared" si="121"/>
        <v>17875.024348311359</v>
      </c>
      <c r="AV109" s="74">
        <f t="shared" si="121"/>
        <v>18446.391407509185</v>
      </c>
      <c r="AW109" s="74">
        <f t="shared" si="121"/>
        <v>19036.021956030159</v>
      </c>
      <c r="AX109" s="74">
        <f t="shared" si="121"/>
        <v>19644.499778040496</v>
      </c>
      <c r="AY109" s="74">
        <f t="shared" si="121"/>
        <v>20272.427318102935</v>
      </c>
      <c r="AZ109" s="74">
        <f t="shared" si="121"/>
        <v>20920.426277647872</v>
      </c>
      <c r="BA109" s="74">
        <f t="shared" si="121"/>
        <v>21589.138230510405</v>
      </c>
      <c r="BB109" s="74">
        <f t="shared" si="121"/>
        <v>22279.225258142757</v>
      </c>
      <c r="BC109" s="74">
        <f t="shared" si="121"/>
        <v>22991.370605130971</v>
      </c>
      <c r="BD109" s="74">
        <f t="shared" si="121"/>
        <v>23726.279355664898</v>
      </c>
      <c r="BE109" s="74">
        <f t="shared" si="121"/>
        <v>24484.679131631245</v>
      </c>
      <c r="BF109" s="74">
        <f t="shared" si="121"/>
        <v>25267.320813020851</v>
      </c>
      <c r="BG109" s="74">
        <f t="shared" si="121"/>
        <v>26074.979281363449</v>
      </c>
      <c r="BH109" s="74">
        <f t="shared" si="121"/>
        <v>26908.454186925988</v>
      </c>
      <c r="BI109" s="74">
        <f t="shared" si="121"/>
        <v>27768.570740434112</v>
      </c>
      <c r="BJ109" s="74">
        <f t="shared" si="121"/>
        <v>28656.180530100635</v>
      </c>
      <c r="BK109" s="74">
        <f t="shared" si="121"/>
        <v>29572.162364769989</v>
      </c>
      <c r="BL109" s="116">
        <f t="shared" si="121"/>
        <v>30517.423144013374</v>
      </c>
    </row>
    <row r="110" spans="2:64" x14ac:dyDescent="0.2"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114"/>
    </row>
    <row r="111" spans="2:64" x14ac:dyDescent="0.2">
      <c r="B111" s="64" t="s">
        <v>126</v>
      </c>
      <c r="C111"/>
    </row>
    <row r="112" spans="2:64" x14ac:dyDescent="0.2">
      <c r="B112" s="236" t="str">
        <f>B95</f>
        <v>Batteries</v>
      </c>
      <c r="C112" s="65" t="s">
        <v>2</v>
      </c>
      <c r="D112" s="74">
        <f t="shared" ref="D112:AC112" si="122">D84*D86*D80</f>
        <v>1070.6969831736124</v>
      </c>
      <c r="E112" s="74">
        <f t="shared" si="122"/>
        <v>1101.7804804710072</v>
      </c>
      <c r="F112" s="74">
        <f t="shared" si="122"/>
        <v>1117.4145484104135</v>
      </c>
      <c r="G112" s="74">
        <f t="shared" si="122"/>
        <v>1137.1695098684884</v>
      </c>
      <c r="H112" s="74">
        <f t="shared" si="122"/>
        <v>1159</v>
      </c>
      <c r="I112" s="74">
        <f t="shared" si="122"/>
        <v>1197.7045320776929</v>
      </c>
      <c r="J112" s="74">
        <f t="shared" si="122"/>
        <v>2092.4617196702006</v>
      </c>
      <c r="K112" s="74">
        <f t="shared" si="122"/>
        <v>2664.7024160282854</v>
      </c>
      <c r="L112" s="74">
        <f t="shared" si="122"/>
        <v>2856.7216981132074</v>
      </c>
      <c r="M112" s="74">
        <f t="shared" si="122"/>
        <v>2667.8466076696163</v>
      </c>
      <c r="N112" s="74">
        <f t="shared" si="122"/>
        <v>2669.4214876033056</v>
      </c>
      <c r="O112" s="74">
        <f t="shared" si="122"/>
        <v>2880.8623744831661</v>
      </c>
      <c r="P112" s="74">
        <f t="shared" si="122"/>
        <v>2710.7565011820334</v>
      </c>
      <c r="Q112" s="74">
        <f t="shared" si="122"/>
        <v>2884.2696629213483</v>
      </c>
      <c r="R112" s="74">
        <f t="shared" si="122"/>
        <v>3860.7100591715971</v>
      </c>
      <c r="S112" s="74">
        <f t="shared" si="122"/>
        <v>3939.4908229721727</v>
      </c>
      <c r="T112" s="74">
        <f t="shared" si="122"/>
        <v>4496.7417061611377</v>
      </c>
      <c r="U112" s="74">
        <f t="shared" si="122"/>
        <v>5199.7628927089509</v>
      </c>
      <c r="V112" s="74">
        <f t="shared" si="122"/>
        <v>6402.728351126927</v>
      </c>
      <c r="W112" s="74">
        <f t="shared" si="122"/>
        <v>4362.4925816023733</v>
      </c>
      <c r="X112" s="74">
        <f t="shared" si="122"/>
        <v>6524.4061757719719</v>
      </c>
      <c r="Y112" s="74">
        <f t="shared" si="122"/>
        <v>8762.6666666666679</v>
      </c>
      <c r="Z112" s="74">
        <f t="shared" si="122"/>
        <v>7038.9893769738728</v>
      </c>
      <c r="AA112" s="74">
        <f t="shared" si="122"/>
        <v>8625.3262786596115</v>
      </c>
      <c r="AB112" s="74">
        <f t="shared" si="122"/>
        <v>8190.6461909063546</v>
      </c>
      <c r="AC112" s="74">
        <f t="shared" si="122"/>
        <v>8711.1111111111113</v>
      </c>
      <c r="AD112" s="74">
        <f t="shared" ref="AD112:BL112" si="123">AC112*(1+AD82)</f>
        <v>8929.4036160485048</v>
      </c>
      <c r="AE112" s="74">
        <f t="shared" si="123"/>
        <v>9210.9055943707535</v>
      </c>
      <c r="AF112" s="74">
        <f t="shared" si="123"/>
        <v>9505.3280208499436</v>
      </c>
      <c r="AG112" s="74">
        <f t="shared" si="123"/>
        <v>9809.1615268723726</v>
      </c>
      <c r="AH112" s="74">
        <f t="shared" si="123"/>
        <v>10122.706933334155</v>
      </c>
      <c r="AI112" s="74">
        <f t="shared" si="123"/>
        <v>10446.274676735129</v>
      </c>
      <c r="AJ112" s="74">
        <f t="shared" si="123"/>
        <v>10780.185116537285</v>
      </c>
      <c r="AK112" s="74">
        <f t="shared" si="123"/>
        <v>11124.768852347746</v>
      </c>
      <c r="AL112" s="74">
        <f t="shared" si="123"/>
        <v>11480.367051240381</v>
      </c>
      <c r="AM112" s="74">
        <f t="shared" si="123"/>
        <v>11847.331785540086</v>
      </c>
      <c r="AN112" s="74">
        <f t="shared" si="123"/>
        <v>12226.026381404199</v>
      </c>
      <c r="AO112" s="74">
        <f t="shared" si="123"/>
        <v>12616.825778546161</v>
      </c>
      <c r="AP112" s="74">
        <f t="shared" si="123"/>
        <v>13020.11690145757</v>
      </c>
      <c r="AQ112" s="74">
        <f t="shared" si="123"/>
        <v>13436.299042496192</v>
      </c>
      <c r="AR112" s="74">
        <f t="shared" si="123"/>
        <v>13865.784257219208</v>
      </c>
      <c r="AS112" s="74">
        <f t="shared" si="123"/>
        <v>14308.997772353092</v>
      </c>
      <c r="AT112" s="74">
        <f t="shared" si="123"/>
        <v>14766.378406804088</v>
      </c>
      <c r="AU112" s="74">
        <f t="shared" si="123"/>
        <v>15238.379006126068</v>
      </c>
      <c r="AV112" s="74">
        <f t="shared" si="123"/>
        <v>15725.46689087598</v>
      </c>
      <c r="AW112" s="74">
        <f t="shared" si="123"/>
        <v>16228.124319300765</v>
      </c>
      <c r="AX112" s="74">
        <f t="shared" si="123"/>
        <v>16746.848964813853</v>
      </c>
      <c r="AY112" s="74">
        <f t="shared" si="123"/>
        <v>17282.154408733979</v>
      </c>
      <c r="AZ112" s="74">
        <f t="shared" si="123"/>
        <v>17834.570648774174</v>
      </c>
      <c r="BA112" s="74">
        <f t="shared" si="123"/>
        <v>18404.644623784374</v>
      </c>
      <c r="BB112" s="74">
        <f t="shared" si="123"/>
        <v>18992.940755267191</v>
      </c>
      <c r="BC112" s="74">
        <f t="shared" si="123"/>
        <v>19600.041506202993</v>
      </c>
      <c r="BD112" s="74">
        <f t="shared" si="123"/>
        <v>20226.547957737563</v>
      </c>
      <c r="BE112" s="74">
        <f t="shared" si="123"/>
        <v>20873.080404303324</v>
      </c>
      <c r="BF112" s="74">
        <f t="shared" si="123"/>
        <v>21540.278967763363</v>
      </c>
      <c r="BG112" s="74">
        <f t="shared" si="123"/>
        <v>22228.804231186259</v>
      </c>
      <c r="BH112" s="74">
        <f t="shared" si="123"/>
        <v>22939.337892879252</v>
      </c>
      <c r="BI112" s="74">
        <f t="shared" si="123"/>
        <v>23672.583441327293</v>
      </c>
      <c r="BJ112" s="74">
        <f t="shared" si="123"/>
        <v>24429.266851706205</v>
      </c>
      <c r="BK112" s="74">
        <f t="shared" si="123"/>
        <v>25210.137304659569</v>
      </c>
      <c r="BL112" s="116">
        <f t="shared" si="123"/>
        <v>26015.967928050999</v>
      </c>
    </row>
    <row r="113" spans="2:64" x14ac:dyDescent="0.2">
      <c r="B113" s="236" t="str">
        <f t="shared" ref="B113:B118" si="124">B96</f>
        <v>Ceramics and glasses</v>
      </c>
      <c r="C113" s="65" t="s">
        <v>2</v>
      </c>
      <c r="D113" s="74">
        <f t="shared" ref="D113:AC113" si="125">D87*D$80</f>
        <v>1183.4019287708347</v>
      </c>
      <c r="E113" s="74">
        <f t="shared" si="125"/>
        <v>1217.7573731521659</v>
      </c>
      <c r="F113" s="74">
        <f t="shared" si="125"/>
        <v>1235.037132453615</v>
      </c>
      <c r="G113" s="74">
        <f t="shared" si="125"/>
        <v>1256.8715635388555</v>
      </c>
      <c r="H113" s="74">
        <f t="shared" si="125"/>
        <v>1281</v>
      </c>
      <c r="I113" s="74">
        <f t="shared" si="125"/>
        <v>1323.7786933490288</v>
      </c>
      <c r="J113" s="74">
        <f t="shared" si="125"/>
        <v>2312.7208480565373</v>
      </c>
      <c r="K113" s="74">
        <f t="shared" si="125"/>
        <v>2945.1974071891573</v>
      </c>
      <c r="L113" s="74">
        <f t="shared" si="125"/>
        <v>3157.4292452830186</v>
      </c>
      <c r="M113" s="74">
        <f t="shared" si="125"/>
        <v>2948.6725663716811</v>
      </c>
      <c r="N113" s="74">
        <f t="shared" si="125"/>
        <v>2950.4132231404956</v>
      </c>
      <c r="O113" s="74">
        <f t="shared" si="125"/>
        <v>3184.1110454813938</v>
      </c>
      <c r="P113" s="74">
        <f t="shared" si="125"/>
        <v>2996.0992907801419</v>
      </c>
      <c r="Q113" s="74">
        <f t="shared" si="125"/>
        <v>3187.8769958604375</v>
      </c>
      <c r="R113" s="74">
        <f t="shared" si="125"/>
        <v>4267.1005917159755</v>
      </c>
      <c r="S113" s="74">
        <f t="shared" si="125"/>
        <v>4354.174067495559</v>
      </c>
      <c r="T113" s="74">
        <f t="shared" si="125"/>
        <v>4970.0829383886257</v>
      </c>
      <c r="U113" s="74">
        <f t="shared" si="125"/>
        <v>5459.7510373443984</v>
      </c>
      <c r="V113" s="74">
        <f t="shared" si="125"/>
        <v>4609.9644128113869</v>
      </c>
      <c r="W113" s="74">
        <f t="shared" si="125"/>
        <v>5879.8813056379813</v>
      </c>
      <c r="X113" s="74">
        <f t="shared" si="125"/>
        <v>8793.7648456057013</v>
      </c>
      <c r="Y113" s="74">
        <f t="shared" si="125"/>
        <v>10147.803491566823</v>
      </c>
      <c r="Z113" s="74">
        <f t="shared" si="125"/>
        <v>11136.927569877855</v>
      </c>
      <c r="AA113" s="74">
        <f t="shared" si="125"/>
        <v>13261.782118281057</v>
      </c>
      <c r="AB113" s="74">
        <f t="shared" si="125"/>
        <v>12959.120195460209</v>
      </c>
      <c r="AC113" s="74">
        <f t="shared" si="125"/>
        <v>12459.826946847959</v>
      </c>
      <c r="AD113" s="74">
        <f t="shared" ref="AD113:BL113" si="126">AC113*(1+AD$82)</f>
        <v>12772.058853963073</v>
      </c>
      <c r="AE113" s="74">
        <f t="shared" si="126"/>
        <v>13174.701627123981</v>
      </c>
      <c r="AF113" s="74">
        <f t="shared" si="126"/>
        <v>13595.824998920103</v>
      </c>
      <c r="AG113" s="74">
        <f t="shared" si="126"/>
        <v>14030.409388604312</v>
      </c>
      <c r="AH113" s="74">
        <f t="shared" si="126"/>
        <v>14478.885071518038</v>
      </c>
      <c r="AI113" s="74">
        <f t="shared" si="126"/>
        <v>14941.696076559163</v>
      </c>
      <c r="AJ113" s="74">
        <f t="shared" si="126"/>
        <v>15419.300625808228</v>
      </c>
      <c r="AK113" s="74">
        <f t="shared" si="126"/>
        <v>15912.171588207088</v>
      </c>
      <c r="AL113" s="74">
        <f t="shared" si="126"/>
        <v>16420.7969477392</v>
      </c>
      <c r="AM113" s="74">
        <f t="shared" si="126"/>
        <v>16945.680286575083</v>
      </c>
      <c r="AN113" s="74">
        <f t="shared" si="126"/>
        <v>17487.341283661313</v>
      </c>
      <c r="AO113" s="74">
        <f t="shared" si="126"/>
        <v>18046.316229246673</v>
      </c>
      <c r="AP113" s="74">
        <f t="shared" si="126"/>
        <v>18623.158555854905</v>
      </c>
      <c r="AQ113" s="74">
        <f t="shared" si="126"/>
        <v>19218.439386229766</v>
      </c>
      <c r="AR113" s="74">
        <f t="shared" si="126"/>
        <v>19832.748098794913</v>
      </c>
      <c r="AS113" s="74">
        <f t="shared" si="126"/>
        <v>20466.692911188427</v>
      </c>
      <c r="AT113" s="74">
        <f t="shared" si="126"/>
        <v>21120.901482449783</v>
      </c>
      <c r="AU113" s="74">
        <f t="shared" si="126"/>
        <v>21796.021534455438</v>
      </c>
      <c r="AV113" s="74">
        <f t="shared" si="126"/>
        <v>22492.721493218334</v>
      </c>
      <c r="AW113" s="74">
        <f t="shared" si="126"/>
        <v>23211.691150686242</v>
      </c>
      <c r="AX113" s="74">
        <f t="shared" si="126"/>
        <v>23953.642347694189</v>
      </c>
      <c r="AY113" s="74">
        <f t="shared" si="126"/>
        <v>24719.309678747166</v>
      </c>
      <c r="AZ113" s="74">
        <f t="shared" si="126"/>
        <v>25509.45121933088</v>
      </c>
      <c r="BA113" s="74">
        <f t="shared" si="126"/>
        <v>26324.849276470668</v>
      </c>
      <c r="BB113" s="74">
        <f t="shared" si="126"/>
        <v>27166.311163281691</v>
      </c>
      <c r="BC113" s="74">
        <f t="shared" si="126"/>
        <v>28034.669998277273</v>
      </c>
      <c r="BD113" s="74">
        <f t="shared" si="126"/>
        <v>28930.785530226771</v>
      </c>
      <c r="BE113" s="74">
        <f t="shared" si="126"/>
        <v>29855.544989379636</v>
      </c>
      <c r="BF113" s="74">
        <f t="shared" si="126"/>
        <v>30809.863965898498</v>
      </c>
      <c r="BG113" s="74">
        <f t="shared" si="126"/>
        <v>31794.687316370942</v>
      </c>
      <c r="BH113" s="74">
        <f t="shared" si="126"/>
        <v>32810.990099297531</v>
      </c>
      <c r="BI113" s="74">
        <f t="shared" si="126"/>
        <v>33859.778540482264</v>
      </c>
      <c r="BJ113" s="74">
        <f t="shared" si="126"/>
        <v>34942.091029281342</v>
      </c>
      <c r="BK113" s="74">
        <f t="shared" si="126"/>
        <v>36058.999146696537</v>
      </c>
      <c r="BL113" s="116">
        <f t="shared" si="126"/>
        <v>37211.608726331113</v>
      </c>
    </row>
    <row r="114" spans="2:64" x14ac:dyDescent="0.2">
      <c r="B114" s="236" t="str">
        <f t="shared" si="124"/>
        <v>Lubricating greases</v>
      </c>
      <c r="C114" s="65" t="s">
        <v>2</v>
      </c>
      <c r="D114" s="74">
        <f t="shared" ref="D114:AC114" si="127">D88*D$80</f>
        <v>901.6395647777789</v>
      </c>
      <c r="E114" s="74">
        <f t="shared" si="127"/>
        <v>927.81514144926928</v>
      </c>
      <c r="F114" s="74">
        <f t="shared" si="127"/>
        <v>940.98067234561142</v>
      </c>
      <c r="G114" s="74">
        <f t="shared" si="127"/>
        <v>957.61642936293765</v>
      </c>
      <c r="H114" s="74">
        <f t="shared" si="127"/>
        <v>976</v>
      </c>
      <c r="I114" s="74">
        <f t="shared" si="127"/>
        <v>1008.5932901706888</v>
      </c>
      <c r="J114" s="74">
        <f t="shared" si="127"/>
        <v>1762.0730270906952</v>
      </c>
      <c r="K114" s="74">
        <f t="shared" si="127"/>
        <v>2243.9599292869771</v>
      </c>
      <c r="L114" s="74">
        <f t="shared" si="127"/>
        <v>2405.6603773584902</v>
      </c>
      <c r="M114" s="74">
        <f t="shared" si="127"/>
        <v>2246.6076696165192</v>
      </c>
      <c r="N114" s="74">
        <f t="shared" si="127"/>
        <v>2247.9338842975208</v>
      </c>
      <c r="O114" s="74">
        <f t="shared" si="127"/>
        <v>2425.9893679858242</v>
      </c>
      <c r="P114" s="74">
        <f t="shared" si="127"/>
        <v>2282.7423167848701</v>
      </c>
      <c r="Q114" s="74">
        <f t="shared" si="127"/>
        <v>2428.8586635127144</v>
      </c>
      <c r="R114" s="74">
        <f t="shared" si="127"/>
        <v>3251.1242603550295</v>
      </c>
      <c r="S114" s="74">
        <f t="shared" si="127"/>
        <v>3317.4659561870931</v>
      </c>
      <c r="T114" s="74">
        <f t="shared" si="127"/>
        <v>3786.7298578199052</v>
      </c>
      <c r="U114" s="74">
        <f t="shared" si="127"/>
        <v>4159.8103141671609</v>
      </c>
      <c r="V114" s="74">
        <f t="shared" si="127"/>
        <v>3073.3096085409247</v>
      </c>
      <c r="W114" s="74">
        <f t="shared" si="127"/>
        <v>1896.7359050445102</v>
      </c>
      <c r="X114" s="74">
        <f t="shared" si="127"/>
        <v>2553.0285035629454</v>
      </c>
      <c r="Y114" s="74">
        <f t="shared" si="127"/>
        <v>4199.0910999586858</v>
      </c>
      <c r="Z114" s="74">
        <f t="shared" si="127"/>
        <v>4083.5401089552129</v>
      </c>
      <c r="AA114" s="74">
        <f t="shared" si="127"/>
        <v>3410.172544700843</v>
      </c>
      <c r="AB114" s="74">
        <f t="shared" si="127"/>
        <v>2962.0846161051913</v>
      </c>
      <c r="AC114" s="74">
        <f t="shared" si="127"/>
        <v>3504.3263288009884</v>
      </c>
      <c r="AD114" s="74">
        <f t="shared" ref="AD114:BL114" si="128">AC114*(1+AD$82)</f>
        <v>3592.1415526771143</v>
      </c>
      <c r="AE114" s="74">
        <f t="shared" si="128"/>
        <v>3705.3848326286193</v>
      </c>
      <c r="AF114" s="74">
        <f t="shared" si="128"/>
        <v>3823.8257809462784</v>
      </c>
      <c r="AG114" s="74">
        <f t="shared" si="128"/>
        <v>3946.0526405449623</v>
      </c>
      <c r="AH114" s="74">
        <f t="shared" si="128"/>
        <v>4072.1864263644479</v>
      </c>
      <c r="AI114" s="74">
        <f t="shared" si="128"/>
        <v>4202.3520215322642</v>
      </c>
      <c r="AJ114" s="74">
        <f t="shared" si="128"/>
        <v>4336.6783010085637</v>
      </c>
      <c r="AK114" s="74">
        <f t="shared" si="128"/>
        <v>4475.2982591832424</v>
      </c>
      <c r="AL114" s="74">
        <f t="shared" si="128"/>
        <v>4618.3491415516482</v>
      </c>
      <c r="AM114" s="74">
        <f t="shared" si="128"/>
        <v>4765.9725805992402</v>
      </c>
      <c r="AN114" s="74">
        <f t="shared" si="128"/>
        <v>4918.3147360297426</v>
      </c>
      <c r="AO114" s="74">
        <f t="shared" si="128"/>
        <v>5075.526439475625</v>
      </c>
      <c r="AP114" s="74">
        <f t="shared" si="128"/>
        <v>5237.76334383419</v>
      </c>
      <c r="AQ114" s="74">
        <f t="shared" si="128"/>
        <v>5405.1860773771195</v>
      </c>
      <c r="AR114" s="74">
        <f t="shared" si="128"/>
        <v>5577.9604027860669</v>
      </c>
      <c r="AS114" s="74">
        <f t="shared" si="128"/>
        <v>5756.2573812717428</v>
      </c>
      <c r="AT114" s="74">
        <f t="shared" si="128"/>
        <v>5940.2535419389997</v>
      </c>
      <c r="AU114" s="74">
        <f t="shared" si="128"/>
        <v>6130.1310565655904</v>
      </c>
      <c r="AV114" s="74">
        <f t="shared" si="128"/>
        <v>6326.0779199676554</v>
      </c>
      <c r="AW114" s="74">
        <f t="shared" si="128"/>
        <v>6528.2881361305044</v>
      </c>
      <c r="AX114" s="74">
        <f t="shared" si="128"/>
        <v>6736.9619102889892</v>
      </c>
      <c r="AY114" s="74">
        <f t="shared" si="128"/>
        <v>6952.3058471476388</v>
      </c>
      <c r="AZ114" s="74">
        <f t="shared" si="128"/>
        <v>7174.5331554368086</v>
      </c>
      <c r="BA114" s="74">
        <f t="shared" si="128"/>
        <v>7403.8638590073742</v>
      </c>
      <c r="BB114" s="74">
        <f t="shared" si="128"/>
        <v>7640.525014672975</v>
      </c>
      <c r="BC114" s="74">
        <f t="shared" si="128"/>
        <v>7884.750937015483</v>
      </c>
      <c r="BD114" s="74">
        <f t="shared" si="128"/>
        <v>8136.7834303762784</v>
      </c>
      <c r="BE114" s="74">
        <f t="shared" si="128"/>
        <v>8396.872028263022</v>
      </c>
      <c r="BF114" s="74">
        <f t="shared" si="128"/>
        <v>8665.2742404089531</v>
      </c>
      <c r="BG114" s="74">
        <f t="shared" si="128"/>
        <v>8942.2558077293288</v>
      </c>
      <c r="BH114" s="74">
        <f t="shared" si="128"/>
        <v>9228.090965427431</v>
      </c>
      <c r="BI114" s="74">
        <f t="shared" si="128"/>
        <v>9523.0627145106373</v>
      </c>
      <c r="BJ114" s="74">
        <f t="shared" si="128"/>
        <v>9827.4631019853787</v>
      </c>
      <c r="BK114" s="74">
        <f t="shared" si="128"/>
        <v>10141.593510008403</v>
      </c>
      <c r="BL114" s="116">
        <f t="shared" si="128"/>
        <v>10465.764954280627</v>
      </c>
    </row>
    <row r="115" spans="2:64" x14ac:dyDescent="0.2">
      <c r="B115" s="236" t="str">
        <f t="shared" si="124"/>
        <v>Polymer production</v>
      </c>
      <c r="C115" s="65" t="s">
        <v>2</v>
      </c>
      <c r="D115" s="74">
        <f t="shared" ref="D115:AC115" si="129">D89*D$80</f>
        <v>394.46730959027821</v>
      </c>
      <c r="E115" s="74">
        <f t="shared" si="129"/>
        <v>405.91912438405529</v>
      </c>
      <c r="F115" s="74">
        <f t="shared" si="129"/>
        <v>411.67904415120495</v>
      </c>
      <c r="G115" s="74">
        <f t="shared" si="129"/>
        <v>418.95718784628519</v>
      </c>
      <c r="H115" s="74">
        <f t="shared" si="129"/>
        <v>426.99999999999994</v>
      </c>
      <c r="I115" s="74">
        <f t="shared" si="129"/>
        <v>441.25956444967625</v>
      </c>
      <c r="J115" s="74">
        <f t="shared" si="129"/>
        <v>770.90694935217903</v>
      </c>
      <c r="K115" s="74">
        <f t="shared" si="129"/>
        <v>981.73246906305235</v>
      </c>
      <c r="L115" s="74">
        <f t="shared" si="129"/>
        <v>1052.4764150943395</v>
      </c>
      <c r="M115" s="74">
        <f t="shared" si="129"/>
        <v>982.89085545722696</v>
      </c>
      <c r="N115" s="74">
        <f t="shared" si="129"/>
        <v>983.47107438016519</v>
      </c>
      <c r="O115" s="74">
        <f t="shared" si="129"/>
        <v>1061.370348493798</v>
      </c>
      <c r="P115" s="74">
        <f t="shared" si="129"/>
        <v>998.69976359338057</v>
      </c>
      <c r="Q115" s="74">
        <f t="shared" si="129"/>
        <v>1062.6256652868124</v>
      </c>
      <c r="R115" s="74">
        <f t="shared" si="129"/>
        <v>1422.3668639053251</v>
      </c>
      <c r="S115" s="74">
        <f t="shared" si="129"/>
        <v>1451.3913558318529</v>
      </c>
      <c r="T115" s="74">
        <f t="shared" si="129"/>
        <v>1656.6943127962084</v>
      </c>
      <c r="U115" s="74">
        <f t="shared" si="129"/>
        <v>1819.9170124481325</v>
      </c>
      <c r="V115" s="74">
        <f t="shared" si="129"/>
        <v>1280.5456702253855</v>
      </c>
      <c r="W115" s="74">
        <f t="shared" si="129"/>
        <v>0</v>
      </c>
      <c r="X115" s="74">
        <f t="shared" si="129"/>
        <v>1134.6793349168647</v>
      </c>
      <c r="Y115" s="74">
        <f t="shared" si="129"/>
        <v>1049.7727749896715</v>
      </c>
      <c r="Z115" s="74">
        <f t="shared" si="129"/>
        <v>1113.6927569877853</v>
      </c>
      <c r="AA115" s="74">
        <f t="shared" si="129"/>
        <v>1894.5403026115796</v>
      </c>
      <c r="AB115" s="74">
        <f t="shared" si="129"/>
        <v>1851.3028850657445</v>
      </c>
      <c r="AC115" s="74">
        <f t="shared" si="129"/>
        <v>1557.4783683559949</v>
      </c>
      <c r="AD115" s="74">
        <f t="shared" ref="AD115:BL115" si="130">AC115*(1+AD$82)</f>
        <v>1596.5073567453842</v>
      </c>
      <c r="AE115" s="74">
        <f t="shared" si="130"/>
        <v>1646.8377033904976</v>
      </c>
      <c r="AF115" s="74">
        <f t="shared" si="130"/>
        <v>1699.4781248650129</v>
      </c>
      <c r="AG115" s="74">
        <f t="shared" si="130"/>
        <v>1753.801173575539</v>
      </c>
      <c r="AH115" s="74">
        <f t="shared" si="130"/>
        <v>1809.8606339397547</v>
      </c>
      <c r="AI115" s="74">
        <f t="shared" si="130"/>
        <v>1867.7120095698954</v>
      </c>
      <c r="AJ115" s="74">
        <f t="shared" si="130"/>
        <v>1927.4125782260285</v>
      </c>
      <c r="AK115" s="74">
        <f t="shared" si="130"/>
        <v>1989.0214485258859</v>
      </c>
      <c r="AL115" s="74">
        <f t="shared" si="130"/>
        <v>2052.5996184674</v>
      </c>
      <c r="AM115" s="74">
        <f t="shared" si="130"/>
        <v>2118.2100358218854</v>
      </c>
      <c r="AN115" s="74">
        <f t="shared" si="130"/>
        <v>2185.9176604576642</v>
      </c>
      <c r="AO115" s="74">
        <f t="shared" si="130"/>
        <v>2255.7895286558341</v>
      </c>
      <c r="AP115" s="74">
        <f t="shared" si="130"/>
        <v>2327.8948194818631</v>
      </c>
      <c r="AQ115" s="74">
        <f t="shared" si="130"/>
        <v>2402.3049232787207</v>
      </c>
      <c r="AR115" s="74">
        <f t="shared" si="130"/>
        <v>2479.0935123493641</v>
      </c>
      <c r="AS115" s="74">
        <f t="shared" si="130"/>
        <v>2558.3366138985534</v>
      </c>
      <c r="AT115" s="74">
        <f t="shared" si="130"/>
        <v>2640.1126853062228</v>
      </c>
      <c r="AU115" s="74">
        <f t="shared" si="130"/>
        <v>2724.5026918069298</v>
      </c>
      <c r="AV115" s="74">
        <f t="shared" si="130"/>
        <v>2811.5901866522918</v>
      </c>
      <c r="AW115" s="74">
        <f t="shared" si="130"/>
        <v>2901.4613938357802</v>
      </c>
      <c r="AX115" s="74">
        <f t="shared" si="130"/>
        <v>2994.2052934617736</v>
      </c>
      <c r="AY115" s="74">
        <f t="shared" si="130"/>
        <v>3089.9137098433957</v>
      </c>
      <c r="AZ115" s="74">
        <f t="shared" si="130"/>
        <v>3188.68140241636</v>
      </c>
      <c r="BA115" s="74">
        <f t="shared" si="130"/>
        <v>3290.6061595588335</v>
      </c>
      <c r="BB115" s="74">
        <f t="shared" si="130"/>
        <v>3395.7888954102114</v>
      </c>
      <c r="BC115" s="74">
        <f t="shared" si="130"/>
        <v>3504.3337497846592</v>
      </c>
      <c r="BD115" s="74">
        <f t="shared" si="130"/>
        <v>3616.3481912783463</v>
      </c>
      <c r="BE115" s="74">
        <f t="shared" si="130"/>
        <v>3731.9431236724545</v>
      </c>
      <c r="BF115" s="74">
        <f t="shared" si="130"/>
        <v>3851.2329957373122</v>
      </c>
      <c r="BG115" s="74">
        <f t="shared" si="130"/>
        <v>3974.3359145463678</v>
      </c>
      <c r="BH115" s="74">
        <f t="shared" si="130"/>
        <v>4101.3737624121914</v>
      </c>
      <c r="BI115" s="74">
        <f t="shared" si="130"/>
        <v>4232.472317560283</v>
      </c>
      <c r="BJ115" s="74">
        <f t="shared" si="130"/>
        <v>4367.7613786601678</v>
      </c>
      <c r="BK115" s="74">
        <f t="shared" si="130"/>
        <v>4507.3748933370671</v>
      </c>
      <c r="BL115" s="116">
        <f t="shared" si="130"/>
        <v>4651.4510907913891</v>
      </c>
    </row>
    <row r="116" spans="2:64" x14ac:dyDescent="0.2">
      <c r="B116" s="236" t="str">
        <f t="shared" si="124"/>
        <v>Continuous casting mold flux powders</v>
      </c>
      <c r="C116" s="65" t="s">
        <v>2</v>
      </c>
      <c r="D116" s="74">
        <f t="shared" ref="D116:AC116" si="131">D90*D$80</f>
        <v>0</v>
      </c>
      <c r="E116" s="74">
        <f t="shared" si="131"/>
        <v>0</v>
      </c>
      <c r="F116" s="74">
        <f t="shared" si="131"/>
        <v>0</v>
      </c>
      <c r="G116" s="74">
        <f t="shared" si="131"/>
        <v>0</v>
      </c>
      <c r="H116" s="74">
        <f t="shared" si="131"/>
        <v>0</v>
      </c>
      <c r="I116" s="74">
        <f t="shared" si="131"/>
        <v>0</v>
      </c>
      <c r="J116" s="74">
        <f t="shared" si="131"/>
        <v>0</v>
      </c>
      <c r="K116" s="74">
        <f t="shared" si="131"/>
        <v>0</v>
      </c>
      <c r="L116" s="74">
        <f t="shared" si="131"/>
        <v>0</v>
      </c>
      <c r="M116" s="74">
        <f t="shared" si="131"/>
        <v>0</v>
      </c>
      <c r="N116" s="74">
        <f t="shared" si="131"/>
        <v>0</v>
      </c>
      <c r="O116" s="74">
        <f t="shared" si="131"/>
        <v>0</v>
      </c>
      <c r="P116" s="74">
        <f t="shared" si="131"/>
        <v>0</v>
      </c>
      <c r="Q116" s="74">
        <f t="shared" si="131"/>
        <v>0</v>
      </c>
      <c r="R116" s="74">
        <f t="shared" si="131"/>
        <v>0</v>
      </c>
      <c r="S116" s="74">
        <f t="shared" si="131"/>
        <v>0</v>
      </c>
      <c r="T116" s="74">
        <f t="shared" si="131"/>
        <v>0</v>
      </c>
      <c r="U116" s="74">
        <f t="shared" si="131"/>
        <v>0</v>
      </c>
      <c r="V116" s="74">
        <f t="shared" si="131"/>
        <v>768.32740213523118</v>
      </c>
      <c r="W116" s="74">
        <f t="shared" si="131"/>
        <v>758.69436201780411</v>
      </c>
      <c r="X116" s="74">
        <f t="shared" si="131"/>
        <v>1134.6793349168647</v>
      </c>
      <c r="Y116" s="74">
        <f t="shared" si="131"/>
        <v>1749.6212916494526</v>
      </c>
      <c r="Z116" s="74">
        <f t="shared" si="131"/>
        <v>1484.923675983714</v>
      </c>
      <c r="AA116" s="74">
        <f t="shared" si="131"/>
        <v>2273.4483631338953</v>
      </c>
      <c r="AB116" s="74">
        <f t="shared" si="131"/>
        <v>2221.5634620788933</v>
      </c>
      <c r="AC116" s="74">
        <f t="shared" si="131"/>
        <v>1946.8479604449938</v>
      </c>
      <c r="AD116" s="74">
        <f t="shared" ref="AD116:BL116" si="132">AC116*(1+AD$82)</f>
        <v>1995.6341959317303</v>
      </c>
      <c r="AE116" s="74">
        <f t="shared" si="132"/>
        <v>2058.5471292381221</v>
      </c>
      <c r="AF116" s="74">
        <f t="shared" si="132"/>
        <v>2124.347656081266</v>
      </c>
      <c r="AG116" s="74">
        <f t="shared" si="132"/>
        <v>2192.2514669694237</v>
      </c>
      <c r="AH116" s="74">
        <f t="shared" si="132"/>
        <v>2262.3257924246936</v>
      </c>
      <c r="AI116" s="74">
        <f t="shared" si="132"/>
        <v>2334.6400119623695</v>
      </c>
      <c r="AJ116" s="74">
        <f t="shared" si="132"/>
        <v>2409.2657227825362</v>
      </c>
      <c r="AK116" s="74">
        <f t="shared" si="132"/>
        <v>2486.2768106573581</v>
      </c>
      <c r="AL116" s="74">
        <f t="shared" si="132"/>
        <v>2565.7495230842505</v>
      </c>
      <c r="AM116" s="74">
        <f t="shared" si="132"/>
        <v>2647.7625447773576</v>
      </c>
      <c r="AN116" s="74">
        <f t="shared" si="132"/>
        <v>2732.3970755720811</v>
      </c>
      <c r="AO116" s="74">
        <f t="shared" si="132"/>
        <v>2819.7369108197936</v>
      </c>
      <c r="AP116" s="74">
        <f t="shared" si="132"/>
        <v>2909.8685243523296</v>
      </c>
      <c r="AQ116" s="74">
        <f t="shared" si="132"/>
        <v>3002.881154098402</v>
      </c>
      <c r="AR116" s="74">
        <f t="shared" si="132"/>
        <v>3098.8668904367059</v>
      </c>
      <c r="AS116" s="74">
        <f t="shared" si="132"/>
        <v>3197.9207673731926</v>
      </c>
      <c r="AT116" s="74">
        <f t="shared" si="132"/>
        <v>3300.1408566327796</v>
      </c>
      <c r="AU116" s="74">
        <f t="shared" si="132"/>
        <v>3405.6283647586633</v>
      </c>
      <c r="AV116" s="74">
        <f t="shared" si="132"/>
        <v>3514.4877333153659</v>
      </c>
      <c r="AW116" s="74">
        <f t="shared" si="132"/>
        <v>3626.8267422947265</v>
      </c>
      <c r="AX116" s="74">
        <f t="shared" si="132"/>
        <v>3742.7566168272183</v>
      </c>
      <c r="AY116" s="74">
        <f t="shared" si="132"/>
        <v>3862.3921373042463</v>
      </c>
      <c r="AZ116" s="74">
        <f t="shared" si="132"/>
        <v>3985.8517530204517</v>
      </c>
      <c r="BA116" s="74">
        <f t="shared" si="132"/>
        <v>4113.2576994485435</v>
      </c>
      <c r="BB116" s="74">
        <f t="shared" si="132"/>
        <v>4244.7361192627659</v>
      </c>
      <c r="BC116" s="74">
        <f t="shared" si="132"/>
        <v>4380.4171872308261</v>
      </c>
      <c r="BD116" s="74">
        <f t="shared" si="132"/>
        <v>4520.4352390979348</v>
      </c>
      <c r="BE116" s="74">
        <f t="shared" si="132"/>
        <v>4664.9289045905698</v>
      </c>
      <c r="BF116" s="74">
        <f t="shared" si="132"/>
        <v>4814.0412446716418</v>
      </c>
      <c r="BG116" s="74">
        <f t="shared" si="132"/>
        <v>4967.9198931829615</v>
      </c>
      <c r="BH116" s="74">
        <f t="shared" si="132"/>
        <v>5126.7172030152406</v>
      </c>
      <c r="BI116" s="74">
        <f t="shared" si="132"/>
        <v>5290.5903969503552</v>
      </c>
      <c r="BJ116" s="74">
        <f t="shared" si="132"/>
        <v>5459.7017233252118</v>
      </c>
      <c r="BK116" s="74">
        <f t="shared" si="132"/>
        <v>5634.2186166713363</v>
      </c>
      <c r="BL116" s="116">
        <f t="shared" si="132"/>
        <v>5814.3138634892384</v>
      </c>
    </row>
    <row r="117" spans="2:64" x14ac:dyDescent="0.2">
      <c r="B117" s="236" t="str">
        <f t="shared" si="124"/>
        <v>Air treatment</v>
      </c>
      <c r="C117" s="65" t="s">
        <v>2</v>
      </c>
      <c r="D117" s="74">
        <f t="shared" ref="D117:AC117" si="133">D91*D$80</f>
        <v>450.81978238888945</v>
      </c>
      <c r="E117" s="74">
        <f t="shared" si="133"/>
        <v>463.90757072463464</v>
      </c>
      <c r="F117" s="74">
        <f t="shared" si="133"/>
        <v>470.49033617280571</v>
      </c>
      <c r="G117" s="74">
        <f t="shared" si="133"/>
        <v>478.80821468146883</v>
      </c>
      <c r="H117" s="74">
        <f t="shared" si="133"/>
        <v>488</v>
      </c>
      <c r="I117" s="74">
        <f t="shared" si="133"/>
        <v>504.29664508534438</v>
      </c>
      <c r="J117" s="74">
        <f t="shared" si="133"/>
        <v>881.03651354534759</v>
      </c>
      <c r="K117" s="74">
        <f t="shared" si="133"/>
        <v>1121.9799646434885</v>
      </c>
      <c r="L117" s="74">
        <f t="shared" si="133"/>
        <v>1202.8301886792451</v>
      </c>
      <c r="M117" s="74">
        <f t="shared" si="133"/>
        <v>1123.3038348082596</v>
      </c>
      <c r="N117" s="74">
        <f t="shared" si="133"/>
        <v>1123.9669421487604</v>
      </c>
      <c r="O117" s="74">
        <f t="shared" si="133"/>
        <v>1212.9946839929121</v>
      </c>
      <c r="P117" s="74">
        <f t="shared" si="133"/>
        <v>1141.3711583924351</v>
      </c>
      <c r="Q117" s="74">
        <f t="shared" si="133"/>
        <v>1214.4293317563572</v>
      </c>
      <c r="R117" s="74">
        <f t="shared" si="133"/>
        <v>1625.5621301775147</v>
      </c>
      <c r="S117" s="74">
        <f t="shared" si="133"/>
        <v>1658.7329780935465</v>
      </c>
      <c r="T117" s="74">
        <f t="shared" si="133"/>
        <v>1893.3649289099526</v>
      </c>
      <c r="U117" s="74">
        <f t="shared" si="133"/>
        <v>2079.9051570835804</v>
      </c>
      <c r="V117" s="74">
        <f t="shared" si="133"/>
        <v>1536.6548042704624</v>
      </c>
      <c r="W117" s="74">
        <f t="shared" si="133"/>
        <v>948.36795252225511</v>
      </c>
      <c r="X117" s="74">
        <f t="shared" si="133"/>
        <v>1702.0190023752969</v>
      </c>
      <c r="Y117" s="74">
        <f t="shared" si="133"/>
        <v>1399.697033319562</v>
      </c>
      <c r="Z117" s="74">
        <f t="shared" si="133"/>
        <v>1484.923675983714</v>
      </c>
      <c r="AA117" s="74">
        <f t="shared" si="133"/>
        <v>1894.5403026115796</v>
      </c>
      <c r="AB117" s="74">
        <f t="shared" si="133"/>
        <v>1851.3028850657445</v>
      </c>
      <c r="AC117" s="74">
        <f t="shared" si="133"/>
        <v>1946.8479604449938</v>
      </c>
      <c r="AD117" s="74">
        <f t="shared" ref="AD117:BL117" si="134">AC117*(1+AD$82)</f>
        <v>1995.6341959317303</v>
      </c>
      <c r="AE117" s="74">
        <f t="shared" si="134"/>
        <v>2058.5471292381221</v>
      </c>
      <c r="AF117" s="74">
        <f t="shared" si="134"/>
        <v>2124.347656081266</v>
      </c>
      <c r="AG117" s="74">
        <f t="shared" si="134"/>
        <v>2192.2514669694237</v>
      </c>
      <c r="AH117" s="74">
        <f t="shared" si="134"/>
        <v>2262.3257924246936</v>
      </c>
      <c r="AI117" s="74">
        <f t="shared" si="134"/>
        <v>2334.6400119623695</v>
      </c>
      <c r="AJ117" s="74">
        <f t="shared" si="134"/>
        <v>2409.2657227825362</v>
      </c>
      <c r="AK117" s="74">
        <f t="shared" si="134"/>
        <v>2486.2768106573581</v>
      </c>
      <c r="AL117" s="74">
        <f t="shared" si="134"/>
        <v>2565.7495230842505</v>
      </c>
      <c r="AM117" s="74">
        <f t="shared" si="134"/>
        <v>2647.7625447773576</v>
      </c>
      <c r="AN117" s="74">
        <f t="shared" si="134"/>
        <v>2732.3970755720811</v>
      </c>
      <c r="AO117" s="74">
        <f t="shared" si="134"/>
        <v>2819.7369108197936</v>
      </c>
      <c r="AP117" s="74">
        <f t="shared" si="134"/>
        <v>2909.8685243523296</v>
      </c>
      <c r="AQ117" s="74">
        <f t="shared" si="134"/>
        <v>3002.881154098402</v>
      </c>
      <c r="AR117" s="74">
        <f t="shared" si="134"/>
        <v>3098.8668904367059</v>
      </c>
      <c r="AS117" s="74">
        <f t="shared" si="134"/>
        <v>3197.9207673731926</v>
      </c>
      <c r="AT117" s="74">
        <f t="shared" si="134"/>
        <v>3300.1408566327796</v>
      </c>
      <c r="AU117" s="74">
        <f t="shared" si="134"/>
        <v>3405.6283647586633</v>
      </c>
      <c r="AV117" s="74">
        <f t="shared" si="134"/>
        <v>3514.4877333153659</v>
      </c>
      <c r="AW117" s="74">
        <f t="shared" si="134"/>
        <v>3626.8267422947265</v>
      </c>
      <c r="AX117" s="74">
        <f t="shared" si="134"/>
        <v>3742.7566168272183</v>
      </c>
      <c r="AY117" s="74">
        <f t="shared" si="134"/>
        <v>3862.3921373042463</v>
      </c>
      <c r="AZ117" s="74">
        <f t="shared" si="134"/>
        <v>3985.8517530204517</v>
      </c>
      <c r="BA117" s="74">
        <f t="shared" si="134"/>
        <v>4113.2576994485435</v>
      </c>
      <c r="BB117" s="74">
        <f t="shared" si="134"/>
        <v>4244.7361192627659</v>
      </c>
      <c r="BC117" s="74">
        <f t="shared" si="134"/>
        <v>4380.4171872308261</v>
      </c>
      <c r="BD117" s="74">
        <f t="shared" si="134"/>
        <v>4520.4352390979348</v>
      </c>
      <c r="BE117" s="74">
        <f t="shared" si="134"/>
        <v>4664.9289045905698</v>
      </c>
      <c r="BF117" s="74">
        <f t="shared" si="134"/>
        <v>4814.0412446716418</v>
      </c>
      <c r="BG117" s="74">
        <f t="shared" si="134"/>
        <v>4967.9198931829615</v>
      </c>
      <c r="BH117" s="74">
        <f t="shared" si="134"/>
        <v>5126.7172030152406</v>
      </c>
      <c r="BI117" s="74">
        <f t="shared" si="134"/>
        <v>5290.5903969503552</v>
      </c>
      <c r="BJ117" s="74">
        <f t="shared" si="134"/>
        <v>5459.7017233252118</v>
      </c>
      <c r="BK117" s="74">
        <f t="shared" si="134"/>
        <v>5634.2186166713363</v>
      </c>
      <c r="BL117" s="116">
        <f t="shared" si="134"/>
        <v>5814.3138634892384</v>
      </c>
    </row>
    <row r="118" spans="2:64" x14ac:dyDescent="0.2">
      <c r="B118" s="236" t="str">
        <f t="shared" si="124"/>
        <v>Other uses</v>
      </c>
      <c r="C118" s="65" t="s">
        <v>2</v>
      </c>
      <c r="D118" s="74">
        <f t="shared" ref="D118:AC118" si="135">D92*D$80</f>
        <v>1634.2217111597245</v>
      </c>
      <c r="E118" s="74">
        <f t="shared" si="135"/>
        <v>1681.6649438768009</v>
      </c>
      <c r="F118" s="74">
        <f t="shared" si="135"/>
        <v>1705.5274686264208</v>
      </c>
      <c r="G118" s="74">
        <f t="shared" si="135"/>
        <v>1735.6797782203246</v>
      </c>
      <c r="H118" s="74">
        <f t="shared" si="135"/>
        <v>1769.0000000000002</v>
      </c>
      <c r="I118" s="74">
        <f t="shared" si="135"/>
        <v>1828.0753384343734</v>
      </c>
      <c r="J118" s="74">
        <f t="shared" si="135"/>
        <v>3193.7573616018853</v>
      </c>
      <c r="K118" s="74">
        <f t="shared" si="135"/>
        <v>4067.1773718326463</v>
      </c>
      <c r="L118" s="74">
        <f t="shared" si="135"/>
        <v>4360.2594339622647</v>
      </c>
      <c r="M118" s="74">
        <f t="shared" si="135"/>
        <v>4071.9764011799416</v>
      </c>
      <c r="N118" s="74">
        <f t="shared" si="135"/>
        <v>4074.3801652892566</v>
      </c>
      <c r="O118" s="74">
        <f t="shared" si="135"/>
        <v>4397.1057294743068</v>
      </c>
      <c r="P118" s="74">
        <f t="shared" si="135"/>
        <v>4137.4704491725779</v>
      </c>
      <c r="Q118" s="74">
        <f t="shared" si="135"/>
        <v>4402.306327616795</v>
      </c>
      <c r="R118" s="74">
        <f t="shared" si="135"/>
        <v>5892.6627218934909</v>
      </c>
      <c r="S118" s="74">
        <f t="shared" si="135"/>
        <v>6012.907045589106</v>
      </c>
      <c r="T118" s="74">
        <f t="shared" si="135"/>
        <v>6863.4478672985788</v>
      </c>
      <c r="U118" s="74">
        <f t="shared" si="135"/>
        <v>7539.6561944279792</v>
      </c>
      <c r="V118" s="74">
        <f t="shared" si="135"/>
        <v>7939.3831553973905</v>
      </c>
      <c r="W118" s="74">
        <f t="shared" si="135"/>
        <v>5121.1869436201778</v>
      </c>
      <c r="X118" s="74">
        <f t="shared" si="135"/>
        <v>6524.406175771971</v>
      </c>
      <c r="Y118" s="74">
        <f t="shared" si="135"/>
        <v>6998.4851665978094</v>
      </c>
      <c r="Z118" s="74">
        <f t="shared" si="135"/>
        <v>9652.0038938941398</v>
      </c>
      <c r="AA118" s="74">
        <f t="shared" si="135"/>
        <v>4167.9886657454754</v>
      </c>
      <c r="AB118" s="74">
        <f t="shared" si="135"/>
        <v>3702.605770131488</v>
      </c>
      <c r="AC118" s="74">
        <f t="shared" si="135"/>
        <v>3893.6959208899871</v>
      </c>
      <c r="AD118" s="74">
        <f t="shared" ref="AD118:BL118" si="136">AC118*(1+AD$82)</f>
        <v>3991.2683918634602</v>
      </c>
      <c r="AE118" s="74">
        <f t="shared" si="136"/>
        <v>4117.0942584762433</v>
      </c>
      <c r="AF118" s="74">
        <f t="shared" si="136"/>
        <v>4248.6953121625311</v>
      </c>
      <c r="AG118" s="74">
        <f t="shared" si="136"/>
        <v>4384.5029339388466</v>
      </c>
      <c r="AH118" s="74">
        <f t="shared" si="136"/>
        <v>4524.6515848493864</v>
      </c>
      <c r="AI118" s="74">
        <f t="shared" si="136"/>
        <v>4669.2800239247381</v>
      </c>
      <c r="AJ118" s="74">
        <f t="shared" si="136"/>
        <v>4818.5314455650714</v>
      </c>
      <c r="AK118" s="74">
        <f t="shared" si="136"/>
        <v>4972.5536213147152</v>
      </c>
      <c r="AL118" s="74">
        <f t="shared" si="136"/>
        <v>5131.4990461685002</v>
      </c>
      <c r="AM118" s="74">
        <f t="shared" si="136"/>
        <v>5295.5250895547142</v>
      </c>
      <c r="AN118" s="74">
        <f t="shared" si="136"/>
        <v>5464.7941511441613</v>
      </c>
      <c r="AO118" s="74">
        <f t="shared" si="136"/>
        <v>5639.4738216395863</v>
      </c>
      <c r="AP118" s="74">
        <f t="shared" si="136"/>
        <v>5819.7370487046583</v>
      </c>
      <c r="AQ118" s="74">
        <f t="shared" si="136"/>
        <v>6005.7623081968022</v>
      </c>
      <c r="AR118" s="74">
        <f t="shared" si="136"/>
        <v>6197.7337808734101</v>
      </c>
      <c r="AS118" s="74">
        <f t="shared" si="136"/>
        <v>6395.8415347463833</v>
      </c>
      <c r="AT118" s="74">
        <f t="shared" si="136"/>
        <v>6600.2817132655573</v>
      </c>
      <c r="AU118" s="74">
        <f t="shared" si="136"/>
        <v>6811.2567295173249</v>
      </c>
      <c r="AV118" s="74">
        <f t="shared" si="136"/>
        <v>7028.9754666307299</v>
      </c>
      <c r="AW118" s="74">
        <f t="shared" si="136"/>
        <v>7253.6534845894512</v>
      </c>
      <c r="AX118" s="74">
        <f t="shared" si="136"/>
        <v>7485.5132336544348</v>
      </c>
      <c r="AY118" s="74">
        <f t="shared" si="136"/>
        <v>7724.7842746084907</v>
      </c>
      <c r="AZ118" s="74">
        <f t="shared" si="136"/>
        <v>7971.7035060409016</v>
      </c>
      <c r="BA118" s="74">
        <f t="shared" si="136"/>
        <v>8226.5153988970851</v>
      </c>
      <c r="BB118" s="74">
        <f t="shared" si="136"/>
        <v>8489.47223852553</v>
      </c>
      <c r="BC118" s="74">
        <f t="shared" si="136"/>
        <v>8760.8343744616504</v>
      </c>
      <c r="BD118" s="74">
        <f t="shared" si="136"/>
        <v>9040.8704781958677</v>
      </c>
      <c r="BE118" s="74">
        <f t="shared" si="136"/>
        <v>9329.8578091811378</v>
      </c>
      <c r="BF118" s="74">
        <f t="shared" si="136"/>
        <v>9628.0824893432818</v>
      </c>
      <c r="BG118" s="74">
        <f t="shared" si="136"/>
        <v>9935.8397863659211</v>
      </c>
      <c r="BH118" s="74">
        <f t="shared" si="136"/>
        <v>10253.434406030479</v>
      </c>
      <c r="BI118" s="74">
        <f t="shared" si="136"/>
        <v>10581.180793900709</v>
      </c>
      <c r="BJ118" s="74">
        <f t="shared" si="136"/>
        <v>10919.403446650422</v>
      </c>
      <c r="BK118" s="74">
        <f t="shared" si="136"/>
        <v>11268.437233342671</v>
      </c>
      <c r="BL118" s="116">
        <f t="shared" si="136"/>
        <v>11628.627726978475</v>
      </c>
    </row>
    <row r="119" spans="2:64" x14ac:dyDescent="0.2"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114"/>
    </row>
    <row r="120" spans="2:64" x14ac:dyDescent="0.2">
      <c r="B120" s="64" t="s">
        <v>105</v>
      </c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114"/>
    </row>
    <row r="121" spans="2:64" ht="16" thickBot="1" x14ac:dyDescent="0.25">
      <c r="B121" s="65" t="s">
        <v>106</v>
      </c>
      <c r="C121" s="65" t="s">
        <v>2</v>
      </c>
      <c r="D121" s="313"/>
      <c r="E121" s="313"/>
      <c r="F121" s="313"/>
      <c r="G121" s="313"/>
      <c r="H121" s="74">
        <f t="shared" ref="H121:AC121" si="137">SUM(H112:H118)</f>
        <v>6100</v>
      </c>
      <c r="I121" s="74">
        <f t="shared" si="137"/>
        <v>6303.7080635668044</v>
      </c>
      <c r="J121" s="74">
        <f t="shared" si="137"/>
        <v>11012.956419316844</v>
      </c>
      <c r="K121" s="74">
        <f t="shared" si="137"/>
        <v>14024.749558043606</v>
      </c>
      <c r="L121" s="74">
        <f t="shared" si="137"/>
        <v>15035.377358490565</v>
      </c>
      <c r="M121" s="74">
        <f t="shared" si="137"/>
        <v>14041.297935103245</v>
      </c>
      <c r="N121" s="74">
        <f t="shared" si="137"/>
        <v>14049.586776859504</v>
      </c>
      <c r="O121" s="74">
        <f t="shared" si="137"/>
        <v>15162.433549911402</v>
      </c>
      <c r="P121" s="74">
        <f t="shared" si="137"/>
        <v>14267.13947990544</v>
      </c>
      <c r="Q121" s="74">
        <f t="shared" si="137"/>
        <v>15180.366646954466</v>
      </c>
      <c r="R121" s="74">
        <f t="shared" si="137"/>
        <v>20319.526627218933</v>
      </c>
      <c r="S121" s="74">
        <f t="shared" si="137"/>
        <v>20734.16222616933</v>
      </c>
      <c r="T121" s="74">
        <f t="shared" si="137"/>
        <v>23667.061611374407</v>
      </c>
      <c r="U121" s="74">
        <f t="shared" si="137"/>
        <v>26258.802608180198</v>
      </c>
      <c r="V121" s="74">
        <f t="shared" si="137"/>
        <v>25610.913404507708</v>
      </c>
      <c r="W121" s="74">
        <f t="shared" si="137"/>
        <v>18967.359050445102</v>
      </c>
      <c r="X121" s="74">
        <f t="shared" si="137"/>
        <v>28366.983372921619</v>
      </c>
      <c r="Y121" s="74">
        <f t="shared" si="137"/>
        <v>34307.137524748672</v>
      </c>
      <c r="Z121" s="74">
        <f t="shared" si="137"/>
        <v>35995.0010586563</v>
      </c>
      <c r="AA121" s="74">
        <f t="shared" si="137"/>
        <v>35527.79857574404</v>
      </c>
      <c r="AB121" s="74">
        <f t="shared" si="137"/>
        <v>33738.626004813625</v>
      </c>
      <c r="AC121" s="74">
        <f t="shared" si="137"/>
        <v>34020.13459689603</v>
      </c>
      <c r="AD121" s="74">
        <f>AD80*(1-AD84*AD85)</f>
        <v>36361.55259259259</v>
      </c>
      <c r="AE121" s="74">
        <f>AE80*(1-AE84*AE85)</f>
        <v>61751.217777777783</v>
      </c>
      <c r="AF121" s="74">
        <f>AF80*(1-AF84*AF85)</f>
        <v>76852.325925925921</v>
      </c>
    </row>
    <row r="122" spans="2:64" ht="16" thickBot="1" x14ac:dyDescent="0.25">
      <c r="B122" s="75" t="s">
        <v>111</v>
      </c>
      <c r="C122" s="270">
        <f>(CORREL(H121:AF121,H81:AF81))^2</f>
        <v>0.73798625126512452</v>
      </c>
    </row>
    <row r="125" spans="2:64" x14ac:dyDescent="0.2">
      <c r="B125" t="s">
        <v>125</v>
      </c>
      <c r="C125"/>
    </row>
    <row r="126" spans="2:64" x14ac:dyDescent="0.2">
      <c r="B126"/>
      <c r="C126"/>
    </row>
    <row r="127" spans="2:64" x14ac:dyDescent="0.2">
      <c r="B127"/>
      <c r="C127"/>
    </row>
    <row r="128" spans="2:64" x14ac:dyDescent="0.2">
      <c r="B128"/>
      <c r="C128"/>
    </row>
    <row r="129" spans="2:33" x14ac:dyDescent="0.2">
      <c r="B129"/>
      <c r="C129"/>
    </row>
    <row r="130" spans="2:33" x14ac:dyDescent="0.2">
      <c r="B130"/>
      <c r="C130"/>
    </row>
    <row r="131" spans="2:33" x14ac:dyDescent="0.2">
      <c r="B131"/>
      <c r="C131"/>
    </row>
    <row r="132" spans="2:33" x14ac:dyDescent="0.2">
      <c r="B132"/>
      <c r="C132"/>
    </row>
    <row r="133" spans="2:33" x14ac:dyDescent="0.2">
      <c r="B133"/>
      <c r="C133"/>
    </row>
    <row r="134" spans="2:33" x14ac:dyDescent="0.2">
      <c r="B134"/>
      <c r="C134"/>
    </row>
    <row r="135" spans="2:33" x14ac:dyDescent="0.2">
      <c r="B135"/>
      <c r="C135"/>
    </row>
    <row r="136" spans="2:33" x14ac:dyDescent="0.2">
      <c r="B136"/>
      <c r="C136"/>
    </row>
    <row r="137" spans="2:33" x14ac:dyDescent="0.2">
      <c r="B137"/>
      <c r="C137"/>
    </row>
    <row r="138" spans="2:33" x14ac:dyDescent="0.2">
      <c r="B138"/>
      <c r="C138"/>
    </row>
    <row r="139" spans="2:33" x14ac:dyDescent="0.2">
      <c r="B139"/>
      <c r="C139"/>
    </row>
    <row r="140" spans="2:33" x14ac:dyDescent="0.2">
      <c r="B140"/>
      <c r="C140"/>
    </row>
    <row r="141" spans="2:33" x14ac:dyDescent="0.2">
      <c r="B141"/>
      <c r="C141"/>
    </row>
    <row r="142" spans="2:33" x14ac:dyDescent="0.2">
      <c r="B142"/>
      <c r="C142"/>
    </row>
    <row r="143" spans="2:33" x14ac:dyDescent="0.2">
      <c r="B143"/>
      <c r="C143"/>
    </row>
    <row r="144" spans="2:33" x14ac:dyDescent="0.2">
      <c r="B144"/>
      <c r="C144"/>
      <c r="I144" t="s">
        <v>124</v>
      </c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</row>
    <row r="145" spans="2:33" x14ac:dyDescent="0.2">
      <c r="B145"/>
      <c r="C145"/>
      <c r="I145" s="93" t="s">
        <v>123</v>
      </c>
      <c r="J145" s="93">
        <v>1996</v>
      </c>
      <c r="K145" s="93">
        <v>1997</v>
      </c>
      <c r="L145" s="93">
        <v>1998</v>
      </c>
      <c r="M145" s="93">
        <v>1999</v>
      </c>
      <c r="N145" s="93">
        <v>2000</v>
      </c>
      <c r="O145" s="93">
        <v>2001</v>
      </c>
      <c r="P145" s="93">
        <v>2002</v>
      </c>
      <c r="Q145" s="93">
        <v>2003</v>
      </c>
      <c r="R145" s="93">
        <v>2004</v>
      </c>
      <c r="S145" s="93">
        <v>2005</v>
      </c>
      <c r="T145" s="93">
        <v>2006</v>
      </c>
      <c r="U145" s="93">
        <v>2007</v>
      </c>
      <c r="V145" s="93">
        <v>2008</v>
      </c>
      <c r="W145" s="93">
        <v>2009</v>
      </c>
      <c r="X145" s="93">
        <v>2010</v>
      </c>
      <c r="Y145" s="93">
        <v>2011</v>
      </c>
      <c r="Z145" s="93">
        <v>2012</v>
      </c>
      <c r="AA145" s="93">
        <v>2013</v>
      </c>
      <c r="AB145" s="93">
        <v>2014</v>
      </c>
      <c r="AC145" s="93">
        <v>2015</v>
      </c>
      <c r="AD145" s="93">
        <v>2016</v>
      </c>
      <c r="AE145" s="93">
        <v>2017</v>
      </c>
      <c r="AF145" s="93">
        <v>2018</v>
      </c>
      <c r="AG145" s="93">
        <v>2019</v>
      </c>
    </row>
    <row r="146" spans="2:33" x14ac:dyDescent="0.2">
      <c r="B146"/>
      <c r="C146"/>
      <c r="I146" s="88" t="s">
        <v>70</v>
      </c>
      <c r="J146" s="86"/>
      <c r="K146" s="86"/>
      <c r="L146" s="86"/>
      <c r="M146" s="86"/>
      <c r="N146" s="87"/>
      <c r="O146" s="86"/>
      <c r="P146" s="87"/>
      <c r="Q146" s="87"/>
      <c r="R146" s="87"/>
      <c r="S146" s="87"/>
      <c r="T146" s="86">
        <v>0.19</v>
      </c>
      <c r="U146" s="86">
        <v>0.2</v>
      </c>
      <c r="V146" s="86">
        <v>0.25</v>
      </c>
      <c r="W146" s="86">
        <v>0.23</v>
      </c>
      <c r="X146" s="86">
        <v>0.23</v>
      </c>
      <c r="Y146" s="86">
        <v>0.27</v>
      </c>
      <c r="Z146" s="86">
        <v>0.22</v>
      </c>
      <c r="AA146" s="86">
        <v>0.28999999999999998</v>
      </c>
      <c r="AB146" s="86">
        <v>0.31</v>
      </c>
      <c r="AC146" s="86">
        <v>0.35</v>
      </c>
      <c r="AD146" s="86">
        <v>0.39</v>
      </c>
      <c r="AE146" s="86">
        <v>0.46</v>
      </c>
      <c r="AF146" s="86">
        <v>0.55500000000000005</v>
      </c>
      <c r="AG146" s="86">
        <v>0.65</v>
      </c>
    </row>
    <row r="147" spans="2:33" x14ac:dyDescent="0.2">
      <c r="B147"/>
      <c r="C147"/>
      <c r="I147" s="88" t="s">
        <v>16</v>
      </c>
      <c r="J147" s="86"/>
      <c r="K147" s="86"/>
      <c r="L147" s="86"/>
      <c r="M147" s="86"/>
      <c r="N147" s="87"/>
      <c r="O147" s="86"/>
      <c r="P147" s="87"/>
      <c r="Q147" s="87"/>
      <c r="R147" s="87"/>
      <c r="S147" s="87"/>
      <c r="T147" s="86">
        <v>0.21</v>
      </c>
      <c r="U147" s="86">
        <v>0.2</v>
      </c>
      <c r="V147" s="86">
        <v>0.18</v>
      </c>
      <c r="W147" s="86">
        <v>0.31</v>
      </c>
      <c r="X147" s="86">
        <v>0.31</v>
      </c>
      <c r="Y147" s="86">
        <v>0.28999999999999998</v>
      </c>
      <c r="Z147" s="86">
        <v>0.3</v>
      </c>
      <c r="AA147" s="86">
        <v>0.35</v>
      </c>
      <c r="AB147" s="86">
        <v>0.35</v>
      </c>
      <c r="AC147" s="86">
        <v>0.32</v>
      </c>
      <c r="AD147" s="86">
        <v>0.3</v>
      </c>
      <c r="AE147" s="86">
        <v>0.27</v>
      </c>
      <c r="AF147" s="86">
        <v>0.22500000000000001</v>
      </c>
      <c r="AG147" s="86">
        <v>0.18</v>
      </c>
    </row>
    <row r="148" spans="2:33" x14ac:dyDescent="0.2">
      <c r="B148"/>
      <c r="C148"/>
      <c r="I148" s="88" t="s">
        <v>17</v>
      </c>
      <c r="J148" s="86"/>
      <c r="K148" s="86"/>
      <c r="L148" s="86"/>
      <c r="M148" s="86"/>
      <c r="N148" s="87"/>
      <c r="O148" s="86"/>
      <c r="P148" s="87"/>
      <c r="Q148" s="87"/>
      <c r="R148" s="87"/>
      <c r="S148" s="87"/>
      <c r="T148" s="86">
        <v>0.16</v>
      </c>
      <c r="U148" s="86">
        <v>0.16</v>
      </c>
      <c r="V148" s="86">
        <v>0.12</v>
      </c>
      <c r="W148" s="86">
        <v>0.1</v>
      </c>
      <c r="X148" s="86">
        <v>0.09</v>
      </c>
      <c r="Y148" s="86">
        <v>0.12</v>
      </c>
      <c r="Z148" s="86">
        <v>0.11</v>
      </c>
      <c r="AA148" s="86">
        <v>0.09</v>
      </c>
      <c r="AB148" s="86">
        <v>0.08</v>
      </c>
      <c r="AC148" s="86">
        <v>0.09</v>
      </c>
      <c r="AD148" s="86">
        <v>0.08</v>
      </c>
      <c r="AE148" s="86">
        <v>7.0000000000000007E-2</v>
      </c>
      <c r="AF148" s="86">
        <v>6.0000000000000005E-2</v>
      </c>
      <c r="AG148" s="86">
        <v>0.05</v>
      </c>
    </row>
    <row r="149" spans="2:33" x14ac:dyDescent="0.2">
      <c r="B149"/>
      <c r="C149"/>
      <c r="I149" s="93" t="s">
        <v>122</v>
      </c>
      <c r="J149" s="91"/>
      <c r="K149" s="91"/>
      <c r="L149" s="91"/>
      <c r="M149" s="91"/>
      <c r="N149" s="90"/>
      <c r="O149" s="91"/>
      <c r="P149" s="90"/>
      <c r="Q149" s="90"/>
      <c r="R149" s="90"/>
      <c r="S149" s="90"/>
      <c r="T149" s="91"/>
      <c r="U149" s="91"/>
      <c r="V149" s="91"/>
      <c r="W149" s="91"/>
      <c r="X149" s="91"/>
      <c r="Y149" s="91"/>
      <c r="Z149" s="92">
        <v>0.04</v>
      </c>
      <c r="AA149" s="91"/>
      <c r="AB149" s="91"/>
      <c r="AC149" s="91"/>
      <c r="AD149" s="91"/>
      <c r="AE149" s="91"/>
      <c r="AF149" s="90"/>
      <c r="AG149" s="90"/>
    </row>
    <row r="150" spans="2:33" x14ac:dyDescent="0.2">
      <c r="B150"/>
      <c r="C150"/>
      <c r="I150" s="88" t="s">
        <v>18</v>
      </c>
      <c r="J150" s="86"/>
      <c r="K150" s="86"/>
      <c r="L150" s="86"/>
      <c r="M150" s="86"/>
      <c r="N150" s="87"/>
      <c r="O150" s="86"/>
      <c r="P150" s="87"/>
      <c r="Q150" s="87"/>
      <c r="R150" s="87"/>
      <c r="S150" s="87"/>
      <c r="T150" s="86"/>
      <c r="U150" s="86"/>
      <c r="V150" s="86"/>
      <c r="W150" s="86"/>
      <c r="X150" s="86"/>
      <c r="Y150" s="86">
        <v>0.03</v>
      </c>
      <c r="Z150" s="86">
        <v>0.03</v>
      </c>
      <c r="AA150" s="86">
        <v>0.05</v>
      </c>
      <c r="AB150" s="86">
        <v>0.05</v>
      </c>
      <c r="AC150" s="86">
        <v>0.04</v>
      </c>
      <c r="AD150" s="86">
        <v>0.05</v>
      </c>
      <c r="AE150" s="86">
        <v>0.05</v>
      </c>
      <c r="AF150" s="86">
        <v>0.04</v>
      </c>
      <c r="AG150" s="86">
        <v>0.03</v>
      </c>
    </row>
    <row r="151" spans="2:33" x14ac:dyDescent="0.2">
      <c r="B151"/>
      <c r="C151"/>
      <c r="I151" s="93" t="s">
        <v>121</v>
      </c>
      <c r="J151" s="91"/>
      <c r="K151" s="91"/>
      <c r="L151" s="91"/>
      <c r="M151" s="91"/>
      <c r="N151" s="90"/>
      <c r="O151" s="91"/>
      <c r="P151" s="90"/>
      <c r="Q151" s="90"/>
      <c r="R151" s="90"/>
      <c r="S151" s="90"/>
      <c r="T151" s="91"/>
      <c r="U151" s="91"/>
      <c r="V151" s="91"/>
      <c r="W151" s="91"/>
      <c r="X151" s="92">
        <v>0.02</v>
      </c>
      <c r="Y151" s="92">
        <v>0.02</v>
      </c>
      <c r="Z151" s="92">
        <v>0.02</v>
      </c>
      <c r="AA151" s="91"/>
      <c r="AB151" s="91"/>
      <c r="AC151" s="91"/>
      <c r="AD151" s="91"/>
      <c r="AE151" s="91"/>
      <c r="AF151" s="90"/>
      <c r="AG151" s="90"/>
    </row>
    <row r="152" spans="2:33" x14ac:dyDescent="0.2">
      <c r="B152"/>
      <c r="C152"/>
      <c r="I152" s="93" t="s">
        <v>120</v>
      </c>
      <c r="J152" s="91"/>
      <c r="K152" s="91"/>
      <c r="L152" s="91"/>
      <c r="M152" s="91"/>
      <c r="N152" s="90"/>
      <c r="O152" s="91"/>
      <c r="P152" s="90"/>
      <c r="Q152" s="90"/>
      <c r="R152" s="90"/>
      <c r="S152" s="90"/>
      <c r="T152" s="92">
        <v>0.09</v>
      </c>
      <c r="U152" s="92">
        <v>0.09</v>
      </c>
      <c r="V152" s="92">
        <v>7.0000000000000007E-2</v>
      </c>
      <c r="W152" s="91"/>
      <c r="X152" s="91"/>
      <c r="Y152" s="91"/>
      <c r="Z152" s="91"/>
      <c r="AA152" s="91"/>
      <c r="AB152" s="91"/>
      <c r="AC152" s="91"/>
      <c r="AD152" s="91"/>
      <c r="AE152" s="91"/>
      <c r="AF152" s="90"/>
      <c r="AG152" s="90"/>
    </row>
    <row r="153" spans="2:33" x14ac:dyDescent="0.2">
      <c r="B153"/>
      <c r="C153"/>
      <c r="I153" s="93" t="s">
        <v>119</v>
      </c>
      <c r="J153" s="91"/>
      <c r="K153" s="91"/>
      <c r="L153" s="91"/>
      <c r="M153" s="91"/>
      <c r="N153" s="90"/>
      <c r="O153" s="91"/>
      <c r="P153" s="90"/>
      <c r="Q153" s="90"/>
      <c r="R153" s="90"/>
      <c r="S153" s="90"/>
      <c r="T153" s="92">
        <v>0.06</v>
      </c>
      <c r="U153" s="92">
        <v>0.06</v>
      </c>
      <c r="V153" s="92">
        <v>0.04</v>
      </c>
      <c r="W153" s="92">
        <v>0.03</v>
      </c>
      <c r="X153" s="92">
        <v>0.06</v>
      </c>
      <c r="Y153" s="92">
        <v>0.02</v>
      </c>
      <c r="Z153" s="92">
        <v>0.01</v>
      </c>
      <c r="AA153" s="92">
        <v>0.01</v>
      </c>
      <c r="AB153" s="92">
        <v>0.01</v>
      </c>
      <c r="AC153" s="92">
        <v>0.01</v>
      </c>
      <c r="AD153" s="91"/>
      <c r="AE153" s="91"/>
      <c r="AF153" s="90"/>
      <c r="AG153" s="90"/>
    </row>
    <row r="154" spans="2:33" x14ac:dyDescent="0.2">
      <c r="B154"/>
      <c r="C154"/>
      <c r="I154" s="88" t="s">
        <v>19</v>
      </c>
      <c r="J154" s="86"/>
      <c r="K154" s="86"/>
      <c r="L154" s="86"/>
      <c r="M154" s="86"/>
      <c r="N154" s="87"/>
      <c r="O154" s="86"/>
      <c r="P154" s="87"/>
      <c r="Q154" s="87"/>
      <c r="R154" s="87"/>
      <c r="S154" s="87"/>
      <c r="T154" s="86"/>
      <c r="U154" s="86"/>
      <c r="V154" s="86">
        <v>0.03</v>
      </c>
      <c r="W154" s="86">
        <v>0.04</v>
      </c>
      <c r="X154" s="86">
        <v>0.04</v>
      </c>
      <c r="Y154" s="86">
        <v>0.05</v>
      </c>
      <c r="Z154" s="86"/>
      <c r="AA154" s="86">
        <v>0.06</v>
      </c>
      <c r="AB154" s="86">
        <v>0.06</v>
      </c>
      <c r="AC154" s="86">
        <v>0.05</v>
      </c>
      <c r="AD154" s="86">
        <v>0.05</v>
      </c>
      <c r="AE154" s="86">
        <v>0.04</v>
      </c>
      <c r="AF154" s="86">
        <v>3.5000000000000003E-2</v>
      </c>
      <c r="AG154" s="86">
        <v>0.03</v>
      </c>
    </row>
    <row r="155" spans="2:33" x14ac:dyDescent="0.2">
      <c r="B155"/>
      <c r="C155"/>
      <c r="I155" s="93" t="s">
        <v>118</v>
      </c>
      <c r="J155" s="91"/>
      <c r="K155" s="91"/>
      <c r="L155" s="91"/>
      <c r="M155" s="91"/>
      <c r="N155" s="90"/>
      <c r="O155" s="91"/>
      <c r="P155" s="90"/>
      <c r="Q155" s="90"/>
      <c r="R155" s="90"/>
      <c r="S155" s="90"/>
      <c r="T155" s="91"/>
      <c r="U155" s="91"/>
      <c r="V155" s="92">
        <v>0.03</v>
      </c>
      <c r="W155" s="91"/>
      <c r="X155" s="91"/>
      <c r="Y155" s="91"/>
      <c r="Z155" s="91"/>
      <c r="AA155" s="91"/>
      <c r="AB155" s="91"/>
      <c r="AC155" s="91"/>
      <c r="AD155" s="91"/>
      <c r="AE155" s="91"/>
      <c r="AF155" s="90"/>
      <c r="AG155" s="90"/>
    </row>
    <row r="156" spans="2:33" x14ac:dyDescent="0.2">
      <c r="B156"/>
      <c r="C156"/>
      <c r="I156" s="93" t="s">
        <v>117</v>
      </c>
      <c r="J156" s="91"/>
      <c r="K156" s="91"/>
      <c r="L156" s="91"/>
      <c r="M156" s="91"/>
      <c r="N156" s="90"/>
      <c r="O156" s="91"/>
      <c r="P156" s="90"/>
      <c r="Q156" s="90"/>
      <c r="R156" s="90"/>
      <c r="S156" s="90"/>
      <c r="T156" s="91"/>
      <c r="U156" s="91"/>
      <c r="V156" s="91"/>
      <c r="W156" s="91"/>
      <c r="X156" s="92">
        <v>0.04</v>
      </c>
      <c r="Y156" s="91"/>
      <c r="Z156" s="91"/>
      <c r="AA156" s="91"/>
      <c r="AB156" s="91"/>
      <c r="AC156" s="91"/>
      <c r="AD156" s="91"/>
      <c r="AE156" s="91"/>
      <c r="AF156" s="90"/>
      <c r="AG156" s="90"/>
    </row>
    <row r="157" spans="2:33" x14ac:dyDescent="0.2">
      <c r="B157"/>
      <c r="C157"/>
      <c r="I157" s="93" t="s">
        <v>116</v>
      </c>
      <c r="J157" s="91"/>
      <c r="K157" s="91"/>
      <c r="L157" s="91"/>
      <c r="M157" s="91"/>
      <c r="N157" s="90"/>
      <c r="O157" s="91"/>
      <c r="P157" s="90"/>
      <c r="Q157" s="90"/>
      <c r="R157" s="90"/>
      <c r="S157" s="90"/>
      <c r="T157" s="92">
        <v>0.08</v>
      </c>
      <c r="U157" s="92">
        <v>0.08</v>
      </c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0"/>
      <c r="AG157" s="90"/>
    </row>
    <row r="158" spans="2:33" x14ac:dyDescent="0.2">
      <c r="B158"/>
      <c r="C158"/>
      <c r="I158" s="88" t="s">
        <v>20</v>
      </c>
      <c r="J158" s="86"/>
      <c r="K158" s="86"/>
      <c r="L158" s="86"/>
      <c r="M158" s="86"/>
      <c r="N158" s="87"/>
      <c r="O158" s="86"/>
      <c r="P158" s="87"/>
      <c r="Q158" s="87"/>
      <c r="R158" s="87"/>
      <c r="S158" s="87"/>
      <c r="T158" s="86"/>
      <c r="U158" s="86"/>
      <c r="V158" s="86">
        <v>0.06</v>
      </c>
      <c r="W158" s="89">
        <v>0.05</v>
      </c>
      <c r="X158" s="86">
        <v>0.06</v>
      </c>
      <c r="Y158" s="86">
        <v>0.04</v>
      </c>
      <c r="Z158" s="86">
        <v>0.04</v>
      </c>
      <c r="AA158" s="86">
        <v>0.05</v>
      </c>
      <c r="AB158" s="86">
        <v>0.05</v>
      </c>
      <c r="AC158" s="86">
        <v>0.05</v>
      </c>
      <c r="AD158" s="86">
        <v>0.03</v>
      </c>
      <c r="AE158" s="86">
        <v>0.02</v>
      </c>
      <c r="AF158" s="86">
        <v>1.4999999999999999E-2</v>
      </c>
      <c r="AG158" s="86">
        <v>0.01</v>
      </c>
    </row>
    <row r="159" spans="2:33" x14ac:dyDescent="0.2">
      <c r="B159"/>
      <c r="C159"/>
      <c r="I159" s="88" t="s">
        <v>115</v>
      </c>
      <c r="J159" s="86"/>
      <c r="K159" s="86"/>
      <c r="L159" s="86"/>
      <c r="M159" s="86"/>
      <c r="N159" s="87"/>
      <c r="O159" s="86"/>
      <c r="P159" s="87"/>
      <c r="Q159" s="87"/>
      <c r="R159" s="87"/>
      <c r="S159" s="87"/>
      <c r="T159" s="86">
        <v>0.21</v>
      </c>
      <c r="U159" s="86">
        <v>0.21</v>
      </c>
      <c r="V159" s="86">
        <v>0.22</v>
      </c>
      <c r="W159" s="86">
        <v>0.24</v>
      </c>
      <c r="X159" s="86">
        <v>0.15</v>
      </c>
      <c r="Y159" s="86">
        <v>0.16</v>
      </c>
      <c r="Z159" s="86">
        <v>0.23</v>
      </c>
      <c r="AA159" s="86">
        <v>0.1</v>
      </c>
      <c r="AB159" s="86">
        <v>0.09</v>
      </c>
      <c r="AC159" s="86">
        <v>0.09</v>
      </c>
      <c r="AD159" s="86">
        <v>0.1</v>
      </c>
      <c r="AE159" s="86">
        <v>0.09</v>
      </c>
      <c r="AF159" s="86">
        <v>7.0000000000000007E-2</v>
      </c>
      <c r="AG159" s="86">
        <v>0.05</v>
      </c>
    </row>
    <row r="160" spans="2:33" x14ac:dyDescent="0.2">
      <c r="B160"/>
      <c r="C160"/>
      <c r="I160" s="64" t="s">
        <v>114</v>
      </c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85">
        <f t="shared" ref="T160:AG160" si="138">SUM(T146:T159)</f>
        <v>0.99999999999999989</v>
      </c>
      <c r="U160" s="85">
        <f t="shared" si="138"/>
        <v>0.99999999999999989</v>
      </c>
      <c r="V160" s="85">
        <f t="shared" si="138"/>
        <v>1.0000000000000002</v>
      </c>
      <c r="W160" s="85">
        <f t="shared" si="138"/>
        <v>1</v>
      </c>
      <c r="X160" s="85">
        <f t="shared" si="138"/>
        <v>1</v>
      </c>
      <c r="Y160" s="85">
        <f t="shared" si="138"/>
        <v>1.0000000000000002</v>
      </c>
      <c r="Z160" s="85">
        <f t="shared" si="138"/>
        <v>1.0000000000000002</v>
      </c>
      <c r="AA160" s="85">
        <f t="shared" si="138"/>
        <v>0.99999999999999989</v>
      </c>
      <c r="AB160" s="85">
        <f t="shared" si="138"/>
        <v>0.99999999999999989</v>
      </c>
      <c r="AC160" s="85">
        <f t="shared" si="138"/>
        <v>1</v>
      </c>
      <c r="AD160" s="85">
        <f t="shared" si="138"/>
        <v>1</v>
      </c>
      <c r="AE160" s="85">
        <f t="shared" si="138"/>
        <v>1.0000000000000002</v>
      </c>
      <c r="AF160" s="85">
        <f t="shared" si="138"/>
        <v>1.0000000000000002</v>
      </c>
      <c r="AG160" s="85">
        <f t="shared" si="138"/>
        <v>1.0000000000000002</v>
      </c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1513-9B9B-4AFC-9303-E112D3A876CB}">
  <dimension ref="A1:DK175"/>
  <sheetViews>
    <sheetView zoomScale="80" zoomScaleNormal="80" workbookViewId="0">
      <pane xSplit="3" ySplit="2" topLeftCell="D3" activePane="bottomRight" state="frozen"/>
      <selection activeCell="R21" sqref="R21"/>
      <selection pane="topRight" activeCell="R21" sqref="R21"/>
      <selection pane="bottomLeft" activeCell="R21" sqref="R21"/>
      <selection pane="bottomRight"/>
    </sheetView>
  </sheetViews>
  <sheetFormatPr baseColWidth="10" defaultColWidth="13.33203125" defaultRowHeight="15" x14ac:dyDescent="0.2"/>
  <cols>
    <col min="1" max="1" width="5.6640625" bestFit="1" customWidth="1"/>
    <col min="2" max="2" width="54.33203125" style="2" bestFit="1" customWidth="1"/>
    <col min="3" max="3" width="14.5" style="21" bestFit="1" customWidth="1"/>
    <col min="4" max="16" width="10" bestFit="1" customWidth="1"/>
    <col min="17" max="68" width="11.33203125" bestFit="1" customWidth="1"/>
    <col min="69" max="72" width="12" bestFit="1" customWidth="1"/>
    <col min="73" max="114" width="12.5" bestFit="1" customWidth="1"/>
    <col min="115" max="115" width="44.1640625" style="390" bestFit="1" customWidth="1"/>
  </cols>
  <sheetData>
    <row r="1" spans="1:115" x14ac:dyDescent="0.2">
      <c r="A1" t="s">
        <v>62</v>
      </c>
      <c r="B1"/>
      <c r="C1"/>
    </row>
    <row r="2" spans="1:115" s="1" customFormat="1" x14ac:dyDescent="0.2">
      <c r="A2" t="s">
        <v>57</v>
      </c>
      <c r="B2" s="26" t="e">
        <f ca="1">MID(CELL("Dateiname",$B$2),FIND("]", CELL("Dateiname",$B$2))+1,31)&amp;" HI"</f>
        <v>#VALUE!</v>
      </c>
      <c r="C2" s="24" t="s">
        <v>1</v>
      </c>
      <c r="D2" s="58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t="s">
        <v>57</v>
      </c>
      <c r="B3" s="7" t="str">
        <f>'Data Non-Energy-Sector'!B64</f>
        <v>Steel (all forms)</v>
      </c>
      <c r="C3" s="25" t="s">
        <v>2</v>
      </c>
      <c r="D3" s="82">
        <f t="shared" ref="D3:AI3" si="51">D94</f>
        <v>5859772.572681454</v>
      </c>
      <c r="E3" s="82">
        <f t="shared" si="51"/>
        <v>6029820.6059058933</v>
      </c>
      <c r="F3" s="82">
        <f t="shared" si="51"/>
        <v>6120845.6140541891</v>
      </c>
      <c r="G3" s="82">
        <f t="shared" si="51"/>
        <v>6229688.7996222842</v>
      </c>
      <c r="H3" s="82">
        <f t="shared" si="51"/>
        <v>6322725.1195062073</v>
      </c>
      <c r="I3" s="82">
        <f t="shared" si="51"/>
        <v>6814334.5001436099</v>
      </c>
      <c r="J3" s="82">
        <f t="shared" si="51"/>
        <v>7107505.4393094052</v>
      </c>
      <c r="K3" s="82">
        <f t="shared" si="51"/>
        <v>7226034.8740688255</v>
      </c>
      <c r="L3" s="82">
        <f t="shared" si="51"/>
        <v>6781504.5009495066</v>
      </c>
      <c r="M3" s="82">
        <f t="shared" si="51"/>
        <v>6897861.7531695738</v>
      </c>
      <c r="N3" s="82">
        <f t="shared" si="51"/>
        <v>7364185.4713330008</v>
      </c>
      <c r="O3" s="82">
        <f t="shared" si="51"/>
        <v>7885601.4553840701</v>
      </c>
      <c r="P3" s="82">
        <f t="shared" si="51"/>
        <v>8626294.3502754383</v>
      </c>
      <c r="Q3" s="82">
        <f t="shared" si="51"/>
        <v>8968925.1801966205</v>
      </c>
      <c r="R3" s="82">
        <f t="shared" si="51"/>
        <v>10512106.395854639</v>
      </c>
      <c r="S3" s="82">
        <f t="shared" si="51"/>
        <v>12143605.79400198</v>
      </c>
      <c r="T3" s="82">
        <f t="shared" si="51"/>
        <v>14152341.500902789</v>
      </c>
      <c r="U3" s="82">
        <f t="shared" si="51"/>
        <v>15428494.838001221</v>
      </c>
      <c r="V3" s="82">
        <f t="shared" si="51"/>
        <v>16799596.816162977</v>
      </c>
      <c r="W3" s="82">
        <f t="shared" si="51"/>
        <v>14073632.21796196</v>
      </c>
      <c r="X3" s="82">
        <f t="shared" si="51"/>
        <v>18726010.849693976</v>
      </c>
      <c r="Y3" s="82">
        <f t="shared" si="51"/>
        <v>22298899.549421705</v>
      </c>
      <c r="Z3" s="82">
        <f t="shared" si="51"/>
        <v>22019250.296741337</v>
      </c>
      <c r="AA3" s="82">
        <f t="shared" si="51"/>
        <v>23566300.851525657</v>
      </c>
      <c r="AB3" s="82">
        <f t="shared" si="51"/>
        <v>24811835.175724119</v>
      </c>
      <c r="AC3" s="82">
        <f t="shared" si="51"/>
        <v>24378861.891545869</v>
      </c>
      <c r="AD3" s="82">
        <f t="shared" si="51"/>
        <v>21854505.923100278</v>
      </c>
      <c r="AE3" s="82">
        <f t="shared" si="51"/>
        <v>24073814.336163029</v>
      </c>
      <c r="AF3" s="82">
        <f t="shared" si="51"/>
        <v>26294837.682047244</v>
      </c>
      <c r="AG3" s="82">
        <f t="shared" si="51"/>
        <v>26425953.433111675</v>
      </c>
      <c r="AH3" s="82">
        <f t="shared" si="51"/>
        <v>27271583.942971248</v>
      </c>
      <c r="AI3" s="82">
        <f t="shared" si="51"/>
        <v>28144274.62914633</v>
      </c>
      <c r="AJ3" s="82">
        <f t="shared" ref="AJ3:BL3" si="52">AJ94</f>
        <v>29044891.417279013</v>
      </c>
      <c r="AK3" s="82">
        <f t="shared" si="52"/>
        <v>29974327.942631941</v>
      </c>
      <c r="AL3" s="82">
        <f t="shared" si="52"/>
        <v>30933506.436796166</v>
      </c>
      <c r="AM3" s="82">
        <f t="shared" si="52"/>
        <v>31923378.642773643</v>
      </c>
      <c r="AN3" s="82">
        <f t="shared" si="52"/>
        <v>32944926.759342402</v>
      </c>
      <c r="AO3" s="82">
        <f t="shared" si="52"/>
        <v>33999164.41564136</v>
      </c>
      <c r="AP3" s="82">
        <f t="shared" si="52"/>
        <v>35087137.676941887</v>
      </c>
      <c r="AQ3" s="82">
        <f t="shared" si="52"/>
        <v>36209926.082604028</v>
      </c>
      <c r="AR3" s="82">
        <f t="shared" si="52"/>
        <v>37368643.717247359</v>
      </c>
      <c r="AS3" s="82">
        <f t="shared" si="52"/>
        <v>38564440.316199273</v>
      </c>
      <c r="AT3" s="82">
        <f t="shared" si="52"/>
        <v>39798502.406317651</v>
      </c>
      <c r="AU3" s="82">
        <f t="shared" si="52"/>
        <v>41072054.483319819</v>
      </c>
      <c r="AV3" s="82">
        <f t="shared" si="52"/>
        <v>42386360.226786055</v>
      </c>
      <c r="AW3" s="82">
        <f t="shared" si="52"/>
        <v>43742723.754043207</v>
      </c>
      <c r="AX3" s="82">
        <f t="shared" si="52"/>
        <v>45142490.91417259</v>
      </c>
      <c r="AY3" s="82">
        <f t="shared" si="52"/>
        <v>46587050.623426117</v>
      </c>
      <c r="AZ3" s="82">
        <f t="shared" si="52"/>
        <v>48077836.243375756</v>
      </c>
      <c r="BA3" s="82">
        <f t="shared" si="52"/>
        <v>49616327.003163785</v>
      </c>
      <c r="BB3" s="82">
        <f t="shared" si="52"/>
        <v>51204049.467265025</v>
      </c>
      <c r="BC3" s="82">
        <f t="shared" si="52"/>
        <v>52842579.050217509</v>
      </c>
      <c r="BD3" s="82">
        <f t="shared" si="52"/>
        <v>54533541.57982447</v>
      </c>
      <c r="BE3" s="82">
        <f t="shared" si="52"/>
        <v>56278614.910378851</v>
      </c>
      <c r="BF3" s="82">
        <f t="shared" si="52"/>
        <v>58079530.587510973</v>
      </c>
      <c r="BG3" s="82">
        <f t="shared" si="52"/>
        <v>59938075.56631133</v>
      </c>
      <c r="BH3" s="82">
        <f t="shared" si="52"/>
        <v>61856093.984433293</v>
      </c>
      <c r="BI3" s="82">
        <f t="shared" si="52"/>
        <v>63835488.991935164</v>
      </c>
      <c r="BJ3" s="82">
        <f t="shared" si="52"/>
        <v>65878224.639677092</v>
      </c>
      <c r="BK3" s="82">
        <f t="shared" si="52"/>
        <v>67986327.828146756</v>
      </c>
      <c r="BL3" s="82">
        <f t="shared" si="52"/>
        <v>70161890.318647459</v>
      </c>
      <c r="BM3" s="82">
        <f t="shared" ref="BM3:DJ3" si="53">BM94</f>
        <v>72407070.808844179</v>
      </c>
      <c r="BN3" s="82">
        <f t="shared" si="53"/>
        <v>74724097.074727193</v>
      </c>
      <c r="BO3" s="82">
        <f t="shared" si="53"/>
        <v>77115268.181118459</v>
      </c>
      <c r="BP3" s="82">
        <f t="shared" si="53"/>
        <v>79582956.762914255</v>
      </c>
      <c r="BQ3" s="82">
        <f t="shared" si="53"/>
        <v>82129611.379327521</v>
      </c>
      <c r="BR3" s="82">
        <f t="shared" si="53"/>
        <v>84757758.943466008</v>
      </c>
      <c r="BS3" s="82">
        <f t="shared" si="53"/>
        <v>87470007.22965692</v>
      </c>
      <c r="BT3" s="82">
        <f t="shared" si="53"/>
        <v>90269047.461005941</v>
      </c>
      <c r="BU3" s="82">
        <f t="shared" si="53"/>
        <v>93157656.979758129</v>
      </c>
      <c r="BV3" s="82">
        <f t="shared" si="53"/>
        <v>96138702.003110394</v>
      </c>
      <c r="BW3" s="82">
        <f t="shared" si="53"/>
        <v>99215140.467209935</v>
      </c>
      <c r="BX3" s="82">
        <f t="shared" si="53"/>
        <v>102390024.96216066</v>
      </c>
      <c r="BY3" s="82">
        <f t="shared" si="53"/>
        <v>105666505.76094981</v>
      </c>
      <c r="BZ3" s="82">
        <f t="shared" si="53"/>
        <v>109047833.94530021</v>
      </c>
      <c r="CA3" s="82">
        <f t="shared" si="53"/>
        <v>112537364.63154982</v>
      </c>
      <c r="CB3" s="82">
        <f t="shared" si="53"/>
        <v>116138560.29975942</v>
      </c>
      <c r="CC3" s="82">
        <f t="shared" si="53"/>
        <v>119854994.22935173</v>
      </c>
      <c r="CD3" s="82">
        <f t="shared" si="53"/>
        <v>123690354.04469098</v>
      </c>
      <c r="CE3" s="82">
        <f t="shared" si="53"/>
        <v>127648445.3741211</v>
      </c>
      <c r="CF3" s="82">
        <f t="shared" si="53"/>
        <v>131733195.62609299</v>
      </c>
      <c r="CG3" s="82">
        <f t="shared" si="53"/>
        <v>135948657.88612798</v>
      </c>
      <c r="CH3" s="82">
        <f t="shared" si="53"/>
        <v>140299014.93848407</v>
      </c>
      <c r="CI3" s="82">
        <f t="shared" si="53"/>
        <v>144788583.41651556</v>
      </c>
      <c r="CJ3" s="82">
        <f t="shared" si="53"/>
        <v>149421818.08584407</v>
      </c>
      <c r="CK3" s="82">
        <f t="shared" si="53"/>
        <v>154203316.2645911</v>
      </c>
      <c r="CL3" s="82">
        <f t="shared" si="53"/>
        <v>159137822.38505802</v>
      </c>
      <c r="CM3" s="82">
        <f t="shared" si="53"/>
        <v>164230232.70137987</v>
      </c>
      <c r="CN3" s="82">
        <f t="shared" si="53"/>
        <v>169485600.14782402</v>
      </c>
      <c r="CO3" s="82">
        <f t="shared" si="53"/>
        <v>174909139.35255438</v>
      </c>
      <c r="CP3" s="82">
        <f t="shared" si="53"/>
        <v>180506231.81183612</v>
      </c>
      <c r="CQ3" s="82">
        <f t="shared" si="53"/>
        <v>186282431.22981489</v>
      </c>
      <c r="CR3" s="82">
        <f t="shared" si="53"/>
        <v>192243469.02916896</v>
      </c>
      <c r="CS3" s="82">
        <f t="shared" si="53"/>
        <v>198395260.03810239</v>
      </c>
      <c r="CT3" s="82">
        <f t="shared" si="53"/>
        <v>204743908.35932168</v>
      </c>
      <c r="CU3" s="82">
        <f t="shared" si="53"/>
        <v>211295713.42681998</v>
      </c>
      <c r="CV3" s="82">
        <f t="shared" si="53"/>
        <v>218057176.25647822</v>
      </c>
      <c r="CW3" s="82">
        <f t="shared" si="53"/>
        <v>225035005.89668554</v>
      </c>
      <c r="CX3" s="82">
        <f t="shared" si="53"/>
        <v>232236126.08537948</v>
      </c>
      <c r="CY3" s="82">
        <f t="shared" si="53"/>
        <v>239667682.12011164</v>
      </c>
      <c r="CZ3" s="82">
        <f t="shared" si="53"/>
        <v>247337047.94795522</v>
      </c>
      <c r="DA3" s="82">
        <f t="shared" si="53"/>
        <v>255251833.48228979</v>
      </c>
      <c r="DB3" s="82">
        <f t="shared" si="53"/>
        <v>263419892.15372306</v>
      </c>
      <c r="DC3" s="82">
        <f t="shared" si="53"/>
        <v>271849328.7026422</v>
      </c>
      <c r="DD3" s="82">
        <f t="shared" si="53"/>
        <v>280548507.22112674</v>
      </c>
      <c r="DE3" s="82">
        <f t="shared" si="53"/>
        <v>289526059.4522028</v>
      </c>
      <c r="DF3" s="82">
        <f t="shared" si="53"/>
        <v>298790893.35467327</v>
      </c>
      <c r="DG3" s="82">
        <f t="shared" si="53"/>
        <v>308352201.9420228</v>
      </c>
      <c r="DH3" s="82">
        <f t="shared" si="53"/>
        <v>318219472.40416753</v>
      </c>
      <c r="DI3" s="82">
        <f t="shared" si="53"/>
        <v>328402495.52110088</v>
      </c>
      <c r="DJ3" s="82">
        <f t="shared" si="53"/>
        <v>338911375.37777615</v>
      </c>
    </row>
    <row r="4" spans="1:115" x14ac:dyDescent="0.2">
      <c r="A4" t="s">
        <v>57</v>
      </c>
      <c r="B4" s="7" t="str">
        <f>'Data Non-Energy-Sector'!B65</f>
        <v>Non-Steel Alloys</v>
      </c>
      <c r="C4" s="25" t="s">
        <v>2</v>
      </c>
      <c r="D4" s="82">
        <f t="shared" ref="D4:AI4" si="54">D95</f>
        <v>432824.11048215284</v>
      </c>
      <c r="E4" s="82">
        <f t="shared" si="54"/>
        <v>445384.47657259443</v>
      </c>
      <c r="F4" s="82">
        <f t="shared" si="54"/>
        <v>452107.91467445716</v>
      </c>
      <c r="G4" s="82">
        <f t="shared" si="54"/>
        <v>460147.46815391874</v>
      </c>
      <c r="H4" s="82">
        <f t="shared" si="54"/>
        <v>467019.46905443579</v>
      </c>
      <c r="I4" s="82">
        <f t="shared" si="54"/>
        <v>503331.52557878935</v>
      </c>
      <c r="J4" s="82">
        <f t="shared" si="54"/>
        <v>524986.19722171745</v>
      </c>
      <c r="K4" s="82">
        <f t="shared" si="54"/>
        <v>533741.21228917455</v>
      </c>
      <c r="L4" s="82">
        <f t="shared" si="54"/>
        <v>500906.58245649765</v>
      </c>
      <c r="M4" s="82">
        <f t="shared" si="54"/>
        <v>509501.15222275257</v>
      </c>
      <c r="N4" s="82">
        <f t="shared" si="54"/>
        <v>543945.51776891481</v>
      </c>
      <c r="O4" s="82">
        <f t="shared" si="54"/>
        <v>582459.1984090507</v>
      </c>
      <c r="P4" s="82">
        <f t="shared" si="54"/>
        <v>637169.46905443585</v>
      </c>
      <c r="Q4" s="82">
        <f t="shared" si="54"/>
        <v>662477.42808270489</v>
      </c>
      <c r="R4" s="82">
        <f t="shared" si="54"/>
        <v>776462.40423926304</v>
      </c>
      <c r="S4" s="82">
        <f t="shared" si="54"/>
        <v>896970.88251150982</v>
      </c>
      <c r="T4" s="82">
        <f t="shared" si="54"/>
        <v>1045343.4063166833</v>
      </c>
      <c r="U4" s="82">
        <f t="shared" si="54"/>
        <v>1139604.7323523629</v>
      </c>
      <c r="V4" s="82">
        <f t="shared" si="54"/>
        <v>1240879.3102847654</v>
      </c>
      <c r="W4" s="82">
        <f t="shared" si="54"/>
        <v>1039529.6524630993</v>
      </c>
      <c r="X4" s="82">
        <f t="shared" si="54"/>
        <v>1383171.2559433051</v>
      </c>
      <c r="Y4" s="82">
        <f t="shared" si="54"/>
        <v>1647077.8076277396</v>
      </c>
      <c r="Z4" s="82">
        <f t="shared" si="54"/>
        <v>1626421.8969183944</v>
      </c>
      <c r="AA4" s="82">
        <f t="shared" si="54"/>
        <v>1740692.6765331451</v>
      </c>
      <c r="AB4" s="82">
        <f t="shared" si="54"/>
        <v>1832692.3709341679</v>
      </c>
      <c r="AC4" s="82">
        <f t="shared" si="54"/>
        <v>1800711.3897164562</v>
      </c>
      <c r="AD4" s="82">
        <f t="shared" si="54"/>
        <v>1614253.2784108161</v>
      </c>
      <c r="AE4" s="82">
        <f t="shared" si="54"/>
        <v>1778179.4680120421</v>
      </c>
      <c r="AF4" s="82">
        <f t="shared" si="54"/>
        <v>1942232.3287875806</v>
      </c>
      <c r="AG4" s="82">
        <f t="shared" si="54"/>
        <v>1951917.0149457487</v>
      </c>
      <c r="AH4" s="82">
        <f t="shared" si="54"/>
        <v>2014378.3594240127</v>
      </c>
      <c r="AI4" s="82">
        <f t="shared" si="54"/>
        <v>2078838.4669255812</v>
      </c>
      <c r="AJ4" s="82">
        <f t="shared" ref="AJ4:BL4" si="55">AJ95</f>
        <v>2145361.2978671999</v>
      </c>
      <c r="AK4" s="82">
        <f t="shared" si="55"/>
        <v>2214012.8593989504</v>
      </c>
      <c r="AL4" s="82">
        <f t="shared" si="55"/>
        <v>2284861.2708997168</v>
      </c>
      <c r="AM4" s="82">
        <f t="shared" si="55"/>
        <v>2357976.8315685079</v>
      </c>
      <c r="AN4" s="82">
        <f t="shared" si="55"/>
        <v>2433432.0901787002</v>
      </c>
      <c r="AO4" s="82">
        <f t="shared" si="55"/>
        <v>2511301.9170644186</v>
      </c>
      <c r="AP4" s="82">
        <f t="shared" si="55"/>
        <v>2591663.5784104802</v>
      </c>
      <c r="AQ4" s="82">
        <f t="shared" si="55"/>
        <v>2674596.8129196158</v>
      </c>
      <c r="AR4" s="82">
        <f t="shared" si="55"/>
        <v>2760183.9109330433</v>
      </c>
      <c r="AS4" s="82">
        <f t="shared" si="55"/>
        <v>2848509.7960829008</v>
      </c>
      <c r="AT4" s="82">
        <f t="shared" si="55"/>
        <v>2939662.1095575537</v>
      </c>
      <c r="AU4" s="82">
        <f t="shared" si="55"/>
        <v>3033731.2970633954</v>
      </c>
      <c r="AV4" s="82">
        <f t="shared" si="55"/>
        <v>3130810.698569424</v>
      </c>
      <c r="AW4" s="82">
        <f t="shared" si="55"/>
        <v>3230996.6409236458</v>
      </c>
      <c r="AX4" s="82">
        <f t="shared" si="55"/>
        <v>3334388.5334332027</v>
      </c>
      <c r="AY4" s="82">
        <f t="shared" si="55"/>
        <v>3441088.9665030651</v>
      </c>
      <c r="AZ4" s="82">
        <f t="shared" si="55"/>
        <v>3551203.8134311633</v>
      </c>
      <c r="BA4" s="82">
        <f t="shared" si="55"/>
        <v>3664842.3354609609</v>
      </c>
      <c r="BB4" s="82">
        <f t="shared" si="55"/>
        <v>3782117.2901957119</v>
      </c>
      <c r="BC4" s="82">
        <f t="shared" si="55"/>
        <v>3903145.0434819749</v>
      </c>
      <c r="BD4" s="82">
        <f t="shared" si="55"/>
        <v>4028045.6848733984</v>
      </c>
      <c r="BE4" s="82">
        <f t="shared" si="55"/>
        <v>4156943.1467893473</v>
      </c>
      <c r="BF4" s="82">
        <f t="shared" si="55"/>
        <v>4289965.3274866063</v>
      </c>
      <c r="BG4" s="82">
        <f t="shared" si="55"/>
        <v>4427244.2179661775</v>
      </c>
      <c r="BH4" s="82">
        <f t="shared" si="55"/>
        <v>4568916.0329410955</v>
      </c>
      <c r="BI4" s="82">
        <f t="shared" si="55"/>
        <v>4715121.345995211</v>
      </c>
      <c r="BJ4" s="82">
        <f t="shared" si="55"/>
        <v>4866005.2290670583</v>
      </c>
      <c r="BK4" s="82">
        <f t="shared" si="55"/>
        <v>5021717.3963972041</v>
      </c>
      <c r="BL4" s="82">
        <f t="shared" si="55"/>
        <v>5182412.3530819146</v>
      </c>
      <c r="BM4" s="82">
        <f t="shared" ref="BM4:DJ4" si="56">BM95</f>
        <v>5348249.548380536</v>
      </c>
      <c r="BN4" s="82">
        <f t="shared" si="56"/>
        <v>5519393.5339287138</v>
      </c>
      <c r="BO4" s="82">
        <f t="shared" si="56"/>
        <v>5696014.127014433</v>
      </c>
      <c r="BP4" s="82">
        <f t="shared" si="56"/>
        <v>5878286.579078895</v>
      </c>
      <c r="BQ4" s="82">
        <f t="shared" si="56"/>
        <v>6066391.7496094201</v>
      </c>
      <c r="BR4" s="82">
        <f t="shared" si="56"/>
        <v>6260516.285596922</v>
      </c>
      <c r="BS4" s="82">
        <f t="shared" si="56"/>
        <v>6460852.8067360241</v>
      </c>
      <c r="BT4" s="82">
        <f t="shared" si="56"/>
        <v>6667600.0965515766</v>
      </c>
      <c r="BU4" s="82">
        <f t="shared" si="56"/>
        <v>6880963.2996412273</v>
      </c>
      <c r="BV4" s="82">
        <f t="shared" si="56"/>
        <v>7101154.125229747</v>
      </c>
      <c r="BW4" s="82">
        <f t="shared" si="56"/>
        <v>7328391.0572370989</v>
      </c>
      <c r="BX4" s="82">
        <f t="shared" si="56"/>
        <v>7562899.5710686864</v>
      </c>
      <c r="BY4" s="82">
        <f t="shared" si="56"/>
        <v>7804912.3573428849</v>
      </c>
      <c r="BZ4" s="82">
        <f t="shared" si="56"/>
        <v>8054669.5527778575</v>
      </c>
      <c r="CA4" s="82">
        <f t="shared" si="56"/>
        <v>8312418.9784667492</v>
      </c>
      <c r="CB4" s="82">
        <f t="shared" si="56"/>
        <v>8578416.3857776858</v>
      </c>
      <c r="CC4" s="82">
        <f t="shared" si="56"/>
        <v>8852925.7101225723</v>
      </c>
      <c r="CD4" s="82">
        <f t="shared" si="56"/>
        <v>9136219.3328464944</v>
      </c>
      <c r="CE4" s="82">
        <f t="shared" si="56"/>
        <v>9428578.3514975831</v>
      </c>
      <c r="CF4" s="82">
        <f t="shared" si="56"/>
        <v>9730292.858745506</v>
      </c>
      <c r="CG4" s="82">
        <f t="shared" si="56"/>
        <v>10041662.230225362</v>
      </c>
      <c r="CH4" s="82">
        <f t="shared" si="56"/>
        <v>10362995.421592575</v>
      </c>
      <c r="CI4" s="82">
        <f t="shared" si="56"/>
        <v>10694611.275083538</v>
      </c>
      <c r="CJ4" s="82">
        <f t="shared" si="56"/>
        <v>11036838.835886212</v>
      </c>
      <c r="CK4" s="82">
        <f t="shared" si="56"/>
        <v>11390017.678634571</v>
      </c>
      <c r="CL4" s="82">
        <f t="shared" si="56"/>
        <v>11754498.244350877</v>
      </c>
      <c r="CM4" s="82">
        <f t="shared" si="56"/>
        <v>12130642.188170105</v>
      </c>
      <c r="CN4" s="82">
        <f t="shared" si="56"/>
        <v>12518822.738191549</v>
      </c>
      <c r="CO4" s="82">
        <f t="shared" si="56"/>
        <v>12919425.065813679</v>
      </c>
      <c r="CP4" s="82">
        <f t="shared" si="56"/>
        <v>13332846.667919718</v>
      </c>
      <c r="CQ4" s="82">
        <f t="shared" si="56"/>
        <v>13759497.761293149</v>
      </c>
      <c r="CR4" s="82">
        <f t="shared" si="56"/>
        <v>14199801.689654529</v>
      </c>
      <c r="CS4" s="82">
        <f t="shared" si="56"/>
        <v>14654195.343723474</v>
      </c>
      <c r="CT4" s="82">
        <f t="shared" si="56"/>
        <v>15123129.594722625</v>
      </c>
      <c r="CU4" s="82">
        <f t="shared" si="56"/>
        <v>15607069.74175375</v>
      </c>
      <c r="CV4" s="82">
        <f t="shared" si="56"/>
        <v>16106495.973489869</v>
      </c>
      <c r="CW4" s="82">
        <f t="shared" si="56"/>
        <v>16621903.844641546</v>
      </c>
      <c r="CX4" s="82">
        <f t="shared" si="56"/>
        <v>17153804.767670076</v>
      </c>
      <c r="CY4" s="82">
        <f t="shared" si="56"/>
        <v>17702726.52023552</v>
      </c>
      <c r="CZ4" s="82">
        <f t="shared" si="56"/>
        <v>18269213.768883057</v>
      </c>
      <c r="DA4" s="82">
        <f t="shared" si="56"/>
        <v>18853828.609487314</v>
      </c>
      <c r="DB4" s="82">
        <f t="shared" si="56"/>
        <v>19457151.124990907</v>
      </c>
      <c r="DC4" s="82">
        <f t="shared" si="56"/>
        <v>20079779.960990615</v>
      </c>
      <c r="DD4" s="82">
        <f t="shared" si="56"/>
        <v>20722332.919742316</v>
      </c>
      <c r="DE4" s="82">
        <f t="shared" si="56"/>
        <v>21385447.573174071</v>
      </c>
      <c r="DF4" s="82">
        <f t="shared" si="56"/>
        <v>22069781.895515643</v>
      </c>
      <c r="DG4" s="82">
        <f t="shared" si="56"/>
        <v>22776014.916172143</v>
      </c>
      <c r="DH4" s="82">
        <f t="shared" si="56"/>
        <v>23504847.393489651</v>
      </c>
      <c r="DI4" s="82">
        <f t="shared" si="56"/>
        <v>24257002.510081321</v>
      </c>
      <c r="DJ4" s="82">
        <f t="shared" si="56"/>
        <v>25033226.590403926</v>
      </c>
    </row>
    <row r="5" spans="1:115" x14ac:dyDescent="0.2">
      <c r="A5" t="s">
        <v>57</v>
      </c>
      <c r="B5" s="7" t="str">
        <f>'Data Non-Energy-Sector'!B66</f>
        <v>Chemical Manufacture</v>
      </c>
      <c r="C5" s="25" t="s">
        <v>2</v>
      </c>
      <c r="D5" s="82">
        <f t="shared" ref="D5:AI5" si="57">D96</f>
        <v>366235.78579259088</v>
      </c>
      <c r="E5" s="82">
        <f t="shared" si="57"/>
        <v>376863.78786911833</v>
      </c>
      <c r="F5" s="82">
        <f t="shared" si="57"/>
        <v>382552.85087838682</v>
      </c>
      <c r="G5" s="82">
        <f t="shared" si="57"/>
        <v>389355.54997639277</v>
      </c>
      <c r="H5" s="82">
        <f t="shared" si="57"/>
        <v>395170.31996913796</v>
      </c>
      <c r="I5" s="82">
        <f t="shared" si="57"/>
        <v>425895.90625897562</v>
      </c>
      <c r="J5" s="82">
        <f t="shared" si="57"/>
        <v>444219.08995683782</v>
      </c>
      <c r="K5" s="82">
        <f t="shared" si="57"/>
        <v>451627.17962930159</v>
      </c>
      <c r="L5" s="82">
        <f t="shared" si="57"/>
        <v>423844.03130934417</v>
      </c>
      <c r="M5" s="82">
        <f t="shared" si="57"/>
        <v>431116.35957309837</v>
      </c>
      <c r="N5" s="82">
        <f t="shared" si="57"/>
        <v>460261.59195831255</v>
      </c>
      <c r="O5" s="82">
        <f t="shared" si="57"/>
        <v>492850.09096150438</v>
      </c>
      <c r="P5" s="82">
        <f t="shared" si="57"/>
        <v>539143.39689221489</v>
      </c>
      <c r="Q5" s="82">
        <f t="shared" si="57"/>
        <v>560557.82376228878</v>
      </c>
      <c r="R5" s="82">
        <f t="shared" si="57"/>
        <v>657006.64974091493</v>
      </c>
      <c r="S5" s="82">
        <f t="shared" si="57"/>
        <v>758975.36212512373</v>
      </c>
      <c r="T5" s="82">
        <f t="shared" si="57"/>
        <v>884521.34380642429</v>
      </c>
      <c r="U5" s="82">
        <f t="shared" si="57"/>
        <v>964280.92737507634</v>
      </c>
      <c r="V5" s="82">
        <f t="shared" si="57"/>
        <v>1049974.8010101861</v>
      </c>
      <c r="W5" s="82">
        <f t="shared" si="57"/>
        <v>879602.01362262247</v>
      </c>
      <c r="X5" s="82">
        <f t="shared" si="57"/>
        <v>1170375.6781058735</v>
      </c>
      <c r="Y5" s="82">
        <f t="shared" si="57"/>
        <v>1393681.2218388566</v>
      </c>
      <c r="Z5" s="82">
        <f t="shared" si="57"/>
        <v>1376203.1435463335</v>
      </c>
      <c r="AA5" s="82">
        <f t="shared" si="57"/>
        <v>1472893.8032203536</v>
      </c>
      <c r="AB5" s="82">
        <f t="shared" si="57"/>
        <v>1550739.6984827574</v>
      </c>
      <c r="AC5" s="82">
        <f t="shared" si="57"/>
        <v>1523678.8682216168</v>
      </c>
      <c r="AD5" s="82">
        <f t="shared" si="57"/>
        <v>1365906.6201937674</v>
      </c>
      <c r="AE5" s="82">
        <f t="shared" si="57"/>
        <v>1504613.3960101893</v>
      </c>
      <c r="AF5" s="82">
        <f t="shared" si="57"/>
        <v>1643427.3551279528</v>
      </c>
      <c r="AG5" s="82">
        <f t="shared" si="57"/>
        <v>1651622.0895694797</v>
      </c>
      <c r="AH5" s="82">
        <f t="shared" si="57"/>
        <v>1704473.996435703</v>
      </c>
      <c r="AI5" s="82">
        <f t="shared" si="57"/>
        <v>1759017.1643216456</v>
      </c>
      <c r="AJ5" s="82">
        <f t="shared" ref="AJ5:BL5" si="58">AJ96</f>
        <v>1815305.7135799383</v>
      </c>
      <c r="AK5" s="82">
        <f t="shared" si="58"/>
        <v>1873395.4964144963</v>
      </c>
      <c r="AL5" s="82">
        <f t="shared" si="58"/>
        <v>1933344.1522997604</v>
      </c>
      <c r="AM5" s="82">
        <f t="shared" si="58"/>
        <v>1995211.1651733527</v>
      </c>
      <c r="AN5" s="82">
        <f t="shared" si="58"/>
        <v>2059057.9224589001</v>
      </c>
      <c r="AO5" s="82">
        <f t="shared" si="58"/>
        <v>2124947.775977585</v>
      </c>
      <c r="AP5" s="82">
        <f t="shared" si="58"/>
        <v>2192946.1048088679</v>
      </c>
      <c r="AQ5" s="82">
        <f t="shared" si="58"/>
        <v>2263120.3801627518</v>
      </c>
      <c r="AR5" s="82">
        <f t="shared" si="58"/>
        <v>2335540.23232796</v>
      </c>
      <c r="AS5" s="82">
        <f t="shared" si="58"/>
        <v>2410277.5197624546</v>
      </c>
      <c r="AT5" s="82">
        <f t="shared" si="58"/>
        <v>2487406.4003948532</v>
      </c>
      <c r="AU5" s="82">
        <f t="shared" si="58"/>
        <v>2567003.4052074887</v>
      </c>
      <c r="AV5" s="82">
        <f t="shared" si="58"/>
        <v>2649147.5141741284</v>
      </c>
      <c r="AW5" s="82">
        <f t="shared" si="58"/>
        <v>2733920.2346277004</v>
      </c>
      <c r="AX5" s="82">
        <f t="shared" si="58"/>
        <v>2821405.6821357869</v>
      </c>
      <c r="AY5" s="82">
        <f t="shared" si="58"/>
        <v>2911690.6639641323</v>
      </c>
      <c r="AZ5" s="82">
        <f t="shared" si="58"/>
        <v>3004864.7652109847</v>
      </c>
      <c r="BA5" s="82">
        <f t="shared" si="58"/>
        <v>3101020.4376977365</v>
      </c>
      <c r="BB5" s="82">
        <f t="shared" si="58"/>
        <v>3200253.091704064</v>
      </c>
      <c r="BC5" s="82">
        <f t="shared" si="58"/>
        <v>3302661.1906385943</v>
      </c>
      <c r="BD5" s="82">
        <f t="shared" si="58"/>
        <v>3408346.3487390294</v>
      </c>
      <c r="BE5" s="82">
        <f t="shared" si="58"/>
        <v>3517413.4318986782</v>
      </c>
      <c r="BF5" s="82">
        <f t="shared" si="58"/>
        <v>3629970.6617194358</v>
      </c>
      <c r="BG5" s="82">
        <f t="shared" si="58"/>
        <v>3746129.7228944581</v>
      </c>
      <c r="BH5" s="82">
        <f t="shared" si="58"/>
        <v>3866005.8740270808</v>
      </c>
      <c r="BI5" s="82">
        <f t="shared" si="58"/>
        <v>3989718.0619959477</v>
      </c>
      <c r="BJ5" s="82">
        <f t="shared" si="58"/>
        <v>4117389.0399798183</v>
      </c>
      <c r="BK5" s="82">
        <f t="shared" si="58"/>
        <v>4249145.4892591722</v>
      </c>
      <c r="BL5" s="82">
        <f t="shared" si="58"/>
        <v>4385118.1449154662</v>
      </c>
      <c r="BM5" s="82">
        <f t="shared" ref="BM5:DJ5" si="59">BM96</f>
        <v>4525441.9255527612</v>
      </c>
      <c r="BN5" s="82">
        <f t="shared" si="59"/>
        <v>4670256.0671704495</v>
      </c>
      <c r="BO5" s="82">
        <f t="shared" si="59"/>
        <v>4819704.2613199037</v>
      </c>
      <c r="BP5" s="82">
        <f t="shared" si="59"/>
        <v>4973934.797682141</v>
      </c>
      <c r="BQ5" s="82">
        <f t="shared" si="59"/>
        <v>5133100.71120797</v>
      </c>
      <c r="BR5" s="82">
        <f t="shared" si="59"/>
        <v>5297359.9339666255</v>
      </c>
      <c r="BS5" s="82">
        <f t="shared" si="59"/>
        <v>5466875.4518535575</v>
      </c>
      <c r="BT5" s="82">
        <f t="shared" si="59"/>
        <v>5641815.4663128713</v>
      </c>
      <c r="BU5" s="82">
        <f t="shared" si="59"/>
        <v>5822353.561234883</v>
      </c>
      <c r="BV5" s="82">
        <f t="shared" si="59"/>
        <v>6008668.8751943996</v>
      </c>
      <c r="BW5" s="82">
        <f t="shared" si="59"/>
        <v>6200946.2792006209</v>
      </c>
      <c r="BX5" s="82">
        <f t="shared" si="59"/>
        <v>6399376.5601350414</v>
      </c>
      <c r="BY5" s="82">
        <f t="shared" si="59"/>
        <v>6604156.6100593628</v>
      </c>
      <c r="BZ5" s="82">
        <f t="shared" si="59"/>
        <v>6815489.6215812629</v>
      </c>
      <c r="CA5" s="82">
        <f t="shared" si="59"/>
        <v>7033585.2894718638</v>
      </c>
      <c r="CB5" s="82">
        <f t="shared" si="59"/>
        <v>7258660.0187349636</v>
      </c>
      <c r="CC5" s="82">
        <f t="shared" si="59"/>
        <v>7490937.1393344831</v>
      </c>
      <c r="CD5" s="82">
        <f t="shared" si="59"/>
        <v>7730647.1277931863</v>
      </c>
      <c r="CE5" s="82">
        <f t="shared" si="59"/>
        <v>7978027.8358825687</v>
      </c>
      <c r="CF5" s="82">
        <f t="shared" si="59"/>
        <v>8233324.7266308116</v>
      </c>
      <c r="CG5" s="82">
        <f t="shared" si="59"/>
        <v>8496791.1178829987</v>
      </c>
      <c r="CH5" s="82">
        <f t="shared" si="59"/>
        <v>8768688.4336552545</v>
      </c>
      <c r="CI5" s="82">
        <f t="shared" si="59"/>
        <v>9049286.4635322224</v>
      </c>
      <c r="CJ5" s="82">
        <f t="shared" si="59"/>
        <v>9338863.6303652544</v>
      </c>
      <c r="CK5" s="82">
        <f t="shared" si="59"/>
        <v>9637707.2665369436</v>
      </c>
      <c r="CL5" s="82">
        <f t="shared" si="59"/>
        <v>9946113.899066126</v>
      </c>
      <c r="CM5" s="82">
        <f t="shared" si="59"/>
        <v>10264389.543836242</v>
      </c>
      <c r="CN5" s="82">
        <f t="shared" si="59"/>
        <v>10592850.009239001</v>
      </c>
      <c r="CO5" s="82">
        <f t="shared" si="59"/>
        <v>10931821.209534649</v>
      </c>
      <c r="CP5" s="82">
        <f t="shared" si="59"/>
        <v>11281639.488239758</v>
      </c>
      <c r="CQ5" s="82">
        <f t="shared" si="59"/>
        <v>11642651.95186343</v>
      </c>
      <c r="CR5" s="82">
        <f t="shared" si="59"/>
        <v>12015216.81432306</v>
      </c>
      <c r="CS5" s="82">
        <f t="shared" si="59"/>
        <v>12399703.752381399</v>
      </c>
      <c r="CT5" s="82">
        <f t="shared" si="59"/>
        <v>12796494.272457605</v>
      </c>
      <c r="CU5" s="82">
        <f t="shared" si="59"/>
        <v>13205982.089176249</v>
      </c>
      <c r="CV5" s="82">
        <f t="shared" si="59"/>
        <v>13628573.516029889</v>
      </c>
      <c r="CW5" s="82">
        <f t="shared" si="59"/>
        <v>14064687.868542846</v>
      </c>
      <c r="CX5" s="82">
        <f t="shared" si="59"/>
        <v>14514757.880336218</v>
      </c>
      <c r="CY5" s="82">
        <f t="shared" si="59"/>
        <v>14979230.132506978</v>
      </c>
      <c r="CZ5" s="82">
        <f t="shared" si="59"/>
        <v>15458565.496747201</v>
      </c>
      <c r="DA5" s="82">
        <f t="shared" si="59"/>
        <v>15953239.592643112</v>
      </c>
      <c r="DB5" s="82">
        <f t="shared" si="59"/>
        <v>16463743.259607691</v>
      </c>
      <c r="DC5" s="82">
        <f t="shared" si="59"/>
        <v>16990583.043915138</v>
      </c>
      <c r="DD5" s="82">
        <f t="shared" si="59"/>
        <v>17534281.701320421</v>
      </c>
      <c r="DE5" s="82">
        <f t="shared" si="59"/>
        <v>18095378.715762675</v>
      </c>
      <c r="DF5" s="82">
        <f t="shared" si="59"/>
        <v>18674430.834667079</v>
      </c>
      <c r="DG5" s="82">
        <f t="shared" si="59"/>
        <v>19272012.621376425</v>
      </c>
      <c r="DH5" s="82">
        <f t="shared" si="59"/>
        <v>19888717.025260471</v>
      </c>
      <c r="DI5" s="82">
        <f t="shared" si="59"/>
        <v>20525155.970068805</v>
      </c>
      <c r="DJ5" s="82">
        <f t="shared" si="59"/>
        <v>21181960.961111009</v>
      </c>
    </row>
    <row r="6" spans="1:115" x14ac:dyDescent="0.2">
      <c r="A6" t="s">
        <v>57</v>
      </c>
      <c r="B6" s="2" t="s">
        <v>0</v>
      </c>
      <c r="C6" s="25" t="s">
        <v>2</v>
      </c>
    </row>
    <row r="7" spans="1:115" x14ac:dyDescent="0.2">
      <c r="A7" t="s">
        <v>57</v>
      </c>
      <c r="B7" s="2" t="s">
        <v>0</v>
      </c>
      <c r="C7" s="25" t="s">
        <v>2</v>
      </c>
    </row>
    <row r="8" spans="1:115" x14ac:dyDescent="0.2">
      <c r="A8" t="s">
        <v>57</v>
      </c>
      <c r="B8" s="2" t="s">
        <v>0</v>
      </c>
      <c r="C8" s="25" t="s">
        <v>2</v>
      </c>
    </row>
    <row r="9" spans="1:115" x14ac:dyDescent="0.2">
      <c r="A9" t="s">
        <v>57</v>
      </c>
      <c r="B9" s="2" t="s">
        <v>0</v>
      </c>
      <c r="C9" s="25" t="s">
        <v>2</v>
      </c>
    </row>
    <row r="10" spans="1:115" x14ac:dyDescent="0.2">
      <c r="A10" t="s">
        <v>57</v>
      </c>
      <c r="B10" s="2" t="s">
        <v>0</v>
      </c>
      <c r="C10" s="25" t="s">
        <v>2</v>
      </c>
    </row>
    <row r="11" spans="1:115" x14ac:dyDescent="0.2">
      <c r="A11" t="s">
        <v>57</v>
      </c>
      <c r="B11" s="2" t="s">
        <v>0</v>
      </c>
      <c r="C11" s="25" t="s">
        <v>2</v>
      </c>
    </row>
    <row r="12" spans="1:115" x14ac:dyDescent="0.2">
      <c r="A12" t="s">
        <v>57</v>
      </c>
      <c r="B12" s="2" t="s">
        <v>0</v>
      </c>
      <c r="C12" s="25" t="s">
        <v>2</v>
      </c>
    </row>
    <row r="13" spans="1:115" x14ac:dyDescent="0.2">
      <c r="A13" t="s">
        <v>57</v>
      </c>
      <c r="B13" s="2" t="s">
        <v>0</v>
      </c>
      <c r="C13" s="25" t="s">
        <v>2</v>
      </c>
    </row>
    <row r="14" spans="1:115" x14ac:dyDescent="0.2">
      <c r="A14" t="s">
        <v>57</v>
      </c>
      <c r="B14" s="2" t="s">
        <v>0</v>
      </c>
      <c r="C14" s="25" t="s">
        <v>2</v>
      </c>
    </row>
    <row r="15" spans="1:115" x14ac:dyDescent="0.2">
      <c r="A15" t="s">
        <v>57</v>
      </c>
      <c r="B15" s="2" t="s">
        <v>0</v>
      </c>
      <c r="C15" s="25" t="s">
        <v>2</v>
      </c>
    </row>
    <row r="16" spans="1:115" x14ac:dyDescent="0.2">
      <c r="A16" t="s">
        <v>57</v>
      </c>
      <c r="B16" s="2" t="s">
        <v>0</v>
      </c>
      <c r="C16" s="25" t="s">
        <v>2</v>
      </c>
    </row>
    <row r="17" spans="1:115" x14ac:dyDescent="0.2">
      <c r="A17" t="s">
        <v>57</v>
      </c>
      <c r="B17" s="2" t="s">
        <v>0</v>
      </c>
      <c r="C17" s="25" t="s">
        <v>2</v>
      </c>
    </row>
    <row r="18" spans="1:115" x14ac:dyDescent="0.2">
      <c r="A18" t="s">
        <v>57</v>
      </c>
      <c r="B18" s="2" t="s">
        <v>0</v>
      </c>
      <c r="C18" s="25" t="s">
        <v>2</v>
      </c>
    </row>
    <row r="19" spans="1:115" x14ac:dyDescent="0.2">
      <c r="A19" t="s">
        <v>57</v>
      </c>
      <c r="B19" s="2" t="s">
        <v>0</v>
      </c>
      <c r="C19" s="25" t="s">
        <v>2</v>
      </c>
    </row>
    <row r="20" spans="1:115" x14ac:dyDescent="0.2">
      <c r="A20" t="s">
        <v>57</v>
      </c>
      <c r="B20" s="2" t="s">
        <v>0</v>
      </c>
      <c r="C20" s="25" t="s">
        <v>2</v>
      </c>
    </row>
    <row r="21" spans="1:115" x14ac:dyDescent="0.2">
      <c r="A21" t="s">
        <v>57</v>
      </c>
      <c r="B21" s="2" t="s">
        <v>0</v>
      </c>
      <c r="C21" s="25" t="s">
        <v>2</v>
      </c>
    </row>
    <row r="22" spans="1:115" s="27" customFormat="1" x14ac:dyDescent="0.2">
      <c r="A22" s="27" t="s">
        <v>57</v>
      </c>
      <c r="B22" s="229" t="s">
        <v>0</v>
      </c>
      <c r="C22" s="16" t="s">
        <v>2</v>
      </c>
      <c r="DK22" s="392"/>
    </row>
    <row r="23" spans="1:115" s="53" customFormat="1" ht="16" thickBot="1" x14ac:dyDescent="0.25">
      <c r="B23" s="51" t="s">
        <v>64</v>
      </c>
      <c r="C23" s="54" t="s">
        <v>2</v>
      </c>
      <c r="D23" s="49">
        <f>SUM(D3:D22)</f>
        <v>6658832.4689561976</v>
      </c>
      <c r="E23" s="49">
        <f t="shared" ref="E23:BL23" si="60">SUM(E3:E22)</f>
        <v>6852068.870347606</v>
      </c>
      <c r="F23" s="49">
        <f t="shared" si="60"/>
        <v>6955506.379607033</v>
      </c>
      <c r="G23" s="49">
        <f t="shared" si="60"/>
        <v>7079191.817752596</v>
      </c>
      <c r="H23" s="49">
        <f t="shared" si="60"/>
        <v>7184914.9085297808</v>
      </c>
      <c r="I23" s="49">
        <f t="shared" si="60"/>
        <v>7743561.9319813754</v>
      </c>
      <c r="J23" s="49">
        <f t="shared" si="60"/>
        <v>8076710.7264879607</v>
      </c>
      <c r="K23" s="49">
        <f t="shared" si="60"/>
        <v>8211403.2659873012</v>
      </c>
      <c r="L23" s="49">
        <f t="shared" si="60"/>
        <v>7706255.114715348</v>
      </c>
      <c r="M23" s="49">
        <f t="shared" si="60"/>
        <v>7838479.2649654243</v>
      </c>
      <c r="N23" s="49">
        <f t="shared" si="60"/>
        <v>8368392.5810602279</v>
      </c>
      <c r="O23" s="49">
        <f t="shared" si="60"/>
        <v>8960910.7447546255</v>
      </c>
      <c r="P23" s="49">
        <f t="shared" si="60"/>
        <v>9802607.2162220888</v>
      </c>
      <c r="Q23" s="49">
        <f t="shared" si="60"/>
        <v>10191960.432041613</v>
      </c>
      <c r="R23" s="49">
        <f t="shared" si="60"/>
        <v>11945575.449834818</v>
      </c>
      <c r="S23" s="49">
        <f t="shared" si="60"/>
        <v>13799552.038638612</v>
      </c>
      <c r="T23" s="49">
        <f t="shared" si="60"/>
        <v>16082206.251025897</v>
      </c>
      <c r="U23" s="49">
        <f t="shared" si="60"/>
        <v>17532380.497728661</v>
      </c>
      <c r="V23" s="49">
        <f t="shared" si="60"/>
        <v>19090450.927457932</v>
      </c>
      <c r="W23" s="49">
        <f t="shared" si="60"/>
        <v>15992763.884047681</v>
      </c>
      <c r="X23" s="49">
        <f t="shared" si="60"/>
        <v>21279557.783743154</v>
      </c>
      <c r="Y23" s="49">
        <f t="shared" si="60"/>
        <v>25339658.578888305</v>
      </c>
      <c r="Z23" s="49">
        <f t="shared" si="60"/>
        <v>25021875.337206066</v>
      </c>
      <c r="AA23" s="49">
        <f t="shared" si="60"/>
        <v>26779887.331279155</v>
      </c>
      <c r="AB23" s="49">
        <f t="shared" si="60"/>
        <v>28195267.245141044</v>
      </c>
      <c r="AC23" s="49">
        <f t="shared" si="60"/>
        <v>27703252.149483945</v>
      </c>
      <c r="AD23" s="49">
        <f t="shared" si="60"/>
        <v>24834665.821704861</v>
      </c>
      <c r="AE23" s="49">
        <f t="shared" si="60"/>
        <v>27356607.200185262</v>
      </c>
      <c r="AF23" s="49">
        <f t="shared" si="60"/>
        <v>29880497.365962777</v>
      </c>
      <c r="AG23" s="49">
        <f t="shared" si="60"/>
        <v>30029492.537626904</v>
      </c>
      <c r="AH23" s="49">
        <f t="shared" si="60"/>
        <v>30990436.298830964</v>
      </c>
      <c r="AI23" s="49">
        <f t="shared" si="60"/>
        <v>31982130.260393556</v>
      </c>
      <c r="AJ23" s="49">
        <f t="shared" si="60"/>
        <v>33005558.428726152</v>
      </c>
      <c r="AK23" s="49">
        <f t="shared" si="60"/>
        <v>34061736.298445389</v>
      </c>
      <c r="AL23" s="49">
        <f t="shared" si="60"/>
        <v>35151711.859995641</v>
      </c>
      <c r="AM23" s="49">
        <f t="shared" si="60"/>
        <v>36276566.639515504</v>
      </c>
      <c r="AN23" s="49">
        <f t="shared" si="60"/>
        <v>37437416.771980003</v>
      </c>
      <c r="AO23" s="49">
        <f t="shared" si="60"/>
        <v>38635414.108683363</v>
      </c>
      <c r="AP23" s="49">
        <f t="shared" si="60"/>
        <v>39871747.36016123</v>
      </c>
      <c r="AQ23" s="49">
        <f t="shared" si="60"/>
        <v>41147643.275686398</v>
      </c>
      <c r="AR23" s="49">
        <f t="shared" si="60"/>
        <v>42464367.86050836</v>
      </c>
      <c r="AS23" s="49">
        <f t="shared" si="60"/>
        <v>43823227.632044628</v>
      </c>
      <c r="AT23" s="49">
        <f t="shared" si="60"/>
        <v>45225570.916270062</v>
      </c>
      <c r="AU23" s="49">
        <f t="shared" si="60"/>
        <v>46672789.185590699</v>
      </c>
      <c r="AV23" s="49">
        <f t="shared" si="60"/>
        <v>48166318.439529605</v>
      </c>
      <c r="AW23" s="49">
        <f t="shared" si="60"/>
        <v>49707640.629594557</v>
      </c>
      <c r="AX23" s="49">
        <f t="shared" si="60"/>
        <v>51298285.129741579</v>
      </c>
      <c r="AY23" s="49">
        <f t="shared" si="60"/>
        <v>52939830.253893308</v>
      </c>
      <c r="AZ23" s="49">
        <f t="shared" si="60"/>
        <v>54633904.822017908</v>
      </c>
      <c r="BA23" s="49">
        <f t="shared" si="60"/>
        <v>56382189.776322484</v>
      </c>
      <c r="BB23" s="49">
        <f t="shared" si="60"/>
        <v>58186419.849164799</v>
      </c>
      <c r="BC23" s="49">
        <f t="shared" si="60"/>
        <v>60048385.284338079</v>
      </c>
      <c r="BD23" s="49">
        <f t="shared" si="60"/>
        <v>61969933.613436893</v>
      </c>
      <c r="BE23" s="49">
        <f t="shared" si="60"/>
        <v>63952971.489066876</v>
      </c>
      <c r="BF23" s="49">
        <f t="shared" si="60"/>
        <v>65999466.576717012</v>
      </c>
      <c r="BG23" s="49">
        <f t="shared" si="60"/>
        <v>68111449.507171959</v>
      </c>
      <c r="BH23" s="49">
        <f t="shared" si="60"/>
        <v>70291015.89140147</v>
      </c>
      <c r="BI23" s="49">
        <f t="shared" si="60"/>
        <v>72540328.399926335</v>
      </c>
      <c r="BJ23" s="49">
        <f t="shared" si="60"/>
        <v>74861618.908723965</v>
      </c>
      <c r="BK23" s="49">
        <f t="shared" si="60"/>
        <v>77257190.713803127</v>
      </c>
      <c r="BL23" s="49">
        <f t="shared" si="60"/>
        <v>79729420.816644832</v>
      </c>
      <c r="BM23" s="49">
        <f t="shared" ref="BM23:DJ23" si="61">SUM(BM3:BM22)</f>
        <v>82280762.282777473</v>
      </c>
      <c r="BN23" s="49">
        <f t="shared" si="61"/>
        <v>84913746.675826356</v>
      </c>
      <c r="BO23" s="49">
        <f t="shared" si="61"/>
        <v>87630986.569452792</v>
      </c>
      <c r="BP23" s="49">
        <f t="shared" si="61"/>
        <v>90435178.139675289</v>
      </c>
      <c r="BQ23" s="49">
        <f t="shared" si="61"/>
        <v>93329103.840144917</v>
      </c>
      <c r="BR23" s="49">
        <f t="shared" si="61"/>
        <v>96315635.163029552</v>
      </c>
      <c r="BS23" s="49">
        <f t="shared" si="61"/>
        <v>99397735.4882465</v>
      </c>
      <c r="BT23" s="49">
        <f t="shared" si="61"/>
        <v>102578463.02387039</v>
      </c>
      <c r="BU23" s="49">
        <f t="shared" si="61"/>
        <v>105860973.84063423</v>
      </c>
      <c r="BV23" s="49">
        <f t="shared" si="61"/>
        <v>109248525.00353454</v>
      </c>
      <c r="BW23" s="49">
        <f t="shared" si="61"/>
        <v>112744477.80364767</v>
      </c>
      <c r="BX23" s="49">
        <f t="shared" si="61"/>
        <v>116352301.09336439</v>
      </c>
      <c r="BY23" s="49">
        <f t="shared" si="61"/>
        <v>120075574.72835205</v>
      </c>
      <c r="BZ23" s="49">
        <f t="shared" si="61"/>
        <v>123917993.11965932</v>
      </c>
      <c r="CA23" s="49">
        <f t="shared" si="61"/>
        <v>127883368.89948843</v>
      </c>
      <c r="CB23" s="49">
        <f t="shared" si="61"/>
        <v>131975636.70427206</v>
      </c>
      <c r="CC23" s="49">
        <f t="shared" si="61"/>
        <v>136198857.07880878</v>
      </c>
      <c r="CD23" s="49">
        <f t="shared" si="61"/>
        <v>140557220.50533065</v>
      </c>
      <c r="CE23" s="49">
        <f t="shared" si="61"/>
        <v>145055051.56150126</v>
      </c>
      <c r="CF23" s="49">
        <f t="shared" si="61"/>
        <v>149696813.21146929</v>
      </c>
      <c r="CG23" s="49">
        <f t="shared" si="61"/>
        <v>154487111.23423633</v>
      </c>
      <c r="CH23" s="49">
        <f t="shared" si="61"/>
        <v>159430698.7937319</v>
      </c>
      <c r="CI23" s="49">
        <f t="shared" si="61"/>
        <v>164532481.15513131</v>
      </c>
      <c r="CJ23" s="49">
        <f t="shared" si="61"/>
        <v>169797520.55209553</v>
      </c>
      <c r="CK23" s="49">
        <f t="shared" si="61"/>
        <v>175231041.20976263</v>
      </c>
      <c r="CL23" s="49">
        <f t="shared" si="61"/>
        <v>180838434.52847502</v>
      </c>
      <c r="CM23" s="49">
        <f t="shared" si="61"/>
        <v>186625264.43338621</v>
      </c>
      <c r="CN23" s="49">
        <f t="shared" si="61"/>
        <v>192597272.89525455</v>
      </c>
      <c r="CO23" s="49">
        <f t="shared" si="61"/>
        <v>198760385.62790272</v>
      </c>
      <c r="CP23" s="49">
        <f t="shared" si="61"/>
        <v>205120717.96799561</v>
      </c>
      <c r="CQ23" s="49">
        <f t="shared" si="61"/>
        <v>211684580.94297147</v>
      </c>
      <c r="CR23" s="49">
        <f t="shared" si="61"/>
        <v>218458487.53314656</v>
      </c>
      <c r="CS23" s="49">
        <f t="shared" si="61"/>
        <v>225449159.13420725</v>
      </c>
      <c r="CT23" s="49">
        <f t="shared" si="61"/>
        <v>232663532.22650191</v>
      </c>
      <c r="CU23" s="49">
        <f t="shared" si="61"/>
        <v>240108765.25774997</v>
      </c>
      <c r="CV23" s="49">
        <f t="shared" si="61"/>
        <v>247792245.745998</v>
      </c>
      <c r="CW23" s="49">
        <f t="shared" si="61"/>
        <v>255721597.60986993</v>
      </c>
      <c r="CX23" s="49">
        <f t="shared" si="61"/>
        <v>263904688.73338577</v>
      </c>
      <c r="CY23" s="49">
        <f t="shared" si="61"/>
        <v>272349638.77285415</v>
      </c>
      <c r="CZ23" s="49">
        <f t="shared" si="61"/>
        <v>281064827.2135855</v>
      </c>
      <c r="DA23" s="49">
        <f t="shared" si="61"/>
        <v>290058901.68442023</v>
      </c>
      <c r="DB23" s="49">
        <f t="shared" si="61"/>
        <v>299340786.53832161</v>
      </c>
      <c r="DC23" s="49">
        <f t="shared" si="61"/>
        <v>308919691.70754796</v>
      </c>
      <c r="DD23" s="49">
        <f t="shared" si="61"/>
        <v>318805121.84218943</v>
      </c>
      <c r="DE23" s="49">
        <f t="shared" si="61"/>
        <v>329006885.74113953</v>
      </c>
      <c r="DF23" s="49">
        <f t="shared" si="61"/>
        <v>339535106.08485597</v>
      </c>
      <c r="DG23" s="49">
        <f t="shared" si="61"/>
        <v>350400229.47957134</v>
      </c>
      <c r="DH23" s="49">
        <f t="shared" si="61"/>
        <v>361613036.82291764</v>
      </c>
      <c r="DI23" s="49">
        <f t="shared" si="61"/>
        <v>373184654.00125098</v>
      </c>
      <c r="DJ23" s="49">
        <f t="shared" si="61"/>
        <v>385126562.92929107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t="s">
        <v>58</v>
      </c>
      <c r="B25" s="12" t="e">
        <f ca="1">MID(CELL("Dateiname",$B$2),FIND("]", CELL("Dateiname",$B$2))+1,31)&amp;" LO"</f>
        <v>#VALUE!</v>
      </c>
      <c r="C25" s="19" t="str">
        <f t="shared" ref="C25:BL28" si="62">C2</f>
        <v>unit</v>
      </c>
      <c r="D25" s="23">
        <f t="shared" si="62"/>
        <v>1990</v>
      </c>
      <c r="E25" s="23">
        <f t="shared" si="62"/>
        <v>1991</v>
      </c>
      <c r="F25" s="23">
        <f t="shared" si="62"/>
        <v>1992</v>
      </c>
      <c r="G25" s="23">
        <f t="shared" si="62"/>
        <v>1993</v>
      </c>
      <c r="H25" s="23">
        <f t="shared" si="62"/>
        <v>1994</v>
      </c>
      <c r="I25" s="23">
        <f t="shared" si="62"/>
        <v>1995</v>
      </c>
      <c r="J25" s="23">
        <f t="shared" si="62"/>
        <v>1996</v>
      </c>
      <c r="K25" s="23">
        <f t="shared" si="62"/>
        <v>1997</v>
      </c>
      <c r="L25" s="23">
        <f t="shared" si="62"/>
        <v>1998</v>
      </c>
      <c r="M25" s="23">
        <f t="shared" si="62"/>
        <v>1999</v>
      </c>
      <c r="N25" s="23">
        <f t="shared" si="62"/>
        <v>2000</v>
      </c>
      <c r="O25" s="23">
        <f t="shared" si="62"/>
        <v>2001</v>
      </c>
      <c r="P25" s="23">
        <f t="shared" si="62"/>
        <v>2002</v>
      </c>
      <c r="Q25" s="23">
        <f t="shared" si="62"/>
        <v>2003</v>
      </c>
      <c r="R25" s="23">
        <f t="shared" si="62"/>
        <v>2004</v>
      </c>
      <c r="S25" s="23">
        <f t="shared" si="62"/>
        <v>2005</v>
      </c>
      <c r="T25" s="23">
        <f t="shared" si="62"/>
        <v>2006</v>
      </c>
      <c r="U25" s="23">
        <f t="shared" si="62"/>
        <v>2007</v>
      </c>
      <c r="V25" s="23">
        <f t="shared" si="62"/>
        <v>2008</v>
      </c>
      <c r="W25" s="23">
        <f t="shared" si="62"/>
        <v>2009</v>
      </c>
      <c r="X25" s="23">
        <f t="shared" si="62"/>
        <v>2010</v>
      </c>
      <c r="Y25" s="23">
        <f t="shared" si="62"/>
        <v>2011</v>
      </c>
      <c r="Z25" s="23">
        <f t="shared" si="62"/>
        <v>2012</v>
      </c>
      <c r="AA25" s="23">
        <f t="shared" si="62"/>
        <v>2013</v>
      </c>
      <c r="AB25" s="23">
        <f t="shared" si="62"/>
        <v>2014</v>
      </c>
      <c r="AC25" s="23">
        <f t="shared" si="62"/>
        <v>2015</v>
      </c>
      <c r="AD25" s="23">
        <f t="shared" si="62"/>
        <v>2016</v>
      </c>
      <c r="AE25" s="23">
        <f t="shared" si="62"/>
        <v>2017</v>
      </c>
      <c r="AF25" s="23">
        <f t="shared" si="62"/>
        <v>2018</v>
      </c>
      <c r="AG25" s="23">
        <f t="shared" si="62"/>
        <v>2019</v>
      </c>
      <c r="AH25" s="23">
        <f t="shared" si="62"/>
        <v>2020</v>
      </c>
      <c r="AI25" s="23">
        <f t="shared" si="62"/>
        <v>2021</v>
      </c>
      <c r="AJ25" s="23">
        <f t="shared" si="62"/>
        <v>2022</v>
      </c>
      <c r="AK25" s="23">
        <f t="shared" si="62"/>
        <v>2023</v>
      </c>
      <c r="AL25" s="23">
        <f t="shared" si="62"/>
        <v>2024</v>
      </c>
      <c r="AM25" s="23">
        <f t="shared" si="62"/>
        <v>2025</v>
      </c>
      <c r="AN25" s="23">
        <f t="shared" si="62"/>
        <v>2026</v>
      </c>
      <c r="AO25" s="23">
        <f t="shared" si="62"/>
        <v>2027</v>
      </c>
      <c r="AP25" s="23">
        <f t="shared" si="62"/>
        <v>2028</v>
      </c>
      <c r="AQ25" s="23">
        <f t="shared" si="62"/>
        <v>2029</v>
      </c>
      <c r="AR25" s="23">
        <f t="shared" si="62"/>
        <v>2030</v>
      </c>
      <c r="AS25" s="23">
        <f t="shared" si="62"/>
        <v>2031</v>
      </c>
      <c r="AT25" s="23">
        <f t="shared" si="62"/>
        <v>2032</v>
      </c>
      <c r="AU25" s="23">
        <f t="shared" si="62"/>
        <v>2033</v>
      </c>
      <c r="AV25" s="23">
        <f t="shared" si="62"/>
        <v>2034</v>
      </c>
      <c r="AW25" s="23">
        <f t="shared" si="62"/>
        <v>2035</v>
      </c>
      <c r="AX25" s="23">
        <f t="shared" si="62"/>
        <v>2036</v>
      </c>
      <c r="AY25" s="23">
        <f t="shared" si="62"/>
        <v>2037</v>
      </c>
      <c r="AZ25" s="23">
        <f t="shared" si="62"/>
        <v>2038</v>
      </c>
      <c r="BA25" s="23">
        <f t="shared" si="62"/>
        <v>2039</v>
      </c>
      <c r="BB25" s="23">
        <f t="shared" si="62"/>
        <v>2040</v>
      </c>
      <c r="BC25" s="23">
        <f t="shared" si="62"/>
        <v>2041</v>
      </c>
      <c r="BD25" s="23">
        <f t="shared" si="62"/>
        <v>2042</v>
      </c>
      <c r="BE25" s="23">
        <f t="shared" si="62"/>
        <v>2043</v>
      </c>
      <c r="BF25" s="23">
        <f t="shared" si="62"/>
        <v>2044</v>
      </c>
      <c r="BG25" s="23">
        <f t="shared" si="62"/>
        <v>2045</v>
      </c>
      <c r="BH25" s="23">
        <f t="shared" si="62"/>
        <v>2046</v>
      </c>
      <c r="BI25" s="23">
        <f t="shared" si="62"/>
        <v>2047</v>
      </c>
      <c r="BJ25" s="23">
        <f t="shared" si="62"/>
        <v>2048</v>
      </c>
      <c r="BK25" s="23">
        <f t="shared" si="62"/>
        <v>2049</v>
      </c>
      <c r="BL25" s="23">
        <f t="shared" si="62"/>
        <v>2050</v>
      </c>
      <c r="BM25" s="23">
        <f t="shared" ref="BM25:DJ25" si="63">BM2</f>
        <v>2051</v>
      </c>
      <c r="BN25" s="23">
        <f t="shared" si="63"/>
        <v>2052</v>
      </c>
      <c r="BO25" s="23">
        <f t="shared" si="63"/>
        <v>2053</v>
      </c>
      <c r="BP25" s="23">
        <f t="shared" si="63"/>
        <v>2054</v>
      </c>
      <c r="BQ25" s="23">
        <f t="shared" si="63"/>
        <v>2055</v>
      </c>
      <c r="BR25" s="23">
        <f t="shared" si="63"/>
        <v>2056</v>
      </c>
      <c r="BS25" s="23">
        <f t="shared" si="63"/>
        <v>2057</v>
      </c>
      <c r="BT25" s="23">
        <f t="shared" si="63"/>
        <v>2058</v>
      </c>
      <c r="BU25" s="23">
        <f t="shared" si="63"/>
        <v>2059</v>
      </c>
      <c r="BV25" s="23">
        <f t="shared" si="63"/>
        <v>2060</v>
      </c>
      <c r="BW25" s="23">
        <f t="shared" si="63"/>
        <v>2061</v>
      </c>
      <c r="BX25" s="23">
        <f t="shared" si="63"/>
        <v>2062</v>
      </c>
      <c r="BY25" s="23">
        <f t="shared" si="63"/>
        <v>2063</v>
      </c>
      <c r="BZ25" s="23">
        <f t="shared" si="63"/>
        <v>2064</v>
      </c>
      <c r="CA25" s="23">
        <f t="shared" si="63"/>
        <v>2065</v>
      </c>
      <c r="CB25" s="23">
        <f t="shared" si="63"/>
        <v>2066</v>
      </c>
      <c r="CC25" s="23">
        <f t="shared" si="63"/>
        <v>2067</v>
      </c>
      <c r="CD25" s="23">
        <f t="shared" si="63"/>
        <v>2068</v>
      </c>
      <c r="CE25" s="23">
        <f t="shared" si="63"/>
        <v>2069</v>
      </c>
      <c r="CF25" s="23">
        <f t="shared" si="63"/>
        <v>2070</v>
      </c>
      <c r="CG25" s="23">
        <f t="shared" si="63"/>
        <v>2071</v>
      </c>
      <c r="CH25" s="23">
        <f t="shared" si="63"/>
        <v>2072</v>
      </c>
      <c r="CI25" s="23">
        <f t="shared" si="63"/>
        <v>2073</v>
      </c>
      <c r="CJ25" s="23">
        <f t="shared" si="63"/>
        <v>2074</v>
      </c>
      <c r="CK25" s="23">
        <f t="shared" si="63"/>
        <v>2075</v>
      </c>
      <c r="CL25" s="23">
        <f t="shared" si="63"/>
        <v>2076</v>
      </c>
      <c r="CM25" s="23">
        <f t="shared" si="63"/>
        <v>2077</v>
      </c>
      <c r="CN25" s="23">
        <f t="shared" si="63"/>
        <v>2078</v>
      </c>
      <c r="CO25" s="23">
        <f t="shared" si="63"/>
        <v>2079</v>
      </c>
      <c r="CP25" s="23">
        <f t="shared" si="63"/>
        <v>2080</v>
      </c>
      <c r="CQ25" s="23">
        <f t="shared" si="63"/>
        <v>2081</v>
      </c>
      <c r="CR25" s="23">
        <f t="shared" si="63"/>
        <v>2082</v>
      </c>
      <c r="CS25" s="23">
        <f t="shared" si="63"/>
        <v>2083</v>
      </c>
      <c r="CT25" s="23">
        <f t="shared" si="63"/>
        <v>2084</v>
      </c>
      <c r="CU25" s="23">
        <f t="shared" si="63"/>
        <v>2085</v>
      </c>
      <c r="CV25" s="23">
        <f t="shared" si="63"/>
        <v>2086</v>
      </c>
      <c r="CW25" s="23">
        <f t="shared" si="63"/>
        <v>2087</v>
      </c>
      <c r="CX25" s="23">
        <f t="shared" si="63"/>
        <v>2088</v>
      </c>
      <c r="CY25" s="23">
        <f t="shared" si="63"/>
        <v>2089</v>
      </c>
      <c r="CZ25" s="23">
        <f t="shared" si="63"/>
        <v>2090</v>
      </c>
      <c r="DA25" s="23">
        <f t="shared" si="63"/>
        <v>2091</v>
      </c>
      <c r="DB25" s="23">
        <f t="shared" si="63"/>
        <v>2092</v>
      </c>
      <c r="DC25" s="23">
        <f t="shared" si="63"/>
        <v>2093</v>
      </c>
      <c r="DD25" s="23">
        <f t="shared" si="63"/>
        <v>2094</v>
      </c>
      <c r="DE25" s="23">
        <f t="shared" si="63"/>
        <v>2095</v>
      </c>
      <c r="DF25" s="23">
        <f t="shared" si="63"/>
        <v>2096</v>
      </c>
      <c r="DG25" s="23">
        <f t="shared" si="63"/>
        <v>2097</v>
      </c>
      <c r="DH25" s="23">
        <f t="shared" si="63"/>
        <v>2098</v>
      </c>
      <c r="DI25" s="23">
        <f t="shared" si="63"/>
        <v>2099</v>
      </c>
      <c r="DJ25" s="23">
        <f t="shared" si="63"/>
        <v>2100</v>
      </c>
      <c r="DK25" s="394"/>
    </row>
    <row r="26" spans="1:115" x14ac:dyDescent="0.2">
      <c r="A26" t="s">
        <v>58</v>
      </c>
      <c r="B26" s="7" t="str">
        <f t="shared" ref="B26:AC35" si="64">B3</f>
        <v>Steel (all forms)</v>
      </c>
      <c r="C26" s="20" t="str">
        <f t="shared" si="64"/>
        <v>t/a</v>
      </c>
      <c r="D26" s="83">
        <f>D3</f>
        <v>5859772.572681454</v>
      </c>
      <c r="E26" s="83">
        <f t="shared" si="64"/>
        <v>6029820.6059058933</v>
      </c>
      <c r="F26" s="83">
        <f t="shared" si="64"/>
        <v>6120845.6140541891</v>
      </c>
      <c r="G26" s="83">
        <f t="shared" si="64"/>
        <v>6229688.7996222842</v>
      </c>
      <c r="H26" s="83">
        <f t="shared" si="64"/>
        <v>6322725.1195062073</v>
      </c>
      <c r="I26" s="83">
        <f t="shared" si="64"/>
        <v>6814334.5001436099</v>
      </c>
      <c r="J26" s="83">
        <f t="shared" si="64"/>
        <v>7107505.4393094052</v>
      </c>
      <c r="K26" s="83">
        <f t="shared" si="64"/>
        <v>7226034.8740688255</v>
      </c>
      <c r="L26" s="83">
        <f t="shared" si="64"/>
        <v>6781504.5009495066</v>
      </c>
      <c r="M26" s="83">
        <f t="shared" si="64"/>
        <v>6897861.7531695738</v>
      </c>
      <c r="N26" s="83">
        <f t="shared" si="64"/>
        <v>7364185.4713330008</v>
      </c>
      <c r="O26" s="83">
        <f t="shared" si="64"/>
        <v>7885601.4553840701</v>
      </c>
      <c r="P26" s="83">
        <f t="shared" si="64"/>
        <v>8626294.3502754383</v>
      </c>
      <c r="Q26" s="83">
        <f t="shared" si="64"/>
        <v>8968925.1801966205</v>
      </c>
      <c r="R26" s="83">
        <f t="shared" si="64"/>
        <v>10512106.395854639</v>
      </c>
      <c r="S26" s="83">
        <f t="shared" si="64"/>
        <v>12143605.79400198</v>
      </c>
      <c r="T26" s="83">
        <f t="shared" si="64"/>
        <v>14152341.500902789</v>
      </c>
      <c r="U26" s="83">
        <f t="shared" si="64"/>
        <v>15428494.838001221</v>
      </c>
      <c r="V26" s="83">
        <f t="shared" si="64"/>
        <v>16799596.816162977</v>
      </c>
      <c r="W26" s="83">
        <f t="shared" si="64"/>
        <v>14073632.21796196</v>
      </c>
      <c r="X26" s="83">
        <f t="shared" si="64"/>
        <v>18726010.849693976</v>
      </c>
      <c r="Y26" s="83">
        <f t="shared" si="64"/>
        <v>22298899.549421705</v>
      </c>
      <c r="Z26" s="83">
        <f t="shared" si="64"/>
        <v>22019250.296741337</v>
      </c>
      <c r="AA26" s="83">
        <f t="shared" si="64"/>
        <v>23566300.851525657</v>
      </c>
      <c r="AB26" s="83">
        <f t="shared" si="64"/>
        <v>24811835.175724119</v>
      </c>
      <c r="AC26" s="83">
        <f t="shared" si="64"/>
        <v>24378861.891545869</v>
      </c>
      <c r="AD26" s="83">
        <f t="shared" si="62"/>
        <v>21854505.923100278</v>
      </c>
      <c r="AE26" s="83">
        <f t="shared" si="62"/>
        <v>24073814.336163029</v>
      </c>
      <c r="AF26" s="83">
        <f t="shared" si="62"/>
        <v>26294837.682047244</v>
      </c>
      <c r="AG26" s="83">
        <f t="shared" ref="AG26:BL26" si="65">AG98</f>
        <v>26425953.433111675</v>
      </c>
      <c r="AH26" s="83">
        <f t="shared" si="65"/>
        <v>27271583.942971248</v>
      </c>
      <c r="AI26" s="83">
        <f t="shared" si="65"/>
        <v>28144274.62914633</v>
      </c>
      <c r="AJ26" s="83">
        <f t="shared" si="65"/>
        <v>29044891.417279013</v>
      </c>
      <c r="AK26" s="83">
        <f t="shared" si="65"/>
        <v>29974327.942631941</v>
      </c>
      <c r="AL26" s="83">
        <f t="shared" si="65"/>
        <v>30933506.436796166</v>
      </c>
      <c r="AM26" s="83">
        <f t="shared" si="65"/>
        <v>31923378.642773643</v>
      </c>
      <c r="AN26" s="83">
        <f t="shared" si="65"/>
        <v>32944926.759342402</v>
      </c>
      <c r="AO26" s="83">
        <f t="shared" si="65"/>
        <v>33999164.41564136</v>
      </c>
      <c r="AP26" s="83">
        <f t="shared" si="65"/>
        <v>35087137.676941887</v>
      </c>
      <c r="AQ26" s="83">
        <f t="shared" si="65"/>
        <v>36209926.082604028</v>
      </c>
      <c r="AR26" s="83">
        <f t="shared" si="65"/>
        <v>37368643.717247359</v>
      </c>
      <c r="AS26" s="83">
        <f t="shared" si="65"/>
        <v>38564440.316199273</v>
      </c>
      <c r="AT26" s="83">
        <f t="shared" si="65"/>
        <v>39798502.406317651</v>
      </c>
      <c r="AU26" s="83">
        <f t="shared" si="65"/>
        <v>41072054.483319819</v>
      </c>
      <c r="AV26" s="83">
        <f t="shared" si="65"/>
        <v>42386360.226786055</v>
      </c>
      <c r="AW26" s="83">
        <f t="shared" si="65"/>
        <v>43742723.754043207</v>
      </c>
      <c r="AX26" s="83">
        <f t="shared" si="65"/>
        <v>45142490.91417259</v>
      </c>
      <c r="AY26" s="83">
        <f t="shared" si="65"/>
        <v>46587050.623426117</v>
      </c>
      <c r="AZ26" s="83">
        <f t="shared" si="65"/>
        <v>48077836.243375756</v>
      </c>
      <c r="BA26" s="83">
        <f t="shared" si="65"/>
        <v>49616327.003163785</v>
      </c>
      <c r="BB26" s="83">
        <f t="shared" si="65"/>
        <v>51204049.467265025</v>
      </c>
      <c r="BC26" s="83">
        <f t="shared" si="65"/>
        <v>52842579.050217509</v>
      </c>
      <c r="BD26" s="83">
        <f t="shared" si="65"/>
        <v>54533541.57982447</v>
      </c>
      <c r="BE26" s="83">
        <f t="shared" si="65"/>
        <v>56278614.910378851</v>
      </c>
      <c r="BF26" s="83">
        <f t="shared" si="65"/>
        <v>58079530.587510973</v>
      </c>
      <c r="BG26" s="83">
        <f t="shared" si="65"/>
        <v>59938075.56631133</v>
      </c>
      <c r="BH26" s="83">
        <f t="shared" si="65"/>
        <v>61856093.984433293</v>
      </c>
      <c r="BI26" s="83">
        <f t="shared" si="65"/>
        <v>63835488.991935164</v>
      </c>
      <c r="BJ26" s="83">
        <f t="shared" si="65"/>
        <v>65878224.639677092</v>
      </c>
      <c r="BK26" s="83">
        <f t="shared" si="65"/>
        <v>67986327.828146756</v>
      </c>
      <c r="BL26" s="83">
        <f t="shared" si="65"/>
        <v>70161890.318647459</v>
      </c>
      <c r="BM26" s="83">
        <f t="shared" ref="BM26:DJ26" si="66">BM98</f>
        <v>72407070.808844179</v>
      </c>
      <c r="BN26" s="83">
        <f t="shared" si="66"/>
        <v>74724097.074727193</v>
      </c>
      <c r="BO26" s="83">
        <f t="shared" si="66"/>
        <v>77115268.181118459</v>
      </c>
      <c r="BP26" s="83">
        <f t="shared" si="66"/>
        <v>79582956.762914255</v>
      </c>
      <c r="BQ26" s="83">
        <f t="shared" si="66"/>
        <v>82129611.379327521</v>
      </c>
      <c r="BR26" s="83">
        <f t="shared" si="66"/>
        <v>84757758.943466008</v>
      </c>
      <c r="BS26" s="83">
        <f t="shared" si="66"/>
        <v>87470007.22965692</v>
      </c>
      <c r="BT26" s="83">
        <f t="shared" si="66"/>
        <v>90269047.461005941</v>
      </c>
      <c r="BU26" s="83">
        <f t="shared" si="66"/>
        <v>93157656.979758129</v>
      </c>
      <c r="BV26" s="83">
        <f t="shared" si="66"/>
        <v>96138702.003110394</v>
      </c>
      <c r="BW26" s="83">
        <f t="shared" si="66"/>
        <v>99215140.467209935</v>
      </c>
      <c r="BX26" s="83">
        <f t="shared" si="66"/>
        <v>102390024.96216066</v>
      </c>
      <c r="BY26" s="83">
        <f t="shared" si="66"/>
        <v>105666505.76094981</v>
      </c>
      <c r="BZ26" s="83">
        <f t="shared" si="66"/>
        <v>109047833.94530021</v>
      </c>
      <c r="CA26" s="83">
        <f t="shared" si="66"/>
        <v>112537364.63154982</v>
      </c>
      <c r="CB26" s="83">
        <f t="shared" si="66"/>
        <v>116138560.29975942</v>
      </c>
      <c r="CC26" s="83">
        <f t="shared" si="66"/>
        <v>119854994.22935173</v>
      </c>
      <c r="CD26" s="83">
        <f t="shared" si="66"/>
        <v>123690354.04469098</v>
      </c>
      <c r="CE26" s="83">
        <f t="shared" si="66"/>
        <v>127648445.3741211</v>
      </c>
      <c r="CF26" s="83">
        <f t="shared" si="66"/>
        <v>131733195.62609299</v>
      </c>
      <c r="CG26" s="83">
        <f t="shared" si="66"/>
        <v>135948657.88612798</v>
      </c>
      <c r="CH26" s="83">
        <f t="shared" si="66"/>
        <v>140299014.93848407</v>
      </c>
      <c r="CI26" s="83">
        <f t="shared" si="66"/>
        <v>144788583.41651556</v>
      </c>
      <c r="CJ26" s="83">
        <f t="shared" si="66"/>
        <v>149421818.08584407</v>
      </c>
      <c r="CK26" s="83">
        <f t="shared" si="66"/>
        <v>154203316.2645911</v>
      </c>
      <c r="CL26" s="83">
        <f t="shared" si="66"/>
        <v>159137822.38505802</v>
      </c>
      <c r="CM26" s="83">
        <f t="shared" si="66"/>
        <v>164230232.70137987</v>
      </c>
      <c r="CN26" s="83">
        <f t="shared" si="66"/>
        <v>169485600.14782402</v>
      </c>
      <c r="CO26" s="83">
        <f t="shared" si="66"/>
        <v>174909139.35255438</v>
      </c>
      <c r="CP26" s="83">
        <f t="shared" si="66"/>
        <v>180506231.81183612</v>
      </c>
      <c r="CQ26" s="83">
        <f t="shared" si="66"/>
        <v>186282431.22981489</v>
      </c>
      <c r="CR26" s="83">
        <f t="shared" si="66"/>
        <v>192243469.02916896</v>
      </c>
      <c r="CS26" s="83">
        <f t="shared" si="66"/>
        <v>198395260.03810239</v>
      </c>
      <c r="CT26" s="83">
        <f t="shared" si="66"/>
        <v>204743908.35932168</v>
      </c>
      <c r="CU26" s="83">
        <f t="shared" si="66"/>
        <v>211295713.42681998</v>
      </c>
      <c r="CV26" s="83">
        <f t="shared" si="66"/>
        <v>218057176.25647822</v>
      </c>
      <c r="CW26" s="83">
        <f t="shared" si="66"/>
        <v>225035005.89668554</v>
      </c>
      <c r="CX26" s="83">
        <f t="shared" si="66"/>
        <v>232236126.08537948</v>
      </c>
      <c r="CY26" s="83">
        <f t="shared" si="66"/>
        <v>239667682.12011164</v>
      </c>
      <c r="CZ26" s="83">
        <f t="shared" si="66"/>
        <v>247337047.94795522</v>
      </c>
      <c r="DA26" s="83">
        <f t="shared" si="66"/>
        <v>255251833.48228979</v>
      </c>
      <c r="DB26" s="83">
        <f t="shared" si="66"/>
        <v>263419892.15372306</v>
      </c>
      <c r="DC26" s="83">
        <f t="shared" si="66"/>
        <v>271849328.7026422</v>
      </c>
      <c r="DD26" s="83">
        <f t="shared" si="66"/>
        <v>280548507.22112674</v>
      </c>
      <c r="DE26" s="83">
        <f t="shared" si="66"/>
        <v>289526059.4522028</v>
      </c>
      <c r="DF26" s="83">
        <f t="shared" si="66"/>
        <v>298790893.35467327</v>
      </c>
      <c r="DG26" s="83">
        <f t="shared" si="66"/>
        <v>308352201.9420228</v>
      </c>
      <c r="DH26" s="83">
        <f t="shared" si="66"/>
        <v>318219472.40416753</v>
      </c>
      <c r="DI26" s="83">
        <f t="shared" si="66"/>
        <v>328402495.52110088</v>
      </c>
      <c r="DJ26" s="83">
        <f t="shared" si="66"/>
        <v>338911375.37777615</v>
      </c>
    </row>
    <row r="27" spans="1:115" x14ac:dyDescent="0.2">
      <c r="A27" t="s">
        <v>58</v>
      </c>
      <c r="B27" s="7" t="str">
        <f t="shared" si="64"/>
        <v>Non-Steel Alloys</v>
      </c>
      <c r="C27" s="20" t="str">
        <f t="shared" si="64"/>
        <v>t/a</v>
      </c>
      <c r="D27" s="83">
        <f t="shared" si="64"/>
        <v>432824.11048215284</v>
      </c>
      <c r="E27" s="83">
        <f t="shared" si="64"/>
        <v>445384.47657259443</v>
      </c>
      <c r="F27" s="83">
        <f t="shared" si="64"/>
        <v>452107.91467445716</v>
      </c>
      <c r="G27" s="83">
        <f t="shared" si="64"/>
        <v>460147.46815391874</v>
      </c>
      <c r="H27" s="83">
        <f t="shared" si="64"/>
        <v>467019.46905443579</v>
      </c>
      <c r="I27" s="83">
        <f t="shared" si="64"/>
        <v>503331.52557878935</v>
      </c>
      <c r="J27" s="83">
        <f t="shared" si="64"/>
        <v>524986.19722171745</v>
      </c>
      <c r="K27" s="83">
        <f t="shared" si="64"/>
        <v>533741.21228917455</v>
      </c>
      <c r="L27" s="83">
        <f t="shared" si="64"/>
        <v>500906.58245649765</v>
      </c>
      <c r="M27" s="83">
        <f t="shared" si="64"/>
        <v>509501.15222275257</v>
      </c>
      <c r="N27" s="83">
        <f t="shared" si="64"/>
        <v>543945.51776891481</v>
      </c>
      <c r="O27" s="83">
        <f t="shared" si="64"/>
        <v>582459.1984090507</v>
      </c>
      <c r="P27" s="83">
        <f t="shared" si="64"/>
        <v>637169.46905443585</v>
      </c>
      <c r="Q27" s="83">
        <f t="shared" si="64"/>
        <v>662477.42808270489</v>
      </c>
      <c r="R27" s="83">
        <f t="shared" si="64"/>
        <v>776462.40423926304</v>
      </c>
      <c r="S27" s="83">
        <f t="shared" si="64"/>
        <v>896970.88251150982</v>
      </c>
      <c r="T27" s="83">
        <f t="shared" si="64"/>
        <v>1045343.4063166833</v>
      </c>
      <c r="U27" s="83">
        <f t="shared" si="64"/>
        <v>1139604.7323523629</v>
      </c>
      <c r="V27" s="83">
        <f t="shared" si="64"/>
        <v>1240879.3102847654</v>
      </c>
      <c r="W27" s="83">
        <f t="shared" si="64"/>
        <v>1039529.6524630993</v>
      </c>
      <c r="X27" s="83">
        <f t="shared" si="64"/>
        <v>1383171.2559433051</v>
      </c>
      <c r="Y27" s="83">
        <f t="shared" si="64"/>
        <v>1647077.8076277396</v>
      </c>
      <c r="Z27" s="83">
        <f t="shared" si="64"/>
        <v>1626421.8969183944</v>
      </c>
      <c r="AA27" s="83">
        <f t="shared" si="64"/>
        <v>1740692.6765331451</v>
      </c>
      <c r="AB27" s="83">
        <f t="shared" si="64"/>
        <v>1832692.3709341679</v>
      </c>
      <c r="AC27" s="83">
        <f t="shared" si="64"/>
        <v>1800711.3897164562</v>
      </c>
      <c r="AD27" s="83">
        <f t="shared" si="62"/>
        <v>1614253.2784108161</v>
      </c>
      <c r="AE27" s="83">
        <f t="shared" si="62"/>
        <v>1778179.4680120421</v>
      </c>
      <c r="AF27" s="83">
        <f t="shared" si="62"/>
        <v>1942232.3287875806</v>
      </c>
      <c r="AG27" s="83">
        <f t="shared" ref="AG27:BL27" si="67">AG99</f>
        <v>1951917.0149457487</v>
      </c>
      <c r="AH27" s="83">
        <f t="shared" si="67"/>
        <v>2014378.3594240127</v>
      </c>
      <c r="AI27" s="83">
        <f t="shared" si="67"/>
        <v>2078838.4669255812</v>
      </c>
      <c r="AJ27" s="83">
        <f t="shared" si="67"/>
        <v>2145361.2978671999</v>
      </c>
      <c r="AK27" s="83">
        <f t="shared" si="67"/>
        <v>2214012.8593989504</v>
      </c>
      <c r="AL27" s="83">
        <f t="shared" si="67"/>
        <v>2284861.2708997168</v>
      </c>
      <c r="AM27" s="83">
        <f t="shared" si="67"/>
        <v>2357976.8315685079</v>
      </c>
      <c r="AN27" s="83">
        <f t="shared" si="67"/>
        <v>2433432.0901787002</v>
      </c>
      <c r="AO27" s="83">
        <f t="shared" si="67"/>
        <v>2511301.9170644186</v>
      </c>
      <c r="AP27" s="83">
        <f t="shared" si="67"/>
        <v>2591663.5784104802</v>
      </c>
      <c r="AQ27" s="83">
        <f t="shared" si="67"/>
        <v>2674596.8129196158</v>
      </c>
      <c r="AR27" s="83">
        <f t="shared" si="67"/>
        <v>2760183.9109330433</v>
      </c>
      <c r="AS27" s="83">
        <f t="shared" si="67"/>
        <v>2848509.7960829008</v>
      </c>
      <c r="AT27" s="83">
        <f t="shared" si="67"/>
        <v>2939662.1095575537</v>
      </c>
      <c r="AU27" s="83">
        <f t="shared" si="67"/>
        <v>3033731.2970633954</v>
      </c>
      <c r="AV27" s="83">
        <f t="shared" si="67"/>
        <v>3130810.698569424</v>
      </c>
      <c r="AW27" s="83">
        <f t="shared" si="67"/>
        <v>3230996.6409236458</v>
      </c>
      <c r="AX27" s="83">
        <f t="shared" si="67"/>
        <v>3334388.5334332027</v>
      </c>
      <c r="AY27" s="83">
        <f t="shared" si="67"/>
        <v>3441088.9665030651</v>
      </c>
      <c r="AZ27" s="83">
        <f t="shared" si="67"/>
        <v>3551203.8134311633</v>
      </c>
      <c r="BA27" s="83">
        <f t="shared" si="67"/>
        <v>3664842.3354609609</v>
      </c>
      <c r="BB27" s="83">
        <f t="shared" si="67"/>
        <v>3782117.2901957119</v>
      </c>
      <c r="BC27" s="83">
        <f t="shared" si="67"/>
        <v>3903145.0434819749</v>
      </c>
      <c r="BD27" s="83">
        <f t="shared" si="67"/>
        <v>4028045.6848733984</v>
      </c>
      <c r="BE27" s="83">
        <f t="shared" si="67"/>
        <v>4156943.1467893473</v>
      </c>
      <c r="BF27" s="83">
        <f t="shared" si="67"/>
        <v>4289965.3274866063</v>
      </c>
      <c r="BG27" s="83">
        <f t="shared" si="67"/>
        <v>4427244.2179661775</v>
      </c>
      <c r="BH27" s="83">
        <f t="shared" si="67"/>
        <v>4568916.0329410955</v>
      </c>
      <c r="BI27" s="83">
        <f t="shared" si="67"/>
        <v>4715121.345995211</v>
      </c>
      <c r="BJ27" s="83">
        <f t="shared" si="67"/>
        <v>4866005.2290670583</v>
      </c>
      <c r="BK27" s="83">
        <f t="shared" si="67"/>
        <v>5021717.3963972041</v>
      </c>
      <c r="BL27" s="83">
        <f t="shared" si="67"/>
        <v>5182412.3530819146</v>
      </c>
      <c r="BM27" s="83">
        <f t="shared" ref="BM27:DJ27" si="68">BM99</f>
        <v>5348249.548380536</v>
      </c>
      <c r="BN27" s="83">
        <f t="shared" si="68"/>
        <v>5519393.5339287138</v>
      </c>
      <c r="BO27" s="83">
        <f t="shared" si="68"/>
        <v>5696014.127014433</v>
      </c>
      <c r="BP27" s="83">
        <f t="shared" si="68"/>
        <v>5878286.579078895</v>
      </c>
      <c r="BQ27" s="83">
        <f t="shared" si="68"/>
        <v>6066391.7496094201</v>
      </c>
      <c r="BR27" s="83">
        <f t="shared" si="68"/>
        <v>6260516.285596922</v>
      </c>
      <c r="BS27" s="83">
        <f t="shared" si="68"/>
        <v>6460852.8067360241</v>
      </c>
      <c r="BT27" s="83">
        <f t="shared" si="68"/>
        <v>6667600.0965515766</v>
      </c>
      <c r="BU27" s="83">
        <f t="shared" si="68"/>
        <v>6880963.2996412273</v>
      </c>
      <c r="BV27" s="83">
        <f t="shared" si="68"/>
        <v>7101154.125229747</v>
      </c>
      <c r="BW27" s="83">
        <f t="shared" si="68"/>
        <v>7328391.0572370989</v>
      </c>
      <c r="BX27" s="83">
        <f t="shared" si="68"/>
        <v>7562899.5710686864</v>
      </c>
      <c r="BY27" s="83">
        <f t="shared" si="68"/>
        <v>7804912.3573428849</v>
      </c>
      <c r="BZ27" s="83">
        <f t="shared" si="68"/>
        <v>8054669.5527778575</v>
      </c>
      <c r="CA27" s="83">
        <f t="shared" si="68"/>
        <v>8312418.9784667492</v>
      </c>
      <c r="CB27" s="83">
        <f t="shared" si="68"/>
        <v>8578416.3857776858</v>
      </c>
      <c r="CC27" s="83">
        <f t="shared" si="68"/>
        <v>8852925.7101225723</v>
      </c>
      <c r="CD27" s="83">
        <f t="shared" si="68"/>
        <v>9136219.3328464944</v>
      </c>
      <c r="CE27" s="83">
        <f t="shared" si="68"/>
        <v>9428578.3514975831</v>
      </c>
      <c r="CF27" s="83">
        <f t="shared" si="68"/>
        <v>9730292.858745506</v>
      </c>
      <c r="CG27" s="83">
        <f t="shared" si="68"/>
        <v>10041662.230225362</v>
      </c>
      <c r="CH27" s="83">
        <f t="shared" si="68"/>
        <v>10362995.421592575</v>
      </c>
      <c r="CI27" s="83">
        <f t="shared" si="68"/>
        <v>10694611.275083538</v>
      </c>
      <c r="CJ27" s="83">
        <f t="shared" si="68"/>
        <v>11036838.835886212</v>
      </c>
      <c r="CK27" s="83">
        <f t="shared" si="68"/>
        <v>11390017.678634571</v>
      </c>
      <c r="CL27" s="83">
        <f t="shared" si="68"/>
        <v>11754498.244350877</v>
      </c>
      <c r="CM27" s="83">
        <f t="shared" si="68"/>
        <v>12130642.188170105</v>
      </c>
      <c r="CN27" s="83">
        <f t="shared" si="68"/>
        <v>12518822.738191549</v>
      </c>
      <c r="CO27" s="83">
        <f t="shared" si="68"/>
        <v>12919425.065813679</v>
      </c>
      <c r="CP27" s="83">
        <f t="shared" si="68"/>
        <v>13332846.667919718</v>
      </c>
      <c r="CQ27" s="83">
        <f t="shared" si="68"/>
        <v>13759497.761293149</v>
      </c>
      <c r="CR27" s="83">
        <f t="shared" si="68"/>
        <v>14199801.689654529</v>
      </c>
      <c r="CS27" s="83">
        <f t="shared" si="68"/>
        <v>14654195.343723474</v>
      </c>
      <c r="CT27" s="83">
        <f t="shared" si="68"/>
        <v>15123129.594722625</v>
      </c>
      <c r="CU27" s="83">
        <f t="shared" si="68"/>
        <v>15607069.74175375</v>
      </c>
      <c r="CV27" s="83">
        <f t="shared" si="68"/>
        <v>16106495.973489869</v>
      </c>
      <c r="CW27" s="83">
        <f t="shared" si="68"/>
        <v>16621903.844641546</v>
      </c>
      <c r="CX27" s="83">
        <f t="shared" si="68"/>
        <v>17153804.767670076</v>
      </c>
      <c r="CY27" s="83">
        <f t="shared" si="68"/>
        <v>17702726.52023552</v>
      </c>
      <c r="CZ27" s="83">
        <f t="shared" si="68"/>
        <v>18269213.768883057</v>
      </c>
      <c r="DA27" s="83">
        <f t="shared" si="68"/>
        <v>18853828.609487314</v>
      </c>
      <c r="DB27" s="83">
        <f t="shared" si="68"/>
        <v>19457151.124990907</v>
      </c>
      <c r="DC27" s="83">
        <f t="shared" si="68"/>
        <v>20079779.960990615</v>
      </c>
      <c r="DD27" s="83">
        <f t="shared" si="68"/>
        <v>20722332.919742316</v>
      </c>
      <c r="DE27" s="83">
        <f t="shared" si="68"/>
        <v>21385447.573174071</v>
      </c>
      <c r="DF27" s="83">
        <f t="shared" si="68"/>
        <v>22069781.895515643</v>
      </c>
      <c r="DG27" s="83">
        <f t="shared" si="68"/>
        <v>22776014.916172143</v>
      </c>
      <c r="DH27" s="83">
        <f t="shared" si="68"/>
        <v>23504847.393489651</v>
      </c>
      <c r="DI27" s="83">
        <f t="shared" si="68"/>
        <v>24257002.510081321</v>
      </c>
      <c r="DJ27" s="83">
        <f t="shared" si="68"/>
        <v>25033226.590403926</v>
      </c>
    </row>
    <row r="28" spans="1:115" x14ac:dyDescent="0.2">
      <c r="A28" t="s">
        <v>58</v>
      </c>
      <c r="B28" s="7" t="str">
        <f t="shared" si="64"/>
        <v>Chemical Manufacture</v>
      </c>
      <c r="C28" s="20" t="str">
        <f t="shared" si="64"/>
        <v>t/a</v>
      </c>
      <c r="D28" s="83">
        <f t="shared" si="64"/>
        <v>366235.78579259088</v>
      </c>
      <c r="E28" s="83">
        <f t="shared" si="64"/>
        <v>376863.78786911833</v>
      </c>
      <c r="F28" s="83">
        <f t="shared" si="64"/>
        <v>382552.85087838682</v>
      </c>
      <c r="G28" s="83">
        <f t="shared" si="64"/>
        <v>389355.54997639277</v>
      </c>
      <c r="H28" s="83">
        <f t="shared" si="64"/>
        <v>395170.31996913796</v>
      </c>
      <c r="I28" s="83">
        <f t="shared" si="64"/>
        <v>425895.90625897562</v>
      </c>
      <c r="J28" s="83">
        <f t="shared" si="64"/>
        <v>444219.08995683782</v>
      </c>
      <c r="K28" s="83">
        <f t="shared" si="64"/>
        <v>451627.17962930159</v>
      </c>
      <c r="L28" s="83">
        <f t="shared" si="64"/>
        <v>423844.03130934417</v>
      </c>
      <c r="M28" s="83">
        <f t="shared" si="64"/>
        <v>431116.35957309837</v>
      </c>
      <c r="N28" s="83">
        <f t="shared" si="64"/>
        <v>460261.59195831255</v>
      </c>
      <c r="O28" s="83">
        <f t="shared" si="64"/>
        <v>492850.09096150438</v>
      </c>
      <c r="P28" s="83">
        <f t="shared" si="64"/>
        <v>539143.39689221489</v>
      </c>
      <c r="Q28" s="83">
        <f t="shared" si="64"/>
        <v>560557.82376228878</v>
      </c>
      <c r="R28" s="83">
        <f t="shared" si="64"/>
        <v>657006.64974091493</v>
      </c>
      <c r="S28" s="83">
        <f t="shared" si="64"/>
        <v>758975.36212512373</v>
      </c>
      <c r="T28" s="83">
        <f t="shared" si="64"/>
        <v>884521.34380642429</v>
      </c>
      <c r="U28" s="83">
        <f t="shared" si="64"/>
        <v>964280.92737507634</v>
      </c>
      <c r="V28" s="83">
        <f t="shared" si="64"/>
        <v>1049974.8010101861</v>
      </c>
      <c r="W28" s="83">
        <f t="shared" si="64"/>
        <v>879602.01362262247</v>
      </c>
      <c r="X28" s="83">
        <f t="shared" si="64"/>
        <v>1170375.6781058735</v>
      </c>
      <c r="Y28" s="83">
        <f t="shared" si="64"/>
        <v>1393681.2218388566</v>
      </c>
      <c r="Z28" s="83">
        <f t="shared" si="64"/>
        <v>1376203.1435463335</v>
      </c>
      <c r="AA28" s="83">
        <f t="shared" si="64"/>
        <v>1472893.8032203536</v>
      </c>
      <c r="AB28" s="83">
        <f t="shared" si="64"/>
        <v>1550739.6984827574</v>
      </c>
      <c r="AC28" s="83">
        <f t="shared" si="64"/>
        <v>1523678.8682216168</v>
      </c>
      <c r="AD28" s="83">
        <f t="shared" si="62"/>
        <v>1365906.6201937674</v>
      </c>
      <c r="AE28" s="83">
        <f t="shared" si="62"/>
        <v>1504613.3960101893</v>
      </c>
      <c r="AF28" s="83">
        <f t="shared" si="62"/>
        <v>1643427.3551279528</v>
      </c>
      <c r="AG28" s="83">
        <f t="shared" ref="AG28:BL28" si="69">AG100</f>
        <v>1651622.0895694797</v>
      </c>
      <c r="AH28" s="83">
        <f t="shared" si="69"/>
        <v>1704473.996435703</v>
      </c>
      <c r="AI28" s="83">
        <f t="shared" si="69"/>
        <v>1759017.1643216456</v>
      </c>
      <c r="AJ28" s="83">
        <f t="shared" si="69"/>
        <v>1815305.7135799383</v>
      </c>
      <c r="AK28" s="83">
        <f t="shared" si="69"/>
        <v>1873395.4964144963</v>
      </c>
      <c r="AL28" s="83">
        <f t="shared" si="69"/>
        <v>1933344.1522997604</v>
      </c>
      <c r="AM28" s="83">
        <f t="shared" si="69"/>
        <v>1995211.1651733527</v>
      </c>
      <c r="AN28" s="83">
        <f t="shared" si="69"/>
        <v>2059057.9224589001</v>
      </c>
      <c r="AO28" s="83">
        <f t="shared" si="69"/>
        <v>2124947.775977585</v>
      </c>
      <c r="AP28" s="83">
        <f t="shared" si="69"/>
        <v>2192946.1048088679</v>
      </c>
      <c r="AQ28" s="83">
        <f t="shared" si="69"/>
        <v>2263120.3801627518</v>
      </c>
      <c r="AR28" s="83">
        <f t="shared" si="69"/>
        <v>2335540.23232796</v>
      </c>
      <c r="AS28" s="83">
        <f t="shared" si="69"/>
        <v>2410277.5197624546</v>
      </c>
      <c r="AT28" s="83">
        <f t="shared" si="69"/>
        <v>2487406.4003948532</v>
      </c>
      <c r="AU28" s="83">
        <f t="shared" si="69"/>
        <v>2567003.4052074887</v>
      </c>
      <c r="AV28" s="83">
        <f t="shared" si="69"/>
        <v>2649147.5141741284</v>
      </c>
      <c r="AW28" s="83">
        <f t="shared" si="69"/>
        <v>2733920.2346277004</v>
      </c>
      <c r="AX28" s="83">
        <f t="shared" si="69"/>
        <v>2821405.6821357869</v>
      </c>
      <c r="AY28" s="83">
        <f t="shared" si="69"/>
        <v>2911690.6639641323</v>
      </c>
      <c r="AZ28" s="83">
        <f t="shared" si="69"/>
        <v>3004864.7652109847</v>
      </c>
      <c r="BA28" s="83">
        <f t="shared" si="69"/>
        <v>3101020.4376977365</v>
      </c>
      <c r="BB28" s="83">
        <f t="shared" si="69"/>
        <v>3200253.091704064</v>
      </c>
      <c r="BC28" s="83">
        <f t="shared" si="69"/>
        <v>3302661.1906385943</v>
      </c>
      <c r="BD28" s="83">
        <f t="shared" si="69"/>
        <v>3408346.3487390294</v>
      </c>
      <c r="BE28" s="83">
        <f t="shared" si="69"/>
        <v>3517413.4318986782</v>
      </c>
      <c r="BF28" s="83">
        <f t="shared" si="69"/>
        <v>3629970.6617194358</v>
      </c>
      <c r="BG28" s="83">
        <f t="shared" si="69"/>
        <v>3746129.7228944581</v>
      </c>
      <c r="BH28" s="83">
        <f t="shared" si="69"/>
        <v>3866005.8740270808</v>
      </c>
      <c r="BI28" s="83">
        <f t="shared" si="69"/>
        <v>3989718.0619959477</v>
      </c>
      <c r="BJ28" s="83">
        <f t="shared" si="69"/>
        <v>4117389.0399798183</v>
      </c>
      <c r="BK28" s="83">
        <f t="shared" si="69"/>
        <v>4249145.4892591722</v>
      </c>
      <c r="BL28" s="83">
        <f t="shared" si="69"/>
        <v>4385118.1449154662</v>
      </c>
      <c r="BM28" s="83">
        <f t="shared" ref="BM28:DJ28" si="70">BM100</f>
        <v>4525441.9255527612</v>
      </c>
      <c r="BN28" s="83">
        <f t="shared" si="70"/>
        <v>4670256.0671704495</v>
      </c>
      <c r="BO28" s="83">
        <f t="shared" si="70"/>
        <v>4819704.2613199037</v>
      </c>
      <c r="BP28" s="83">
        <f t="shared" si="70"/>
        <v>4973934.797682141</v>
      </c>
      <c r="BQ28" s="83">
        <f t="shared" si="70"/>
        <v>5133100.71120797</v>
      </c>
      <c r="BR28" s="83">
        <f t="shared" si="70"/>
        <v>5297359.9339666255</v>
      </c>
      <c r="BS28" s="83">
        <f t="shared" si="70"/>
        <v>5466875.4518535575</v>
      </c>
      <c r="BT28" s="83">
        <f t="shared" si="70"/>
        <v>5641815.4663128713</v>
      </c>
      <c r="BU28" s="83">
        <f t="shared" si="70"/>
        <v>5822353.561234883</v>
      </c>
      <c r="BV28" s="83">
        <f t="shared" si="70"/>
        <v>6008668.8751943996</v>
      </c>
      <c r="BW28" s="83">
        <f t="shared" si="70"/>
        <v>6200946.2792006209</v>
      </c>
      <c r="BX28" s="83">
        <f t="shared" si="70"/>
        <v>6399376.5601350414</v>
      </c>
      <c r="BY28" s="83">
        <f t="shared" si="70"/>
        <v>6604156.6100593628</v>
      </c>
      <c r="BZ28" s="83">
        <f t="shared" si="70"/>
        <v>6815489.6215812629</v>
      </c>
      <c r="CA28" s="83">
        <f t="shared" si="70"/>
        <v>7033585.2894718638</v>
      </c>
      <c r="CB28" s="83">
        <f t="shared" si="70"/>
        <v>7258660.0187349636</v>
      </c>
      <c r="CC28" s="83">
        <f t="shared" si="70"/>
        <v>7490937.1393344831</v>
      </c>
      <c r="CD28" s="83">
        <f t="shared" si="70"/>
        <v>7730647.1277931863</v>
      </c>
      <c r="CE28" s="83">
        <f t="shared" si="70"/>
        <v>7978027.8358825687</v>
      </c>
      <c r="CF28" s="83">
        <f t="shared" si="70"/>
        <v>8233324.7266308116</v>
      </c>
      <c r="CG28" s="83">
        <f t="shared" si="70"/>
        <v>8496791.1178829987</v>
      </c>
      <c r="CH28" s="83">
        <f t="shared" si="70"/>
        <v>8768688.4336552545</v>
      </c>
      <c r="CI28" s="83">
        <f t="shared" si="70"/>
        <v>9049286.4635322224</v>
      </c>
      <c r="CJ28" s="83">
        <f t="shared" si="70"/>
        <v>9338863.6303652544</v>
      </c>
      <c r="CK28" s="83">
        <f t="shared" si="70"/>
        <v>9637707.2665369436</v>
      </c>
      <c r="CL28" s="83">
        <f t="shared" si="70"/>
        <v>9946113.899066126</v>
      </c>
      <c r="CM28" s="83">
        <f t="shared" si="70"/>
        <v>10264389.543836242</v>
      </c>
      <c r="CN28" s="83">
        <f t="shared" si="70"/>
        <v>10592850.009239001</v>
      </c>
      <c r="CO28" s="83">
        <f t="shared" si="70"/>
        <v>10931821.209534649</v>
      </c>
      <c r="CP28" s="83">
        <f t="shared" si="70"/>
        <v>11281639.488239758</v>
      </c>
      <c r="CQ28" s="83">
        <f t="shared" si="70"/>
        <v>11642651.95186343</v>
      </c>
      <c r="CR28" s="83">
        <f t="shared" si="70"/>
        <v>12015216.81432306</v>
      </c>
      <c r="CS28" s="83">
        <f t="shared" si="70"/>
        <v>12399703.752381399</v>
      </c>
      <c r="CT28" s="83">
        <f t="shared" si="70"/>
        <v>12796494.272457605</v>
      </c>
      <c r="CU28" s="83">
        <f t="shared" si="70"/>
        <v>13205982.089176249</v>
      </c>
      <c r="CV28" s="83">
        <f t="shared" si="70"/>
        <v>13628573.516029889</v>
      </c>
      <c r="CW28" s="83">
        <f t="shared" si="70"/>
        <v>14064687.868542846</v>
      </c>
      <c r="CX28" s="83">
        <f t="shared" si="70"/>
        <v>14514757.880336218</v>
      </c>
      <c r="CY28" s="83">
        <f t="shared" si="70"/>
        <v>14979230.132506978</v>
      </c>
      <c r="CZ28" s="83">
        <f t="shared" si="70"/>
        <v>15458565.496747201</v>
      </c>
      <c r="DA28" s="83">
        <f t="shared" si="70"/>
        <v>15953239.592643112</v>
      </c>
      <c r="DB28" s="83">
        <f t="shared" si="70"/>
        <v>16463743.259607691</v>
      </c>
      <c r="DC28" s="83">
        <f t="shared" si="70"/>
        <v>16990583.043915138</v>
      </c>
      <c r="DD28" s="83">
        <f t="shared" si="70"/>
        <v>17534281.701320421</v>
      </c>
      <c r="DE28" s="83">
        <f t="shared" si="70"/>
        <v>18095378.715762675</v>
      </c>
      <c r="DF28" s="83">
        <f t="shared" si="70"/>
        <v>18674430.834667079</v>
      </c>
      <c r="DG28" s="83">
        <f t="shared" si="70"/>
        <v>19272012.621376425</v>
      </c>
      <c r="DH28" s="83">
        <f t="shared" si="70"/>
        <v>19888717.025260471</v>
      </c>
      <c r="DI28" s="83">
        <f t="shared" si="70"/>
        <v>20525155.970068805</v>
      </c>
      <c r="DJ28" s="83">
        <f t="shared" si="70"/>
        <v>21181960.961111009</v>
      </c>
    </row>
    <row r="29" spans="1:115" x14ac:dyDescent="0.2">
      <c r="A29" t="s">
        <v>58</v>
      </c>
      <c r="B29" s="7" t="str">
        <f t="shared" si="64"/>
        <v>-</v>
      </c>
      <c r="C29" s="20" t="str">
        <f t="shared" si="64"/>
        <v>t/a</v>
      </c>
    </row>
    <row r="30" spans="1:115" x14ac:dyDescent="0.2">
      <c r="A30" t="s">
        <v>58</v>
      </c>
      <c r="B30" s="7" t="str">
        <f t="shared" si="64"/>
        <v>-</v>
      </c>
      <c r="C30" s="20" t="str">
        <f t="shared" si="64"/>
        <v>t/a</v>
      </c>
    </row>
    <row r="31" spans="1:115" x14ac:dyDescent="0.2">
      <c r="A31" t="s">
        <v>58</v>
      </c>
      <c r="B31" s="7" t="str">
        <f t="shared" si="64"/>
        <v>-</v>
      </c>
      <c r="C31" s="20" t="str">
        <f t="shared" si="64"/>
        <v>t/a</v>
      </c>
    </row>
    <row r="32" spans="1:115" x14ac:dyDescent="0.2">
      <c r="A32" t="s">
        <v>58</v>
      </c>
      <c r="B32" s="7" t="str">
        <f t="shared" si="64"/>
        <v>-</v>
      </c>
      <c r="C32" s="20" t="str">
        <f t="shared" si="64"/>
        <v>t/a</v>
      </c>
    </row>
    <row r="33" spans="1:115" x14ac:dyDescent="0.2">
      <c r="A33" t="s">
        <v>58</v>
      </c>
      <c r="B33" s="7" t="str">
        <f t="shared" si="64"/>
        <v>-</v>
      </c>
      <c r="C33" s="20" t="str">
        <f t="shared" si="64"/>
        <v>t/a</v>
      </c>
    </row>
    <row r="34" spans="1:115" x14ac:dyDescent="0.2">
      <c r="A34" t="s">
        <v>58</v>
      </c>
      <c r="B34" s="7" t="str">
        <f t="shared" si="64"/>
        <v>-</v>
      </c>
      <c r="C34" s="20" t="str">
        <f t="shared" si="64"/>
        <v>t/a</v>
      </c>
    </row>
    <row r="35" spans="1:115" x14ac:dyDescent="0.2">
      <c r="A35" t="s">
        <v>58</v>
      </c>
      <c r="B35" s="7" t="str">
        <f t="shared" si="64"/>
        <v>-</v>
      </c>
      <c r="C35" s="20" t="str">
        <f t="shared" si="64"/>
        <v>t/a</v>
      </c>
    </row>
    <row r="36" spans="1:115" x14ac:dyDescent="0.2">
      <c r="A36" t="s">
        <v>58</v>
      </c>
      <c r="B36" s="7" t="str">
        <f t="shared" ref="B36:C45" si="71">B13</f>
        <v>-</v>
      </c>
      <c r="C36" s="20" t="str">
        <f t="shared" si="71"/>
        <v>t/a</v>
      </c>
    </row>
    <row r="37" spans="1:115" x14ac:dyDescent="0.2">
      <c r="A37" t="s">
        <v>58</v>
      </c>
      <c r="B37" s="7" t="str">
        <f t="shared" si="71"/>
        <v>-</v>
      </c>
      <c r="C37" s="20" t="str">
        <f t="shared" si="71"/>
        <v>t/a</v>
      </c>
    </row>
    <row r="38" spans="1:115" x14ac:dyDescent="0.2">
      <c r="A38" t="s">
        <v>58</v>
      </c>
      <c r="B38" s="7" t="str">
        <f t="shared" si="71"/>
        <v>-</v>
      </c>
      <c r="C38" s="20" t="str">
        <f t="shared" si="71"/>
        <v>t/a</v>
      </c>
    </row>
    <row r="39" spans="1:115" x14ac:dyDescent="0.2">
      <c r="A39" t="s">
        <v>58</v>
      </c>
      <c r="B39" s="7" t="str">
        <f t="shared" si="71"/>
        <v>-</v>
      </c>
      <c r="C39" s="20" t="str">
        <f t="shared" si="71"/>
        <v>t/a</v>
      </c>
    </row>
    <row r="40" spans="1:115" x14ac:dyDescent="0.2">
      <c r="A40" t="s">
        <v>58</v>
      </c>
      <c r="B40" s="7" t="str">
        <f t="shared" si="71"/>
        <v>-</v>
      </c>
      <c r="C40" s="20" t="str">
        <f t="shared" si="71"/>
        <v>t/a</v>
      </c>
    </row>
    <row r="41" spans="1:115" x14ac:dyDescent="0.2">
      <c r="A41" t="s">
        <v>58</v>
      </c>
      <c r="B41" s="7" t="str">
        <f t="shared" si="71"/>
        <v>-</v>
      </c>
      <c r="C41" s="20" t="str">
        <f t="shared" si="71"/>
        <v>t/a</v>
      </c>
    </row>
    <row r="42" spans="1:115" x14ac:dyDescent="0.2">
      <c r="A42" t="s">
        <v>58</v>
      </c>
      <c r="B42" s="7" t="str">
        <f t="shared" si="71"/>
        <v>-</v>
      </c>
      <c r="C42" s="20" t="str">
        <f t="shared" si="71"/>
        <v>t/a</v>
      </c>
    </row>
    <row r="43" spans="1:115" x14ac:dyDescent="0.2">
      <c r="A43" t="s">
        <v>58</v>
      </c>
      <c r="B43" s="7" t="str">
        <f t="shared" si="71"/>
        <v>-</v>
      </c>
      <c r="C43" s="20" t="str">
        <f t="shared" si="71"/>
        <v>t/a</v>
      </c>
    </row>
    <row r="44" spans="1:115" x14ac:dyDescent="0.2">
      <c r="A44" t="s">
        <v>58</v>
      </c>
      <c r="B44" s="7" t="str">
        <f t="shared" si="71"/>
        <v>-</v>
      </c>
      <c r="C44" s="20" t="str">
        <f t="shared" si="71"/>
        <v>t/a</v>
      </c>
    </row>
    <row r="45" spans="1:115" s="27" customFormat="1" ht="16" thickBot="1" x14ac:dyDescent="0.25">
      <c r="A45" s="27" t="s">
        <v>58</v>
      </c>
      <c r="B45" s="12" t="str">
        <f t="shared" si="71"/>
        <v>-</v>
      </c>
      <c r="C45" s="19" t="str">
        <f t="shared" si="71"/>
        <v>t/a</v>
      </c>
      <c r="DK45" s="395"/>
    </row>
    <row r="46" spans="1:115" s="59" customFormat="1" ht="17" thickTop="1" thickBot="1" x14ac:dyDescent="0.25">
      <c r="B46" s="60" t="s">
        <v>64</v>
      </c>
      <c r="C46" s="61" t="s">
        <v>2</v>
      </c>
      <c r="D46" s="62">
        <f>SUM(D26:D45)</f>
        <v>6658832.4689561976</v>
      </c>
      <c r="E46" s="62">
        <f t="shared" ref="E46:BL46" si="72">SUM(E26:E45)</f>
        <v>6852068.870347606</v>
      </c>
      <c r="F46" s="62">
        <f t="shared" si="72"/>
        <v>6955506.379607033</v>
      </c>
      <c r="G46" s="62">
        <f t="shared" si="72"/>
        <v>7079191.817752596</v>
      </c>
      <c r="H46" s="62">
        <f t="shared" si="72"/>
        <v>7184914.9085297808</v>
      </c>
      <c r="I46" s="62">
        <f t="shared" si="72"/>
        <v>7743561.9319813754</v>
      </c>
      <c r="J46" s="62">
        <f t="shared" si="72"/>
        <v>8076710.7264879607</v>
      </c>
      <c r="K46" s="62">
        <f t="shared" si="72"/>
        <v>8211403.2659873012</v>
      </c>
      <c r="L46" s="62">
        <f t="shared" si="72"/>
        <v>7706255.114715348</v>
      </c>
      <c r="M46" s="62">
        <f t="shared" si="72"/>
        <v>7838479.2649654243</v>
      </c>
      <c r="N46" s="62">
        <f t="shared" si="72"/>
        <v>8368392.5810602279</v>
      </c>
      <c r="O46" s="62">
        <f t="shared" si="72"/>
        <v>8960910.7447546255</v>
      </c>
      <c r="P46" s="62">
        <f t="shared" si="72"/>
        <v>9802607.2162220888</v>
      </c>
      <c r="Q46" s="62">
        <f t="shared" si="72"/>
        <v>10191960.432041613</v>
      </c>
      <c r="R46" s="62">
        <f t="shared" si="72"/>
        <v>11945575.449834818</v>
      </c>
      <c r="S46" s="62">
        <f t="shared" si="72"/>
        <v>13799552.038638612</v>
      </c>
      <c r="T46" s="62">
        <f t="shared" si="72"/>
        <v>16082206.251025897</v>
      </c>
      <c r="U46" s="62">
        <f t="shared" si="72"/>
        <v>17532380.497728661</v>
      </c>
      <c r="V46" s="62">
        <f t="shared" si="72"/>
        <v>19090450.927457932</v>
      </c>
      <c r="W46" s="62">
        <f t="shared" si="72"/>
        <v>15992763.884047681</v>
      </c>
      <c r="X46" s="62">
        <f t="shared" si="72"/>
        <v>21279557.783743154</v>
      </c>
      <c r="Y46" s="62">
        <f t="shared" si="72"/>
        <v>25339658.578888305</v>
      </c>
      <c r="Z46" s="62">
        <f t="shared" si="72"/>
        <v>25021875.337206066</v>
      </c>
      <c r="AA46" s="62">
        <f t="shared" si="72"/>
        <v>26779887.331279155</v>
      </c>
      <c r="AB46" s="62">
        <f t="shared" si="72"/>
        <v>28195267.245141044</v>
      </c>
      <c r="AC46" s="62">
        <f t="shared" si="72"/>
        <v>27703252.149483945</v>
      </c>
      <c r="AD46" s="62">
        <f t="shared" si="72"/>
        <v>24834665.821704861</v>
      </c>
      <c r="AE46" s="62">
        <f t="shared" si="72"/>
        <v>27356607.200185262</v>
      </c>
      <c r="AF46" s="62">
        <f t="shared" si="72"/>
        <v>29880497.365962777</v>
      </c>
      <c r="AG46" s="62">
        <f t="shared" si="72"/>
        <v>30029492.537626904</v>
      </c>
      <c r="AH46" s="62">
        <f t="shared" si="72"/>
        <v>30990436.298830964</v>
      </c>
      <c r="AI46" s="62">
        <f t="shared" si="72"/>
        <v>31982130.260393556</v>
      </c>
      <c r="AJ46" s="62">
        <f t="shared" si="72"/>
        <v>33005558.428726152</v>
      </c>
      <c r="AK46" s="62">
        <f t="shared" si="72"/>
        <v>34061736.298445389</v>
      </c>
      <c r="AL46" s="62">
        <f t="shared" si="72"/>
        <v>35151711.859995641</v>
      </c>
      <c r="AM46" s="62">
        <f t="shared" si="72"/>
        <v>36276566.639515504</v>
      </c>
      <c r="AN46" s="62">
        <f t="shared" si="72"/>
        <v>37437416.771980003</v>
      </c>
      <c r="AO46" s="62">
        <f t="shared" si="72"/>
        <v>38635414.108683363</v>
      </c>
      <c r="AP46" s="62">
        <f t="shared" si="72"/>
        <v>39871747.36016123</v>
      </c>
      <c r="AQ46" s="62">
        <f t="shared" si="72"/>
        <v>41147643.275686398</v>
      </c>
      <c r="AR46" s="62">
        <f t="shared" si="72"/>
        <v>42464367.86050836</v>
      </c>
      <c r="AS46" s="62">
        <f t="shared" si="72"/>
        <v>43823227.632044628</v>
      </c>
      <c r="AT46" s="62">
        <f t="shared" si="72"/>
        <v>45225570.916270062</v>
      </c>
      <c r="AU46" s="62">
        <f t="shared" si="72"/>
        <v>46672789.185590699</v>
      </c>
      <c r="AV46" s="62">
        <f t="shared" si="72"/>
        <v>48166318.439529605</v>
      </c>
      <c r="AW46" s="62">
        <f t="shared" si="72"/>
        <v>49707640.629594557</v>
      </c>
      <c r="AX46" s="62">
        <f t="shared" si="72"/>
        <v>51298285.129741579</v>
      </c>
      <c r="AY46" s="62">
        <f t="shared" si="72"/>
        <v>52939830.253893308</v>
      </c>
      <c r="AZ46" s="62">
        <f t="shared" si="72"/>
        <v>54633904.822017908</v>
      </c>
      <c r="BA46" s="62">
        <f t="shared" si="72"/>
        <v>56382189.776322484</v>
      </c>
      <c r="BB46" s="62">
        <f t="shared" si="72"/>
        <v>58186419.849164799</v>
      </c>
      <c r="BC46" s="62">
        <f t="shared" si="72"/>
        <v>60048385.284338079</v>
      </c>
      <c r="BD46" s="62">
        <f t="shared" si="72"/>
        <v>61969933.613436893</v>
      </c>
      <c r="BE46" s="62">
        <f t="shared" si="72"/>
        <v>63952971.489066876</v>
      </c>
      <c r="BF46" s="62">
        <f t="shared" si="72"/>
        <v>65999466.576717012</v>
      </c>
      <c r="BG46" s="62">
        <f t="shared" si="72"/>
        <v>68111449.507171959</v>
      </c>
      <c r="BH46" s="62">
        <f t="shared" si="72"/>
        <v>70291015.89140147</v>
      </c>
      <c r="BI46" s="62">
        <f t="shared" si="72"/>
        <v>72540328.399926335</v>
      </c>
      <c r="BJ46" s="62">
        <f t="shared" si="72"/>
        <v>74861618.908723965</v>
      </c>
      <c r="BK46" s="62">
        <f t="shared" si="72"/>
        <v>77257190.713803127</v>
      </c>
      <c r="BL46" s="62">
        <f t="shared" si="72"/>
        <v>79729420.816644832</v>
      </c>
      <c r="BM46" s="62">
        <f t="shared" ref="BM46:DJ46" si="73">SUM(BM26:BM45)</f>
        <v>82280762.282777473</v>
      </c>
      <c r="BN46" s="62">
        <f t="shared" si="73"/>
        <v>84913746.675826356</v>
      </c>
      <c r="BO46" s="62">
        <f t="shared" si="73"/>
        <v>87630986.569452792</v>
      </c>
      <c r="BP46" s="62">
        <f t="shared" si="73"/>
        <v>90435178.139675289</v>
      </c>
      <c r="BQ46" s="62">
        <f t="shared" si="73"/>
        <v>93329103.840144917</v>
      </c>
      <c r="BR46" s="62">
        <f t="shared" si="73"/>
        <v>96315635.163029552</v>
      </c>
      <c r="BS46" s="62">
        <f t="shared" si="73"/>
        <v>99397735.4882465</v>
      </c>
      <c r="BT46" s="62">
        <f t="shared" si="73"/>
        <v>102578463.02387039</v>
      </c>
      <c r="BU46" s="62">
        <f t="shared" si="73"/>
        <v>105860973.84063423</v>
      </c>
      <c r="BV46" s="62">
        <f t="shared" si="73"/>
        <v>109248525.00353454</v>
      </c>
      <c r="BW46" s="62">
        <f t="shared" si="73"/>
        <v>112744477.80364767</v>
      </c>
      <c r="BX46" s="62">
        <f t="shared" si="73"/>
        <v>116352301.09336439</v>
      </c>
      <c r="BY46" s="62">
        <f t="shared" si="73"/>
        <v>120075574.72835205</v>
      </c>
      <c r="BZ46" s="62">
        <f t="shared" si="73"/>
        <v>123917993.11965932</v>
      </c>
      <c r="CA46" s="62">
        <f t="shared" si="73"/>
        <v>127883368.89948843</v>
      </c>
      <c r="CB46" s="62">
        <f t="shared" si="73"/>
        <v>131975636.70427206</v>
      </c>
      <c r="CC46" s="62">
        <f t="shared" si="73"/>
        <v>136198857.07880878</v>
      </c>
      <c r="CD46" s="62">
        <f t="shared" si="73"/>
        <v>140557220.50533065</v>
      </c>
      <c r="CE46" s="62">
        <f t="shared" si="73"/>
        <v>145055051.56150126</v>
      </c>
      <c r="CF46" s="62">
        <f t="shared" si="73"/>
        <v>149696813.21146929</v>
      </c>
      <c r="CG46" s="62">
        <f t="shared" si="73"/>
        <v>154487111.23423633</v>
      </c>
      <c r="CH46" s="62">
        <f t="shared" si="73"/>
        <v>159430698.7937319</v>
      </c>
      <c r="CI46" s="62">
        <f t="shared" si="73"/>
        <v>164532481.15513131</v>
      </c>
      <c r="CJ46" s="62">
        <f t="shared" si="73"/>
        <v>169797520.55209553</v>
      </c>
      <c r="CK46" s="62">
        <f t="shared" si="73"/>
        <v>175231041.20976263</v>
      </c>
      <c r="CL46" s="62">
        <f t="shared" si="73"/>
        <v>180838434.52847502</v>
      </c>
      <c r="CM46" s="62">
        <f t="shared" si="73"/>
        <v>186625264.43338621</v>
      </c>
      <c r="CN46" s="62">
        <f t="shared" si="73"/>
        <v>192597272.89525455</v>
      </c>
      <c r="CO46" s="62">
        <f t="shared" si="73"/>
        <v>198760385.62790272</v>
      </c>
      <c r="CP46" s="62">
        <f t="shared" si="73"/>
        <v>205120717.96799561</v>
      </c>
      <c r="CQ46" s="62">
        <f t="shared" si="73"/>
        <v>211684580.94297147</v>
      </c>
      <c r="CR46" s="62">
        <f t="shared" si="73"/>
        <v>218458487.53314656</v>
      </c>
      <c r="CS46" s="62">
        <f t="shared" si="73"/>
        <v>225449159.13420725</v>
      </c>
      <c r="CT46" s="62">
        <f t="shared" si="73"/>
        <v>232663532.22650191</v>
      </c>
      <c r="CU46" s="62">
        <f t="shared" si="73"/>
        <v>240108765.25774997</v>
      </c>
      <c r="CV46" s="62">
        <f t="shared" si="73"/>
        <v>247792245.745998</v>
      </c>
      <c r="CW46" s="62">
        <f t="shared" si="73"/>
        <v>255721597.60986993</v>
      </c>
      <c r="CX46" s="62">
        <f t="shared" si="73"/>
        <v>263904688.73338577</v>
      </c>
      <c r="CY46" s="62">
        <f t="shared" si="73"/>
        <v>272349638.77285415</v>
      </c>
      <c r="CZ46" s="62">
        <f t="shared" si="73"/>
        <v>281064827.2135855</v>
      </c>
      <c r="DA46" s="62">
        <f t="shared" si="73"/>
        <v>290058901.68442023</v>
      </c>
      <c r="DB46" s="62">
        <f t="shared" si="73"/>
        <v>299340786.53832161</v>
      </c>
      <c r="DC46" s="62">
        <f t="shared" si="73"/>
        <v>308919691.70754796</v>
      </c>
      <c r="DD46" s="62">
        <f t="shared" si="73"/>
        <v>318805121.84218943</v>
      </c>
      <c r="DE46" s="62">
        <f t="shared" si="73"/>
        <v>329006885.74113953</v>
      </c>
      <c r="DF46" s="62">
        <f t="shared" si="73"/>
        <v>339535106.08485597</v>
      </c>
      <c r="DG46" s="62">
        <f t="shared" si="73"/>
        <v>350400229.47957134</v>
      </c>
      <c r="DH46" s="62">
        <f t="shared" si="73"/>
        <v>361613036.82291764</v>
      </c>
      <c r="DI46" s="62">
        <f t="shared" si="73"/>
        <v>373184654.00125098</v>
      </c>
      <c r="DJ46" s="62">
        <f t="shared" si="73"/>
        <v>385126562.92929107</v>
      </c>
      <c r="DK46" s="393"/>
    </row>
    <row r="47" spans="1:115" ht="16" thickTop="1" x14ac:dyDescent="0.2"/>
    <row r="48" spans="1:115" s="45" customFormat="1" ht="58" x14ac:dyDescent="0.2">
      <c r="A48" s="45" t="s">
        <v>59</v>
      </c>
      <c r="B48" s="41" t="e">
        <f ca="1">MID(CELL("Dateiname",$B$2),FIND("]", CELL("Dateiname",$B$2))+1,31)</f>
        <v>#VALUE!</v>
      </c>
      <c r="C48" s="46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t="s">
        <v>59</v>
      </c>
      <c r="B49" s="33" t="s">
        <v>63</v>
      </c>
      <c r="C49" s="34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2" t="s">
        <v>51</v>
      </c>
      <c r="S49" s="491"/>
    </row>
    <row r="50" spans="1:19" ht="42" x14ac:dyDescent="0.2">
      <c r="A50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74">D50+10</f>
        <v>2000</v>
      </c>
      <c r="F50" s="15">
        <f t="shared" si="74"/>
        <v>2010</v>
      </c>
      <c r="G50" s="15">
        <f t="shared" si="74"/>
        <v>2020</v>
      </c>
      <c r="H50" s="15">
        <f t="shared" si="74"/>
        <v>2030</v>
      </c>
      <c r="I50" s="15">
        <f t="shared" si="74"/>
        <v>2040</v>
      </c>
      <c r="J50" s="25">
        <f t="shared" si="74"/>
        <v>2050</v>
      </c>
      <c r="K50" s="15">
        <v>1990</v>
      </c>
      <c r="L50" s="15">
        <f t="shared" ref="L50:Q50" si="75">K50+10</f>
        <v>2000</v>
      </c>
      <c r="M50" s="15">
        <f t="shared" si="75"/>
        <v>2010</v>
      </c>
      <c r="N50" s="15">
        <f t="shared" si="75"/>
        <v>2020</v>
      </c>
      <c r="O50" s="15">
        <f t="shared" si="75"/>
        <v>2030</v>
      </c>
      <c r="P50" s="15">
        <f t="shared" si="75"/>
        <v>2040</v>
      </c>
      <c r="Q50" s="25">
        <f t="shared" si="75"/>
        <v>2050</v>
      </c>
      <c r="R50" s="29" t="s">
        <v>60</v>
      </c>
      <c r="S50" s="30" t="s">
        <v>61</v>
      </c>
    </row>
    <row r="51" spans="1:19" x14ac:dyDescent="0.2">
      <c r="A51" t="s">
        <v>59</v>
      </c>
      <c r="B51" s="7" t="str">
        <f t="shared" ref="B51:B70" si="76">B26</f>
        <v>Steel (all forms)</v>
      </c>
      <c r="C51" s="34" t="s">
        <v>63</v>
      </c>
      <c r="D51" s="120">
        <f>'Data Non-Energy-Sector'!J64</f>
        <v>0</v>
      </c>
      <c r="E51" s="122">
        <f>(G51-D51)/(G$50-D$50)*(E$50-D$50)+D51</f>
        <v>0.17666666666666667</v>
      </c>
      <c r="F51" s="122">
        <f>(G51-E51)/(G$50-E$50)*(F$50-E$50)+E51</f>
        <v>0.35333333333333339</v>
      </c>
      <c r="G51" s="120">
        <f>'Data Non-Energy-Sector'!I64</f>
        <v>0.53</v>
      </c>
      <c r="H51" s="122">
        <f>(J51-G51)/(J$50-G$50)*(H$50-G$50)+G51</f>
        <v>0.53</v>
      </c>
      <c r="I51" s="122">
        <f>(J51-H51)/(J$50-H$50)*(I$50-H$50)+H51</f>
        <v>0.53</v>
      </c>
      <c r="J51" s="121">
        <f>'Data Non-Energy-Sector'!K64</f>
        <v>0.53</v>
      </c>
      <c r="K51" s="120">
        <f t="shared" ref="K51:N53" si="77">D51</f>
        <v>0</v>
      </c>
      <c r="L51" s="120">
        <f t="shared" si="77"/>
        <v>0.17666666666666667</v>
      </c>
      <c r="M51" s="120">
        <f t="shared" si="77"/>
        <v>0.35333333333333339</v>
      </c>
      <c r="N51" s="120">
        <f t="shared" si="77"/>
        <v>0.53</v>
      </c>
      <c r="O51" s="122">
        <f>(Q51-N51)/(Q$50-N$50)*(O$50-N$50)+N51</f>
        <v>0.62</v>
      </c>
      <c r="P51" s="122">
        <f>(Q51-O51)/(Q$50-O$50)*(P$50-O$50)+O51</f>
        <v>0.71</v>
      </c>
      <c r="Q51" s="121">
        <f>'Data Non-Energy-Sector'!L64</f>
        <v>0.8</v>
      </c>
      <c r="R51" s="57">
        <f>'Data Non-Energy-Sector'!G64</f>
        <v>15</v>
      </c>
      <c r="S51" s="252">
        <f>(AC26/N26)^(1/(AC$25-N$25))-1</f>
        <v>8.3076785353602078E-2</v>
      </c>
    </row>
    <row r="52" spans="1:19" x14ac:dyDescent="0.2">
      <c r="A52" t="s">
        <v>59</v>
      </c>
      <c r="B52" s="7" t="str">
        <f t="shared" si="76"/>
        <v>Non-Steel Alloys</v>
      </c>
      <c r="C52" s="34" t="s">
        <v>63</v>
      </c>
      <c r="D52" s="120">
        <f>'Data Non-Energy-Sector'!J65</f>
        <v>0</v>
      </c>
      <c r="E52" s="122">
        <f t="shared" ref="E52:E53" si="78">(G52-D52)/(G$50-D$50)*(E$50-D$50)+D52</f>
        <v>0.17666666666666667</v>
      </c>
      <c r="F52" s="122">
        <f t="shared" ref="F52:F53" si="79">(G52-E52)/(G$50-E$50)*(F$50-E$50)+E52</f>
        <v>0.35333333333333339</v>
      </c>
      <c r="G52" s="120">
        <f>'Data Non-Energy-Sector'!I65</f>
        <v>0.53</v>
      </c>
      <c r="H52" s="122">
        <f t="shared" ref="H52:H53" si="80">(J52-G52)/(J$50-G$50)*(H$50-G$50)+G52</f>
        <v>0.53</v>
      </c>
      <c r="I52" s="122">
        <f t="shared" ref="I52:I53" si="81">(J52-H52)/(J$50-H$50)*(I$50-H$50)+H52</f>
        <v>0.53</v>
      </c>
      <c r="J52" s="123">
        <f>'Data Non-Energy-Sector'!K65</f>
        <v>0.53</v>
      </c>
      <c r="K52" s="120">
        <f t="shared" si="77"/>
        <v>0</v>
      </c>
      <c r="L52" s="120">
        <f t="shared" si="77"/>
        <v>0.17666666666666667</v>
      </c>
      <c r="M52" s="120">
        <f t="shared" si="77"/>
        <v>0.35333333333333339</v>
      </c>
      <c r="N52" s="120">
        <f t="shared" si="77"/>
        <v>0.53</v>
      </c>
      <c r="O52" s="122">
        <f t="shared" ref="O52:O53" si="82">(Q52-N52)/(Q$50-N$50)*(O$50-N$50)+N52</f>
        <v>0.62</v>
      </c>
      <c r="P52" s="122">
        <f t="shared" ref="P52:P53" si="83">(Q52-O52)/(Q$50-O$50)*(P$50-O$50)+O52</f>
        <v>0.71</v>
      </c>
      <c r="Q52" s="123">
        <f>'Data Non-Energy-Sector'!L65</f>
        <v>0.8</v>
      </c>
      <c r="R52" s="57">
        <f>'Data Non-Energy-Sector'!G65</f>
        <v>15</v>
      </c>
      <c r="S52" s="252">
        <f>(AC27/N27)^(1/(AC$25-N$25))-1</f>
        <v>8.3076785353602078E-2</v>
      </c>
    </row>
    <row r="53" spans="1:19" x14ac:dyDescent="0.2">
      <c r="A53" t="s">
        <v>59</v>
      </c>
      <c r="B53" s="7" t="str">
        <f t="shared" si="76"/>
        <v>Chemical Manufacture</v>
      </c>
      <c r="C53" s="34" t="s">
        <v>63</v>
      </c>
      <c r="D53" s="120">
        <f>'Data Non-Energy-Sector'!J66</f>
        <v>0</v>
      </c>
      <c r="E53" s="122">
        <f t="shared" si="78"/>
        <v>0.17666666666666667</v>
      </c>
      <c r="F53" s="122">
        <f t="shared" si="79"/>
        <v>0.35333333333333339</v>
      </c>
      <c r="G53" s="120">
        <f>'Data Non-Energy-Sector'!I66</f>
        <v>0.53</v>
      </c>
      <c r="H53" s="122">
        <f t="shared" si="80"/>
        <v>0.53</v>
      </c>
      <c r="I53" s="122">
        <f t="shared" si="81"/>
        <v>0.53</v>
      </c>
      <c r="J53" s="123">
        <f>'Data Non-Energy-Sector'!K66</f>
        <v>0.53</v>
      </c>
      <c r="K53" s="120">
        <f t="shared" si="77"/>
        <v>0</v>
      </c>
      <c r="L53" s="120">
        <f t="shared" si="77"/>
        <v>0.17666666666666667</v>
      </c>
      <c r="M53" s="120">
        <f t="shared" si="77"/>
        <v>0.35333333333333339</v>
      </c>
      <c r="N53" s="120">
        <f t="shared" si="77"/>
        <v>0.53</v>
      </c>
      <c r="O53" s="122">
        <f t="shared" si="82"/>
        <v>0.62</v>
      </c>
      <c r="P53" s="122">
        <f t="shared" si="83"/>
        <v>0.71</v>
      </c>
      <c r="Q53" s="123">
        <f>'Data Non-Energy-Sector'!L66</f>
        <v>0.8</v>
      </c>
      <c r="R53" s="57">
        <f>'Data Non-Energy-Sector'!G66</f>
        <v>2</v>
      </c>
      <c r="S53" s="252">
        <f>(AC28/N28)^(1/(AC$25-N$25))-1</f>
        <v>8.3076785353602078E-2</v>
      </c>
    </row>
    <row r="54" spans="1:19" x14ac:dyDescent="0.2">
      <c r="A54" t="s">
        <v>59</v>
      </c>
      <c r="B54" s="7" t="str">
        <f t="shared" si="76"/>
        <v>-</v>
      </c>
      <c r="C54" s="34" t="s">
        <v>63</v>
      </c>
      <c r="D54" s="96"/>
      <c r="E54" s="96"/>
      <c r="F54" s="96"/>
      <c r="G54" s="96"/>
      <c r="H54" s="96"/>
      <c r="I54" s="96"/>
      <c r="J54" s="231"/>
      <c r="K54" s="96"/>
      <c r="L54" s="96"/>
      <c r="M54" s="96"/>
      <c r="N54" s="96"/>
      <c r="O54" s="96"/>
      <c r="P54" s="96"/>
      <c r="Q54" s="231"/>
      <c r="S54" s="232"/>
    </row>
    <row r="55" spans="1:19" x14ac:dyDescent="0.2">
      <c r="A55" t="s">
        <v>59</v>
      </c>
      <c r="B55" s="7" t="str">
        <f t="shared" si="76"/>
        <v>-</v>
      </c>
      <c r="C55" s="34" t="s">
        <v>63</v>
      </c>
      <c r="D55" s="96"/>
      <c r="E55" s="96"/>
      <c r="F55" s="96"/>
      <c r="G55" s="96"/>
      <c r="H55" s="96"/>
      <c r="I55" s="96"/>
      <c r="J55" s="231"/>
      <c r="K55" s="96"/>
      <c r="L55" s="96"/>
      <c r="M55" s="96"/>
      <c r="N55" s="96"/>
      <c r="O55" s="96"/>
      <c r="P55" s="96"/>
      <c r="Q55" s="231"/>
      <c r="S55" s="232"/>
    </row>
    <row r="56" spans="1:19" x14ac:dyDescent="0.2">
      <c r="A56" t="s">
        <v>59</v>
      </c>
      <c r="B56" s="7" t="str">
        <f t="shared" si="76"/>
        <v>-</v>
      </c>
      <c r="C56" s="34" t="s">
        <v>63</v>
      </c>
      <c r="D56" s="96"/>
      <c r="E56" s="96"/>
      <c r="F56" s="96"/>
      <c r="G56" s="96"/>
      <c r="H56" s="96"/>
      <c r="I56" s="96"/>
      <c r="J56" s="231"/>
      <c r="K56" s="96"/>
      <c r="L56" s="96"/>
      <c r="M56" s="96"/>
      <c r="N56" s="96"/>
      <c r="O56" s="96"/>
      <c r="P56" s="96"/>
      <c r="Q56" s="231"/>
      <c r="S56" s="232"/>
    </row>
    <row r="57" spans="1:19" x14ac:dyDescent="0.2">
      <c r="A57" t="s">
        <v>59</v>
      </c>
      <c r="B57" s="7" t="str">
        <f t="shared" si="76"/>
        <v>-</v>
      </c>
      <c r="C57" s="34" t="s">
        <v>63</v>
      </c>
      <c r="D57" s="96"/>
      <c r="E57" s="96"/>
      <c r="F57" s="96"/>
      <c r="G57" s="96"/>
      <c r="H57" s="96"/>
      <c r="I57" s="96"/>
      <c r="J57" s="231"/>
      <c r="K57" s="96"/>
      <c r="L57" s="96"/>
      <c r="M57" s="96"/>
      <c r="N57" s="96"/>
      <c r="O57" s="96"/>
      <c r="P57" s="96"/>
      <c r="Q57" s="231"/>
      <c r="S57" s="232"/>
    </row>
    <row r="58" spans="1:19" x14ac:dyDescent="0.2">
      <c r="A58" t="s">
        <v>59</v>
      </c>
      <c r="B58" s="7" t="str">
        <f t="shared" si="76"/>
        <v>-</v>
      </c>
      <c r="C58" s="34" t="s">
        <v>63</v>
      </c>
      <c r="D58" s="96"/>
      <c r="E58" s="96"/>
      <c r="F58" s="96"/>
      <c r="G58" s="96"/>
      <c r="H58" s="96"/>
      <c r="I58" s="96"/>
      <c r="J58" s="231"/>
      <c r="K58" s="96"/>
      <c r="L58" s="96"/>
      <c r="M58" s="96"/>
      <c r="N58" s="96"/>
      <c r="O58" s="96"/>
      <c r="P58" s="96"/>
      <c r="Q58" s="231"/>
      <c r="S58" s="232"/>
    </row>
    <row r="59" spans="1:19" x14ac:dyDescent="0.2">
      <c r="A59" t="s">
        <v>59</v>
      </c>
      <c r="B59" s="7" t="str">
        <f t="shared" si="76"/>
        <v>-</v>
      </c>
      <c r="C59" s="36" t="s">
        <v>63</v>
      </c>
      <c r="D59" s="96"/>
      <c r="E59" s="96"/>
      <c r="F59" s="96"/>
      <c r="G59" s="96"/>
      <c r="H59" s="96"/>
      <c r="I59" s="96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t="s">
        <v>59</v>
      </c>
      <c r="B60" s="7" t="str">
        <f t="shared" si="76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t="s">
        <v>59</v>
      </c>
      <c r="B61" s="7" t="str">
        <f t="shared" si="76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t="s">
        <v>59</v>
      </c>
      <c r="B62" s="7" t="str">
        <f t="shared" si="76"/>
        <v>-</v>
      </c>
      <c r="C62" s="36" t="s">
        <v>63</v>
      </c>
      <c r="D62" s="96"/>
      <c r="E62" s="96"/>
      <c r="F62" s="96"/>
      <c r="G62" s="97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t="s">
        <v>59</v>
      </c>
      <c r="B63" s="7" t="str">
        <f t="shared" si="76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t="s">
        <v>59</v>
      </c>
      <c r="B64" s="7" t="str">
        <f t="shared" si="76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t="s">
        <v>59</v>
      </c>
      <c r="B65" s="7" t="str">
        <f t="shared" si="76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t="s">
        <v>59</v>
      </c>
      <c r="B66" s="7" t="str">
        <f t="shared" si="76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t="s">
        <v>59</v>
      </c>
      <c r="B67" s="7" t="str">
        <f t="shared" si="76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t="s">
        <v>59</v>
      </c>
      <c r="B68" s="7" t="str">
        <f t="shared" si="76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t="s">
        <v>59</v>
      </c>
      <c r="B69" s="7" t="str">
        <f t="shared" si="76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s="102" customFormat="1" ht="16" thickBot="1" x14ac:dyDescent="0.25">
      <c r="A70" s="102" t="s">
        <v>59</v>
      </c>
      <c r="B70" s="100" t="str">
        <f t="shared" si="76"/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DK70" s="397"/>
    </row>
    <row r="71" spans="1:115" ht="16" thickTop="1" x14ac:dyDescent="0.2">
      <c r="C71" s="34"/>
      <c r="D71" s="96"/>
      <c r="E71" s="493" t="s">
        <v>150</v>
      </c>
      <c r="F71" s="493"/>
      <c r="G71" s="493"/>
      <c r="H71" s="493"/>
      <c r="I71" s="493"/>
      <c r="J71" s="493"/>
      <c r="K71" s="493"/>
      <c r="L71" s="96"/>
      <c r="M71" s="96"/>
      <c r="N71" s="96"/>
      <c r="O71" s="96"/>
      <c r="P71" s="96"/>
      <c r="Q71" s="97"/>
      <c r="S71" s="98"/>
    </row>
    <row r="72" spans="1:115" x14ac:dyDescent="0.2">
      <c r="C72" s="34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115" x14ac:dyDescent="0.2">
      <c r="C73" s="34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115" x14ac:dyDescent="0.2">
      <c r="C74" s="34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O74" s="96"/>
      <c r="P74" s="96"/>
      <c r="Q74" s="97"/>
      <c r="S74" s="98"/>
    </row>
    <row r="77" spans="1:115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64">
        <v>2050</v>
      </c>
      <c r="BM77" s="64">
        <v>2051</v>
      </c>
      <c r="BN77" s="64">
        <v>2052</v>
      </c>
      <c r="BO77" s="64">
        <v>2053</v>
      </c>
      <c r="BP77" s="64">
        <v>2054</v>
      </c>
      <c r="BQ77" s="64">
        <v>2055</v>
      </c>
      <c r="BR77" s="64">
        <v>2056</v>
      </c>
      <c r="BS77" s="64">
        <v>2057</v>
      </c>
      <c r="BT77" s="64">
        <v>2058</v>
      </c>
      <c r="BU77" s="64">
        <v>2059</v>
      </c>
      <c r="BV77" s="64">
        <v>2060</v>
      </c>
      <c r="BW77" s="64">
        <v>2061</v>
      </c>
      <c r="BX77" s="64">
        <v>2062</v>
      </c>
      <c r="BY77" s="64">
        <v>2063</v>
      </c>
      <c r="BZ77" s="64">
        <v>2064</v>
      </c>
      <c r="CA77" s="64">
        <v>2065</v>
      </c>
      <c r="CB77" s="64">
        <v>2066</v>
      </c>
      <c r="CC77" s="64">
        <v>2067</v>
      </c>
      <c r="CD77" s="64">
        <v>2068</v>
      </c>
      <c r="CE77" s="64">
        <v>2069</v>
      </c>
      <c r="CF77" s="64">
        <v>2070</v>
      </c>
      <c r="CG77" s="64">
        <v>2071</v>
      </c>
      <c r="CH77" s="64">
        <v>2072</v>
      </c>
      <c r="CI77" s="64">
        <v>2073</v>
      </c>
      <c r="CJ77" s="64">
        <v>2074</v>
      </c>
      <c r="CK77" s="64">
        <v>2075</v>
      </c>
      <c r="CL77" s="64">
        <v>2076</v>
      </c>
      <c r="CM77" s="64">
        <v>2077</v>
      </c>
      <c r="CN77" s="64">
        <v>2078</v>
      </c>
      <c r="CO77" s="64">
        <v>2079</v>
      </c>
      <c r="CP77" s="64">
        <v>2080</v>
      </c>
      <c r="CQ77" s="64">
        <v>2081</v>
      </c>
      <c r="CR77" s="64">
        <v>2082</v>
      </c>
      <c r="CS77" s="64">
        <v>2083</v>
      </c>
      <c r="CT77" s="64">
        <v>2084</v>
      </c>
      <c r="CU77" s="64">
        <v>2085</v>
      </c>
      <c r="CV77" s="64">
        <v>2086</v>
      </c>
      <c r="CW77" s="64">
        <v>2087</v>
      </c>
      <c r="CX77" s="64">
        <v>2088</v>
      </c>
      <c r="CY77" s="64">
        <v>2089</v>
      </c>
      <c r="CZ77" s="64">
        <v>2090</v>
      </c>
      <c r="DA77" s="64">
        <v>2091</v>
      </c>
      <c r="DB77" s="64">
        <v>2092</v>
      </c>
      <c r="DC77" s="64">
        <v>2093</v>
      </c>
      <c r="DD77" s="64">
        <v>2094</v>
      </c>
      <c r="DE77" s="64">
        <v>2095</v>
      </c>
      <c r="DF77" s="64">
        <v>2096</v>
      </c>
      <c r="DG77" s="64">
        <v>2097</v>
      </c>
      <c r="DH77" s="64">
        <v>2098</v>
      </c>
      <c r="DI77" s="64">
        <v>2099</v>
      </c>
      <c r="DJ77" s="64">
        <v>2100</v>
      </c>
    </row>
    <row r="78" spans="1:115" x14ac:dyDescent="0.2">
      <c r="B78" s="65" t="s">
        <v>87</v>
      </c>
      <c r="C78" s="65" t="s">
        <v>2</v>
      </c>
      <c r="D78" s="66">
        <f>E78/(1+D84)</f>
        <v>6658832.4689561976</v>
      </c>
      <c r="E78" s="66">
        <f>F78/(1+E84)</f>
        <v>6857153.9618178252</v>
      </c>
      <c r="F78" s="66">
        <f>G78/(1+F84)</f>
        <v>6960591.4710772522</v>
      </c>
      <c r="G78" s="66">
        <f>H78/(1+G84)</f>
        <v>7084276.9092228152</v>
      </c>
      <c r="H78" s="236">
        <f>'Framework Data'!H23</f>
        <v>7190000</v>
      </c>
      <c r="I78" s="236">
        <f>'Framework Data'!I23</f>
        <v>7580000</v>
      </c>
      <c r="J78" s="236">
        <f>'Framework Data'!J23</f>
        <v>7730000</v>
      </c>
      <c r="K78" s="236">
        <f>'Framework Data'!K23</f>
        <v>7680000</v>
      </c>
      <c r="L78" s="236">
        <f>'Framework Data'!L23</f>
        <v>7040000</v>
      </c>
      <c r="M78" s="236">
        <f>'Framework Data'!M23</f>
        <v>6990000</v>
      </c>
      <c r="N78" s="236">
        <f>'Framework Data'!N23</f>
        <v>7280000</v>
      </c>
      <c r="O78" s="236">
        <f>'Framework Data'!O23</f>
        <v>7600000</v>
      </c>
      <c r="P78" s="236">
        <f>'Framework Data'!P23</f>
        <v>8100000</v>
      </c>
      <c r="Q78" s="236">
        <f>'Framework Data'!Q23</f>
        <v>8200000</v>
      </c>
      <c r="R78" s="236">
        <f>'Framework Data'!R23</f>
        <v>9350000</v>
      </c>
      <c r="S78" s="236">
        <f>'Framework Data'!S23</f>
        <v>10500000</v>
      </c>
      <c r="T78" s="236">
        <f>'Framework Data'!T23</f>
        <v>11900000</v>
      </c>
      <c r="U78" s="236">
        <f>'Framework Data'!U23</f>
        <v>12600000</v>
      </c>
      <c r="V78" s="236">
        <f>'Framework Data'!V23</f>
        <v>13300000</v>
      </c>
      <c r="W78" s="236">
        <f>'Framework Data'!W23</f>
        <v>10800000</v>
      </c>
      <c r="X78" s="236">
        <f>'Framework Data'!X23</f>
        <v>13900000</v>
      </c>
      <c r="Y78" s="236">
        <f>'Framework Data'!Y23</f>
        <v>16000000</v>
      </c>
      <c r="Z78" s="236">
        <f>'Framework Data'!Z23</f>
        <v>15800000</v>
      </c>
      <c r="AA78" s="236">
        <f>'Framework Data'!AA23</f>
        <v>16900000</v>
      </c>
      <c r="AB78" s="236">
        <f>'Framework Data'!AB23</f>
        <v>17800000</v>
      </c>
      <c r="AC78" s="236">
        <f>'Framework Data'!AC23</f>
        <v>17500000</v>
      </c>
      <c r="AD78" s="236">
        <f>'Framework Data'!AD23</f>
        <v>15700000</v>
      </c>
      <c r="AE78" s="236">
        <f>'Framework Data'!AE23</f>
        <v>17300000</v>
      </c>
      <c r="AF78" s="236">
        <f>'Framework Data'!AF23</f>
        <v>18900000</v>
      </c>
      <c r="AG78" s="236">
        <f>'Framework Data'!AG23</f>
        <v>19000000</v>
      </c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</row>
    <row r="79" spans="1:115" x14ac:dyDescent="0.2">
      <c r="B79" s="65" t="s">
        <v>152</v>
      </c>
      <c r="C79" s="68" t="s">
        <v>89</v>
      </c>
      <c r="D79" s="70">
        <f t="shared" ref="D79:F79" si="84">E79</f>
        <v>0</v>
      </c>
      <c r="E79" s="70">
        <f t="shared" si="84"/>
        <v>0</v>
      </c>
      <c r="F79" s="70">
        <f t="shared" si="84"/>
        <v>0</v>
      </c>
      <c r="G79" s="70">
        <f>H79</f>
        <v>0</v>
      </c>
      <c r="H79" s="240">
        <f>'Framework Data'!D80</f>
        <v>0</v>
      </c>
      <c r="I79" s="70">
        <f t="shared" ref="I79:X79" si="85">($Y$79-$H$79)/($Y$77-$H$77)+H79</f>
        <v>2.1764705882352939E-2</v>
      </c>
      <c r="J79" s="70">
        <f t="shared" si="85"/>
        <v>4.3529411764705879E-2</v>
      </c>
      <c r="K79" s="70">
        <f t="shared" si="85"/>
        <v>6.5294117647058822E-2</v>
      </c>
      <c r="L79" s="70">
        <f t="shared" si="85"/>
        <v>8.7058823529411758E-2</v>
      </c>
      <c r="M79" s="70">
        <f t="shared" si="85"/>
        <v>0.10882352941176469</v>
      </c>
      <c r="N79" s="70">
        <f t="shared" si="85"/>
        <v>0.13058823529411764</v>
      </c>
      <c r="O79" s="70">
        <f t="shared" si="85"/>
        <v>0.15235294117647058</v>
      </c>
      <c r="P79" s="70">
        <f t="shared" si="85"/>
        <v>0.17411764705882352</v>
      </c>
      <c r="Q79" s="70">
        <f t="shared" si="85"/>
        <v>0.19588235294117645</v>
      </c>
      <c r="R79" s="70">
        <f t="shared" si="85"/>
        <v>0.21764705882352939</v>
      </c>
      <c r="S79" s="70">
        <f t="shared" si="85"/>
        <v>0.23941176470588232</v>
      </c>
      <c r="T79" s="70">
        <f t="shared" si="85"/>
        <v>0.26117647058823529</v>
      </c>
      <c r="U79" s="70">
        <f t="shared" si="85"/>
        <v>0.28294117647058825</v>
      </c>
      <c r="V79" s="70">
        <f t="shared" si="85"/>
        <v>0.30470588235294122</v>
      </c>
      <c r="W79" s="70">
        <f t="shared" si="85"/>
        <v>0.32647058823529418</v>
      </c>
      <c r="X79" s="70">
        <f t="shared" si="85"/>
        <v>0.34823529411764714</v>
      </c>
      <c r="Y79" s="240">
        <f>'Framework Data'!E80</f>
        <v>0.37</v>
      </c>
      <c r="Z79" s="70">
        <f>($AG$79-$Y$79)/($AG$77-$Y$77)+Y79</f>
        <v>0.37</v>
      </c>
      <c r="AA79" s="70">
        <f t="shared" ref="AA79:AF79" si="86">($AG$79-$Y$79)/($AG$77-$Y$77)+Z79</f>
        <v>0.37</v>
      </c>
      <c r="AB79" s="70">
        <f t="shared" si="86"/>
        <v>0.37</v>
      </c>
      <c r="AC79" s="70">
        <f t="shared" si="86"/>
        <v>0.37</v>
      </c>
      <c r="AD79" s="70">
        <f t="shared" si="86"/>
        <v>0.37</v>
      </c>
      <c r="AE79" s="70">
        <f t="shared" si="86"/>
        <v>0.37</v>
      </c>
      <c r="AF79" s="70">
        <f t="shared" si="86"/>
        <v>0.37</v>
      </c>
      <c r="AG79" s="240">
        <f>'Framework Data'!G80</f>
        <v>0.37</v>
      </c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</row>
    <row r="80" spans="1:115" x14ac:dyDescent="0.2">
      <c r="B80" s="65" t="s">
        <v>90</v>
      </c>
      <c r="C80" s="65" t="s">
        <v>2</v>
      </c>
      <c r="D80" s="74">
        <f t="shared" ref="D80:AF80" si="87">D78/(1-D79)</f>
        <v>6658832.4689561976</v>
      </c>
      <c r="E80" s="74">
        <f t="shared" si="87"/>
        <v>6857153.9618178252</v>
      </c>
      <c r="F80" s="74">
        <f t="shared" si="87"/>
        <v>6960591.4710772522</v>
      </c>
      <c r="G80" s="74">
        <f t="shared" si="87"/>
        <v>7084276.9092228152</v>
      </c>
      <c r="H80" s="74">
        <f t="shared" si="87"/>
        <v>7190000</v>
      </c>
      <c r="I80" s="74">
        <f t="shared" si="87"/>
        <v>7748647.0234515937</v>
      </c>
      <c r="J80" s="74">
        <f t="shared" si="87"/>
        <v>8081795.8179581799</v>
      </c>
      <c r="K80" s="74">
        <f t="shared" si="87"/>
        <v>8216488.3574575204</v>
      </c>
      <c r="L80" s="74">
        <f t="shared" si="87"/>
        <v>7711340.2061855672</v>
      </c>
      <c r="M80" s="74">
        <f t="shared" si="87"/>
        <v>7843564.3564356435</v>
      </c>
      <c r="N80" s="74">
        <f t="shared" si="87"/>
        <v>8373477.6725304471</v>
      </c>
      <c r="O80" s="74">
        <f t="shared" si="87"/>
        <v>8965995.8362248447</v>
      </c>
      <c r="P80" s="74">
        <f t="shared" si="87"/>
        <v>9807692.307692308</v>
      </c>
      <c r="Q80" s="74">
        <f t="shared" si="87"/>
        <v>10197512.801755669</v>
      </c>
      <c r="R80" s="74">
        <f t="shared" si="87"/>
        <v>11951127.819548871</v>
      </c>
      <c r="S80" s="74">
        <f t="shared" si="87"/>
        <v>13805104.408352667</v>
      </c>
      <c r="T80" s="74">
        <f t="shared" si="87"/>
        <v>16106687.898089172</v>
      </c>
      <c r="U80" s="74">
        <f t="shared" si="87"/>
        <v>17571780.147662017</v>
      </c>
      <c r="V80" s="74">
        <f t="shared" si="87"/>
        <v>19128595.60067682</v>
      </c>
      <c r="W80" s="74">
        <f t="shared" si="87"/>
        <v>16034934.497816596</v>
      </c>
      <c r="X80" s="74">
        <f t="shared" si="87"/>
        <v>21326714.801444046</v>
      </c>
      <c r="Y80" s="74">
        <f t="shared" si="87"/>
        <v>25396825.396825396</v>
      </c>
      <c r="Z80" s="74">
        <f t="shared" si="87"/>
        <v>25079365.079365078</v>
      </c>
      <c r="AA80" s="74">
        <f t="shared" si="87"/>
        <v>26825396.825396825</v>
      </c>
      <c r="AB80" s="74">
        <f t="shared" si="87"/>
        <v>28253968.253968254</v>
      </c>
      <c r="AC80" s="74">
        <f t="shared" si="87"/>
        <v>27777777.777777776</v>
      </c>
      <c r="AD80" s="74">
        <f t="shared" si="87"/>
        <v>24920634.920634922</v>
      </c>
      <c r="AE80" s="74">
        <f t="shared" si="87"/>
        <v>27460317.460317459</v>
      </c>
      <c r="AF80" s="74">
        <f t="shared" si="87"/>
        <v>30000000</v>
      </c>
      <c r="AG80" s="74">
        <f t="shared" ref="AG80" si="88">AG78/(1-AG79)</f>
        <v>30158730.158730157</v>
      </c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</row>
    <row r="81" spans="2:114" x14ac:dyDescent="0.2">
      <c r="B81" s="65" t="s">
        <v>91</v>
      </c>
      <c r="C81" s="65" t="s">
        <v>2</v>
      </c>
      <c r="D81" s="84">
        <f>'Framework Data'!D24</f>
        <v>0</v>
      </c>
      <c r="E81" s="84">
        <f>'Framework Data'!E24</f>
        <v>5085.0914702187547</v>
      </c>
      <c r="F81" s="84">
        <f>'Framework Data'!F24</f>
        <v>5085.0914702187556</v>
      </c>
      <c r="G81" s="84">
        <f>'Framework Data'!G24</f>
        <v>5085.0914702187547</v>
      </c>
      <c r="H81" s="84">
        <f>'Framework Data'!H24</f>
        <v>5085.0914702187565</v>
      </c>
      <c r="I81" s="84">
        <f>'Framework Data'!I24</f>
        <v>5085.0914702187565</v>
      </c>
      <c r="J81" s="84">
        <f>'Framework Data'!J24</f>
        <v>5085.0914702187547</v>
      </c>
      <c r="K81" s="84">
        <f>'Framework Data'!K24</f>
        <v>5085.0914702187547</v>
      </c>
      <c r="L81" s="84">
        <f>'Framework Data'!L24</f>
        <v>5085.0914702187565</v>
      </c>
      <c r="M81" s="84">
        <f>'Framework Data'!M24</f>
        <v>5085.0914702187583</v>
      </c>
      <c r="N81" s="84">
        <f>'Framework Data'!N24</f>
        <v>5085.0914702187565</v>
      </c>
      <c r="O81" s="84">
        <f>'Framework Data'!O24</f>
        <v>5085.0914702187492</v>
      </c>
      <c r="P81" s="84">
        <f>'Framework Data'!P24</f>
        <v>5085.0914702187565</v>
      </c>
      <c r="Q81" s="84">
        <f>'Framework Data'!Q24</f>
        <v>5552.3697140545519</v>
      </c>
      <c r="R81" s="84">
        <f>'Framework Data'!R24</f>
        <v>5552.3697140545446</v>
      </c>
      <c r="S81" s="84">
        <f>'Framework Data'!S24</f>
        <v>5552.3697140545482</v>
      </c>
      <c r="T81" s="84">
        <f>'Framework Data'!T24</f>
        <v>24481.647063275181</v>
      </c>
      <c r="U81" s="84">
        <f>'Framework Data'!U24</f>
        <v>39399.64993335757</v>
      </c>
      <c r="V81" s="84">
        <f>'Framework Data'!V24</f>
        <v>38144.673218891752</v>
      </c>
      <c r="W81" s="84">
        <f>'Framework Data'!W24</f>
        <v>42170.613768914627</v>
      </c>
      <c r="X81" s="84">
        <f>'Framework Data'!X24</f>
        <v>47157.017700892051</v>
      </c>
      <c r="Y81" s="84">
        <f>'Framework Data'!Y24</f>
        <v>57166.817937095257</v>
      </c>
      <c r="Z81" s="84">
        <f>'Framework Data'!Z24</f>
        <v>57489.742159012611</v>
      </c>
      <c r="AA81" s="84">
        <f>'Framework Data'!AA24</f>
        <v>45509.494117668408</v>
      </c>
      <c r="AB81" s="84">
        <f>'Framework Data'!AB24</f>
        <v>58701.008827210579</v>
      </c>
      <c r="AC81" s="84">
        <f>'Framework Data'!AC24</f>
        <v>74525.628293833841</v>
      </c>
      <c r="AD81" s="84">
        <f>'Framework Data'!AD24</f>
        <v>85969.098930061751</v>
      </c>
      <c r="AE81" s="84">
        <f>'Framework Data'!AE24</f>
        <v>103710.26013219549</v>
      </c>
      <c r="AF81" s="84">
        <f>'Framework Data'!AF24</f>
        <v>119502.63403722338</v>
      </c>
      <c r="AG81" s="84">
        <f>'Framework Data'!AG24</f>
        <v>129237.62110325201</v>
      </c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</row>
    <row r="82" spans="2:114" x14ac:dyDescent="0.2">
      <c r="B82" s="71" t="s">
        <v>92</v>
      </c>
      <c r="C82" s="65" t="s">
        <v>2</v>
      </c>
      <c r="D82" s="74">
        <f t="shared" ref="D82:AF82" si="89">D80-D81</f>
        <v>6658832.4689561976</v>
      </c>
      <c r="E82" s="74">
        <f t="shared" si="89"/>
        <v>6852068.870347606</v>
      </c>
      <c r="F82" s="74">
        <f t="shared" si="89"/>
        <v>6955506.379607033</v>
      </c>
      <c r="G82" s="74">
        <f t="shared" si="89"/>
        <v>7079191.817752596</v>
      </c>
      <c r="H82" s="74">
        <f t="shared" si="89"/>
        <v>7184914.9085297808</v>
      </c>
      <c r="I82" s="74">
        <f t="shared" si="89"/>
        <v>7743561.9319813745</v>
      </c>
      <c r="J82" s="74">
        <f t="shared" si="89"/>
        <v>8076710.7264879607</v>
      </c>
      <c r="K82" s="74">
        <f t="shared" si="89"/>
        <v>8211403.2659873012</v>
      </c>
      <c r="L82" s="74">
        <f t="shared" si="89"/>
        <v>7706255.114715348</v>
      </c>
      <c r="M82" s="74">
        <f t="shared" si="89"/>
        <v>7838479.2649654243</v>
      </c>
      <c r="N82" s="74">
        <f t="shared" si="89"/>
        <v>8368392.5810602279</v>
      </c>
      <c r="O82" s="74">
        <f t="shared" si="89"/>
        <v>8960910.7447546255</v>
      </c>
      <c r="P82" s="74">
        <f t="shared" si="89"/>
        <v>9802607.2162220888</v>
      </c>
      <c r="Q82" s="74">
        <f t="shared" si="89"/>
        <v>10191960.432041613</v>
      </c>
      <c r="R82" s="74">
        <f t="shared" si="89"/>
        <v>11945575.449834816</v>
      </c>
      <c r="S82" s="74">
        <f t="shared" si="89"/>
        <v>13799552.038638612</v>
      </c>
      <c r="T82" s="74">
        <f t="shared" si="89"/>
        <v>16082206.251025897</v>
      </c>
      <c r="U82" s="74">
        <f t="shared" si="89"/>
        <v>17532380.497728661</v>
      </c>
      <c r="V82" s="74">
        <f t="shared" si="89"/>
        <v>19090450.927457929</v>
      </c>
      <c r="W82" s="74">
        <f t="shared" si="89"/>
        <v>15992763.884047681</v>
      </c>
      <c r="X82" s="74">
        <f t="shared" si="89"/>
        <v>21279557.783743154</v>
      </c>
      <c r="Y82" s="74">
        <f t="shared" si="89"/>
        <v>25339658.578888301</v>
      </c>
      <c r="Z82" s="74">
        <f t="shared" si="89"/>
        <v>25021875.337206066</v>
      </c>
      <c r="AA82" s="74">
        <f t="shared" si="89"/>
        <v>26779887.331279155</v>
      </c>
      <c r="AB82" s="74">
        <f t="shared" si="89"/>
        <v>28195267.245141044</v>
      </c>
      <c r="AC82" s="74">
        <f t="shared" si="89"/>
        <v>27703252.149483941</v>
      </c>
      <c r="AD82" s="74">
        <f t="shared" si="89"/>
        <v>24834665.821704861</v>
      </c>
      <c r="AE82" s="74">
        <f t="shared" si="89"/>
        <v>27356607.200185262</v>
      </c>
      <c r="AF82" s="74">
        <f t="shared" si="89"/>
        <v>29880497.365962777</v>
      </c>
      <c r="AG82" s="74">
        <f t="shared" ref="AG82" si="90">AG80-AG81</f>
        <v>30029492.537626904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2:114" x14ac:dyDescent="0.2">
      <c r="B83" s="65" t="s">
        <v>93</v>
      </c>
      <c r="C83" s="65" t="s">
        <v>94</v>
      </c>
      <c r="D83" s="238">
        <f>'Framework Data'!D$57</f>
        <v>50950509069488.367</v>
      </c>
      <c r="E83" s="238">
        <f>'Framework Data'!E$57</f>
        <v>51647194959981.109</v>
      </c>
      <c r="F83" s="238">
        <f>'Framework Data'!F$57</f>
        <v>52470667633217.25</v>
      </c>
      <c r="G83" s="238">
        <f>'Framework Data'!G$57</f>
        <v>53337588714185.781</v>
      </c>
      <c r="H83" s="238">
        <f>'Framework Data'!H$57</f>
        <v>54833948860734.422</v>
      </c>
      <c r="I83" s="238">
        <f>'Framework Data'!I$57</f>
        <v>56562297159824.047</v>
      </c>
      <c r="J83" s="238">
        <f>'Framework Data'!J$57</f>
        <v>58705719130559.383</v>
      </c>
      <c r="K83" s="238">
        <f>'Framework Data'!K$57</f>
        <v>60986320577218.547</v>
      </c>
      <c r="L83" s="238">
        <f>'Framework Data'!L$57</f>
        <v>62501121248218.641</v>
      </c>
      <c r="M83" s="238">
        <f>'Framework Data'!M$57</f>
        <v>64690042408440.953</v>
      </c>
      <c r="N83" s="238">
        <f>'Framework Data'!N$57</f>
        <v>67746249355230.945</v>
      </c>
      <c r="O83" s="238">
        <f>'Framework Data'!O$57</f>
        <v>69316442935601.664</v>
      </c>
      <c r="P83" s="238">
        <f>'Framework Data'!P$57</f>
        <v>71196116657664.938</v>
      </c>
      <c r="Q83" s="238">
        <f>'Framework Data'!Q$57</f>
        <v>73854265756934.125</v>
      </c>
      <c r="R83" s="238">
        <f>'Framework Data'!R$57</f>
        <v>77602966693876.203</v>
      </c>
      <c r="S83" s="238">
        <f>'Framework Data'!S$57</f>
        <v>81143163086806.188</v>
      </c>
      <c r="T83" s="238">
        <f>'Framework Data'!T$57</f>
        <v>85317812651766.359</v>
      </c>
      <c r="U83" s="238">
        <f>'Framework Data'!U$57</f>
        <v>89736479352572.125</v>
      </c>
      <c r="V83" s="238">
        <f>'Framework Data'!V$57</f>
        <v>92137080273009.359</v>
      </c>
      <c r="W83" s="238">
        <f>'Framework Data'!W$57</f>
        <v>91525864324734.672</v>
      </c>
      <c r="X83" s="238">
        <f>'Framework Data'!X$57</f>
        <v>96148429697269.094</v>
      </c>
      <c r="Y83" s="238">
        <f>'Framework Data'!Y$57</f>
        <v>99863601661332.016</v>
      </c>
      <c r="Z83" s="238">
        <f>'Framework Data'!Z$57</f>
        <v>103026668031011.92</v>
      </c>
      <c r="AA83" s="238">
        <f>'Framework Data'!AA$57</f>
        <v>106423356016032.61</v>
      </c>
      <c r="AB83" s="238">
        <f>'Framework Data'!AB$57</f>
        <v>110099865752272.81</v>
      </c>
      <c r="AC83" s="238">
        <f>'Framework Data'!AC$57</f>
        <v>113829052972541.62</v>
      </c>
      <c r="AD83" s="238">
        <f>'Framework Data'!AD$57</f>
        <v>117527206583639.56</v>
      </c>
      <c r="AE83" s="238">
        <f>'Framework Data'!AE$57</f>
        <v>121974483812883.59</v>
      </c>
      <c r="AF83" s="238">
        <f>'Framework Data'!AF$57</f>
        <v>126314862833648.59</v>
      </c>
      <c r="AG83" s="238">
        <f>'Framework Data'!AG$57</f>
        <v>129796846031689.72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2:114" x14ac:dyDescent="0.2">
      <c r="B84" s="65" t="s">
        <v>95</v>
      </c>
      <c r="C84" s="65" t="s">
        <v>96</v>
      </c>
      <c r="D84" s="239">
        <f>'Framework Data'!D$60</f>
        <v>2.9783223077951389E-2</v>
      </c>
      <c r="E84" s="239">
        <f>'Framework Data'!E$60</f>
        <v>1.5084612338499283E-2</v>
      </c>
      <c r="F84" s="239">
        <f>'Framework Data'!F$60</f>
        <v>1.7769386216602782E-2</v>
      </c>
      <c r="G84" s="239">
        <f>'Framework Data'!G$60</f>
        <v>1.4923624828886374E-2</v>
      </c>
      <c r="H84" s="239">
        <f>'Framework Data'!H$60</f>
        <v>2.9467757558579138E-2</v>
      </c>
      <c r="I84" s="239">
        <f>'Framework Data'!I$60</f>
        <v>3.0206666325427279E-2</v>
      </c>
      <c r="J84" s="239">
        <f>'Framework Data'!J$60</f>
        <v>3.430991950901259E-2</v>
      </c>
      <c r="K84" s="239">
        <f>'Framework Data'!K$60</f>
        <v>3.7078027769383223E-2</v>
      </c>
      <c r="L84" s="239">
        <f>'Framework Data'!L$60</f>
        <v>2.5600548765354746E-2</v>
      </c>
      <c r="M84" s="239">
        <f>'Framework Data'!M$60</f>
        <v>3.245240311908091E-2</v>
      </c>
      <c r="N84" s="239">
        <f>'Framework Data'!N$60</f>
        <v>4.4254030559922199E-2</v>
      </c>
      <c r="O84" s="239">
        <f>'Framework Data'!O$60</f>
        <v>1.9530011103147588E-2</v>
      </c>
      <c r="P84" s="239">
        <f>'Framework Data'!P$60</f>
        <v>2.1687816746712229E-2</v>
      </c>
      <c r="Q84" s="239">
        <f>'Framework Data'!Q$60</f>
        <v>2.9502309241424173E-2</v>
      </c>
      <c r="R84" s="239">
        <f>'Framework Data'!R$60</f>
        <v>4.407677887295549E-2</v>
      </c>
      <c r="S84" s="239">
        <f>'Framework Data'!S$60</f>
        <v>3.899393075224182E-2</v>
      </c>
      <c r="T84" s="239">
        <f>'Framework Data'!T$60</f>
        <v>4.367086832887395E-2</v>
      </c>
      <c r="U84" s="239">
        <f>'Framework Data'!U$60</f>
        <v>4.3192451722335365E-2</v>
      </c>
      <c r="V84" s="239">
        <f>'Framework Data'!V$60</f>
        <v>1.8588910842709937E-2</v>
      </c>
      <c r="W84" s="239">
        <f>'Framework Data'!W$60</f>
        <v>-1.6664258267650212E-2</v>
      </c>
      <c r="X84" s="239">
        <f>'Framework Data'!X$60</f>
        <v>4.3103796996963692E-2</v>
      </c>
      <c r="Y84" s="239">
        <f>'Framework Data'!Y$60</f>
        <v>3.1267998172018995E-2</v>
      </c>
      <c r="Z84" s="239">
        <f>'Framework Data'!Z$60</f>
        <v>2.519738704496376E-2</v>
      </c>
      <c r="AA84" s="239">
        <f>'Framework Data'!AA$60</f>
        <v>2.6715070444901984E-2</v>
      </c>
      <c r="AB84" s="239">
        <f>'Framework Data'!AB$60</f>
        <v>2.8742216301226052E-2</v>
      </c>
      <c r="AC84" s="239">
        <f>'Framework Data'!AC$60</f>
        <v>2.9190340656972749E-2</v>
      </c>
      <c r="AD84" s="239">
        <f>'Framework Data'!AD$60</f>
        <v>2.6055721933096406E-2</v>
      </c>
      <c r="AE84" s="239">
        <f>'Framework Data'!AE$60</f>
        <v>3.2813286918142379E-2</v>
      </c>
      <c r="AF84" s="239">
        <f>'Framework Data'!AF$60</f>
        <v>3.0340607444099988E-2</v>
      </c>
      <c r="AG84" s="239">
        <f>'Framework Data'!AG$60</f>
        <v>2.3355581404925944E-2</v>
      </c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</row>
    <row r="85" spans="2:114" x14ac:dyDescent="0.2">
      <c r="B85" s="65" t="s">
        <v>97</v>
      </c>
      <c r="C85" s="65" t="s">
        <v>96</v>
      </c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239">
        <f>'Framework Data'!AG$61</f>
        <v>3.2000000000000001E-2</v>
      </c>
      <c r="AH85" s="239">
        <f>'Framework Data'!AH$61</f>
        <v>3.2000000000000001E-2</v>
      </c>
      <c r="AI85" s="239">
        <f>'Framework Data'!AI$61</f>
        <v>3.2000000000000001E-2</v>
      </c>
      <c r="AJ85" s="239">
        <f>'Framework Data'!AJ$61</f>
        <v>3.2000000000000001E-2</v>
      </c>
      <c r="AK85" s="239">
        <f>'Framework Data'!AK$61</f>
        <v>3.2000000000000001E-2</v>
      </c>
      <c r="AL85" s="239">
        <f>'Framework Data'!AL$61</f>
        <v>3.2000000000000001E-2</v>
      </c>
      <c r="AM85" s="239">
        <f>'Framework Data'!AM$61</f>
        <v>3.2000000000000001E-2</v>
      </c>
      <c r="AN85" s="239">
        <f>'Framework Data'!AN$61</f>
        <v>3.2000000000000001E-2</v>
      </c>
      <c r="AO85" s="239">
        <f>'Framework Data'!AO$61</f>
        <v>3.2000000000000001E-2</v>
      </c>
      <c r="AP85" s="239">
        <f>'Framework Data'!AP$61</f>
        <v>3.2000000000000001E-2</v>
      </c>
      <c r="AQ85" s="239">
        <f>'Framework Data'!AQ$61</f>
        <v>3.2000000000000001E-2</v>
      </c>
      <c r="AR85" s="239">
        <f>'Framework Data'!AR$61</f>
        <v>3.2000000000000001E-2</v>
      </c>
      <c r="AS85" s="239">
        <f>'Framework Data'!AS$61</f>
        <v>3.2000000000000001E-2</v>
      </c>
      <c r="AT85" s="239">
        <f>'Framework Data'!AT$61</f>
        <v>3.2000000000000001E-2</v>
      </c>
      <c r="AU85" s="239">
        <f>'Framework Data'!AU$61</f>
        <v>3.2000000000000001E-2</v>
      </c>
      <c r="AV85" s="239">
        <f>'Framework Data'!AV$61</f>
        <v>3.2000000000000001E-2</v>
      </c>
      <c r="AW85" s="239">
        <f>'Framework Data'!AW$61</f>
        <v>3.2000000000000001E-2</v>
      </c>
      <c r="AX85" s="239">
        <f>'Framework Data'!AX$61</f>
        <v>3.2000000000000001E-2</v>
      </c>
      <c r="AY85" s="239">
        <f>'Framework Data'!AY$61</f>
        <v>3.2000000000000001E-2</v>
      </c>
      <c r="AZ85" s="239">
        <f>'Framework Data'!AZ$61</f>
        <v>3.2000000000000001E-2</v>
      </c>
      <c r="BA85" s="239">
        <f>'Framework Data'!BA$61</f>
        <v>3.2000000000000001E-2</v>
      </c>
      <c r="BB85" s="239">
        <f>'Framework Data'!BB$61</f>
        <v>3.2000000000000001E-2</v>
      </c>
      <c r="BC85" s="239">
        <f>'Framework Data'!BC$61</f>
        <v>3.2000000000000001E-2</v>
      </c>
      <c r="BD85" s="239">
        <f>'Framework Data'!BD$61</f>
        <v>3.2000000000000001E-2</v>
      </c>
      <c r="BE85" s="239">
        <f>'Framework Data'!BE$61</f>
        <v>3.2000000000000001E-2</v>
      </c>
      <c r="BF85" s="239">
        <f>'Framework Data'!BF$61</f>
        <v>3.2000000000000001E-2</v>
      </c>
      <c r="BG85" s="239">
        <f>'Framework Data'!BG$61</f>
        <v>3.2000000000000001E-2</v>
      </c>
      <c r="BH85" s="239">
        <f>'Framework Data'!BH$61</f>
        <v>3.2000000000000001E-2</v>
      </c>
      <c r="BI85" s="239">
        <f>'Framework Data'!BI$61</f>
        <v>3.2000000000000001E-2</v>
      </c>
      <c r="BJ85" s="239">
        <f>'Framework Data'!BJ$61</f>
        <v>3.2000000000000001E-2</v>
      </c>
      <c r="BK85" s="239">
        <f>'Framework Data'!BK$61</f>
        <v>3.2000000000000001E-2</v>
      </c>
      <c r="BL85" s="239">
        <f>'Framework Data'!BL$61</f>
        <v>3.2000000000000001E-2</v>
      </c>
      <c r="BM85" s="239">
        <f>'Framework Data'!BM$61</f>
        <v>3.2000000000000001E-2</v>
      </c>
      <c r="BN85" s="239">
        <f>'Framework Data'!BN$61</f>
        <v>3.2000000000000001E-2</v>
      </c>
      <c r="BO85" s="239">
        <f>'Framework Data'!BO$61</f>
        <v>3.2000000000000001E-2</v>
      </c>
      <c r="BP85" s="239">
        <f>'Framework Data'!BP$61</f>
        <v>3.2000000000000001E-2</v>
      </c>
      <c r="BQ85" s="239">
        <f>'Framework Data'!BQ$61</f>
        <v>3.2000000000000001E-2</v>
      </c>
      <c r="BR85" s="239">
        <f>'Framework Data'!BR$61</f>
        <v>3.2000000000000001E-2</v>
      </c>
      <c r="BS85" s="239">
        <f>'Framework Data'!BS$61</f>
        <v>3.2000000000000001E-2</v>
      </c>
      <c r="BT85" s="239">
        <f>'Framework Data'!BT$61</f>
        <v>3.2000000000000001E-2</v>
      </c>
      <c r="BU85" s="239">
        <f>'Framework Data'!BU$61</f>
        <v>3.2000000000000001E-2</v>
      </c>
      <c r="BV85" s="239">
        <f>'Framework Data'!BV$61</f>
        <v>3.2000000000000001E-2</v>
      </c>
      <c r="BW85" s="239">
        <f>'Framework Data'!BW$61</f>
        <v>3.2000000000000001E-2</v>
      </c>
      <c r="BX85" s="239">
        <f>'Framework Data'!BX$61</f>
        <v>3.2000000000000001E-2</v>
      </c>
      <c r="BY85" s="239">
        <f>'Framework Data'!BY$61</f>
        <v>3.2000000000000001E-2</v>
      </c>
      <c r="BZ85" s="239">
        <f>'Framework Data'!BZ$61</f>
        <v>3.2000000000000001E-2</v>
      </c>
      <c r="CA85" s="239">
        <f>'Framework Data'!CA$61</f>
        <v>3.2000000000000001E-2</v>
      </c>
      <c r="CB85" s="239">
        <f>'Framework Data'!CB$61</f>
        <v>3.2000000000000001E-2</v>
      </c>
      <c r="CC85" s="239">
        <f>'Framework Data'!CC$61</f>
        <v>3.2000000000000001E-2</v>
      </c>
      <c r="CD85" s="239">
        <f>'Framework Data'!CD$61</f>
        <v>3.2000000000000001E-2</v>
      </c>
      <c r="CE85" s="239">
        <f>'Framework Data'!CE$61</f>
        <v>3.2000000000000001E-2</v>
      </c>
      <c r="CF85" s="239">
        <f>'Framework Data'!CF$61</f>
        <v>3.2000000000000001E-2</v>
      </c>
      <c r="CG85" s="239">
        <f>'Framework Data'!CG$61</f>
        <v>3.2000000000000001E-2</v>
      </c>
      <c r="CH85" s="239">
        <f>'Framework Data'!CH$61</f>
        <v>3.2000000000000001E-2</v>
      </c>
      <c r="CI85" s="239">
        <f>'Framework Data'!CI$61</f>
        <v>3.2000000000000001E-2</v>
      </c>
      <c r="CJ85" s="239">
        <f>'Framework Data'!CJ$61</f>
        <v>3.2000000000000001E-2</v>
      </c>
      <c r="CK85" s="239">
        <f>'Framework Data'!CK$61</f>
        <v>3.2000000000000001E-2</v>
      </c>
      <c r="CL85" s="239">
        <f>'Framework Data'!CL$61</f>
        <v>3.2000000000000001E-2</v>
      </c>
      <c r="CM85" s="239">
        <f>'Framework Data'!CM$61</f>
        <v>3.2000000000000001E-2</v>
      </c>
      <c r="CN85" s="239">
        <f>'Framework Data'!CN$61</f>
        <v>3.2000000000000001E-2</v>
      </c>
      <c r="CO85" s="239">
        <f>'Framework Data'!CO$61</f>
        <v>3.2000000000000001E-2</v>
      </c>
      <c r="CP85" s="239">
        <f>'Framework Data'!CP$61</f>
        <v>3.2000000000000001E-2</v>
      </c>
      <c r="CQ85" s="239">
        <f>'Framework Data'!CQ$61</f>
        <v>3.2000000000000001E-2</v>
      </c>
      <c r="CR85" s="239">
        <f>'Framework Data'!CR$61</f>
        <v>3.2000000000000001E-2</v>
      </c>
      <c r="CS85" s="239">
        <f>'Framework Data'!CS$61</f>
        <v>3.2000000000000001E-2</v>
      </c>
      <c r="CT85" s="239">
        <f>'Framework Data'!CT$61</f>
        <v>3.2000000000000001E-2</v>
      </c>
      <c r="CU85" s="239">
        <f>'Framework Data'!CU$61</f>
        <v>3.2000000000000001E-2</v>
      </c>
      <c r="CV85" s="239">
        <f>'Framework Data'!CV$61</f>
        <v>3.2000000000000001E-2</v>
      </c>
      <c r="CW85" s="239">
        <f>'Framework Data'!CW$61</f>
        <v>3.2000000000000001E-2</v>
      </c>
      <c r="CX85" s="239">
        <f>'Framework Data'!CX$61</f>
        <v>3.2000000000000001E-2</v>
      </c>
      <c r="CY85" s="239">
        <f>'Framework Data'!CY$61</f>
        <v>3.2000000000000001E-2</v>
      </c>
      <c r="CZ85" s="239">
        <f>'Framework Data'!CZ$61</f>
        <v>3.2000000000000001E-2</v>
      </c>
      <c r="DA85" s="239">
        <f>'Framework Data'!DA$61</f>
        <v>3.2000000000000001E-2</v>
      </c>
      <c r="DB85" s="239">
        <f>'Framework Data'!DB$61</f>
        <v>3.2000000000000001E-2</v>
      </c>
      <c r="DC85" s="239">
        <f>'Framework Data'!DC$61</f>
        <v>3.2000000000000001E-2</v>
      </c>
      <c r="DD85" s="239">
        <f>'Framework Data'!DD$61</f>
        <v>3.2000000000000001E-2</v>
      </c>
      <c r="DE85" s="239">
        <f>'Framework Data'!DE$61</f>
        <v>3.2000000000000001E-2</v>
      </c>
      <c r="DF85" s="239">
        <f>'Framework Data'!DF$61</f>
        <v>3.2000000000000001E-2</v>
      </c>
      <c r="DG85" s="239">
        <f>'Framework Data'!DG$61</f>
        <v>3.2000000000000001E-2</v>
      </c>
      <c r="DH85" s="239">
        <f>'Framework Data'!DH$61</f>
        <v>3.2000000000000001E-2</v>
      </c>
      <c r="DI85" s="239">
        <f>'Framework Data'!DI$61</f>
        <v>3.2000000000000001E-2</v>
      </c>
      <c r="DJ85" s="239">
        <f>'Framework Data'!DJ$61</f>
        <v>3.2000000000000001E-2</v>
      </c>
    </row>
    <row r="86" spans="2:114" x14ac:dyDescent="0.2">
      <c r="B86" s="65" t="s">
        <v>98</v>
      </c>
      <c r="C86" s="65" t="s">
        <v>96</v>
      </c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239">
        <f>'Framework Data'!AG$62</f>
        <v>3.2000000000000001E-2</v>
      </c>
      <c r="AH86" s="239">
        <f>'Framework Data'!AH$62</f>
        <v>3.2000000000000001E-2</v>
      </c>
      <c r="AI86" s="239">
        <f>'Framework Data'!AI$62</f>
        <v>3.2000000000000001E-2</v>
      </c>
      <c r="AJ86" s="239">
        <f>'Framework Data'!AJ$62</f>
        <v>3.2000000000000001E-2</v>
      </c>
      <c r="AK86" s="239">
        <f>'Framework Data'!AK$62</f>
        <v>3.2000000000000001E-2</v>
      </c>
      <c r="AL86" s="239">
        <f>'Framework Data'!AL$62</f>
        <v>3.2000000000000001E-2</v>
      </c>
      <c r="AM86" s="239">
        <f>'Framework Data'!AM$62</f>
        <v>3.2000000000000001E-2</v>
      </c>
      <c r="AN86" s="239">
        <f>'Framework Data'!AN$62</f>
        <v>3.2000000000000001E-2</v>
      </c>
      <c r="AO86" s="239">
        <f>'Framework Data'!AO$62</f>
        <v>3.2000000000000001E-2</v>
      </c>
      <c r="AP86" s="239">
        <f>'Framework Data'!AP$62</f>
        <v>3.2000000000000001E-2</v>
      </c>
      <c r="AQ86" s="239">
        <f>'Framework Data'!AQ$62</f>
        <v>3.2000000000000001E-2</v>
      </c>
      <c r="AR86" s="239">
        <f>'Framework Data'!AR$62</f>
        <v>3.2000000000000001E-2</v>
      </c>
      <c r="AS86" s="239">
        <f>'Framework Data'!AS$62</f>
        <v>3.2000000000000001E-2</v>
      </c>
      <c r="AT86" s="239">
        <f>'Framework Data'!AT$62</f>
        <v>3.2000000000000001E-2</v>
      </c>
      <c r="AU86" s="239">
        <f>'Framework Data'!AU$62</f>
        <v>3.2000000000000001E-2</v>
      </c>
      <c r="AV86" s="239">
        <f>'Framework Data'!AV$62</f>
        <v>3.2000000000000001E-2</v>
      </c>
      <c r="AW86" s="239">
        <f>'Framework Data'!AW$62</f>
        <v>3.2000000000000001E-2</v>
      </c>
      <c r="AX86" s="239">
        <f>'Framework Data'!AX$62</f>
        <v>3.2000000000000001E-2</v>
      </c>
      <c r="AY86" s="239">
        <f>'Framework Data'!AY$62</f>
        <v>3.2000000000000001E-2</v>
      </c>
      <c r="AZ86" s="239">
        <f>'Framework Data'!AZ$62</f>
        <v>3.2000000000000001E-2</v>
      </c>
      <c r="BA86" s="239">
        <f>'Framework Data'!BA$62</f>
        <v>3.2000000000000001E-2</v>
      </c>
      <c r="BB86" s="239">
        <f>'Framework Data'!BB$62</f>
        <v>3.2000000000000001E-2</v>
      </c>
      <c r="BC86" s="239">
        <f>'Framework Data'!BC$62</f>
        <v>3.2000000000000001E-2</v>
      </c>
      <c r="BD86" s="239">
        <f>'Framework Data'!BD$62</f>
        <v>3.2000000000000001E-2</v>
      </c>
      <c r="BE86" s="239">
        <f>'Framework Data'!BE$62</f>
        <v>3.2000000000000001E-2</v>
      </c>
      <c r="BF86" s="239">
        <f>'Framework Data'!BF$62</f>
        <v>3.2000000000000001E-2</v>
      </c>
      <c r="BG86" s="239">
        <f>'Framework Data'!BG$62</f>
        <v>3.2000000000000001E-2</v>
      </c>
      <c r="BH86" s="239">
        <f>'Framework Data'!BH$62</f>
        <v>3.2000000000000001E-2</v>
      </c>
      <c r="BI86" s="239">
        <f>'Framework Data'!BI$62</f>
        <v>3.2000000000000001E-2</v>
      </c>
      <c r="BJ86" s="239">
        <f>'Framework Data'!BJ$62</f>
        <v>3.2000000000000001E-2</v>
      </c>
      <c r="BK86" s="239">
        <f>'Framework Data'!BK$62</f>
        <v>3.2000000000000001E-2</v>
      </c>
      <c r="BL86" s="239">
        <f>'Framework Data'!BL$62</f>
        <v>3.2000000000000001E-2</v>
      </c>
      <c r="BM86" s="239">
        <f>'Framework Data'!BM$62</f>
        <v>3.2000000000000001E-2</v>
      </c>
      <c r="BN86" s="239">
        <f>'Framework Data'!BN$62</f>
        <v>3.2000000000000001E-2</v>
      </c>
      <c r="BO86" s="239">
        <f>'Framework Data'!BO$62</f>
        <v>3.2000000000000001E-2</v>
      </c>
      <c r="BP86" s="239">
        <f>'Framework Data'!BP$62</f>
        <v>3.2000000000000001E-2</v>
      </c>
      <c r="BQ86" s="239">
        <f>'Framework Data'!BQ$62</f>
        <v>3.2000000000000001E-2</v>
      </c>
      <c r="BR86" s="239">
        <f>'Framework Data'!BR$62</f>
        <v>3.2000000000000001E-2</v>
      </c>
      <c r="BS86" s="239">
        <f>'Framework Data'!BS$62</f>
        <v>3.2000000000000001E-2</v>
      </c>
      <c r="BT86" s="239">
        <f>'Framework Data'!BT$62</f>
        <v>3.2000000000000001E-2</v>
      </c>
      <c r="BU86" s="239">
        <f>'Framework Data'!BU$62</f>
        <v>3.2000000000000001E-2</v>
      </c>
      <c r="BV86" s="239">
        <f>'Framework Data'!BV$62</f>
        <v>3.2000000000000001E-2</v>
      </c>
      <c r="BW86" s="239">
        <f>'Framework Data'!BW$62</f>
        <v>3.2000000000000001E-2</v>
      </c>
      <c r="BX86" s="239">
        <f>'Framework Data'!BX$62</f>
        <v>3.2000000000000001E-2</v>
      </c>
      <c r="BY86" s="239">
        <f>'Framework Data'!BY$62</f>
        <v>3.2000000000000001E-2</v>
      </c>
      <c r="BZ86" s="239">
        <f>'Framework Data'!BZ$62</f>
        <v>3.2000000000000001E-2</v>
      </c>
      <c r="CA86" s="239">
        <f>'Framework Data'!CA$62</f>
        <v>3.2000000000000001E-2</v>
      </c>
      <c r="CB86" s="239">
        <f>'Framework Data'!CB$62</f>
        <v>3.2000000000000001E-2</v>
      </c>
      <c r="CC86" s="239">
        <f>'Framework Data'!CC$62</f>
        <v>3.2000000000000001E-2</v>
      </c>
      <c r="CD86" s="239">
        <f>'Framework Data'!CD$62</f>
        <v>3.2000000000000001E-2</v>
      </c>
      <c r="CE86" s="239">
        <f>'Framework Data'!CE$62</f>
        <v>3.2000000000000001E-2</v>
      </c>
      <c r="CF86" s="239">
        <f>'Framework Data'!CF$62</f>
        <v>3.2000000000000001E-2</v>
      </c>
      <c r="CG86" s="239">
        <f>'Framework Data'!CG$62</f>
        <v>3.2000000000000001E-2</v>
      </c>
      <c r="CH86" s="239">
        <f>'Framework Data'!CH$62</f>
        <v>3.2000000000000001E-2</v>
      </c>
      <c r="CI86" s="239">
        <f>'Framework Data'!CI$62</f>
        <v>3.2000000000000001E-2</v>
      </c>
      <c r="CJ86" s="239">
        <f>'Framework Data'!CJ$62</f>
        <v>3.2000000000000001E-2</v>
      </c>
      <c r="CK86" s="239">
        <f>'Framework Data'!CK$62</f>
        <v>3.2000000000000001E-2</v>
      </c>
      <c r="CL86" s="239">
        <f>'Framework Data'!CL$62</f>
        <v>3.2000000000000001E-2</v>
      </c>
      <c r="CM86" s="239">
        <f>'Framework Data'!CM$62</f>
        <v>3.2000000000000001E-2</v>
      </c>
      <c r="CN86" s="239">
        <f>'Framework Data'!CN$62</f>
        <v>3.2000000000000001E-2</v>
      </c>
      <c r="CO86" s="239">
        <f>'Framework Data'!CO$62</f>
        <v>3.2000000000000001E-2</v>
      </c>
      <c r="CP86" s="239">
        <f>'Framework Data'!CP$62</f>
        <v>3.2000000000000001E-2</v>
      </c>
      <c r="CQ86" s="239">
        <f>'Framework Data'!CQ$62</f>
        <v>3.2000000000000001E-2</v>
      </c>
      <c r="CR86" s="239">
        <f>'Framework Data'!CR$62</f>
        <v>3.2000000000000001E-2</v>
      </c>
      <c r="CS86" s="239">
        <f>'Framework Data'!CS$62</f>
        <v>3.2000000000000001E-2</v>
      </c>
      <c r="CT86" s="239">
        <f>'Framework Data'!CT$62</f>
        <v>3.2000000000000001E-2</v>
      </c>
      <c r="CU86" s="239">
        <f>'Framework Data'!CU$62</f>
        <v>3.2000000000000001E-2</v>
      </c>
      <c r="CV86" s="239">
        <f>'Framework Data'!CV$62</f>
        <v>3.2000000000000001E-2</v>
      </c>
      <c r="CW86" s="239">
        <f>'Framework Data'!CW$62</f>
        <v>3.2000000000000001E-2</v>
      </c>
      <c r="CX86" s="239">
        <f>'Framework Data'!CX$62</f>
        <v>3.2000000000000001E-2</v>
      </c>
      <c r="CY86" s="239">
        <f>'Framework Data'!CY$62</f>
        <v>3.2000000000000001E-2</v>
      </c>
      <c r="CZ86" s="239">
        <f>'Framework Data'!CZ$62</f>
        <v>3.2000000000000001E-2</v>
      </c>
      <c r="DA86" s="239">
        <f>'Framework Data'!DA$62</f>
        <v>3.2000000000000001E-2</v>
      </c>
      <c r="DB86" s="239">
        <f>'Framework Data'!DB$62</f>
        <v>3.2000000000000001E-2</v>
      </c>
      <c r="DC86" s="239">
        <f>'Framework Data'!DC$62</f>
        <v>3.2000000000000001E-2</v>
      </c>
      <c r="DD86" s="239">
        <f>'Framework Data'!DD$62</f>
        <v>3.2000000000000001E-2</v>
      </c>
      <c r="DE86" s="239">
        <f>'Framework Data'!DE$62</f>
        <v>3.2000000000000001E-2</v>
      </c>
      <c r="DF86" s="239">
        <f>'Framework Data'!DF$62</f>
        <v>3.2000000000000001E-2</v>
      </c>
      <c r="DG86" s="239">
        <f>'Framework Data'!DG$62</f>
        <v>3.2000000000000001E-2</v>
      </c>
      <c r="DH86" s="239">
        <f>'Framework Data'!DH$62</f>
        <v>3.2000000000000001E-2</v>
      </c>
      <c r="DI86" s="239">
        <f>'Framework Data'!DI$62</f>
        <v>3.2000000000000001E-2</v>
      </c>
      <c r="DJ86" s="239">
        <f>'Framework Data'!DJ$62</f>
        <v>3.2000000000000001E-2</v>
      </c>
    </row>
    <row r="87" spans="2:114" x14ac:dyDescent="0.2"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</row>
    <row r="88" spans="2:114" x14ac:dyDescent="0.2">
      <c r="B88" s="64" t="s">
        <v>99</v>
      </c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</row>
    <row r="89" spans="2:114" x14ac:dyDescent="0.2">
      <c r="B89" s="236" t="str">
        <f>B3</f>
        <v>Steel (all forms)</v>
      </c>
      <c r="C89" s="65" t="s">
        <v>96</v>
      </c>
      <c r="D89" s="70">
        <f t="shared" ref="D89:AA91" si="91">E89</f>
        <v>0.88</v>
      </c>
      <c r="E89" s="70">
        <f t="shared" si="91"/>
        <v>0.88</v>
      </c>
      <c r="F89" s="70">
        <f t="shared" si="91"/>
        <v>0.88</v>
      </c>
      <c r="G89" s="70">
        <f t="shared" si="91"/>
        <v>0.88</v>
      </c>
      <c r="H89" s="70">
        <f t="shared" si="91"/>
        <v>0.88</v>
      </c>
      <c r="I89" s="70">
        <f t="shared" si="91"/>
        <v>0.88</v>
      </c>
      <c r="J89" s="70">
        <f t="shared" si="91"/>
        <v>0.88</v>
      </c>
      <c r="K89" s="70">
        <f t="shared" si="91"/>
        <v>0.88</v>
      </c>
      <c r="L89" s="70">
        <f t="shared" si="91"/>
        <v>0.88</v>
      </c>
      <c r="M89" s="70">
        <f t="shared" si="91"/>
        <v>0.88</v>
      </c>
      <c r="N89" s="70">
        <f t="shared" si="91"/>
        <v>0.88</v>
      </c>
      <c r="O89" s="70">
        <f t="shared" si="91"/>
        <v>0.88</v>
      </c>
      <c r="P89" s="70">
        <f t="shared" si="91"/>
        <v>0.88</v>
      </c>
      <c r="Q89" s="70">
        <f t="shared" si="91"/>
        <v>0.88</v>
      </c>
      <c r="R89" s="70">
        <f t="shared" si="91"/>
        <v>0.88</v>
      </c>
      <c r="S89" s="70">
        <f t="shared" si="91"/>
        <v>0.88</v>
      </c>
      <c r="T89" s="70">
        <f t="shared" si="91"/>
        <v>0.88</v>
      </c>
      <c r="U89" s="70">
        <f t="shared" si="91"/>
        <v>0.88</v>
      </c>
      <c r="V89" s="70">
        <f t="shared" si="91"/>
        <v>0.88</v>
      </c>
      <c r="W89" s="70">
        <f t="shared" si="91"/>
        <v>0.88</v>
      </c>
      <c r="X89" s="70">
        <f t="shared" si="91"/>
        <v>0.88</v>
      </c>
      <c r="Y89" s="70">
        <f t="shared" si="91"/>
        <v>0.88</v>
      </c>
      <c r="Z89" s="70">
        <f t="shared" si="91"/>
        <v>0.88</v>
      </c>
      <c r="AA89" s="70">
        <f t="shared" si="91"/>
        <v>0.88</v>
      </c>
      <c r="AB89" s="70">
        <f>AC89</f>
        <v>0.88</v>
      </c>
      <c r="AC89" s="240">
        <f>'Data Non-Energy-Sector'!E64</f>
        <v>0.88</v>
      </c>
      <c r="AD89" s="70">
        <f>AC89</f>
        <v>0.88</v>
      </c>
      <c r="AE89" s="70">
        <f t="shared" ref="AE89:AG91" si="92">AD89</f>
        <v>0.88</v>
      </c>
      <c r="AF89" s="70">
        <f t="shared" si="92"/>
        <v>0.88</v>
      </c>
      <c r="AG89" s="70">
        <f t="shared" si="92"/>
        <v>0.88</v>
      </c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</row>
    <row r="90" spans="2:114" x14ac:dyDescent="0.2">
      <c r="B90" s="236" t="str">
        <f>B4</f>
        <v>Non-Steel Alloys</v>
      </c>
      <c r="C90" s="65" t="s">
        <v>96</v>
      </c>
      <c r="D90" s="70">
        <f t="shared" si="91"/>
        <v>6.5000000000000002E-2</v>
      </c>
      <c r="E90" s="70">
        <f t="shared" si="91"/>
        <v>6.5000000000000002E-2</v>
      </c>
      <c r="F90" s="70">
        <f t="shared" si="91"/>
        <v>6.5000000000000002E-2</v>
      </c>
      <c r="G90" s="70">
        <f t="shared" si="91"/>
        <v>6.5000000000000002E-2</v>
      </c>
      <c r="H90" s="70">
        <f t="shared" si="91"/>
        <v>6.5000000000000002E-2</v>
      </c>
      <c r="I90" s="70">
        <f t="shared" si="91"/>
        <v>6.5000000000000002E-2</v>
      </c>
      <c r="J90" s="70">
        <f t="shared" si="91"/>
        <v>6.5000000000000002E-2</v>
      </c>
      <c r="K90" s="70">
        <f t="shared" si="91"/>
        <v>6.5000000000000002E-2</v>
      </c>
      <c r="L90" s="70">
        <f t="shared" si="91"/>
        <v>6.5000000000000002E-2</v>
      </c>
      <c r="M90" s="70">
        <f t="shared" si="91"/>
        <v>6.5000000000000002E-2</v>
      </c>
      <c r="N90" s="70">
        <f t="shared" si="91"/>
        <v>6.5000000000000002E-2</v>
      </c>
      <c r="O90" s="70">
        <f t="shared" si="91"/>
        <v>6.5000000000000002E-2</v>
      </c>
      <c r="P90" s="70">
        <f t="shared" si="91"/>
        <v>6.5000000000000002E-2</v>
      </c>
      <c r="Q90" s="70">
        <f t="shared" si="91"/>
        <v>6.5000000000000002E-2</v>
      </c>
      <c r="R90" s="70">
        <f t="shared" si="91"/>
        <v>6.5000000000000002E-2</v>
      </c>
      <c r="S90" s="70">
        <f t="shared" si="91"/>
        <v>6.5000000000000002E-2</v>
      </c>
      <c r="T90" s="70">
        <f t="shared" si="91"/>
        <v>6.5000000000000002E-2</v>
      </c>
      <c r="U90" s="70">
        <f t="shared" si="91"/>
        <v>6.5000000000000002E-2</v>
      </c>
      <c r="V90" s="70">
        <f t="shared" si="91"/>
        <v>6.5000000000000002E-2</v>
      </c>
      <c r="W90" s="70">
        <f t="shared" si="91"/>
        <v>6.5000000000000002E-2</v>
      </c>
      <c r="X90" s="70">
        <f t="shared" si="91"/>
        <v>6.5000000000000002E-2</v>
      </c>
      <c r="Y90" s="70">
        <f t="shared" si="91"/>
        <v>6.5000000000000002E-2</v>
      </c>
      <c r="Z90" s="70">
        <f t="shared" si="91"/>
        <v>6.5000000000000002E-2</v>
      </c>
      <c r="AA90" s="70">
        <f t="shared" si="91"/>
        <v>6.5000000000000002E-2</v>
      </c>
      <c r="AB90" s="70">
        <f t="shared" ref="AB90:AB91" si="93">AC90</f>
        <v>6.5000000000000002E-2</v>
      </c>
      <c r="AC90" s="240">
        <f>'Data Non-Energy-Sector'!E65</f>
        <v>6.5000000000000002E-2</v>
      </c>
      <c r="AD90" s="70">
        <f t="shared" ref="AD90:AD91" si="94">AC90</f>
        <v>6.5000000000000002E-2</v>
      </c>
      <c r="AE90" s="70">
        <f t="shared" si="92"/>
        <v>6.5000000000000002E-2</v>
      </c>
      <c r="AF90" s="70">
        <f t="shared" si="92"/>
        <v>6.5000000000000002E-2</v>
      </c>
      <c r="AG90" s="70">
        <f t="shared" si="92"/>
        <v>6.5000000000000002E-2</v>
      </c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  <c r="CJ90" s="73"/>
      <c r="CK90" s="73"/>
      <c r="CL90" s="73"/>
      <c r="CM90" s="73"/>
      <c r="CN90" s="73"/>
      <c r="CO90" s="73"/>
      <c r="CP90" s="73"/>
      <c r="CQ90" s="73"/>
      <c r="CR90" s="73"/>
      <c r="CS90" s="73"/>
      <c r="CT90" s="73"/>
      <c r="CU90" s="73"/>
      <c r="CV90" s="73"/>
      <c r="CW90" s="73"/>
      <c r="CX90" s="73"/>
      <c r="CY90" s="73"/>
      <c r="CZ90" s="73"/>
      <c r="DA90" s="73"/>
      <c r="DB90" s="73"/>
      <c r="DC90" s="73"/>
      <c r="DD90" s="73"/>
      <c r="DE90" s="73"/>
      <c r="DF90" s="73"/>
      <c r="DG90" s="73"/>
      <c r="DH90" s="73"/>
      <c r="DI90" s="73"/>
      <c r="DJ90" s="73"/>
    </row>
    <row r="91" spans="2:114" x14ac:dyDescent="0.2">
      <c r="B91" s="236" t="str">
        <f>B5</f>
        <v>Chemical Manufacture</v>
      </c>
      <c r="C91" s="65" t="s">
        <v>96</v>
      </c>
      <c r="D91" s="70">
        <f t="shared" si="91"/>
        <v>5.5E-2</v>
      </c>
      <c r="E91" s="70">
        <f t="shared" si="91"/>
        <v>5.5E-2</v>
      </c>
      <c r="F91" s="70">
        <f t="shared" si="91"/>
        <v>5.5E-2</v>
      </c>
      <c r="G91" s="70">
        <f t="shared" si="91"/>
        <v>5.5E-2</v>
      </c>
      <c r="H91" s="70">
        <f t="shared" si="91"/>
        <v>5.5E-2</v>
      </c>
      <c r="I91" s="70">
        <f t="shared" si="91"/>
        <v>5.5E-2</v>
      </c>
      <c r="J91" s="70">
        <f t="shared" si="91"/>
        <v>5.5E-2</v>
      </c>
      <c r="K91" s="70">
        <f t="shared" si="91"/>
        <v>5.5E-2</v>
      </c>
      <c r="L91" s="70">
        <f t="shared" si="91"/>
        <v>5.5E-2</v>
      </c>
      <c r="M91" s="70">
        <f t="shared" si="91"/>
        <v>5.5E-2</v>
      </c>
      <c r="N91" s="70">
        <f t="shared" si="91"/>
        <v>5.5E-2</v>
      </c>
      <c r="O91" s="70">
        <f t="shared" si="91"/>
        <v>5.5E-2</v>
      </c>
      <c r="P91" s="70">
        <f t="shared" si="91"/>
        <v>5.5E-2</v>
      </c>
      <c r="Q91" s="70">
        <f t="shared" si="91"/>
        <v>5.5E-2</v>
      </c>
      <c r="R91" s="70">
        <f t="shared" si="91"/>
        <v>5.5E-2</v>
      </c>
      <c r="S91" s="70">
        <f t="shared" si="91"/>
        <v>5.5E-2</v>
      </c>
      <c r="T91" s="70">
        <f t="shared" si="91"/>
        <v>5.5E-2</v>
      </c>
      <c r="U91" s="70">
        <f t="shared" si="91"/>
        <v>5.5E-2</v>
      </c>
      <c r="V91" s="70">
        <f t="shared" si="91"/>
        <v>5.5E-2</v>
      </c>
      <c r="W91" s="70">
        <f t="shared" si="91"/>
        <v>5.5E-2</v>
      </c>
      <c r="X91" s="70">
        <f t="shared" si="91"/>
        <v>5.5E-2</v>
      </c>
      <c r="Y91" s="70">
        <f t="shared" si="91"/>
        <v>5.5E-2</v>
      </c>
      <c r="Z91" s="70">
        <f t="shared" si="91"/>
        <v>5.5E-2</v>
      </c>
      <c r="AA91" s="70">
        <f t="shared" si="91"/>
        <v>5.5E-2</v>
      </c>
      <c r="AB91" s="70">
        <f t="shared" si="93"/>
        <v>5.5E-2</v>
      </c>
      <c r="AC91" s="240">
        <f>'Data Non-Energy-Sector'!E66</f>
        <v>5.5E-2</v>
      </c>
      <c r="AD91" s="70">
        <f t="shared" si="94"/>
        <v>5.5E-2</v>
      </c>
      <c r="AE91" s="70">
        <f t="shared" si="92"/>
        <v>5.5E-2</v>
      </c>
      <c r="AF91" s="70">
        <f t="shared" si="92"/>
        <v>5.5E-2</v>
      </c>
      <c r="AG91" s="70">
        <f t="shared" si="92"/>
        <v>5.5E-2</v>
      </c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</row>
    <row r="92" spans="2:114" x14ac:dyDescent="0.2">
      <c r="B92" s="64" t="s">
        <v>99</v>
      </c>
      <c r="C92" s="65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</row>
    <row r="93" spans="2:114" x14ac:dyDescent="0.2">
      <c r="B93" s="64" t="s">
        <v>57</v>
      </c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</row>
    <row r="94" spans="2:114" x14ac:dyDescent="0.2">
      <c r="B94" s="236" t="str">
        <f>B89</f>
        <v>Steel (all forms)</v>
      </c>
      <c r="C94" s="65" t="s">
        <v>2</v>
      </c>
      <c r="D94" s="74">
        <f t="shared" ref="D94:AF94" si="95">D$82*D89</f>
        <v>5859772.572681454</v>
      </c>
      <c r="E94" s="74">
        <f t="shared" si="95"/>
        <v>6029820.6059058933</v>
      </c>
      <c r="F94" s="74">
        <f t="shared" si="95"/>
        <v>6120845.6140541891</v>
      </c>
      <c r="G94" s="74">
        <f t="shared" si="95"/>
        <v>6229688.7996222842</v>
      </c>
      <c r="H94" s="74">
        <f t="shared" si="95"/>
        <v>6322725.1195062073</v>
      </c>
      <c r="I94" s="74">
        <f t="shared" si="95"/>
        <v>6814334.5001436099</v>
      </c>
      <c r="J94" s="74">
        <f t="shared" si="95"/>
        <v>7107505.4393094052</v>
      </c>
      <c r="K94" s="74">
        <f t="shared" si="95"/>
        <v>7226034.8740688255</v>
      </c>
      <c r="L94" s="74">
        <f t="shared" si="95"/>
        <v>6781504.5009495066</v>
      </c>
      <c r="M94" s="74">
        <f t="shared" si="95"/>
        <v>6897861.7531695738</v>
      </c>
      <c r="N94" s="74">
        <f t="shared" si="95"/>
        <v>7364185.4713330008</v>
      </c>
      <c r="O94" s="74">
        <f t="shared" si="95"/>
        <v>7885601.4553840701</v>
      </c>
      <c r="P94" s="74">
        <f t="shared" si="95"/>
        <v>8626294.3502754383</v>
      </c>
      <c r="Q94" s="74">
        <f t="shared" si="95"/>
        <v>8968925.1801966205</v>
      </c>
      <c r="R94" s="74">
        <f t="shared" si="95"/>
        <v>10512106.395854639</v>
      </c>
      <c r="S94" s="74">
        <f t="shared" si="95"/>
        <v>12143605.79400198</v>
      </c>
      <c r="T94" s="74">
        <f t="shared" si="95"/>
        <v>14152341.500902789</v>
      </c>
      <c r="U94" s="74">
        <f t="shared" si="95"/>
        <v>15428494.838001221</v>
      </c>
      <c r="V94" s="74">
        <f t="shared" si="95"/>
        <v>16799596.816162977</v>
      </c>
      <c r="W94" s="74">
        <f t="shared" si="95"/>
        <v>14073632.21796196</v>
      </c>
      <c r="X94" s="74">
        <f t="shared" si="95"/>
        <v>18726010.849693976</v>
      </c>
      <c r="Y94" s="74">
        <f t="shared" si="95"/>
        <v>22298899.549421705</v>
      </c>
      <c r="Z94" s="74">
        <f t="shared" si="95"/>
        <v>22019250.296741337</v>
      </c>
      <c r="AA94" s="74">
        <f t="shared" si="95"/>
        <v>23566300.851525657</v>
      </c>
      <c r="AB94" s="74">
        <f t="shared" si="95"/>
        <v>24811835.175724119</v>
      </c>
      <c r="AC94" s="74">
        <f t="shared" si="95"/>
        <v>24378861.891545869</v>
      </c>
      <c r="AD94" s="74">
        <f t="shared" si="95"/>
        <v>21854505.923100278</v>
      </c>
      <c r="AE94" s="74">
        <f t="shared" si="95"/>
        <v>24073814.336163029</v>
      </c>
      <c r="AF94" s="74">
        <f t="shared" si="95"/>
        <v>26294837.682047244</v>
      </c>
      <c r="AG94" s="74">
        <f t="shared" ref="AG94" si="96">AG$82*AG89</f>
        <v>26425953.433111675</v>
      </c>
      <c r="AH94" s="74">
        <f t="shared" ref="AH94:AW94" si="97">AG94*(1+AH$85)</f>
        <v>27271583.942971248</v>
      </c>
      <c r="AI94" s="74">
        <f t="shared" si="97"/>
        <v>28144274.62914633</v>
      </c>
      <c r="AJ94" s="74">
        <f t="shared" si="97"/>
        <v>29044891.417279013</v>
      </c>
      <c r="AK94" s="74">
        <f t="shared" si="97"/>
        <v>29974327.942631941</v>
      </c>
      <c r="AL94" s="74">
        <f t="shared" si="97"/>
        <v>30933506.436796166</v>
      </c>
      <c r="AM94" s="74">
        <f t="shared" si="97"/>
        <v>31923378.642773643</v>
      </c>
      <c r="AN94" s="74">
        <f t="shared" si="97"/>
        <v>32944926.759342402</v>
      </c>
      <c r="AO94" s="74">
        <f t="shared" si="97"/>
        <v>33999164.41564136</v>
      </c>
      <c r="AP94" s="74">
        <f t="shared" si="97"/>
        <v>35087137.676941887</v>
      </c>
      <c r="AQ94" s="74">
        <f t="shared" si="97"/>
        <v>36209926.082604028</v>
      </c>
      <c r="AR94" s="74">
        <f t="shared" si="97"/>
        <v>37368643.717247359</v>
      </c>
      <c r="AS94" s="74">
        <f t="shared" si="97"/>
        <v>38564440.316199273</v>
      </c>
      <c r="AT94" s="74">
        <f t="shared" si="97"/>
        <v>39798502.406317651</v>
      </c>
      <c r="AU94" s="74">
        <f t="shared" si="97"/>
        <v>41072054.483319819</v>
      </c>
      <c r="AV94" s="74">
        <f t="shared" si="97"/>
        <v>42386360.226786055</v>
      </c>
      <c r="AW94" s="74">
        <f t="shared" si="97"/>
        <v>43742723.754043207</v>
      </c>
      <c r="AX94" s="74">
        <f t="shared" ref="AW94:BL96" si="98">AW94*(1+AX$85)</f>
        <v>45142490.91417259</v>
      </c>
      <c r="AY94" s="74">
        <f t="shared" si="98"/>
        <v>46587050.623426117</v>
      </c>
      <c r="AZ94" s="74">
        <f t="shared" si="98"/>
        <v>48077836.243375756</v>
      </c>
      <c r="BA94" s="74">
        <f t="shared" si="98"/>
        <v>49616327.003163785</v>
      </c>
      <c r="BB94" s="74">
        <f t="shared" si="98"/>
        <v>51204049.467265025</v>
      </c>
      <c r="BC94" s="74">
        <f t="shared" si="98"/>
        <v>52842579.050217509</v>
      </c>
      <c r="BD94" s="74">
        <f t="shared" si="98"/>
        <v>54533541.57982447</v>
      </c>
      <c r="BE94" s="74">
        <f t="shared" si="98"/>
        <v>56278614.910378851</v>
      </c>
      <c r="BF94" s="74">
        <f t="shared" si="98"/>
        <v>58079530.587510973</v>
      </c>
      <c r="BG94" s="74">
        <f t="shared" si="98"/>
        <v>59938075.56631133</v>
      </c>
      <c r="BH94" s="74">
        <f t="shared" si="98"/>
        <v>61856093.984433293</v>
      </c>
      <c r="BI94" s="74">
        <f t="shared" si="98"/>
        <v>63835488.991935164</v>
      </c>
      <c r="BJ94" s="74">
        <f t="shared" si="98"/>
        <v>65878224.639677092</v>
      </c>
      <c r="BK94" s="74">
        <f t="shared" si="98"/>
        <v>67986327.828146756</v>
      </c>
      <c r="BL94" s="74">
        <f t="shared" si="98"/>
        <v>70161890.318647459</v>
      </c>
      <c r="BM94" s="74">
        <f t="shared" ref="BM94:BM96" si="99">BL94*(1+BM$85)</f>
        <v>72407070.808844179</v>
      </c>
      <c r="BN94" s="74">
        <f t="shared" ref="BN94:BN96" si="100">BM94*(1+BN$85)</f>
        <v>74724097.074727193</v>
      </c>
      <c r="BO94" s="74">
        <f t="shared" ref="BO94:BO96" si="101">BN94*(1+BO$85)</f>
        <v>77115268.181118459</v>
      </c>
      <c r="BP94" s="74">
        <f t="shared" ref="BP94:BP96" si="102">BO94*(1+BP$85)</f>
        <v>79582956.762914255</v>
      </c>
      <c r="BQ94" s="74">
        <f t="shared" ref="BQ94:BQ96" si="103">BP94*(1+BQ$85)</f>
        <v>82129611.379327521</v>
      </c>
      <c r="BR94" s="74">
        <f t="shared" ref="BR94:BR96" si="104">BQ94*(1+BR$85)</f>
        <v>84757758.943466008</v>
      </c>
      <c r="BS94" s="74">
        <f t="shared" ref="BS94:BS96" si="105">BR94*(1+BS$85)</f>
        <v>87470007.22965692</v>
      </c>
      <c r="BT94" s="74">
        <f t="shared" ref="BT94:BT96" si="106">BS94*(1+BT$85)</f>
        <v>90269047.461005941</v>
      </c>
      <c r="BU94" s="74">
        <f t="shared" ref="BU94:BU96" si="107">BT94*(1+BU$85)</f>
        <v>93157656.979758129</v>
      </c>
      <c r="BV94" s="74">
        <f t="shared" ref="BV94:BV96" si="108">BU94*(1+BV$85)</f>
        <v>96138702.003110394</v>
      </c>
      <c r="BW94" s="74">
        <f t="shared" ref="BW94:BW96" si="109">BV94*(1+BW$85)</f>
        <v>99215140.467209935</v>
      </c>
      <c r="BX94" s="74">
        <f t="shared" ref="BX94:BX96" si="110">BW94*(1+BX$85)</f>
        <v>102390024.96216066</v>
      </c>
      <c r="BY94" s="74">
        <f t="shared" ref="BY94:BY96" si="111">BX94*(1+BY$85)</f>
        <v>105666505.76094981</v>
      </c>
      <c r="BZ94" s="74">
        <f t="shared" ref="BZ94:BZ96" si="112">BY94*(1+BZ$85)</f>
        <v>109047833.94530021</v>
      </c>
      <c r="CA94" s="74">
        <f t="shared" ref="CA94:CA96" si="113">BZ94*(1+CA$85)</f>
        <v>112537364.63154982</v>
      </c>
      <c r="CB94" s="74">
        <f t="shared" ref="CB94:CB96" si="114">CA94*(1+CB$85)</f>
        <v>116138560.29975942</v>
      </c>
      <c r="CC94" s="74">
        <f t="shared" ref="CC94:CC96" si="115">CB94*(1+CC$85)</f>
        <v>119854994.22935173</v>
      </c>
      <c r="CD94" s="74">
        <f t="shared" ref="CD94:CD96" si="116">CC94*(1+CD$85)</f>
        <v>123690354.04469098</v>
      </c>
      <c r="CE94" s="74">
        <f t="shared" ref="CE94:CE96" si="117">CD94*(1+CE$85)</f>
        <v>127648445.3741211</v>
      </c>
      <c r="CF94" s="74">
        <f t="shared" ref="CF94:CF96" si="118">CE94*(1+CF$85)</f>
        <v>131733195.62609299</v>
      </c>
      <c r="CG94" s="74">
        <f t="shared" ref="CG94:CG96" si="119">CF94*(1+CG$85)</f>
        <v>135948657.88612798</v>
      </c>
      <c r="CH94" s="74">
        <f t="shared" ref="CH94:CH96" si="120">CG94*(1+CH$85)</f>
        <v>140299014.93848407</v>
      </c>
      <c r="CI94" s="74">
        <f t="shared" ref="CI94:CI96" si="121">CH94*(1+CI$85)</f>
        <v>144788583.41651556</v>
      </c>
      <c r="CJ94" s="74">
        <f t="shared" ref="CJ94:CJ96" si="122">CI94*(1+CJ$85)</f>
        <v>149421818.08584407</v>
      </c>
      <c r="CK94" s="74">
        <f t="shared" ref="CK94:CK96" si="123">CJ94*(1+CK$85)</f>
        <v>154203316.2645911</v>
      </c>
      <c r="CL94" s="74">
        <f t="shared" ref="CL94:CL96" si="124">CK94*(1+CL$85)</f>
        <v>159137822.38505802</v>
      </c>
      <c r="CM94" s="74">
        <f t="shared" ref="CM94:CM96" si="125">CL94*(1+CM$85)</f>
        <v>164230232.70137987</v>
      </c>
      <c r="CN94" s="74">
        <f t="shared" ref="CN94:CN96" si="126">CM94*(1+CN$85)</f>
        <v>169485600.14782402</v>
      </c>
      <c r="CO94" s="74">
        <f t="shared" ref="CO94:CO96" si="127">CN94*(1+CO$85)</f>
        <v>174909139.35255438</v>
      </c>
      <c r="CP94" s="74">
        <f t="shared" ref="CP94:CP96" si="128">CO94*(1+CP$85)</f>
        <v>180506231.81183612</v>
      </c>
      <c r="CQ94" s="74">
        <f t="shared" ref="CQ94:CQ96" si="129">CP94*(1+CQ$85)</f>
        <v>186282431.22981489</v>
      </c>
      <c r="CR94" s="74">
        <f t="shared" ref="CR94:CR96" si="130">CQ94*(1+CR$85)</f>
        <v>192243469.02916896</v>
      </c>
      <c r="CS94" s="74">
        <f t="shared" ref="CS94:CS96" si="131">CR94*(1+CS$85)</f>
        <v>198395260.03810239</v>
      </c>
      <c r="CT94" s="74">
        <f t="shared" ref="CT94:CT96" si="132">CS94*(1+CT$85)</f>
        <v>204743908.35932168</v>
      </c>
      <c r="CU94" s="74">
        <f t="shared" ref="CU94:CU96" si="133">CT94*(1+CU$85)</f>
        <v>211295713.42681998</v>
      </c>
      <c r="CV94" s="74">
        <f t="shared" ref="CV94:CV96" si="134">CU94*(1+CV$85)</f>
        <v>218057176.25647822</v>
      </c>
      <c r="CW94" s="74">
        <f t="shared" ref="CW94:CW96" si="135">CV94*(1+CW$85)</f>
        <v>225035005.89668554</v>
      </c>
      <c r="CX94" s="74">
        <f t="shared" ref="CX94:CX96" si="136">CW94*(1+CX$85)</f>
        <v>232236126.08537948</v>
      </c>
      <c r="CY94" s="74">
        <f t="shared" ref="CY94:CY96" si="137">CX94*(1+CY$85)</f>
        <v>239667682.12011164</v>
      </c>
      <c r="CZ94" s="74">
        <f t="shared" ref="CZ94:CZ96" si="138">CY94*(1+CZ$85)</f>
        <v>247337047.94795522</v>
      </c>
      <c r="DA94" s="74">
        <f t="shared" ref="DA94:DA96" si="139">CZ94*(1+DA$85)</f>
        <v>255251833.48228979</v>
      </c>
      <c r="DB94" s="74">
        <f t="shared" ref="DB94:DB96" si="140">DA94*(1+DB$85)</f>
        <v>263419892.15372306</v>
      </c>
      <c r="DC94" s="74">
        <f t="shared" ref="DC94:DC96" si="141">DB94*(1+DC$85)</f>
        <v>271849328.7026422</v>
      </c>
      <c r="DD94" s="74">
        <f t="shared" ref="DD94:DD96" si="142">DC94*(1+DD$85)</f>
        <v>280548507.22112674</v>
      </c>
      <c r="DE94" s="74">
        <f t="shared" ref="DE94:DE96" si="143">DD94*(1+DE$85)</f>
        <v>289526059.4522028</v>
      </c>
      <c r="DF94" s="74">
        <f t="shared" ref="DF94:DF96" si="144">DE94*(1+DF$85)</f>
        <v>298790893.35467327</v>
      </c>
      <c r="DG94" s="74">
        <f t="shared" ref="DG94:DG96" si="145">DF94*(1+DG$85)</f>
        <v>308352201.9420228</v>
      </c>
      <c r="DH94" s="74">
        <f t="shared" ref="DH94:DH96" si="146">DG94*(1+DH$85)</f>
        <v>318219472.40416753</v>
      </c>
      <c r="DI94" s="74">
        <f t="shared" ref="DI94:DI96" si="147">DH94*(1+DI$85)</f>
        <v>328402495.52110088</v>
      </c>
      <c r="DJ94" s="74">
        <f t="shared" ref="DJ94:DJ96" si="148">DI94*(1+DJ$85)</f>
        <v>338911375.37777615</v>
      </c>
    </row>
    <row r="95" spans="2:114" x14ac:dyDescent="0.2">
      <c r="B95" s="236" t="str">
        <f t="shared" ref="B95:B96" si="149">B90</f>
        <v>Non-Steel Alloys</v>
      </c>
      <c r="C95" s="65" t="s">
        <v>2</v>
      </c>
      <c r="D95" s="74">
        <f t="shared" ref="D95:AF95" si="150">D$82*D90</f>
        <v>432824.11048215284</v>
      </c>
      <c r="E95" s="74">
        <f t="shared" si="150"/>
        <v>445384.47657259443</v>
      </c>
      <c r="F95" s="74">
        <f t="shared" si="150"/>
        <v>452107.91467445716</v>
      </c>
      <c r="G95" s="74">
        <f t="shared" si="150"/>
        <v>460147.46815391874</v>
      </c>
      <c r="H95" s="74">
        <f t="shared" si="150"/>
        <v>467019.46905443579</v>
      </c>
      <c r="I95" s="74">
        <f t="shared" si="150"/>
        <v>503331.52557878935</v>
      </c>
      <c r="J95" s="74">
        <f t="shared" si="150"/>
        <v>524986.19722171745</v>
      </c>
      <c r="K95" s="74">
        <f t="shared" si="150"/>
        <v>533741.21228917455</v>
      </c>
      <c r="L95" s="74">
        <f t="shared" si="150"/>
        <v>500906.58245649765</v>
      </c>
      <c r="M95" s="74">
        <f t="shared" si="150"/>
        <v>509501.15222275257</v>
      </c>
      <c r="N95" s="74">
        <f t="shared" si="150"/>
        <v>543945.51776891481</v>
      </c>
      <c r="O95" s="74">
        <f t="shared" si="150"/>
        <v>582459.1984090507</v>
      </c>
      <c r="P95" s="74">
        <f t="shared" si="150"/>
        <v>637169.46905443585</v>
      </c>
      <c r="Q95" s="74">
        <f t="shared" si="150"/>
        <v>662477.42808270489</v>
      </c>
      <c r="R95" s="74">
        <f t="shared" si="150"/>
        <v>776462.40423926304</v>
      </c>
      <c r="S95" s="74">
        <f t="shared" si="150"/>
        <v>896970.88251150982</v>
      </c>
      <c r="T95" s="74">
        <f t="shared" si="150"/>
        <v>1045343.4063166833</v>
      </c>
      <c r="U95" s="74">
        <f t="shared" si="150"/>
        <v>1139604.7323523629</v>
      </c>
      <c r="V95" s="74">
        <f t="shared" si="150"/>
        <v>1240879.3102847654</v>
      </c>
      <c r="W95" s="74">
        <f t="shared" si="150"/>
        <v>1039529.6524630993</v>
      </c>
      <c r="X95" s="74">
        <f t="shared" si="150"/>
        <v>1383171.2559433051</v>
      </c>
      <c r="Y95" s="74">
        <f t="shared" si="150"/>
        <v>1647077.8076277396</v>
      </c>
      <c r="Z95" s="74">
        <f t="shared" si="150"/>
        <v>1626421.8969183944</v>
      </c>
      <c r="AA95" s="74">
        <f t="shared" si="150"/>
        <v>1740692.6765331451</v>
      </c>
      <c r="AB95" s="74">
        <f t="shared" si="150"/>
        <v>1832692.3709341679</v>
      </c>
      <c r="AC95" s="74">
        <f t="shared" si="150"/>
        <v>1800711.3897164562</v>
      </c>
      <c r="AD95" s="74">
        <f t="shared" si="150"/>
        <v>1614253.2784108161</v>
      </c>
      <c r="AE95" s="74">
        <f t="shared" si="150"/>
        <v>1778179.4680120421</v>
      </c>
      <c r="AF95" s="74">
        <f t="shared" si="150"/>
        <v>1942232.3287875806</v>
      </c>
      <c r="AG95" s="74">
        <f t="shared" ref="AG95" si="151">AG$82*AG90</f>
        <v>1951917.0149457487</v>
      </c>
      <c r="AH95" s="74">
        <f t="shared" ref="AH95:AV96" si="152">AG95*(1+AH$85)</f>
        <v>2014378.3594240127</v>
      </c>
      <c r="AI95" s="74">
        <f t="shared" si="152"/>
        <v>2078838.4669255812</v>
      </c>
      <c r="AJ95" s="74">
        <f t="shared" si="152"/>
        <v>2145361.2978671999</v>
      </c>
      <c r="AK95" s="74">
        <f t="shared" si="152"/>
        <v>2214012.8593989504</v>
      </c>
      <c r="AL95" s="74">
        <f t="shared" si="152"/>
        <v>2284861.2708997168</v>
      </c>
      <c r="AM95" s="74">
        <f t="shared" si="152"/>
        <v>2357976.8315685079</v>
      </c>
      <c r="AN95" s="74">
        <f t="shared" si="152"/>
        <v>2433432.0901787002</v>
      </c>
      <c r="AO95" s="74">
        <f t="shared" si="152"/>
        <v>2511301.9170644186</v>
      </c>
      <c r="AP95" s="74">
        <f t="shared" si="152"/>
        <v>2591663.5784104802</v>
      </c>
      <c r="AQ95" s="74">
        <f t="shared" si="152"/>
        <v>2674596.8129196158</v>
      </c>
      <c r="AR95" s="74">
        <f t="shared" si="152"/>
        <v>2760183.9109330433</v>
      </c>
      <c r="AS95" s="74">
        <f t="shared" si="152"/>
        <v>2848509.7960829008</v>
      </c>
      <c r="AT95" s="74">
        <f t="shared" si="152"/>
        <v>2939662.1095575537</v>
      </c>
      <c r="AU95" s="74">
        <f t="shared" si="152"/>
        <v>3033731.2970633954</v>
      </c>
      <c r="AV95" s="74">
        <f t="shared" si="152"/>
        <v>3130810.698569424</v>
      </c>
      <c r="AW95" s="74">
        <f t="shared" si="98"/>
        <v>3230996.6409236458</v>
      </c>
      <c r="AX95" s="74">
        <f t="shared" si="98"/>
        <v>3334388.5334332027</v>
      </c>
      <c r="AY95" s="74">
        <f t="shared" si="98"/>
        <v>3441088.9665030651</v>
      </c>
      <c r="AZ95" s="74">
        <f t="shared" si="98"/>
        <v>3551203.8134311633</v>
      </c>
      <c r="BA95" s="74">
        <f t="shared" si="98"/>
        <v>3664842.3354609609</v>
      </c>
      <c r="BB95" s="74">
        <f t="shared" si="98"/>
        <v>3782117.2901957119</v>
      </c>
      <c r="BC95" s="74">
        <f t="shared" si="98"/>
        <v>3903145.0434819749</v>
      </c>
      <c r="BD95" s="74">
        <f t="shared" si="98"/>
        <v>4028045.6848733984</v>
      </c>
      <c r="BE95" s="74">
        <f t="shared" si="98"/>
        <v>4156943.1467893473</v>
      </c>
      <c r="BF95" s="74">
        <f t="shared" si="98"/>
        <v>4289965.3274866063</v>
      </c>
      <c r="BG95" s="74">
        <f t="shared" si="98"/>
        <v>4427244.2179661775</v>
      </c>
      <c r="BH95" s="74">
        <f t="shared" si="98"/>
        <v>4568916.0329410955</v>
      </c>
      <c r="BI95" s="74">
        <f t="shared" si="98"/>
        <v>4715121.345995211</v>
      </c>
      <c r="BJ95" s="74">
        <f t="shared" si="98"/>
        <v>4866005.2290670583</v>
      </c>
      <c r="BK95" s="74">
        <f t="shared" si="98"/>
        <v>5021717.3963972041</v>
      </c>
      <c r="BL95" s="74">
        <f t="shared" si="98"/>
        <v>5182412.3530819146</v>
      </c>
      <c r="BM95" s="74">
        <f t="shared" si="99"/>
        <v>5348249.548380536</v>
      </c>
      <c r="BN95" s="74">
        <f t="shared" si="100"/>
        <v>5519393.5339287138</v>
      </c>
      <c r="BO95" s="74">
        <f t="shared" si="101"/>
        <v>5696014.127014433</v>
      </c>
      <c r="BP95" s="74">
        <f t="shared" si="102"/>
        <v>5878286.579078895</v>
      </c>
      <c r="BQ95" s="74">
        <f t="shared" si="103"/>
        <v>6066391.7496094201</v>
      </c>
      <c r="BR95" s="74">
        <f t="shared" si="104"/>
        <v>6260516.285596922</v>
      </c>
      <c r="BS95" s="74">
        <f t="shared" si="105"/>
        <v>6460852.8067360241</v>
      </c>
      <c r="BT95" s="74">
        <f t="shared" si="106"/>
        <v>6667600.0965515766</v>
      </c>
      <c r="BU95" s="74">
        <f t="shared" si="107"/>
        <v>6880963.2996412273</v>
      </c>
      <c r="BV95" s="74">
        <f t="shared" si="108"/>
        <v>7101154.125229747</v>
      </c>
      <c r="BW95" s="74">
        <f t="shared" si="109"/>
        <v>7328391.0572370989</v>
      </c>
      <c r="BX95" s="74">
        <f t="shared" si="110"/>
        <v>7562899.5710686864</v>
      </c>
      <c r="BY95" s="74">
        <f t="shared" si="111"/>
        <v>7804912.3573428849</v>
      </c>
      <c r="BZ95" s="74">
        <f t="shared" si="112"/>
        <v>8054669.5527778575</v>
      </c>
      <c r="CA95" s="74">
        <f t="shared" si="113"/>
        <v>8312418.9784667492</v>
      </c>
      <c r="CB95" s="74">
        <f t="shared" si="114"/>
        <v>8578416.3857776858</v>
      </c>
      <c r="CC95" s="74">
        <f t="shared" si="115"/>
        <v>8852925.7101225723</v>
      </c>
      <c r="CD95" s="74">
        <f t="shared" si="116"/>
        <v>9136219.3328464944</v>
      </c>
      <c r="CE95" s="74">
        <f t="shared" si="117"/>
        <v>9428578.3514975831</v>
      </c>
      <c r="CF95" s="74">
        <f t="shared" si="118"/>
        <v>9730292.858745506</v>
      </c>
      <c r="CG95" s="74">
        <f t="shared" si="119"/>
        <v>10041662.230225362</v>
      </c>
      <c r="CH95" s="74">
        <f t="shared" si="120"/>
        <v>10362995.421592575</v>
      </c>
      <c r="CI95" s="74">
        <f t="shared" si="121"/>
        <v>10694611.275083538</v>
      </c>
      <c r="CJ95" s="74">
        <f t="shared" si="122"/>
        <v>11036838.835886212</v>
      </c>
      <c r="CK95" s="74">
        <f t="shared" si="123"/>
        <v>11390017.678634571</v>
      </c>
      <c r="CL95" s="74">
        <f t="shared" si="124"/>
        <v>11754498.244350877</v>
      </c>
      <c r="CM95" s="74">
        <f t="shared" si="125"/>
        <v>12130642.188170105</v>
      </c>
      <c r="CN95" s="74">
        <f t="shared" si="126"/>
        <v>12518822.738191549</v>
      </c>
      <c r="CO95" s="74">
        <f t="shared" si="127"/>
        <v>12919425.065813679</v>
      </c>
      <c r="CP95" s="74">
        <f t="shared" si="128"/>
        <v>13332846.667919718</v>
      </c>
      <c r="CQ95" s="74">
        <f t="shared" si="129"/>
        <v>13759497.761293149</v>
      </c>
      <c r="CR95" s="74">
        <f t="shared" si="130"/>
        <v>14199801.689654529</v>
      </c>
      <c r="CS95" s="74">
        <f t="shared" si="131"/>
        <v>14654195.343723474</v>
      </c>
      <c r="CT95" s="74">
        <f t="shared" si="132"/>
        <v>15123129.594722625</v>
      </c>
      <c r="CU95" s="74">
        <f t="shared" si="133"/>
        <v>15607069.74175375</v>
      </c>
      <c r="CV95" s="74">
        <f t="shared" si="134"/>
        <v>16106495.973489869</v>
      </c>
      <c r="CW95" s="74">
        <f t="shared" si="135"/>
        <v>16621903.844641546</v>
      </c>
      <c r="CX95" s="74">
        <f t="shared" si="136"/>
        <v>17153804.767670076</v>
      </c>
      <c r="CY95" s="74">
        <f t="shared" si="137"/>
        <v>17702726.52023552</v>
      </c>
      <c r="CZ95" s="74">
        <f t="shared" si="138"/>
        <v>18269213.768883057</v>
      </c>
      <c r="DA95" s="74">
        <f t="shared" si="139"/>
        <v>18853828.609487314</v>
      </c>
      <c r="DB95" s="74">
        <f t="shared" si="140"/>
        <v>19457151.124990907</v>
      </c>
      <c r="DC95" s="74">
        <f t="shared" si="141"/>
        <v>20079779.960990615</v>
      </c>
      <c r="DD95" s="74">
        <f t="shared" si="142"/>
        <v>20722332.919742316</v>
      </c>
      <c r="DE95" s="74">
        <f t="shared" si="143"/>
        <v>21385447.573174071</v>
      </c>
      <c r="DF95" s="74">
        <f t="shared" si="144"/>
        <v>22069781.895515643</v>
      </c>
      <c r="DG95" s="74">
        <f t="shared" si="145"/>
        <v>22776014.916172143</v>
      </c>
      <c r="DH95" s="74">
        <f t="shared" si="146"/>
        <v>23504847.393489651</v>
      </c>
      <c r="DI95" s="74">
        <f t="shared" si="147"/>
        <v>24257002.510081321</v>
      </c>
      <c r="DJ95" s="74">
        <f t="shared" si="148"/>
        <v>25033226.590403926</v>
      </c>
    </row>
    <row r="96" spans="2:114" x14ac:dyDescent="0.2">
      <c r="B96" s="236" t="str">
        <f t="shared" si="149"/>
        <v>Chemical Manufacture</v>
      </c>
      <c r="C96" s="65" t="s">
        <v>2</v>
      </c>
      <c r="D96" s="74">
        <f t="shared" ref="D96:AF96" si="153">D$82*D91</f>
        <v>366235.78579259088</v>
      </c>
      <c r="E96" s="74">
        <f t="shared" si="153"/>
        <v>376863.78786911833</v>
      </c>
      <c r="F96" s="74">
        <f t="shared" si="153"/>
        <v>382552.85087838682</v>
      </c>
      <c r="G96" s="74">
        <f t="shared" si="153"/>
        <v>389355.54997639277</v>
      </c>
      <c r="H96" s="74">
        <f t="shared" si="153"/>
        <v>395170.31996913796</v>
      </c>
      <c r="I96" s="74">
        <f t="shared" si="153"/>
        <v>425895.90625897562</v>
      </c>
      <c r="J96" s="74">
        <f t="shared" si="153"/>
        <v>444219.08995683782</v>
      </c>
      <c r="K96" s="74">
        <f t="shared" si="153"/>
        <v>451627.17962930159</v>
      </c>
      <c r="L96" s="74">
        <f t="shared" si="153"/>
        <v>423844.03130934417</v>
      </c>
      <c r="M96" s="74">
        <f t="shared" si="153"/>
        <v>431116.35957309837</v>
      </c>
      <c r="N96" s="74">
        <f t="shared" si="153"/>
        <v>460261.59195831255</v>
      </c>
      <c r="O96" s="74">
        <f t="shared" si="153"/>
        <v>492850.09096150438</v>
      </c>
      <c r="P96" s="74">
        <f t="shared" si="153"/>
        <v>539143.39689221489</v>
      </c>
      <c r="Q96" s="74">
        <f t="shared" si="153"/>
        <v>560557.82376228878</v>
      </c>
      <c r="R96" s="74">
        <f t="shared" si="153"/>
        <v>657006.64974091493</v>
      </c>
      <c r="S96" s="74">
        <f t="shared" si="153"/>
        <v>758975.36212512373</v>
      </c>
      <c r="T96" s="74">
        <f t="shared" si="153"/>
        <v>884521.34380642429</v>
      </c>
      <c r="U96" s="74">
        <f t="shared" si="153"/>
        <v>964280.92737507634</v>
      </c>
      <c r="V96" s="74">
        <f t="shared" si="153"/>
        <v>1049974.8010101861</v>
      </c>
      <c r="W96" s="74">
        <f t="shared" si="153"/>
        <v>879602.01362262247</v>
      </c>
      <c r="X96" s="74">
        <f t="shared" si="153"/>
        <v>1170375.6781058735</v>
      </c>
      <c r="Y96" s="74">
        <f t="shared" si="153"/>
        <v>1393681.2218388566</v>
      </c>
      <c r="Z96" s="74">
        <f t="shared" si="153"/>
        <v>1376203.1435463335</v>
      </c>
      <c r="AA96" s="74">
        <f t="shared" si="153"/>
        <v>1472893.8032203536</v>
      </c>
      <c r="AB96" s="74">
        <f t="shared" si="153"/>
        <v>1550739.6984827574</v>
      </c>
      <c r="AC96" s="74">
        <f t="shared" si="153"/>
        <v>1523678.8682216168</v>
      </c>
      <c r="AD96" s="74">
        <f t="shared" si="153"/>
        <v>1365906.6201937674</v>
      </c>
      <c r="AE96" s="74">
        <f t="shared" si="153"/>
        <v>1504613.3960101893</v>
      </c>
      <c r="AF96" s="74">
        <f t="shared" si="153"/>
        <v>1643427.3551279528</v>
      </c>
      <c r="AG96" s="74">
        <f t="shared" ref="AG96" si="154">AG$82*AG91</f>
        <v>1651622.0895694797</v>
      </c>
      <c r="AH96" s="74">
        <f t="shared" si="152"/>
        <v>1704473.996435703</v>
      </c>
      <c r="AI96" s="74">
        <f t="shared" si="152"/>
        <v>1759017.1643216456</v>
      </c>
      <c r="AJ96" s="74">
        <f t="shared" si="152"/>
        <v>1815305.7135799383</v>
      </c>
      <c r="AK96" s="74">
        <f t="shared" si="152"/>
        <v>1873395.4964144963</v>
      </c>
      <c r="AL96" s="74">
        <f t="shared" si="152"/>
        <v>1933344.1522997604</v>
      </c>
      <c r="AM96" s="74">
        <f t="shared" si="152"/>
        <v>1995211.1651733527</v>
      </c>
      <c r="AN96" s="74">
        <f t="shared" si="152"/>
        <v>2059057.9224589001</v>
      </c>
      <c r="AO96" s="74">
        <f t="shared" si="152"/>
        <v>2124947.775977585</v>
      </c>
      <c r="AP96" s="74">
        <f t="shared" si="152"/>
        <v>2192946.1048088679</v>
      </c>
      <c r="AQ96" s="74">
        <f t="shared" si="152"/>
        <v>2263120.3801627518</v>
      </c>
      <c r="AR96" s="74">
        <f t="shared" si="152"/>
        <v>2335540.23232796</v>
      </c>
      <c r="AS96" s="74">
        <f t="shared" si="152"/>
        <v>2410277.5197624546</v>
      </c>
      <c r="AT96" s="74">
        <f t="shared" si="152"/>
        <v>2487406.4003948532</v>
      </c>
      <c r="AU96" s="74">
        <f t="shared" si="152"/>
        <v>2567003.4052074887</v>
      </c>
      <c r="AV96" s="74">
        <f t="shared" si="152"/>
        <v>2649147.5141741284</v>
      </c>
      <c r="AW96" s="74">
        <f t="shared" si="98"/>
        <v>2733920.2346277004</v>
      </c>
      <c r="AX96" s="74">
        <f t="shared" si="98"/>
        <v>2821405.6821357869</v>
      </c>
      <c r="AY96" s="74">
        <f t="shared" si="98"/>
        <v>2911690.6639641323</v>
      </c>
      <c r="AZ96" s="74">
        <f t="shared" si="98"/>
        <v>3004864.7652109847</v>
      </c>
      <c r="BA96" s="74">
        <f t="shared" si="98"/>
        <v>3101020.4376977365</v>
      </c>
      <c r="BB96" s="74">
        <f t="shared" si="98"/>
        <v>3200253.091704064</v>
      </c>
      <c r="BC96" s="74">
        <f t="shared" si="98"/>
        <v>3302661.1906385943</v>
      </c>
      <c r="BD96" s="74">
        <f t="shared" si="98"/>
        <v>3408346.3487390294</v>
      </c>
      <c r="BE96" s="74">
        <f t="shared" si="98"/>
        <v>3517413.4318986782</v>
      </c>
      <c r="BF96" s="74">
        <f t="shared" si="98"/>
        <v>3629970.6617194358</v>
      </c>
      <c r="BG96" s="74">
        <f t="shared" si="98"/>
        <v>3746129.7228944581</v>
      </c>
      <c r="BH96" s="74">
        <f t="shared" si="98"/>
        <v>3866005.8740270808</v>
      </c>
      <c r="BI96" s="74">
        <f t="shared" si="98"/>
        <v>3989718.0619959477</v>
      </c>
      <c r="BJ96" s="74">
        <f t="shared" si="98"/>
        <v>4117389.0399798183</v>
      </c>
      <c r="BK96" s="74">
        <f t="shared" si="98"/>
        <v>4249145.4892591722</v>
      </c>
      <c r="BL96" s="74">
        <f t="shared" si="98"/>
        <v>4385118.1449154662</v>
      </c>
      <c r="BM96" s="74">
        <f t="shared" si="99"/>
        <v>4525441.9255527612</v>
      </c>
      <c r="BN96" s="74">
        <f t="shared" si="100"/>
        <v>4670256.0671704495</v>
      </c>
      <c r="BO96" s="74">
        <f t="shared" si="101"/>
        <v>4819704.2613199037</v>
      </c>
      <c r="BP96" s="74">
        <f t="shared" si="102"/>
        <v>4973934.797682141</v>
      </c>
      <c r="BQ96" s="74">
        <f t="shared" si="103"/>
        <v>5133100.71120797</v>
      </c>
      <c r="BR96" s="74">
        <f t="shared" si="104"/>
        <v>5297359.9339666255</v>
      </c>
      <c r="BS96" s="74">
        <f t="shared" si="105"/>
        <v>5466875.4518535575</v>
      </c>
      <c r="BT96" s="74">
        <f t="shared" si="106"/>
        <v>5641815.4663128713</v>
      </c>
      <c r="BU96" s="74">
        <f t="shared" si="107"/>
        <v>5822353.561234883</v>
      </c>
      <c r="BV96" s="74">
        <f t="shared" si="108"/>
        <v>6008668.8751943996</v>
      </c>
      <c r="BW96" s="74">
        <f t="shared" si="109"/>
        <v>6200946.2792006209</v>
      </c>
      <c r="BX96" s="74">
        <f t="shared" si="110"/>
        <v>6399376.5601350414</v>
      </c>
      <c r="BY96" s="74">
        <f t="shared" si="111"/>
        <v>6604156.6100593628</v>
      </c>
      <c r="BZ96" s="74">
        <f t="shared" si="112"/>
        <v>6815489.6215812629</v>
      </c>
      <c r="CA96" s="74">
        <f t="shared" si="113"/>
        <v>7033585.2894718638</v>
      </c>
      <c r="CB96" s="74">
        <f t="shared" si="114"/>
        <v>7258660.0187349636</v>
      </c>
      <c r="CC96" s="74">
        <f t="shared" si="115"/>
        <v>7490937.1393344831</v>
      </c>
      <c r="CD96" s="74">
        <f t="shared" si="116"/>
        <v>7730647.1277931863</v>
      </c>
      <c r="CE96" s="74">
        <f t="shared" si="117"/>
        <v>7978027.8358825687</v>
      </c>
      <c r="CF96" s="74">
        <f t="shared" si="118"/>
        <v>8233324.7266308116</v>
      </c>
      <c r="CG96" s="74">
        <f t="shared" si="119"/>
        <v>8496791.1178829987</v>
      </c>
      <c r="CH96" s="74">
        <f t="shared" si="120"/>
        <v>8768688.4336552545</v>
      </c>
      <c r="CI96" s="74">
        <f t="shared" si="121"/>
        <v>9049286.4635322224</v>
      </c>
      <c r="CJ96" s="74">
        <f t="shared" si="122"/>
        <v>9338863.6303652544</v>
      </c>
      <c r="CK96" s="74">
        <f t="shared" si="123"/>
        <v>9637707.2665369436</v>
      </c>
      <c r="CL96" s="74">
        <f t="shared" si="124"/>
        <v>9946113.899066126</v>
      </c>
      <c r="CM96" s="74">
        <f t="shared" si="125"/>
        <v>10264389.543836242</v>
      </c>
      <c r="CN96" s="74">
        <f t="shared" si="126"/>
        <v>10592850.009239001</v>
      </c>
      <c r="CO96" s="74">
        <f t="shared" si="127"/>
        <v>10931821.209534649</v>
      </c>
      <c r="CP96" s="74">
        <f t="shared" si="128"/>
        <v>11281639.488239758</v>
      </c>
      <c r="CQ96" s="74">
        <f t="shared" si="129"/>
        <v>11642651.95186343</v>
      </c>
      <c r="CR96" s="74">
        <f t="shared" si="130"/>
        <v>12015216.81432306</v>
      </c>
      <c r="CS96" s="74">
        <f t="shared" si="131"/>
        <v>12399703.752381399</v>
      </c>
      <c r="CT96" s="74">
        <f t="shared" si="132"/>
        <v>12796494.272457605</v>
      </c>
      <c r="CU96" s="74">
        <f t="shared" si="133"/>
        <v>13205982.089176249</v>
      </c>
      <c r="CV96" s="74">
        <f t="shared" si="134"/>
        <v>13628573.516029889</v>
      </c>
      <c r="CW96" s="74">
        <f t="shared" si="135"/>
        <v>14064687.868542846</v>
      </c>
      <c r="CX96" s="74">
        <f t="shared" si="136"/>
        <v>14514757.880336218</v>
      </c>
      <c r="CY96" s="74">
        <f t="shared" si="137"/>
        <v>14979230.132506978</v>
      </c>
      <c r="CZ96" s="74">
        <f t="shared" si="138"/>
        <v>15458565.496747201</v>
      </c>
      <c r="DA96" s="74">
        <f t="shared" si="139"/>
        <v>15953239.592643112</v>
      </c>
      <c r="DB96" s="74">
        <f t="shared" si="140"/>
        <v>16463743.259607691</v>
      </c>
      <c r="DC96" s="74">
        <f t="shared" si="141"/>
        <v>16990583.043915138</v>
      </c>
      <c r="DD96" s="74">
        <f t="shared" si="142"/>
        <v>17534281.701320421</v>
      </c>
      <c r="DE96" s="74">
        <f t="shared" si="143"/>
        <v>18095378.715762675</v>
      </c>
      <c r="DF96" s="74">
        <f t="shared" si="144"/>
        <v>18674430.834667079</v>
      </c>
      <c r="DG96" s="74">
        <f t="shared" si="145"/>
        <v>19272012.621376425</v>
      </c>
      <c r="DH96" s="74">
        <f t="shared" si="146"/>
        <v>19888717.025260471</v>
      </c>
      <c r="DI96" s="74">
        <f t="shared" si="147"/>
        <v>20525155.970068805</v>
      </c>
      <c r="DJ96" s="74">
        <f t="shared" si="148"/>
        <v>21181960.961111009</v>
      </c>
    </row>
    <row r="97" spans="2:114" x14ac:dyDescent="0.2">
      <c r="B97" s="64" t="s">
        <v>58</v>
      </c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</row>
    <row r="98" spans="2:114" x14ac:dyDescent="0.2">
      <c r="B98" s="236" t="str">
        <f>B89</f>
        <v>Steel (all forms)</v>
      </c>
      <c r="C98" s="65" t="s">
        <v>2</v>
      </c>
      <c r="D98" s="74">
        <f t="shared" ref="D98:AF98" si="155">D$82*D89</f>
        <v>5859772.572681454</v>
      </c>
      <c r="E98" s="74">
        <f t="shared" si="155"/>
        <v>6029820.6059058933</v>
      </c>
      <c r="F98" s="74">
        <f t="shared" si="155"/>
        <v>6120845.6140541891</v>
      </c>
      <c r="G98" s="74">
        <f t="shared" si="155"/>
        <v>6229688.7996222842</v>
      </c>
      <c r="H98" s="74">
        <f t="shared" si="155"/>
        <v>6322725.1195062073</v>
      </c>
      <c r="I98" s="74">
        <f t="shared" si="155"/>
        <v>6814334.5001436099</v>
      </c>
      <c r="J98" s="74">
        <f t="shared" si="155"/>
        <v>7107505.4393094052</v>
      </c>
      <c r="K98" s="74">
        <f t="shared" si="155"/>
        <v>7226034.8740688255</v>
      </c>
      <c r="L98" s="74">
        <f t="shared" si="155"/>
        <v>6781504.5009495066</v>
      </c>
      <c r="M98" s="74">
        <f t="shared" si="155"/>
        <v>6897861.7531695738</v>
      </c>
      <c r="N98" s="74">
        <f t="shared" si="155"/>
        <v>7364185.4713330008</v>
      </c>
      <c r="O98" s="74">
        <f t="shared" si="155"/>
        <v>7885601.4553840701</v>
      </c>
      <c r="P98" s="74">
        <f t="shared" si="155"/>
        <v>8626294.3502754383</v>
      </c>
      <c r="Q98" s="74">
        <f t="shared" si="155"/>
        <v>8968925.1801966205</v>
      </c>
      <c r="R98" s="74">
        <f t="shared" si="155"/>
        <v>10512106.395854639</v>
      </c>
      <c r="S98" s="74">
        <f t="shared" si="155"/>
        <v>12143605.79400198</v>
      </c>
      <c r="T98" s="74">
        <f t="shared" si="155"/>
        <v>14152341.500902789</v>
      </c>
      <c r="U98" s="74">
        <f t="shared" si="155"/>
        <v>15428494.838001221</v>
      </c>
      <c r="V98" s="74">
        <f t="shared" si="155"/>
        <v>16799596.816162977</v>
      </c>
      <c r="W98" s="74">
        <f t="shared" si="155"/>
        <v>14073632.21796196</v>
      </c>
      <c r="X98" s="74">
        <f t="shared" si="155"/>
        <v>18726010.849693976</v>
      </c>
      <c r="Y98" s="74">
        <f t="shared" si="155"/>
        <v>22298899.549421705</v>
      </c>
      <c r="Z98" s="74">
        <f t="shared" si="155"/>
        <v>22019250.296741337</v>
      </c>
      <c r="AA98" s="74">
        <f t="shared" si="155"/>
        <v>23566300.851525657</v>
      </c>
      <c r="AB98" s="74">
        <f t="shared" si="155"/>
        <v>24811835.175724119</v>
      </c>
      <c r="AC98" s="74">
        <f t="shared" si="155"/>
        <v>24378861.891545869</v>
      </c>
      <c r="AD98" s="74">
        <f t="shared" si="155"/>
        <v>21854505.923100278</v>
      </c>
      <c r="AE98" s="74">
        <f t="shared" si="155"/>
        <v>24073814.336163029</v>
      </c>
      <c r="AF98" s="74">
        <f t="shared" si="155"/>
        <v>26294837.682047244</v>
      </c>
      <c r="AG98" s="74">
        <f t="shared" ref="AG98" si="156">AG$82*AG89</f>
        <v>26425953.433111675</v>
      </c>
      <c r="AH98" s="74">
        <f t="shared" ref="AH98:AH100" si="157">AH94</f>
        <v>27271583.942971248</v>
      </c>
      <c r="AI98" s="74">
        <f t="shared" ref="AI98:AX100" si="158">AH98*(1+AI$86)</f>
        <v>28144274.62914633</v>
      </c>
      <c r="AJ98" s="74">
        <f t="shared" si="158"/>
        <v>29044891.417279013</v>
      </c>
      <c r="AK98" s="74">
        <f t="shared" si="158"/>
        <v>29974327.942631941</v>
      </c>
      <c r="AL98" s="74">
        <f t="shared" si="158"/>
        <v>30933506.436796166</v>
      </c>
      <c r="AM98" s="74">
        <f t="shared" si="158"/>
        <v>31923378.642773643</v>
      </c>
      <c r="AN98" s="74">
        <f t="shared" si="158"/>
        <v>32944926.759342402</v>
      </c>
      <c r="AO98" s="74">
        <f t="shared" si="158"/>
        <v>33999164.41564136</v>
      </c>
      <c r="AP98" s="74">
        <f t="shared" si="158"/>
        <v>35087137.676941887</v>
      </c>
      <c r="AQ98" s="74">
        <f t="shared" si="158"/>
        <v>36209926.082604028</v>
      </c>
      <c r="AR98" s="74">
        <f t="shared" si="158"/>
        <v>37368643.717247359</v>
      </c>
      <c r="AS98" s="74">
        <f t="shared" si="158"/>
        <v>38564440.316199273</v>
      </c>
      <c r="AT98" s="74">
        <f t="shared" si="158"/>
        <v>39798502.406317651</v>
      </c>
      <c r="AU98" s="74">
        <f t="shared" si="158"/>
        <v>41072054.483319819</v>
      </c>
      <c r="AV98" s="74">
        <f t="shared" si="158"/>
        <v>42386360.226786055</v>
      </c>
      <c r="AW98" s="74">
        <f t="shared" si="158"/>
        <v>43742723.754043207</v>
      </c>
      <c r="AX98" s="74">
        <f t="shared" si="158"/>
        <v>45142490.91417259</v>
      </c>
      <c r="AY98" s="74">
        <f t="shared" ref="AY98:BL100" si="159">AX98*(1+AY$86)</f>
        <v>46587050.623426117</v>
      </c>
      <c r="AZ98" s="74">
        <f t="shared" si="159"/>
        <v>48077836.243375756</v>
      </c>
      <c r="BA98" s="74">
        <f t="shared" si="159"/>
        <v>49616327.003163785</v>
      </c>
      <c r="BB98" s="74">
        <f t="shared" si="159"/>
        <v>51204049.467265025</v>
      </c>
      <c r="BC98" s="74">
        <f t="shared" si="159"/>
        <v>52842579.050217509</v>
      </c>
      <c r="BD98" s="74">
        <f t="shared" si="159"/>
        <v>54533541.57982447</v>
      </c>
      <c r="BE98" s="74">
        <f t="shared" si="159"/>
        <v>56278614.910378851</v>
      </c>
      <c r="BF98" s="74">
        <f t="shared" si="159"/>
        <v>58079530.587510973</v>
      </c>
      <c r="BG98" s="74">
        <f t="shared" si="159"/>
        <v>59938075.56631133</v>
      </c>
      <c r="BH98" s="74">
        <f t="shared" si="159"/>
        <v>61856093.984433293</v>
      </c>
      <c r="BI98" s="74">
        <f t="shared" si="159"/>
        <v>63835488.991935164</v>
      </c>
      <c r="BJ98" s="74">
        <f t="shared" si="159"/>
        <v>65878224.639677092</v>
      </c>
      <c r="BK98" s="74">
        <f t="shared" si="159"/>
        <v>67986327.828146756</v>
      </c>
      <c r="BL98" s="74">
        <f t="shared" si="159"/>
        <v>70161890.318647459</v>
      </c>
      <c r="BM98" s="74">
        <f t="shared" ref="BM98:BM100" si="160">BL98*(1+BM$86)</f>
        <v>72407070.808844179</v>
      </c>
      <c r="BN98" s="74">
        <f t="shared" ref="BN98:BN100" si="161">BM98*(1+BN$86)</f>
        <v>74724097.074727193</v>
      </c>
      <c r="BO98" s="74">
        <f t="shared" ref="BO98:BO100" si="162">BN98*(1+BO$86)</f>
        <v>77115268.181118459</v>
      </c>
      <c r="BP98" s="74">
        <f t="shared" ref="BP98:BP100" si="163">BO98*(1+BP$86)</f>
        <v>79582956.762914255</v>
      </c>
      <c r="BQ98" s="74">
        <f t="shared" ref="BQ98:BQ100" si="164">BP98*(1+BQ$86)</f>
        <v>82129611.379327521</v>
      </c>
      <c r="BR98" s="74">
        <f t="shared" ref="BR98:BR100" si="165">BQ98*(1+BR$86)</f>
        <v>84757758.943466008</v>
      </c>
      <c r="BS98" s="74">
        <f t="shared" ref="BS98:BS100" si="166">BR98*(1+BS$86)</f>
        <v>87470007.22965692</v>
      </c>
      <c r="BT98" s="74">
        <f t="shared" ref="BT98:BT100" si="167">BS98*(1+BT$86)</f>
        <v>90269047.461005941</v>
      </c>
      <c r="BU98" s="74">
        <f t="shared" ref="BU98:BU100" si="168">BT98*(1+BU$86)</f>
        <v>93157656.979758129</v>
      </c>
      <c r="BV98" s="74">
        <f t="shared" ref="BV98:BV100" si="169">BU98*(1+BV$86)</f>
        <v>96138702.003110394</v>
      </c>
      <c r="BW98" s="74">
        <f t="shared" ref="BW98:BW100" si="170">BV98*(1+BW$86)</f>
        <v>99215140.467209935</v>
      </c>
      <c r="BX98" s="74">
        <f t="shared" ref="BX98:BX100" si="171">BW98*(1+BX$86)</f>
        <v>102390024.96216066</v>
      </c>
      <c r="BY98" s="74">
        <f t="shared" ref="BY98:BY100" si="172">BX98*(1+BY$86)</f>
        <v>105666505.76094981</v>
      </c>
      <c r="BZ98" s="74">
        <f t="shared" ref="BZ98:BZ100" si="173">BY98*(1+BZ$86)</f>
        <v>109047833.94530021</v>
      </c>
      <c r="CA98" s="74">
        <f t="shared" ref="CA98:CA100" si="174">BZ98*(1+CA$86)</f>
        <v>112537364.63154982</v>
      </c>
      <c r="CB98" s="74">
        <f t="shared" ref="CB98:CB100" si="175">CA98*(1+CB$86)</f>
        <v>116138560.29975942</v>
      </c>
      <c r="CC98" s="74">
        <f t="shared" ref="CC98:CC100" si="176">CB98*(1+CC$86)</f>
        <v>119854994.22935173</v>
      </c>
      <c r="CD98" s="74">
        <f t="shared" ref="CD98:CD100" si="177">CC98*(1+CD$86)</f>
        <v>123690354.04469098</v>
      </c>
      <c r="CE98" s="74">
        <f t="shared" ref="CE98:CE100" si="178">CD98*(1+CE$86)</f>
        <v>127648445.3741211</v>
      </c>
      <c r="CF98" s="74">
        <f t="shared" ref="CF98:CF100" si="179">CE98*(1+CF$86)</f>
        <v>131733195.62609299</v>
      </c>
      <c r="CG98" s="74">
        <f t="shared" ref="CG98:CG100" si="180">CF98*(1+CG$86)</f>
        <v>135948657.88612798</v>
      </c>
      <c r="CH98" s="74">
        <f t="shared" ref="CH98:CH100" si="181">CG98*(1+CH$86)</f>
        <v>140299014.93848407</v>
      </c>
      <c r="CI98" s="74">
        <f t="shared" ref="CI98:CI100" si="182">CH98*(1+CI$86)</f>
        <v>144788583.41651556</v>
      </c>
      <c r="CJ98" s="74">
        <f t="shared" ref="CJ98:CJ100" si="183">CI98*(1+CJ$86)</f>
        <v>149421818.08584407</v>
      </c>
      <c r="CK98" s="74">
        <f t="shared" ref="CK98:CK100" si="184">CJ98*(1+CK$86)</f>
        <v>154203316.2645911</v>
      </c>
      <c r="CL98" s="74">
        <f t="shared" ref="CL98:CL100" si="185">CK98*(1+CL$86)</f>
        <v>159137822.38505802</v>
      </c>
      <c r="CM98" s="74">
        <f t="shared" ref="CM98:CM100" si="186">CL98*(1+CM$86)</f>
        <v>164230232.70137987</v>
      </c>
      <c r="CN98" s="74">
        <f t="shared" ref="CN98:CN100" si="187">CM98*(1+CN$86)</f>
        <v>169485600.14782402</v>
      </c>
      <c r="CO98" s="74">
        <f t="shared" ref="CO98:CO100" si="188">CN98*(1+CO$86)</f>
        <v>174909139.35255438</v>
      </c>
      <c r="CP98" s="74">
        <f t="shared" ref="CP98:CP100" si="189">CO98*(1+CP$86)</f>
        <v>180506231.81183612</v>
      </c>
      <c r="CQ98" s="74">
        <f t="shared" ref="CQ98:CQ100" si="190">CP98*(1+CQ$86)</f>
        <v>186282431.22981489</v>
      </c>
      <c r="CR98" s="74">
        <f t="shared" ref="CR98:CR100" si="191">CQ98*(1+CR$86)</f>
        <v>192243469.02916896</v>
      </c>
      <c r="CS98" s="74">
        <f t="shared" ref="CS98:CS100" si="192">CR98*(1+CS$86)</f>
        <v>198395260.03810239</v>
      </c>
      <c r="CT98" s="74">
        <f t="shared" ref="CT98:CT100" si="193">CS98*(1+CT$86)</f>
        <v>204743908.35932168</v>
      </c>
      <c r="CU98" s="74">
        <f t="shared" ref="CU98:CU100" si="194">CT98*(1+CU$86)</f>
        <v>211295713.42681998</v>
      </c>
      <c r="CV98" s="74">
        <f t="shared" ref="CV98:CV100" si="195">CU98*(1+CV$86)</f>
        <v>218057176.25647822</v>
      </c>
      <c r="CW98" s="74">
        <f t="shared" ref="CW98:CW100" si="196">CV98*(1+CW$86)</f>
        <v>225035005.89668554</v>
      </c>
      <c r="CX98" s="74">
        <f t="shared" ref="CX98:CX100" si="197">CW98*(1+CX$86)</f>
        <v>232236126.08537948</v>
      </c>
      <c r="CY98" s="74">
        <f t="shared" ref="CY98:CY100" si="198">CX98*(1+CY$86)</f>
        <v>239667682.12011164</v>
      </c>
      <c r="CZ98" s="74">
        <f t="shared" ref="CZ98:CZ100" si="199">CY98*(1+CZ$86)</f>
        <v>247337047.94795522</v>
      </c>
      <c r="DA98" s="74">
        <f t="shared" ref="DA98:DA100" si="200">CZ98*(1+DA$86)</f>
        <v>255251833.48228979</v>
      </c>
      <c r="DB98" s="74">
        <f t="shared" ref="DB98:DB100" si="201">DA98*(1+DB$86)</f>
        <v>263419892.15372306</v>
      </c>
      <c r="DC98" s="74">
        <f t="shared" ref="DC98:DC100" si="202">DB98*(1+DC$86)</f>
        <v>271849328.7026422</v>
      </c>
      <c r="DD98" s="74">
        <f t="shared" ref="DD98:DD100" si="203">DC98*(1+DD$86)</f>
        <v>280548507.22112674</v>
      </c>
      <c r="DE98" s="74">
        <f t="shared" ref="DE98:DE100" si="204">DD98*(1+DE$86)</f>
        <v>289526059.4522028</v>
      </c>
      <c r="DF98" s="74">
        <f t="shared" ref="DF98:DF100" si="205">DE98*(1+DF$86)</f>
        <v>298790893.35467327</v>
      </c>
      <c r="DG98" s="74">
        <f t="shared" ref="DG98:DG100" si="206">DF98*(1+DG$86)</f>
        <v>308352201.9420228</v>
      </c>
      <c r="DH98" s="74">
        <f t="shared" ref="DH98:DH100" si="207">DG98*(1+DH$86)</f>
        <v>318219472.40416753</v>
      </c>
      <c r="DI98" s="74">
        <f t="shared" ref="DI98:DI100" si="208">DH98*(1+DI$86)</f>
        <v>328402495.52110088</v>
      </c>
      <c r="DJ98" s="74">
        <f t="shared" ref="DJ98:DJ100" si="209">DI98*(1+DJ$86)</f>
        <v>338911375.37777615</v>
      </c>
    </row>
    <row r="99" spans="2:114" x14ac:dyDescent="0.2">
      <c r="B99" s="236" t="str">
        <f t="shared" ref="B99:B100" si="210">B90</f>
        <v>Non-Steel Alloys</v>
      </c>
      <c r="C99" s="65" t="s">
        <v>2</v>
      </c>
      <c r="D99" s="74">
        <f t="shared" ref="D99:AF99" si="211">D$82*D90</f>
        <v>432824.11048215284</v>
      </c>
      <c r="E99" s="74">
        <f t="shared" si="211"/>
        <v>445384.47657259443</v>
      </c>
      <c r="F99" s="74">
        <f t="shared" si="211"/>
        <v>452107.91467445716</v>
      </c>
      <c r="G99" s="74">
        <f t="shared" si="211"/>
        <v>460147.46815391874</v>
      </c>
      <c r="H99" s="74">
        <f t="shared" si="211"/>
        <v>467019.46905443579</v>
      </c>
      <c r="I99" s="74">
        <f t="shared" si="211"/>
        <v>503331.52557878935</v>
      </c>
      <c r="J99" s="74">
        <f t="shared" si="211"/>
        <v>524986.19722171745</v>
      </c>
      <c r="K99" s="74">
        <f t="shared" si="211"/>
        <v>533741.21228917455</v>
      </c>
      <c r="L99" s="74">
        <f t="shared" si="211"/>
        <v>500906.58245649765</v>
      </c>
      <c r="M99" s="74">
        <f t="shared" si="211"/>
        <v>509501.15222275257</v>
      </c>
      <c r="N99" s="74">
        <f t="shared" si="211"/>
        <v>543945.51776891481</v>
      </c>
      <c r="O99" s="74">
        <f t="shared" si="211"/>
        <v>582459.1984090507</v>
      </c>
      <c r="P99" s="74">
        <f t="shared" si="211"/>
        <v>637169.46905443585</v>
      </c>
      <c r="Q99" s="74">
        <f t="shared" si="211"/>
        <v>662477.42808270489</v>
      </c>
      <c r="R99" s="74">
        <f t="shared" si="211"/>
        <v>776462.40423926304</v>
      </c>
      <c r="S99" s="74">
        <f t="shared" si="211"/>
        <v>896970.88251150982</v>
      </c>
      <c r="T99" s="74">
        <f t="shared" si="211"/>
        <v>1045343.4063166833</v>
      </c>
      <c r="U99" s="74">
        <f t="shared" si="211"/>
        <v>1139604.7323523629</v>
      </c>
      <c r="V99" s="74">
        <f t="shared" si="211"/>
        <v>1240879.3102847654</v>
      </c>
      <c r="W99" s="74">
        <f t="shared" si="211"/>
        <v>1039529.6524630993</v>
      </c>
      <c r="X99" s="74">
        <f t="shared" si="211"/>
        <v>1383171.2559433051</v>
      </c>
      <c r="Y99" s="74">
        <f t="shared" si="211"/>
        <v>1647077.8076277396</v>
      </c>
      <c r="Z99" s="74">
        <f t="shared" si="211"/>
        <v>1626421.8969183944</v>
      </c>
      <c r="AA99" s="74">
        <f t="shared" si="211"/>
        <v>1740692.6765331451</v>
      </c>
      <c r="AB99" s="74">
        <f t="shared" si="211"/>
        <v>1832692.3709341679</v>
      </c>
      <c r="AC99" s="74">
        <f t="shared" si="211"/>
        <v>1800711.3897164562</v>
      </c>
      <c r="AD99" s="74">
        <f t="shared" si="211"/>
        <v>1614253.2784108161</v>
      </c>
      <c r="AE99" s="74">
        <f t="shared" si="211"/>
        <v>1778179.4680120421</v>
      </c>
      <c r="AF99" s="74">
        <f t="shared" si="211"/>
        <v>1942232.3287875806</v>
      </c>
      <c r="AG99" s="74">
        <f t="shared" ref="AG99" si="212">AG$82*AG90</f>
        <v>1951917.0149457487</v>
      </c>
      <c r="AH99" s="74">
        <f t="shared" si="157"/>
        <v>2014378.3594240127</v>
      </c>
      <c r="AI99" s="74">
        <f t="shared" si="158"/>
        <v>2078838.4669255812</v>
      </c>
      <c r="AJ99" s="74">
        <f t="shared" si="158"/>
        <v>2145361.2978671999</v>
      </c>
      <c r="AK99" s="74">
        <f t="shared" si="158"/>
        <v>2214012.8593989504</v>
      </c>
      <c r="AL99" s="74">
        <f t="shared" si="158"/>
        <v>2284861.2708997168</v>
      </c>
      <c r="AM99" s="74">
        <f t="shared" si="158"/>
        <v>2357976.8315685079</v>
      </c>
      <c r="AN99" s="74">
        <f t="shared" si="158"/>
        <v>2433432.0901787002</v>
      </c>
      <c r="AO99" s="74">
        <f t="shared" si="158"/>
        <v>2511301.9170644186</v>
      </c>
      <c r="AP99" s="74">
        <f t="shared" si="158"/>
        <v>2591663.5784104802</v>
      </c>
      <c r="AQ99" s="74">
        <f t="shared" si="158"/>
        <v>2674596.8129196158</v>
      </c>
      <c r="AR99" s="74">
        <f t="shared" si="158"/>
        <v>2760183.9109330433</v>
      </c>
      <c r="AS99" s="74">
        <f t="shared" si="158"/>
        <v>2848509.7960829008</v>
      </c>
      <c r="AT99" s="74">
        <f t="shared" si="158"/>
        <v>2939662.1095575537</v>
      </c>
      <c r="AU99" s="74">
        <f t="shared" si="158"/>
        <v>3033731.2970633954</v>
      </c>
      <c r="AV99" s="74">
        <f t="shared" si="158"/>
        <v>3130810.698569424</v>
      </c>
      <c r="AW99" s="74">
        <f t="shared" si="158"/>
        <v>3230996.6409236458</v>
      </c>
      <c r="AX99" s="74">
        <f t="shared" si="158"/>
        <v>3334388.5334332027</v>
      </c>
      <c r="AY99" s="74">
        <f t="shared" si="159"/>
        <v>3441088.9665030651</v>
      </c>
      <c r="AZ99" s="74">
        <f t="shared" si="159"/>
        <v>3551203.8134311633</v>
      </c>
      <c r="BA99" s="74">
        <f t="shared" si="159"/>
        <v>3664842.3354609609</v>
      </c>
      <c r="BB99" s="74">
        <f t="shared" si="159"/>
        <v>3782117.2901957119</v>
      </c>
      <c r="BC99" s="74">
        <f t="shared" si="159"/>
        <v>3903145.0434819749</v>
      </c>
      <c r="BD99" s="74">
        <f t="shared" si="159"/>
        <v>4028045.6848733984</v>
      </c>
      <c r="BE99" s="74">
        <f t="shared" si="159"/>
        <v>4156943.1467893473</v>
      </c>
      <c r="BF99" s="74">
        <f t="shared" si="159"/>
        <v>4289965.3274866063</v>
      </c>
      <c r="BG99" s="74">
        <f t="shared" si="159"/>
        <v>4427244.2179661775</v>
      </c>
      <c r="BH99" s="74">
        <f t="shared" si="159"/>
        <v>4568916.0329410955</v>
      </c>
      <c r="BI99" s="74">
        <f t="shared" si="159"/>
        <v>4715121.345995211</v>
      </c>
      <c r="BJ99" s="74">
        <f t="shared" si="159"/>
        <v>4866005.2290670583</v>
      </c>
      <c r="BK99" s="74">
        <f t="shared" si="159"/>
        <v>5021717.3963972041</v>
      </c>
      <c r="BL99" s="74">
        <f t="shared" si="159"/>
        <v>5182412.3530819146</v>
      </c>
      <c r="BM99" s="74">
        <f t="shared" si="160"/>
        <v>5348249.548380536</v>
      </c>
      <c r="BN99" s="74">
        <f t="shared" si="161"/>
        <v>5519393.5339287138</v>
      </c>
      <c r="BO99" s="74">
        <f t="shared" si="162"/>
        <v>5696014.127014433</v>
      </c>
      <c r="BP99" s="74">
        <f t="shared" si="163"/>
        <v>5878286.579078895</v>
      </c>
      <c r="BQ99" s="74">
        <f t="shared" si="164"/>
        <v>6066391.7496094201</v>
      </c>
      <c r="BR99" s="74">
        <f t="shared" si="165"/>
        <v>6260516.285596922</v>
      </c>
      <c r="BS99" s="74">
        <f t="shared" si="166"/>
        <v>6460852.8067360241</v>
      </c>
      <c r="BT99" s="74">
        <f t="shared" si="167"/>
        <v>6667600.0965515766</v>
      </c>
      <c r="BU99" s="74">
        <f t="shared" si="168"/>
        <v>6880963.2996412273</v>
      </c>
      <c r="BV99" s="74">
        <f t="shared" si="169"/>
        <v>7101154.125229747</v>
      </c>
      <c r="BW99" s="74">
        <f t="shared" si="170"/>
        <v>7328391.0572370989</v>
      </c>
      <c r="BX99" s="74">
        <f t="shared" si="171"/>
        <v>7562899.5710686864</v>
      </c>
      <c r="BY99" s="74">
        <f t="shared" si="172"/>
        <v>7804912.3573428849</v>
      </c>
      <c r="BZ99" s="74">
        <f t="shared" si="173"/>
        <v>8054669.5527778575</v>
      </c>
      <c r="CA99" s="74">
        <f t="shared" si="174"/>
        <v>8312418.9784667492</v>
      </c>
      <c r="CB99" s="74">
        <f t="shared" si="175"/>
        <v>8578416.3857776858</v>
      </c>
      <c r="CC99" s="74">
        <f t="shared" si="176"/>
        <v>8852925.7101225723</v>
      </c>
      <c r="CD99" s="74">
        <f t="shared" si="177"/>
        <v>9136219.3328464944</v>
      </c>
      <c r="CE99" s="74">
        <f t="shared" si="178"/>
        <v>9428578.3514975831</v>
      </c>
      <c r="CF99" s="74">
        <f t="shared" si="179"/>
        <v>9730292.858745506</v>
      </c>
      <c r="CG99" s="74">
        <f t="shared" si="180"/>
        <v>10041662.230225362</v>
      </c>
      <c r="CH99" s="74">
        <f t="shared" si="181"/>
        <v>10362995.421592575</v>
      </c>
      <c r="CI99" s="74">
        <f t="shared" si="182"/>
        <v>10694611.275083538</v>
      </c>
      <c r="CJ99" s="74">
        <f t="shared" si="183"/>
        <v>11036838.835886212</v>
      </c>
      <c r="CK99" s="74">
        <f t="shared" si="184"/>
        <v>11390017.678634571</v>
      </c>
      <c r="CL99" s="74">
        <f t="shared" si="185"/>
        <v>11754498.244350877</v>
      </c>
      <c r="CM99" s="74">
        <f t="shared" si="186"/>
        <v>12130642.188170105</v>
      </c>
      <c r="CN99" s="74">
        <f t="shared" si="187"/>
        <v>12518822.738191549</v>
      </c>
      <c r="CO99" s="74">
        <f t="shared" si="188"/>
        <v>12919425.065813679</v>
      </c>
      <c r="CP99" s="74">
        <f t="shared" si="189"/>
        <v>13332846.667919718</v>
      </c>
      <c r="CQ99" s="74">
        <f t="shared" si="190"/>
        <v>13759497.761293149</v>
      </c>
      <c r="CR99" s="74">
        <f t="shared" si="191"/>
        <v>14199801.689654529</v>
      </c>
      <c r="CS99" s="74">
        <f t="shared" si="192"/>
        <v>14654195.343723474</v>
      </c>
      <c r="CT99" s="74">
        <f t="shared" si="193"/>
        <v>15123129.594722625</v>
      </c>
      <c r="CU99" s="74">
        <f t="shared" si="194"/>
        <v>15607069.74175375</v>
      </c>
      <c r="CV99" s="74">
        <f t="shared" si="195"/>
        <v>16106495.973489869</v>
      </c>
      <c r="CW99" s="74">
        <f t="shared" si="196"/>
        <v>16621903.844641546</v>
      </c>
      <c r="CX99" s="74">
        <f t="shared" si="197"/>
        <v>17153804.767670076</v>
      </c>
      <c r="CY99" s="74">
        <f t="shared" si="198"/>
        <v>17702726.52023552</v>
      </c>
      <c r="CZ99" s="74">
        <f t="shared" si="199"/>
        <v>18269213.768883057</v>
      </c>
      <c r="DA99" s="74">
        <f t="shared" si="200"/>
        <v>18853828.609487314</v>
      </c>
      <c r="DB99" s="74">
        <f t="shared" si="201"/>
        <v>19457151.124990907</v>
      </c>
      <c r="DC99" s="74">
        <f t="shared" si="202"/>
        <v>20079779.960990615</v>
      </c>
      <c r="DD99" s="74">
        <f t="shared" si="203"/>
        <v>20722332.919742316</v>
      </c>
      <c r="DE99" s="74">
        <f t="shared" si="204"/>
        <v>21385447.573174071</v>
      </c>
      <c r="DF99" s="74">
        <f t="shared" si="205"/>
        <v>22069781.895515643</v>
      </c>
      <c r="DG99" s="74">
        <f t="shared" si="206"/>
        <v>22776014.916172143</v>
      </c>
      <c r="DH99" s="74">
        <f t="shared" si="207"/>
        <v>23504847.393489651</v>
      </c>
      <c r="DI99" s="74">
        <f t="shared" si="208"/>
        <v>24257002.510081321</v>
      </c>
      <c r="DJ99" s="74">
        <f t="shared" si="209"/>
        <v>25033226.590403926</v>
      </c>
    </row>
    <row r="100" spans="2:114" x14ac:dyDescent="0.2">
      <c r="B100" s="236" t="str">
        <f t="shared" si="210"/>
        <v>Chemical Manufacture</v>
      </c>
      <c r="C100" s="65" t="s">
        <v>2</v>
      </c>
      <c r="D100" s="74">
        <f t="shared" ref="D100:AF100" si="213">D$82*D91</f>
        <v>366235.78579259088</v>
      </c>
      <c r="E100" s="74">
        <f t="shared" si="213"/>
        <v>376863.78786911833</v>
      </c>
      <c r="F100" s="74">
        <f t="shared" si="213"/>
        <v>382552.85087838682</v>
      </c>
      <c r="G100" s="74">
        <f t="shared" si="213"/>
        <v>389355.54997639277</v>
      </c>
      <c r="H100" s="74">
        <f t="shared" si="213"/>
        <v>395170.31996913796</v>
      </c>
      <c r="I100" s="74">
        <f t="shared" si="213"/>
        <v>425895.90625897562</v>
      </c>
      <c r="J100" s="74">
        <f t="shared" si="213"/>
        <v>444219.08995683782</v>
      </c>
      <c r="K100" s="74">
        <f t="shared" si="213"/>
        <v>451627.17962930159</v>
      </c>
      <c r="L100" s="74">
        <f t="shared" si="213"/>
        <v>423844.03130934417</v>
      </c>
      <c r="M100" s="74">
        <f t="shared" si="213"/>
        <v>431116.35957309837</v>
      </c>
      <c r="N100" s="74">
        <f t="shared" si="213"/>
        <v>460261.59195831255</v>
      </c>
      <c r="O100" s="74">
        <f t="shared" si="213"/>
        <v>492850.09096150438</v>
      </c>
      <c r="P100" s="74">
        <f t="shared" si="213"/>
        <v>539143.39689221489</v>
      </c>
      <c r="Q100" s="74">
        <f t="shared" si="213"/>
        <v>560557.82376228878</v>
      </c>
      <c r="R100" s="74">
        <f t="shared" si="213"/>
        <v>657006.64974091493</v>
      </c>
      <c r="S100" s="74">
        <f t="shared" si="213"/>
        <v>758975.36212512373</v>
      </c>
      <c r="T100" s="74">
        <f t="shared" si="213"/>
        <v>884521.34380642429</v>
      </c>
      <c r="U100" s="74">
        <f t="shared" si="213"/>
        <v>964280.92737507634</v>
      </c>
      <c r="V100" s="74">
        <f t="shared" si="213"/>
        <v>1049974.8010101861</v>
      </c>
      <c r="W100" s="74">
        <f t="shared" si="213"/>
        <v>879602.01362262247</v>
      </c>
      <c r="X100" s="74">
        <f t="shared" si="213"/>
        <v>1170375.6781058735</v>
      </c>
      <c r="Y100" s="74">
        <f t="shared" si="213"/>
        <v>1393681.2218388566</v>
      </c>
      <c r="Z100" s="74">
        <f t="shared" si="213"/>
        <v>1376203.1435463335</v>
      </c>
      <c r="AA100" s="74">
        <f t="shared" si="213"/>
        <v>1472893.8032203536</v>
      </c>
      <c r="AB100" s="74">
        <f t="shared" si="213"/>
        <v>1550739.6984827574</v>
      </c>
      <c r="AC100" s="74">
        <f t="shared" si="213"/>
        <v>1523678.8682216168</v>
      </c>
      <c r="AD100" s="74">
        <f t="shared" si="213"/>
        <v>1365906.6201937674</v>
      </c>
      <c r="AE100" s="74">
        <f t="shared" si="213"/>
        <v>1504613.3960101893</v>
      </c>
      <c r="AF100" s="74">
        <f t="shared" si="213"/>
        <v>1643427.3551279528</v>
      </c>
      <c r="AG100" s="74">
        <f t="shared" ref="AG100" si="214">AG$82*AG91</f>
        <v>1651622.0895694797</v>
      </c>
      <c r="AH100" s="74">
        <f t="shared" si="157"/>
        <v>1704473.996435703</v>
      </c>
      <c r="AI100" s="74">
        <f t="shared" si="158"/>
        <v>1759017.1643216456</v>
      </c>
      <c r="AJ100" s="74">
        <f t="shared" si="158"/>
        <v>1815305.7135799383</v>
      </c>
      <c r="AK100" s="74">
        <f t="shared" si="158"/>
        <v>1873395.4964144963</v>
      </c>
      <c r="AL100" s="74">
        <f t="shared" si="158"/>
        <v>1933344.1522997604</v>
      </c>
      <c r="AM100" s="74">
        <f t="shared" si="158"/>
        <v>1995211.1651733527</v>
      </c>
      <c r="AN100" s="74">
        <f t="shared" si="158"/>
        <v>2059057.9224589001</v>
      </c>
      <c r="AO100" s="74">
        <f t="shared" si="158"/>
        <v>2124947.775977585</v>
      </c>
      <c r="AP100" s="74">
        <f t="shared" si="158"/>
        <v>2192946.1048088679</v>
      </c>
      <c r="AQ100" s="74">
        <f t="shared" si="158"/>
        <v>2263120.3801627518</v>
      </c>
      <c r="AR100" s="74">
        <f t="shared" si="158"/>
        <v>2335540.23232796</v>
      </c>
      <c r="AS100" s="74">
        <f t="shared" si="158"/>
        <v>2410277.5197624546</v>
      </c>
      <c r="AT100" s="74">
        <f t="shared" si="158"/>
        <v>2487406.4003948532</v>
      </c>
      <c r="AU100" s="74">
        <f t="shared" si="158"/>
        <v>2567003.4052074887</v>
      </c>
      <c r="AV100" s="74">
        <f t="shared" si="158"/>
        <v>2649147.5141741284</v>
      </c>
      <c r="AW100" s="74">
        <f t="shared" si="158"/>
        <v>2733920.2346277004</v>
      </c>
      <c r="AX100" s="74">
        <f t="shared" si="158"/>
        <v>2821405.6821357869</v>
      </c>
      <c r="AY100" s="74">
        <f t="shared" si="159"/>
        <v>2911690.6639641323</v>
      </c>
      <c r="AZ100" s="74">
        <f t="shared" si="159"/>
        <v>3004864.7652109847</v>
      </c>
      <c r="BA100" s="74">
        <f t="shared" si="159"/>
        <v>3101020.4376977365</v>
      </c>
      <c r="BB100" s="74">
        <f t="shared" si="159"/>
        <v>3200253.091704064</v>
      </c>
      <c r="BC100" s="74">
        <f t="shared" si="159"/>
        <v>3302661.1906385943</v>
      </c>
      <c r="BD100" s="74">
        <f t="shared" si="159"/>
        <v>3408346.3487390294</v>
      </c>
      <c r="BE100" s="74">
        <f t="shared" si="159"/>
        <v>3517413.4318986782</v>
      </c>
      <c r="BF100" s="74">
        <f t="shared" si="159"/>
        <v>3629970.6617194358</v>
      </c>
      <c r="BG100" s="74">
        <f t="shared" si="159"/>
        <v>3746129.7228944581</v>
      </c>
      <c r="BH100" s="74">
        <f t="shared" si="159"/>
        <v>3866005.8740270808</v>
      </c>
      <c r="BI100" s="74">
        <f t="shared" si="159"/>
        <v>3989718.0619959477</v>
      </c>
      <c r="BJ100" s="74">
        <f t="shared" si="159"/>
        <v>4117389.0399798183</v>
      </c>
      <c r="BK100" s="74">
        <f t="shared" si="159"/>
        <v>4249145.4892591722</v>
      </c>
      <c r="BL100" s="74">
        <f t="shared" si="159"/>
        <v>4385118.1449154662</v>
      </c>
      <c r="BM100" s="74">
        <f t="shared" si="160"/>
        <v>4525441.9255527612</v>
      </c>
      <c r="BN100" s="74">
        <f t="shared" si="161"/>
        <v>4670256.0671704495</v>
      </c>
      <c r="BO100" s="74">
        <f t="shared" si="162"/>
        <v>4819704.2613199037</v>
      </c>
      <c r="BP100" s="74">
        <f t="shared" si="163"/>
        <v>4973934.797682141</v>
      </c>
      <c r="BQ100" s="74">
        <f t="shared" si="164"/>
        <v>5133100.71120797</v>
      </c>
      <c r="BR100" s="74">
        <f t="shared" si="165"/>
        <v>5297359.9339666255</v>
      </c>
      <c r="BS100" s="74">
        <f t="shared" si="166"/>
        <v>5466875.4518535575</v>
      </c>
      <c r="BT100" s="74">
        <f t="shared" si="167"/>
        <v>5641815.4663128713</v>
      </c>
      <c r="BU100" s="74">
        <f t="shared" si="168"/>
        <v>5822353.561234883</v>
      </c>
      <c r="BV100" s="74">
        <f t="shared" si="169"/>
        <v>6008668.8751943996</v>
      </c>
      <c r="BW100" s="74">
        <f t="shared" si="170"/>
        <v>6200946.2792006209</v>
      </c>
      <c r="BX100" s="74">
        <f t="shared" si="171"/>
        <v>6399376.5601350414</v>
      </c>
      <c r="BY100" s="74">
        <f t="shared" si="172"/>
        <v>6604156.6100593628</v>
      </c>
      <c r="BZ100" s="74">
        <f t="shared" si="173"/>
        <v>6815489.6215812629</v>
      </c>
      <c r="CA100" s="74">
        <f t="shared" si="174"/>
        <v>7033585.2894718638</v>
      </c>
      <c r="CB100" s="74">
        <f t="shared" si="175"/>
        <v>7258660.0187349636</v>
      </c>
      <c r="CC100" s="74">
        <f t="shared" si="176"/>
        <v>7490937.1393344831</v>
      </c>
      <c r="CD100" s="74">
        <f t="shared" si="177"/>
        <v>7730647.1277931863</v>
      </c>
      <c r="CE100" s="74">
        <f t="shared" si="178"/>
        <v>7978027.8358825687</v>
      </c>
      <c r="CF100" s="74">
        <f t="shared" si="179"/>
        <v>8233324.7266308116</v>
      </c>
      <c r="CG100" s="74">
        <f t="shared" si="180"/>
        <v>8496791.1178829987</v>
      </c>
      <c r="CH100" s="74">
        <f t="shared" si="181"/>
        <v>8768688.4336552545</v>
      </c>
      <c r="CI100" s="74">
        <f t="shared" si="182"/>
        <v>9049286.4635322224</v>
      </c>
      <c r="CJ100" s="74">
        <f t="shared" si="183"/>
        <v>9338863.6303652544</v>
      </c>
      <c r="CK100" s="74">
        <f t="shared" si="184"/>
        <v>9637707.2665369436</v>
      </c>
      <c r="CL100" s="74">
        <f t="shared" si="185"/>
        <v>9946113.899066126</v>
      </c>
      <c r="CM100" s="74">
        <f t="shared" si="186"/>
        <v>10264389.543836242</v>
      </c>
      <c r="CN100" s="74">
        <f t="shared" si="187"/>
        <v>10592850.009239001</v>
      </c>
      <c r="CO100" s="74">
        <f t="shared" si="188"/>
        <v>10931821.209534649</v>
      </c>
      <c r="CP100" s="74">
        <f t="shared" si="189"/>
        <v>11281639.488239758</v>
      </c>
      <c r="CQ100" s="74">
        <f t="shared" si="190"/>
        <v>11642651.95186343</v>
      </c>
      <c r="CR100" s="74">
        <f t="shared" si="191"/>
        <v>12015216.81432306</v>
      </c>
      <c r="CS100" s="74">
        <f t="shared" si="192"/>
        <v>12399703.752381399</v>
      </c>
      <c r="CT100" s="74">
        <f t="shared" si="193"/>
        <v>12796494.272457605</v>
      </c>
      <c r="CU100" s="74">
        <f t="shared" si="194"/>
        <v>13205982.089176249</v>
      </c>
      <c r="CV100" s="74">
        <f t="shared" si="195"/>
        <v>13628573.516029889</v>
      </c>
      <c r="CW100" s="74">
        <f t="shared" si="196"/>
        <v>14064687.868542846</v>
      </c>
      <c r="CX100" s="74">
        <f t="shared" si="197"/>
        <v>14514757.880336218</v>
      </c>
      <c r="CY100" s="74">
        <f t="shared" si="198"/>
        <v>14979230.132506978</v>
      </c>
      <c r="CZ100" s="74">
        <f t="shared" si="199"/>
        <v>15458565.496747201</v>
      </c>
      <c r="DA100" s="74">
        <f t="shared" si="200"/>
        <v>15953239.592643112</v>
      </c>
      <c r="DB100" s="74">
        <f t="shared" si="201"/>
        <v>16463743.259607691</v>
      </c>
      <c r="DC100" s="74">
        <f t="shared" si="202"/>
        <v>16990583.043915138</v>
      </c>
      <c r="DD100" s="74">
        <f t="shared" si="203"/>
        <v>17534281.701320421</v>
      </c>
      <c r="DE100" s="74">
        <f t="shared" si="204"/>
        <v>18095378.715762675</v>
      </c>
      <c r="DF100" s="74">
        <f t="shared" si="205"/>
        <v>18674430.834667079</v>
      </c>
      <c r="DG100" s="74">
        <f t="shared" si="206"/>
        <v>19272012.621376425</v>
      </c>
      <c r="DH100" s="74">
        <f t="shared" si="207"/>
        <v>19888717.025260471</v>
      </c>
      <c r="DI100" s="74">
        <f t="shared" si="208"/>
        <v>20525155.970068805</v>
      </c>
      <c r="DJ100" s="74">
        <f t="shared" si="209"/>
        <v>21181960.961111009</v>
      </c>
    </row>
    <row r="101" spans="2:114" x14ac:dyDescent="0.2">
      <c r="B101" s="65"/>
      <c r="C101" s="65"/>
      <c r="D101" s="65"/>
      <c r="E101" s="65"/>
      <c r="F101" s="65"/>
      <c r="G101" s="65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5"/>
      <c r="CF101" s="65"/>
      <c r="CG101" s="65"/>
      <c r="CH101" s="65"/>
      <c r="CI101" s="65"/>
      <c r="CJ101" s="65"/>
      <c r="CK101" s="65"/>
      <c r="CL101" s="65"/>
      <c r="CM101" s="65"/>
      <c r="CN101" s="65"/>
      <c r="CO101" s="65"/>
      <c r="CP101" s="65"/>
      <c r="CQ101" s="65"/>
      <c r="CR101" s="65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65"/>
      <c r="DH101" s="65"/>
      <c r="DI101" s="65"/>
      <c r="DJ101" s="65"/>
    </row>
    <row r="102" spans="2:114" x14ac:dyDescent="0.2">
      <c r="B102" s="64" t="s">
        <v>454</v>
      </c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  <c r="BM102" s="65"/>
      <c r="BN102" s="65"/>
      <c r="BO102" s="65"/>
      <c r="BP102" s="65"/>
      <c r="BQ102" s="65"/>
      <c r="BR102" s="65"/>
      <c r="BS102" s="65"/>
      <c r="BT102" s="65"/>
      <c r="BU102" s="65"/>
      <c r="BV102" s="65"/>
      <c r="BW102" s="65"/>
      <c r="BX102" s="65"/>
      <c r="BY102" s="65"/>
      <c r="BZ102" s="65"/>
      <c r="CA102" s="65"/>
      <c r="CB102" s="65"/>
      <c r="CC102" s="65"/>
      <c r="CD102" s="65"/>
      <c r="CE102" s="65"/>
      <c r="CF102" s="65"/>
      <c r="CG102" s="65"/>
      <c r="CH102" s="65"/>
      <c r="CI102" s="65"/>
      <c r="CJ102" s="65"/>
      <c r="CK102" s="65"/>
      <c r="CL102" s="65"/>
      <c r="CM102" s="65"/>
      <c r="CN102" s="65"/>
      <c r="CO102" s="65"/>
      <c r="CP102" s="65"/>
      <c r="CQ102" s="65"/>
      <c r="CR102" s="65"/>
      <c r="CS102" s="65"/>
      <c r="CT102" s="65"/>
      <c r="CU102" s="65"/>
      <c r="CV102" s="65"/>
      <c r="CW102" s="65"/>
      <c r="CX102" s="65"/>
      <c r="CY102" s="65"/>
      <c r="CZ102" s="65"/>
      <c r="DA102" s="65"/>
      <c r="DB102" s="65"/>
      <c r="DC102" s="65"/>
      <c r="DD102" s="65"/>
      <c r="DE102" s="65"/>
      <c r="DF102" s="65"/>
      <c r="DG102" s="65"/>
      <c r="DH102" s="65"/>
      <c r="DI102" s="65"/>
      <c r="DJ102" s="65"/>
    </row>
    <row r="103" spans="2:114" ht="16" thickBot="1" x14ac:dyDescent="0.25">
      <c r="B103" s="65" t="s">
        <v>455</v>
      </c>
      <c r="C103" s="65" t="s">
        <v>2</v>
      </c>
      <c r="D103" s="65"/>
      <c r="E103" s="65"/>
      <c r="F103" s="65"/>
      <c r="G103" s="65"/>
      <c r="H103" s="74">
        <f t="shared" ref="H103:AF103" si="215">SUM(H98:H100)</f>
        <v>7184914.9085297808</v>
      </c>
      <c r="I103" s="74">
        <f t="shared" si="215"/>
        <v>7743561.9319813754</v>
      </c>
      <c r="J103" s="74">
        <f t="shared" si="215"/>
        <v>8076710.7264879607</v>
      </c>
      <c r="K103" s="74">
        <f t="shared" si="215"/>
        <v>8211403.2659873012</v>
      </c>
      <c r="L103" s="74">
        <f t="shared" si="215"/>
        <v>7706255.114715348</v>
      </c>
      <c r="M103" s="74">
        <f t="shared" si="215"/>
        <v>7838479.2649654243</v>
      </c>
      <c r="N103" s="74">
        <f t="shared" si="215"/>
        <v>8368392.5810602279</v>
      </c>
      <c r="O103" s="74">
        <f t="shared" si="215"/>
        <v>8960910.7447546255</v>
      </c>
      <c r="P103" s="74">
        <f t="shared" si="215"/>
        <v>9802607.2162220888</v>
      </c>
      <c r="Q103" s="74">
        <f t="shared" si="215"/>
        <v>10191960.432041613</v>
      </c>
      <c r="R103" s="74">
        <f t="shared" si="215"/>
        <v>11945575.449834818</v>
      </c>
      <c r="S103" s="74">
        <f t="shared" si="215"/>
        <v>13799552.038638612</v>
      </c>
      <c r="T103" s="74">
        <f t="shared" si="215"/>
        <v>16082206.251025897</v>
      </c>
      <c r="U103" s="74">
        <f t="shared" si="215"/>
        <v>17532380.497728661</v>
      </c>
      <c r="V103" s="74">
        <f t="shared" si="215"/>
        <v>19090450.927457932</v>
      </c>
      <c r="W103" s="74">
        <f t="shared" si="215"/>
        <v>15992763.884047681</v>
      </c>
      <c r="X103" s="74">
        <f t="shared" si="215"/>
        <v>21279557.783743154</v>
      </c>
      <c r="Y103" s="74">
        <f t="shared" si="215"/>
        <v>25339658.578888305</v>
      </c>
      <c r="Z103" s="74">
        <f t="shared" si="215"/>
        <v>25021875.337206066</v>
      </c>
      <c r="AA103" s="74">
        <f t="shared" si="215"/>
        <v>26779887.331279155</v>
      </c>
      <c r="AB103" s="74">
        <f t="shared" si="215"/>
        <v>28195267.245141044</v>
      </c>
      <c r="AC103" s="74">
        <f t="shared" si="215"/>
        <v>27703252.149483945</v>
      </c>
      <c r="AD103" s="74">
        <f t="shared" si="215"/>
        <v>24834665.821704861</v>
      </c>
      <c r="AE103" s="74">
        <f t="shared" si="215"/>
        <v>27356607.200185262</v>
      </c>
      <c r="AF103" s="74">
        <f t="shared" si="215"/>
        <v>29880497.365962777</v>
      </c>
      <c r="AG103" s="74">
        <f t="shared" ref="AG103" si="216">SUM(AG98:AG100)</f>
        <v>30029492.537626904</v>
      </c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  <c r="BM103" s="65"/>
      <c r="BN103" s="65"/>
      <c r="BO103" s="65"/>
      <c r="BP103" s="65"/>
      <c r="BQ103" s="65"/>
      <c r="BR103" s="65"/>
      <c r="BS103" s="65"/>
      <c r="BT103" s="65"/>
      <c r="BU103" s="65"/>
      <c r="BV103" s="65"/>
      <c r="BW103" s="65"/>
      <c r="BX103" s="65"/>
      <c r="BY103" s="65"/>
      <c r="BZ103" s="65"/>
      <c r="CA103" s="65"/>
      <c r="CB103" s="65"/>
      <c r="CC103" s="65"/>
      <c r="CD103" s="65"/>
      <c r="CE103" s="65"/>
      <c r="CF103" s="65"/>
      <c r="CG103" s="65"/>
      <c r="CH103" s="65"/>
      <c r="CI103" s="65"/>
      <c r="CJ103" s="65"/>
      <c r="CK103" s="65"/>
      <c r="CL103" s="65"/>
      <c r="CM103" s="65"/>
      <c r="CN103" s="65"/>
      <c r="CO103" s="65"/>
      <c r="CP103" s="65"/>
      <c r="CQ103" s="65"/>
      <c r="CR103" s="65"/>
      <c r="CS103" s="65"/>
      <c r="CT103" s="65"/>
      <c r="CU103" s="65"/>
      <c r="CV103" s="65"/>
      <c r="CW103" s="65"/>
      <c r="CX103" s="65"/>
      <c r="CY103" s="65"/>
      <c r="CZ103" s="65"/>
      <c r="DA103" s="65"/>
      <c r="DB103" s="65"/>
      <c r="DC103" s="65"/>
      <c r="DD103" s="65"/>
      <c r="DE103" s="65"/>
      <c r="DF103" s="65"/>
      <c r="DG103" s="65"/>
      <c r="DH103" s="65"/>
      <c r="DI103" s="65"/>
      <c r="DJ103" s="65"/>
    </row>
    <row r="104" spans="2:114" ht="16" thickBot="1" x14ac:dyDescent="0.25">
      <c r="B104" s="75" t="s">
        <v>453</v>
      </c>
      <c r="C104" s="378">
        <f>(CORREL(H103:AG103,H83:AG83))^2</f>
        <v>0.94894195873536469</v>
      </c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  <c r="BM104" s="65"/>
      <c r="BN104" s="65"/>
      <c r="BO104" s="65"/>
      <c r="BP104" s="65"/>
      <c r="BQ104" s="65"/>
      <c r="BR104" s="65"/>
      <c r="BS104" s="65"/>
      <c r="BT104" s="65"/>
      <c r="BU104" s="65"/>
      <c r="BV104" s="65"/>
      <c r="BW104" s="65"/>
      <c r="BX104" s="65"/>
      <c r="BY104" s="65"/>
      <c r="BZ104" s="65"/>
      <c r="CA104" s="65"/>
      <c r="CB104" s="65"/>
      <c r="CC104" s="65"/>
      <c r="CD104" s="65"/>
      <c r="CE104" s="65"/>
      <c r="CF104" s="65"/>
      <c r="CG104" s="65"/>
      <c r="CH104" s="65"/>
      <c r="CI104" s="65"/>
      <c r="CJ104" s="65"/>
      <c r="CK104" s="65"/>
      <c r="CL104" s="65"/>
      <c r="CM104" s="65"/>
      <c r="CN104" s="65"/>
      <c r="CO104" s="65"/>
      <c r="CP104" s="65"/>
      <c r="CQ104" s="65"/>
      <c r="CR104" s="65"/>
      <c r="CS104" s="65"/>
      <c r="CT104" s="65"/>
      <c r="CU104" s="65"/>
      <c r="CV104" s="65"/>
      <c r="CW104" s="65"/>
      <c r="CX104" s="65"/>
      <c r="CY104" s="65"/>
      <c r="CZ104" s="65"/>
      <c r="DA104" s="65"/>
      <c r="DB104" s="65"/>
      <c r="DC104" s="65"/>
      <c r="DD104" s="65"/>
      <c r="DE104" s="65"/>
      <c r="DF104" s="65"/>
      <c r="DG104" s="65"/>
      <c r="DH104" s="65"/>
      <c r="DI104" s="65"/>
      <c r="DJ104" s="65"/>
    </row>
    <row r="120" spans="2:3" x14ac:dyDescent="0.2">
      <c r="B120" s="119"/>
      <c r="C120" s="119"/>
    </row>
    <row r="121" spans="2:3" x14ac:dyDescent="0.2">
      <c r="B121" s="119"/>
      <c r="C121" s="119"/>
    </row>
    <row r="122" spans="2:3" x14ac:dyDescent="0.2">
      <c r="B122" s="119"/>
      <c r="C122" s="119"/>
    </row>
    <row r="123" spans="2:3" x14ac:dyDescent="0.2">
      <c r="B123" s="119"/>
      <c r="C123" s="119"/>
    </row>
    <row r="124" spans="2:3" x14ac:dyDescent="0.2">
      <c r="B124" s="119"/>
      <c r="C124" s="119"/>
    </row>
    <row r="125" spans="2:3" x14ac:dyDescent="0.2">
      <c r="B125" s="119"/>
      <c r="C125" s="119"/>
    </row>
    <row r="126" spans="2:3" x14ac:dyDescent="0.2">
      <c r="B126" s="119"/>
      <c r="C126" s="119"/>
    </row>
    <row r="131" spans="2:3" x14ac:dyDescent="0.2">
      <c r="B131" s="119"/>
      <c r="C131" s="119"/>
    </row>
    <row r="132" spans="2:3" x14ac:dyDescent="0.2">
      <c r="B132" s="119"/>
      <c r="C132" s="119"/>
    </row>
    <row r="133" spans="2:3" x14ac:dyDescent="0.2">
      <c r="B133" s="119"/>
      <c r="C133" s="119"/>
    </row>
    <row r="134" spans="2:3" x14ac:dyDescent="0.2">
      <c r="B134" s="119"/>
      <c r="C134" s="119"/>
    </row>
    <row r="135" spans="2:3" x14ac:dyDescent="0.2">
      <c r="B135" s="119"/>
      <c r="C135" s="119"/>
    </row>
    <row r="136" spans="2:3" x14ac:dyDescent="0.2">
      <c r="B136" s="119"/>
      <c r="C136" s="119"/>
    </row>
    <row r="137" spans="2:3" x14ac:dyDescent="0.2">
      <c r="B137" s="119"/>
      <c r="C137" s="119"/>
    </row>
    <row r="138" spans="2:3" x14ac:dyDescent="0.2">
      <c r="B138" s="119"/>
      <c r="C138" s="119"/>
    </row>
    <row r="143" spans="2:3" x14ac:dyDescent="0.2">
      <c r="B143" s="119"/>
      <c r="C143" s="119"/>
    </row>
    <row r="144" spans="2:3" x14ac:dyDescent="0.2">
      <c r="B144" s="119"/>
      <c r="C144" s="119"/>
    </row>
    <row r="145" spans="2:3" x14ac:dyDescent="0.2">
      <c r="B145" s="119"/>
      <c r="C145" s="119"/>
    </row>
    <row r="146" spans="2:3" x14ac:dyDescent="0.2">
      <c r="B146" s="119"/>
      <c r="C146" s="119"/>
    </row>
    <row r="147" spans="2:3" x14ac:dyDescent="0.2">
      <c r="B147" s="119"/>
      <c r="C147" s="119"/>
    </row>
    <row r="148" spans="2:3" x14ac:dyDescent="0.2">
      <c r="B148" s="119"/>
      <c r="C148" s="119"/>
    </row>
    <row r="149" spans="2:3" x14ac:dyDescent="0.2">
      <c r="B149" s="119"/>
      <c r="C149" s="119"/>
    </row>
    <row r="150" spans="2:3" x14ac:dyDescent="0.2">
      <c r="B150" s="119"/>
      <c r="C150" s="119"/>
    </row>
    <row r="156" spans="2:3" x14ac:dyDescent="0.2">
      <c r="B156" s="119"/>
      <c r="C156" s="119"/>
    </row>
    <row r="157" spans="2:3" x14ac:dyDescent="0.2">
      <c r="B157" s="119"/>
      <c r="C157" s="119"/>
    </row>
    <row r="158" spans="2:3" x14ac:dyDescent="0.2">
      <c r="B158" s="119"/>
      <c r="C158" s="119"/>
    </row>
    <row r="159" spans="2:3" x14ac:dyDescent="0.2">
      <c r="B159" s="119"/>
      <c r="C159" s="119"/>
    </row>
    <row r="160" spans="2:3" x14ac:dyDescent="0.2">
      <c r="B160" s="119"/>
      <c r="C160" s="119"/>
    </row>
    <row r="161" spans="2:3" x14ac:dyDescent="0.2">
      <c r="B161" s="119"/>
      <c r="C161" s="119"/>
    </row>
    <row r="162" spans="2:3" x14ac:dyDescent="0.2">
      <c r="B162" s="119"/>
      <c r="C162" s="119"/>
    </row>
    <row r="163" spans="2:3" x14ac:dyDescent="0.2">
      <c r="B163" s="119"/>
      <c r="C163" s="119"/>
    </row>
    <row r="168" spans="2:3" x14ac:dyDescent="0.2">
      <c r="B168" s="119"/>
      <c r="C168" s="119"/>
    </row>
    <row r="169" spans="2:3" x14ac:dyDescent="0.2">
      <c r="B169" s="119"/>
      <c r="C169" s="119"/>
    </row>
    <row r="170" spans="2:3" x14ac:dyDescent="0.2">
      <c r="B170" s="119"/>
      <c r="C170" s="119"/>
    </row>
    <row r="171" spans="2:3" x14ac:dyDescent="0.2">
      <c r="B171" s="119"/>
      <c r="C171" s="119"/>
    </row>
    <row r="172" spans="2:3" x14ac:dyDescent="0.2">
      <c r="B172" s="119"/>
      <c r="C172" s="119"/>
    </row>
    <row r="173" spans="2:3" x14ac:dyDescent="0.2">
      <c r="B173" s="119"/>
      <c r="C173" s="119"/>
    </row>
    <row r="174" spans="2:3" x14ac:dyDescent="0.2">
      <c r="B174" s="119"/>
      <c r="C174" s="119"/>
    </row>
    <row r="175" spans="2:3" x14ac:dyDescent="0.2">
      <c r="B175" s="119"/>
      <c r="C175" s="119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0FA5-05EC-4D4C-85F7-0D63DEE5FD2E}">
  <dimension ref="A1:DK191"/>
  <sheetViews>
    <sheetView zoomScale="80" zoomScaleNormal="80" workbookViewId="0">
      <pane xSplit="3" ySplit="2" topLeftCell="D3" activePane="bottomRight" state="frozen"/>
      <selection activeCell="R21" sqref="R21"/>
      <selection pane="topRight" activeCell="R21" sqref="R21"/>
      <selection pane="bottomLeft" activeCell="R21" sqref="R21"/>
      <selection pane="bottomRight" activeCell="M129" sqref="M129"/>
    </sheetView>
  </sheetViews>
  <sheetFormatPr baseColWidth="10" defaultColWidth="13.33203125" defaultRowHeight="15" x14ac:dyDescent="0.2"/>
  <cols>
    <col min="1" max="1" width="5.6640625" bestFit="1" customWidth="1"/>
    <col min="2" max="2" width="54.33203125" style="2" bestFit="1" customWidth="1"/>
    <col min="3" max="3" width="14.5" style="21" bestFit="1" customWidth="1"/>
    <col min="4" max="33" width="8.6640625" bestFit="1" customWidth="1"/>
    <col min="34" max="69" width="7.5" bestFit="1" customWidth="1"/>
    <col min="70" max="96" width="8.1640625" bestFit="1" customWidth="1"/>
    <col min="97" max="114" width="8.6640625" bestFit="1" customWidth="1"/>
    <col min="115" max="115" width="44.1640625" style="390" bestFit="1" customWidth="1"/>
  </cols>
  <sheetData>
    <row r="1" spans="1:115" x14ac:dyDescent="0.2">
      <c r="A1" t="s">
        <v>62</v>
      </c>
      <c r="B1"/>
      <c r="C1"/>
    </row>
    <row r="2" spans="1:115" s="1" customFormat="1" x14ac:dyDescent="0.2">
      <c r="A2" t="s">
        <v>57</v>
      </c>
      <c r="B2" s="26" t="e">
        <f ca="1">MID(CELL("Dateiname",$B$2),FIND("]", CELL("Dateiname",$B$2))+1,31)&amp;" HI"</f>
        <v>#VALUE!</v>
      </c>
      <c r="C2" s="24" t="s">
        <v>1</v>
      </c>
      <c r="D2" s="58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t="s">
        <v>57</v>
      </c>
      <c r="B3" s="7" t="str">
        <f>'Data Non-Energy-Sector'!B67</f>
        <v>Magnets</v>
      </c>
      <c r="C3" s="25" t="s">
        <v>2</v>
      </c>
      <c r="D3" s="82">
        <f t="shared" ref="D3:D9" si="51">D102</f>
        <v>3401.8194758444033</v>
      </c>
      <c r="E3" s="82">
        <f t="shared" ref="E3:BL7" si="52">E102</f>
        <v>3503.1366241643968</v>
      </c>
      <c r="F3" s="82">
        <f t="shared" si="52"/>
        <v>3555.9800821087156</v>
      </c>
      <c r="G3" s="82">
        <f t="shared" si="52"/>
        <v>3619.1676655662527</v>
      </c>
      <c r="H3" s="82">
        <f t="shared" si="52"/>
        <v>3673.178766</v>
      </c>
      <c r="I3" s="82">
        <f t="shared" si="52"/>
        <v>4564.954760483919</v>
      </c>
      <c r="J3" s="82">
        <f t="shared" si="52"/>
        <v>4860.6849693783306</v>
      </c>
      <c r="K3" s="82">
        <f t="shared" si="52"/>
        <v>4583.2808725393525</v>
      </c>
      <c r="L3" s="82">
        <f t="shared" si="52"/>
        <v>4419.4485767342076</v>
      </c>
      <c r="M3" s="82">
        <f>M102</f>
        <v>4746.5602482511213</v>
      </c>
      <c r="N3" s="82">
        <f t="shared" si="52"/>
        <v>4849.3345594481098</v>
      </c>
      <c r="O3" s="82">
        <f t="shared" si="52"/>
        <v>4865.3871264520012</v>
      </c>
      <c r="P3" s="82">
        <f t="shared" si="52"/>
        <v>5746.7784854347829</v>
      </c>
      <c r="Q3" s="82">
        <f t="shared" si="52"/>
        <v>5812.8537671978193</v>
      </c>
      <c r="R3" s="82">
        <f t="shared" si="52"/>
        <v>6002.9612688145899</v>
      </c>
      <c r="S3" s="82">
        <f t="shared" si="52"/>
        <v>7263.1491447392509</v>
      </c>
      <c r="T3" s="82">
        <f t="shared" si="52"/>
        <v>7260.1111337273378</v>
      </c>
      <c r="U3" s="82">
        <f t="shared" si="52"/>
        <v>7325.8489737134978</v>
      </c>
      <c r="V3" s="82">
        <f t="shared" si="52"/>
        <v>7359.9918059892761</v>
      </c>
      <c r="W3" s="82">
        <f t="shared" si="52"/>
        <v>7923.8209795408038</v>
      </c>
      <c r="X3" s="82">
        <f t="shared" si="52"/>
        <v>7944.628267477251</v>
      </c>
      <c r="Y3" s="82">
        <f t="shared" si="52"/>
        <v>6534.1776720589705</v>
      </c>
      <c r="Z3" s="82">
        <f t="shared" si="52"/>
        <v>6365.8127873143876</v>
      </c>
      <c r="AA3" s="82">
        <f t="shared" si="52"/>
        <v>6408.8425754424807</v>
      </c>
      <c r="AB3" s="82">
        <f t="shared" si="52"/>
        <v>7170.8041284574265</v>
      </c>
      <c r="AC3" s="82">
        <f t="shared" si="52"/>
        <v>7536.8120655653756</v>
      </c>
      <c r="AD3" s="82">
        <f t="shared" si="52"/>
        <v>7328.2158646600101</v>
      </c>
      <c r="AE3" s="82">
        <f t="shared" si="52"/>
        <v>7337.2964513879479</v>
      </c>
      <c r="AF3" s="82">
        <f t="shared" si="52"/>
        <v>10734.582342932428</v>
      </c>
      <c r="AG3" s="82">
        <f t="shared" si="52"/>
        <v>11901.496367749949</v>
      </c>
      <c r="AH3" s="82">
        <f t="shared" si="52"/>
        <v>12282.344251517949</v>
      </c>
      <c r="AI3" s="82">
        <f t="shared" si="52"/>
        <v>12675.379267566523</v>
      </c>
      <c r="AJ3" s="82">
        <f t="shared" si="52"/>
        <v>13080.991404128652</v>
      </c>
      <c r="AK3" s="82">
        <f t="shared" si="52"/>
        <v>13499.583129060769</v>
      </c>
      <c r="AL3" s="82">
        <f t="shared" si="52"/>
        <v>13931.569789190715</v>
      </c>
      <c r="AM3" s="82">
        <f t="shared" si="52"/>
        <v>14377.380022444819</v>
      </c>
      <c r="AN3" s="82">
        <f t="shared" si="52"/>
        <v>14837.456183163053</v>
      </c>
      <c r="AO3" s="82">
        <f t="shared" si="52"/>
        <v>15312.25478102427</v>
      </c>
      <c r="AP3" s="82">
        <f t="shared" si="52"/>
        <v>15802.246934017048</v>
      </c>
      <c r="AQ3" s="82">
        <f t="shared" si="52"/>
        <v>16307.918835905593</v>
      </c>
      <c r="AR3" s="82">
        <f t="shared" si="52"/>
        <v>16829.772238654572</v>
      </c>
      <c r="AS3" s="82">
        <f t="shared" si="52"/>
        <v>17368.324950291521</v>
      </c>
      <c r="AT3" s="82">
        <f t="shared" si="52"/>
        <v>17924.111348700848</v>
      </c>
      <c r="AU3" s="82">
        <f t="shared" si="52"/>
        <v>18497.682911859276</v>
      </c>
      <c r="AV3" s="82">
        <f t="shared" si="52"/>
        <v>19089.608765038774</v>
      </c>
      <c r="AW3" s="82">
        <f t="shared" si="52"/>
        <v>19700.476245520014</v>
      </c>
      <c r="AX3" s="82">
        <f t="shared" si="52"/>
        <v>20330.891485376655</v>
      </c>
      <c r="AY3" s="82">
        <f t="shared" si="52"/>
        <v>20981.480012908709</v>
      </c>
      <c r="AZ3" s="82">
        <f t="shared" si="52"/>
        <v>21652.887373321788</v>
      </c>
      <c r="BA3" s="82">
        <f t="shared" si="52"/>
        <v>22345.779769268087</v>
      </c>
      <c r="BB3" s="82">
        <f t="shared" si="52"/>
        <v>23060.844721884667</v>
      </c>
      <c r="BC3" s="82">
        <f t="shared" si="52"/>
        <v>23798.791752984976</v>
      </c>
      <c r="BD3" s="82">
        <f t="shared" si="52"/>
        <v>24560.353089080498</v>
      </c>
      <c r="BE3" s="82">
        <f t="shared" si="52"/>
        <v>25346.284387931075</v>
      </c>
      <c r="BF3" s="82">
        <f t="shared" si="52"/>
        <v>26157.365488344869</v>
      </c>
      <c r="BG3" s="82">
        <f t="shared" si="52"/>
        <v>26994.401183971906</v>
      </c>
      <c r="BH3" s="82">
        <f t="shared" si="52"/>
        <v>27858.222021859008</v>
      </c>
      <c r="BI3" s="82">
        <f t="shared" si="52"/>
        <v>28749.685126558496</v>
      </c>
      <c r="BJ3" s="82">
        <f t="shared" si="52"/>
        <v>29669.67505060837</v>
      </c>
      <c r="BK3" s="82">
        <f t="shared" si="52"/>
        <v>30619.104652227838</v>
      </c>
      <c r="BL3" s="82">
        <f t="shared" si="52"/>
        <v>31598.916001099129</v>
      </c>
      <c r="BM3" s="82">
        <f t="shared" ref="BM3:DJ6" si="53">BM102</f>
        <v>32610.081313134302</v>
      </c>
      <c r="BN3" s="82">
        <f t="shared" si="53"/>
        <v>33653.603915154599</v>
      </c>
      <c r="BO3" s="82">
        <f t="shared" si="53"/>
        <v>34730.519240439549</v>
      </c>
      <c r="BP3" s="82">
        <f t="shared" si="53"/>
        <v>35841.895856133619</v>
      </c>
      <c r="BQ3" s="82">
        <f t="shared" si="53"/>
        <v>36988.836523529899</v>
      </c>
      <c r="BR3" s="82">
        <f t="shared" si="53"/>
        <v>38172.479292282856</v>
      </c>
      <c r="BS3" s="82">
        <f t="shared" si="53"/>
        <v>39393.998629635906</v>
      </c>
      <c r="BT3" s="82">
        <f t="shared" si="53"/>
        <v>40654.606585784255</v>
      </c>
      <c r="BU3" s="82">
        <f t="shared" si="53"/>
        <v>41955.55399652935</v>
      </c>
      <c r="BV3" s="82">
        <f t="shared" si="53"/>
        <v>43298.131724418294</v>
      </c>
      <c r="BW3" s="82">
        <f t="shared" si="53"/>
        <v>44683.671939599677</v>
      </c>
      <c r="BX3" s="82">
        <f t="shared" si="53"/>
        <v>46113.549441666866</v>
      </c>
      <c r="BY3" s="82">
        <f t="shared" si="53"/>
        <v>47589.183023800208</v>
      </c>
      <c r="BZ3" s="82">
        <f t="shared" si="53"/>
        <v>49112.036880561813</v>
      </c>
      <c r="CA3" s="82">
        <f t="shared" si="53"/>
        <v>50683.622060739792</v>
      </c>
      <c r="CB3" s="82">
        <f t="shared" si="53"/>
        <v>52305.49796668347</v>
      </c>
      <c r="CC3" s="82">
        <f t="shared" si="53"/>
        <v>53979.273901617344</v>
      </c>
      <c r="CD3" s="82">
        <f t="shared" si="53"/>
        <v>55706.610666469103</v>
      </c>
      <c r="CE3" s="82">
        <f t="shared" si="53"/>
        <v>57489.22220779612</v>
      </c>
      <c r="CF3" s="82">
        <f t="shared" si="53"/>
        <v>59328.8773184456</v>
      </c>
      <c r="CG3" s="82">
        <f t="shared" si="53"/>
        <v>61227.40139263586</v>
      </c>
      <c r="CH3" s="82">
        <f t="shared" si="53"/>
        <v>63186.678237200213</v>
      </c>
      <c r="CI3" s="82">
        <f t="shared" si="53"/>
        <v>65208.651940790623</v>
      </c>
      <c r="CJ3" s="82">
        <f t="shared" si="53"/>
        <v>67295.328802895921</v>
      </c>
      <c r="CK3" s="82">
        <f t="shared" si="53"/>
        <v>69448.779324588599</v>
      </c>
      <c r="CL3" s="82">
        <f t="shared" si="53"/>
        <v>71671.14026297543</v>
      </c>
      <c r="CM3" s="82">
        <f t="shared" si="53"/>
        <v>73964.61675139064</v>
      </c>
      <c r="CN3" s="82">
        <f t="shared" si="53"/>
        <v>76331.48448743514</v>
      </c>
      <c r="CO3" s="82">
        <f t="shared" si="53"/>
        <v>78774.09199103307</v>
      </c>
      <c r="CP3" s="82">
        <f t="shared" si="53"/>
        <v>81294.862934746125</v>
      </c>
      <c r="CQ3" s="82">
        <f t="shared" si="53"/>
        <v>83896.298548658</v>
      </c>
      <c r="CR3" s="82">
        <f t="shared" si="53"/>
        <v>86580.980102215064</v>
      </c>
      <c r="CS3" s="82">
        <f t="shared" si="53"/>
        <v>89351.571465485948</v>
      </c>
      <c r="CT3" s="82">
        <f t="shared" si="53"/>
        <v>92210.821752381496</v>
      </c>
      <c r="CU3" s="82">
        <f t="shared" si="53"/>
        <v>95161.568048457702</v>
      </c>
      <c r="CV3" s="82">
        <f t="shared" si="53"/>
        <v>98206.738226008354</v>
      </c>
      <c r="CW3" s="82">
        <f t="shared" si="53"/>
        <v>101349.35384924062</v>
      </c>
      <c r="CX3" s="82">
        <f t="shared" si="53"/>
        <v>104592.53317241633</v>
      </c>
      <c r="CY3" s="82">
        <f t="shared" si="53"/>
        <v>107939.49423393366</v>
      </c>
      <c r="CZ3" s="82">
        <f t="shared" si="53"/>
        <v>111393.55804941953</v>
      </c>
      <c r="DA3" s="82">
        <f t="shared" si="53"/>
        <v>114958.15190700095</v>
      </c>
      <c r="DB3" s="82">
        <f t="shared" si="53"/>
        <v>118636.81276802499</v>
      </c>
      <c r="DC3" s="82">
        <f t="shared" si="53"/>
        <v>122433.1907766018</v>
      </c>
      <c r="DD3" s="82">
        <f t="shared" si="53"/>
        <v>126351.05288145306</v>
      </c>
      <c r="DE3" s="82">
        <f t="shared" si="53"/>
        <v>130394.28657365956</v>
      </c>
      <c r="DF3" s="82">
        <f t="shared" si="53"/>
        <v>134566.90374401666</v>
      </c>
      <c r="DG3" s="82">
        <f t="shared" si="53"/>
        <v>138873.04466382519</v>
      </c>
      <c r="DH3" s="82">
        <f t="shared" si="53"/>
        <v>143316.98209306761</v>
      </c>
      <c r="DI3" s="82">
        <f t="shared" si="53"/>
        <v>147903.12552004578</v>
      </c>
      <c r="DJ3" s="82">
        <f t="shared" si="53"/>
        <v>152636.02553668726</v>
      </c>
    </row>
    <row r="4" spans="1:115" x14ac:dyDescent="0.2">
      <c r="A4" t="s">
        <v>57</v>
      </c>
      <c r="B4" s="7" t="str">
        <f>'Data Non-Energy-Sector'!B68</f>
        <v>Ceramics</v>
      </c>
      <c r="C4" s="25" t="s">
        <v>2</v>
      </c>
      <c r="D4" s="82">
        <f t="shared" si="51"/>
        <v>995.65448073494736</v>
      </c>
      <c r="E4" s="82">
        <f t="shared" si="52"/>
        <v>1025.3082802432382</v>
      </c>
      <c r="F4" s="82">
        <f t="shared" si="52"/>
        <v>1040.7746581781607</v>
      </c>
      <c r="G4" s="82">
        <f t="shared" si="52"/>
        <v>1059.2685850437813</v>
      </c>
      <c r="H4" s="82">
        <f t="shared" si="52"/>
        <v>1075.076712</v>
      </c>
      <c r="I4" s="82">
        <f t="shared" si="52"/>
        <v>1336.0843201416349</v>
      </c>
      <c r="J4" s="82">
        <f t="shared" si="52"/>
        <v>1422.639503232682</v>
      </c>
      <c r="K4" s="82">
        <f t="shared" si="52"/>
        <v>1341.4480602554204</v>
      </c>
      <c r="L4" s="82">
        <f t="shared" si="52"/>
        <v>1293.497144410012</v>
      </c>
      <c r="M4" s="82">
        <f>M103</f>
        <v>1389.2371458295963</v>
      </c>
      <c r="N4" s="82">
        <f t="shared" si="52"/>
        <v>1419.3174320335931</v>
      </c>
      <c r="O4" s="82">
        <f t="shared" si="52"/>
        <v>1424.0157443274152</v>
      </c>
      <c r="P4" s="82">
        <f t="shared" si="52"/>
        <v>1681.9839469565218</v>
      </c>
      <c r="Q4" s="82">
        <f t="shared" si="52"/>
        <v>1701.323053813996</v>
      </c>
      <c r="R4" s="82">
        <f t="shared" si="52"/>
        <v>1756.9642737993922</v>
      </c>
      <c r="S4" s="82">
        <f t="shared" si="52"/>
        <v>2125.7997496797807</v>
      </c>
      <c r="T4" s="82">
        <f t="shared" si="52"/>
        <v>2124.9105757250745</v>
      </c>
      <c r="U4" s="82">
        <f t="shared" si="52"/>
        <v>2144.1509191356581</v>
      </c>
      <c r="V4" s="82">
        <f t="shared" si="52"/>
        <v>2154.1439432163734</v>
      </c>
      <c r="W4" s="82">
        <f t="shared" si="52"/>
        <v>2319.1671159631624</v>
      </c>
      <c r="X4" s="82">
        <f t="shared" si="52"/>
        <v>2325.2570538957807</v>
      </c>
      <c r="Y4" s="82">
        <f t="shared" si="52"/>
        <v>1912.4422454806743</v>
      </c>
      <c r="Z4" s="82">
        <f t="shared" si="52"/>
        <v>1863.1647182383574</v>
      </c>
      <c r="AA4" s="82">
        <f t="shared" si="52"/>
        <v>1875.7588025685309</v>
      </c>
      <c r="AB4" s="82">
        <f t="shared" si="52"/>
        <v>2098.7719400363198</v>
      </c>
      <c r="AC4" s="82">
        <f t="shared" si="52"/>
        <v>2205.8962143118174</v>
      </c>
      <c r="AD4" s="82">
        <f t="shared" si="52"/>
        <v>2144.8436677053687</v>
      </c>
      <c r="AE4" s="82">
        <f t="shared" si="52"/>
        <v>2147.5014004062286</v>
      </c>
      <c r="AF4" s="82">
        <f t="shared" si="52"/>
        <v>3141.8289784192475</v>
      </c>
      <c r="AG4" s="82">
        <f t="shared" si="52"/>
        <v>3483.3647905609605</v>
      </c>
      <c r="AH4" s="82">
        <f t="shared" si="52"/>
        <v>3594.8324638589115</v>
      </c>
      <c r="AI4" s="82">
        <f t="shared" si="52"/>
        <v>3709.867102702397</v>
      </c>
      <c r="AJ4" s="82">
        <f t="shared" si="52"/>
        <v>3828.5828499888739</v>
      </c>
      <c r="AK4" s="82">
        <f t="shared" si="52"/>
        <v>3951.097501188518</v>
      </c>
      <c r="AL4" s="82">
        <f t="shared" si="52"/>
        <v>4077.5326212265509</v>
      </c>
      <c r="AM4" s="82">
        <f t="shared" si="52"/>
        <v>4208.013665105801</v>
      </c>
      <c r="AN4" s="82">
        <f t="shared" si="52"/>
        <v>4342.6701023891865</v>
      </c>
      <c r="AO4" s="82">
        <f t="shared" si="52"/>
        <v>4481.6355456656402</v>
      </c>
      <c r="AP4" s="82">
        <f t="shared" si="52"/>
        <v>4625.0478831269411</v>
      </c>
      <c r="AQ4" s="82">
        <f t="shared" si="52"/>
        <v>4773.0494153870031</v>
      </c>
      <c r="AR4" s="82">
        <f t="shared" si="52"/>
        <v>4925.7869966793878</v>
      </c>
      <c r="AS4" s="82">
        <f t="shared" si="52"/>
        <v>5083.4121805731284</v>
      </c>
      <c r="AT4" s="82">
        <f t="shared" si="52"/>
        <v>5246.0813703514686</v>
      </c>
      <c r="AU4" s="82">
        <f t="shared" si="52"/>
        <v>5413.9559742027159</v>
      </c>
      <c r="AV4" s="82">
        <f t="shared" si="52"/>
        <v>5587.2025653772025</v>
      </c>
      <c r="AW4" s="82">
        <f t="shared" si="52"/>
        <v>5765.9930474692728</v>
      </c>
      <c r="AX4" s="82">
        <f t="shared" si="52"/>
        <v>5950.5048249882893</v>
      </c>
      <c r="AY4" s="82">
        <f t="shared" si="52"/>
        <v>6140.9209793879145</v>
      </c>
      <c r="AZ4" s="82">
        <f t="shared" si="52"/>
        <v>6337.4304507283277</v>
      </c>
      <c r="BA4" s="82">
        <f t="shared" si="52"/>
        <v>6540.2282251516344</v>
      </c>
      <c r="BB4" s="82">
        <f t="shared" si="52"/>
        <v>6749.5155283564873</v>
      </c>
      <c r="BC4" s="82">
        <f t="shared" si="52"/>
        <v>6965.5000252638947</v>
      </c>
      <c r="BD4" s="82">
        <f t="shared" si="52"/>
        <v>7188.3960260723397</v>
      </c>
      <c r="BE4" s="82">
        <f t="shared" si="52"/>
        <v>7418.4246989066551</v>
      </c>
      <c r="BF4" s="82">
        <f t="shared" si="52"/>
        <v>7655.8142892716678</v>
      </c>
      <c r="BG4" s="82">
        <f t="shared" si="52"/>
        <v>7900.8003465283618</v>
      </c>
      <c r="BH4" s="82">
        <f t="shared" si="52"/>
        <v>8153.6259576172697</v>
      </c>
      <c r="BI4" s="82">
        <f t="shared" si="52"/>
        <v>8414.5419882610222</v>
      </c>
      <c r="BJ4" s="82">
        <f t="shared" si="52"/>
        <v>8683.8073318853749</v>
      </c>
      <c r="BK4" s="82">
        <f t="shared" si="52"/>
        <v>8961.6891665057065</v>
      </c>
      <c r="BL4" s="82">
        <f t="shared" si="52"/>
        <v>9248.4632198338895</v>
      </c>
      <c r="BM4" s="82">
        <f t="shared" si="53"/>
        <v>9544.4140428685751</v>
      </c>
      <c r="BN4" s="82">
        <f t="shared" si="53"/>
        <v>9849.8352922403701</v>
      </c>
      <c r="BO4" s="82">
        <f t="shared" si="53"/>
        <v>10165.030021592062</v>
      </c>
      <c r="BP4" s="82">
        <f t="shared" si="53"/>
        <v>10490.310982283008</v>
      </c>
      <c r="BQ4" s="82">
        <f t="shared" si="53"/>
        <v>10826.000933716065</v>
      </c>
      <c r="BR4" s="82">
        <f t="shared" si="53"/>
        <v>11172.43296359498</v>
      </c>
      <c r="BS4" s="82">
        <f t="shared" si="53"/>
        <v>11529.950818430019</v>
      </c>
      <c r="BT4" s="82">
        <f t="shared" si="53"/>
        <v>11898.909244619781</v>
      </c>
      <c r="BU4" s="82">
        <f t="shared" si="53"/>
        <v>12279.674340447615</v>
      </c>
      <c r="BV4" s="82">
        <f t="shared" si="53"/>
        <v>12672.623919341939</v>
      </c>
      <c r="BW4" s="82">
        <f t="shared" si="53"/>
        <v>13078.147884760881</v>
      </c>
      <c r="BX4" s="82">
        <f t="shared" si="53"/>
        <v>13496.64861707323</v>
      </c>
      <c r="BY4" s="82">
        <f t="shared" si="53"/>
        <v>13928.541372819573</v>
      </c>
      <c r="BZ4" s="82">
        <f t="shared" si="53"/>
        <v>14374.2546967498</v>
      </c>
      <c r="CA4" s="82">
        <f t="shared" si="53"/>
        <v>14834.230847045794</v>
      </c>
      <c r="CB4" s="82">
        <f t="shared" si="53"/>
        <v>15308.92623415126</v>
      </c>
      <c r="CC4" s="82">
        <f t="shared" si="53"/>
        <v>15798.811873644101</v>
      </c>
      <c r="CD4" s="82">
        <f t="shared" si="53"/>
        <v>16304.373853600713</v>
      </c>
      <c r="CE4" s="82">
        <f t="shared" si="53"/>
        <v>16826.113816915935</v>
      </c>
      <c r="CF4" s="82">
        <f t="shared" si="53"/>
        <v>17364.549459057245</v>
      </c>
      <c r="CG4" s="82">
        <f t="shared" si="53"/>
        <v>17920.215041747077</v>
      </c>
      <c r="CH4" s="82">
        <f t="shared" si="53"/>
        <v>18493.661923082982</v>
      </c>
      <c r="CI4" s="82">
        <f t="shared" si="53"/>
        <v>19085.459104621637</v>
      </c>
      <c r="CJ4" s="82">
        <f t="shared" si="53"/>
        <v>19696.193795969531</v>
      </c>
      <c r="CK4" s="82">
        <f t="shared" si="53"/>
        <v>20326.471997440556</v>
      </c>
      <c r="CL4" s="82">
        <f t="shared" si="53"/>
        <v>20976.919101358653</v>
      </c>
      <c r="CM4" s="82">
        <f t="shared" si="53"/>
        <v>21648.180512602132</v>
      </c>
      <c r="CN4" s="82">
        <f t="shared" si="53"/>
        <v>22340.922289005401</v>
      </c>
      <c r="CO4" s="82">
        <f t="shared" si="53"/>
        <v>23055.831802253575</v>
      </c>
      <c r="CP4" s="82">
        <f t="shared" si="53"/>
        <v>23793.61841992569</v>
      </c>
      <c r="CQ4" s="82">
        <f t="shared" si="53"/>
        <v>24555.014209363311</v>
      </c>
      <c r="CR4" s="82">
        <f t="shared" si="53"/>
        <v>25340.774664062938</v>
      </c>
      <c r="CS4" s="82">
        <f t="shared" si="53"/>
        <v>26151.67945331295</v>
      </c>
      <c r="CT4" s="82">
        <f t="shared" si="53"/>
        <v>26988.533195818967</v>
      </c>
      <c r="CU4" s="82">
        <f t="shared" si="53"/>
        <v>27852.166258085173</v>
      </c>
      <c r="CV4" s="82">
        <f t="shared" si="53"/>
        <v>28743.435578343899</v>
      </c>
      <c r="CW4" s="82">
        <f t="shared" si="53"/>
        <v>29663.225516850904</v>
      </c>
      <c r="CX4" s="82">
        <f t="shared" si="53"/>
        <v>30612.448733390134</v>
      </c>
      <c r="CY4" s="82">
        <f t="shared" si="53"/>
        <v>31592.047092858618</v>
      </c>
      <c r="CZ4" s="82">
        <f t="shared" si="53"/>
        <v>32602.992599830093</v>
      </c>
      <c r="DA4" s="82">
        <f t="shared" si="53"/>
        <v>33646.288363024658</v>
      </c>
      <c r="DB4" s="82">
        <f t="shared" si="53"/>
        <v>34722.969590641449</v>
      </c>
      <c r="DC4" s="82">
        <f t="shared" si="53"/>
        <v>35834.104617541976</v>
      </c>
      <c r="DD4" s="82">
        <f t="shared" si="53"/>
        <v>36980.795965303318</v>
      </c>
      <c r="DE4" s="82">
        <f t="shared" si="53"/>
        <v>38164.181436193023</v>
      </c>
      <c r="DF4" s="82">
        <f t="shared" si="53"/>
        <v>39385.435242151201</v>
      </c>
      <c r="DG4" s="82">
        <f t="shared" si="53"/>
        <v>40645.769169900042</v>
      </c>
      <c r="DH4" s="82">
        <f t="shared" si="53"/>
        <v>41946.433783336848</v>
      </c>
      <c r="DI4" s="82">
        <f t="shared" si="53"/>
        <v>43288.71966440363</v>
      </c>
      <c r="DJ4" s="82">
        <f t="shared" si="53"/>
        <v>44673.95869366455</v>
      </c>
    </row>
    <row r="5" spans="1:115" x14ac:dyDescent="0.2">
      <c r="A5" t="s">
        <v>57</v>
      </c>
      <c r="B5" s="7" t="str">
        <f>'Data Non-Energy-Sector'!B69</f>
        <v>Batteries</v>
      </c>
      <c r="C5" s="25" t="s">
        <v>2</v>
      </c>
      <c r="D5" s="82">
        <f t="shared" si="51"/>
        <v>1244.5681009186842</v>
      </c>
      <c r="E5" s="82">
        <f t="shared" si="52"/>
        <v>1281.6353503040475</v>
      </c>
      <c r="F5" s="82">
        <f t="shared" si="52"/>
        <v>1300.9683227227008</v>
      </c>
      <c r="G5" s="82">
        <f t="shared" si="52"/>
        <v>1324.0857313047266</v>
      </c>
      <c r="H5" s="82">
        <f t="shared" si="52"/>
        <v>1343.8458900000001</v>
      </c>
      <c r="I5" s="82">
        <f t="shared" si="52"/>
        <v>1670.1054001770437</v>
      </c>
      <c r="J5" s="82">
        <f t="shared" si="52"/>
        <v>1778.2993790408527</v>
      </c>
      <c r="K5" s="82">
        <f t="shared" si="52"/>
        <v>1676.8100753192755</v>
      </c>
      <c r="L5" s="82">
        <f t="shared" si="52"/>
        <v>1616.871430512515</v>
      </c>
      <c r="M5" s="82">
        <f t="shared" si="52"/>
        <v>1736.5464322869955</v>
      </c>
      <c r="N5" s="82">
        <f t="shared" si="52"/>
        <v>1774.1467900419916</v>
      </c>
      <c r="O5" s="82">
        <f t="shared" si="52"/>
        <v>1780.0196804092689</v>
      </c>
      <c r="P5" s="82">
        <f t="shared" si="52"/>
        <v>2102.4799336956521</v>
      </c>
      <c r="Q5" s="82">
        <f t="shared" si="52"/>
        <v>2126.653817267495</v>
      </c>
      <c r="R5" s="82">
        <f t="shared" si="52"/>
        <v>2196.2053422492404</v>
      </c>
      <c r="S5" s="82">
        <f t="shared" si="52"/>
        <v>2657.2496870997261</v>
      </c>
      <c r="T5" s="82">
        <f t="shared" si="52"/>
        <v>2656.1382196563432</v>
      </c>
      <c r="U5" s="82">
        <f t="shared" si="52"/>
        <v>2680.1886489195726</v>
      </c>
      <c r="V5" s="82">
        <f t="shared" si="52"/>
        <v>2692.6799290204667</v>
      </c>
      <c r="W5" s="82">
        <f t="shared" si="52"/>
        <v>2898.9588949539529</v>
      </c>
      <c r="X5" s="82">
        <f t="shared" si="52"/>
        <v>2906.5713173697263</v>
      </c>
      <c r="Y5" s="82">
        <f t="shared" si="52"/>
        <v>2390.5528068508429</v>
      </c>
      <c r="Z5" s="82">
        <f t="shared" si="52"/>
        <v>2328.9558977979468</v>
      </c>
      <c r="AA5" s="82">
        <f t="shared" si="52"/>
        <v>2344.6985032106636</v>
      </c>
      <c r="AB5" s="82">
        <f t="shared" si="52"/>
        <v>2623.4649250453999</v>
      </c>
      <c r="AC5" s="82">
        <f t="shared" si="52"/>
        <v>2757.3702678897716</v>
      </c>
      <c r="AD5" s="82">
        <f t="shared" si="52"/>
        <v>2681.0545846317114</v>
      </c>
      <c r="AE5" s="82">
        <f t="shared" si="52"/>
        <v>2684.3767505077858</v>
      </c>
      <c r="AF5" s="82">
        <f t="shared" si="52"/>
        <v>3927.2862230240589</v>
      </c>
      <c r="AG5" s="82">
        <f t="shared" si="52"/>
        <v>4354.2059882012009</v>
      </c>
      <c r="AH5" s="82">
        <f t="shared" si="52"/>
        <v>4493.5405798236397</v>
      </c>
      <c r="AI5" s="82">
        <f t="shared" si="52"/>
        <v>4637.3338783779964</v>
      </c>
      <c r="AJ5" s="82">
        <f t="shared" si="52"/>
        <v>4785.7285624860924</v>
      </c>
      <c r="AK5" s="82">
        <f t="shared" si="52"/>
        <v>4938.8718764856476</v>
      </c>
      <c r="AL5" s="82">
        <f t="shared" si="52"/>
        <v>5096.9157765331884</v>
      </c>
      <c r="AM5" s="82">
        <f t="shared" si="52"/>
        <v>5260.0170813822506</v>
      </c>
      <c r="AN5" s="82">
        <f t="shared" si="52"/>
        <v>5428.3376279864824</v>
      </c>
      <c r="AO5" s="82">
        <f t="shared" si="52"/>
        <v>5602.0444320820498</v>
      </c>
      <c r="AP5" s="82">
        <f t="shared" si="52"/>
        <v>5781.3098539086759</v>
      </c>
      <c r="AQ5" s="82">
        <f t="shared" si="52"/>
        <v>5966.3117692337537</v>
      </c>
      <c r="AR5" s="82">
        <f t="shared" si="52"/>
        <v>6157.2337458492339</v>
      </c>
      <c r="AS5" s="82">
        <f t="shared" si="52"/>
        <v>6354.2652257164091</v>
      </c>
      <c r="AT5" s="82">
        <f t="shared" si="52"/>
        <v>6557.601712939334</v>
      </c>
      <c r="AU5" s="82">
        <f t="shared" si="52"/>
        <v>6767.444967753393</v>
      </c>
      <c r="AV5" s="82">
        <f t="shared" si="52"/>
        <v>6984.0032067215016</v>
      </c>
      <c r="AW5" s="82">
        <f t="shared" si="52"/>
        <v>7207.4913093365894</v>
      </c>
      <c r="AX5" s="82">
        <f t="shared" si="52"/>
        <v>7438.1310312353608</v>
      </c>
      <c r="AY5" s="82">
        <f t="shared" si="52"/>
        <v>7676.1512242348927</v>
      </c>
      <c r="AZ5" s="82">
        <f t="shared" si="52"/>
        <v>7921.7880634104094</v>
      </c>
      <c r="BA5" s="82">
        <f t="shared" si="52"/>
        <v>8175.2852814395428</v>
      </c>
      <c r="BB5" s="82">
        <f t="shared" si="52"/>
        <v>8436.8944104456077</v>
      </c>
      <c r="BC5" s="82">
        <f t="shared" si="52"/>
        <v>8706.8750315798679</v>
      </c>
      <c r="BD5" s="82">
        <f t="shared" si="52"/>
        <v>8985.4950325904247</v>
      </c>
      <c r="BE5" s="82">
        <f t="shared" si="52"/>
        <v>9273.0308736333191</v>
      </c>
      <c r="BF5" s="82">
        <f t="shared" si="52"/>
        <v>9569.7678615895857</v>
      </c>
      <c r="BG5" s="82">
        <f t="shared" si="52"/>
        <v>9876.0004331604523</v>
      </c>
      <c r="BH5" s="82">
        <f t="shared" si="52"/>
        <v>10192.032447021587</v>
      </c>
      <c r="BI5" s="82">
        <f t="shared" si="52"/>
        <v>10518.177485326278</v>
      </c>
      <c r="BJ5" s="82">
        <f t="shared" si="52"/>
        <v>10854.75916485672</v>
      </c>
      <c r="BK5" s="82">
        <f t="shared" si="52"/>
        <v>11202.111458132134</v>
      </c>
      <c r="BL5" s="82">
        <f t="shared" si="52"/>
        <v>11560.579024792363</v>
      </c>
      <c r="BM5" s="82">
        <f t="shared" si="53"/>
        <v>11930.51755358572</v>
      </c>
      <c r="BN5" s="82">
        <f t="shared" si="53"/>
        <v>12312.294115300463</v>
      </c>
      <c r="BO5" s="82">
        <f t="shared" si="53"/>
        <v>12706.287526990078</v>
      </c>
      <c r="BP5" s="82">
        <f t="shared" si="53"/>
        <v>13112.88872785376</v>
      </c>
      <c r="BQ5" s="82">
        <f t="shared" si="53"/>
        <v>13532.501167145081</v>
      </c>
      <c r="BR5" s="82">
        <f t="shared" si="53"/>
        <v>13965.541204493724</v>
      </c>
      <c r="BS5" s="82">
        <f t="shared" si="53"/>
        <v>14412.438523037523</v>
      </c>
      <c r="BT5" s="82">
        <f t="shared" si="53"/>
        <v>14873.636555774723</v>
      </c>
      <c r="BU5" s="82">
        <f t="shared" si="53"/>
        <v>15349.592925559515</v>
      </c>
      <c r="BV5" s="82">
        <f t="shared" si="53"/>
        <v>15840.77989917742</v>
      </c>
      <c r="BW5" s="82">
        <f t="shared" si="53"/>
        <v>16347.684855951098</v>
      </c>
      <c r="BX5" s="82">
        <f t="shared" si="53"/>
        <v>16870.810771341534</v>
      </c>
      <c r="BY5" s="82">
        <f t="shared" si="53"/>
        <v>17410.676716024464</v>
      </c>
      <c r="BZ5" s="82">
        <f t="shared" si="53"/>
        <v>17967.818370937246</v>
      </c>
      <c r="CA5" s="82">
        <f t="shared" si="53"/>
        <v>18542.788558807239</v>
      </c>
      <c r="CB5" s="82">
        <f t="shared" si="53"/>
        <v>19136.157792689071</v>
      </c>
      <c r="CC5" s="82">
        <f t="shared" si="53"/>
        <v>19748.514842055123</v>
      </c>
      <c r="CD5" s="82">
        <f t="shared" si="53"/>
        <v>20380.467317000886</v>
      </c>
      <c r="CE5" s="82">
        <f t="shared" si="53"/>
        <v>21032.642271144916</v>
      </c>
      <c r="CF5" s="82">
        <f t="shared" si="53"/>
        <v>21705.686823821554</v>
      </c>
      <c r="CG5" s="82">
        <f t="shared" si="53"/>
        <v>22400.268802183844</v>
      </c>
      <c r="CH5" s="82">
        <f t="shared" si="53"/>
        <v>23117.077403853727</v>
      </c>
      <c r="CI5" s="82">
        <f t="shared" si="53"/>
        <v>23856.823880777047</v>
      </c>
      <c r="CJ5" s="82">
        <f t="shared" si="53"/>
        <v>24620.242244961912</v>
      </c>
      <c r="CK5" s="82">
        <f t="shared" si="53"/>
        <v>25408.089996800692</v>
      </c>
      <c r="CL5" s="82">
        <f t="shared" si="53"/>
        <v>26221.148876698317</v>
      </c>
      <c r="CM5" s="82">
        <f t="shared" si="53"/>
        <v>27060.225640752662</v>
      </c>
      <c r="CN5" s="82">
        <f t="shared" si="53"/>
        <v>27926.152861256749</v>
      </c>
      <c r="CO5" s="82">
        <f t="shared" si="53"/>
        <v>28819.789752816967</v>
      </c>
      <c r="CP5" s="82">
        <f t="shared" si="53"/>
        <v>29742.02302490711</v>
      </c>
      <c r="CQ5" s="82">
        <f t="shared" si="53"/>
        <v>30693.767761704137</v>
      </c>
      <c r="CR5" s="82">
        <f t="shared" si="53"/>
        <v>31675.968330078671</v>
      </c>
      <c r="CS5" s="82">
        <f t="shared" si="53"/>
        <v>32689.59931664119</v>
      </c>
      <c r="CT5" s="82">
        <f t="shared" si="53"/>
        <v>33735.666494773708</v>
      </c>
      <c r="CU5" s="82">
        <f t="shared" si="53"/>
        <v>34815.20782260647</v>
      </c>
      <c r="CV5" s="82">
        <f t="shared" si="53"/>
        <v>35929.294472929876</v>
      </c>
      <c r="CW5" s="82">
        <f t="shared" si="53"/>
        <v>37079.031896063636</v>
      </c>
      <c r="CX5" s="82">
        <f t="shared" si="53"/>
        <v>38265.560916737675</v>
      </c>
      <c r="CY5" s="82">
        <f t="shared" si="53"/>
        <v>39490.058866073283</v>
      </c>
      <c r="CZ5" s="82">
        <f t="shared" si="53"/>
        <v>40753.740749787627</v>
      </c>
      <c r="DA5" s="82">
        <f t="shared" si="53"/>
        <v>42057.860453780835</v>
      </c>
      <c r="DB5" s="82">
        <f t="shared" si="53"/>
        <v>43403.711988301824</v>
      </c>
      <c r="DC5" s="82">
        <f t="shared" si="53"/>
        <v>44792.630771927485</v>
      </c>
      <c r="DD5" s="82">
        <f t="shared" si="53"/>
        <v>46225.994956629169</v>
      </c>
      <c r="DE5" s="82">
        <f t="shared" si="53"/>
        <v>47705.226795241302</v>
      </c>
      <c r="DF5" s="82">
        <f t="shared" si="53"/>
        <v>49231.794052689023</v>
      </c>
      <c r="DG5" s="82">
        <f t="shared" si="53"/>
        <v>50807.211462375075</v>
      </c>
      <c r="DH5" s="82">
        <f t="shared" si="53"/>
        <v>52433.042229171078</v>
      </c>
      <c r="DI5" s="82">
        <f t="shared" si="53"/>
        <v>54110.899580504556</v>
      </c>
      <c r="DJ5" s="82">
        <f t="shared" si="53"/>
        <v>55842.448367080702</v>
      </c>
    </row>
    <row r="6" spans="1:115" x14ac:dyDescent="0.2">
      <c r="A6" t="s">
        <v>57</v>
      </c>
      <c r="B6" s="7" t="str">
        <f>'Data Non-Energy-Sector'!B70</f>
        <v>Metal (excl. Batteries)</v>
      </c>
      <c r="C6" s="25" t="s">
        <v>2</v>
      </c>
      <c r="D6" s="82">
        <f t="shared" si="51"/>
        <v>1078.6256874628598</v>
      </c>
      <c r="E6" s="82">
        <f t="shared" si="52"/>
        <v>1110.7506369301746</v>
      </c>
      <c r="F6" s="82">
        <f t="shared" si="52"/>
        <v>1127.5058796930075</v>
      </c>
      <c r="G6" s="82">
        <f t="shared" si="52"/>
        <v>1147.5409671307632</v>
      </c>
      <c r="H6" s="82">
        <f t="shared" si="52"/>
        <v>1164.6664380000002</v>
      </c>
      <c r="I6" s="82">
        <f t="shared" si="52"/>
        <v>1447.424680153438</v>
      </c>
      <c r="J6" s="82">
        <f t="shared" si="52"/>
        <v>1541.1927951687392</v>
      </c>
      <c r="K6" s="82">
        <f t="shared" si="52"/>
        <v>1453.2353986100388</v>
      </c>
      <c r="L6" s="82">
        <f t="shared" si="52"/>
        <v>1401.2885731108463</v>
      </c>
      <c r="M6" s="82">
        <f t="shared" si="52"/>
        <v>1505.006907982063</v>
      </c>
      <c r="N6" s="82">
        <f t="shared" si="52"/>
        <v>1537.5938847030595</v>
      </c>
      <c r="O6" s="82">
        <f t="shared" si="52"/>
        <v>1542.6837230213664</v>
      </c>
      <c r="P6" s="82">
        <f t="shared" si="52"/>
        <v>1822.1492758695654</v>
      </c>
      <c r="Q6" s="82">
        <f t="shared" si="52"/>
        <v>1843.0999749651623</v>
      </c>
      <c r="R6" s="82">
        <f t="shared" si="52"/>
        <v>1903.377963282675</v>
      </c>
      <c r="S6" s="82">
        <f t="shared" si="52"/>
        <v>2302.9497288197626</v>
      </c>
      <c r="T6" s="82">
        <f t="shared" si="52"/>
        <v>2301.9864570354976</v>
      </c>
      <c r="U6" s="82">
        <f t="shared" si="52"/>
        <v>2322.8301623969628</v>
      </c>
      <c r="V6" s="82">
        <f t="shared" si="52"/>
        <v>2333.6559384844049</v>
      </c>
      <c r="W6" s="82">
        <f t="shared" si="52"/>
        <v>2512.4310422934259</v>
      </c>
      <c r="X6" s="82">
        <f t="shared" si="52"/>
        <v>2519.028475053763</v>
      </c>
      <c r="Y6" s="82">
        <f t="shared" si="52"/>
        <v>2071.8124326040638</v>
      </c>
      <c r="Z6" s="82">
        <f t="shared" si="52"/>
        <v>2018.4284447582206</v>
      </c>
      <c r="AA6" s="82">
        <f t="shared" si="52"/>
        <v>2032.0720361159088</v>
      </c>
      <c r="AB6" s="82">
        <f t="shared" si="52"/>
        <v>2273.6696017060135</v>
      </c>
      <c r="AC6" s="82">
        <f t="shared" si="52"/>
        <v>2389.720898837802</v>
      </c>
      <c r="AD6" s="82">
        <f t="shared" si="52"/>
        <v>2323.58064001415</v>
      </c>
      <c r="AE6" s="82">
        <f t="shared" si="52"/>
        <v>2326.459850440081</v>
      </c>
      <c r="AF6" s="82">
        <f t="shared" si="52"/>
        <v>3403.6480599541846</v>
      </c>
      <c r="AG6" s="82">
        <f t="shared" si="52"/>
        <v>3773.6451897743746</v>
      </c>
      <c r="AH6" s="82">
        <f t="shared" si="52"/>
        <v>3894.4018358471549</v>
      </c>
      <c r="AI6" s="82">
        <f t="shared" si="52"/>
        <v>4019.0226945942641</v>
      </c>
      <c r="AJ6" s="82">
        <f t="shared" si="52"/>
        <v>4147.6314208212807</v>
      </c>
      <c r="AK6" s="82">
        <f t="shared" si="52"/>
        <v>4280.3556262875618</v>
      </c>
      <c r="AL6" s="82">
        <f t="shared" si="52"/>
        <v>4417.3270063287637</v>
      </c>
      <c r="AM6" s="82">
        <f t="shared" si="52"/>
        <v>4558.6814705312845</v>
      </c>
      <c r="AN6" s="82">
        <f t="shared" si="52"/>
        <v>4704.559277588286</v>
      </c>
      <c r="AO6" s="82">
        <f t="shared" si="52"/>
        <v>4855.1051744711112</v>
      </c>
      <c r="AP6" s="82">
        <f t="shared" si="52"/>
        <v>5010.4685400541866</v>
      </c>
      <c r="AQ6" s="82">
        <f t="shared" si="52"/>
        <v>5170.8035333359212</v>
      </c>
      <c r="AR6" s="82">
        <f t="shared" si="52"/>
        <v>5336.2692464026704</v>
      </c>
      <c r="AS6" s="82">
        <f t="shared" si="52"/>
        <v>5507.0298622875562</v>
      </c>
      <c r="AT6" s="82">
        <f t="shared" si="52"/>
        <v>5683.2548178807583</v>
      </c>
      <c r="AU6" s="82">
        <f t="shared" si="52"/>
        <v>5865.1189720529428</v>
      </c>
      <c r="AV6" s="82">
        <f t="shared" si="52"/>
        <v>6052.8027791586373</v>
      </c>
      <c r="AW6" s="82">
        <f t="shared" si="52"/>
        <v>6246.4924680917138</v>
      </c>
      <c r="AX6" s="82">
        <f t="shared" si="52"/>
        <v>6446.3802270706492</v>
      </c>
      <c r="AY6" s="82">
        <f t="shared" si="52"/>
        <v>6652.6643943369099</v>
      </c>
      <c r="AZ6" s="82">
        <f t="shared" si="52"/>
        <v>6865.549654955691</v>
      </c>
      <c r="BA6" s="82">
        <f t="shared" si="52"/>
        <v>7085.247243914273</v>
      </c>
      <c r="BB6" s="82">
        <f t="shared" si="52"/>
        <v>7311.9751557195295</v>
      </c>
      <c r="BC6" s="82">
        <f t="shared" si="52"/>
        <v>7545.9583607025543</v>
      </c>
      <c r="BD6" s="82">
        <f t="shared" si="52"/>
        <v>7787.4290282450365</v>
      </c>
      <c r="BE6" s="82">
        <f t="shared" si="52"/>
        <v>8036.6267571488779</v>
      </c>
      <c r="BF6" s="82">
        <f t="shared" si="52"/>
        <v>8293.7988133776416</v>
      </c>
      <c r="BG6" s="82">
        <f t="shared" si="52"/>
        <v>8559.2003754057259</v>
      </c>
      <c r="BH6" s="82">
        <f t="shared" si="52"/>
        <v>8833.0947874187095</v>
      </c>
      <c r="BI6" s="82">
        <f t="shared" si="52"/>
        <v>9115.753820616108</v>
      </c>
      <c r="BJ6" s="82">
        <f t="shared" si="52"/>
        <v>9407.4579428758243</v>
      </c>
      <c r="BK6" s="82">
        <f t="shared" si="52"/>
        <v>9708.4965970478515</v>
      </c>
      <c r="BL6" s="82">
        <f t="shared" si="52"/>
        <v>10019.168488153384</v>
      </c>
      <c r="BM6" s="82">
        <f t="shared" si="53"/>
        <v>10339.781879774293</v>
      </c>
      <c r="BN6" s="82">
        <f t="shared" si="53"/>
        <v>10670.654899927071</v>
      </c>
      <c r="BO6" s="82">
        <f t="shared" si="53"/>
        <v>11012.115856724737</v>
      </c>
      <c r="BP6" s="82">
        <f t="shared" si="53"/>
        <v>11364.503564139928</v>
      </c>
      <c r="BQ6" s="82">
        <f t="shared" si="53"/>
        <v>11728.167678192407</v>
      </c>
      <c r="BR6" s="82">
        <f t="shared" si="53"/>
        <v>12103.469043894564</v>
      </c>
      <c r="BS6" s="82">
        <f t="shared" si="53"/>
        <v>12490.78005329919</v>
      </c>
      <c r="BT6" s="82">
        <f t="shared" si="53"/>
        <v>12890.485015004764</v>
      </c>
      <c r="BU6" s="82">
        <f t="shared" si="53"/>
        <v>13302.980535484918</v>
      </c>
      <c r="BV6" s="82">
        <f t="shared" si="53"/>
        <v>13728.675912620436</v>
      </c>
      <c r="BW6" s="82">
        <f t="shared" si="53"/>
        <v>14167.993541824291</v>
      </c>
      <c r="BX6" s="82">
        <f t="shared" si="53"/>
        <v>14621.36933516267</v>
      </c>
      <c r="BY6" s="82">
        <f t="shared" si="53"/>
        <v>15089.253153887876</v>
      </c>
      <c r="BZ6" s="82">
        <f t="shared" si="53"/>
        <v>15572.109254812289</v>
      </c>
      <c r="CA6" s="82">
        <f t="shared" si="53"/>
        <v>16070.416750966282</v>
      </c>
      <c r="CB6" s="82">
        <f t="shared" si="53"/>
        <v>16584.670086997205</v>
      </c>
      <c r="CC6" s="82">
        <f t="shared" si="53"/>
        <v>17115.379529781116</v>
      </c>
      <c r="CD6" s="82">
        <f t="shared" si="53"/>
        <v>17663.07167473411</v>
      </c>
      <c r="CE6" s="82">
        <f t="shared" si="53"/>
        <v>18228.289968325604</v>
      </c>
      <c r="CF6" s="82">
        <f t="shared" si="53"/>
        <v>18811.595247312023</v>
      </c>
      <c r="CG6" s="82">
        <f t="shared" si="53"/>
        <v>19413.56629522601</v>
      </c>
      <c r="CH6" s="82">
        <f t="shared" si="53"/>
        <v>20034.800416673243</v>
      </c>
      <c r="CI6" s="82">
        <f t="shared" si="53"/>
        <v>20675.914030006788</v>
      </c>
      <c r="CJ6" s="82">
        <f t="shared" si="53"/>
        <v>21337.543278967005</v>
      </c>
      <c r="CK6" s="82">
        <f t="shared" si="53"/>
        <v>22020.344663893949</v>
      </c>
      <c r="CL6" s="82">
        <f t="shared" si="53"/>
        <v>22724.995693138557</v>
      </c>
      <c r="CM6" s="82">
        <f t="shared" si="53"/>
        <v>23452.195555318991</v>
      </c>
      <c r="CN6" s="82">
        <f t="shared" si="53"/>
        <v>24202.665813089199</v>
      </c>
      <c r="CO6" s="82">
        <f t="shared" si="53"/>
        <v>24977.151119108054</v>
      </c>
      <c r="CP6" s="82">
        <f t="shared" si="53"/>
        <v>25776.419954919511</v>
      </c>
      <c r="CQ6" s="82">
        <f t="shared" si="53"/>
        <v>26601.265393476937</v>
      </c>
      <c r="CR6" s="82">
        <f t="shared" si="53"/>
        <v>27452.5058860682</v>
      </c>
      <c r="CS6" s="82">
        <f t="shared" si="53"/>
        <v>28330.986074422384</v>
      </c>
      <c r="CT6" s="82">
        <f t="shared" si="53"/>
        <v>29237.577628803901</v>
      </c>
      <c r="CU6" s="82">
        <f t="shared" si="53"/>
        <v>30173.180112925627</v>
      </c>
      <c r="CV6" s="82">
        <f t="shared" si="53"/>
        <v>31138.72187653925</v>
      </c>
      <c r="CW6" s="82">
        <f t="shared" si="53"/>
        <v>32135.160976588508</v>
      </c>
      <c r="CX6" s="82">
        <f t="shared" si="53"/>
        <v>33163.486127839344</v>
      </c>
      <c r="CY6" s="82">
        <f t="shared" si="53"/>
        <v>34224.717683930205</v>
      </c>
      <c r="CZ6" s="82">
        <f t="shared" si="53"/>
        <v>35319.908649815974</v>
      </c>
      <c r="DA6" s="82">
        <f t="shared" si="53"/>
        <v>36450.145726610084</v>
      </c>
      <c r="DB6" s="82">
        <f t="shared" si="53"/>
        <v>37616.550389861608</v>
      </c>
      <c r="DC6" s="82">
        <f t="shared" si="53"/>
        <v>38820.280002337182</v>
      </c>
      <c r="DD6" s="82">
        <f t="shared" si="53"/>
        <v>40062.528962411976</v>
      </c>
      <c r="DE6" s="82">
        <f t="shared" si="53"/>
        <v>41344.52988920916</v>
      </c>
      <c r="DF6" s="82">
        <f t="shared" si="53"/>
        <v>42667.554845663857</v>
      </c>
      <c r="DG6" s="82">
        <f t="shared" si="53"/>
        <v>44032.916600725104</v>
      </c>
      <c r="DH6" s="82">
        <f t="shared" si="53"/>
        <v>45441.969931948312</v>
      </c>
      <c r="DI6" s="82">
        <f t="shared" si="53"/>
        <v>46896.112969770656</v>
      </c>
      <c r="DJ6" s="82">
        <f t="shared" si="53"/>
        <v>48396.788584803318</v>
      </c>
    </row>
    <row r="7" spans="1:115" x14ac:dyDescent="0.2">
      <c r="A7" t="s">
        <v>57</v>
      </c>
      <c r="B7" s="7" t="str">
        <f>'Data Non-Energy-Sector'!B71</f>
        <v>Catalysts</v>
      </c>
      <c r="C7" s="25" t="s">
        <v>2</v>
      </c>
      <c r="D7" s="82">
        <f t="shared" si="51"/>
        <v>580.79844709538611</v>
      </c>
      <c r="E7" s="82">
        <f t="shared" si="52"/>
        <v>598.09649680855557</v>
      </c>
      <c r="F7" s="82">
        <f t="shared" si="52"/>
        <v>607.11855060392713</v>
      </c>
      <c r="G7" s="82">
        <f t="shared" si="52"/>
        <v>617.90667460887255</v>
      </c>
      <c r="H7" s="82">
        <f t="shared" si="52"/>
        <v>627.12808200000018</v>
      </c>
      <c r="I7" s="82">
        <f t="shared" si="52"/>
        <v>779.38252008262043</v>
      </c>
      <c r="J7" s="82">
        <f t="shared" si="52"/>
        <v>829.87304355239803</v>
      </c>
      <c r="K7" s="82">
        <f t="shared" si="52"/>
        <v>782.51136848232863</v>
      </c>
      <c r="L7" s="82">
        <f t="shared" si="52"/>
        <v>754.54000090584043</v>
      </c>
      <c r="M7" s="82">
        <f t="shared" si="52"/>
        <v>810.38833506726473</v>
      </c>
      <c r="N7" s="82">
        <f t="shared" si="52"/>
        <v>827.93516868626284</v>
      </c>
      <c r="O7" s="82">
        <f t="shared" si="52"/>
        <v>830.67585085765893</v>
      </c>
      <c r="P7" s="82">
        <f t="shared" si="52"/>
        <v>981.15730239130448</v>
      </c>
      <c r="Q7" s="82">
        <f t="shared" si="52"/>
        <v>992.43844805816445</v>
      </c>
      <c r="R7" s="82">
        <f t="shared" si="52"/>
        <v>1024.8958263829788</v>
      </c>
      <c r="S7" s="82">
        <f t="shared" si="52"/>
        <v>1240.0498539798723</v>
      </c>
      <c r="T7" s="82">
        <f t="shared" si="52"/>
        <v>1239.5311691729603</v>
      </c>
      <c r="U7" s="82">
        <f t="shared" si="52"/>
        <v>1250.754702829134</v>
      </c>
      <c r="V7" s="82">
        <f t="shared" ref="V7:BL9" si="54">V106</f>
        <v>1256.583966876218</v>
      </c>
      <c r="W7" s="82">
        <f t="shared" si="54"/>
        <v>1352.8474843118449</v>
      </c>
      <c r="X7" s="82">
        <f t="shared" si="54"/>
        <v>1356.3999481058725</v>
      </c>
      <c r="Y7" s="82">
        <f t="shared" si="54"/>
        <v>1115.5913098637268</v>
      </c>
      <c r="Z7" s="82">
        <f t="shared" si="54"/>
        <v>1086.846085639042</v>
      </c>
      <c r="AA7" s="82">
        <f t="shared" si="54"/>
        <v>1094.1926348316431</v>
      </c>
      <c r="AB7" s="82">
        <f t="shared" si="54"/>
        <v>1224.2836316878534</v>
      </c>
      <c r="AC7" s="82">
        <f t="shared" si="54"/>
        <v>1286.7727916818935</v>
      </c>
      <c r="AD7" s="82">
        <f t="shared" si="54"/>
        <v>1251.1588061614655</v>
      </c>
      <c r="AE7" s="82">
        <f t="shared" si="54"/>
        <v>1252.7091502369669</v>
      </c>
      <c r="AF7" s="82">
        <f t="shared" si="54"/>
        <v>1832.7335707445611</v>
      </c>
      <c r="AG7" s="82">
        <f t="shared" si="54"/>
        <v>2031.9627944938941</v>
      </c>
      <c r="AH7" s="82">
        <f t="shared" si="54"/>
        <v>2096.9856039176989</v>
      </c>
      <c r="AI7" s="82">
        <f t="shared" si="54"/>
        <v>2164.0891432430653</v>
      </c>
      <c r="AJ7" s="82">
        <f t="shared" si="54"/>
        <v>2233.3399958268433</v>
      </c>
      <c r="AK7" s="82">
        <f t="shared" si="54"/>
        <v>2304.8068756933021</v>
      </c>
      <c r="AL7" s="82">
        <f t="shared" si="54"/>
        <v>2378.5606957154878</v>
      </c>
      <c r="AM7" s="82">
        <f t="shared" si="54"/>
        <v>2454.6746379783835</v>
      </c>
      <c r="AN7" s="82">
        <f t="shared" si="54"/>
        <v>2533.2242263936919</v>
      </c>
      <c r="AO7" s="82">
        <f t="shared" si="54"/>
        <v>2614.2874016382902</v>
      </c>
      <c r="AP7" s="82">
        <f t="shared" si="54"/>
        <v>2697.9445984907156</v>
      </c>
      <c r="AQ7" s="82">
        <f t="shared" si="54"/>
        <v>2784.2788256424187</v>
      </c>
      <c r="AR7" s="82">
        <f t="shared" si="54"/>
        <v>2873.3757480629761</v>
      </c>
      <c r="AS7" s="82">
        <f t="shared" si="54"/>
        <v>2965.3237720009915</v>
      </c>
      <c r="AT7" s="82">
        <f t="shared" si="54"/>
        <v>3060.2141327050235</v>
      </c>
      <c r="AU7" s="82">
        <f t="shared" si="54"/>
        <v>3158.1409849515844</v>
      </c>
      <c r="AV7" s="82">
        <f t="shared" si="54"/>
        <v>3259.2014964700352</v>
      </c>
      <c r="AW7" s="82">
        <f t="shared" si="54"/>
        <v>3363.4959443570765</v>
      </c>
      <c r="AX7" s="82">
        <f t="shared" si="54"/>
        <v>3471.1278145765032</v>
      </c>
      <c r="AY7" s="82">
        <f t="shared" si="54"/>
        <v>3582.2039046429513</v>
      </c>
      <c r="AZ7" s="82">
        <f t="shared" si="54"/>
        <v>3696.8344295915258</v>
      </c>
      <c r="BA7" s="82">
        <f t="shared" si="54"/>
        <v>3815.1331313384549</v>
      </c>
      <c r="BB7" s="82">
        <f t="shared" si="54"/>
        <v>3937.2173915412855</v>
      </c>
      <c r="BC7" s="82">
        <f t="shared" si="54"/>
        <v>4063.2083480706069</v>
      </c>
      <c r="BD7" s="82">
        <f t="shared" si="54"/>
        <v>4193.2310152088667</v>
      </c>
      <c r="BE7" s="82">
        <f t="shared" si="54"/>
        <v>4327.4144076955508</v>
      </c>
      <c r="BF7" s="82">
        <f t="shared" si="54"/>
        <v>4465.8916687418086</v>
      </c>
      <c r="BG7" s="82">
        <f t="shared" si="54"/>
        <v>4608.8002021415468</v>
      </c>
      <c r="BH7" s="82">
        <f t="shared" si="54"/>
        <v>4756.281808610076</v>
      </c>
      <c r="BI7" s="82">
        <f t="shared" si="54"/>
        <v>4908.4828264855987</v>
      </c>
      <c r="BJ7" s="82">
        <f t="shared" si="54"/>
        <v>5065.5542769331378</v>
      </c>
      <c r="BK7" s="82">
        <f t="shared" si="54"/>
        <v>5227.6520137949983</v>
      </c>
      <c r="BL7" s="82">
        <f t="shared" si="54"/>
        <v>5394.9368782364381</v>
      </c>
      <c r="BM7" s="82">
        <f t="shared" ref="BM7:DJ7" si="55">BM106</f>
        <v>5567.5748583400045</v>
      </c>
      <c r="BN7" s="82">
        <f t="shared" si="55"/>
        <v>5745.7372538068848</v>
      </c>
      <c r="BO7" s="82">
        <f t="shared" si="55"/>
        <v>5929.600845928705</v>
      </c>
      <c r="BP7" s="82">
        <f t="shared" si="55"/>
        <v>6119.348072998424</v>
      </c>
      <c r="BQ7" s="82">
        <f t="shared" si="55"/>
        <v>6315.1672113343739</v>
      </c>
      <c r="BR7" s="82">
        <f t="shared" si="55"/>
        <v>6517.2525620970737</v>
      </c>
      <c r="BS7" s="82">
        <f t="shared" si="55"/>
        <v>6725.8046440841799</v>
      </c>
      <c r="BT7" s="82">
        <f t="shared" si="55"/>
        <v>6941.0303926948736</v>
      </c>
      <c r="BU7" s="82">
        <f t="shared" si="55"/>
        <v>7163.1433652611095</v>
      </c>
      <c r="BV7" s="82">
        <f t="shared" si="55"/>
        <v>7392.3639529494649</v>
      </c>
      <c r="BW7" s="82">
        <f t="shared" si="55"/>
        <v>7628.9195994438478</v>
      </c>
      <c r="BX7" s="82">
        <f t="shared" si="55"/>
        <v>7873.0450266260514</v>
      </c>
      <c r="BY7" s="82">
        <f t="shared" si="55"/>
        <v>8124.9824674780848</v>
      </c>
      <c r="BZ7" s="82">
        <f t="shared" si="55"/>
        <v>8384.9819064373842</v>
      </c>
      <c r="CA7" s="82">
        <f t="shared" si="55"/>
        <v>8653.3013274433815</v>
      </c>
      <c r="CB7" s="82">
        <f t="shared" si="55"/>
        <v>8930.2069699215699</v>
      </c>
      <c r="CC7" s="82">
        <f t="shared" si="55"/>
        <v>9215.9735929590606</v>
      </c>
      <c r="CD7" s="82">
        <f t="shared" si="55"/>
        <v>9510.884747933751</v>
      </c>
      <c r="CE7" s="82">
        <f t="shared" si="55"/>
        <v>9815.2330598676308</v>
      </c>
      <c r="CF7" s="82">
        <f t="shared" si="55"/>
        <v>10129.320517783395</v>
      </c>
      <c r="CG7" s="82">
        <f t="shared" si="55"/>
        <v>10453.458774352464</v>
      </c>
      <c r="CH7" s="82">
        <f t="shared" si="55"/>
        <v>10787.969455131744</v>
      </c>
      <c r="CI7" s="82">
        <f t="shared" si="55"/>
        <v>11133.184477695961</v>
      </c>
      <c r="CJ7" s="82">
        <f t="shared" si="55"/>
        <v>11489.446380982232</v>
      </c>
      <c r="CK7" s="82">
        <f t="shared" si="55"/>
        <v>11857.108665173664</v>
      </c>
      <c r="CL7" s="82">
        <f t="shared" si="55"/>
        <v>12236.536142459221</v>
      </c>
      <c r="CM7" s="82">
        <f t="shared" si="55"/>
        <v>12628.105299017916</v>
      </c>
      <c r="CN7" s="82">
        <f t="shared" si="55"/>
        <v>13032.20466858649</v>
      </c>
      <c r="CO7" s="82">
        <f t="shared" si="55"/>
        <v>13449.235217981257</v>
      </c>
      <c r="CP7" s="82">
        <f t="shared" si="55"/>
        <v>13879.610744956657</v>
      </c>
      <c r="CQ7" s="82">
        <f t="shared" si="55"/>
        <v>14323.75828879527</v>
      </c>
      <c r="CR7" s="82">
        <f t="shared" si="55"/>
        <v>14782.118554036719</v>
      </c>
      <c r="CS7" s="82">
        <f t="shared" si="55"/>
        <v>15255.146347765894</v>
      </c>
      <c r="CT7" s="82">
        <f t="shared" si="55"/>
        <v>15743.311030894403</v>
      </c>
      <c r="CU7" s="82">
        <f t="shared" si="55"/>
        <v>16247.096983883024</v>
      </c>
      <c r="CV7" s="82">
        <f t="shared" si="55"/>
        <v>16767.004087367281</v>
      </c>
      <c r="CW7" s="82">
        <f t="shared" si="55"/>
        <v>17303.548218163032</v>
      </c>
      <c r="CX7" s="82">
        <f t="shared" si="55"/>
        <v>17857.261761144251</v>
      </c>
      <c r="CY7" s="82">
        <f t="shared" si="55"/>
        <v>18428.694137500868</v>
      </c>
      <c r="CZ7" s="82">
        <f t="shared" si="55"/>
        <v>19018.412349900897</v>
      </c>
      <c r="DA7" s="82">
        <f t="shared" si="55"/>
        <v>19627.001545097726</v>
      </c>
      <c r="DB7" s="82">
        <f t="shared" si="55"/>
        <v>20255.065594540854</v>
      </c>
      <c r="DC7" s="82">
        <f t="shared" si="55"/>
        <v>20903.227693566161</v>
      </c>
      <c r="DD7" s="82">
        <f t="shared" si="55"/>
        <v>21572.130979760277</v>
      </c>
      <c r="DE7" s="82">
        <f t="shared" si="55"/>
        <v>22262.439171112608</v>
      </c>
      <c r="DF7" s="82">
        <f t="shared" si="55"/>
        <v>22974.837224588213</v>
      </c>
      <c r="DG7" s="82">
        <f t="shared" si="55"/>
        <v>23710.032015775036</v>
      </c>
      <c r="DH7" s="82">
        <f t="shared" si="55"/>
        <v>24468.753040279837</v>
      </c>
      <c r="DI7" s="82">
        <f t="shared" si="55"/>
        <v>25251.75313756879</v>
      </c>
      <c r="DJ7" s="82">
        <f t="shared" si="55"/>
        <v>26059.809237970992</v>
      </c>
    </row>
    <row r="8" spans="1:115" x14ac:dyDescent="0.2">
      <c r="A8" t="s">
        <v>57</v>
      </c>
      <c r="B8" s="7" t="str">
        <f>'Data Non-Energy-Sector'!B72</f>
        <v>Glass</v>
      </c>
      <c r="C8" s="25" t="s">
        <v>2</v>
      </c>
      <c r="D8" s="82">
        <f t="shared" si="51"/>
        <v>746.74086055121052</v>
      </c>
      <c r="E8" s="82">
        <f t="shared" ref="E8:U9" si="56">E107</f>
        <v>768.98121018242853</v>
      </c>
      <c r="F8" s="82">
        <f t="shared" si="56"/>
        <v>780.58099363362055</v>
      </c>
      <c r="G8" s="82">
        <f t="shared" si="56"/>
        <v>794.45143878283602</v>
      </c>
      <c r="H8" s="82">
        <f t="shared" si="56"/>
        <v>806.30753400000003</v>
      </c>
      <c r="I8" s="82">
        <f t="shared" si="56"/>
        <v>1002.0632401062262</v>
      </c>
      <c r="J8" s="82">
        <f t="shared" si="56"/>
        <v>1066.9796274245116</v>
      </c>
      <c r="K8" s="82">
        <f t="shared" si="56"/>
        <v>1006.0860451915653</v>
      </c>
      <c r="L8" s="82">
        <f t="shared" si="56"/>
        <v>970.12285830750898</v>
      </c>
      <c r="M8" s="82">
        <f t="shared" si="56"/>
        <v>1041.9278593721974</v>
      </c>
      <c r="N8" s="82">
        <f t="shared" si="56"/>
        <v>1064.4880740251949</v>
      </c>
      <c r="O8" s="82">
        <f t="shared" si="56"/>
        <v>1068.0118082455613</v>
      </c>
      <c r="P8" s="82">
        <f t="shared" si="56"/>
        <v>1261.4879602173912</v>
      </c>
      <c r="Q8" s="82">
        <f t="shared" si="56"/>
        <v>1275.992290360497</v>
      </c>
      <c r="R8" s="82">
        <f t="shared" si="56"/>
        <v>1317.7232053495441</v>
      </c>
      <c r="S8" s="82">
        <f t="shared" si="56"/>
        <v>1594.3498122598355</v>
      </c>
      <c r="T8" s="82">
        <f t="shared" si="56"/>
        <v>1593.6829317938059</v>
      </c>
      <c r="U8" s="82">
        <f t="shared" si="56"/>
        <v>1608.1131893517434</v>
      </c>
      <c r="V8" s="82">
        <f t="shared" si="54"/>
        <v>1615.60795741228</v>
      </c>
      <c r="W8" s="82">
        <f t="shared" si="54"/>
        <v>1739.3753369723718</v>
      </c>
      <c r="X8" s="82">
        <f t="shared" si="54"/>
        <v>1743.9427904218358</v>
      </c>
      <c r="Y8" s="82">
        <f t="shared" si="54"/>
        <v>1434.3316841105056</v>
      </c>
      <c r="Z8" s="82">
        <f t="shared" si="54"/>
        <v>1397.373538678768</v>
      </c>
      <c r="AA8" s="82">
        <f t="shared" si="54"/>
        <v>1406.8191019263982</v>
      </c>
      <c r="AB8" s="82">
        <f t="shared" si="54"/>
        <v>1574.07895502724</v>
      </c>
      <c r="AC8" s="82">
        <f t="shared" si="54"/>
        <v>1654.4221607338629</v>
      </c>
      <c r="AD8" s="82">
        <f t="shared" si="54"/>
        <v>1608.6327507790268</v>
      </c>
      <c r="AE8" s="82">
        <f t="shared" si="54"/>
        <v>1610.6260503046715</v>
      </c>
      <c r="AF8" s="82">
        <f t="shared" si="54"/>
        <v>2356.3717338144356</v>
      </c>
      <c r="AG8" s="82">
        <f t="shared" si="54"/>
        <v>2612.5235929207206</v>
      </c>
      <c r="AH8" s="82">
        <f t="shared" si="54"/>
        <v>2696.1243478941838</v>
      </c>
      <c r="AI8" s="82">
        <f t="shared" si="54"/>
        <v>2782.4003270267976</v>
      </c>
      <c r="AJ8" s="82">
        <f t="shared" si="54"/>
        <v>2871.4371374916554</v>
      </c>
      <c r="AK8" s="82">
        <f t="shared" si="54"/>
        <v>2963.3231258913884</v>
      </c>
      <c r="AL8" s="82">
        <f t="shared" si="54"/>
        <v>3058.1494659199129</v>
      </c>
      <c r="AM8" s="82">
        <f t="shared" si="54"/>
        <v>3156.0102488293501</v>
      </c>
      <c r="AN8" s="82">
        <f t="shared" si="54"/>
        <v>3257.0025767918892</v>
      </c>
      <c r="AO8" s="82">
        <f t="shared" si="54"/>
        <v>3361.2266592492297</v>
      </c>
      <c r="AP8" s="82">
        <f t="shared" si="54"/>
        <v>3468.7859123452049</v>
      </c>
      <c r="AQ8" s="82">
        <f t="shared" si="54"/>
        <v>3579.7870615402517</v>
      </c>
      <c r="AR8" s="82">
        <f t="shared" si="54"/>
        <v>3694.3402475095399</v>
      </c>
      <c r="AS8" s="82">
        <f t="shared" si="54"/>
        <v>3812.5591354298454</v>
      </c>
      <c r="AT8" s="82">
        <f t="shared" si="54"/>
        <v>3934.5610277636006</v>
      </c>
      <c r="AU8" s="82">
        <f t="shared" si="54"/>
        <v>4060.466980652036</v>
      </c>
      <c r="AV8" s="82">
        <f t="shared" si="54"/>
        <v>4190.4019240329017</v>
      </c>
      <c r="AW8" s="82">
        <f t="shared" si="54"/>
        <v>4324.4947856019544</v>
      </c>
      <c r="AX8" s="82">
        <f t="shared" si="54"/>
        <v>4462.878618741217</v>
      </c>
      <c r="AY8" s="82">
        <f t="shared" si="54"/>
        <v>4605.6907345409363</v>
      </c>
      <c r="AZ8" s="82">
        <f t="shared" si="54"/>
        <v>4753.072838046246</v>
      </c>
      <c r="BA8" s="82">
        <f t="shared" si="54"/>
        <v>4905.1711688637261</v>
      </c>
      <c r="BB8" s="82">
        <f t="shared" si="54"/>
        <v>5062.136646267365</v>
      </c>
      <c r="BC8" s="82">
        <f t="shared" si="54"/>
        <v>5224.1250189479206</v>
      </c>
      <c r="BD8" s="82">
        <f t="shared" si="54"/>
        <v>5391.2970195542539</v>
      </c>
      <c r="BE8" s="82">
        <f t="shared" si="54"/>
        <v>5563.8185241799902</v>
      </c>
      <c r="BF8" s="82">
        <f t="shared" si="54"/>
        <v>5741.8607169537499</v>
      </c>
      <c r="BG8" s="82">
        <f t="shared" si="54"/>
        <v>5925.6002598962705</v>
      </c>
      <c r="BH8" s="82">
        <f t="shared" si="54"/>
        <v>6115.2194682129511</v>
      </c>
      <c r="BI8" s="82">
        <f t="shared" si="54"/>
        <v>6310.9064911957657</v>
      </c>
      <c r="BJ8" s="82">
        <f t="shared" si="54"/>
        <v>6512.8554989140302</v>
      </c>
      <c r="BK8" s="82">
        <f t="shared" si="54"/>
        <v>6721.2668748792794</v>
      </c>
      <c r="BL8" s="82">
        <f t="shared" si="54"/>
        <v>6936.3474148754167</v>
      </c>
      <c r="BM8" s="82">
        <f t="shared" ref="BM8:DJ8" si="57">BM107</f>
        <v>7158.3105321514304</v>
      </c>
      <c r="BN8" s="82">
        <f t="shared" si="57"/>
        <v>7387.3764691802762</v>
      </c>
      <c r="BO8" s="82">
        <f t="shared" si="57"/>
        <v>7623.7725161940452</v>
      </c>
      <c r="BP8" s="82">
        <f t="shared" si="57"/>
        <v>7867.7332367122553</v>
      </c>
      <c r="BQ8" s="82">
        <f t="shared" si="57"/>
        <v>8119.5007002870479</v>
      </c>
      <c r="BR8" s="82">
        <f t="shared" si="57"/>
        <v>8379.3247226962339</v>
      </c>
      <c r="BS8" s="82">
        <f t="shared" si="57"/>
        <v>8647.4631138225141</v>
      </c>
      <c r="BT8" s="82">
        <f t="shared" si="57"/>
        <v>8924.1819334648353</v>
      </c>
      <c r="BU8" s="82">
        <f t="shared" si="57"/>
        <v>9209.755755335711</v>
      </c>
      <c r="BV8" s="82">
        <f t="shared" si="57"/>
        <v>9504.4679395064541</v>
      </c>
      <c r="BW8" s="82">
        <f t="shared" si="57"/>
        <v>9808.6109135706611</v>
      </c>
      <c r="BX8" s="82">
        <f t="shared" si="57"/>
        <v>10122.486462804922</v>
      </c>
      <c r="BY8" s="82">
        <f t="shared" si="57"/>
        <v>10446.40602961468</v>
      </c>
      <c r="BZ8" s="82">
        <f t="shared" si="57"/>
        <v>10780.691022562351</v>
      </c>
      <c r="CA8" s="82">
        <f t="shared" si="57"/>
        <v>11125.673135284345</v>
      </c>
      <c r="CB8" s="82">
        <f t="shared" si="57"/>
        <v>11481.694675613444</v>
      </c>
      <c r="CC8" s="82">
        <f t="shared" si="57"/>
        <v>11849.108905233074</v>
      </c>
      <c r="CD8" s="82">
        <f t="shared" si="57"/>
        <v>12228.280390200533</v>
      </c>
      <c r="CE8" s="82">
        <f t="shared" si="57"/>
        <v>12619.58536268695</v>
      </c>
      <c r="CF8" s="82">
        <f t="shared" si="57"/>
        <v>13023.412094292933</v>
      </c>
      <c r="CG8" s="82">
        <f t="shared" si="57"/>
        <v>13440.161281310307</v>
      </c>
      <c r="CH8" s="82">
        <f t="shared" si="57"/>
        <v>13870.246442312238</v>
      </c>
      <c r="CI8" s="82">
        <f t="shared" si="57"/>
        <v>14314.09432846623</v>
      </c>
      <c r="CJ8" s="82">
        <f t="shared" si="57"/>
        <v>14772.14534697715</v>
      </c>
      <c r="CK8" s="82">
        <f t="shared" si="57"/>
        <v>15244.853998080418</v>
      </c>
      <c r="CL8" s="82">
        <f t="shared" si="57"/>
        <v>15732.689326018992</v>
      </c>
      <c r="CM8" s="82">
        <f t="shared" si="57"/>
        <v>16236.1353844516</v>
      </c>
      <c r="CN8" s="82">
        <f t="shared" si="57"/>
        <v>16755.691716754052</v>
      </c>
      <c r="CO8" s="82">
        <f t="shared" si="57"/>
        <v>17291.873851690183</v>
      </c>
      <c r="CP8" s="82">
        <f t="shared" si="57"/>
        <v>17845.213814944269</v>
      </c>
      <c r="CQ8" s="82">
        <f t="shared" si="57"/>
        <v>18416.260657022485</v>
      </c>
      <c r="CR8" s="82">
        <f t="shared" si="57"/>
        <v>19005.580998047204</v>
      </c>
      <c r="CS8" s="82">
        <f t="shared" si="57"/>
        <v>19613.759589984715</v>
      </c>
      <c r="CT8" s="82">
        <f t="shared" si="57"/>
        <v>20241.399896864226</v>
      </c>
      <c r="CU8" s="82">
        <f t="shared" si="57"/>
        <v>20889.124693563881</v>
      </c>
      <c r="CV8" s="82">
        <f t="shared" si="57"/>
        <v>21557.576683757925</v>
      </c>
      <c r="CW8" s="82">
        <f t="shared" si="57"/>
        <v>22247.419137638179</v>
      </c>
      <c r="CX8" s="82">
        <f t="shared" si="57"/>
        <v>22959.336550042601</v>
      </c>
      <c r="CY8" s="82">
        <f t="shared" si="57"/>
        <v>23694.035319643965</v>
      </c>
      <c r="CZ8" s="82">
        <f t="shared" si="57"/>
        <v>24452.244449872571</v>
      </c>
      <c r="DA8" s="82">
        <f t="shared" si="57"/>
        <v>25234.716272268495</v>
      </c>
      <c r="DB8" s="82">
        <f t="shared" si="57"/>
        <v>26042.227192981089</v>
      </c>
      <c r="DC8" s="82">
        <f t="shared" si="57"/>
        <v>26875.578463156486</v>
      </c>
      <c r="DD8" s="82">
        <f t="shared" si="57"/>
        <v>27735.596973977496</v>
      </c>
      <c r="DE8" s="82">
        <f t="shared" si="57"/>
        <v>28623.136077144776</v>
      </c>
      <c r="DF8" s="82">
        <f t="shared" si="57"/>
        <v>29539.076431613408</v>
      </c>
      <c r="DG8" s="82">
        <f t="shared" si="57"/>
        <v>30484.326877425039</v>
      </c>
      <c r="DH8" s="82">
        <f t="shared" si="57"/>
        <v>31459.82533750264</v>
      </c>
      <c r="DI8" s="82">
        <f t="shared" si="57"/>
        <v>32466.539748302726</v>
      </c>
      <c r="DJ8" s="82">
        <f t="shared" si="57"/>
        <v>33505.469020248413</v>
      </c>
    </row>
    <row r="9" spans="1:115" x14ac:dyDescent="0.2">
      <c r="A9" t="s">
        <v>57</v>
      </c>
      <c r="B9" s="7" t="str">
        <f>'Data Non-Energy-Sector'!B73</f>
        <v>Lasers</v>
      </c>
      <c r="C9" s="25" t="s">
        <v>2</v>
      </c>
      <c r="D9" s="82">
        <f t="shared" si="51"/>
        <v>248.91362018373684</v>
      </c>
      <c r="E9" s="82">
        <f t="shared" si="56"/>
        <v>256.32707006080955</v>
      </c>
      <c r="F9" s="82">
        <f t="shared" si="56"/>
        <v>260.19366454454018</v>
      </c>
      <c r="G9" s="82">
        <f t="shared" si="56"/>
        <v>264.81714626094532</v>
      </c>
      <c r="H9" s="82">
        <f t="shared" si="56"/>
        <v>268.76917800000001</v>
      </c>
      <c r="I9" s="82">
        <f t="shared" si="56"/>
        <v>334.02108003540872</v>
      </c>
      <c r="J9" s="82">
        <f t="shared" si="56"/>
        <v>355.65987580817051</v>
      </c>
      <c r="K9" s="82">
        <f t="shared" si="56"/>
        <v>335.3620150638551</v>
      </c>
      <c r="L9" s="82">
        <f t="shared" si="56"/>
        <v>323.37428610250299</v>
      </c>
      <c r="M9" s="82">
        <f t="shared" si="56"/>
        <v>347.30928645739908</v>
      </c>
      <c r="N9" s="82">
        <f t="shared" si="56"/>
        <v>354.82935800839829</v>
      </c>
      <c r="O9" s="82">
        <f t="shared" si="56"/>
        <v>356.00393608185379</v>
      </c>
      <c r="P9" s="82">
        <f t="shared" si="56"/>
        <v>420.49598673913044</v>
      </c>
      <c r="Q9" s="82">
        <f t="shared" si="56"/>
        <v>425.330763453499</v>
      </c>
      <c r="R9" s="82">
        <f t="shared" si="56"/>
        <v>439.24106844984806</v>
      </c>
      <c r="S9" s="82">
        <f t="shared" si="56"/>
        <v>531.44993741994517</v>
      </c>
      <c r="T9" s="82">
        <f t="shared" si="56"/>
        <v>531.22764393126863</v>
      </c>
      <c r="U9" s="82">
        <f t="shared" si="56"/>
        <v>536.03772978391453</v>
      </c>
      <c r="V9" s="82">
        <f t="shared" si="54"/>
        <v>538.53598580409334</v>
      </c>
      <c r="W9" s="82">
        <f t="shared" si="54"/>
        <v>579.79177899079059</v>
      </c>
      <c r="X9" s="82">
        <f t="shared" si="54"/>
        <v>581.31426347394518</v>
      </c>
      <c r="Y9" s="82">
        <f t="shared" si="54"/>
        <v>478.11056137016857</v>
      </c>
      <c r="Z9" s="82">
        <f t="shared" si="54"/>
        <v>465.79117955958935</v>
      </c>
      <c r="AA9" s="82">
        <f t="shared" si="54"/>
        <v>468.93970064213272</v>
      </c>
      <c r="AB9" s="82">
        <f t="shared" si="54"/>
        <v>524.69298500907996</v>
      </c>
      <c r="AC9" s="82">
        <f t="shared" si="54"/>
        <v>551.47405357795435</v>
      </c>
      <c r="AD9" s="82">
        <f t="shared" si="54"/>
        <v>536.21091692634218</v>
      </c>
      <c r="AE9" s="82">
        <f t="shared" si="54"/>
        <v>536.87535010155716</v>
      </c>
      <c r="AF9" s="82">
        <f t="shared" si="54"/>
        <v>785.45724460481188</v>
      </c>
      <c r="AG9" s="82">
        <f t="shared" si="54"/>
        <v>870.84119764024013</v>
      </c>
      <c r="AH9" s="82">
        <f t="shared" si="54"/>
        <v>898.70811596472788</v>
      </c>
      <c r="AI9" s="82">
        <f t="shared" si="54"/>
        <v>927.46677567559925</v>
      </c>
      <c r="AJ9" s="82">
        <f t="shared" si="54"/>
        <v>957.14571249721848</v>
      </c>
      <c r="AK9" s="82">
        <f t="shared" si="54"/>
        <v>987.7743752971295</v>
      </c>
      <c r="AL9" s="82">
        <f t="shared" si="54"/>
        <v>1019.3831553066377</v>
      </c>
      <c r="AM9" s="82">
        <f t="shared" si="54"/>
        <v>1052.0034162764503</v>
      </c>
      <c r="AN9" s="82">
        <f t="shared" si="54"/>
        <v>1085.6675255972966</v>
      </c>
      <c r="AO9" s="82">
        <f t="shared" si="54"/>
        <v>1120.40888641641</v>
      </c>
      <c r="AP9" s="82">
        <f t="shared" si="54"/>
        <v>1156.2619707817353</v>
      </c>
      <c r="AQ9" s="82">
        <f t="shared" si="54"/>
        <v>1193.2623538467508</v>
      </c>
      <c r="AR9" s="82">
        <f t="shared" si="54"/>
        <v>1231.446749169847</v>
      </c>
      <c r="AS9" s="82">
        <f t="shared" si="54"/>
        <v>1270.8530451432821</v>
      </c>
      <c r="AT9" s="82">
        <f t="shared" si="54"/>
        <v>1311.5203425878672</v>
      </c>
      <c r="AU9" s="82">
        <f t="shared" si="54"/>
        <v>1353.488993550679</v>
      </c>
      <c r="AV9" s="82">
        <f t="shared" si="54"/>
        <v>1396.8006413443006</v>
      </c>
      <c r="AW9" s="82">
        <f t="shared" si="54"/>
        <v>1441.4982618673182</v>
      </c>
      <c r="AX9" s="82">
        <f t="shared" si="54"/>
        <v>1487.6262062470723</v>
      </c>
      <c r="AY9" s="82">
        <f t="shared" si="54"/>
        <v>1535.2302448469786</v>
      </c>
      <c r="AZ9" s="82">
        <f t="shared" si="54"/>
        <v>1584.3576126820819</v>
      </c>
      <c r="BA9" s="82">
        <f t="shared" si="54"/>
        <v>1635.0570562879086</v>
      </c>
      <c r="BB9" s="82">
        <f t="shared" si="54"/>
        <v>1687.3788820891218</v>
      </c>
      <c r="BC9" s="82">
        <f t="shared" si="54"/>
        <v>1741.3750063159737</v>
      </c>
      <c r="BD9" s="82">
        <f t="shared" si="54"/>
        <v>1797.0990065180849</v>
      </c>
      <c r="BE9" s="82">
        <f t="shared" si="54"/>
        <v>1854.6061747266638</v>
      </c>
      <c r="BF9" s="82">
        <f t="shared" si="54"/>
        <v>1913.953572317917</v>
      </c>
      <c r="BG9" s="82">
        <f t="shared" si="54"/>
        <v>1975.2000866320905</v>
      </c>
      <c r="BH9" s="82">
        <f t="shared" si="54"/>
        <v>2038.4064894043174</v>
      </c>
      <c r="BI9" s="82">
        <f t="shared" si="54"/>
        <v>2103.6354970652555</v>
      </c>
      <c r="BJ9" s="82">
        <f t="shared" si="54"/>
        <v>2170.9518329713437</v>
      </c>
      <c r="BK9" s="82">
        <f t="shared" si="54"/>
        <v>2240.4222916264266</v>
      </c>
      <c r="BL9" s="82">
        <f t="shared" si="54"/>
        <v>2312.1158049584724</v>
      </c>
      <c r="BM9" s="82">
        <f t="shared" ref="BM9:DJ9" si="58">BM108</f>
        <v>2386.1035107171438</v>
      </c>
      <c r="BN9" s="82">
        <f t="shared" si="58"/>
        <v>2462.4588230600925</v>
      </c>
      <c r="BO9" s="82">
        <f t="shared" si="58"/>
        <v>2541.2575053980154</v>
      </c>
      <c r="BP9" s="82">
        <f t="shared" si="58"/>
        <v>2622.5777455707521</v>
      </c>
      <c r="BQ9" s="82">
        <f t="shared" si="58"/>
        <v>2706.5002334290161</v>
      </c>
      <c r="BR9" s="82">
        <f t="shared" si="58"/>
        <v>2793.108240898745</v>
      </c>
      <c r="BS9" s="82">
        <f t="shared" si="58"/>
        <v>2882.4877046075048</v>
      </c>
      <c r="BT9" s="82">
        <f t="shared" si="58"/>
        <v>2974.7273111549453</v>
      </c>
      <c r="BU9" s="82">
        <f t="shared" si="58"/>
        <v>3069.9185851119037</v>
      </c>
      <c r="BV9" s="82">
        <f t="shared" si="58"/>
        <v>3168.1559798354847</v>
      </c>
      <c r="BW9" s="82">
        <f t="shared" si="58"/>
        <v>3269.5369711902204</v>
      </c>
      <c r="BX9" s="82">
        <f t="shared" si="58"/>
        <v>3374.1621542683074</v>
      </c>
      <c r="BY9" s="82">
        <f t="shared" si="58"/>
        <v>3482.1353432048932</v>
      </c>
      <c r="BZ9" s="82">
        <f t="shared" si="58"/>
        <v>3593.56367418745</v>
      </c>
      <c r="CA9" s="82">
        <f t="shared" si="58"/>
        <v>3708.5577117614484</v>
      </c>
      <c r="CB9" s="82">
        <f t="shared" si="58"/>
        <v>3827.2315585378151</v>
      </c>
      <c r="CC9" s="82">
        <f t="shared" si="58"/>
        <v>3949.7029684110253</v>
      </c>
      <c r="CD9" s="82">
        <f t="shared" si="58"/>
        <v>4076.0934634001783</v>
      </c>
      <c r="CE9" s="82">
        <f t="shared" si="58"/>
        <v>4206.5284542289837</v>
      </c>
      <c r="CF9" s="82">
        <f t="shared" si="58"/>
        <v>4341.1373647643113</v>
      </c>
      <c r="CG9" s="82">
        <f t="shared" si="58"/>
        <v>4480.0537604367692</v>
      </c>
      <c r="CH9" s="82">
        <f t="shared" si="58"/>
        <v>4623.4154807707455</v>
      </c>
      <c r="CI9" s="82">
        <f t="shared" si="58"/>
        <v>4771.3647761554093</v>
      </c>
      <c r="CJ9" s="82">
        <f t="shared" si="58"/>
        <v>4924.0484489923829</v>
      </c>
      <c r="CK9" s="82">
        <f t="shared" si="58"/>
        <v>5081.617999360139</v>
      </c>
      <c r="CL9" s="82">
        <f t="shared" si="58"/>
        <v>5244.2297753396633</v>
      </c>
      <c r="CM9" s="82">
        <f t="shared" si="58"/>
        <v>5412.0451281505329</v>
      </c>
      <c r="CN9" s="82">
        <f t="shared" si="58"/>
        <v>5585.2305722513502</v>
      </c>
      <c r="CO9" s="82">
        <f t="shared" si="58"/>
        <v>5763.9579505633938</v>
      </c>
      <c r="CP9" s="82">
        <f t="shared" si="58"/>
        <v>5948.4046049814224</v>
      </c>
      <c r="CQ9" s="82">
        <f t="shared" si="58"/>
        <v>6138.7535523408278</v>
      </c>
      <c r="CR9" s="82">
        <f t="shared" si="58"/>
        <v>6335.1936660157344</v>
      </c>
      <c r="CS9" s="82">
        <f t="shared" si="58"/>
        <v>6537.9198633282376</v>
      </c>
      <c r="CT9" s="82">
        <f t="shared" si="58"/>
        <v>6747.1332989547418</v>
      </c>
      <c r="CU9" s="82">
        <f t="shared" si="58"/>
        <v>6963.0415645212934</v>
      </c>
      <c r="CV9" s="82">
        <f t="shared" si="58"/>
        <v>7185.8588945859747</v>
      </c>
      <c r="CW9" s="82">
        <f t="shared" si="58"/>
        <v>7415.8063792127259</v>
      </c>
      <c r="CX9" s="82">
        <f t="shared" si="58"/>
        <v>7653.1121833475336</v>
      </c>
      <c r="CY9" s="82">
        <f t="shared" si="58"/>
        <v>7898.0117732146546</v>
      </c>
      <c r="CZ9" s="82">
        <f t="shared" si="58"/>
        <v>8150.7481499575233</v>
      </c>
      <c r="DA9" s="82">
        <f t="shared" si="58"/>
        <v>8411.5720907561645</v>
      </c>
      <c r="DB9" s="82">
        <f t="shared" si="58"/>
        <v>8680.7423976603623</v>
      </c>
      <c r="DC9" s="82">
        <f t="shared" si="58"/>
        <v>8958.526154385494</v>
      </c>
      <c r="DD9" s="82">
        <f t="shared" si="58"/>
        <v>9245.1989913258294</v>
      </c>
      <c r="DE9" s="82">
        <f t="shared" si="58"/>
        <v>9541.0453590482557</v>
      </c>
      <c r="DF9" s="82">
        <f t="shared" si="58"/>
        <v>9846.3588105378003</v>
      </c>
      <c r="DG9" s="82">
        <f t="shared" si="58"/>
        <v>10161.442292475011</v>
      </c>
      <c r="DH9" s="82">
        <f t="shared" si="58"/>
        <v>10486.608445834212</v>
      </c>
      <c r="DI9" s="82">
        <f t="shared" si="58"/>
        <v>10822.179916100908</v>
      </c>
      <c r="DJ9" s="82">
        <f t="shared" si="58"/>
        <v>11168.489673416138</v>
      </c>
    </row>
    <row r="10" spans="1:115" x14ac:dyDescent="0.2">
      <c r="A10" t="s">
        <v>57</v>
      </c>
      <c r="B10" s="2" t="s">
        <v>0</v>
      </c>
      <c r="C10" s="25" t="s">
        <v>2</v>
      </c>
    </row>
    <row r="11" spans="1:115" x14ac:dyDescent="0.2">
      <c r="A11" t="s">
        <v>57</v>
      </c>
      <c r="B11" s="2" t="s">
        <v>0</v>
      </c>
      <c r="C11" s="25" t="s">
        <v>2</v>
      </c>
    </row>
    <row r="12" spans="1:115" x14ac:dyDescent="0.2">
      <c r="A12" t="s">
        <v>57</v>
      </c>
      <c r="B12" s="2" t="s">
        <v>0</v>
      </c>
      <c r="C12" s="25" t="s">
        <v>2</v>
      </c>
    </row>
    <row r="13" spans="1:115" x14ac:dyDescent="0.2">
      <c r="A13" t="s">
        <v>57</v>
      </c>
      <c r="B13" s="2" t="s">
        <v>0</v>
      </c>
      <c r="C13" s="25" t="s">
        <v>2</v>
      </c>
    </row>
    <row r="14" spans="1:115" x14ac:dyDescent="0.2">
      <c r="A14" t="s">
        <v>57</v>
      </c>
      <c r="B14" s="2" t="s">
        <v>0</v>
      </c>
      <c r="C14" s="25" t="s">
        <v>2</v>
      </c>
    </row>
    <row r="15" spans="1:115" x14ac:dyDescent="0.2">
      <c r="A15" t="s">
        <v>57</v>
      </c>
      <c r="B15" s="2" t="s">
        <v>0</v>
      </c>
      <c r="C15" s="25" t="s">
        <v>2</v>
      </c>
    </row>
    <row r="16" spans="1:115" x14ac:dyDescent="0.2">
      <c r="A16" t="s">
        <v>57</v>
      </c>
      <c r="B16" s="2" t="s">
        <v>0</v>
      </c>
      <c r="C16" s="25" t="s">
        <v>2</v>
      </c>
    </row>
    <row r="17" spans="1:115" x14ac:dyDescent="0.2">
      <c r="A17" t="s">
        <v>57</v>
      </c>
      <c r="B17" s="2" t="s">
        <v>0</v>
      </c>
      <c r="C17" s="25" t="s">
        <v>2</v>
      </c>
    </row>
    <row r="18" spans="1:115" x14ac:dyDescent="0.2">
      <c r="A18" t="s">
        <v>57</v>
      </c>
      <c r="B18" s="2" t="s">
        <v>0</v>
      </c>
      <c r="C18" s="25" t="s">
        <v>2</v>
      </c>
    </row>
    <row r="19" spans="1:115" x14ac:dyDescent="0.2">
      <c r="A19" t="s">
        <v>57</v>
      </c>
      <c r="B19" s="2" t="s">
        <v>0</v>
      </c>
      <c r="C19" s="25" t="s">
        <v>2</v>
      </c>
    </row>
    <row r="20" spans="1:115" x14ac:dyDescent="0.2">
      <c r="A20" t="s">
        <v>57</v>
      </c>
      <c r="B20" s="2" t="s">
        <v>0</v>
      </c>
      <c r="C20" s="25" t="s">
        <v>2</v>
      </c>
    </row>
    <row r="21" spans="1:115" x14ac:dyDescent="0.2">
      <c r="A21" t="s">
        <v>57</v>
      </c>
      <c r="B21" s="2" t="s">
        <v>0</v>
      </c>
      <c r="C21" s="25" t="s">
        <v>2</v>
      </c>
    </row>
    <row r="22" spans="1:115" x14ac:dyDescent="0.2">
      <c r="A22" t="s">
        <v>57</v>
      </c>
      <c r="B22" s="2" t="s">
        <v>0</v>
      </c>
      <c r="C22" s="25" t="s">
        <v>2</v>
      </c>
      <c r="DK22" s="392"/>
    </row>
    <row r="23" spans="1:115" s="53" customFormat="1" ht="16" thickBot="1" x14ac:dyDescent="0.25">
      <c r="B23" s="51" t="s">
        <v>64</v>
      </c>
      <c r="C23" s="54" t="s">
        <v>2</v>
      </c>
      <c r="D23" s="49">
        <f t="shared" ref="D23:AI23" si="59">SUM(D3:D22)</f>
        <v>8297.1206727912286</v>
      </c>
      <c r="E23" s="49">
        <f t="shared" si="59"/>
        <v>8544.235668693651</v>
      </c>
      <c r="F23" s="49">
        <f t="shared" si="59"/>
        <v>8673.1221514846729</v>
      </c>
      <c r="G23" s="49">
        <f t="shared" si="59"/>
        <v>8827.2382086981797</v>
      </c>
      <c r="H23" s="49">
        <f t="shared" si="59"/>
        <v>8958.972600000001</v>
      </c>
      <c r="I23" s="49">
        <f t="shared" si="59"/>
        <v>11134.036001180291</v>
      </c>
      <c r="J23" s="49">
        <f t="shared" si="59"/>
        <v>11855.329193605683</v>
      </c>
      <c r="K23" s="49">
        <f t="shared" si="59"/>
        <v>11178.733835461835</v>
      </c>
      <c r="L23" s="49">
        <f t="shared" si="59"/>
        <v>10779.142870083433</v>
      </c>
      <c r="M23" s="49">
        <f t="shared" si="59"/>
        <v>11576.976215246637</v>
      </c>
      <c r="N23" s="49">
        <f t="shared" si="59"/>
        <v>11827.645266946611</v>
      </c>
      <c r="O23" s="49">
        <f t="shared" si="59"/>
        <v>11866.797869395125</v>
      </c>
      <c r="P23" s="49">
        <f t="shared" si="59"/>
        <v>14016.532891304349</v>
      </c>
      <c r="Q23" s="49">
        <f t="shared" si="59"/>
        <v>14177.692115116633</v>
      </c>
      <c r="R23" s="49">
        <f t="shared" si="59"/>
        <v>14641.368948328271</v>
      </c>
      <c r="S23" s="49">
        <f t="shared" si="59"/>
        <v>17714.99791399817</v>
      </c>
      <c r="T23" s="49">
        <f t="shared" si="59"/>
        <v>17707.588131042288</v>
      </c>
      <c r="U23" s="49">
        <f t="shared" si="59"/>
        <v>17867.924326130484</v>
      </c>
      <c r="V23" s="49">
        <f t="shared" si="59"/>
        <v>17951.199526803113</v>
      </c>
      <c r="W23" s="49">
        <f t="shared" si="59"/>
        <v>19326.392633026353</v>
      </c>
      <c r="X23" s="49">
        <f t="shared" si="59"/>
        <v>19377.142115798175</v>
      </c>
      <c r="Y23" s="49">
        <f t="shared" si="59"/>
        <v>15937.018712338953</v>
      </c>
      <c r="Z23" s="49">
        <f t="shared" si="59"/>
        <v>15526.372651986314</v>
      </c>
      <c r="AA23" s="49">
        <f t="shared" si="59"/>
        <v>15631.323354737759</v>
      </c>
      <c r="AB23" s="49">
        <f t="shared" si="59"/>
        <v>17489.76616696933</v>
      </c>
      <c r="AC23" s="49">
        <f t="shared" si="59"/>
        <v>18382.468452598478</v>
      </c>
      <c r="AD23" s="49">
        <f t="shared" si="59"/>
        <v>17873.697230878075</v>
      </c>
      <c r="AE23" s="49">
        <f t="shared" si="59"/>
        <v>17895.845003385239</v>
      </c>
      <c r="AF23" s="49">
        <f t="shared" si="59"/>
        <v>26181.908153493721</v>
      </c>
      <c r="AG23" s="49">
        <f t="shared" si="59"/>
        <v>29028.039921341337</v>
      </c>
      <c r="AH23" s="49">
        <f t="shared" si="59"/>
        <v>29956.937198824264</v>
      </c>
      <c r="AI23" s="49">
        <f t="shared" si="59"/>
        <v>30915.559189186642</v>
      </c>
      <c r="AJ23" s="49">
        <f t="shared" ref="AJ23:BL23" si="60">SUM(AJ3:AJ22)</f>
        <v>31904.857083240619</v>
      </c>
      <c r="AK23" s="49">
        <f t="shared" si="60"/>
        <v>32925.812509904317</v>
      </c>
      <c r="AL23" s="49">
        <f t="shared" si="60"/>
        <v>33979.438510221262</v>
      </c>
      <c r="AM23" s="49">
        <f t="shared" si="60"/>
        <v>35066.780542548338</v>
      </c>
      <c r="AN23" s="49">
        <f t="shared" si="60"/>
        <v>36188.91751990989</v>
      </c>
      <c r="AO23" s="49">
        <f t="shared" si="60"/>
        <v>37346.962880546998</v>
      </c>
      <c r="AP23" s="49">
        <f t="shared" si="60"/>
        <v>38542.065692724507</v>
      </c>
      <c r="AQ23" s="49">
        <f t="shared" si="60"/>
        <v>39775.411794891697</v>
      </c>
      <c r="AR23" s="49">
        <f t="shared" si="60"/>
        <v>41048.224972328229</v>
      </c>
      <c r="AS23" s="49">
        <f t="shared" si="60"/>
        <v>42361.768171442731</v>
      </c>
      <c r="AT23" s="49">
        <f t="shared" si="60"/>
        <v>43717.344752928897</v>
      </c>
      <c r="AU23" s="49">
        <f t="shared" si="60"/>
        <v>45116.299785022624</v>
      </c>
      <c r="AV23" s="49">
        <f t="shared" si="60"/>
        <v>46560.021378143349</v>
      </c>
      <c r="AW23" s="49">
        <f t="shared" si="60"/>
        <v>48049.942062243943</v>
      </c>
      <c r="AX23" s="49">
        <f t="shared" si="60"/>
        <v>49587.540208235747</v>
      </c>
      <c r="AY23" s="49">
        <f t="shared" si="60"/>
        <v>51174.341494899287</v>
      </c>
      <c r="AZ23" s="49">
        <f t="shared" si="60"/>
        <v>52811.920422736068</v>
      </c>
      <c r="BA23" s="49">
        <f t="shared" si="60"/>
        <v>54501.901876263633</v>
      </c>
      <c r="BB23" s="49">
        <f t="shared" si="60"/>
        <v>56245.962736304064</v>
      </c>
      <c r="BC23" s="49">
        <f t="shared" si="60"/>
        <v>58045.833543865796</v>
      </c>
      <c r="BD23" s="49">
        <f t="shared" si="60"/>
        <v>59903.300217269498</v>
      </c>
      <c r="BE23" s="49">
        <f t="shared" si="60"/>
        <v>61820.205824222132</v>
      </c>
      <c r="BF23" s="49">
        <f t="shared" si="60"/>
        <v>63798.45241059723</v>
      </c>
      <c r="BG23" s="49">
        <f t="shared" si="60"/>
        <v>65840.002887736366</v>
      </c>
      <c r="BH23" s="49">
        <f t="shared" si="60"/>
        <v>67946.882980143913</v>
      </c>
      <c r="BI23" s="49">
        <f t="shared" si="60"/>
        <v>70121.183235508521</v>
      </c>
      <c r="BJ23" s="49">
        <f t="shared" si="60"/>
        <v>72365.061099044804</v>
      </c>
      <c r="BK23" s="49">
        <f t="shared" si="60"/>
        <v>74680.743054214239</v>
      </c>
      <c r="BL23" s="49">
        <f t="shared" si="60"/>
        <v>77070.526831949101</v>
      </c>
      <c r="BM23" s="49">
        <f t="shared" ref="BM23:DJ23" si="61">SUM(BM3:BM22)</f>
        <v>79536.783690571479</v>
      </c>
      <c r="BN23" s="49">
        <f t="shared" si="61"/>
        <v>82081.960768669771</v>
      </c>
      <c r="BO23" s="49">
        <f t="shared" si="61"/>
        <v>84708.583513267193</v>
      </c>
      <c r="BP23" s="49">
        <f t="shared" si="61"/>
        <v>87419.258185691753</v>
      </c>
      <c r="BQ23" s="49">
        <f t="shared" si="61"/>
        <v>90216.674447633908</v>
      </c>
      <c r="BR23" s="49">
        <f t="shared" si="61"/>
        <v>93103.608029958166</v>
      </c>
      <c r="BS23" s="49">
        <f t="shared" si="61"/>
        <v>96082.923486916829</v>
      </c>
      <c r="BT23" s="49">
        <f t="shared" si="61"/>
        <v>99157.577038498159</v>
      </c>
      <c r="BU23" s="49">
        <f t="shared" si="61"/>
        <v>102330.61950373015</v>
      </c>
      <c r="BV23" s="49">
        <f t="shared" si="61"/>
        <v>105605.19932784951</v>
      </c>
      <c r="BW23" s="49">
        <f t="shared" si="61"/>
        <v>108984.56570634068</v>
      </c>
      <c r="BX23" s="49">
        <f t="shared" si="61"/>
        <v>112472.07180894358</v>
      </c>
      <c r="BY23" s="49">
        <f t="shared" si="61"/>
        <v>116071.17810682976</v>
      </c>
      <c r="BZ23" s="49">
        <f t="shared" si="61"/>
        <v>119785.45580624834</v>
      </c>
      <c r="CA23" s="49">
        <f t="shared" si="61"/>
        <v>123618.59039204827</v>
      </c>
      <c r="CB23" s="49">
        <f t="shared" si="61"/>
        <v>127574.38528459384</v>
      </c>
      <c r="CC23" s="49">
        <f t="shared" si="61"/>
        <v>131656.76561370085</v>
      </c>
      <c r="CD23" s="49">
        <f t="shared" si="61"/>
        <v>135869.78211333929</v>
      </c>
      <c r="CE23" s="49">
        <f t="shared" si="61"/>
        <v>140217.61514096614</v>
      </c>
      <c r="CF23" s="49">
        <f t="shared" si="61"/>
        <v>144704.57882547707</v>
      </c>
      <c r="CG23" s="49">
        <f t="shared" si="61"/>
        <v>149335.12534789235</v>
      </c>
      <c r="CH23" s="49">
        <f t="shared" si="61"/>
        <v>154113.8493590249</v>
      </c>
      <c r="CI23" s="49">
        <f t="shared" si="61"/>
        <v>159045.4925385137</v>
      </c>
      <c r="CJ23" s="49">
        <f t="shared" si="61"/>
        <v>164134.94829974612</v>
      </c>
      <c r="CK23" s="49">
        <f t="shared" si="61"/>
        <v>169387.26664533804</v>
      </c>
      <c r="CL23" s="49">
        <f t="shared" si="61"/>
        <v>174807.65917798885</v>
      </c>
      <c r="CM23" s="49">
        <f t="shared" si="61"/>
        <v>180401.50427168448</v>
      </c>
      <c r="CN23" s="49">
        <f t="shared" si="61"/>
        <v>186174.35240837836</v>
      </c>
      <c r="CO23" s="49">
        <f t="shared" si="61"/>
        <v>192131.9316854465</v>
      </c>
      <c r="CP23" s="49">
        <f t="shared" si="61"/>
        <v>198280.15349938077</v>
      </c>
      <c r="CQ23" s="49">
        <f t="shared" si="61"/>
        <v>204625.11841136095</v>
      </c>
      <c r="CR23" s="49">
        <f t="shared" si="61"/>
        <v>211173.12220052449</v>
      </c>
      <c r="CS23" s="49">
        <f t="shared" si="61"/>
        <v>217930.66211094137</v>
      </c>
      <c r="CT23" s="49">
        <f t="shared" si="61"/>
        <v>224904.44329849145</v>
      </c>
      <c r="CU23" s="49">
        <f t="shared" si="61"/>
        <v>232101.38548404316</v>
      </c>
      <c r="CV23" s="49">
        <f t="shared" si="61"/>
        <v>239528.62981953257</v>
      </c>
      <c r="CW23" s="49">
        <f t="shared" si="61"/>
        <v>247193.5459737576</v>
      </c>
      <c r="CX23" s="49">
        <f t="shared" si="61"/>
        <v>255103.73944491782</v>
      </c>
      <c r="CY23" s="49">
        <f t="shared" si="61"/>
        <v>263267.05910715525</v>
      </c>
      <c r="CZ23" s="49">
        <f t="shared" si="61"/>
        <v>271691.6049985842</v>
      </c>
      <c r="DA23" s="49">
        <f t="shared" si="61"/>
        <v>280385.73635853891</v>
      </c>
      <c r="DB23" s="49">
        <f t="shared" si="61"/>
        <v>289358.07992201223</v>
      </c>
      <c r="DC23" s="49">
        <f t="shared" si="61"/>
        <v>298617.53847951657</v>
      </c>
      <c r="DD23" s="49">
        <f t="shared" si="61"/>
        <v>308173.29971086117</v>
      </c>
      <c r="DE23" s="49">
        <f t="shared" si="61"/>
        <v>318034.84530160861</v>
      </c>
      <c r="DF23" s="49">
        <f t="shared" si="61"/>
        <v>328211.96035126015</v>
      </c>
      <c r="DG23" s="49">
        <f t="shared" si="61"/>
        <v>338714.74308250047</v>
      </c>
      <c r="DH23" s="49">
        <f t="shared" si="61"/>
        <v>349553.61486114049</v>
      </c>
      <c r="DI23" s="49">
        <f t="shared" si="61"/>
        <v>360739.33053669706</v>
      </c>
      <c r="DJ23" s="49">
        <f t="shared" si="61"/>
        <v>372282.98911387136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t="s">
        <v>58</v>
      </c>
      <c r="B25" s="12" t="e">
        <f ca="1">MID(CELL("Dateiname",$B$2),FIND("]", CELL("Dateiname",$B$2))+1,31)&amp;" LO"</f>
        <v>#VALUE!</v>
      </c>
      <c r="C25" s="19" t="str">
        <f t="shared" ref="C25:AH25" si="62">C2</f>
        <v>unit</v>
      </c>
      <c r="D25" s="23">
        <f t="shared" si="62"/>
        <v>1990</v>
      </c>
      <c r="E25" s="23">
        <f t="shared" si="62"/>
        <v>1991</v>
      </c>
      <c r="F25" s="23">
        <f t="shared" si="62"/>
        <v>1992</v>
      </c>
      <c r="G25" s="23">
        <f t="shared" si="62"/>
        <v>1993</v>
      </c>
      <c r="H25" s="23">
        <f t="shared" si="62"/>
        <v>1994</v>
      </c>
      <c r="I25" s="23">
        <f t="shared" si="62"/>
        <v>1995</v>
      </c>
      <c r="J25" s="23">
        <f t="shared" si="62"/>
        <v>1996</v>
      </c>
      <c r="K25" s="23">
        <f t="shared" si="62"/>
        <v>1997</v>
      </c>
      <c r="L25" s="23">
        <f t="shared" si="62"/>
        <v>1998</v>
      </c>
      <c r="M25" s="23">
        <f t="shared" si="62"/>
        <v>1999</v>
      </c>
      <c r="N25" s="23">
        <f t="shared" si="62"/>
        <v>2000</v>
      </c>
      <c r="O25" s="23">
        <f t="shared" si="62"/>
        <v>2001</v>
      </c>
      <c r="P25" s="23">
        <f t="shared" si="62"/>
        <v>2002</v>
      </c>
      <c r="Q25" s="23">
        <f t="shared" si="62"/>
        <v>2003</v>
      </c>
      <c r="R25" s="23">
        <f t="shared" si="62"/>
        <v>2004</v>
      </c>
      <c r="S25" s="23">
        <f t="shared" si="62"/>
        <v>2005</v>
      </c>
      <c r="T25" s="23">
        <f t="shared" si="62"/>
        <v>2006</v>
      </c>
      <c r="U25" s="23">
        <f t="shared" si="62"/>
        <v>2007</v>
      </c>
      <c r="V25" s="23">
        <f t="shared" si="62"/>
        <v>2008</v>
      </c>
      <c r="W25" s="23">
        <f t="shared" si="62"/>
        <v>2009</v>
      </c>
      <c r="X25" s="23">
        <f t="shared" si="62"/>
        <v>2010</v>
      </c>
      <c r="Y25" s="23">
        <f t="shared" si="62"/>
        <v>2011</v>
      </c>
      <c r="Z25" s="23">
        <f t="shared" si="62"/>
        <v>2012</v>
      </c>
      <c r="AA25" s="23">
        <f t="shared" si="62"/>
        <v>2013</v>
      </c>
      <c r="AB25" s="23">
        <f t="shared" si="62"/>
        <v>2014</v>
      </c>
      <c r="AC25" s="23">
        <f t="shared" si="62"/>
        <v>2015</v>
      </c>
      <c r="AD25" s="23">
        <f t="shared" si="62"/>
        <v>2016</v>
      </c>
      <c r="AE25" s="23">
        <f t="shared" si="62"/>
        <v>2017</v>
      </c>
      <c r="AF25" s="23">
        <f t="shared" si="62"/>
        <v>2018</v>
      </c>
      <c r="AG25" s="23">
        <f t="shared" si="62"/>
        <v>2019</v>
      </c>
      <c r="AH25" s="23">
        <f t="shared" si="62"/>
        <v>2020</v>
      </c>
      <c r="AI25" s="23">
        <f t="shared" ref="AI25:BL25" si="63">AI2</f>
        <v>2021</v>
      </c>
      <c r="AJ25" s="23">
        <f t="shared" si="63"/>
        <v>2022</v>
      </c>
      <c r="AK25" s="23">
        <f t="shared" si="63"/>
        <v>2023</v>
      </c>
      <c r="AL25" s="23">
        <f t="shared" si="63"/>
        <v>2024</v>
      </c>
      <c r="AM25" s="23">
        <f t="shared" si="63"/>
        <v>2025</v>
      </c>
      <c r="AN25" s="23">
        <f t="shared" si="63"/>
        <v>2026</v>
      </c>
      <c r="AO25" s="23">
        <f t="shared" si="63"/>
        <v>2027</v>
      </c>
      <c r="AP25" s="23">
        <f t="shared" si="63"/>
        <v>2028</v>
      </c>
      <c r="AQ25" s="23">
        <f t="shared" si="63"/>
        <v>2029</v>
      </c>
      <c r="AR25" s="23">
        <f t="shared" si="63"/>
        <v>2030</v>
      </c>
      <c r="AS25" s="23">
        <f t="shared" si="63"/>
        <v>2031</v>
      </c>
      <c r="AT25" s="23">
        <f t="shared" si="63"/>
        <v>2032</v>
      </c>
      <c r="AU25" s="23">
        <f t="shared" si="63"/>
        <v>2033</v>
      </c>
      <c r="AV25" s="23">
        <f t="shared" si="63"/>
        <v>2034</v>
      </c>
      <c r="AW25" s="23">
        <f t="shared" si="63"/>
        <v>2035</v>
      </c>
      <c r="AX25" s="23">
        <f t="shared" si="63"/>
        <v>2036</v>
      </c>
      <c r="AY25" s="23">
        <f t="shared" si="63"/>
        <v>2037</v>
      </c>
      <c r="AZ25" s="23">
        <f t="shared" si="63"/>
        <v>2038</v>
      </c>
      <c r="BA25" s="23">
        <f t="shared" si="63"/>
        <v>2039</v>
      </c>
      <c r="BB25" s="23">
        <f t="shared" si="63"/>
        <v>2040</v>
      </c>
      <c r="BC25" s="23">
        <f t="shared" si="63"/>
        <v>2041</v>
      </c>
      <c r="BD25" s="23">
        <f t="shared" si="63"/>
        <v>2042</v>
      </c>
      <c r="BE25" s="23">
        <f t="shared" si="63"/>
        <v>2043</v>
      </c>
      <c r="BF25" s="23">
        <f t="shared" si="63"/>
        <v>2044</v>
      </c>
      <c r="BG25" s="23">
        <f t="shared" si="63"/>
        <v>2045</v>
      </c>
      <c r="BH25" s="23">
        <f t="shared" si="63"/>
        <v>2046</v>
      </c>
      <c r="BI25" s="23">
        <f t="shared" si="63"/>
        <v>2047</v>
      </c>
      <c r="BJ25" s="23">
        <f t="shared" si="63"/>
        <v>2048</v>
      </c>
      <c r="BK25" s="23">
        <f t="shared" si="63"/>
        <v>2049</v>
      </c>
      <c r="BL25" s="23">
        <f t="shared" si="63"/>
        <v>2050</v>
      </c>
      <c r="BM25" s="23">
        <f t="shared" ref="BM25:DJ25" si="64">BM2</f>
        <v>2051</v>
      </c>
      <c r="BN25" s="23">
        <f t="shared" si="64"/>
        <v>2052</v>
      </c>
      <c r="BO25" s="23">
        <f t="shared" si="64"/>
        <v>2053</v>
      </c>
      <c r="BP25" s="23">
        <f t="shared" si="64"/>
        <v>2054</v>
      </c>
      <c r="BQ25" s="23">
        <f t="shared" si="64"/>
        <v>2055</v>
      </c>
      <c r="BR25" s="23">
        <f t="shared" si="64"/>
        <v>2056</v>
      </c>
      <c r="BS25" s="23">
        <f t="shared" si="64"/>
        <v>2057</v>
      </c>
      <c r="BT25" s="23">
        <f t="shared" si="64"/>
        <v>2058</v>
      </c>
      <c r="BU25" s="23">
        <f t="shared" si="64"/>
        <v>2059</v>
      </c>
      <c r="BV25" s="23">
        <f t="shared" si="64"/>
        <v>2060</v>
      </c>
      <c r="BW25" s="23">
        <f t="shared" si="64"/>
        <v>2061</v>
      </c>
      <c r="BX25" s="23">
        <f t="shared" si="64"/>
        <v>2062</v>
      </c>
      <c r="BY25" s="23">
        <f t="shared" si="64"/>
        <v>2063</v>
      </c>
      <c r="BZ25" s="23">
        <f t="shared" si="64"/>
        <v>2064</v>
      </c>
      <c r="CA25" s="23">
        <f t="shared" si="64"/>
        <v>2065</v>
      </c>
      <c r="CB25" s="23">
        <f t="shared" si="64"/>
        <v>2066</v>
      </c>
      <c r="CC25" s="23">
        <f t="shared" si="64"/>
        <v>2067</v>
      </c>
      <c r="CD25" s="23">
        <f t="shared" si="64"/>
        <v>2068</v>
      </c>
      <c r="CE25" s="23">
        <f t="shared" si="64"/>
        <v>2069</v>
      </c>
      <c r="CF25" s="23">
        <f t="shared" si="64"/>
        <v>2070</v>
      </c>
      <c r="CG25" s="23">
        <f t="shared" si="64"/>
        <v>2071</v>
      </c>
      <c r="CH25" s="23">
        <f t="shared" si="64"/>
        <v>2072</v>
      </c>
      <c r="CI25" s="23">
        <f t="shared" si="64"/>
        <v>2073</v>
      </c>
      <c r="CJ25" s="23">
        <f t="shared" si="64"/>
        <v>2074</v>
      </c>
      <c r="CK25" s="23">
        <f t="shared" si="64"/>
        <v>2075</v>
      </c>
      <c r="CL25" s="23">
        <f t="shared" si="64"/>
        <v>2076</v>
      </c>
      <c r="CM25" s="23">
        <f t="shared" si="64"/>
        <v>2077</v>
      </c>
      <c r="CN25" s="23">
        <f t="shared" si="64"/>
        <v>2078</v>
      </c>
      <c r="CO25" s="23">
        <f t="shared" si="64"/>
        <v>2079</v>
      </c>
      <c r="CP25" s="23">
        <f t="shared" si="64"/>
        <v>2080</v>
      </c>
      <c r="CQ25" s="23">
        <f t="shared" si="64"/>
        <v>2081</v>
      </c>
      <c r="CR25" s="23">
        <f t="shared" si="64"/>
        <v>2082</v>
      </c>
      <c r="CS25" s="23">
        <f t="shared" si="64"/>
        <v>2083</v>
      </c>
      <c r="CT25" s="23">
        <f t="shared" si="64"/>
        <v>2084</v>
      </c>
      <c r="CU25" s="23">
        <f t="shared" si="64"/>
        <v>2085</v>
      </c>
      <c r="CV25" s="23">
        <f t="shared" si="64"/>
        <v>2086</v>
      </c>
      <c r="CW25" s="23">
        <f t="shared" si="64"/>
        <v>2087</v>
      </c>
      <c r="CX25" s="23">
        <f t="shared" si="64"/>
        <v>2088</v>
      </c>
      <c r="CY25" s="23">
        <f t="shared" si="64"/>
        <v>2089</v>
      </c>
      <c r="CZ25" s="23">
        <f t="shared" si="64"/>
        <v>2090</v>
      </c>
      <c r="DA25" s="23">
        <f t="shared" si="64"/>
        <v>2091</v>
      </c>
      <c r="DB25" s="23">
        <f t="shared" si="64"/>
        <v>2092</v>
      </c>
      <c r="DC25" s="23">
        <f t="shared" si="64"/>
        <v>2093</v>
      </c>
      <c r="DD25" s="23">
        <f t="shared" si="64"/>
        <v>2094</v>
      </c>
      <c r="DE25" s="23">
        <f t="shared" si="64"/>
        <v>2095</v>
      </c>
      <c r="DF25" s="23">
        <f t="shared" si="64"/>
        <v>2096</v>
      </c>
      <c r="DG25" s="23">
        <f t="shared" si="64"/>
        <v>2097</v>
      </c>
      <c r="DH25" s="23">
        <f t="shared" si="64"/>
        <v>2098</v>
      </c>
      <c r="DI25" s="23">
        <f t="shared" si="64"/>
        <v>2099</v>
      </c>
      <c r="DJ25" s="23">
        <f t="shared" si="64"/>
        <v>2100</v>
      </c>
      <c r="DK25" s="394"/>
    </row>
    <row r="26" spans="1:115" x14ac:dyDescent="0.2">
      <c r="A26" t="s">
        <v>58</v>
      </c>
      <c r="B26" s="7" t="str">
        <f t="shared" ref="B26:AF26" si="65">B3</f>
        <v>Magnets</v>
      </c>
      <c r="C26" s="20" t="str">
        <f t="shared" si="65"/>
        <v>t/a</v>
      </c>
      <c r="D26" s="83">
        <f t="shared" si="65"/>
        <v>3401.8194758444033</v>
      </c>
      <c r="E26" s="83">
        <f t="shared" si="65"/>
        <v>3503.1366241643968</v>
      </c>
      <c r="F26" s="83">
        <f t="shared" si="65"/>
        <v>3555.9800821087156</v>
      </c>
      <c r="G26" s="83">
        <f t="shared" si="65"/>
        <v>3619.1676655662527</v>
      </c>
      <c r="H26" s="83">
        <f t="shared" si="65"/>
        <v>3673.178766</v>
      </c>
      <c r="I26" s="83">
        <f t="shared" si="65"/>
        <v>4564.954760483919</v>
      </c>
      <c r="J26" s="83">
        <f t="shared" si="65"/>
        <v>4860.6849693783306</v>
      </c>
      <c r="K26" s="83">
        <f t="shared" si="65"/>
        <v>4583.2808725393525</v>
      </c>
      <c r="L26" s="83">
        <f t="shared" si="65"/>
        <v>4419.4485767342076</v>
      </c>
      <c r="M26" s="83">
        <f t="shared" si="65"/>
        <v>4746.5602482511213</v>
      </c>
      <c r="N26" s="83">
        <f t="shared" si="65"/>
        <v>4849.3345594481098</v>
      </c>
      <c r="O26" s="83">
        <f t="shared" si="65"/>
        <v>4865.3871264520012</v>
      </c>
      <c r="P26" s="83">
        <f t="shared" si="65"/>
        <v>5746.7784854347829</v>
      </c>
      <c r="Q26" s="83">
        <f t="shared" si="65"/>
        <v>5812.8537671978193</v>
      </c>
      <c r="R26" s="83">
        <f t="shared" si="65"/>
        <v>6002.9612688145899</v>
      </c>
      <c r="S26" s="83">
        <f t="shared" si="65"/>
        <v>7263.1491447392509</v>
      </c>
      <c r="T26" s="83">
        <f t="shared" si="65"/>
        <v>7260.1111337273378</v>
      </c>
      <c r="U26" s="83">
        <f t="shared" si="65"/>
        <v>7325.8489737134978</v>
      </c>
      <c r="V26" s="83">
        <f t="shared" si="65"/>
        <v>7359.9918059892761</v>
      </c>
      <c r="W26" s="83">
        <f t="shared" si="65"/>
        <v>7923.8209795408038</v>
      </c>
      <c r="X26" s="83">
        <f t="shared" si="65"/>
        <v>7944.628267477251</v>
      </c>
      <c r="Y26" s="83">
        <f t="shared" si="65"/>
        <v>6534.1776720589705</v>
      </c>
      <c r="Z26" s="83">
        <f t="shared" si="65"/>
        <v>6365.8127873143876</v>
      </c>
      <c r="AA26" s="83">
        <f t="shared" si="65"/>
        <v>6408.8425754424807</v>
      </c>
      <c r="AB26" s="83">
        <f t="shared" si="65"/>
        <v>7170.8041284574265</v>
      </c>
      <c r="AC26" s="83">
        <f t="shared" si="65"/>
        <v>7536.8120655653756</v>
      </c>
      <c r="AD26" s="83">
        <f t="shared" si="65"/>
        <v>7328.2158646600101</v>
      </c>
      <c r="AE26" s="83">
        <f t="shared" si="65"/>
        <v>7337.2964513879479</v>
      </c>
      <c r="AF26" s="83">
        <f t="shared" si="65"/>
        <v>10734.582342932428</v>
      </c>
      <c r="AG26" s="83">
        <f t="shared" ref="AG26:BL32" si="66">AG110</f>
        <v>11901.496367749949</v>
      </c>
      <c r="AH26" s="83">
        <f t="shared" si="66"/>
        <v>12282.344251517949</v>
      </c>
      <c r="AI26" s="83">
        <f t="shared" si="66"/>
        <v>12675.379267566523</v>
      </c>
      <c r="AJ26" s="83">
        <f t="shared" si="66"/>
        <v>13080.991404128652</v>
      </c>
      <c r="AK26" s="83">
        <f t="shared" si="66"/>
        <v>13499.583129060769</v>
      </c>
      <c r="AL26" s="83">
        <f t="shared" si="66"/>
        <v>13931.569789190715</v>
      </c>
      <c r="AM26" s="83">
        <f t="shared" si="66"/>
        <v>14377.380022444819</v>
      </c>
      <c r="AN26" s="83">
        <f t="shared" si="66"/>
        <v>14837.456183163053</v>
      </c>
      <c r="AO26" s="83">
        <f t="shared" si="66"/>
        <v>15312.25478102427</v>
      </c>
      <c r="AP26" s="83">
        <f t="shared" si="66"/>
        <v>15802.246934017048</v>
      </c>
      <c r="AQ26" s="83">
        <f t="shared" si="66"/>
        <v>16307.918835905593</v>
      </c>
      <c r="AR26" s="83">
        <f t="shared" si="66"/>
        <v>16829.772238654572</v>
      </c>
      <c r="AS26" s="83">
        <f t="shared" si="66"/>
        <v>17368.324950291521</v>
      </c>
      <c r="AT26" s="83">
        <f t="shared" si="66"/>
        <v>17924.111348700848</v>
      </c>
      <c r="AU26" s="83">
        <f t="shared" si="66"/>
        <v>18497.682911859276</v>
      </c>
      <c r="AV26" s="83">
        <f t="shared" si="66"/>
        <v>19089.608765038774</v>
      </c>
      <c r="AW26" s="83">
        <f t="shared" si="66"/>
        <v>19700.476245520014</v>
      </c>
      <c r="AX26" s="83">
        <f t="shared" si="66"/>
        <v>20330.891485376655</v>
      </c>
      <c r="AY26" s="83">
        <f t="shared" si="66"/>
        <v>20981.480012908709</v>
      </c>
      <c r="AZ26" s="83">
        <f t="shared" si="66"/>
        <v>21652.887373321788</v>
      </c>
      <c r="BA26" s="83">
        <f t="shared" si="66"/>
        <v>22345.779769268087</v>
      </c>
      <c r="BB26" s="83">
        <f t="shared" si="66"/>
        <v>23060.844721884667</v>
      </c>
      <c r="BC26" s="83">
        <f t="shared" si="66"/>
        <v>23798.791752984976</v>
      </c>
      <c r="BD26" s="83">
        <f t="shared" si="66"/>
        <v>24560.353089080498</v>
      </c>
      <c r="BE26" s="83">
        <f t="shared" si="66"/>
        <v>25346.284387931075</v>
      </c>
      <c r="BF26" s="83">
        <f t="shared" si="66"/>
        <v>26157.365488344869</v>
      </c>
      <c r="BG26" s="83">
        <f t="shared" si="66"/>
        <v>26994.401183971906</v>
      </c>
      <c r="BH26" s="83">
        <f t="shared" si="66"/>
        <v>27858.222021859008</v>
      </c>
      <c r="BI26" s="83">
        <f t="shared" si="66"/>
        <v>28749.685126558496</v>
      </c>
      <c r="BJ26" s="83">
        <f t="shared" si="66"/>
        <v>29669.67505060837</v>
      </c>
      <c r="BK26" s="83">
        <f t="shared" si="66"/>
        <v>30619.104652227838</v>
      </c>
      <c r="BL26" s="83">
        <f t="shared" si="66"/>
        <v>31598.916001099129</v>
      </c>
      <c r="BM26" s="83">
        <f t="shared" ref="BM26:DJ26" si="67">BM110</f>
        <v>32610.081313134302</v>
      </c>
      <c r="BN26" s="83">
        <f t="shared" si="67"/>
        <v>33653.603915154599</v>
      </c>
      <c r="BO26" s="83">
        <f t="shared" si="67"/>
        <v>34730.519240439549</v>
      </c>
      <c r="BP26" s="83">
        <f t="shared" si="67"/>
        <v>35841.895856133619</v>
      </c>
      <c r="BQ26" s="83">
        <f t="shared" si="67"/>
        <v>36988.836523529899</v>
      </c>
      <c r="BR26" s="83">
        <f t="shared" si="67"/>
        <v>38172.479292282856</v>
      </c>
      <c r="BS26" s="83">
        <f t="shared" si="67"/>
        <v>39393.998629635906</v>
      </c>
      <c r="BT26" s="83">
        <f t="shared" si="67"/>
        <v>40654.606585784255</v>
      </c>
      <c r="BU26" s="83">
        <f t="shared" si="67"/>
        <v>41955.55399652935</v>
      </c>
      <c r="BV26" s="83">
        <f t="shared" si="67"/>
        <v>43298.131724418294</v>
      </c>
      <c r="BW26" s="83">
        <f t="shared" si="67"/>
        <v>44683.671939599677</v>
      </c>
      <c r="BX26" s="83">
        <f t="shared" si="67"/>
        <v>46113.549441666866</v>
      </c>
      <c r="BY26" s="83">
        <f t="shared" si="67"/>
        <v>47589.183023800208</v>
      </c>
      <c r="BZ26" s="83">
        <f t="shared" si="67"/>
        <v>49112.036880561813</v>
      </c>
      <c r="CA26" s="83">
        <f t="shared" si="67"/>
        <v>50683.622060739792</v>
      </c>
      <c r="CB26" s="83">
        <f t="shared" si="67"/>
        <v>52305.49796668347</v>
      </c>
      <c r="CC26" s="83">
        <f t="shared" si="67"/>
        <v>53979.273901617344</v>
      </c>
      <c r="CD26" s="83">
        <f t="shared" si="67"/>
        <v>55706.610666469103</v>
      </c>
      <c r="CE26" s="83">
        <f t="shared" si="67"/>
        <v>57489.22220779612</v>
      </c>
      <c r="CF26" s="83">
        <f t="shared" si="67"/>
        <v>59328.8773184456</v>
      </c>
      <c r="CG26" s="83">
        <f t="shared" si="67"/>
        <v>61227.40139263586</v>
      </c>
      <c r="CH26" s="83">
        <f t="shared" si="67"/>
        <v>63186.678237200213</v>
      </c>
      <c r="CI26" s="83">
        <f t="shared" si="67"/>
        <v>65208.651940790623</v>
      </c>
      <c r="CJ26" s="83">
        <f t="shared" si="67"/>
        <v>67295.328802895921</v>
      </c>
      <c r="CK26" s="83">
        <f t="shared" si="67"/>
        <v>69448.779324588599</v>
      </c>
      <c r="CL26" s="83">
        <f t="shared" si="67"/>
        <v>71671.14026297543</v>
      </c>
      <c r="CM26" s="83">
        <f t="shared" si="67"/>
        <v>73964.61675139064</v>
      </c>
      <c r="CN26" s="83">
        <f t="shared" si="67"/>
        <v>76331.48448743514</v>
      </c>
      <c r="CO26" s="83">
        <f t="shared" si="67"/>
        <v>78774.09199103307</v>
      </c>
      <c r="CP26" s="83">
        <f t="shared" si="67"/>
        <v>81294.862934746125</v>
      </c>
      <c r="CQ26" s="83">
        <f t="shared" si="67"/>
        <v>83896.298548658</v>
      </c>
      <c r="CR26" s="83">
        <f t="shared" si="67"/>
        <v>86580.980102215064</v>
      </c>
      <c r="CS26" s="83">
        <f t="shared" si="67"/>
        <v>89351.571465485948</v>
      </c>
      <c r="CT26" s="83">
        <f t="shared" si="67"/>
        <v>92210.821752381496</v>
      </c>
      <c r="CU26" s="83">
        <f t="shared" si="67"/>
        <v>95161.568048457702</v>
      </c>
      <c r="CV26" s="83">
        <f t="shared" si="67"/>
        <v>98206.738226008354</v>
      </c>
      <c r="CW26" s="83">
        <f t="shared" si="67"/>
        <v>101349.35384924062</v>
      </c>
      <c r="CX26" s="83">
        <f t="shared" si="67"/>
        <v>104592.53317241633</v>
      </c>
      <c r="CY26" s="83">
        <f t="shared" si="67"/>
        <v>107939.49423393366</v>
      </c>
      <c r="CZ26" s="83">
        <f t="shared" si="67"/>
        <v>111393.55804941953</v>
      </c>
      <c r="DA26" s="83">
        <f t="shared" si="67"/>
        <v>114958.15190700095</v>
      </c>
      <c r="DB26" s="83">
        <f t="shared" si="67"/>
        <v>118636.81276802499</v>
      </c>
      <c r="DC26" s="83">
        <f t="shared" si="67"/>
        <v>122433.1907766018</v>
      </c>
      <c r="DD26" s="83">
        <f t="shared" si="67"/>
        <v>126351.05288145306</v>
      </c>
      <c r="DE26" s="83">
        <f t="shared" si="67"/>
        <v>130394.28657365956</v>
      </c>
      <c r="DF26" s="83">
        <f t="shared" si="67"/>
        <v>134566.90374401666</v>
      </c>
      <c r="DG26" s="83">
        <f t="shared" si="67"/>
        <v>138873.04466382519</v>
      </c>
      <c r="DH26" s="83">
        <f t="shared" si="67"/>
        <v>143316.98209306761</v>
      </c>
      <c r="DI26" s="83">
        <f t="shared" si="67"/>
        <v>147903.12552004578</v>
      </c>
      <c r="DJ26" s="83">
        <f t="shared" si="67"/>
        <v>152636.02553668726</v>
      </c>
    </row>
    <row r="27" spans="1:115" x14ac:dyDescent="0.2">
      <c r="A27" t="s">
        <v>58</v>
      </c>
      <c r="B27" s="7" t="str">
        <f t="shared" ref="B27:AF27" si="68">B4</f>
        <v>Ceramics</v>
      </c>
      <c r="C27" s="20" t="str">
        <f t="shared" si="68"/>
        <v>t/a</v>
      </c>
      <c r="D27" s="83">
        <f t="shared" si="68"/>
        <v>995.65448073494736</v>
      </c>
      <c r="E27" s="83">
        <f t="shared" si="68"/>
        <v>1025.3082802432382</v>
      </c>
      <c r="F27" s="83">
        <f t="shared" si="68"/>
        <v>1040.7746581781607</v>
      </c>
      <c r="G27" s="83">
        <f t="shared" si="68"/>
        <v>1059.2685850437813</v>
      </c>
      <c r="H27" s="83">
        <f t="shared" si="68"/>
        <v>1075.076712</v>
      </c>
      <c r="I27" s="83">
        <f t="shared" si="68"/>
        <v>1336.0843201416349</v>
      </c>
      <c r="J27" s="83">
        <f t="shared" si="68"/>
        <v>1422.639503232682</v>
      </c>
      <c r="K27" s="83">
        <f t="shared" si="68"/>
        <v>1341.4480602554204</v>
      </c>
      <c r="L27" s="83">
        <f t="shared" si="68"/>
        <v>1293.497144410012</v>
      </c>
      <c r="M27" s="83">
        <f t="shared" si="68"/>
        <v>1389.2371458295963</v>
      </c>
      <c r="N27" s="83">
        <f t="shared" si="68"/>
        <v>1419.3174320335931</v>
      </c>
      <c r="O27" s="83">
        <f t="shared" si="68"/>
        <v>1424.0157443274152</v>
      </c>
      <c r="P27" s="83">
        <f t="shared" si="68"/>
        <v>1681.9839469565218</v>
      </c>
      <c r="Q27" s="83">
        <f t="shared" si="68"/>
        <v>1701.323053813996</v>
      </c>
      <c r="R27" s="83">
        <f t="shared" si="68"/>
        <v>1756.9642737993922</v>
      </c>
      <c r="S27" s="83">
        <f t="shared" si="68"/>
        <v>2125.7997496797807</v>
      </c>
      <c r="T27" s="83">
        <f t="shared" si="68"/>
        <v>2124.9105757250745</v>
      </c>
      <c r="U27" s="83">
        <f t="shared" si="68"/>
        <v>2144.1509191356581</v>
      </c>
      <c r="V27" s="83">
        <f t="shared" si="68"/>
        <v>2154.1439432163734</v>
      </c>
      <c r="W27" s="83">
        <f t="shared" si="68"/>
        <v>2319.1671159631624</v>
      </c>
      <c r="X27" s="83">
        <f t="shared" si="68"/>
        <v>2325.2570538957807</v>
      </c>
      <c r="Y27" s="83">
        <f t="shared" si="68"/>
        <v>1912.4422454806743</v>
      </c>
      <c r="Z27" s="83">
        <f t="shared" si="68"/>
        <v>1863.1647182383574</v>
      </c>
      <c r="AA27" s="83">
        <f t="shared" si="68"/>
        <v>1875.7588025685309</v>
      </c>
      <c r="AB27" s="83">
        <f t="shared" si="68"/>
        <v>2098.7719400363198</v>
      </c>
      <c r="AC27" s="83">
        <f t="shared" si="68"/>
        <v>2205.8962143118174</v>
      </c>
      <c r="AD27" s="83">
        <f t="shared" si="68"/>
        <v>2144.8436677053687</v>
      </c>
      <c r="AE27" s="83">
        <f t="shared" si="68"/>
        <v>2147.5014004062286</v>
      </c>
      <c r="AF27" s="83">
        <f t="shared" si="68"/>
        <v>3141.8289784192475</v>
      </c>
      <c r="AG27" s="83">
        <f t="shared" si="66"/>
        <v>3483.3647905609605</v>
      </c>
      <c r="AH27" s="83">
        <f t="shared" si="66"/>
        <v>3594.8324638589115</v>
      </c>
      <c r="AI27" s="83">
        <f t="shared" si="66"/>
        <v>3709.867102702397</v>
      </c>
      <c r="AJ27" s="83">
        <f t="shared" si="66"/>
        <v>3828.5828499888739</v>
      </c>
      <c r="AK27" s="83">
        <f t="shared" si="66"/>
        <v>3951.097501188518</v>
      </c>
      <c r="AL27" s="83">
        <f t="shared" si="66"/>
        <v>4077.5326212265509</v>
      </c>
      <c r="AM27" s="83">
        <f t="shared" si="66"/>
        <v>4208.013665105801</v>
      </c>
      <c r="AN27" s="83">
        <f t="shared" si="66"/>
        <v>4342.6701023891865</v>
      </c>
      <c r="AO27" s="83">
        <f t="shared" si="66"/>
        <v>4481.6355456656402</v>
      </c>
      <c r="AP27" s="83">
        <f t="shared" si="66"/>
        <v>4625.0478831269411</v>
      </c>
      <c r="AQ27" s="83">
        <f t="shared" si="66"/>
        <v>4773.0494153870031</v>
      </c>
      <c r="AR27" s="83">
        <f t="shared" si="66"/>
        <v>4925.7869966793878</v>
      </c>
      <c r="AS27" s="83">
        <f t="shared" si="66"/>
        <v>5083.4121805731284</v>
      </c>
      <c r="AT27" s="83">
        <f t="shared" si="66"/>
        <v>5246.0813703514686</v>
      </c>
      <c r="AU27" s="83">
        <f t="shared" si="66"/>
        <v>5413.9559742027159</v>
      </c>
      <c r="AV27" s="83">
        <f t="shared" si="66"/>
        <v>5587.2025653772025</v>
      </c>
      <c r="AW27" s="83">
        <f t="shared" si="66"/>
        <v>5765.9930474692728</v>
      </c>
      <c r="AX27" s="83">
        <f t="shared" si="66"/>
        <v>5950.5048249882893</v>
      </c>
      <c r="AY27" s="83">
        <f t="shared" si="66"/>
        <v>6140.9209793879145</v>
      </c>
      <c r="AZ27" s="83">
        <f t="shared" si="66"/>
        <v>6337.4304507283277</v>
      </c>
      <c r="BA27" s="83">
        <f t="shared" si="66"/>
        <v>6540.2282251516344</v>
      </c>
      <c r="BB27" s="83">
        <f t="shared" si="66"/>
        <v>6749.5155283564873</v>
      </c>
      <c r="BC27" s="83">
        <f t="shared" si="66"/>
        <v>6965.5000252638947</v>
      </c>
      <c r="BD27" s="83">
        <f t="shared" si="66"/>
        <v>7188.3960260723397</v>
      </c>
      <c r="BE27" s="83">
        <f t="shared" si="66"/>
        <v>7418.4246989066551</v>
      </c>
      <c r="BF27" s="83">
        <f t="shared" si="66"/>
        <v>7655.8142892716678</v>
      </c>
      <c r="BG27" s="83">
        <f t="shared" si="66"/>
        <v>7900.8003465283618</v>
      </c>
      <c r="BH27" s="83">
        <f t="shared" si="66"/>
        <v>8153.6259576172697</v>
      </c>
      <c r="BI27" s="83">
        <f t="shared" si="66"/>
        <v>8414.5419882610222</v>
      </c>
      <c r="BJ27" s="83">
        <f t="shared" si="66"/>
        <v>8683.8073318853749</v>
      </c>
      <c r="BK27" s="83">
        <f t="shared" si="66"/>
        <v>8961.6891665057065</v>
      </c>
      <c r="BL27" s="83">
        <f t="shared" si="66"/>
        <v>9248.4632198338895</v>
      </c>
      <c r="BM27" s="83">
        <f t="shared" ref="BM27:DJ27" si="69">BM111</f>
        <v>9544.4140428685751</v>
      </c>
      <c r="BN27" s="83">
        <f t="shared" si="69"/>
        <v>9849.8352922403701</v>
      </c>
      <c r="BO27" s="83">
        <f t="shared" si="69"/>
        <v>10165.030021592062</v>
      </c>
      <c r="BP27" s="83">
        <f t="shared" si="69"/>
        <v>10490.310982283008</v>
      </c>
      <c r="BQ27" s="83">
        <f t="shared" si="69"/>
        <v>10826.000933716065</v>
      </c>
      <c r="BR27" s="83">
        <f t="shared" si="69"/>
        <v>11172.43296359498</v>
      </c>
      <c r="BS27" s="83">
        <f t="shared" si="69"/>
        <v>11529.950818430019</v>
      </c>
      <c r="BT27" s="83">
        <f t="shared" si="69"/>
        <v>11898.909244619781</v>
      </c>
      <c r="BU27" s="83">
        <f t="shared" si="69"/>
        <v>12279.674340447615</v>
      </c>
      <c r="BV27" s="83">
        <f t="shared" si="69"/>
        <v>12672.623919341939</v>
      </c>
      <c r="BW27" s="83">
        <f t="shared" si="69"/>
        <v>13078.147884760881</v>
      </c>
      <c r="BX27" s="83">
        <f t="shared" si="69"/>
        <v>13496.64861707323</v>
      </c>
      <c r="BY27" s="83">
        <f t="shared" si="69"/>
        <v>13928.541372819573</v>
      </c>
      <c r="BZ27" s="83">
        <f t="shared" si="69"/>
        <v>14374.2546967498</v>
      </c>
      <c r="CA27" s="83">
        <f t="shared" si="69"/>
        <v>14834.230847045794</v>
      </c>
      <c r="CB27" s="83">
        <f t="shared" si="69"/>
        <v>15308.92623415126</v>
      </c>
      <c r="CC27" s="83">
        <f t="shared" si="69"/>
        <v>15798.811873644101</v>
      </c>
      <c r="CD27" s="83">
        <f t="shared" si="69"/>
        <v>16304.373853600713</v>
      </c>
      <c r="CE27" s="83">
        <f t="shared" si="69"/>
        <v>16826.113816915935</v>
      </c>
      <c r="CF27" s="83">
        <f t="shared" si="69"/>
        <v>17364.549459057245</v>
      </c>
      <c r="CG27" s="83">
        <f t="shared" si="69"/>
        <v>17920.215041747077</v>
      </c>
      <c r="CH27" s="83">
        <f t="shared" si="69"/>
        <v>18493.661923082982</v>
      </c>
      <c r="CI27" s="83">
        <f t="shared" si="69"/>
        <v>19085.459104621637</v>
      </c>
      <c r="CJ27" s="83">
        <f t="shared" si="69"/>
        <v>19696.193795969531</v>
      </c>
      <c r="CK27" s="83">
        <f t="shared" si="69"/>
        <v>20326.471997440556</v>
      </c>
      <c r="CL27" s="83">
        <f t="shared" si="69"/>
        <v>20976.919101358653</v>
      </c>
      <c r="CM27" s="83">
        <f t="shared" si="69"/>
        <v>21648.180512602132</v>
      </c>
      <c r="CN27" s="83">
        <f t="shared" si="69"/>
        <v>22340.922289005401</v>
      </c>
      <c r="CO27" s="83">
        <f t="shared" si="69"/>
        <v>23055.831802253575</v>
      </c>
      <c r="CP27" s="83">
        <f t="shared" si="69"/>
        <v>23793.61841992569</v>
      </c>
      <c r="CQ27" s="83">
        <f t="shared" si="69"/>
        <v>24555.014209363311</v>
      </c>
      <c r="CR27" s="83">
        <f t="shared" si="69"/>
        <v>25340.774664062938</v>
      </c>
      <c r="CS27" s="83">
        <f t="shared" si="69"/>
        <v>26151.67945331295</v>
      </c>
      <c r="CT27" s="83">
        <f t="shared" si="69"/>
        <v>26988.533195818967</v>
      </c>
      <c r="CU27" s="83">
        <f t="shared" si="69"/>
        <v>27852.166258085173</v>
      </c>
      <c r="CV27" s="83">
        <f t="shared" si="69"/>
        <v>28743.435578343899</v>
      </c>
      <c r="CW27" s="83">
        <f t="shared" si="69"/>
        <v>29663.225516850904</v>
      </c>
      <c r="CX27" s="83">
        <f t="shared" si="69"/>
        <v>30612.448733390134</v>
      </c>
      <c r="CY27" s="83">
        <f t="shared" si="69"/>
        <v>31592.047092858618</v>
      </c>
      <c r="CZ27" s="83">
        <f t="shared" si="69"/>
        <v>32602.992599830093</v>
      </c>
      <c r="DA27" s="83">
        <f t="shared" si="69"/>
        <v>33646.288363024658</v>
      </c>
      <c r="DB27" s="83">
        <f t="shared" si="69"/>
        <v>34722.969590641449</v>
      </c>
      <c r="DC27" s="83">
        <f t="shared" si="69"/>
        <v>35834.104617541976</v>
      </c>
      <c r="DD27" s="83">
        <f t="shared" si="69"/>
        <v>36980.795965303318</v>
      </c>
      <c r="DE27" s="83">
        <f t="shared" si="69"/>
        <v>38164.181436193023</v>
      </c>
      <c r="DF27" s="83">
        <f t="shared" si="69"/>
        <v>39385.435242151201</v>
      </c>
      <c r="DG27" s="83">
        <f t="shared" si="69"/>
        <v>40645.769169900042</v>
      </c>
      <c r="DH27" s="83">
        <f t="shared" si="69"/>
        <v>41946.433783336848</v>
      </c>
      <c r="DI27" s="83">
        <f t="shared" si="69"/>
        <v>43288.71966440363</v>
      </c>
      <c r="DJ27" s="83">
        <f t="shared" si="69"/>
        <v>44673.95869366455</v>
      </c>
    </row>
    <row r="28" spans="1:115" x14ac:dyDescent="0.2">
      <c r="A28" t="s">
        <v>58</v>
      </c>
      <c r="B28" s="7" t="str">
        <f t="shared" ref="B28:AF28" si="70">B5</f>
        <v>Batteries</v>
      </c>
      <c r="C28" s="20" t="str">
        <f t="shared" si="70"/>
        <v>t/a</v>
      </c>
      <c r="D28" s="83">
        <f t="shared" si="70"/>
        <v>1244.5681009186842</v>
      </c>
      <c r="E28" s="83">
        <f t="shared" si="70"/>
        <v>1281.6353503040475</v>
      </c>
      <c r="F28" s="83">
        <f t="shared" si="70"/>
        <v>1300.9683227227008</v>
      </c>
      <c r="G28" s="83">
        <f t="shared" si="70"/>
        <v>1324.0857313047266</v>
      </c>
      <c r="H28" s="83">
        <f t="shared" si="70"/>
        <v>1343.8458900000001</v>
      </c>
      <c r="I28" s="83">
        <f t="shared" si="70"/>
        <v>1670.1054001770437</v>
      </c>
      <c r="J28" s="83">
        <f t="shared" si="70"/>
        <v>1778.2993790408527</v>
      </c>
      <c r="K28" s="83">
        <f t="shared" si="70"/>
        <v>1676.8100753192755</v>
      </c>
      <c r="L28" s="83">
        <f t="shared" si="70"/>
        <v>1616.871430512515</v>
      </c>
      <c r="M28" s="83">
        <f t="shared" si="70"/>
        <v>1736.5464322869955</v>
      </c>
      <c r="N28" s="83">
        <f t="shared" si="70"/>
        <v>1774.1467900419916</v>
      </c>
      <c r="O28" s="83">
        <f t="shared" si="70"/>
        <v>1780.0196804092689</v>
      </c>
      <c r="P28" s="83">
        <f t="shared" si="70"/>
        <v>2102.4799336956521</v>
      </c>
      <c r="Q28" s="83">
        <f t="shared" si="70"/>
        <v>2126.653817267495</v>
      </c>
      <c r="R28" s="83">
        <f t="shared" si="70"/>
        <v>2196.2053422492404</v>
      </c>
      <c r="S28" s="83">
        <f t="shared" si="70"/>
        <v>2657.2496870997261</v>
      </c>
      <c r="T28" s="83">
        <f t="shared" si="70"/>
        <v>2656.1382196563432</v>
      </c>
      <c r="U28" s="83">
        <f t="shared" si="70"/>
        <v>2680.1886489195726</v>
      </c>
      <c r="V28" s="83">
        <f t="shared" si="70"/>
        <v>2692.6799290204667</v>
      </c>
      <c r="W28" s="83">
        <f t="shared" si="70"/>
        <v>2898.9588949539529</v>
      </c>
      <c r="X28" s="83">
        <f t="shared" si="70"/>
        <v>2906.5713173697263</v>
      </c>
      <c r="Y28" s="83">
        <f t="shared" si="70"/>
        <v>2390.5528068508429</v>
      </c>
      <c r="Z28" s="83">
        <f t="shared" si="70"/>
        <v>2328.9558977979468</v>
      </c>
      <c r="AA28" s="83">
        <f t="shared" si="70"/>
        <v>2344.6985032106636</v>
      </c>
      <c r="AB28" s="83">
        <f t="shared" si="70"/>
        <v>2623.4649250453999</v>
      </c>
      <c r="AC28" s="83">
        <f t="shared" si="70"/>
        <v>2757.3702678897716</v>
      </c>
      <c r="AD28" s="83">
        <f t="shared" si="70"/>
        <v>2681.0545846317114</v>
      </c>
      <c r="AE28" s="83">
        <f t="shared" si="70"/>
        <v>2684.3767505077858</v>
      </c>
      <c r="AF28" s="83">
        <f t="shared" si="70"/>
        <v>3927.2862230240589</v>
      </c>
      <c r="AG28" s="83">
        <f t="shared" si="66"/>
        <v>4354.2059882012009</v>
      </c>
      <c r="AH28" s="83">
        <f t="shared" si="66"/>
        <v>4493.5405798236397</v>
      </c>
      <c r="AI28" s="83">
        <f t="shared" si="66"/>
        <v>4637.3338783779964</v>
      </c>
      <c r="AJ28" s="83">
        <f t="shared" si="66"/>
        <v>4785.7285624860924</v>
      </c>
      <c r="AK28" s="83">
        <f t="shared" si="66"/>
        <v>4938.8718764856476</v>
      </c>
      <c r="AL28" s="83">
        <f t="shared" si="66"/>
        <v>5096.9157765331884</v>
      </c>
      <c r="AM28" s="83">
        <f t="shared" si="66"/>
        <v>5260.0170813822506</v>
      </c>
      <c r="AN28" s="83">
        <f t="shared" si="66"/>
        <v>5428.3376279864824</v>
      </c>
      <c r="AO28" s="83">
        <f t="shared" si="66"/>
        <v>5602.0444320820498</v>
      </c>
      <c r="AP28" s="83">
        <f t="shared" si="66"/>
        <v>5781.3098539086759</v>
      </c>
      <c r="AQ28" s="83">
        <f t="shared" si="66"/>
        <v>5966.3117692337537</v>
      </c>
      <c r="AR28" s="83">
        <f t="shared" si="66"/>
        <v>6157.2337458492339</v>
      </c>
      <c r="AS28" s="83">
        <f t="shared" si="66"/>
        <v>6354.2652257164091</v>
      </c>
      <c r="AT28" s="83">
        <f t="shared" si="66"/>
        <v>6557.601712939334</v>
      </c>
      <c r="AU28" s="83">
        <f t="shared" si="66"/>
        <v>6767.444967753393</v>
      </c>
      <c r="AV28" s="83">
        <f t="shared" si="66"/>
        <v>6984.0032067215016</v>
      </c>
      <c r="AW28" s="83">
        <f t="shared" si="66"/>
        <v>7207.4913093365894</v>
      </c>
      <c r="AX28" s="83">
        <f t="shared" si="66"/>
        <v>7438.1310312353608</v>
      </c>
      <c r="AY28" s="83">
        <f t="shared" si="66"/>
        <v>7676.1512242348927</v>
      </c>
      <c r="AZ28" s="83">
        <f t="shared" si="66"/>
        <v>7921.7880634104094</v>
      </c>
      <c r="BA28" s="83">
        <f t="shared" si="66"/>
        <v>8175.2852814395428</v>
      </c>
      <c r="BB28" s="83">
        <f t="shared" si="66"/>
        <v>8436.8944104456077</v>
      </c>
      <c r="BC28" s="83">
        <f t="shared" si="66"/>
        <v>8706.8750315798679</v>
      </c>
      <c r="BD28" s="83">
        <f t="shared" si="66"/>
        <v>8985.4950325904247</v>
      </c>
      <c r="BE28" s="83">
        <f t="shared" si="66"/>
        <v>9273.0308736333191</v>
      </c>
      <c r="BF28" s="83">
        <f t="shared" si="66"/>
        <v>9569.7678615895857</v>
      </c>
      <c r="BG28" s="83">
        <f t="shared" si="66"/>
        <v>9876.0004331604523</v>
      </c>
      <c r="BH28" s="83">
        <f t="shared" si="66"/>
        <v>10192.032447021587</v>
      </c>
      <c r="BI28" s="83">
        <f t="shared" si="66"/>
        <v>10518.177485326278</v>
      </c>
      <c r="BJ28" s="83">
        <f t="shared" si="66"/>
        <v>10854.75916485672</v>
      </c>
      <c r="BK28" s="83">
        <f t="shared" si="66"/>
        <v>11202.111458132134</v>
      </c>
      <c r="BL28" s="83">
        <f t="shared" si="66"/>
        <v>11560.579024792363</v>
      </c>
      <c r="BM28" s="83">
        <f t="shared" ref="BM28:DJ28" si="71">BM112</f>
        <v>11930.51755358572</v>
      </c>
      <c r="BN28" s="83">
        <f t="shared" si="71"/>
        <v>12312.294115300463</v>
      </c>
      <c r="BO28" s="83">
        <f t="shared" si="71"/>
        <v>12706.287526990078</v>
      </c>
      <c r="BP28" s="83">
        <f t="shared" si="71"/>
        <v>13112.88872785376</v>
      </c>
      <c r="BQ28" s="83">
        <f t="shared" si="71"/>
        <v>13532.501167145081</v>
      </c>
      <c r="BR28" s="83">
        <f t="shared" si="71"/>
        <v>13965.541204493724</v>
      </c>
      <c r="BS28" s="83">
        <f t="shared" si="71"/>
        <v>14412.438523037523</v>
      </c>
      <c r="BT28" s="83">
        <f t="shared" si="71"/>
        <v>14873.636555774723</v>
      </c>
      <c r="BU28" s="83">
        <f t="shared" si="71"/>
        <v>15349.592925559515</v>
      </c>
      <c r="BV28" s="83">
        <f t="shared" si="71"/>
        <v>15840.77989917742</v>
      </c>
      <c r="BW28" s="83">
        <f t="shared" si="71"/>
        <v>16347.684855951098</v>
      </c>
      <c r="BX28" s="83">
        <f t="shared" si="71"/>
        <v>16870.810771341534</v>
      </c>
      <c r="BY28" s="83">
        <f t="shared" si="71"/>
        <v>17410.676716024464</v>
      </c>
      <c r="BZ28" s="83">
        <f t="shared" si="71"/>
        <v>17967.818370937246</v>
      </c>
      <c r="CA28" s="83">
        <f t="shared" si="71"/>
        <v>18542.788558807239</v>
      </c>
      <c r="CB28" s="83">
        <f t="shared" si="71"/>
        <v>19136.157792689071</v>
      </c>
      <c r="CC28" s="83">
        <f t="shared" si="71"/>
        <v>19748.514842055123</v>
      </c>
      <c r="CD28" s="83">
        <f t="shared" si="71"/>
        <v>20380.467317000886</v>
      </c>
      <c r="CE28" s="83">
        <f t="shared" si="71"/>
        <v>21032.642271144916</v>
      </c>
      <c r="CF28" s="83">
        <f t="shared" si="71"/>
        <v>21705.686823821554</v>
      </c>
      <c r="CG28" s="83">
        <f t="shared" si="71"/>
        <v>22400.268802183844</v>
      </c>
      <c r="CH28" s="83">
        <f t="shared" si="71"/>
        <v>23117.077403853727</v>
      </c>
      <c r="CI28" s="83">
        <f t="shared" si="71"/>
        <v>23856.823880777047</v>
      </c>
      <c r="CJ28" s="83">
        <f t="shared" si="71"/>
        <v>24620.242244961912</v>
      </c>
      <c r="CK28" s="83">
        <f t="shared" si="71"/>
        <v>25408.089996800692</v>
      </c>
      <c r="CL28" s="83">
        <f t="shared" si="71"/>
        <v>26221.148876698317</v>
      </c>
      <c r="CM28" s="83">
        <f t="shared" si="71"/>
        <v>27060.225640752662</v>
      </c>
      <c r="CN28" s="83">
        <f t="shared" si="71"/>
        <v>27926.152861256749</v>
      </c>
      <c r="CO28" s="83">
        <f t="shared" si="71"/>
        <v>28819.789752816967</v>
      </c>
      <c r="CP28" s="83">
        <f t="shared" si="71"/>
        <v>29742.02302490711</v>
      </c>
      <c r="CQ28" s="83">
        <f t="shared" si="71"/>
        <v>30693.767761704137</v>
      </c>
      <c r="CR28" s="83">
        <f t="shared" si="71"/>
        <v>31675.968330078671</v>
      </c>
      <c r="CS28" s="83">
        <f t="shared" si="71"/>
        <v>32689.59931664119</v>
      </c>
      <c r="CT28" s="83">
        <f t="shared" si="71"/>
        <v>33735.666494773708</v>
      </c>
      <c r="CU28" s="83">
        <f t="shared" si="71"/>
        <v>34815.20782260647</v>
      </c>
      <c r="CV28" s="83">
        <f t="shared" si="71"/>
        <v>35929.294472929876</v>
      </c>
      <c r="CW28" s="83">
        <f t="shared" si="71"/>
        <v>37079.031896063636</v>
      </c>
      <c r="CX28" s="83">
        <f t="shared" si="71"/>
        <v>38265.560916737675</v>
      </c>
      <c r="CY28" s="83">
        <f t="shared" si="71"/>
        <v>39490.058866073283</v>
      </c>
      <c r="CZ28" s="83">
        <f t="shared" si="71"/>
        <v>40753.740749787627</v>
      </c>
      <c r="DA28" s="83">
        <f t="shared" si="71"/>
        <v>42057.860453780835</v>
      </c>
      <c r="DB28" s="83">
        <f t="shared" si="71"/>
        <v>43403.711988301824</v>
      </c>
      <c r="DC28" s="83">
        <f t="shared" si="71"/>
        <v>44792.630771927485</v>
      </c>
      <c r="DD28" s="83">
        <f t="shared" si="71"/>
        <v>46225.994956629169</v>
      </c>
      <c r="DE28" s="83">
        <f t="shared" si="71"/>
        <v>47705.226795241302</v>
      </c>
      <c r="DF28" s="83">
        <f t="shared" si="71"/>
        <v>49231.794052689023</v>
      </c>
      <c r="DG28" s="83">
        <f t="shared" si="71"/>
        <v>50807.211462375075</v>
      </c>
      <c r="DH28" s="83">
        <f t="shared" si="71"/>
        <v>52433.042229171078</v>
      </c>
      <c r="DI28" s="83">
        <f t="shared" si="71"/>
        <v>54110.899580504556</v>
      </c>
      <c r="DJ28" s="83">
        <f t="shared" si="71"/>
        <v>55842.448367080702</v>
      </c>
    </row>
    <row r="29" spans="1:115" x14ac:dyDescent="0.2">
      <c r="A29" t="s">
        <v>58</v>
      </c>
      <c r="B29" s="7" t="str">
        <f t="shared" ref="B29:AF29" si="72">B6</f>
        <v>Metal (excl. Batteries)</v>
      </c>
      <c r="C29" s="20" t="str">
        <f t="shared" si="72"/>
        <v>t/a</v>
      </c>
      <c r="D29" s="83">
        <f t="shared" si="72"/>
        <v>1078.6256874628598</v>
      </c>
      <c r="E29" s="83">
        <f t="shared" si="72"/>
        <v>1110.7506369301746</v>
      </c>
      <c r="F29" s="83">
        <f t="shared" si="72"/>
        <v>1127.5058796930075</v>
      </c>
      <c r="G29" s="83">
        <f t="shared" si="72"/>
        <v>1147.5409671307632</v>
      </c>
      <c r="H29" s="83">
        <f t="shared" si="72"/>
        <v>1164.6664380000002</v>
      </c>
      <c r="I29" s="83">
        <f t="shared" si="72"/>
        <v>1447.424680153438</v>
      </c>
      <c r="J29" s="83">
        <f t="shared" si="72"/>
        <v>1541.1927951687392</v>
      </c>
      <c r="K29" s="83">
        <f t="shared" si="72"/>
        <v>1453.2353986100388</v>
      </c>
      <c r="L29" s="83">
        <f t="shared" si="72"/>
        <v>1401.2885731108463</v>
      </c>
      <c r="M29" s="83">
        <f t="shared" si="72"/>
        <v>1505.006907982063</v>
      </c>
      <c r="N29" s="83">
        <f t="shared" si="72"/>
        <v>1537.5938847030595</v>
      </c>
      <c r="O29" s="83">
        <f t="shared" si="72"/>
        <v>1542.6837230213664</v>
      </c>
      <c r="P29" s="83">
        <f t="shared" si="72"/>
        <v>1822.1492758695654</v>
      </c>
      <c r="Q29" s="83">
        <f t="shared" si="72"/>
        <v>1843.0999749651623</v>
      </c>
      <c r="R29" s="83">
        <f t="shared" si="72"/>
        <v>1903.377963282675</v>
      </c>
      <c r="S29" s="83">
        <f t="shared" si="72"/>
        <v>2302.9497288197626</v>
      </c>
      <c r="T29" s="83">
        <f t="shared" si="72"/>
        <v>2301.9864570354976</v>
      </c>
      <c r="U29" s="83">
        <f t="shared" si="72"/>
        <v>2322.8301623969628</v>
      </c>
      <c r="V29" s="83">
        <f t="shared" si="72"/>
        <v>2333.6559384844049</v>
      </c>
      <c r="W29" s="83">
        <f t="shared" si="72"/>
        <v>2512.4310422934259</v>
      </c>
      <c r="X29" s="83">
        <f t="shared" si="72"/>
        <v>2519.028475053763</v>
      </c>
      <c r="Y29" s="83">
        <f t="shared" si="72"/>
        <v>2071.8124326040638</v>
      </c>
      <c r="Z29" s="83">
        <f t="shared" si="72"/>
        <v>2018.4284447582206</v>
      </c>
      <c r="AA29" s="83">
        <f t="shared" si="72"/>
        <v>2032.0720361159088</v>
      </c>
      <c r="AB29" s="83">
        <f t="shared" si="72"/>
        <v>2273.6696017060135</v>
      </c>
      <c r="AC29" s="83">
        <f t="shared" si="72"/>
        <v>2389.720898837802</v>
      </c>
      <c r="AD29" s="83">
        <f t="shared" si="72"/>
        <v>2323.58064001415</v>
      </c>
      <c r="AE29" s="83">
        <f t="shared" si="72"/>
        <v>2326.459850440081</v>
      </c>
      <c r="AF29" s="83">
        <f t="shared" si="72"/>
        <v>3403.6480599541846</v>
      </c>
      <c r="AG29" s="83">
        <f t="shared" si="66"/>
        <v>3773.6451897743746</v>
      </c>
      <c r="AH29" s="83">
        <f t="shared" si="66"/>
        <v>3894.4018358471549</v>
      </c>
      <c r="AI29" s="83">
        <f t="shared" si="66"/>
        <v>4019.0226945942641</v>
      </c>
      <c r="AJ29" s="83">
        <f t="shared" si="66"/>
        <v>4147.6314208212807</v>
      </c>
      <c r="AK29" s="83">
        <f t="shared" si="66"/>
        <v>4280.3556262875618</v>
      </c>
      <c r="AL29" s="83">
        <f t="shared" si="66"/>
        <v>4417.3270063287637</v>
      </c>
      <c r="AM29" s="83">
        <f t="shared" si="66"/>
        <v>4558.6814705312845</v>
      </c>
      <c r="AN29" s="83">
        <f t="shared" si="66"/>
        <v>4704.559277588286</v>
      </c>
      <c r="AO29" s="83">
        <f t="shared" si="66"/>
        <v>4855.1051744711112</v>
      </c>
      <c r="AP29" s="83">
        <f t="shared" si="66"/>
        <v>5010.4685400541866</v>
      </c>
      <c r="AQ29" s="83">
        <f t="shared" si="66"/>
        <v>5170.8035333359212</v>
      </c>
      <c r="AR29" s="83">
        <f t="shared" si="66"/>
        <v>5336.2692464026704</v>
      </c>
      <c r="AS29" s="83">
        <f t="shared" si="66"/>
        <v>5507.0298622875562</v>
      </c>
      <c r="AT29" s="83">
        <f t="shared" si="66"/>
        <v>5683.2548178807583</v>
      </c>
      <c r="AU29" s="83">
        <f t="shared" si="66"/>
        <v>5865.1189720529428</v>
      </c>
      <c r="AV29" s="83">
        <f t="shared" si="66"/>
        <v>6052.8027791586373</v>
      </c>
      <c r="AW29" s="83">
        <f t="shared" si="66"/>
        <v>6246.4924680917138</v>
      </c>
      <c r="AX29" s="83">
        <f t="shared" si="66"/>
        <v>6446.3802270706492</v>
      </c>
      <c r="AY29" s="83">
        <f t="shared" si="66"/>
        <v>6652.6643943369099</v>
      </c>
      <c r="AZ29" s="83">
        <f t="shared" si="66"/>
        <v>6865.549654955691</v>
      </c>
      <c r="BA29" s="83">
        <f t="shared" si="66"/>
        <v>7085.247243914273</v>
      </c>
      <c r="BB29" s="83">
        <f t="shared" si="66"/>
        <v>7311.9751557195295</v>
      </c>
      <c r="BC29" s="83">
        <f t="shared" si="66"/>
        <v>7545.9583607025543</v>
      </c>
      <c r="BD29" s="83">
        <f t="shared" si="66"/>
        <v>7787.4290282450365</v>
      </c>
      <c r="BE29" s="83">
        <f t="shared" si="66"/>
        <v>8036.6267571488779</v>
      </c>
      <c r="BF29" s="83">
        <f t="shared" si="66"/>
        <v>8293.7988133776416</v>
      </c>
      <c r="BG29" s="83">
        <f t="shared" si="66"/>
        <v>8559.2003754057259</v>
      </c>
      <c r="BH29" s="83">
        <f t="shared" si="66"/>
        <v>8833.0947874187095</v>
      </c>
      <c r="BI29" s="83">
        <f t="shared" si="66"/>
        <v>9115.753820616108</v>
      </c>
      <c r="BJ29" s="83">
        <f t="shared" si="66"/>
        <v>9407.4579428758243</v>
      </c>
      <c r="BK29" s="83">
        <f t="shared" si="66"/>
        <v>9708.4965970478515</v>
      </c>
      <c r="BL29" s="83">
        <f t="shared" si="66"/>
        <v>10019.168488153384</v>
      </c>
      <c r="BM29" s="83">
        <f t="shared" ref="BM29:DJ29" si="73">BM113</f>
        <v>10339.781879774293</v>
      </c>
      <c r="BN29" s="83">
        <f t="shared" si="73"/>
        <v>10670.654899927071</v>
      </c>
      <c r="BO29" s="83">
        <f t="shared" si="73"/>
        <v>11012.115856724737</v>
      </c>
      <c r="BP29" s="83">
        <f t="shared" si="73"/>
        <v>11364.503564139928</v>
      </c>
      <c r="BQ29" s="83">
        <f t="shared" si="73"/>
        <v>11728.167678192407</v>
      </c>
      <c r="BR29" s="83">
        <f t="shared" si="73"/>
        <v>12103.469043894564</v>
      </c>
      <c r="BS29" s="83">
        <f t="shared" si="73"/>
        <v>12490.78005329919</v>
      </c>
      <c r="BT29" s="83">
        <f t="shared" si="73"/>
        <v>12890.485015004764</v>
      </c>
      <c r="BU29" s="83">
        <f t="shared" si="73"/>
        <v>13302.980535484918</v>
      </c>
      <c r="BV29" s="83">
        <f t="shared" si="73"/>
        <v>13728.675912620436</v>
      </c>
      <c r="BW29" s="83">
        <f t="shared" si="73"/>
        <v>14167.993541824291</v>
      </c>
      <c r="BX29" s="83">
        <f t="shared" si="73"/>
        <v>14621.36933516267</v>
      </c>
      <c r="BY29" s="83">
        <f t="shared" si="73"/>
        <v>15089.253153887876</v>
      </c>
      <c r="BZ29" s="83">
        <f t="shared" si="73"/>
        <v>15572.109254812289</v>
      </c>
      <c r="CA29" s="83">
        <f t="shared" si="73"/>
        <v>16070.416750966282</v>
      </c>
      <c r="CB29" s="83">
        <f t="shared" si="73"/>
        <v>16584.670086997205</v>
      </c>
      <c r="CC29" s="83">
        <f t="shared" si="73"/>
        <v>17115.379529781116</v>
      </c>
      <c r="CD29" s="83">
        <f t="shared" si="73"/>
        <v>17663.07167473411</v>
      </c>
      <c r="CE29" s="83">
        <f t="shared" si="73"/>
        <v>18228.289968325604</v>
      </c>
      <c r="CF29" s="83">
        <f t="shared" si="73"/>
        <v>18811.595247312023</v>
      </c>
      <c r="CG29" s="83">
        <f t="shared" si="73"/>
        <v>19413.56629522601</v>
      </c>
      <c r="CH29" s="83">
        <f t="shared" si="73"/>
        <v>20034.800416673243</v>
      </c>
      <c r="CI29" s="83">
        <f t="shared" si="73"/>
        <v>20675.914030006788</v>
      </c>
      <c r="CJ29" s="83">
        <f t="shared" si="73"/>
        <v>21337.543278967005</v>
      </c>
      <c r="CK29" s="83">
        <f t="shared" si="73"/>
        <v>22020.344663893949</v>
      </c>
      <c r="CL29" s="83">
        <f t="shared" si="73"/>
        <v>22724.995693138557</v>
      </c>
      <c r="CM29" s="83">
        <f t="shared" si="73"/>
        <v>23452.195555318991</v>
      </c>
      <c r="CN29" s="83">
        <f t="shared" si="73"/>
        <v>24202.665813089199</v>
      </c>
      <c r="CO29" s="83">
        <f t="shared" si="73"/>
        <v>24977.151119108054</v>
      </c>
      <c r="CP29" s="83">
        <f t="shared" si="73"/>
        <v>25776.419954919511</v>
      </c>
      <c r="CQ29" s="83">
        <f t="shared" si="73"/>
        <v>26601.265393476937</v>
      </c>
      <c r="CR29" s="83">
        <f t="shared" si="73"/>
        <v>27452.5058860682</v>
      </c>
      <c r="CS29" s="83">
        <f t="shared" si="73"/>
        <v>28330.986074422384</v>
      </c>
      <c r="CT29" s="83">
        <f t="shared" si="73"/>
        <v>29237.577628803901</v>
      </c>
      <c r="CU29" s="83">
        <f t="shared" si="73"/>
        <v>30173.180112925627</v>
      </c>
      <c r="CV29" s="83">
        <f t="shared" si="73"/>
        <v>31138.72187653925</v>
      </c>
      <c r="CW29" s="83">
        <f t="shared" si="73"/>
        <v>32135.160976588508</v>
      </c>
      <c r="CX29" s="83">
        <f t="shared" si="73"/>
        <v>33163.486127839344</v>
      </c>
      <c r="CY29" s="83">
        <f t="shared" si="73"/>
        <v>34224.717683930205</v>
      </c>
      <c r="CZ29" s="83">
        <f t="shared" si="73"/>
        <v>35319.908649815974</v>
      </c>
      <c r="DA29" s="83">
        <f t="shared" si="73"/>
        <v>36450.145726610084</v>
      </c>
      <c r="DB29" s="83">
        <f t="shared" si="73"/>
        <v>37616.550389861608</v>
      </c>
      <c r="DC29" s="83">
        <f t="shared" si="73"/>
        <v>38820.280002337182</v>
      </c>
      <c r="DD29" s="83">
        <f t="shared" si="73"/>
        <v>40062.528962411976</v>
      </c>
      <c r="DE29" s="83">
        <f t="shared" si="73"/>
        <v>41344.52988920916</v>
      </c>
      <c r="DF29" s="83">
        <f t="shared" si="73"/>
        <v>42667.554845663857</v>
      </c>
      <c r="DG29" s="83">
        <f t="shared" si="73"/>
        <v>44032.916600725104</v>
      </c>
      <c r="DH29" s="83">
        <f t="shared" si="73"/>
        <v>45441.969931948312</v>
      </c>
      <c r="DI29" s="83">
        <f t="shared" si="73"/>
        <v>46896.112969770656</v>
      </c>
      <c r="DJ29" s="83">
        <f t="shared" si="73"/>
        <v>48396.788584803318</v>
      </c>
    </row>
    <row r="30" spans="1:115" x14ac:dyDescent="0.2">
      <c r="A30" t="s">
        <v>58</v>
      </c>
      <c r="B30" s="7" t="str">
        <f t="shared" ref="B30:AF30" si="74">B7</f>
        <v>Catalysts</v>
      </c>
      <c r="C30" s="20" t="str">
        <f t="shared" si="74"/>
        <v>t/a</v>
      </c>
      <c r="D30" s="83">
        <f t="shared" si="74"/>
        <v>580.79844709538611</v>
      </c>
      <c r="E30" s="83">
        <f t="shared" si="74"/>
        <v>598.09649680855557</v>
      </c>
      <c r="F30" s="83">
        <f t="shared" si="74"/>
        <v>607.11855060392713</v>
      </c>
      <c r="G30" s="83">
        <f t="shared" si="74"/>
        <v>617.90667460887255</v>
      </c>
      <c r="H30" s="83">
        <f t="shared" si="74"/>
        <v>627.12808200000018</v>
      </c>
      <c r="I30" s="83">
        <f t="shared" si="74"/>
        <v>779.38252008262043</v>
      </c>
      <c r="J30" s="83">
        <f t="shared" si="74"/>
        <v>829.87304355239803</v>
      </c>
      <c r="K30" s="83">
        <f t="shared" si="74"/>
        <v>782.51136848232863</v>
      </c>
      <c r="L30" s="83">
        <f t="shared" si="74"/>
        <v>754.54000090584043</v>
      </c>
      <c r="M30" s="83">
        <f t="shared" si="74"/>
        <v>810.38833506726473</v>
      </c>
      <c r="N30" s="83">
        <f t="shared" si="74"/>
        <v>827.93516868626284</v>
      </c>
      <c r="O30" s="83">
        <f t="shared" si="74"/>
        <v>830.67585085765893</v>
      </c>
      <c r="P30" s="83">
        <f t="shared" si="74"/>
        <v>981.15730239130448</v>
      </c>
      <c r="Q30" s="83">
        <f t="shared" si="74"/>
        <v>992.43844805816445</v>
      </c>
      <c r="R30" s="83">
        <f t="shared" si="74"/>
        <v>1024.8958263829788</v>
      </c>
      <c r="S30" s="83">
        <f t="shared" si="74"/>
        <v>1240.0498539798723</v>
      </c>
      <c r="T30" s="83">
        <f t="shared" si="74"/>
        <v>1239.5311691729603</v>
      </c>
      <c r="U30" s="83">
        <f t="shared" si="74"/>
        <v>1250.754702829134</v>
      </c>
      <c r="V30" s="83">
        <f t="shared" si="74"/>
        <v>1256.583966876218</v>
      </c>
      <c r="W30" s="83">
        <f t="shared" si="74"/>
        <v>1352.8474843118449</v>
      </c>
      <c r="X30" s="83">
        <f t="shared" si="74"/>
        <v>1356.3999481058725</v>
      </c>
      <c r="Y30" s="83">
        <f t="shared" si="74"/>
        <v>1115.5913098637268</v>
      </c>
      <c r="Z30" s="83">
        <f t="shared" si="74"/>
        <v>1086.846085639042</v>
      </c>
      <c r="AA30" s="83">
        <f t="shared" si="74"/>
        <v>1094.1926348316431</v>
      </c>
      <c r="AB30" s="83">
        <f t="shared" si="74"/>
        <v>1224.2836316878534</v>
      </c>
      <c r="AC30" s="83">
        <f t="shared" si="74"/>
        <v>1286.7727916818935</v>
      </c>
      <c r="AD30" s="83">
        <f t="shared" si="74"/>
        <v>1251.1588061614655</v>
      </c>
      <c r="AE30" s="83">
        <f t="shared" si="74"/>
        <v>1252.7091502369669</v>
      </c>
      <c r="AF30" s="83">
        <f t="shared" si="74"/>
        <v>1832.7335707445611</v>
      </c>
      <c r="AG30" s="83">
        <f t="shared" si="66"/>
        <v>2031.9627944938941</v>
      </c>
      <c r="AH30" s="83">
        <f t="shared" si="66"/>
        <v>2096.9856039176989</v>
      </c>
      <c r="AI30" s="83">
        <f t="shared" si="66"/>
        <v>2164.0891432430653</v>
      </c>
      <c r="AJ30" s="83">
        <f t="shared" si="66"/>
        <v>2233.3399958268433</v>
      </c>
      <c r="AK30" s="83">
        <f t="shared" si="66"/>
        <v>2304.8068756933021</v>
      </c>
      <c r="AL30" s="83">
        <f t="shared" si="66"/>
        <v>2378.5606957154878</v>
      </c>
      <c r="AM30" s="83">
        <f t="shared" si="66"/>
        <v>2454.6746379783835</v>
      </c>
      <c r="AN30" s="83">
        <f t="shared" si="66"/>
        <v>2533.2242263936919</v>
      </c>
      <c r="AO30" s="83">
        <f t="shared" si="66"/>
        <v>2614.2874016382902</v>
      </c>
      <c r="AP30" s="83">
        <f t="shared" si="66"/>
        <v>2697.9445984907156</v>
      </c>
      <c r="AQ30" s="83">
        <f t="shared" si="66"/>
        <v>2784.2788256424187</v>
      </c>
      <c r="AR30" s="83">
        <f t="shared" si="66"/>
        <v>2873.3757480629761</v>
      </c>
      <c r="AS30" s="83">
        <f t="shared" si="66"/>
        <v>2965.3237720009915</v>
      </c>
      <c r="AT30" s="83">
        <f t="shared" si="66"/>
        <v>3060.2141327050235</v>
      </c>
      <c r="AU30" s="83">
        <f t="shared" si="66"/>
        <v>3158.1409849515844</v>
      </c>
      <c r="AV30" s="83">
        <f t="shared" si="66"/>
        <v>3259.2014964700352</v>
      </c>
      <c r="AW30" s="83">
        <f t="shared" si="66"/>
        <v>3363.4959443570765</v>
      </c>
      <c r="AX30" s="83">
        <f t="shared" si="66"/>
        <v>3471.1278145765032</v>
      </c>
      <c r="AY30" s="83">
        <f t="shared" si="66"/>
        <v>3582.2039046429513</v>
      </c>
      <c r="AZ30" s="83">
        <f t="shared" si="66"/>
        <v>3696.8344295915258</v>
      </c>
      <c r="BA30" s="83">
        <f t="shared" si="66"/>
        <v>3815.1331313384549</v>
      </c>
      <c r="BB30" s="83">
        <f t="shared" si="66"/>
        <v>3937.2173915412855</v>
      </c>
      <c r="BC30" s="83">
        <f t="shared" si="66"/>
        <v>4063.2083480706069</v>
      </c>
      <c r="BD30" s="83">
        <f t="shared" si="66"/>
        <v>4193.2310152088667</v>
      </c>
      <c r="BE30" s="83">
        <f t="shared" si="66"/>
        <v>4327.4144076955508</v>
      </c>
      <c r="BF30" s="83">
        <f t="shared" si="66"/>
        <v>4465.8916687418086</v>
      </c>
      <c r="BG30" s="83">
        <f t="shared" si="66"/>
        <v>4608.8002021415468</v>
      </c>
      <c r="BH30" s="83">
        <f t="shared" si="66"/>
        <v>4756.281808610076</v>
      </c>
      <c r="BI30" s="83">
        <f t="shared" si="66"/>
        <v>4908.4828264855987</v>
      </c>
      <c r="BJ30" s="83">
        <f t="shared" si="66"/>
        <v>5065.5542769331378</v>
      </c>
      <c r="BK30" s="83">
        <f t="shared" si="66"/>
        <v>5227.6520137949983</v>
      </c>
      <c r="BL30" s="83">
        <f t="shared" si="66"/>
        <v>5394.9368782364381</v>
      </c>
      <c r="BM30" s="83">
        <f t="shared" ref="BM30:DJ30" si="75">BM114</f>
        <v>5567.5748583400045</v>
      </c>
      <c r="BN30" s="83">
        <f t="shared" si="75"/>
        <v>5745.7372538068848</v>
      </c>
      <c r="BO30" s="83">
        <f t="shared" si="75"/>
        <v>5929.600845928705</v>
      </c>
      <c r="BP30" s="83">
        <f t="shared" si="75"/>
        <v>6119.348072998424</v>
      </c>
      <c r="BQ30" s="83">
        <f t="shared" si="75"/>
        <v>6315.1672113343739</v>
      </c>
      <c r="BR30" s="83">
        <f t="shared" si="75"/>
        <v>6517.2525620970737</v>
      </c>
      <c r="BS30" s="83">
        <f t="shared" si="75"/>
        <v>6725.8046440841799</v>
      </c>
      <c r="BT30" s="83">
        <f t="shared" si="75"/>
        <v>6941.0303926948736</v>
      </c>
      <c r="BU30" s="83">
        <f t="shared" si="75"/>
        <v>7163.1433652611095</v>
      </c>
      <c r="BV30" s="83">
        <f t="shared" si="75"/>
        <v>7392.3639529494649</v>
      </c>
      <c r="BW30" s="83">
        <f t="shared" si="75"/>
        <v>7628.9195994438478</v>
      </c>
      <c r="BX30" s="83">
        <f t="shared" si="75"/>
        <v>7873.0450266260514</v>
      </c>
      <c r="BY30" s="83">
        <f t="shared" si="75"/>
        <v>8124.9824674780848</v>
      </c>
      <c r="BZ30" s="83">
        <f t="shared" si="75"/>
        <v>8384.9819064373842</v>
      </c>
      <c r="CA30" s="83">
        <f t="shared" si="75"/>
        <v>8653.3013274433815</v>
      </c>
      <c r="CB30" s="83">
        <f t="shared" si="75"/>
        <v>8930.2069699215699</v>
      </c>
      <c r="CC30" s="83">
        <f t="shared" si="75"/>
        <v>9215.9735929590606</v>
      </c>
      <c r="CD30" s="83">
        <f t="shared" si="75"/>
        <v>9510.884747933751</v>
      </c>
      <c r="CE30" s="83">
        <f t="shared" si="75"/>
        <v>9815.2330598676308</v>
      </c>
      <c r="CF30" s="83">
        <f t="shared" si="75"/>
        <v>10129.320517783395</v>
      </c>
      <c r="CG30" s="83">
        <f t="shared" si="75"/>
        <v>10453.458774352464</v>
      </c>
      <c r="CH30" s="83">
        <f t="shared" si="75"/>
        <v>10787.969455131744</v>
      </c>
      <c r="CI30" s="83">
        <f t="shared" si="75"/>
        <v>11133.184477695961</v>
      </c>
      <c r="CJ30" s="83">
        <f t="shared" si="75"/>
        <v>11489.446380982232</v>
      </c>
      <c r="CK30" s="83">
        <f t="shared" si="75"/>
        <v>11857.108665173664</v>
      </c>
      <c r="CL30" s="83">
        <f t="shared" si="75"/>
        <v>12236.536142459221</v>
      </c>
      <c r="CM30" s="83">
        <f t="shared" si="75"/>
        <v>12628.105299017916</v>
      </c>
      <c r="CN30" s="83">
        <f t="shared" si="75"/>
        <v>13032.20466858649</v>
      </c>
      <c r="CO30" s="83">
        <f t="shared" si="75"/>
        <v>13449.235217981257</v>
      </c>
      <c r="CP30" s="83">
        <f t="shared" si="75"/>
        <v>13879.610744956657</v>
      </c>
      <c r="CQ30" s="83">
        <f t="shared" si="75"/>
        <v>14323.75828879527</v>
      </c>
      <c r="CR30" s="83">
        <f t="shared" si="75"/>
        <v>14782.118554036719</v>
      </c>
      <c r="CS30" s="83">
        <f t="shared" si="75"/>
        <v>15255.146347765894</v>
      </c>
      <c r="CT30" s="83">
        <f t="shared" si="75"/>
        <v>15743.311030894403</v>
      </c>
      <c r="CU30" s="83">
        <f t="shared" si="75"/>
        <v>16247.096983883024</v>
      </c>
      <c r="CV30" s="83">
        <f t="shared" si="75"/>
        <v>16767.004087367281</v>
      </c>
      <c r="CW30" s="83">
        <f t="shared" si="75"/>
        <v>17303.548218163032</v>
      </c>
      <c r="CX30" s="83">
        <f t="shared" si="75"/>
        <v>17857.261761144251</v>
      </c>
      <c r="CY30" s="83">
        <f t="shared" si="75"/>
        <v>18428.694137500868</v>
      </c>
      <c r="CZ30" s="83">
        <f t="shared" si="75"/>
        <v>19018.412349900897</v>
      </c>
      <c r="DA30" s="83">
        <f t="shared" si="75"/>
        <v>19627.001545097726</v>
      </c>
      <c r="DB30" s="83">
        <f t="shared" si="75"/>
        <v>20255.065594540854</v>
      </c>
      <c r="DC30" s="83">
        <f t="shared" si="75"/>
        <v>20903.227693566161</v>
      </c>
      <c r="DD30" s="83">
        <f t="shared" si="75"/>
        <v>21572.130979760277</v>
      </c>
      <c r="DE30" s="83">
        <f t="shared" si="75"/>
        <v>22262.439171112608</v>
      </c>
      <c r="DF30" s="83">
        <f t="shared" si="75"/>
        <v>22974.837224588213</v>
      </c>
      <c r="DG30" s="83">
        <f t="shared" si="75"/>
        <v>23710.032015775036</v>
      </c>
      <c r="DH30" s="83">
        <f t="shared" si="75"/>
        <v>24468.753040279837</v>
      </c>
      <c r="DI30" s="83">
        <f t="shared" si="75"/>
        <v>25251.75313756879</v>
      </c>
      <c r="DJ30" s="83">
        <f t="shared" si="75"/>
        <v>26059.809237970992</v>
      </c>
    </row>
    <row r="31" spans="1:115" x14ac:dyDescent="0.2">
      <c r="A31" t="s">
        <v>58</v>
      </c>
      <c r="B31" s="7" t="str">
        <f t="shared" ref="B31:AF31" si="76">B8</f>
        <v>Glass</v>
      </c>
      <c r="C31" s="20" t="str">
        <f t="shared" si="76"/>
        <v>t/a</v>
      </c>
      <c r="D31" s="83">
        <f t="shared" si="76"/>
        <v>746.74086055121052</v>
      </c>
      <c r="E31" s="83">
        <f t="shared" si="76"/>
        <v>768.98121018242853</v>
      </c>
      <c r="F31" s="83">
        <f t="shared" si="76"/>
        <v>780.58099363362055</v>
      </c>
      <c r="G31" s="83">
        <f t="shared" si="76"/>
        <v>794.45143878283602</v>
      </c>
      <c r="H31" s="83">
        <f t="shared" si="76"/>
        <v>806.30753400000003</v>
      </c>
      <c r="I31" s="83">
        <f t="shared" si="76"/>
        <v>1002.0632401062262</v>
      </c>
      <c r="J31" s="83">
        <f t="shared" si="76"/>
        <v>1066.9796274245116</v>
      </c>
      <c r="K31" s="83">
        <f t="shared" si="76"/>
        <v>1006.0860451915653</v>
      </c>
      <c r="L31" s="83">
        <f t="shared" si="76"/>
        <v>970.12285830750898</v>
      </c>
      <c r="M31" s="83">
        <f t="shared" si="76"/>
        <v>1041.9278593721974</v>
      </c>
      <c r="N31" s="83">
        <f t="shared" si="76"/>
        <v>1064.4880740251949</v>
      </c>
      <c r="O31" s="83">
        <f t="shared" si="76"/>
        <v>1068.0118082455613</v>
      </c>
      <c r="P31" s="83">
        <f t="shared" si="76"/>
        <v>1261.4879602173912</v>
      </c>
      <c r="Q31" s="83">
        <f t="shared" si="76"/>
        <v>1275.992290360497</v>
      </c>
      <c r="R31" s="83">
        <f t="shared" si="76"/>
        <v>1317.7232053495441</v>
      </c>
      <c r="S31" s="83">
        <f t="shared" si="76"/>
        <v>1594.3498122598355</v>
      </c>
      <c r="T31" s="83">
        <f t="shared" si="76"/>
        <v>1593.6829317938059</v>
      </c>
      <c r="U31" s="83">
        <f t="shared" si="76"/>
        <v>1608.1131893517434</v>
      </c>
      <c r="V31" s="83">
        <f t="shared" si="76"/>
        <v>1615.60795741228</v>
      </c>
      <c r="W31" s="83">
        <f t="shared" si="76"/>
        <v>1739.3753369723718</v>
      </c>
      <c r="X31" s="83">
        <f t="shared" si="76"/>
        <v>1743.9427904218358</v>
      </c>
      <c r="Y31" s="83">
        <f t="shared" si="76"/>
        <v>1434.3316841105056</v>
      </c>
      <c r="Z31" s="83">
        <f t="shared" si="76"/>
        <v>1397.373538678768</v>
      </c>
      <c r="AA31" s="83">
        <f t="shared" si="76"/>
        <v>1406.8191019263982</v>
      </c>
      <c r="AB31" s="83">
        <f t="shared" si="76"/>
        <v>1574.07895502724</v>
      </c>
      <c r="AC31" s="83">
        <f t="shared" si="76"/>
        <v>1654.4221607338629</v>
      </c>
      <c r="AD31" s="83">
        <f t="shared" si="76"/>
        <v>1608.6327507790268</v>
      </c>
      <c r="AE31" s="83">
        <f t="shared" si="76"/>
        <v>1610.6260503046715</v>
      </c>
      <c r="AF31" s="83">
        <f t="shared" si="76"/>
        <v>2356.3717338144356</v>
      </c>
      <c r="AG31" s="83">
        <f t="shared" si="66"/>
        <v>2612.5235929207206</v>
      </c>
      <c r="AH31" s="83">
        <f t="shared" si="66"/>
        <v>2696.1243478941838</v>
      </c>
      <c r="AI31" s="83">
        <f t="shared" si="66"/>
        <v>2782.4003270267976</v>
      </c>
      <c r="AJ31" s="83">
        <f t="shared" si="66"/>
        <v>2871.4371374916554</v>
      </c>
      <c r="AK31" s="83">
        <f t="shared" si="66"/>
        <v>2963.3231258913884</v>
      </c>
      <c r="AL31" s="83">
        <f t="shared" si="66"/>
        <v>3058.1494659199129</v>
      </c>
      <c r="AM31" s="83">
        <f t="shared" si="66"/>
        <v>3156.0102488293501</v>
      </c>
      <c r="AN31" s="83">
        <f t="shared" si="66"/>
        <v>3257.0025767918892</v>
      </c>
      <c r="AO31" s="83">
        <f t="shared" si="66"/>
        <v>3361.2266592492297</v>
      </c>
      <c r="AP31" s="83">
        <f t="shared" si="66"/>
        <v>3468.7859123452049</v>
      </c>
      <c r="AQ31" s="83">
        <f t="shared" si="66"/>
        <v>3579.7870615402517</v>
      </c>
      <c r="AR31" s="83">
        <f t="shared" si="66"/>
        <v>3694.3402475095399</v>
      </c>
      <c r="AS31" s="83">
        <f t="shared" si="66"/>
        <v>3812.5591354298454</v>
      </c>
      <c r="AT31" s="83">
        <f t="shared" si="66"/>
        <v>3934.5610277636006</v>
      </c>
      <c r="AU31" s="83">
        <f t="shared" si="66"/>
        <v>4060.466980652036</v>
      </c>
      <c r="AV31" s="83">
        <f t="shared" si="66"/>
        <v>4190.4019240329017</v>
      </c>
      <c r="AW31" s="83">
        <f t="shared" si="66"/>
        <v>4324.4947856019544</v>
      </c>
      <c r="AX31" s="83">
        <f t="shared" si="66"/>
        <v>4462.878618741217</v>
      </c>
      <c r="AY31" s="83">
        <f t="shared" si="66"/>
        <v>4605.6907345409363</v>
      </c>
      <c r="AZ31" s="83">
        <f t="shared" si="66"/>
        <v>4753.072838046246</v>
      </c>
      <c r="BA31" s="83">
        <f t="shared" si="66"/>
        <v>4905.1711688637261</v>
      </c>
      <c r="BB31" s="83">
        <f t="shared" si="66"/>
        <v>5062.136646267365</v>
      </c>
      <c r="BC31" s="83">
        <f t="shared" si="66"/>
        <v>5224.1250189479206</v>
      </c>
      <c r="BD31" s="83">
        <f t="shared" si="66"/>
        <v>5391.2970195542539</v>
      </c>
      <c r="BE31" s="83">
        <f t="shared" si="66"/>
        <v>5563.8185241799902</v>
      </c>
      <c r="BF31" s="83">
        <f t="shared" si="66"/>
        <v>5741.8607169537499</v>
      </c>
      <c r="BG31" s="83">
        <f t="shared" si="66"/>
        <v>5925.6002598962705</v>
      </c>
      <c r="BH31" s="83">
        <f t="shared" si="66"/>
        <v>6115.2194682129511</v>
      </c>
      <c r="BI31" s="83">
        <f t="shared" si="66"/>
        <v>6310.9064911957657</v>
      </c>
      <c r="BJ31" s="83">
        <f t="shared" si="66"/>
        <v>6512.8554989140302</v>
      </c>
      <c r="BK31" s="83">
        <f t="shared" si="66"/>
        <v>6721.2668748792794</v>
      </c>
      <c r="BL31" s="83">
        <f t="shared" si="66"/>
        <v>6936.3474148754167</v>
      </c>
      <c r="BM31" s="83">
        <f t="shared" ref="BM31:DJ31" si="77">BM115</f>
        <v>7158.3105321514304</v>
      </c>
      <c r="BN31" s="83">
        <f t="shared" si="77"/>
        <v>7387.3764691802762</v>
      </c>
      <c r="BO31" s="83">
        <f t="shared" si="77"/>
        <v>7623.7725161940452</v>
      </c>
      <c r="BP31" s="83">
        <f t="shared" si="77"/>
        <v>7867.7332367122553</v>
      </c>
      <c r="BQ31" s="83">
        <f t="shared" si="77"/>
        <v>8119.5007002870479</v>
      </c>
      <c r="BR31" s="83">
        <f t="shared" si="77"/>
        <v>8379.3247226962339</v>
      </c>
      <c r="BS31" s="83">
        <f t="shared" si="77"/>
        <v>8647.4631138225141</v>
      </c>
      <c r="BT31" s="83">
        <f t="shared" si="77"/>
        <v>8924.1819334648353</v>
      </c>
      <c r="BU31" s="83">
        <f t="shared" si="77"/>
        <v>9209.755755335711</v>
      </c>
      <c r="BV31" s="83">
        <f t="shared" si="77"/>
        <v>9504.4679395064541</v>
      </c>
      <c r="BW31" s="83">
        <f t="shared" si="77"/>
        <v>9808.6109135706611</v>
      </c>
      <c r="BX31" s="83">
        <f t="shared" si="77"/>
        <v>10122.486462804922</v>
      </c>
      <c r="BY31" s="83">
        <f t="shared" si="77"/>
        <v>10446.40602961468</v>
      </c>
      <c r="BZ31" s="83">
        <f t="shared" si="77"/>
        <v>10780.691022562351</v>
      </c>
      <c r="CA31" s="83">
        <f t="shared" si="77"/>
        <v>11125.673135284345</v>
      </c>
      <c r="CB31" s="83">
        <f t="shared" si="77"/>
        <v>11481.694675613444</v>
      </c>
      <c r="CC31" s="83">
        <f t="shared" si="77"/>
        <v>11849.108905233074</v>
      </c>
      <c r="CD31" s="83">
        <f t="shared" si="77"/>
        <v>12228.280390200533</v>
      </c>
      <c r="CE31" s="83">
        <f t="shared" si="77"/>
        <v>12619.58536268695</v>
      </c>
      <c r="CF31" s="83">
        <f t="shared" si="77"/>
        <v>13023.412094292933</v>
      </c>
      <c r="CG31" s="83">
        <f t="shared" si="77"/>
        <v>13440.161281310307</v>
      </c>
      <c r="CH31" s="83">
        <f t="shared" si="77"/>
        <v>13870.246442312238</v>
      </c>
      <c r="CI31" s="83">
        <f t="shared" si="77"/>
        <v>14314.09432846623</v>
      </c>
      <c r="CJ31" s="83">
        <f t="shared" si="77"/>
        <v>14772.14534697715</v>
      </c>
      <c r="CK31" s="83">
        <f t="shared" si="77"/>
        <v>15244.853998080418</v>
      </c>
      <c r="CL31" s="83">
        <f t="shared" si="77"/>
        <v>15732.689326018992</v>
      </c>
      <c r="CM31" s="83">
        <f t="shared" si="77"/>
        <v>16236.1353844516</v>
      </c>
      <c r="CN31" s="83">
        <f t="shared" si="77"/>
        <v>16755.691716754052</v>
      </c>
      <c r="CO31" s="83">
        <f t="shared" si="77"/>
        <v>17291.873851690183</v>
      </c>
      <c r="CP31" s="83">
        <f t="shared" si="77"/>
        <v>17845.213814944269</v>
      </c>
      <c r="CQ31" s="83">
        <f t="shared" si="77"/>
        <v>18416.260657022485</v>
      </c>
      <c r="CR31" s="83">
        <f t="shared" si="77"/>
        <v>19005.580998047204</v>
      </c>
      <c r="CS31" s="83">
        <f t="shared" si="77"/>
        <v>19613.759589984715</v>
      </c>
      <c r="CT31" s="83">
        <f t="shared" si="77"/>
        <v>20241.399896864226</v>
      </c>
      <c r="CU31" s="83">
        <f t="shared" si="77"/>
        <v>20889.124693563881</v>
      </c>
      <c r="CV31" s="83">
        <f t="shared" si="77"/>
        <v>21557.576683757925</v>
      </c>
      <c r="CW31" s="83">
        <f t="shared" si="77"/>
        <v>22247.419137638179</v>
      </c>
      <c r="CX31" s="83">
        <f t="shared" si="77"/>
        <v>22959.336550042601</v>
      </c>
      <c r="CY31" s="83">
        <f t="shared" si="77"/>
        <v>23694.035319643965</v>
      </c>
      <c r="CZ31" s="83">
        <f t="shared" si="77"/>
        <v>24452.244449872571</v>
      </c>
      <c r="DA31" s="83">
        <f t="shared" si="77"/>
        <v>25234.716272268495</v>
      </c>
      <c r="DB31" s="83">
        <f t="shared" si="77"/>
        <v>26042.227192981089</v>
      </c>
      <c r="DC31" s="83">
        <f t="shared" si="77"/>
        <v>26875.578463156486</v>
      </c>
      <c r="DD31" s="83">
        <f t="shared" si="77"/>
        <v>27735.596973977496</v>
      </c>
      <c r="DE31" s="83">
        <f t="shared" si="77"/>
        <v>28623.136077144776</v>
      </c>
      <c r="DF31" s="83">
        <f t="shared" si="77"/>
        <v>29539.076431613408</v>
      </c>
      <c r="DG31" s="83">
        <f t="shared" si="77"/>
        <v>30484.326877425039</v>
      </c>
      <c r="DH31" s="83">
        <f t="shared" si="77"/>
        <v>31459.82533750264</v>
      </c>
      <c r="DI31" s="83">
        <f t="shared" si="77"/>
        <v>32466.539748302726</v>
      </c>
      <c r="DJ31" s="83">
        <f t="shared" si="77"/>
        <v>33505.469020248413</v>
      </c>
    </row>
    <row r="32" spans="1:115" x14ac:dyDescent="0.2">
      <c r="A32" t="s">
        <v>58</v>
      </c>
      <c r="B32" s="7" t="str">
        <f t="shared" ref="B32:AF32" si="78">B9</f>
        <v>Lasers</v>
      </c>
      <c r="C32" s="20" t="str">
        <f t="shared" si="78"/>
        <v>t/a</v>
      </c>
      <c r="D32" s="83">
        <f t="shared" si="78"/>
        <v>248.91362018373684</v>
      </c>
      <c r="E32" s="83">
        <f t="shared" si="78"/>
        <v>256.32707006080955</v>
      </c>
      <c r="F32" s="83">
        <f t="shared" si="78"/>
        <v>260.19366454454018</v>
      </c>
      <c r="G32" s="83">
        <f t="shared" si="78"/>
        <v>264.81714626094532</v>
      </c>
      <c r="H32" s="83">
        <f t="shared" si="78"/>
        <v>268.76917800000001</v>
      </c>
      <c r="I32" s="83">
        <f t="shared" si="78"/>
        <v>334.02108003540872</v>
      </c>
      <c r="J32" s="83">
        <f t="shared" si="78"/>
        <v>355.65987580817051</v>
      </c>
      <c r="K32" s="83">
        <f t="shared" si="78"/>
        <v>335.3620150638551</v>
      </c>
      <c r="L32" s="83">
        <f t="shared" si="78"/>
        <v>323.37428610250299</v>
      </c>
      <c r="M32" s="83">
        <f t="shared" si="78"/>
        <v>347.30928645739908</v>
      </c>
      <c r="N32" s="83">
        <f t="shared" si="78"/>
        <v>354.82935800839829</v>
      </c>
      <c r="O32" s="83">
        <f t="shared" si="78"/>
        <v>356.00393608185379</v>
      </c>
      <c r="P32" s="83">
        <f t="shared" si="78"/>
        <v>420.49598673913044</v>
      </c>
      <c r="Q32" s="83">
        <f t="shared" si="78"/>
        <v>425.330763453499</v>
      </c>
      <c r="R32" s="83">
        <f t="shared" si="78"/>
        <v>439.24106844984806</v>
      </c>
      <c r="S32" s="83">
        <f t="shared" si="78"/>
        <v>531.44993741994517</v>
      </c>
      <c r="T32" s="83">
        <f t="shared" si="78"/>
        <v>531.22764393126863</v>
      </c>
      <c r="U32" s="83">
        <f t="shared" si="78"/>
        <v>536.03772978391453</v>
      </c>
      <c r="V32" s="83">
        <f t="shared" si="78"/>
        <v>538.53598580409334</v>
      </c>
      <c r="W32" s="83">
        <f t="shared" si="78"/>
        <v>579.79177899079059</v>
      </c>
      <c r="X32" s="83">
        <f t="shared" si="78"/>
        <v>581.31426347394518</v>
      </c>
      <c r="Y32" s="83">
        <f t="shared" si="78"/>
        <v>478.11056137016857</v>
      </c>
      <c r="Z32" s="83">
        <f t="shared" si="78"/>
        <v>465.79117955958935</v>
      </c>
      <c r="AA32" s="83">
        <f t="shared" si="78"/>
        <v>468.93970064213272</v>
      </c>
      <c r="AB32" s="83">
        <f t="shared" si="78"/>
        <v>524.69298500907996</v>
      </c>
      <c r="AC32" s="83">
        <f t="shared" si="78"/>
        <v>551.47405357795435</v>
      </c>
      <c r="AD32" s="83">
        <f t="shared" si="78"/>
        <v>536.21091692634218</v>
      </c>
      <c r="AE32" s="83">
        <f t="shared" si="78"/>
        <v>536.87535010155716</v>
      </c>
      <c r="AF32" s="83">
        <f t="shared" si="78"/>
        <v>785.45724460481188</v>
      </c>
      <c r="AG32" s="83">
        <f t="shared" si="66"/>
        <v>870.84119764024013</v>
      </c>
      <c r="AH32" s="83">
        <f t="shared" si="66"/>
        <v>898.70811596472788</v>
      </c>
      <c r="AI32" s="83">
        <f t="shared" si="66"/>
        <v>927.46677567559925</v>
      </c>
      <c r="AJ32" s="83">
        <f t="shared" si="66"/>
        <v>957.14571249721848</v>
      </c>
      <c r="AK32" s="83">
        <f t="shared" si="66"/>
        <v>987.7743752971295</v>
      </c>
      <c r="AL32" s="83">
        <f t="shared" si="66"/>
        <v>1019.3831553066377</v>
      </c>
      <c r="AM32" s="83">
        <f t="shared" si="66"/>
        <v>1052.0034162764503</v>
      </c>
      <c r="AN32" s="83">
        <f t="shared" si="66"/>
        <v>1085.6675255972966</v>
      </c>
      <c r="AO32" s="83">
        <f t="shared" si="66"/>
        <v>1120.40888641641</v>
      </c>
      <c r="AP32" s="83">
        <f t="shared" si="66"/>
        <v>1156.2619707817353</v>
      </c>
      <c r="AQ32" s="83">
        <f t="shared" si="66"/>
        <v>1193.2623538467508</v>
      </c>
      <c r="AR32" s="83">
        <f t="shared" si="66"/>
        <v>1231.446749169847</v>
      </c>
      <c r="AS32" s="83">
        <f t="shared" si="66"/>
        <v>1270.8530451432821</v>
      </c>
      <c r="AT32" s="83">
        <f t="shared" si="66"/>
        <v>1311.5203425878672</v>
      </c>
      <c r="AU32" s="83">
        <f t="shared" si="66"/>
        <v>1353.488993550679</v>
      </c>
      <c r="AV32" s="83">
        <f t="shared" si="66"/>
        <v>1396.8006413443006</v>
      </c>
      <c r="AW32" s="83">
        <f t="shared" si="66"/>
        <v>1441.4982618673182</v>
      </c>
      <c r="AX32" s="83">
        <f t="shared" si="66"/>
        <v>1487.6262062470723</v>
      </c>
      <c r="AY32" s="83">
        <f t="shared" si="66"/>
        <v>1535.2302448469786</v>
      </c>
      <c r="AZ32" s="83">
        <f t="shared" si="66"/>
        <v>1584.3576126820819</v>
      </c>
      <c r="BA32" s="83">
        <f t="shared" si="66"/>
        <v>1635.0570562879086</v>
      </c>
      <c r="BB32" s="83">
        <f t="shared" si="66"/>
        <v>1687.3788820891218</v>
      </c>
      <c r="BC32" s="83">
        <f t="shared" si="66"/>
        <v>1741.3750063159737</v>
      </c>
      <c r="BD32" s="83">
        <f t="shared" si="66"/>
        <v>1797.0990065180849</v>
      </c>
      <c r="BE32" s="83">
        <f t="shared" si="66"/>
        <v>1854.6061747266638</v>
      </c>
      <c r="BF32" s="83">
        <f t="shared" si="66"/>
        <v>1913.953572317917</v>
      </c>
      <c r="BG32" s="83">
        <f t="shared" si="66"/>
        <v>1975.2000866320905</v>
      </c>
      <c r="BH32" s="83">
        <f t="shared" si="66"/>
        <v>2038.4064894043174</v>
      </c>
      <c r="BI32" s="83">
        <f t="shared" si="66"/>
        <v>2103.6354970652555</v>
      </c>
      <c r="BJ32" s="83">
        <f t="shared" si="66"/>
        <v>2170.9518329713437</v>
      </c>
      <c r="BK32" s="83">
        <f t="shared" si="66"/>
        <v>2240.4222916264266</v>
      </c>
      <c r="BL32" s="83">
        <f t="shared" si="66"/>
        <v>2312.1158049584724</v>
      </c>
      <c r="BM32" s="83">
        <f t="shared" ref="BM32:DJ32" si="79">BM116</f>
        <v>2386.1035107171438</v>
      </c>
      <c r="BN32" s="83">
        <f t="shared" si="79"/>
        <v>2462.4588230600925</v>
      </c>
      <c r="BO32" s="83">
        <f t="shared" si="79"/>
        <v>2541.2575053980154</v>
      </c>
      <c r="BP32" s="83">
        <f t="shared" si="79"/>
        <v>2622.5777455707521</v>
      </c>
      <c r="BQ32" s="83">
        <f t="shared" si="79"/>
        <v>2706.5002334290161</v>
      </c>
      <c r="BR32" s="83">
        <f t="shared" si="79"/>
        <v>2793.108240898745</v>
      </c>
      <c r="BS32" s="83">
        <f t="shared" si="79"/>
        <v>2882.4877046075048</v>
      </c>
      <c r="BT32" s="83">
        <f t="shared" si="79"/>
        <v>2974.7273111549453</v>
      </c>
      <c r="BU32" s="83">
        <f t="shared" si="79"/>
        <v>3069.9185851119037</v>
      </c>
      <c r="BV32" s="83">
        <f t="shared" si="79"/>
        <v>3168.1559798354847</v>
      </c>
      <c r="BW32" s="83">
        <f t="shared" si="79"/>
        <v>3269.5369711902204</v>
      </c>
      <c r="BX32" s="83">
        <f t="shared" si="79"/>
        <v>3374.1621542683074</v>
      </c>
      <c r="BY32" s="83">
        <f t="shared" si="79"/>
        <v>3482.1353432048932</v>
      </c>
      <c r="BZ32" s="83">
        <f t="shared" si="79"/>
        <v>3593.56367418745</v>
      </c>
      <c r="CA32" s="83">
        <f t="shared" si="79"/>
        <v>3708.5577117614484</v>
      </c>
      <c r="CB32" s="83">
        <f t="shared" si="79"/>
        <v>3827.2315585378151</v>
      </c>
      <c r="CC32" s="83">
        <f t="shared" si="79"/>
        <v>3949.7029684110253</v>
      </c>
      <c r="CD32" s="83">
        <f t="shared" si="79"/>
        <v>4076.0934634001783</v>
      </c>
      <c r="CE32" s="83">
        <f t="shared" si="79"/>
        <v>4206.5284542289837</v>
      </c>
      <c r="CF32" s="83">
        <f t="shared" si="79"/>
        <v>4341.1373647643113</v>
      </c>
      <c r="CG32" s="83">
        <f t="shared" si="79"/>
        <v>4480.0537604367692</v>
      </c>
      <c r="CH32" s="83">
        <f t="shared" si="79"/>
        <v>4623.4154807707455</v>
      </c>
      <c r="CI32" s="83">
        <f t="shared" si="79"/>
        <v>4771.3647761554093</v>
      </c>
      <c r="CJ32" s="83">
        <f t="shared" si="79"/>
        <v>4924.0484489923829</v>
      </c>
      <c r="CK32" s="83">
        <f t="shared" si="79"/>
        <v>5081.617999360139</v>
      </c>
      <c r="CL32" s="83">
        <f t="shared" si="79"/>
        <v>5244.2297753396633</v>
      </c>
      <c r="CM32" s="83">
        <f t="shared" si="79"/>
        <v>5412.0451281505329</v>
      </c>
      <c r="CN32" s="83">
        <f t="shared" si="79"/>
        <v>5585.2305722513502</v>
      </c>
      <c r="CO32" s="83">
        <f t="shared" si="79"/>
        <v>5763.9579505633938</v>
      </c>
      <c r="CP32" s="83">
        <f t="shared" si="79"/>
        <v>5948.4046049814224</v>
      </c>
      <c r="CQ32" s="83">
        <f t="shared" si="79"/>
        <v>6138.7535523408278</v>
      </c>
      <c r="CR32" s="83">
        <f t="shared" si="79"/>
        <v>6335.1936660157344</v>
      </c>
      <c r="CS32" s="83">
        <f t="shared" si="79"/>
        <v>6537.9198633282376</v>
      </c>
      <c r="CT32" s="83">
        <f t="shared" si="79"/>
        <v>6747.1332989547418</v>
      </c>
      <c r="CU32" s="83">
        <f t="shared" si="79"/>
        <v>6963.0415645212934</v>
      </c>
      <c r="CV32" s="83">
        <f t="shared" si="79"/>
        <v>7185.8588945859747</v>
      </c>
      <c r="CW32" s="83">
        <f t="shared" si="79"/>
        <v>7415.8063792127259</v>
      </c>
      <c r="CX32" s="83">
        <f t="shared" si="79"/>
        <v>7653.1121833475336</v>
      </c>
      <c r="CY32" s="83">
        <f t="shared" si="79"/>
        <v>7898.0117732146546</v>
      </c>
      <c r="CZ32" s="83">
        <f t="shared" si="79"/>
        <v>8150.7481499575233</v>
      </c>
      <c r="DA32" s="83">
        <f t="shared" si="79"/>
        <v>8411.5720907561645</v>
      </c>
      <c r="DB32" s="83">
        <f t="shared" si="79"/>
        <v>8680.7423976603623</v>
      </c>
      <c r="DC32" s="83">
        <f t="shared" si="79"/>
        <v>8958.526154385494</v>
      </c>
      <c r="DD32" s="83">
        <f t="shared" si="79"/>
        <v>9245.1989913258294</v>
      </c>
      <c r="DE32" s="83">
        <f t="shared" si="79"/>
        <v>9541.0453590482557</v>
      </c>
      <c r="DF32" s="83">
        <f t="shared" si="79"/>
        <v>9846.3588105378003</v>
      </c>
      <c r="DG32" s="83">
        <f t="shared" si="79"/>
        <v>10161.442292475011</v>
      </c>
      <c r="DH32" s="83">
        <f t="shared" si="79"/>
        <v>10486.608445834212</v>
      </c>
      <c r="DI32" s="83">
        <f t="shared" si="79"/>
        <v>10822.179916100908</v>
      </c>
      <c r="DJ32" s="83">
        <f t="shared" si="79"/>
        <v>11168.489673416138</v>
      </c>
    </row>
    <row r="33" spans="1:115" x14ac:dyDescent="0.2">
      <c r="A33" t="s">
        <v>58</v>
      </c>
      <c r="B33" s="7" t="str">
        <f t="shared" ref="B33:C40" si="80">B10</f>
        <v>-</v>
      </c>
      <c r="C33" s="20" t="str">
        <f t="shared" si="80"/>
        <v>t/a</v>
      </c>
    </row>
    <row r="34" spans="1:115" x14ac:dyDescent="0.2">
      <c r="A34" t="s">
        <v>58</v>
      </c>
      <c r="B34" s="7" t="str">
        <f t="shared" si="80"/>
        <v>-</v>
      </c>
      <c r="C34" s="20" t="str">
        <f t="shared" si="80"/>
        <v>t/a</v>
      </c>
    </row>
    <row r="35" spans="1:115" x14ac:dyDescent="0.2">
      <c r="A35" t="s">
        <v>58</v>
      </c>
      <c r="B35" s="7" t="str">
        <f t="shared" si="80"/>
        <v>-</v>
      </c>
      <c r="C35" s="20" t="str">
        <f t="shared" si="80"/>
        <v>t/a</v>
      </c>
    </row>
    <row r="36" spans="1:115" x14ac:dyDescent="0.2">
      <c r="A36" t="s">
        <v>58</v>
      </c>
      <c r="B36" s="7" t="str">
        <f t="shared" si="80"/>
        <v>-</v>
      </c>
      <c r="C36" s="20" t="str">
        <f t="shared" si="80"/>
        <v>t/a</v>
      </c>
    </row>
    <row r="37" spans="1:115" x14ac:dyDescent="0.2">
      <c r="A37" t="s">
        <v>58</v>
      </c>
      <c r="B37" s="7" t="str">
        <f t="shared" si="80"/>
        <v>-</v>
      </c>
      <c r="C37" s="20" t="str">
        <f t="shared" si="80"/>
        <v>t/a</v>
      </c>
    </row>
    <row r="38" spans="1:115" x14ac:dyDescent="0.2">
      <c r="A38" t="s">
        <v>58</v>
      </c>
      <c r="B38" s="7" t="str">
        <f t="shared" si="80"/>
        <v>-</v>
      </c>
      <c r="C38" s="20" t="str">
        <f t="shared" si="80"/>
        <v>t/a</v>
      </c>
    </row>
    <row r="39" spans="1:115" x14ac:dyDescent="0.2">
      <c r="A39" t="s">
        <v>58</v>
      </c>
      <c r="B39" s="7" t="str">
        <f t="shared" si="80"/>
        <v>-</v>
      </c>
      <c r="C39" s="20" t="str">
        <f t="shared" si="80"/>
        <v>t/a</v>
      </c>
    </row>
    <row r="40" spans="1:115" x14ac:dyDescent="0.2">
      <c r="A40" t="s">
        <v>58</v>
      </c>
      <c r="B40" s="7" t="str">
        <f t="shared" si="80"/>
        <v>-</v>
      </c>
      <c r="C40" s="20" t="str">
        <f t="shared" si="80"/>
        <v>t/a</v>
      </c>
    </row>
    <row r="41" spans="1:115" x14ac:dyDescent="0.2">
      <c r="A41" t="s">
        <v>58</v>
      </c>
      <c r="B41" s="7" t="str">
        <f t="shared" ref="B41:C41" si="81">B18</f>
        <v>-</v>
      </c>
      <c r="C41" s="20" t="str">
        <f t="shared" si="81"/>
        <v>t/a</v>
      </c>
    </row>
    <row r="42" spans="1:115" x14ac:dyDescent="0.2">
      <c r="A42" t="s">
        <v>58</v>
      </c>
      <c r="B42" s="7" t="str">
        <f t="shared" ref="B42:C42" si="82">B19</f>
        <v>-</v>
      </c>
      <c r="C42" s="20" t="str">
        <f t="shared" si="82"/>
        <v>t/a</v>
      </c>
    </row>
    <row r="43" spans="1:115" x14ac:dyDescent="0.2">
      <c r="A43" t="s">
        <v>58</v>
      </c>
      <c r="B43" s="7" t="str">
        <f t="shared" ref="B43:C43" si="83">B20</f>
        <v>-</v>
      </c>
      <c r="C43" s="20" t="str">
        <f t="shared" si="83"/>
        <v>t/a</v>
      </c>
    </row>
    <row r="44" spans="1:115" x14ac:dyDescent="0.2">
      <c r="A44" t="s">
        <v>58</v>
      </c>
      <c r="B44" s="7" t="str">
        <f t="shared" ref="B44:C44" si="84">B21</f>
        <v>-</v>
      </c>
      <c r="C44" s="20" t="str">
        <f t="shared" si="84"/>
        <v>t/a</v>
      </c>
    </row>
    <row r="45" spans="1:115" ht="16" thickBot="1" x14ac:dyDescent="0.25">
      <c r="A45" t="s">
        <v>58</v>
      </c>
      <c r="B45" s="7" t="str">
        <f t="shared" ref="B45:C45" si="85">B22</f>
        <v>-</v>
      </c>
      <c r="C45" s="20" t="str">
        <f t="shared" si="85"/>
        <v>t/a</v>
      </c>
      <c r="DK45" s="395"/>
    </row>
    <row r="46" spans="1:115" s="59" customFormat="1" ht="17" thickTop="1" thickBot="1" x14ac:dyDescent="0.25">
      <c r="B46" s="60" t="s">
        <v>64</v>
      </c>
      <c r="C46" s="61" t="s">
        <v>2</v>
      </c>
      <c r="D46" s="62">
        <f t="shared" ref="D46:AI46" si="86">SUM(D26:D45)</f>
        <v>8297.1206727912286</v>
      </c>
      <c r="E46" s="62">
        <f t="shared" si="86"/>
        <v>8544.235668693651</v>
      </c>
      <c r="F46" s="62">
        <f t="shared" si="86"/>
        <v>8673.1221514846729</v>
      </c>
      <c r="G46" s="62">
        <f t="shared" si="86"/>
        <v>8827.2382086981797</v>
      </c>
      <c r="H46" s="62">
        <f t="shared" si="86"/>
        <v>8958.972600000001</v>
      </c>
      <c r="I46" s="62">
        <f t="shared" si="86"/>
        <v>11134.036001180291</v>
      </c>
      <c r="J46" s="62">
        <f t="shared" si="86"/>
        <v>11855.329193605683</v>
      </c>
      <c r="K46" s="62">
        <f t="shared" si="86"/>
        <v>11178.733835461835</v>
      </c>
      <c r="L46" s="62">
        <f t="shared" si="86"/>
        <v>10779.142870083433</v>
      </c>
      <c r="M46" s="62">
        <f t="shared" si="86"/>
        <v>11576.976215246637</v>
      </c>
      <c r="N46" s="62">
        <f t="shared" si="86"/>
        <v>11827.645266946611</v>
      </c>
      <c r="O46" s="62">
        <f t="shared" si="86"/>
        <v>11866.797869395125</v>
      </c>
      <c r="P46" s="62">
        <f t="shared" si="86"/>
        <v>14016.532891304349</v>
      </c>
      <c r="Q46" s="62">
        <f t="shared" si="86"/>
        <v>14177.692115116633</v>
      </c>
      <c r="R46" s="62">
        <f t="shared" si="86"/>
        <v>14641.368948328271</v>
      </c>
      <c r="S46" s="62">
        <f t="shared" si="86"/>
        <v>17714.99791399817</v>
      </c>
      <c r="T46" s="62">
        <f t="shared" si="86"/>
        <v>17707.588131042288</v>
      </c>
      <c r="U46" s="62">
        <f t="shared" si="86"/>
        <v>17867.924326130484</v>
      </c>
      <c r="V46" s="62">
        <f t="shared" si="86"/>
        <v>17951.199526803113</v>
      </c>
      <c r="W46" s="62">
        <f t="shared" si="86"/>
        <v>19326.392633026353</v>
      </c>
      <c r="X46" s="62">
        <f t="shared" si="86"/>
        <v>19377.142115798175</v>
      </c>
      <c r="Y46" s="62">
        <f t="shared" si="86"/>
        <v>15937.018712338953</v>
      </c>
      <c r="Z46" s="62">
        <f t="shared" si="86"/>
        <v>15526.372651986314</v>
      </c>
      <c r="AA46" s="62">
        <f t="shared" si="86"/>
        <v>15631.323354737759</v>
      </c>
      <c r="AB46" s="62">
        <f t="shared" si="86"/>
        <v>17489.76616696933</v>
      </c>
      <c r="AC46" s="62">
        <f t="shared" si="86"/>
        <v>18382.468452598478</v>
      </c>
      <c r="AD46" s="62">
        <f t="shared" si="86"/>
        <v>17873.697230878075</v>
      </c>
      <c r="AE46" s="62">
        <f t="shared" si="86"/>
        <v>17895.845003385239</v>
      </c>
      <c r="AF46" s="62">
        <f t="shared" si="86"/>
        <v>26181.908153493721</v>
      </c>
      <c r="AG46" s="62">
        <f t="shared" si="86"/>
        <v>29028.039921341337</v>
      </c>
      <c r="AH46" s="62">
        <f t="shared" si="86"/>
        <v>29956.937198824264</v>
      </c>
      <c r="AI46" s="62">
        <f t="shared" si="86"/>
        <v>30915.559189186642</v>
      </c>
      <c r="AJ46" s="62">
        <f t="shared" ref="AJ46:BL46" si="87">SUM(AJ26:AJ45)</f>
        <v>31904.857083240619</v>
      </c>
      <c r="AK46" s="62">
        <f t="shared" si="87"/>
        <v>32925.812509904317</v>
      </c>
      <c r="AL46" s="62">
        <f t="shared" si="87"/>
        <v>33979.438510221262</v>
      </c>
      <c r="AM46" s="62">
        <f t="shared" si="87"/>
        <v>35066.780542548338</v>
      </c>
      <c r="AN46" s="62">
        <f t="shared" si="87"/>
        <v>36188.91751990989</v>
      </c>
      <c r="AO46" s="62">
        <f t="shared" si="87"/>
        <v>37346.962880546998</v>
      </c>
      <c r="AP46" s="62">
        <f t="shared" si="87"/>
        <v>38542.065692724507</v>
      </c>
      <c r="AQ46" s="62">
        <f t="shared" si="87"/>
        <v>39775.411794891697</v>
      </c>
      <c r="AR46" s="62">
        <f t="shared" si="87"/>
        <v>41048.224972328229</v>
      </c>
      <c r="AS46" s="62">
        <f t="shared" si="87"/>
        <v>42361.768171442731</v>
      </c>
      <c r="AT46" s="62">
        <f t="shared" si="87"/>
        <v>43717.344752928897</v>
      </c>
      <c r="AU46" s="62">
        <f t="shared" si="87"/>
        <v>45116.299785022624</v>
      </c>
      <c r="AV46" s="62">
        <f t="shared" si="87"/>
        <v>46560.021378143349</v>
      </c>
      <c r="AW46" s="62">
        <f t="shared" si="87"/>
        <v>48049.942062243943</v>
      </c>
      <c r="AX46" s="62">
        <f t="shared" si="87"/>
        <v>49587.540208235747</v>
      </c>
      <c r="AY46" s="62">
        <f t="shared" si="87"/>
        <v>51174.341494899287</v>
      </c>
      <c r="AZ46" s="62">
        <f t="shared" si="87"/>
        <v>52811.920422736068</v>
      </c>
      <c r="BA46" s="62">
        <f t="shared" si="87"/>
        <v>54501.901876263633</v>
      </c>
      <c r="BB46" s="62">
        <f t="shared" si="87"/>
        <v>56245.962736304064</v>
      </c>
      <c r="BC46" s="62">
        <f t="shared" si="87"/>
        <v>58045.833543865796</v>
      </c>
      <c r="BD46" s="62">
        <f t="shared" si="87"/>
        <v>59903.300217269498</v>
      </c>
      <c r="BE46" s="62">
        <f t="shared" si="87"/>
        <v>61820.205824222132</v>
      </c>
      <c r="BF46" s="62">
        <f t="shared" si="87"/>
        <v>63798.45241059723</v>
      </c>
      <c r="BG46" s="62">
        <f t="shared" si="87"/>
        <v>65840.002887736366</v>
      </c>
      <c r="BH46" s="62">
        <f t="shared" si="87"/>
        <v>67946.882980143913</v>
      </c>
      <c r="BI46" s="62">
        <f t="shared" si="87"/>
        <v>70121.183235508521</v>
      </c>
      <c r="BJ46" s="62">
        <f t="shared" si="87"/>
        <v>72365.061099044804</v>
      </c>
      <c r="BK46" s="62">
        <f t="shared" si="87"/>
        <v>74680.743054214239</v>
      </c>
      <c r="BL46" s="62">
        <f t="shared" si="87"/>
        <v>77070.526831949101</v>
      </c>
      <c r="BM46" s="62">
        <f t="shared" ref="BM46:DJ46" si="88">SUM(BM26:BM45)</f>
        <v>79536.783690571479</v>
      </c>
      <c r="BN46" s="62">
        <f t="shared" si="88"/>
        <v>82081.960768669771</v>
      </c>
      <c r="BO46" s="62">
        <f t="shared" si="88"/>
        <v>84708.583513267193</v>
      </c>
      <c r="BP46" s="62">
        <f t="shared" si="88"/>
        <v>87419.258185691753</v>
      </c>
      <c r="BQ46" s="62">
        <f t="shared" si="88"/>
        <v>90216.674447633908</v>
      </c>
      <c r="BR46" s="62">
        <f t="shared" si="88"/>
        <v>93103.608029958166</v>
      </c>
      <c r="BS46" s="62">
        <f t="shared" si="88"/>
        <v>96082.923486916829</v>
      </c>
      <c r="BT46" s="62">
        <f t="shared" si="88"/>
        <v>99157.577038498159</v>
      </c>
      <c r="BU46" s="62">
        <f t="shared" si="88"/>
        <v>102330.61950373015</v>
      </c>
      <c r="BV46" s="62">
        <f t="shared" si="88"/>
        <v>105605.19932784951</v>
      </c>
      <c r="BW46" s="62">
        <f t="shared" si="88"/>
        <v>108984.56570634068</v>
      </c>
      <c r="BX46" s="62">
        <f t="shared" si="88"/>
        <v>112472.07180894358</v>
      </c>
      <c r="BY46" s="62">
        <f t="shared" si="88"/>
        <v>116071.17810682976</v>
      </c>
      <c r="BZ46" s="62">
        <f t="shared" si="88"/>
        <v>119785.45580624834</v>
      </c>
      <c r="CA46" s="62">
        <f t="shared" si="88"/>
        <v>123618.59039204827</v>
      </c>
      <c r="CB46" s="62">
        <f t="shared" si="88"/>
        <v>127574.38528459384</v>
      </c>
      <c r="CC46" s="62">
        <f t="shared" si="88"/>
        <v>131656.76561370085</v>
      </c>
      <c r="CD46" s="62">
        <f t="shared" si="88"/>
        <v>135869.78211333929</v>
      </c>
      <c r="CE46" s="62">
        <f t="shared" si="88"/>
        <v>140217.61514096614</v>
      </c>
      <c r="CF46" s="62">
        <f t="shared" si="88"/>
        <v>144704.57882547707</v>
      </c>
      <c r="CG46" s="62">
        <f t="shared" si="88"/>
        <v>149335.12534789235</v>
      </c>
      <c r="CH46" s="62">
        <f t="shared" si="88"/>
        <v>154113.8493590249</v>
      </c>
      <c r="CI46" s="62">
        <f t="shared" si="88"/>
        <v>159045.4925385137</v>
      </c>
      <c r="CJ46" s="62">
        <f t="shared" si="88"/>
        <v>164134.94829974612</v>
      </c>
      <c r="CK46" s="62">
        <f t="shared" si="88"/>
        <v>169387.26664533804</v>
      </c>
      <c r="CL46" s="62">
        <f t="shared" si="88"/>
        <v>174807.65917798885</v>
      </c>
      <c r="CM46" s="62">
        <f t="shared" si="88"/>
        <v>180401.50427168448</v>
      </c>
      <c r="CN46" s="62">
        <f t="shared" si="88"/>
        <v>186174.35240837836</v>
      </c>
      <c r="CO46" s="62">
        <f t="shared" si="88"/>
        <v>192131.9316854465</v>
      </c>
      <c r="CP46" s="62">
        <f t="shared" si="88"/>
        <v>198280.15349938077</v>
      </c>
      <c r="CQ46" s="62">
        <f t="shared" si="88"/>
        <v>204625.11841136095</v>
      </c>
      <c r="CR46" s="62">
        <f t="shared" si="88"/>
        <v>211173.12220052449</v>
      </c>
      <c r="CS46" s="62">
        <f t="shared" si="88"/>
        <v>217930.66211094137</v>
      </c>
      <c r="CT46" s="62">
        <f t="shared" si="88"/>
        <v>224904.44329849145</v>
      </c>
      <c r="CU46" s="62">
        <f t="shared" si="88"/>
        <v>232101.38548404316</v>
      </c>
      <c r="CV46" s="62">
        <f t="shared" si="88"/>
        <v>239528.62981953257</v>
      </c>
      <c r="CW46" s="62">
        <f t="shared" si="88"/>
        <v>247193.5459737576</v>
      </c>
      <c r="CX46" s="62">
        <f t="shared" si="88"/>
        <v>255103.73944491782</v>
      </c>
      <c r="CY46" s="62">
        <f t="shared" si="88"/>
        <v>263267.05910715525</v>
      </c>
      <c r="CZ46" s="62">
        <f t="shared" si="88"/>
        <v>271691.6049985842</v>
      </c>
      <c r="DA46" s="62">
        <f t="shared" si="88"/>
        <v>280385.73635853891</v>
      </c>
      <c r="DB46" s="62">
        <f t="shared" si="88"/>
        <v>289358.07992201223</v>
      </c>
      <c r="DC46" s="62">
        <f t="shared" si="88"/>
        <v>298617.53847951657</v>
      </c>
      <c r="DD46" s="62">
        <f t="shared" si="88"/>
        <v>308173.29971086117</v>
      </c>
      <c r="DE46" s="62">
        <f t="shared" si="88"/>
        <v>318034.84530160861</v>
      </c>
      <c r="DF46" s="62">
        <f t="shared" si="88"/>
        <v>328211.96035126015</v>
      </c>
      <c r="DG46" s="62">
        <f t="shared" si="88"/>
        <v>338714.74308250047</v>
      </c>
      <c r="DH46" s="62">
        <f t="shared" si="88"/>
        <v>349553.61486114049</v>
      </c>
      <c r="DI46" s="62">
        <f t="shared" si="88"/>
        <v>360739.33053669706</v>
      </c>
      <c r="DJ46" s="62">
        <f t="shared" si="88"/>
        <v>372282.98911387136</v>
      </c>
      <c r="DK46" s="393"/>
    </row>
    <row r="47" spans="1:115" ht="16" thickTop="1" x14ac:dyDescent="0.2"/>
    <row r="48" spans="1:115" s="45" customFormat="1" ht="58" x14ac:dyDescent="0.2">
      <c r="A48" s="45" t="s">
        <v>59</v>
      </c>
      <c r="B48" s="41" t="e">
        <f ca="1">MID(CELL("Dateiname",$B$2),FIND("]", CELL("Dateiname",$B$2))+1,31)</f>
        <v>#VALUE!</v>
      </c>
      <c r="C48" s="46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t="s">
        <v>59</v>
      </c>
      <c r="B49" s="33" t="s">
        <v>63</v>
      </c>
      <c r="C49" s="34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2" t="s">
        <v>51</v>
      </c>
      <c r="S49" s="491"/>
    </row>
    <row r="50" spans="1:19" ht="42" x14ac:dyDescent="0.2">
      <c r="A50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89">D50+10</f>
        <v>2000</v>
      </c>
      <c r="F50" s="15">
        <f t="shared" si="89"/>
        <v>2010</v>
      </c>
      <c r="G50" s="15">
        <f t="shared" si="89"/>
        <v>2020</v>
      </c>
      <c r="H50" s="15">
        <f t="shared" si="89"/>
        <v>2030</v>
      </c>
      <c r="I50" s="15">
        <f t="shared" si="89"/>
        <v>2040</v>
      </c>
      <c r="J50" s="25">
        <f t="shared" si="89"/>
        <v>2050</v>
      </c>
      <c r="K50" s="15">
        <v>1990</v>
      </c>
      <c r="L50" s="15">
        <f t="shared" ref="L50:Q50" si="90">K50+10</f>
        <v>2000</v>
      </c>
      <c r="M50" s="15">
        <f t="shared" si="90"/>
        <v>2010</v>
      </c>
      <c r="N50" s="15">
        <f t="shared" si="90"/>
        <v>2020</v>
      </c>
      <c r="O50" s="15">
        <f t="shared" si="90"/>
        <v>2030</v>
      </c>
      <c r="P50" s="15">
        <f t="shared" si="90"/>
        <v>2040</v>
      </c>
      <c r="Q50" s="25">
        <f t="shared" si="90"/>
        <v>2050</v>
      </c>
      <c r="R50" s="29" t="s">
        <v>60</v>
      </c>
      <c r="S50" s="30" t="s">
        <v>61</v>
      </c>
    </row>
    <row r="51" spans="1:19" x14ac:dyDescent="0.2">
      <c r="A51" t="s">
        <v>59</v>
      </c>
      <c r="B51" s="7" t="str">
        <f t="shared" ref="B51:B57" si="91">B26</f>
        <v>Magnets</v>
      </c>
      <c r="C51" s="34" t="s">
        <v>63</v>
      </c>
      <c r="D51" s="120">
        <f>'Data Non-Energy-Sector'!J67</f>
        <v>0</v>
      </c>
      <c r="E51" s="122">
        <f>(G51-D51)/(G$50-D$50)*(E$50-D$50)+D51</f>
        <v>3.3333333333333331E-3</v>
      </c>
      <c r="F51" s="122">
        <f>(G51-E51)/(G$50-E$50)*(F$50-E$50)+E51</f>
        <v>6.6666666666666671E-3</v>
      </c>
      <c r="G51" s="120">
        <f>'Data Non-Energy-Sector'!I67</f>
        <v>0.01</v>
      </c>
      <c r="H51" s="122">
        <f>(J51-G51)/(J$50-G$50)*(H$50-G$50)+G51</f>
        <v>0.01</v>
      </c>
      <c r="I51" s="122">
        <f>(J51-H51)/(J$50-H$50)*(I$50-H$50)+H51</f>
        <v>0.01</v>
      </c>
      <c r="J51" s="121">
        <f>'Data Non-Energy-Sector'!K67</f>
        <v>0.01</v>
      </c>
      <c r="K51" s="120">
        <f t="shared" ref="K51:N55" si="92">D51</f>
        <v>0</v>
      </c>
      <c r="L51" s="120">
        <f t="shared" si="92"/>
        <v>3.3333333333333331E-3</v>
      </c>
      <c r="M51" s="120">
        <f t="shared" si="92"/>
        <v>6.6666666666666671E-3</v>
      </c>
      <c r="N51" s="120">
        <f t="shared" si="92"/>
        <v>0.01</v>
      </c>
      <c r="O51" s="122">
        <f>(Q51-N51)/(Q$50-N$50)*(O$50-N$50)+N51</f>
        <v>0.27333333333333332</v>
      </c>
      <c r="P51" s="122">
        <f>(Q51-O51)/(Q$50-O$50)*(P$50-O$50)+O51</f>
        <v>0.53666666666666663</v>
      </c>
      <c r="Q51" s="121">
        <f>'Data Non-Energy-Sector'!L67</f>
        <v>0.8</v>
      </c>
      <c r="R51" s="57">
        <f>'Data Non-Energy-Sector'!G67</f>
        <v>10</v>
      </c>
      <c r="S51" s="252">
        <f t="shared" ref="S51:S57" si="93">(AC26/N26)^(1/(AC$25-N$25))-1</f>
        <v>2.98335492947428E-2</v>
      </c>
    </row>
    <row r="52" spans="1:19" x14ac:dyDescent="0.2">
      <c r="A52" t="s">
        <v>59</v>
      </c>
      <c r="B52" s="7" t="str">
        <f t="shared" si="91"/>
        <v>Ceramics</v>
      </c>
      <c r="C52" s="34" t="s">
        <v>63</v>
      </c>
      <c r="D52" s="120">
        <f>'Data Non-Energy-Sector'!J68</f>
        <v>0</v>
      </c>
      <c r="E52" s="122">
        <f t="shared" ref="E52:E57" si="94">(G52-D52)/(G$50-D$50)*(E$50-D$50)+D52</f>
        <v>0</v>
      </c>
      <c r="F52" s="122">
        <f t="shared" ref="F52:F57" si="95">(G52-E52)/(G$50-E$50)*(F$50-E$50)+E52</f>
        <v>0</v>
      </c>
      <c r="G52" s="120">
        <f>'Data Non-Energy-Sector'!I68</f>
        <v>0</v>
      </c>
      <c r="H52" s="122">
        <f t="shared" ref="H52:H57" si="96">(J52-G52)/(J$50-G$50)*(H$50-G$50)+G52</f>
        <v>0</v>
      </c>
      <c r="I52" s="122">
        <f t="shared" ref="I52:I57" si="97">(J52-H52)/(J$50-H$50)*(I$50-H$50)+H52</f>
        <v>0</v>
      </c>
      <c r="J52" s="123">
        <f>'Data Non-Energy-Sector'!K68</f>
        <v>0</v>
      </c>
      <c r="K52" s="120">
        <f t="shared" si="92"/>
        <v>0</v>
      </c>
      <c r="L52" s="120">
        <f t="shared" si="92"/>
        <v>0</v>
      </c>
      <c r="M52" s="120">
        <f t="shared" si="92"/>
        <v>0</v>
      </c>
      <c r="N52" s="120">
        <f t="shared" si="92"/>
        <v>0</v>
      </c>
      <c r="O52" s="122">
        <f t="shared" ref="O52:O57" si="98">(Q52-N52)/(Q$50-N$50)*(O$50-N$50)+N52</f>
        <v>0</v>
      </c>
      <c r="P52" s="122">
        <f t="shared" ref="P52:P57" si="99">(Q52-O52)/(Q$50-O$50)*(P$50-O$50)+O52</f>
        <v>0</v>
      </c>
      <c r="Q52" s="123">
        <f>'Data Non-Energy-Sector'!L68</f>
        <v>0</v>
      </c>
      <c r="R52" s="57">
        <f>'Data Non-Energy-Sector'!G68</f>
        <v>8</v>
      </c>
      <c r="S52" s="252">
        <f t="shared" si="93"/>
        <v>2.98335492947428E-2</v>
      </c>
    </row>
    <row r="53" spans="1:19" x14ac:dyDescent="0.2">
      <c r="A53" t="s">
        <v>59</v>
      </c>
      <c r="B53" s="7" t="str">
        <f t="shared" si="91"/>
        <v>Batteries</v>
      </c>
      <c r="C53" s="34" t="s">
        <v>63</v>
      </c>
      <c r="D53" s="120">
        <f>'Data Non-Energy-Sector'!J69</f>
        <v>0</v>
      </c>
      <c r="E53" s="122">
        <f t="shared" si="94"/>
        <v>3.3333333333333331E-3</v>
      </c>
      <c r="F53" s="122">
        <f t="shared" si="95"/>
        <v>6.6666666666666671E-3</v>
      </c>
      <c r="G53" s="120">
        <f>'Data Non-Energy-Sector'!I69</f>
        <v>0.01</v>
      </c>
      <c r="H53" s="122">
        <f t="shared" si="96"/>
        <v>0.01</v>
      </c>
      <c r="I53" s="122">
        <f t="shared" si="97"/>
        <v>0.01</v>
      </c>
      <c r="J53" s="123">
        <f>'Data Non-Energy-Sector'!K69</f>
        <v>0.01</v>
      </c>
      <c r="K53" s="120">
        <f t="shared" si="92"/>
        <v>0</v>
      </c>
      <c r="L53" s="120">
        <f t="shared" si="92"/>
        <v>3.3333333333333331E-3</v>
      </c>
      <c r="M53" s="120">
        <f t="shared" si="92"/>
        <v>6.6666666666666671E-3</v>
      </c>
      <c r="N53" s="120">
        <f t="shared" si="92"/>
        <v>0.01</v>
      </c>
      <c r="O53" s="122">
        <f t="shared" si="98"/>
        <v>0.27333333333333332</v>
      </c>
      <c r="P53" s="122">
        <f t="shared" si="99"/>
        <v>0.53666666666666663</v>
      </c>
      <c r="Q53" s="123">
        <f>'Data Non-Energy-Sector'!L69</f>
        <v>0.8</v>
      </c>
      <c r="R53" s="57">
        <f>'Data Non-Energy-Sector'!G69</f>
        <v>5</v>
      </c>
      <c r="S53" s="252">
        <f t="shared" si="93"/>
        <v>2.98335492947428E-2</v>
      </c>
    </row>
    <row r="54" spans="1:19" x14ac:dyDescent="0.2">
      <c r="A54" t="s">
        <v>59</v>
      </c>
      <c r="B54" s="7" t="str">
        <f t="shared" si="91"/>
        <v>Metal (excl. Batteries)</v>
      </c>
      <c r="C54" s="34" t="s">
        <v>63</v>
      </c>
      <c r="D54" s="120">
        <f>'Data Non-Energy-Sector'!J70</f>
        <v>0</v>
      </c>
      <c r="E54" s="122">
        <f t="shared" si="94"/>
        <v>3.3333333333333331E-3</v>
      </c>
      <c r="F54" s="122">
        <f t="shared" si="95"/>
        <v>6.6666666666666671E-3</v>
      </c>
      <c r="G54" s="120">
        <f>'Data Non-Energy-Sector'!I70</f>
        <v>0.01</v>
      </c>
      <c r="H54" s="122">
        <f t="shared" si="96"/>
        <v>0.01</v>
      </c>
      <c r="I54" s="122">
        <f t="shared" si="97"/>
        <v>0.01</v>
      </c>
      <c r="J54" s="123">
        <f>'Data Non-Energy-Sector'!K70</f>
        <v>0.01</v>
      </c>
      <c r="K54" s="120">
        <f t="shared" si="92"/>
        <v>0</v>
      </c>
      <c r="L54" s="120">
        <f t="shared" si="92"/>
        <v>3.3333333333333331E-3</v>
      </c>
      <c r="M54" s="120">
        <f t="shared" si="92"/>
        <v>6.6666666666666671E-3</v>
      </c>
      <c r="N54" s="120">
        <f t="shared" si="92"/>
        <v>0.01</v>
      </c>
      <c r="O54" s="122">
        <f t="shared" si="98"/>
        <v>0.27333333333333332</v>
      </c>
      <c r="P54" s="122">
        <f t="shared" si="99"/>
        <v>0.53666666666666663</v>
      </c>
      <c r="Q54" s="123">
        <f>'Data Non-Energy-Sector'!L70</f>
        <v>0.8</v>
      </c>
      <c r="R54" s="57">
        <f>'Data Non-Energy-Sector'!G70</f>
        <v>13</v>
      </c>
      <c r="S54" s="252">
        <f t="shared" si="93"/>
        <v>2.9833549294742578E-2</v>
      </c>
    </row>
    <row r="55" spans="1:19" x14ac:dyDescent="0.2">
      <c r="A55" t="s">
        <v>59</v>
      </c>
      <c r="B55" s="7" t="str">
        <f t="shared" si="91"/>
        <v>Catalysts</v>
      </c>
      <c r="C55" s="34" t="s">
        <v>63</v>
      </c>
      <c r="D55" s="120">
        <f>'Data Non-Energy-Sector'!J71</f>
        <v>0</v>
      </c>
      <c r="E55" s="122">
        <f t="shared" si="94"/>
        <v>3.3333333333333331E-3</v>
      </c>
      <c r="F55" s="122">
        <f t="shared" si="95"/>
        <v>6.6666666666666671E-3</v>
      </c>
      <c r="G55" s="120">
        <f>'Data Non-Energy-Sector'!I71</f>
        <v>0.01</v>
      </c>
      <c r="H55" s="122">
        <f t="shared" si="96"/>
        <v>0.01</v>
      </c>
      <c r="I55" s="122">
        <f t="shared" si="97"/>
        <v>0.01</v>
      </c>
      <c r="J55" s="123">
        <f>'Data Non-Energy-Sector'!K71</f>
        <v>0.01</v>
      </c>
      <c r="K55" s="120">
        <f t="shared" si="92"/>
        <v>0</v>
      </c>
      <c r="L55" s="120">
        <f t="shared" si="92"/>
        <v>3.3333333333333331E-3</v>
      </c>
      <c r="M55" s="120">
        <f t="shared" si="92"/>
        <v>6.6666666666666671E-3</v>
      </c>
      <c r="N55" s="120">
        <f t="shared" si="92"/>
        <v>0.01</v>
      </c>
      <c r="O55" s="122">
        <f t="shared" si="98"/>
        <v>0.27333333333333332</v>
      </c>
      <c r="P55" s="122">
        <f t="shared" si="99"/>
        <v>0.53666666666666663</v>
      </c>
      <c r="Q55" s="123">
        <f>'Data Non-Energy-Sector'!L71</f>
        <v>0.8</v>
      </c>
      <c r="R55" s="57">
        <f>'Data Non-Energy-Sector'!G71</f>
        <v>2</v>
      </c>
      <c r="S55" s="252">
        <f t="shared" si="93"/>
        <v>2.98335492947428E-2</v>
      </c>
    </row>
    <row r="56" spans="1:19" x14ac:dyDescent="0.2">
      <c r="A56" t="s">
        <v>59</v>
      </c>
      <c r="B56" s="7" t="str">
        <f t="shared" si="91"/>
        <v>Glass</v>
      </c>
      <c r="C56" s="34" t="s">
        <v>63</v>
      </c>
      <c r="D56" s="120">
        <f>'Data Non-Energy-Sector'!J72</f>
        <v>0</v>
      </c>
      <c r="E56" s="122">
        <f t="shared" si="94"/>
        <v>0</v>
      </c>
      <c r="F56" s="122">
        <f t="shared" si="95"/>
        <v>0</v>
      </c>
      <c r="G56" s="120">
        <f>'Data Non-Energy-Sector'!I72</f>
        <v>0</v>
      </c>
      <c r="H56" s="122">
        <f t="shared" si="96"/>
        <v>0</v>
      </c>
      <c r="I56" s="122">
        <f t="shared" si="97"/>
        <v>0</v>
      </c>
      <c r="J56" s="123">
        <f>'Data Non-Energy-Sector'!K72</f>
        <v>0</v>
      </c>
      <c r="K56" s="120">
        <f t="shared" ref="K56:K57" si="100">D56</f>
        <v>0</v>
      </c>
      <c r="L56" s="120">
        <f t="shared" ref="L56:L57" si="101">E56</f>
        <v>0</v>
      </c>
      <c r="M56" s="120">
        <f t="shared" ref="M56:M57" si="102">F56</f>
        <v>0</v>
      </c>
      <c r="N56" s="120">
        <f t="shared" ref="N56:N57" si="103">G56</f>
        <v>0</v>
      </c>
      <c r="O56" s="122">
        <f t="shared" si="98"/>
        <v>0</v>
      </c>
      <c r="P56" s="122">
        <f t="shared" si="99"/>
        <v>0</v>
      </c>
      <c r="Q56" s="123">
        <f>'Data Non-Energy-Sector'!L72</f>
        <v>0</v>
      </c>
      <c r="R56" s="57">
        <f>'Data Non-Energy-Sector'!G72</f>
        <v>8</v>
      </c>
      <c r="S56" s="252">
        <f t="shared" si="93"/>
        <v>2.98335492947428E-2</v>
      </c>
    </row>
    <row r="57" spans="1:19" x14ac:dyDescent="0.2">
      <c r="A57" t="s">
        <v>59</v>
      </c>
      <c r="B57" s="7" t="str">
        <f t="shared" si="91"/>
        <v>Lasers</v>
      </c>
      <c r="C57" s="34" t="s">
        <v>63</v>
      </c>
      <c r="D57" s="120">
        <f>'Data Non-Energy-Sector'!J73</f>
        <v>0</v>
      </c>
      <c r="E57" s="122">
        <f t="shared" si="94"/>
        <v>3.3333333333333331E-3</v>
      </c>
      <c r="F57" s="122">
        <f t="shared" si="95"/>
        <v>6.6666666666666671E-3</v>
      </c>
      <c r="G57" s="120">
        <f>'Data Non-Energy-Sector'!I73</f>
        <v>0.01</v>
      </c>
      <c r="H57" s="122">
        <f t="shared" si="96"/>
        <v>0.01</v>
      </c>
      <c r="I57" s="122">
        <f t="shared" si="97"/>
        <v>0.01</v>
      </c>
      <c r="J57" s="123">
        <f>'Data Non-Energy-Sector'!K73</f>
        <v>0.01</v>
      </c>
      <c r="K57" s="120">
        <f t="shared" si="100"/>
        <v>0</v>
      </c>
      <c r="L57" s="120">
        <f t="shared" si="101"/>
        <v>3.3333333333333331E-3</v>
      </c>
      <c r="M57" s="120">
        <f t="shared" si="102"/>
        <v>6.6666666666666671E-3</v>
      </c>
      <c r="N57" s="120">
        <f t="shared" si="103"/>
        <v>0.01</v>
      </c>
      <c r="O57" s="122">
        <f t="shared" si="98"/>
        <v>0.27333333333333332</v>
      </c>
      <c r="P57" s="122">
        <f t="shared" si="99"/>
        <v>0.53666666666666663</v>
      </c>
      <c r="Q57" s="123">
        <f>'Data Non-Energy-Sector'!L73</f>
        <v>0.8</v>
      </c>
      <c r="R57" s="57">
        <f>'Data Non-Energy-Sector'!G73</f>
        <v>13</v>
      </c>
      <c r="S57" s="252">
        <f t="shared" si="93"/>
        <v>2.98335492947428E-2</v>
      </c>
    </row>
    <row r="58" spans="1:19" x14ac:dyDescent="0.2">
      <c r="A58" t="s">
        <v>59</v>
      </c>
      <c r="B58" s="7" t="str">
        <f t="shared" ref="B58:B70" si="104">B33</f>
        <v>-</v>
      </c>
      <c r="C58" s="36" t="s">
        <v>63</v>
      </c>
      <c r="D58" s="96"/>
      <c r="E58" s="96"/>
      <c r="F58" s="96"/>
      <c r="G58" s="96"/>
      <c r="H58" s="96"/>
      <c r="I58" s="96"/>
      <c r="J58" s="231"/>
      <c r="K58" s="96"/>
      <c r="L58" s="96"/>
      <c r="M58" s="96"/>
      <c r="N58" s="96"/>
      <c r="O58" s="96"/>
      <c r="P58" s="96"/>
      <c r="Q58" s="231"/>
      <c r="S58" s="232"/>
    </row>
    <row r="59" spans="1:19" x14ac:dyDescent="0.2">
      <c r="A59" t="s">
        <v>59</v>
      </c>
      <c r="B59" s="7" t="str">
        <f t="shared" si="104"/>
        <v>-</v>
      </c>
      <c r="C59" s="36" t="s">
        <v>63</v>
      </c>
      <c r="D59" s="96"/>
      <c r="E59" s="96"/>
      <c r="F59" s="96"/>
      <c r="G59" s="97"/>
      <c r="H59" s="96"/>
      <c r="I59" s="96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t="s">
        <v>59</v>
      </c>
      <c r="B60" s="7" t="str">
        <f t="shared" si="104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t="s">
        <v>59</v>
      </c>
      <c r="B61" s="7" t="str">
        <f t="shared" si="104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t="s">
        <v>59</v>
      </c>
      <c r="B62" s="7" t="str">
        <f t="shared" si="104"/>
        <v>-</v>
      </c>
      <c r="C62" s="36" t="s">
        <v>63</v>
      </c>
      <c r="D62" s="96"/>
      <c r="E62" s="96"/>
      <c r="F62" s="96"/>
      <c r="G62" s="96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t="s">
        <v>59</v>
      </c>
      <c r="B63" s="7" t="str">
        <f t="shared" si="104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t="s">
        <v>59</v>
      </c>
      <c r="B64" s="7" t="str">
        <f t="shared" si="104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t="s">
        <v>59</v>
      </c>
      <c r="B65" s="7" t="str">
        <f t="shared" si="104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t="s">
        <v>59</v>
      </c>
      <c r="B66" s="7" t="str">
        <f t="shared" si="104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t="s">
        <v>59</v>
      </c>
      <c r="B67" s="7" t="str">
        <f t="shared" si="104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t="s">
        <v>59</v>
      </c>
      <c r="B68" s="7" t="str">
        <f t="shared" si="104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t="s">
        <v>59</v>
      </c>
      <c r="B69" s="7" t="str">
        <f t="shared" si="104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ht="16" thickBot="1" x14ac:dyDescent="0.25">
      <c r="A70" t="s">
        <v>59</v>
      </c>
      <c r="B70" s="7" t="str">
        <f t="shared" si="104"/>
        <v>-</v>
      </c>
      <c r="C70" s="36" t="s">
        <v>63</v>
      </c>
      <c r="D70" s="96"/>
      <c r="E70" s="96"/>
      <c r="F70" s="96"/>
      <c r="G70" s="96"/>
      <c r="H70" s="96"/>
      <c r="I70" s="96"/>
      <c r="J70" s="231"/>
      <c r="K70" s="96"/>
      <c r="L70" s="96"/>
      <c r="M70" s="96"/>
      <c r="N70" s="96"/>
      <c r="O70" s="96"/>
      <c r="P70" s="96"/>
      <c r="Q70" s="231"/>
      <c r="S70" s="232"/>
      <c r="DK70" s="397"/>
    </row>
    <row r="71" spans="1:115" s="257" customFormat="1" ht="16" thickTop="1" x14ac:dyDescent="0.2">
      <c r="B71" s="258"/>
      <c r="C71" s="259"/>
      <c r="D71" s="260"/>
      <c r="E71" s="493" t="s">
        <v>150</v>
      </c>
      <c r="F71" s="493"/>
      <c r="G71" s="493"/>
      <c r="H71" s="493"/>
      <c r="I71" s="493"/>
      <c r="J71" s="493"/>
      <c r="K71" s="493"/>
      <c r="L71" s="260"/>
      <c r="M71" s="260"/>
      <c r="N71" s="260"/>
      <c r="O71" s="260"/>
      <c r="P71" s="260"/>
      <c r="Q71" s="260"/>
      <c r="S71" s="261"/>
      <c r="DK71" s="390"/>
    </row>
    <row r="72" spans="1:115" x14ac:dyDescent="0.2">
      <c r="C72" s="34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115" x14ac:dyDescent="0.2">
      <c r="C73" s="34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115" x14ac:dyDescent="0.2">
      <c r="C74" s="34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O74" s="96"/>
      <c r="P74" s="96"/>
      <c r="Q74" s="97"/>
      <c r="S74" s="98"/>
    </row>
    <row r="77" spans="1:115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64">
        <v>2050</v>
      </c>
      <c r="BM77" s="64">
        <v>2051</v>
      </c>
      <c r="BN77" s="64">
        <v>2052</v>
      </c>
      <c r="BO77" s="64">
        <v>2053</v>
      </c>
      <c r="BP77" s="64">
        <v>2054</v>
      </c>
      <c r="BQ77" s="64">
        <v>2055</v>
      </c>
      <c r="BR77" s="64">
        <v>2056</v>
      </c>
      <c r="BS77" s="64">
        <v>2057</v>
      </c>
      <c r="BT77" s="64">
        <v>2058</v>
      </c>
      <c r="BU77" s="64">
        <v>2059</v>
      </c>
      <c r="BV77" s="64">
        <v>2060</v>
      </c>
      <c r="BW77" s="64">
        <v>2061</v>
      </c>
      <c r="BX77" s="64">
        <v>2062</v>
      </c>
      <c r="BY77" s="64">
        <v>2063</v>
      </c>
      <c r="BZ77" s="64">
        <v>2064</v>
      </c>
      <c r="CA77" s="64">
        <v>2065</v>
      </c>
      <c r="CB77" s="64">
        <v>2066</v>
      </c>
      <c r="CC77" s="64">
        <v>2067</v>
      </c>
      <c r="CD77" s="64">
        <v>2068</v>
      </c>
      <c r="CE77" s="64">
        <v>2069</v>
      </c>
      <c r="CF77" s="64">
        <v>2070</v>
      </c>
      <c r="CG77" s="64">
        <v>2071</v>
      </c>
      <c r="CH77" s="64">
        <v>2072</v>
      </c>
      <c r="CI77" s="64">
        <v>2073</v>
      </c>
      <c r="CJ77" s="64">
        <v>2074</v>
      </c>
      <c r="CK77" s="64">
        <v>2075</v>
      </c>
      <c r="CL77" s="64">
        <v>2076</v>
      </c>
      <c r="CM77" s="64">
        <v>2077</v>
      </c>
      <c r="CN77" s="64">
        <v>2078</v>
      </c>
      <c r="CO77" s="64">
        <v>2079</v>
      </c>
      <c r="CP77" s="64">
        <v>2080</v>
      </c>
      <c r="CQ77" s="64">
        <v>2081</v>
      </c>
      <c r="CR77" s="64">
        <v>2082</v>
      </c>
      <c r="CS77" s="64">
        <v>2083</v>
      </c>
      <c r="CT77" s="64">
        <v>2084</v>
      </c>
      <c r="CU77" s="64">
        <v>2085</v>
      </c>
      <c r="CV77" s="64">
        <v>2086</v>
      </c>
      <c r="CW77" s="64">
        <v>2087</v>
      </c>
      <c r="CX77" s="64">
        <v>2088</v>
      </c>
      <c r="CY77" s="64">
        <v>2089</v>
      </c>
      <c r="CZ77" s="64">
        <v>2090</v>
      </c>
      <c r="DA77" s="64">
        <v>2091</v>
      </c>
      <c r="DB77" s="64">
        <v>2092</v>
      </c>
      <c r="DC77" s="64">
        <v>2093</v>
      </c>
      <c r="DD77" s="64">
        <v>2094</v>
      </c>
      <c r="DE77" s="64">
        <v>2095</v>
      </c>
      <c r="DF77" s="64">
        <v>2096</v>
      </c>
      <c r="DG77" s="64">
        <v>2097</v>
      </c>
      <c r="DH77" s="64">
        <v>2098</v>
      </c>
      <c r="DI77" s="64">
        <v>2099</v>
      </c>
      <c r="DJ77" s="64">
        <v>2100</v>
      </c>
    </row>
    <row r="78" spans="1:115" x14ac:dyDescent="0.2">
      <c r="B78" s="65" t="s">
        <v>189</v>
      </c>
      <c r="C78" s="65" t="s">
        <v>2</v>
      </c>
      <c r="D78" s="66">
        <f>E78/(1+D88)</f>
        <v>59735.006154057686</v>
      </c>
      <c r="E78" s="66">
        <f>F78/(1+E88)</f>
        <v>61514.107167906783</v>
      </c>
      <c r="F78" s="66">
        <f>G78/(1+F88)</f>
        <v>62442.023627883558</v>
      </c>
      <c r="G78" s="66">
        <f>H78/(1+G88)</f>
        <v>63551.580061873661</v>
      </c>
      <c r="H78" s="84">
        <f>'Framework Data'!H32</f>
        <v>64500</v>
      </c>
      <c r="I78" s="84">
        <f>'Framework Data'!I32</f>
        <v>79900</v>
      </c>
      <c r="J78" s="84">
        <f>'Framework Data'!J32</f>
        <v>84800</v>
      </c>
      <c r="K78" s="84">
        <f>'Framework Data'!K32</f>
        <v>79700</v>
      </c>
      <c r="L78" s="84">
        <f>'Framework Data'!L32</f>
        <v>76600</v>
      </c>
      <c r="M78" s="84">
        <f>'Framework Data'!M32</f>
        <v>82000</v>
      </c>
      <c r="N78" s="84">
        <f>'Framework Data'!N32</f>
        <v>83500</v>
      </c>
      <c r="O78" s="84">
        <f>'Framework Data'!O32</f>
        <v>83500</v>
      </c>
      <c r="P78" s="84">
        <f>'Framework Data'!P32</f>
        <v>98300</v>
      </c>
      <c r="Q78" s="84">
        <f>'Framework Data'!Q32</f>
        <v>99100</v>
      </c>
      <c r="R78" s="84">
        <f>'Framework Data'!R32</f>
        <v>102000</v>
      </c>
      <c r="S78" s="84">
        <f>'Framework Data'!S32</f>
        <v>123000</v>
      </c>
      <c r="T78" s="84">
        <f>'Framework Data'!T32</f>
        <v>123000</v>
      </c>
      <c r="U78" s="84">
        <f>'Framework Data'!U32</f>
        <v>124000</v>
      </c>
      <c r="V78" s="84">
        <f>'Framework Data'!V32</f>
        <v>124000</v>
      </c>
      <c r="W78" s="84">
        <f>'Framework Data'!W32</f>
        <v>133000</v>
      </c>
      <c r="X78" s="84">
        <f>'Framework Data'!X32</f>
        <v>133000</v>
      </c>
      <c r="Y78" s="84">
        <f>'Framework Data'!Y32</f>
        <v>111000</v>
      </c>
      <c r="Z78" s="84">
        <f>'Framework Data'!Z32</f>
        <v>110000</v>
      </c>
      <c r="AA78" s="84">
        <f>'Framework Data'!AA32</f>
        <v>110000</v>
      </c>
      <c r="AB78" s="84">
        <f>'Framework Data'!AB32</f>
        <v>123000</v>
      </c>
      <c r="AC78" s="84">
        <f>'Framework Data'!AC32</f>
        <v>130000</v>
      </c>
      <c r="AD78" s="84">
        <f>'Framework Data'!AD32</f>
        <v>129000</v>
      </c>
      <c r="AE78" s="84">
        <f>'Framework Data'!AE32</f>
        <v>132000</v>
      </c>
      <c r="AF78" s="84">
        <f>'Framework Data'!AF32</f>
        <v>190000</v>
      </c>
      <c r="AG78" s="84">
        <f>'Framework Data'!AG32</f>
        <v>210000</v>
      </c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/>
      <c r="DF78" s="64"/>
      <c r="DG78" s="64"/>
      <c r="DH78" s="64"/>
      <c r="DI78" s="64"/>
      <c r="DJ78" s="64"/>
    </row>
    <row r="79" spans="1:115" x14ac:dyDescent="0.2">
      <c r="B79" s="65" t="s">
        <v>192</v>
      </c>
      <c r="C79" s="65" t="s">
        <v>96</v>
      </c>
      <c r="D79" s="242">
        <f>'Framework Data'!$D107</f>
        <v>0.16200000000000001</v>
      </c>
      <c r="E79" s="242">
        <f>'Framework Data'!$D107</f>
        <v>0.16200000000000001</v>
      </c>
      <c r="F79" s="242">
        <f>'Framework Data'!$D107</f>
        <v>0.16200000000000001</v>
      </c>
      <c r="G79" s="242">
        <f>'Framework Data'!$D107</f>
        <v>0.16200000000000001</v>
      </c>
      <c r="H79" s="242">
        <f>'Framework Data'!$D107</f>
        <v>0.16200000000000001</v>
      </c>
      <c r="I79" s="242">
        <f>'Framework Data'!$D107</f>
        <v>0.16200000000000001</v>
      </c>
      <c r="J79" s="242">
        <f>'Framework Data'!$D107</f>
        <v>0.16200000000000001</v>
      </c>
      <c r="K79" s="242">
        <f>'Framework Data'!$D107</f>
        <v>0.16200000000000001</v>
      </c>
      <c r="L79" s="242">
        <f>'Framework Data'!$D107</f>
        <v>0.16200000000000001</v>
      </c>
      <c r="M79" s="242">
        <f>'Framework Data'!$D107</f>
        <v>0.16200000000000001</v>
      </c>
      <c r="N79" s="242">
        <f>'Framework Data'!$D107</f>
        <v>0.16200000000000001</v>
      </c>
      <c r="O79" s="242">
        <f>'Framework Data'!$D107</f>
        <v>0.16200000000000001</v>
      </c>
      <c r="P79" s="242">
        <f>'Framework Data'!$D107</f>
        <v>0.16200000000000001</v>
      </c>
      <c r="Q79" s="242">
        <f>'Framework Data'!$D107</f>
        <v>0.16200000000000001</v>
      </c>
      <c r="R79" s="242">
        <f>'Framework Data'!$D107</f>
        <v>0.16200000000000001</v>
      </c>
      <c r="S79" s="242">
        <f>'Framework Data'!$D107</f>
        <v>0.16200000000000001</v>
      </c>
      <c r="T79" s="242">
        <f>'Framework Data'!$D107</f>
        <v>0.16200000000000001</v>
      </c>
      <c r="U79" s="242">
        <f>'Framework Data'!$D107</f>
        <v>0.16200000000000001</v>
      </c>
      <c r="V79" s="242">
        <f>'Framework Data'!$D107</f>
        <v>0.16200000000000001</v>
      </c>
      <c r="W79" s="242">
        <f>'Framework Data'!$D107</f>
        <v>0.16200000000000001</v>
      </c>
      <c r="X79" s="242">
        <f>'Framework Data'!$D107</f>
        <v>0.16200000000000001</v>
      </c>
      <c r="Y79" s="242">
        <f>'Framework Data'!$D107</f>
        <v>0.16200000000000001</v>
      </c>
      <c r="Z79" s="242">
        <f>'Framework Data'!$D107</f>
        <v>0.16200000000000001</v>
      </c>
      <c r="AA79" s="242">
        <f>'Framework Data'!$D107</f>
        <v>0.16200000000000001</v>
      </c>
      <c r="AB79" s="242">
        <f>'Framework Data'!$D107</f>
        <v>0.16200000000000001</v>
      </c>
      <c r="AC79" s="242">
        <f>'Framework Data'!$D107</f>
        <v>0.16200000000000001</v>
      </c>
      <c r="AD79" s="242">
        <f>'Framework Data'!$D107</f>
        <v>0.16200000000000001</v>
      </c>
      <c r="AE79" s="242">
        <f>'Framework Data'!$D107</f>
        <v>0.16200000000000001</v>
      </c>
      <c r="AF79" s="242">
        <f>'Framework Data'!$D107</f>
        <v>0.16200000000000001</v>
      </c>
      <c r="AG79" s="242">
        <f>'Framework Data'!$D107</f>
        <v>0.16200000000000001</v>
      </c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</row>
    <row r="80" spans="1:115" x14ac:dyDescent="0.2">
      <c r="B80" s="65" t="s">
        <v>184</v>
      </c>
      <c r="C80" s="65" t="s">
        <v>2</v>
      </c>
      <c r="D80" s="74">
        <f>D78*D79</f>
        <v>9677.0709969573454</v>
      </c>
      <c r="E80" s="74">
        <f t="shared" ref="E80:AF80" si="105">E78*E79</f>
        <v>9965.2853612008985</v>
      </c>
      <c r="F80" s="74">
        <f t="shared" si="105"/>
        <v>10115.607827717136</v>
      </c>
      <c r="G80" s="74">
        <f t="shared" si="105"/>
        <v>10295.355970023533</v>
      </c>
      <c r="H80" s="74">
        <f t="shared" si="105"/>
        <v>10449</v>
      </c>
      <c r="I80" s="74">
        <f t="shared" si="105"/>
        <v>12943.800000000001</v>
      </c>
      <c r="J80" s="74">
        <f t="shared" si="105"/>
        <v>13737.6</v>
      </c>
      <c r="K80" s="74">
        <f t="shared" si="105"/>
        <v>12911.4</v>
      </c>
      <c r="L80" s="74">
        <f t="shared" si="105"/>
        <v>12409.2</v>
      </c>
      <c r="M80" s="74">
        <f t="shared" si="105"/>
        <v>13284</v>
      </c>
      <c r="N80" s="74">
        <f t="shared" si="105"/>
        <v>13527</v>
      </c>
      <c r="O80" s="74">
        <f t="shared" si="105"/>
        <v>13527</v>
      </c>
      <c r="P80" s="74">
        <f t="shared" si="105"/>
        <v>15924.6</v>
      </c>
      <c r="Q80" s="74">
        <f t="shared" si="105"/>
        <v>16054.2</v>
      </c>
      <c r="R80" s="74">
        <f t="shared" si="105"/>
        <v>16524</v>
      </c>
      <c r="S80" s="74">
        <f t="shared" si="105"/>
        <v>19926</v>
      </c>
      <c r="T80" s="74">
        <f t="shared" si="105"/>
        <v>19926</v>
      </c>
      <c r="U80" s="74">
        <f t="shared" si="105"/>
        <v>20088</v>
      </c>
      <c r="V80" s="74">
        <f t="shared" si="105"/>
        <v>20088</v>
      </c>
      <c r="W80" s="74">
        <f t="shared" si="105"/>
        <v>21546</v>
      </c>
      <c r="X80" s="74">
        <f t="shared" si="105"/>
        <v>21546</v>
      </c>
      <c r="Y80" s="74">
        <f t="shared" si="105"/>
        <v>17982</v>
      </c>
      <c r="Z80" s="74">
        <f t="shared" si="105"/>
        <v>17820</v>
      </c>
      <c r="AA80" s="74">
        <f t="shared" si="105"/>
        <v>17820</v>
      </c>
      <c r="AB80" s="74">
        <f t="shared" si="105"/>
        <v>19926</v>
      </c>
      <c r="AC80" s="74">
        <f t="shared" si="105"/>
        <v>21060</v>
      </c>
      <c r="AD80" s="74">
        <f t="shared" si="105"/>
        <v>20898</v>
      </c>
      <c r="AE80" s="74">
        <f t="shared" si="105"/>
        <v>21384</v>
      </c>
      <c r="AF80" s="74">
        <f t="shared" si="105"/>
        <v>30780</v>
      </c>
      <c r="AG80" s="74">
        <f t="shared" ref="AG80" si="106">AG78*AG79</f>
        <v>34020</v>
      </c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</row>
    <row r="81" spans="2:114" x14ac:dyDescent="0.2">
      <c r="B81" s="65" t="s">
        <v>173</v>
      </c>
      <c r="C81" s="65" t="s">
        <v>96</v>
      </c>
      <c r="D81" s="242">
        <f>'Framework Data'!$D108</f>
        <v>0.85740000000000005</v>
      </c>
      <c r="E81" s="242">
        <f>'Framework Data'!$D108</f>
        <v>0.85740000000000005</v>
      </c>
      <c r="F81" s="242">
        <f>'Framework Data'!$D108</f>
        <v>0.85740000000000005</v>
      </c>
      <c r="G81" s="242">
        <f>'Framework Data'!$D108</f>
        <v>0.85740000000000005</v>
      </c>
      <c r="H81" s="242">
        <f>'Framework Data'!$D108</f>
        <v>0.85740000000000005</v>
      </c>
      <c r="I81" s="242">
        <f>'Framework Data'!$D108</f>
        <v>0.85740000000000005</v>
      </c>
      <c r="J81" s="242">
        <f>'Framework Data'!$D108</f>
        <v>0.85740000000000005</v>
      </c>
      <c r="K81" s="242">
        <f>'Framework Data'!$D108</f>
        <v>0.85740000000000005</v>
      </c>
      <c r="L81" s="242">
        <f>'Framework Data'!$D108</f>
        <v>0.85740000000000005</v>
      </c>
      <c r="M81" s="242">
        <f>'Framework Data'!$D108</f>
        <v>0.85740000000000005</v>
      </c>
      <c r="N81" s="242">
        <f>'Framework Data'!$D108</f>
        <v>0.85740000000000005</v>
      </c>
      <c r="O81" s="242">
        <f>'Framework Data'!$D108</f>
        <v>0.85740000000000005</v>
      </c>
      <c r="P81" s="242">
        <f>'Framework Data'!$D108</f>
        <v>0.85740000000000005</v>
      </c>
      <c r="Q81" s="242">
        <f>'Framework Data'!$D108</f>
        <v>0.85740000000000005</v>
      </c>
      <c r="R81" s="242">
        <f>'Framework Data'!$D108</f>
        <v>0.85740000000000005</v>
      </c>
      <c r="S81" s="242">
        <f>'Framework Data'!$D108</f>
        <v>0.85740000000000005</v>
      </c>
      <c r="T81" s="242">
        <f>'Framework Data'!$D108</f>
        <v>0.85740000000000005</v>
      </c>
      <c r="U81" s="242">
        <f>'Framework Data'!$D108</f>
        <v>0.85740000000000005</v>
      </c>
      <c r="V81" s="242">
        <f>'Framework Data'!$D108</f>
        <v>0.85740000000000005</v>
      </c>
      <c r="W81" s="242">
        <f>'Framework Data'!$D108</f>
        <v>0.85740000000000005</v>
      </c>
      <c r="X81" s="242">
        <f>'Framework Data'!$D108</f>
        <v>0.85740000000000005</v>
      </c>
      <c r="Y81" s="242">
        <f>'Framework Data'!$D108</f>
        <v>0.85740000000000005</v>
      </c>
      <c r="Z81" s="242">
        <f>'Framework Data'!$D108</f>
        <v>0.85740000000000005</v>
      </c>
      <c r="AA81" s="242">
        <f>'Framework Data'!$D108</f>
        <v>0.85740000000000005</v>
      </c>
      <c r="AB81" s="242">
        <f>'Framework Data'!$D108</f>
        <v>0.85740000000000005</v>
      </c>
      <c r="AC81" s="242">
        <f>'Framework Data'!$D108</f>
        <v>0.85740000000000005</v>
      </c>
      <c r="AD81" s="242">
        <f>'Framework Data'!$D108</f>
        <v>0.85740000000000005</v>
      </c>
      <c r="AE81" s="242">
        <f>'Framework Data'!$D108</f>
        <v>0.85740000000000005</v>
      </c>
      <c r="AF81" s="242">
        <f>'Framework Data'!$D108</f>
        <v>0.85740000000000005</v>
      </c>
      <c r="AG81" s="242">
        <f>'Framework Data'!$D108</f>
        <v>0.85740000000000005</v>
      </c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</row>
    <row r="82" spans="2:114" x14ac:dyDescent="0.2">
      <c r="B82" s="65" t="s">
        <v>429</v>
      </c>
      <c r="C82" s="65" t="s">
        <v>2</v>
      </c>
      <c r="D82" s="74">
        <f>D80*D81</f>
        <v>8297.1206727912286</v>
      </c>
      <c r="E82" s="74">
        <f t="shared" ref="E82:AF82" si="107">E80*E81</f>
        <v>8544.235668693651</v>
      </c>
      <c r="F82" s="74">
        <f t="shared" si="107"/>
        <v>8673.1221514846729</v>
      </c>
      <c r="G82" s="74">
        <f t="shared" si="107"/>
        <v>8827.2382086981779</v>
      </c>
      <c r="H82" s="74">
        <f t="shared" si="107"/>
        <v>8958.972600000001</v>
      </c>
      <c r="I82" s="74">
        <f t="shared" si="107"/>
        <v>11098.014120000002</v>
      </c>
      <c r="J82" s="74">
        <f t="shared" si="107"/>
        <v>11778.618240000002</v>
      </c>
      <c r="K82" s="74">
        <f t="shared" si="107"/>
        <v>11070.23436</v>
      </c>
      <c r="L82" s="74">
        <f t="shared" si="107"/>
        <v>10639.648080000001</v>
      </c>
      <c r="M82" s="74">
        <f t="shared" si="107"/>
        <v>11389.7016</v>
      </c>
      <c r="N82" s="74">
        <f t="shared" si="107"/>
        <v>11598.049800000001</v>
      </c>
      <c r="O82" s="74">
        <f t="shared" si="107"/>
        <v>11598.049800000001</v>
      </c>
      <c r="P82" s="74">
        <f t="shared" si="107"/>
        <v>13653.752040000001</v>
      </c>
      <c r="Q82" s="74">
        <f t="shared" si="107"/>
        <v>13764.871080000001</v>
      </c>
      <c r="R82" s="74">
        <f t="shared" si="107"/>
        <v>14167.677600000001</v>
      </c>
      <c r="S82" s="74">
        <f t="shared" si="107"/>
        <v>17084.5524</v>
      </c>
      <c r="T82" s="74">
        <f t="shared" si="107"/>
        <v>17084.5524</v>
      </c>
      <c r="U82" s="74">
        <f t="shared" si="107"/>
        <v>17223.4512</v>
      </c>
      <c r="V82" s="74">
        <f t="shared" si="107"/>
        <v>17223.4512</v>
      </c>
      <c r="W82" s="74">
        <f t="shared" si="107"/>
        <v>18473.540400000002</v>
      </c>
      <c r="X82" s="74">
        <f t="shared" si="107"/>
        <v>18473.540400000002</v>
      </c>
      <c r="Y82" s="74">
        <f t="shared" si="107"/>
        <v>15417.766800000001</v>
      </c>
      <c r="Z82" s="74">
        <f t="shared" si="107"/>
        <v>15278.868</v>
      </c>
      <c r="AA82" s="74">
        <f t="shared" si="107"/>
        <v>15278.868</v>
      </c>
      <c r="AB82" s="74">
        <f t="shared" si="107"/>
        <v>17084.5524</v>
      </c>
      <c r="AC82" s="74">
        <f t="shared" si="107"/>
        <v>18056.844000000001</v>
      </c>
      <c r="AD82" s="74">
        <f t="shared" si="107"/>
        <v>17917.945200000002</v>
      </c>
      <c r="AE82" s="74">
        <f t="shared" si="107"/>
        <v>18334.641600000003</v>
      </c>
      <c r="AF82" s="74">
        <f t="shared" si="107"/>
        <v>26390.772000000001</v>
      </c>
      <c r="AG82" s="74">
        <f t="shared" ref="AG82" si="108">AG80*AG81</f>
        <v>29168.748000000003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2:114" x14ac:dyDescent="0.2">
      <c r="B83" s="65" t="s">
        <v>152</v>
      </c>
      <c r="C83" s="68" t="s">
        <v>89</v>
      </c>
      <c r="D83" s="70">
        <f t="shared" ref="D83:F83" si="109">E83</f>
        <v>0</v>
      </c>
      <c r="E83" s="70">
        <f t="shared" si="109"/>
        <v>0</v>
      </c>
      <c r="F83" s="70">
        <f t="shared" si="109"/>
        <v>0</v>
      </c>
      <c r="G83" s="70">
        <f>H83</f>
        <v>0</v>
      </c>
      <c r="H83" s="240">
        <f>'Framework Data'!D81</f>
        <v>0</v>
      </c>
      <c r="I83" s="70">
        <f t="shared" ref="I83:X83" si="110">($Y$83-$H$83)/($Y$77-$H$77)+H83</f>
        <v>3.2352941176470589E-3</v>
      </c>
      <c r="J83" s="70">
        <f t="shared" si="110"/>
        <v>6.4705882352941177E-3</v>
      </c>
      <c r="K83" s="70">
        <f t="shared" si="110"/>
        <v>9.705882352941177E-3</v>
      </c>
      <c r="L83" s="70">
        <f t="shared" si="110"/>
        <v>1.2941176470588235E-2</v>
      </c>
      <c r="M83" s="70">
        <f t="shared" si="110"/>
        <v>1.6176470588235296E-2</v>
      </c>
      <c r="N83" s="70">
        <f t="shared" si="110"/>
        <v>1.9411764705882354E-2</v>
      </c>
      <c r="O83" s="70">
        <f t="shared" si="110"/>
        <v>2.2647058823529412E-2</v>
      </c>
      <c r="P83" s="70">
        <f t="shared" si="110"/>
        <v>2.5882352941176471E-2</v>
      </c>
      <c r="Q83" s="70">
        <f t="shared" si="110"/>
        <v>2.9117647058823529E-2</v>
      </c>
      <c r="R83" s="70">
        <f t="shared" si="110"/>
        <v>3.2352941176470591E-2</v>
      </c>
      <c r="S83" s="70">
        <f t="shared" si="110"/>
        <v>3.558823529411765E-2</v>
      </c>
      <c r="T83" s="70">
        <f t="shared" si="110"/>
        <v>3.8823529411764708E-2</v>
      </c>
      <c r="U83" s="70">
        <f t="shared" si="110"/>
        <v>4.2058823529411767E-2</v>
      </c>
      <c r="V83" s="70">
        <f t="shared" si="110"/>
        <v>4.5294117647058825E-2</v>
      </c>
      <c r="W83" s="70">
        <f t="shared" si="110"/>
        <v>4.8529411764705883E-2</v>
      </c>
      <c r="X83" s="70">
        <f t="shared" si="110"/>
        <v>5.1764705882352942E-2</v>
      </c>
      <c r="Y83" s="240">
        <f>'Framework Data'!E81</f>
        <v>5.5E-2</v>
      </c>
      <c r="Z83" s="70">
        <f>($AG$83-$Y$83)/($AG$77-$Y$77)+Y83</f>
        <v>5.5E-2</v>
      </c>
      <c r="AA83" s="70">
        <f t="shared" ref="AA83:AF83" si="111">($AG$83-$Y$83)/($AG$77-$Y$77)+Z83</f>
        <v>5.5E-2</v>
      </c>
      <c r="AB83" s="70">
        <f t="shared" si="111"/>
        <v>5.5E-2</v>
      </c>
      <c r="AC83" s="70">
        <f t="shared" si="111"/>
        <v>5.5E-2</v>
      </c>
      <c r="AD83" s="70">
        <f t="shared" si="111"/>
        <v>5.5E-2</v>
      </c>
      <c r="AE83" s="70">
        <f t="shared" si="111"/>
        <v>5.5E-2</v>
      </c>
      <c r="AF83" s="70">
        <f t="shared" si="111"/>
        <v>5.5E-2</v>
      </c>
      <c r="AG83" s="240">
        <f>'Framework Data'!G81</f>
        <v>5.5E-2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2:114" x14ac:dyDescent="0.2">
      <c r="B84" s="65" t="s">
        <v>90</v>
      </c>
      <c r="C84" s="65" t="s">
        <v>2</v>
      </c>
      <c r="D84" s="74">
        <f t="shared" ref="D84:AF84" si="112">D82/(1-D83)</f>
        <v>8297.1206727912286</v>
      </c>
      <c r="E84" s="74">
        <f t="shared" si="112"/>
        <v>8544.235668693651</v>
      </c>
      <c r="F84" s="74">
        <f t="shared" si="112"/>
        <v>8673.1221514846729</v>
      </c>
      <c r="G84" s="74">
        <f t="shared" si="112"/>
        <v>8827.2382086981779</v>
      </c>
      <c r="H84" s="74">
        <f t="shared" si="112"/>
        <v>8958.972600000001</v>
      </c>
      <c r="I84" s="74">
        <f t="shared" si="112"/>
        <v>11134.036001180291</v>
      </c>
      <c r="J84" s="74">
        <f t="shared" si="112"/>
        <v>11855.329193605685</v>
      </c>
      <c r="K84" s="74">
        <f t="shared" si="112"/>
        <v>11178.733835461837</v>
      </c>
      <c r="L84" s="74">
        <f t="shared" si="112"/>
        <v>10779.142870083433</v>
      </c>
      <c r="M84" s="74">
        <f t="shared" si="112"/>
        <v>11576.976215246637</v>
      </c>
      <c r="N84" s="74">
        <f t="shared" si="112"/>
        <v>11827.645266946611</v>
      </c>
      <c r="O84" s="74">
        <f t="shared" si="112"/>
        <v>11866.797869395126</v>
      </c>
      <c r="P84" s="74">
        <f t="shared" si="112"/>
        <v>14016.532891304349</v>
      </c>
      <c r="Q84" s="74">
        <f t="shared" si="112"/>
        <v>14177.692115116633</v>
      </c>
      <c r="R84" s="74">
        <f t="shared" si="112"/>
        <v>14641.368948328269</v>
      </c>
      <c r="S84" s="74">
        <f t="shared" si="112"/>
        <v>17714.997913998173</v>
      </c>
      <c r="T84" s="74">
        <f t="shared" si="112"/>
        <v>17774.626119951041</v>
      </c>
      <c r="U84" s="74">
        <f t="shared" si="112"/>
        <v>17979.654307645073</v>
      </c>
      <c r="V84" s="74">
        <f t="shared" si="112"/>
        <v>18040.583512014786</v>
      </c>
      <c r="W84" s="74">
        <f t="shared" si="112"/>
        <v>19415.776618238026</v>
      </c>
      <c r="X84" s="74">
        <f t="shared" si="112"/>
        <v>19482.021513647644</v>
      </c>
      <c r="Y84" s="74">
        <f t="shared" si="112"/>
        <v>16315.097142857145</v>
      </c>
      <c r="Z84" s="74">
        <f t="shared" si="112"/>
        <v>16168.114285714288</v>
      </c>
      <c r="AA84" s="74">
        <f t="shared" si="112"/>
        <v>16168.114285714288</v>
      </c>
      <c r="AB84" s="74">
        <f t="shared" si="112"/>
        <v>18078.891428571431</v>
      </c>
      <c r="AC84" s="74">
        <f t="shared" si="112"/>
        <v>19107.771428571432</v>
      </c>
      <c r="AD84" s="74">
        <f t="shared" si="112"/>
        <v>18960.788571428573</v>
      </c>
      <c r="AE84" s="74">
        <f t="shared" si="112"/>
        <v>19401.737142857146</v>
      </c>
      <c r="AF84" s="74">
        <f t="shared" si="112"/>
        <v>27926.742857142861</v>
      </c>
      <c r="AG84" s="74">
        <f t="shared" ref="AG84" si="113">AG82/(1-AG83)</f>
        <v>30866.400000000005</v>
      </c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</row>
    <row r="85" spans="2:114" x14ac:dyDescent="0.2">
      <c r="B85" s="65" t="s">
        <v>91</v>
      </c>
      <c r="C85" s="65" t="s">
        <v>2</v>
      </c>
      <c r="D85" s="84">
        <f>'Framework Data'!D25</f>
        <v>0</v>
      </c>
      <c r="E85" s="84">
        <f>'Framework Data'!E25</f>
        <v>0</v>
      </c>
      <c r="F85" s="84">
        <f>'Framework Data'!F25</f>
        <v>0</v>
      </c>
      <c r="G85" s="84">
        <f>'Framework Data'!G25</f>
        <v>0</v>
      </c>
      <c r="H85" s="84">
        <f>'Framework Data'!H25</f>
        <v>0</v>
      </c>
      <c r="I85" s="84">
        <f>'Framework Data'!I25</f>
        <v>0</v>
      </c>
      <c r="J85" s="84">
        <f>'Framework Data'!J25</f>
        <v>0</v>
      </c>
      <c r="K85" s="84">
        <f>'Framework Data'!K25</f>
        <v>0</v>
      </c>
      <c r="L85" s="84">
        <f>'Framework Data'!L25</f>
        <v>0</v>
      </c>
      <c r="M85" s="84">
        <f>'Framework Data'!M25</f>
        <v>0</v>
      </c>
      <c r="N85" s="84">
        <f>'Framework Data'!N25</f>
        <v>0</v>
      </c>
      <c r="O85" s="84">
        <f>'Framework Data'!O25</f>
        <v>0</v>
      </c>
      <c r="P85" s="84">
        <f>'Framework Data'!P25</f>
        <v>0</v>
      </c>
      <c r="Q85" s="84">
        <f>'Framework Data'!Q25</f>
        <v>0</v>
      </c>
      <c r="R85" s="84">
        <f>'Framework Data'!R25</f>
        <v>0</v>
      </c>
      <c r="S85" s="84">
        <f>'Framework Data'!S25</f>
        <v>0</v>
      </c>
      <c r="T85" s="84">
        <f>'Framework Data'!T25</f>
        <v>67.037988908753988</v>
      </c>
      <c r="U85" s="84">
        <f>'Framework Data'!U25</f>
        <v>111.72998151458994</v>
      </c>
      <c r="V85" s="84">
        <f>'Framework Data'!V25</f>
        <v>89.383985211672027</v>
      </c>
      <c r="W85" s="84">
        <f>'Framework Data'!W25</f>
        <v>89.383985211672027</v>
      </c>
      <c r="X85" s="84">
        <f>'Framework Data'!X25</f>
        <v>104.87939784946806</v>
      </c>
      <c r="Y85" s="84">
        <f>'Framework Data'!Y25</f>
        <v>378.07843051819157</v>
      </c>
      <c r="Z85" s="84">
        <f>'Framework Data'!Z25</f>
        <v>641.74163372797557</v>
      </c>
      <c r="AA85" s="84">
        <f>'Framework Data'!AA25</f>
        <v>536.79093097652935</v>
      </c>
      <c r="AB85" s="84">
        <f>'Framework Data'!AB25</f>
        <v>589.12526160209825</v>
      </c>
      <c r="AC85" s="84">
        <f>'Framework Data'!AC25</f>
        <v>725.30297597295566</v>
      </c>
      <c r="AD85" s="84">
        <f>'Framework Data'!AD25</f>
        <v>1087.0913405504998</v>
      </c>
      <c r="AE85" s="84">
        <f>'Framework Data'!AE25</f>
        <v>1505.8921394719068</v>
      </c>
      <c r="AF85" s="84">
        <f>'Framework Data'!AF25</f>
        <v>1744.8347036491323</v>
      </c>
      <c r="AG85" s="84">
        <f>'Framework Data'!AG25</f>
        <v>1838.3600786586662</v>
      </c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</row>
    <row r="86" spans="2:114" x14ac:dyDescent="0.2">
      <c r="B86" s="71" t="s">
        <v>92</v>
      </c>
      <c r="C86" s="65" t="s">
        <v>2</v>
      </c>
      <c r="D86" s="74">
        <f t="shared" ref="D86:AF86" si="114">D84-D85</f>
        <v>8297.1206727912286</v>
      </c>
      <c r="E86" s="74">
        <f t="shared" si="114"/>
        <v>8544.235668693651</v>
      </c>
      <c r="F86" s="74">
        <f t="shared" si="114"/>
        <v>8673.1221514846729</v>
      </c>
      <c r="G86" s="74">
        <f t="shared" si="114"/>
        <v>8827.2382086981779</v>
      </c>
      <c r="H86" s="74">
        <f t="shared" si="114"/>
        <v>8958.972600000001</v>
      </c>
      <c r="I86" s="74">
        <f t="shared" si="114"/>
        <v>11134.036001180291</v>
      </c>
      <c r="J86" s="74">
        <f t="shared" si="114"/>
        <v>11855.329193605685</v>
      </c>
      <c r="K86" s="74">
        <f t="shared" si="114"/>
        <v>11178.733835461837</v>
      </c>
      <c r="L86" s="74">
        <f t="shared" si="114"/>
        <v>10779.142870083433</v>
      </c>
      <c r="M86" s="74">
        <f t="shared" si="114"/>
        <v>11576.976215246637</v>
      </c>
      <c r="N86" s="74">
        <f t="shared" si="114"/>
        <v>11827.645266946611</v>
      </c>
      <c r="O86" s="74">
        <f t="shared" si="114"/>
        <v>11866.797869395126</v>
      </c>
      <c r="P86" s="74">
        <f t="shared" si="114"/>
        <v>14016.532891304349</v>
      </c>
      <c r="Q86" s="74">
        <f t="shared" si="114"/>
        <v>14177.692115116633</v>
      </c>
      <c r="R86" s="74">
        <f t="shared" si="114"/>
        <v>14641.368948328269</v>
      </c>
      <c r="S86" s="74">
        <f t="shared" si="114"/>
        <v>17714.997913998173</v>
      </c>
      <c r="T86" s="74">
        <f t="shared" si="114"/>
        <v>17707.588131042288</v>
      </c>
      <c r="U86" s="74">
        <f t="shared" si="114"/>
        <v>17867.924326130484</v>
      </c>
      <c r="V86" s="74">
        <f t="shared" si="114"/>
        <v>17951.199526803113</v>
      </c>
      <c r="W86" s="74">
        <f t="shared" si="114"/>
        <v>19326.392633026353</v>
      </c>
      <c r="X86" s="74">
        <f t="shared" si="114"/>
        <v>19377.142115798175</v>
      </c>
      <c r="Y86" s="74">
        <f t="shared" si="114"/>
        <v>15937.018712338953</v>
      </c>
      <c r="Z86" s="74">
        <f t="shared" si="114"/>
        <v>15526.372651986312</v>
      </c>
      <c r="AA86" s="74">
        <f t="shared" si="114"/>
        <v>15631.323354737759</v>
      </c>
      <c r="AB86" s="74">
        <f t="shared" si="114"/>
        <v>17489.766166969333</v>
      </c>
      <c r="AC86" s="74">
        <f t="shared" si="114"/>
        <v>18382.468452598478</v>
      </c>
      <c r="AD86" s="74">
        <f t="shared" si="114"/>
        <v>17873.697230878075</v>
      </c>
      <c r="AE86" s="74">
        <f t="shared" si="114"/>
        <v>17895.845003385239</v>
      </c>
      <c r="AF86" s="74">
        <f t="shared" si="114"/>
        <v>26181.908153493729</v>
      </c>
      <c r="AG86" s="74">
        <f t="shared" ref="AG86" si="115">AG84-AG85</f>
        <v>29028.03992134134</v>
      </c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</row>
    <row r="87" spans="2:114" x14ac:dyDescent="0.2">
      <c r="B87" s="65" t="s">
        <v>93</v>
      </c>
      <c r="C87" s="65" t="s">
        <v>94</v>
      </c>
      <c r="D87" s="238">
        <f>'Framework Data'!D$57</f>
        <v>50950509069488.367</v>
      </c>
      <c r="E87" s="238">
        <f>'Framework Data'!E$57</f>
        <v>51647194959981.109</v>
      </c>
      <c r="F87" s="238">
        <f>'Framework Data'!F$57</f>
        <v>52470667633217.25</v>
      </c>
      <c r="G87" s="238">
        <f>'Framework Data'!G$57</f>
        <v>53337588714185.781</v>
      </c>
      <c r="H87" s="238">
        <f>'Framework Data'!H$57</f>
        <v>54833948860734.422</v>
      </c>
      <c r="I87" s="238">
        <f>'Framework Data'!I$57</f>
        <v>56562297159824.047</v>
      </c>
      <c r="J87" s="238">
        <f>'Framework Data'!J$57</f>
        <v>58705719130559.383</v>
      </c>
      <c r="K87" s="238">
        <f>'Framework Data'!K$57</f>
        <v>60986320577218.547</v>
      </c>
      <c r="L87" s="238">
        <f>'Framework Data'!L$57</f>
        <v>62501121248218.641</v>
      </c>
      <c r="M87" s="238">
        <f>'Framework Data'!M$57</f>
        <v>64690042408440.953</v>
      </c>
      <c r="N87" s="238">
        <f>'Framework Data'!N$57</f>
        <v>67746249355230.945</v>
      </c>
      <c r="O87" s="238">
        <f>'Framework Data'!O$57</f>
        <v>69316442935601.664</v>
      </c>
      <c r="P87" s="238">
        <f>'Framework Data'!P$57</f>
        <v>71196116657664.938</v>
      </c>
      <c r="Q87" s="238">
        <f>'Framework Data'!Q$57</f>
        <v>73854265756934.125</v>
      </c>
      <c r="R87" s="238">
        <f>'Framework Data'!R$57</f>
        <v>77602966693876.203</v>
      </c>
      <c r="S87" s="238">
        <f>'Framework Data'!S$57</f>
        <v>81143163086806.188</v>
      </c>
      <c r="T87" s="238">
        <f>'Framework Data'!T$57</f>
        <v>85317812651766.359</v>
      </c>
      <c r="U87" s="238">
        <f>'Framework Data'!U$57</f>
        <v>89736479352572.125</v>
      </c>
      <c r="V87" s="238">
        <f>'Framework Data'!V$57</f>
        <v>92137080273009.359</v>
      </c>
      <c r="W87" s="238">
        <f>'Framework Data'!W$57</f>
        <v>91525864324734.672</v>
      </c>
      <c r="X87" s="238">
        <f>'Framework Data'!X$57</f>
        <v>96148429697269.094</v>
      </c>
      <c r="Y87" s="238">
        <f>'Framework Data'!Y$57</f>
        <v>99863601661332.016</v>
      </c>
      <c r="Z87" s="238">
        <f>'Framework Data'!Z$57</f>
        <v>103026668031011.92</v>
      </c>
      <c r="AA87" s="238">
        <f>'Framework Data'!AA$57</f>
        <v>106423356016032.61</v>
      </c>
      <c r="AB87" s="238">
        <f>'Framework Data'!AB$57</f>
        <v>110099865752272.81</v>
      </c>
      <c r="AC87" s="238">
        <f>'Framework Data'!AC$57</f>
        <v>113829052972541.62</v>
      </c>
      <c r="AD87" s="238">
        <f>'Framework Data'!AD$57</f>
        <v>117527206583639.56</v>
      </c>
      <c r="AE87" s="238">
        <f>'Framework Data'!AE$57</f>
        <v>121974483812883.59</v>
      </c>
      <c r="AF87" s="238">
        <f>'Framework Data'!AF$57</f>
        <v>126314862833648.59</v>
      </c>
      <c r="AG87" s="238">
        <f>'Framework Data'!AG$57</f>
        <v>129796846031689.72</v>
      </c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</row>
    <row r="88" spans="2:114" x14ac:dyDescent="0.2">
      <c r="B88" s="65" t="s">
        <v>95</v>
      </c>
      <c r="C88" s="65" t="s">
        <v>96</v>
      </c>
      <c r="D88" s="239">
        <f>'Framework Data'!D$60</f>
        <v>2.9783223077951389E-2</v>
      </c>
      <c r="E88" s="239">
        <f>'Framework Data'!E$60</f>
        <v>1.5084612338499283E-2</v>
      </c>
      <c r="F88" s="239">
        <f>'Framework Data'!F$60</f>
        <v>1.7769386216602782E-2</v>
      </c>
      <c r="G88" s="239">
        <f>'Framework Data'!G$60</f>
        <v>1.4923624828886374E-2</v>
      </c>
      <c r="H88" s="239">
        <f>'Framework Data'!H$60</f>
        <v>2.9467757558579138E-2</v>
      </c>
      <c r="I88" s="239">
        <f>'Framework Data'!I$60</f>
        <v>3.0206666325427279E-2</v>
      </c>
      <c r="J88" s="239">
        <f>'Framework Data'!J$60</f>
        <v>3.430991950901259E-2</v>
      </c>
      <c r="K88" s="239">
        <f>'Framework Data'!K$60</f>
        <v>3.7078027769383223E-2</v>
      </c>
      <c r="L88" s="239">
        <f>'Framework Data'!L$60</f>
        <v>2.5600548765354746E-2</v>
      </c>
      <c r="M88" s="239">
        <f>'Framework Data'!M$60</f>
        <v>3.245240311908091E-2</v>
      </c>
      <c r="N88" s="239">
        <f>'Framework Data'!N$60</f>
        <v>4.4254030559922199E-2</v>
      </c>
      <c r="O88" s="239">
        <f>'Framework Data'!O$60</f>
        <v>1.9530011103147588E-2</v>
      </c>
      <c r="P88" s="239">
        <f>'Framework Data'!P$60</f>
        <v>2.1687816746712229E-2</v>
      </c>
      <c r="Q88" s="239">
        <f>'Framework Data'!Q$60</f>
        <v>2.9502309241424173E-2</v>
      </c>
      <c r="R88" s="239">
        <f>'Framework Data'!R$60</f>
        <v>4.407677887295549E-2</v>
      </c>
      <c r="S88" s="239">
        <f>'Framework Data'!S$60</f>
        <v>3.899393075224182E-2</v>
      </c>
      <c r="T88" s="239">
        <f>'Framework Data'!T$60</f>
        <v>4.367086832887395E-2</v>
      </c>
      <c r="U88" s="239">
        <f>'Framework Data'!U$60</f>
        <v>4.3192451722335365E-2</v>
      </c>
      <c r="V88" s="239">
        <f>'Framework Data'!V$60</f>
        <v>1.8588910842709937E-2</v>
      </c>
      <c r="W88" s="239">
        <f>'Framework Data'!W$60</f>
        <v>-1.6664258267650212E-2</v>
      </c>
      <c r="X88" s="239">
        <f>'Framework Data'!X$60</f>
        <v>4.3103796996963692E-2</v>
      </c>
      <c r="Y88" s="239">
        <f>'Framework Data'!Y$60</f>
        <v>3.1267998172018995E-2</v>
      </c>
      <c r="Z88" s="239">
        <f>'Framework Data'!Z$60</f>
        <v>2.519738704496376E-2</v>
      </c>
      <c r="AA88" s="239">
        <f>'Framework Data'!AA$60</f>
        <v>2.6715070444901984E-2</v>
      </c>
      <c r="AB88" s="239">
        <f>'Framework Data'!AB$60</f>
        <v>2.8742216301226052E-2</v>
      </c>
      <c r="AC88" s="239">
        <f>'Framework Data'!AC$60</f>
        <v>2.9190340656972749E-2</v>
      </c>
      <c r="AD88" s="239">
        <f>'Framework Data'!AD$60</f>
        <v>2.6055721933096406E-2</v>
      </c>
      <c r="AE88" s="239">
        <f>'Framework Data'!AE$60</f>
        <v>3.2813286918142379E-2</v>
      </c>
      <c r="AF88" s="239">
        <f>'Framework Data'!AF$60</f>
        <v>3.0340607444099988E-2</v>
      </c>
      <c r="AG88" s="239">
        <f>'Framework Data'!AG$60</f>
        <v>2.3355581404925944E-2</v>
      </c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</row>
    <row r="89" spans="2:114" x14ac:dyDescent="0.2">
      <c r="B89" s="65" t="s">
        <v>97</v>
      </c>
      <c r="C89" s="65" t="s">
        <v>96</v>
      </c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239">
        <f>'Framework Data'!AG$61</f>
        <v>3.2000000000000001E-2</v>
      </c>
      <c r="AH89" s="239">
        <f>'Framework Data'!AH$61</f>
        <v>3.2000000000000001E-2</v>
      </c>
      <c r="AI89" s="239">
        <f>'Framework Data'!AI$61</f>
        <v>3.2000000000000001E-2</v>
      </c>
      <c r="AJ89" s="239">
        <f>'Framework Data'!AJ$61</f>
        <v>3.2000000000000001E-2</v>
      </c>
      <c r="AK89" s="239">
        <f>'Framework Data'!AK$61</f>
        <v>3.2000000000000001E-2</v>
      </c>
      <c r="AL89" s="239">
        <f>'Framework Data'!AL$61</f>
        <v>3.2000000000000001E-2</v>
      </c>
      <c r="AM89" s="239">
        <f>'Framework Data'!AM$61</f>
        <v>3.2000000000000001E-2</v>
      </c>
      <c r="AN89" s="239">
        <f>'Framework Data'!AN$61</f>
        <v>3.2000000000000001E-2</v>
      </c>
      <c r="AO89" s="239">
        <f>'Framework Data'!AO$61</f>
        <v>3.2000000000000001E-2</v>
      </c>
      <c r="AP89" s="239">
        <f>'Framework Data'!AP$61</f>
        <v>3.2000000000000001E-2</v>
      </c>
      <c r="AQ89" s="239">
        <f>'Framework Data'!AQ$61</f>
        <v>3.2000000000000001E-2</v>
      </c>
      <c r="AR89" s="239">
        <f>'Framework Data'!AR$61</f>
        <v>3.2000000000000001E-2</v>
      </c>
      <c r="AS89" s="239">
        <f>'Framework Data'!AS$61</f>
        <v>3.2000000000000001E-2</v>
      </c>
      <c r="AT89" s="239">
        <f>'Framework Data'!AT$61</f>
        <v>3.2000000000000001E-2</v>
      </c>
      <c r="AU89" s="239">
        <f>'Framework Data'!AU$61</f>
        <v>3.2000000000000001E-2</v>
      </c>
      <c r="AV89" s="239">
        <f>'Framework Data'!AV$61</f>
        <v>3.2000000000000001E-2</v>
      </c>
      <c r="AW89" s="239">
        <f>'Framework Data'!AW$61</f>
        <v>3.2000000000000001E-2</v>
      </c>
      <c r="AX89" s="239">
        <f>'Framework Data'!AX$61</f>
        <v>3.2000000000000001E-2</v>
      </c>
      <c r="AY89" s="239">
        <f>'Framework Data'!AY$61</f>
        <v>3.2000000000000001E-2</v>
      </c>
      <c r="AZ89" s="239">
        <f>'Framework Data'!AZ$61</f>
        <v>3.2000000000000001E-2</v>
      </c>
      <c r="BA89" s="239">
        <f>'Framework Data'!BA$61</f>
        <v>3.2000000000000001E-2</v>
      </c>
      <c r="BB89" s="239">
        <f>'Framework Data'!BB$61</f>
        <v>3.2000000000000001E-2</v>
      </c>
      <c r="BC89" s="239">
        <f>'Framework Data'!BC$61</f>
        <v>3.2000000000000001E-2</v>
      </c>
      <c r="BD89" s="239">
        <f>'Framework Data'!BD$61</f>
        <v>3.2000000000000001E-2</v>
      </c>
      <c r="BE89" s="239">
        <f>'Framework Data'!BE$61</f>
        <v>3.2000000000000001E-2</v>
      </c>
      <c r="BF89" s="239">
        <f>'Framework Data'!BF$61</f>
        <v>3.2000000000000001E-2</v>
      </c>
      <c r="BG89" s="239">
        <f>'Framework Data'!BG$61</f>
        <v>3.2000000000000001E-2</v>
      </c>
      <c r="BH89" s="239">
        <f>'Framework Data'!BH$61</f>
        <v>3.2000000000000001E-2</v>
      </c>
      <c r="BI89" s="239">
        <f>'Framework Data'!BI$61</f>
        <v>3.2000000000000001E-2</v>
      </c>
      <c r="BJ89" s="239">
        <f>'Framework Data'!BJ$61</f>
        <v>3.2000000000000001E-2</v>
      </c>
      <c r="BK89" s="239">
        <f>'Framework Data'!BK$61</f>
        <v>3.2000000000000001E-2</v>
      </c>
      <c r="BL89" s="239">
        <f>'Framework Data'!BL$61</f>
        <v>3.2000000000000001E-2</v>
      </c>
      <c r="BM89" s="239">
        <f>'Framework Data'!BM$61</f>
        <v>3.2000000000000001E-2</v>
      </c>
      <c r="BN89" s="239">
        <f>'Framework Data'!BN$61</f>
        <v>3.2000000000000001E-2</v>
      </c>
      <c r="BO89" s="239">
        <f>'Framework Data'!BO$61</f>
        <v>3.2000000000000001E-2</v>
      </c>
      <c r="BP89" s="239">
        <f>'Framework Data'!BP$61</f>
        <v>3.2000000000000001E-2</v>
      </c>
      <c r="BQ89" s="239">
        <f>'Framework Data'!BQ$61</f>
        <v>3.2000000000000001E-2</v>
      </c>
      <c r="BR89" s="239">
        <f>'Framework Data'!BR$61</f>
        <v>3.2000000000000001E-2</v>
      </c>
      <c r="BS89" s="239">
        <f>'Framework Data'!BS$61</f>
        <v>3.2000000000000001E-2</v>
      </c>
      <c r="BT89" s="239">
        <f>'Framework Data'!BT$61</f>
        <v>3.2000000000000001E-2</v>
      </c>
      <c r="BU89" s="239">
        <f>'Framework Data'!BU$61</f>
        <v>3.2000000000000001E-2</v>
      </c>
      <c r="BV89" s="239">
        <f>'Framework Data'!BV$61</f>
        <v>3.2000000000000001E-2</v>
      </c>
      <c r="BW89" s="239">
        <f>'Framework Data'!BW$61</f>
        <v>3.2000000000000001E-2</v>
      </c>
      <c r="BX89" s="239">
        <f>'Framework Data'!BX$61</f>
        <v>3.2000000000000001E-2</v>
      </c>
      <c r="BY89" s="239">
        <f>'Framework Data'!BY$61</f>
        <v>3.2000000000000001E-2</v>
      </c>
      <c r="BZ89" s="239">
        <f>'Framework Data'!BZ$61</f>
        <v>3.2000000000000001E-2</v>
      </c>
      <c r="CA89" s="239">
        <f>'Framework Data'!CA$61</f>
        <v>3.2000000000000001E-2</v>
      </c>
      <c r="CB89" s="239">
        <f>'Framework Data'!CB$61</f>
        <v>3.2000000000000001E-2</v>
      </c>
      <c r="CC89" s="239">
        <f>'Framework Data'!CC$61</f>
        <v>3.2000000000000001E-2</v>
      </c>
      <c r="CD89" s="239">
        <f>'Framework Data'!CD$61</f>
        <v>3.2000000000000001E-2</v>
      </c>
      <c r="CE89" s="239">
        <f>'Framework Data'!CE$61</f>
        <v>3.2000000000000001E-2</v>
      </c>
      <c r="CF89" s="239">
        <f>'Framework Data'!CF$61</f>
        <v>3.2000000000000001E-2</v>
      </c>
      <c r="CG89" s="239">
        <f>'Framework Data'!CG$61</f>
        <v>3.2000000000000001E-2</v>
      </c>
      <c r="CH89" s="239">
        <f>'Framework Data'!CH$61</f>
        <v>3.2000000000000001E-2</v>
      </c>
      <c r="CI89" s="239">
        <f>'Framework Data'!CI$61</f>
        <v>3.2000000000000001E-2</v>
      </c>
      <c r="CJ89" s="239">
        <f>'Framework Data'!CJ$61</f>
        <v>3.2000000000000001E-2</v>
      </c>
      <c r="CK89" s="239">
        <f>'Framework Data'!CK$61</f>
        <v>3.2000000000000001E-2</v>
      </c>
      <c r="CL89" s="239">
        <f>'Framework Data'!CL$61</f>
        <v>3.2000000000000001E-2</v>
      </c>
      <c r="CM89" s="239">
        <f>'Framework Data'!CM$61</f>
        <v>3.2000000000000001E-2</v>
      </c>
      <c r="CN89" s="239">
        <f>'Framework Data'!CN$61</f>
        <v>3.2000000000000001E-2</v>
      </c>
      <c r="CO89" s="239">
        <f>'Framework Data'!CO$61</f>
        <v>3.2000000000000001E-2</v>
      </c>
      <c r="CP89" s="239">
        <f>'Framework Data'!CP$61</f>
        <v>3.2000000000000001E-2</v>
      </c>
      <c r="CQ89" s="239">
        <f>'Framework Data'!CQ$61</f>
        <v>3.2000000000000001E-2</v>
      </c>
      <c r="CR89" s="239">
        <f>'Framework Data'!CR$61</f>
        <v>3.2000000000000001E-2</v>
      </c>
      <c r="CS89" s="239">
        <f>'Framework Data'!CS$61</f>
        <v>3.2000000000000001E-2</v>
      </c>
      <c r="CT89" s="239">
        <f>'Framework Data'!CT$61</f>
        <v>3.2000000000000001E-2</v>
      </c>
      <c r="CU89" s="239">
        <f>'Framework Data'!CU$61</f>
        <v>3.2000000000000001E-2</v>
      </c>
      <c r="CV89" s="239">
        <f>'Framework Data'!CV$61</f>
        <v>3.2000000000000001E-2</v>
      </c>
      <c r="CW89" s="239">
        <f>'Framework Data'!CW$61</f>
        <v>3.2000000000000001E-2</v>
      </c>
      <c r="CX89" s="239">
        <f>'Framework Data'!CX$61</f>
        <v>3.2000000000000001E-2</v>
      </c>
      <c r="CY89" s="239">
        <f>'Framework Data'!CY$61</f>
        <v>3.2000000000000001E-2</v>
      </c>
      <c r="CZ89" s="239">
        <f>'Framework Data'!CZ$61</f>
        <v>3.2000000000000001E-2</v>
      </c>
      <c r="DA89" s="239">
        <f>'Framework Data'!DA$61</f>
        <v>3.2000000000000001E-2</v>
      </c>
      <c r="DB89" s="239">
        <f>'Framework Data'!DB$61</f>
        <v>3.2000000000000001E-2</v>
      </c>
      <c r="DC89" s="239">
        <f>'Framework Data'!DC$61</f>
        <v>3.2000000000000001E-2</v>
      </c>
      <c r="DD89" s="239">
        <f>'Framework Data'!DD$61</f>
        <v>3.2000000000000001E-2</v>
      </c>
      <c r="DE89" s="239">
        <f>'Framework Data'!DE$61</f>
        <v>3.2000000000000001E-2</v>
      </c>
      <c r="DF89" s="239">
        <f>'Framework Data'!DF$61</f>
        <v>3.2000000000000001E-2</v>
      </c>
      <c r="DG89" s="239">
        <f>'Framework Data'!DG$61</f>
        <v>3.2000000000000001E-2</v>
      </c>
      <c r="DH89" s="239">
        <f>'Framework Data'!DH$61</f>
        <v>3.2000000000000001E-2</v>
      </c>
      <c r="DI89" s="239">
        <f>'Framework Data'!DI$61</f>
        <v>3.2000000000000001E-2</v>
      </c>
      <c r="DJ89" s="239">
        <f>'Framework Data'!DJ$61</f>
        <v>3.2000000000000001E-2</v>
      </c>
    </row>
    <row r="90" spans="2:114" x14ac:dyDescent="0.2">
      <c r="B90" s="65" t="s">
        <v>98</v>
      </c>
      <c r="C90" s="65" t="s">
        <v>96</v>
      </c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239">
        <f>'Framework Data'!AG$62</f>
        <v>3.2000000000000001E-2</v>
      </c>
      <c r="AH90" s="239">
        <f>'Framework Data'!AH$62</f>
        <v>3.2000000000000001E-2</v>
      </c>
      <c r="AI90" s="239">
        <f>'Framework Data'!AI$62</f>
        <v>3.2000000000000001E-2</v>
      </c>
      <c r="AJ90" s="239">
        <f>'Framework Data'!AJ$62</f>
        <v>3.2000000000000001E-2</v>
      </c>
      <c r="AK90" s="239">
        <f>'Framework Data'!AK$62</f>
        <v>3.2000000000000001E-2</v>
      </c>
      <c r="AL90" s="239">
        <f>'Framework Data'!AL$62</f>
        <v>3.2000000000000001E-2</v>
      </c>
      <c r="AM90" s="239">
        <f>'Framework Data'!AM$62</f>
        <v>3.2000000000000001E-2</v>
      </c>
      <c r="AN90" s="239">
        <f>'Framework Data'!AN$62</f>
        <v>3.2000000000000001E-2</v>
      </c>
      <c r="AO90" s="239">
        <f>'Framework Data'!AO$62</f>
        <v>3.2000000000000001E-2</v>
      </c>
      <c r="AP90" s="239">
        <f>'Framework Data'!AP$62</f>
        <v>3.2000000000000001E-2</v>
      </c>
      <c r="AQ90" s="239">
        <f>'Framework Data'!AQ$62</f>
        <v>3.2000000000000001E-2</v>
      </c>
      <c r="AR90" s="239">
        <f>'Framework Data'!AR$62</f>
        <v>3.2000000000000001E-2</v>
      </c>
      <c r="AS90" s="239">
        <f>'Framework Data'!AS$62</f>
        <v>3.2000000000000001E-2</v>
      </c>
      <c r="AT90" s="239">
        <f>'Framework Data'!AT$62</f>
        <v>3.2000000000000001E-2</v>
      </c>
      <c r="AU90" s="239">
        <f>'Framework Data'!AU$62</f>
        <v>3.2000000000000001E-2</v>
      </c>
      <c r="AV90" s="239">
        <f>'Framework Data'!AV$62</f>
        <v>3.2000000000000001E-2</v>
      </c>
      <c r="AW90" s="239">
        <f>'Framework Data'!AW$62</f>
        <v>3.2000000000000001E-2</v>
      </c>
      <c r="AX90" s="239">
        <f>'Framework Data'!AX$62</f>
        <v>3.2000000000000001E-2</v>
      </c>
      <c r="AY90" s="239">
        <f>'Framework Data'!AY$62</f>
        <v>3.2000000000000001E-2</v>
      </c>
      <c r="AZ90" s="239">
        <f>'Framework Data'!AZ$62</f>
        <v>3.2000000000000001E-2</v>
      </c>
      <c r="BA90" s="239">
        <f>'Framework Data'!BA$62</f>
        <v>3.2000000000000001E-2</v>
      </c>
      <c r="BB90" s="239">
        <f>'Framework Data'!BB$62</f>
        <v>3.2000000000000001E-2</v>
      </c>
      <c r="BC90" s="239">
        <f>'Framework Data'!BC$62</f>
        <v>3.2000000000000001E-2</v>
      </c>
      <c r="BD90" s="239">
        <f>'Framework Data'!BD$62</f>
        <v>3.2000000000000001E-2</v>
      </c>
      <c r="BE90" s="239">
        <f>'Framework Data'!BE$62</f>
        <v>3.2000000000000001E-2</v>
      </c>
      <c r="BF90" s="239">
        <f>'Framework Data'!BF$62</f>
        <v>3.2000000000000001E-2</v>
      </c>
      <c r="BG90" s="239">
        <f>'Framework Data'!BG$62</f>
        <v>3.2000000000000001E-2</v>
      </c>
      <c r="BH90" s="239">
        <f>'Framework Data'!BH$62</f>
        <v>3.2000000000000001E-2</v>
      </c>
      <c r="BI90" s="239">
        <f>'Framework Data'!BI$62</f>
        <v>3.2000000000000001E-2</v>
      </c>
      <c r="BJ90" s="239">
        <f>'Framework Data'!BJ$62</f>
        <v>3.2000000000000001E-2</v>
      </c>
      <c r="BK90" s="239">
        <f>'Framework Data'!BK$62</f>
        <v>3.2000000000000001E-2</v>
      </c>
      <c r="BL90" s="239">
        <f>'Framework Data'!BL$62</f>
        <v>3.2000000000000001E-2</v>
      </c>
      <c r="BM90" s="239">
        <f>'Framework Data'!BM$62</f>
        <v>3.2000000000000001E-2</v>
      </c>
      <c r="BN90" s="239">
        <f>'Framework Data'!BN$62</f>
        <v>3.2000000000000001E-2</v>
      </c>
      <c r="BO90" s="239">
        <f>'Framework Data'!BO$62</f>
        <v>3.2000000000000001E-2</v>
      </c>
      <c r="BP90" s="239">
        <f>'Framework Data'!BP$62</f>
        <v>3.2000000000000001E-2</v>
      </c>
      <c r="BQ90" s="239">
        <f>'Framework Data'!BQ$62</f>
        <v>3.2000000000000001E-2</v>
      </c>
      <c r="BR90" s="239">
        <f>'Framework Data'!BR$62</f>
        <v>3.2000000000000001E-2</v>
      </c>
      <c r="BS90" s="239">
        <f>'Framework Data'!BS$62</f>
        <v>3.2000000000000001E-2</v>
      </c>
      <c r="BT90" s="239">
        <f>'Framework Data'!BT$62</f>
        <v>3.2000000000000001E-2</v>
      </c>
      <c r="BU90" s="239">
        <f>'Framework Data'!BU$62</f>
        <v>3.2000000000000001E-2</v>
      </c>
      <c r="BV90" s="239">
        <f>'Framework Data'!BV$62</f>
        <v>3.2000000000000001E-2</v>
      </c>
      <c r="BW90" s="239">
        <f>'Framework Data'!BW$62</f>
        <v>3.2000000000000001E-2</v>
      </c>
      <c r="BX90" s="239">
        <f>'Framework Data'!BX$62</f>
        <v>3.2000000000000001E-2</v>
      </c>
      <c r="BY90" s="239">
        <f>'Framework Data'!BY$62</f>
        <v>3.2000000000000001E-2</v>
      </c>
      <c r="BZ90" s="239">
        <f>'Framework Data'!BZ$62</f>
        <v>3.2000000000000001E-2</v>
      </c>
      <c r="CA90" s="239">
        <f>'Framework Data'!CA$62</f>
        <v>3.2000000000000001E-2</v>
      </c>
      <c r="CB90" s="239">
        <f>'Framework Data'!CB$62</f>
        <v>3.2000000000000001E-2</v>
      </c>
      <c r="CC90" s="239">
        <f>'Framework Data'!CC$62</f>
        <v>3.2000000000000001E-2</v>
      </c>
      <c r="CD90" s="239">
        <f>'Framework Data'!CD$62</f>
        <v>3.2000000000000001E-2</v>
      </c>
      <c r="CE90" s="239">
        <f>'Framework Data'!CE$62</f>
        <v>3.2000000000000001E-2</v>
      </c>
      <c r="CF90" s="239">
        <f>'Framework Data'!CF$62</f>
        <v>3.2000000000000001E-2</v>
      </c>
      <c r="CG90" s="239">
        <f>'Framework Data'!CG$62</f>
        <v>3.2000000000000001E-2</v>
      </c>
      <c r="CH90" s="239">
        <f>'Framework Data'!CH$62</f>
        <v>3.2000000000000001E-2</v>
      </c>
      <c r="CI90" s="239">
        <f>'Framework Data'!CI$62</f>
        <v>3.2000000000000001E-2</v>
      </c>
      <c r="CJ90" s="239">
        <f>'Framework Data'!CJ$62</f>
        <v>3.2000000000000001E-2</v>
      </c>
      <c r="CK90" s="239">
        <f>'Framework Data'!CK$62</f>
        <v>3.2000000000000001E-2</v>
      </c>
      <c r="CL90" s="239">
        <f>'Framework Data'!CL$62</f>
        <v>3.2000000000000001E-2</v>
      </c>
      <c r="CM90" s="239">
        <f>'Framework Data'!CM$62</f>
        <v>3.2000000000000001E-2</v>
      </c>
      <c r="CN90" s="239">
        <f>'Framework Data'!CN$62</f>
        <v>3.2000000000000001E-2</v>
      </c>
      <c r="CO90" s="239">
        <f>'Framework Data'!CO$62</f>
        <v>3.2000000000000001E-2</v>
      </c>
      <c r="CP90" s="239">
        <f>'Framework Data'!CP$62</f>
        <v>3.2000000000000001E-2</v>
      </c>
      <c r="CQ90" s="239">
        <f>'Framework Data'!CQ$62</f>
        <v>3.2000000000000001E-2</v>
      </c>
      <c r="CR90" s="239">
        <f>'Framework Data'!CR$62</f>
        <v>3.2000000000000001E-2</v>
      </c>
      <c r="CS90" s="239">
        <f>'Framework Data'!CS$62</f>
        <v>3.2000000000000001E-2</v>
      </c>
      <c r="CT90" s="239">
        <f>'Framework Data'!CT$62</f>
        <v>3.2000000000000001E-2</v>
      </c>
      <c r="CU90" s="239">
        <f>'Framework Data'!CU$62</f>
        <v>3.2000000000000001E-2</v>
      </c>
      <c r="CV90" s="239">
        <f>'Framework Data'!CV$62</f>
        <v>3.2000000000000001E-2</v>
      </c>
      <c r="CW90" s="239">
        <f>'Framework Data'!CW$62</f>
        <v>3.2000000000000001E-2</v>
      </c>
      <c r="CX90" s="239">
        <f>'Framework Data'!CX$62</f>
        <v>3.2000000000000001E-2</v>
      </c>
      <c r="CY90" s="239">
        <f>'Framework Data'!CY$62</f>
        <v>3.2000000000000001E-2</v>
      </c>
      <c r="CZ90" s="239">
        <f>'Framework Data'!CZ$62</f>
        <v>3.2000000000000001E-2</v>
      </c>
      <c r="DA90" s="239">
        <f>'Framework Data'!DA$62</f>
        <v>3.2000000000000001E-2</v>
      </c>
      <c r="DB90" s="239">
        <f>'Framework Data'!DB$62</f>
        <v>3.2000000000000001E-2</v>
      </c>
      <c r="DC90" s="239">
        <f>'Framework Data'!DC$62</f>
        <v>3.2000000000000001E-2</v>
      </c>
      <c r="DD90" s="239">
        <f>'Framework Data'!DD$62</f>
        <v>3.2000000000000001E-2</v>
      </c>
      <c r="DE90" s="239">
        <f>'Framework Data'!DE$62</f>
        <v>3.2000000000000001E-2</v>
      </c>
      <c r="DF90" s="239">
        <f>'Framework Data'!DF$62</f>
        <v>3.2000000000000001E-2</v>
      </c>
      <c r="DG90" s="239">
        <f>'Framework Data'!DG$62</f>
        <v>3.2000000000000001E-2</v>
      </c>
      <c r="DH90" s="239">
        <f>'Framework Data'!DH$62</f>
        <v>3.2000000000000001E-2</v>
      </c>
      <c r="DI90" s="239">
        <f>'Framework Data'!DI$62</f>
        <v>3.2000000000000001E-2</v>
      </c>
      <c r="DJ90" s="239">
        <f>'Framework Data'!DJ$62</f>
        <v>3.2000000000000001E-2</v>
      </c>
    </row>
    <row r="91" spans="2:114" x14ac:dyDescent="0.2"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</row>
    <row r="92" spans="2:114" x14ac:dyDescent="0.2">
      <c r="B92" s="64" t="s">
        <v>99</v>
      </c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</row>
    <row r="93" spans="2:114" x14ac:dyDescent="0.2">
      <c r="B93" s="236" t="str">
        <f t="shared" ref="B93:B99" si="116">B3</f>
        <v>Magnets</v>
      </c>
      <c r="C93" s="65" t="s">
        <v>96</v>
      </c>
      <c r="D93" s="70">
        <f t="shared" ref="D93:AE99" si="117">E93</f>
        <v>0.41</v>
      </c>
      <c r="E93" s="70">
        <f t="shared" si="117"/>
        <v>0.41</v>
      </c>
      <c r="F93" s="70">
        <f t="shared" si="117"/>
        <v>0.41</v>
      </c>
      <c r="G93" s="70">
        <f t="shared" si="117"/>
        <v>0.41</v>
      </c>
      <c r="H93" s="70">
        <f t="shared" si="117"/>
        <v>0.41</v>
      </c>
      <c r="I93" s="70">
        <f t="shared" si="117"/>
        <v>0.41</v>
      </c>
      <c r="J93" s="70">
        <f t="shared" si="117"/>
        <v>0.41</v>
      </c>
      <c r="K93" s="70">
        <f t="shared" si="117"/>
        <v>0.41</v>
      </c>
      <c r="L93" s="70">
        <f t="shared" si="117"/>
        <v>0.41</v>
      </c>
      <c r="M93" s="70">
        <f t="shared" si="117"/>
        <v>0.41</v>
      </c>
      <c r="N93" s="70">
        <f t="shared" si="117"/>
        <v>0.41</v>
      </c>
      <c r="O93" s="70">
        <f t="shared" si="117"/>
        <v>0.41</v>
      </c>
      <c r="P93" s="70">
        <f t="shared" si="117"/>
        <v>0.41</v>
      </c>
      <c r="Q93" s="70">
        <f t="shared" si="117"/>
        <v>0.41</v>
      </c>
      <c r="R93" s="70">
        <f t="shared" si="117"/>
        <v>0.41</v>
      </c>
      <c r="S93" s="70">
        <f t="shared" si="117"/>
        <v>0.41</v>
      </c>
      <c r="T93" s="70">
        <f t="shared" si="117"/>
        <v>0.41</v>
      </c>
      <c r="U93" s="70">
        <f t="shared" si="117"/>
        <v>0.41</v>
      </c>
      <c r="V93" s="70">
        <f t="shared" si="117"/>
        <v>0.41</v>
      </c>
      <c r="W93" s="70">
        <f t="shared" si="117"/>
        <v>0.41</v>
      </c>
      <c r="X93" s="70">
        <f t="shared" si="117"/>
        <v>0.41</v>
      </c>
      <c r="Y93" s="70">
        <f t="shared" si="117"/>
        <v>0.41</v>
      </c>
      <c r="Z93" s="70">
        <f t="shared" si="117"/>
        <v>0.41</v>
      </c>
      <c r="AA93" s="70">
        <f t="shared" si="117"/>
        <v>0.41</v>
      </c>
      <c r="AB93" s="70">
        <f t="shared" si="117"/>
        <v>0.41</v>
      </c>
      <c r="AC93" s="70">
        <f t="shared" si="117"/>
        <v>0.41</v>
      </c>
      <c r="AD93" s="70">
        <f t="shared" si="117"/>
        <v>0.41</v>
      </c>
      <c r="AE93" s="70">
        <f t="shared" si="117"/>
        <v>0.41</v>
      </c>
      <c r="AF93" s="70">
        <f>AG93</f>
        <v>0.41</v>
      </c>
      <c r="AG93" s="240">
        <f>'Data Non-Energy-Sector'!E67</f>
        <v>0.41</v>
      </c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</row>
    <row r="94" spans="2:114" x14ac:dyDescent="0.2">
      <c r="B94" s="236" t="str">
        <f t="shared" si="116"/>
        <v>Ceramics</v>
      </c>
      <c r="C94" s="65" t="s">
        <v>96</v>
      </c>
      <c r="D94" s="70">
        <f t="shared" si="117"/>
        <v>0.12</v>
      </c>
      <c r="E94" s="70">
        <f t="shared" si="117"/>
        <v>0.12</v>
      </c>
      <c r="F94" s="70">
        <f t="shared" si="117"/>
        <v>0.12</v>
      </c>
      <c r="G94" s="70">
        <f t="shared" si="117"/>
        <v>0.12</v>
      </c>
      <c r="H94" s="70">
        <f t="shared" si="117"/>
        <v>0.12</v>
      </c>
      <c r="I94" s="70">
        <f t="shared" si="117"/>
        <v>0.12</v>
      </c>
      <c r="J94" s="70">
        <f t="shared" si="117"/>
        <v>0.12</v>
      </c>
      <c r="K94" s="70">
        <f t="shared" si="117"/>
        <v>0.12</v>
      </c>
      <c r="L94" s="70">
        <f t="shared" si="117"/>
        <v>0.12</v>
      </c>
      <c r="M94" s="70">
        <f t="shared" si="117"/>
        <v>0.12</v>
      </c>
      <c r="N94" s="70">
        <f t="shared" si="117"/>
        <v>0.12</v>
      </c>
      <c r="O94" s="70">
        <f t="shared" si="117"/>
        <v>0.12</v>
      </c>
      <c r="P94" s="70">
        <f t="shared" si="117"/>
        <v>0.12</v>
      </c>
      <c r="Q94" s="70">
        <f t="shared" si="117"/>
        <v>0.12</v>
      </c>
      <c r="R94" s="70">
        <f t="shared" si="117"/>
        <v>0.12</v>
      </c>
      <c r="S94" s="70">
        <f t="shared" si="117"/>
        <v>0.12</v>
      </c>
      <c r="T94" s="70">
        <f t="shared" si="117"/>
        <v>0.12</v>
      </c>
      <c r="U94" s="70">
        <f t="shared" si="117"/>
        <v>0.12</v>
      </c>
      <c r="V94" s="70">
        <f t="shared" si="117"/>
        <v>0.12</v>
      </c>
      <c r="W94" s="70">
        <f t="shared" si="117"/>
        <v>0.12</v>
      </c>
      <c r="X94" s="70">
        <f t="shared" si="117"/>
        <v>0.12</v>
      </c>
      <c r="Y94" s="70">
        <f t="shared" si="117"/>
        <v>0.12</v>
      </c>
      <c r="Z94" s="70">
        <f t="shared" si="117"/>
        <v>0.12</v>
      </c>
      <c r="AA94" s="70">
        <f t="shared" si="117"/>
        <v>0.12</v>
      </c>
      <c r="AB94" s="70">
        <f t="shared" si="117"/>
        <v>0.12</v>
      </c>
      <c r="AC94" s="70">
        <f t="shared" si="117"/>
        <v>0.12</v>
      </c>
      <c r="AD94" s="70">
        <f t="shared" si="117"/>
        <v>0.12</v>
      </c>
      <c r="AE94" s="70">
        <f t="shared" si="117"/>
        <v>0.12</v>
      </c>
      <c r="AF94" s="70">
        <f t="shared" ref="AF94:AF99" si="118">AG94</f>
        <v>0.12</v>
      </c>
      <c r="AG94" s="240">
        <f>'Data Non-Energy-Sector'!E68</f>
        <v>0.12</v>
      </c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  <c r="CJ94" s="73"/>
      <c r="CK94" s="73"/>
      <c r="CL94" s="73"/>
      <c r="CM94" s="73"/>
      <c r="CN94" s="73"/>
      <c r="CO94" s="73"/>
      <c r="CP94" s="73"/>
      <c r="CQ94" s="73"/>
      <c r="CR94" s="73"/>
      <c r="CS94" s="73"/>
      <c r="CT94" s="73"/>
      <c r="CU94" s="73"/>
      <c r="CV94" s="73"/>
      <c r="CW94" s="73"/>
      <c r="CX94" s="73"/>
      <c r="CY94" s="73"/>
      <c r="CZ94" s="73"/>
      <c r="DA94" s="73"/>
      <c r="DB94" s="73"/>
      <c r="DC94" s="73"/>
      <c r="DD94" s="73"/>
      <c r="DE94" s="73"/>
      <c r="DF94" s="73"/>
      <c r="DG94" s="73"/>
      <c r="DH94" s="73"/>
      <c r="DI94" s="73"/>
      <c r="DJ94" s="73"/>
    </row>
    <row r="95" spans="2:114" x14ac:dyDescent="0.2">
      <c r="B95" s="236" t="str">
        <f t="shared" si="116"/>
        <v>Batteries</v>
      </c>
      <c r="C95" s="65" t="s">
        <v>96</v>
      </c>
      <c r="D95" s="70">
        <f t="shared" si="117"/>
        <v>0.15</v>
      </c>
      <c r="E95" s="70">
        <f t="shared" si="117"/>
        <v>0.15</v>
      </c>
      <c r="F95" s="70">
        <f t="shared" si="117"/>
        <v>0.15</v>
      </c>
      <c r="G95" s="70">
        <f t="shared" si="117"/>
        <v>0.15</v>
      </c>
      <c r="H95" s="70">
        <f t="shared" si="117"/>
        <v>0.15</v>
      </c>
      <c r="I95" s="70">
        <f t="shared" si="117"/>
        <v>0.15</v>
      </c>
      <c r="J95" s="70">
        <f t="shared" si="117"/>
        <v>0.15</v>
      </c>
      <c r="K95" s="70">
        <f t="shared" si="117"/>
        <v>0.15</v>
      </c>
      <c r="L95" s="70">
        <f t="shared" si="117"/>
        <v>0.15</v>
      </c>
      <c r="M95" s="70">
        <f t="shared" si="117"/>
        <v>0.15</v>
      </c>
      <c r="N95" s="70">
        <f t="shared" si="117"/>
        <v>0.15</v>
      </c>
      <c r="O95" s="70">
        <f t="shared" si="117"/>
        <v>0.15</v>
      </c>
      <c r="P95" s="70">
        <f t="shared" si="117"/>
        <v>0.15</v>
      </c>
      <c r="Q95" s="70">
        <f t="shared" si="117"/>
        <v>0.15</v>
      </c>
      <c r="R95" s="70">
        <f t="shared" si="117"/>
        <v>0.15</v>
      </c>
      <c r="S95" s="70">
        <f t="shared" si="117"/>
        <v>0.15</v>
      </c>
      <c r="T95" s="70">
        <f t="shared" si="117"/>
        <v>0.15</v>
      </c>
      <c r="U95" s="70">
        <f t="shared" si="117"/>
        <v>0.15</v>
      </c>
      <c r="V95" s="70">
        <f t="shared" si="117"/>
        <v>0.15</v>
      </c>
      <c r="W95" s="70">
        <f t="shared" si="117"/>
        <v>0.15</v>
      </c>
      <c r="X95" s="70">
        <f t="shared" si="117"/>
        <v>0.15</v>
      </c>
      <c r="Y95" s="70">
        <f t="shared" si="117"/>
        <v>0.15</v>
      </c>
      <c r="Z95" s="70">
        <f t="shared" si="117"/>
        <v>0.15</v>
      </c>
      <c r="AA95" s="70">
        <f t="shared" si="117"/>
        <v>0.15</v>
      </c>
      <c r="AB95" s="70">
        <f t="shared" si="117"/>
        <v>0.15</v>
      </c>
      <c r="AC95" s="70">
        <f t="shared" si="117"/>
        <v>0.15</v>
      </c>
      <c r="AD95" s="70">
        <f t="shared" si="117"/>
        <v>0.15</v>
      </c>
      <c r="AE95" s="70">
        <f t="shared" si="117"/>
        <v>0.15</v>
      </c>
      <c r="AF95" s="70">
        <f t="shared" si="118"/>
        <v>0.15</v>
      </c>
      <c r="AG95" s="240">
        <f>'Data Non-Energy-Sector'!E69</f>
        <v>0.15</v>
      </c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</row>
    <row r="96" spans="2:114" x14ac:dyDescent="0.2">
      <c r="B96" s="236" t="str">
        <f t="shared" si="116"/>
        <v>Metal (excl. Batteries)</v>
      </c>
      <c r="C96" s="65" t="s">
        <v>96</v>
      </c>
      <c r="D96" s="70">
        <f t="shared" si="117"/>
        <v>0.13</v>
      </c>
      <c r="E96" s="70">
        <f t="shared" si="117"/>
        <v>0.13</v>
      </c>
      <c r="F96" s="70">
        <f t="shared" si="117"/>
        <v>0.13</v>
      </c>
      <c r="G96" s="70">
        <f t="shared" si="117"/>
        <v>0.13</v>
      </c>
      <c r="H96" s="70">
        <f t="shared" si="117"/>
        <v>0.13</v>
      </c>
      <c r="I96" s="70">
        <f t="shared" si="117"/>
        <v>0.13</v>
      </c>
      <c r="J96" s="70">
        <f t="shared" si="117"/>
        <v>0.13</v>
      </c>
      <c r="K96" s="70">
        <f t="shared" si="117"/>
        <v>0.13</v>
      </c>
      <c r="L96" s="70">
        <f t="shared" si="117"/>
        <v>0.13</v>
      </c>
      <c r="M96" s="70">
        <f t="shared" si="117"/>
        <v>0.13</v>
      </c>
      <c r="N96" s="70">
        <f t="shared" si="117"/>
        <v>0.13</v>
      </c>
      <c r="O96" s="70">
        <f t="shared" si="117"/>
        <v>0.13</v>
      </c>
      <c r="P96" s="70">
        <f t="shared" si="117"/>
        <v>0.13</v>
      </c>
      <c r="Q96" s="70">
        <f t="shared" si="117"/>
        <v>0.13</v>
      </c>
      <c r="R96" s="70">
        <f t="shared" si="117"/>
        <v>0.13</v>
      </c>
      <c r="S96" s="70">
        <f t="shared" si="117"/>
        <v>0.13</v>
      </c>
      <c r="T96" s="70">
        <f t="shared" si="117"/>
        <v>0.13</v>
      </c>
      <c r="U96" s="70">
        <f t="shared" si="117"/>
        <v>0.13</v>
      </c>
      <c r="V96" s="70">
        <f t="shared" si="117"/>
        <v>0.13</v>
      </c>
      <c r="W96" s="70">
        <f t="shared" si="117"/>
        <v>0.13</v>
      </c>
      <c r="X96" s="70">
        <f t="shared" si="117"/>
        <v>0.13</v>
      </c>
      <c r="Y96" s="70">
        <f t="shared" si="117"/>
        <v>0.13</v>
      </c>
      <c r="Z96" s="70">
        <f t="shared" si="117"/>
        <v>0.13</v>
      </c>
      <c r="AA96" s="70">
        <f t="shared" si="117"/>
        <v>0.13</v>
      </c>
      <c r="AB96" s="70">
        <f t="shared" si="117"/>
        <v>0.13</v>
      </c>
      <c r="AC96" s="70">
        <f t="shared" si="117"/>
        <v>0.13</v>
      </c>
      <c r="AD96" s="70">
        <f t="shared" si="117"/>
        <v>0.13</v>
      </c>
      <c r="AE96" s="70">
        <f t="shared" si="117"/>
        <v>0.13</v>
      </c>
      <c r="AF96" s="70">
        <f t="shared" si="118"/>
        <v>0.13</v>
      </c>
      <c r="AG96" s="240">
        <f>'Data Non-Energy-Sector'!E70</f>
        <v>0.13</v>
      </c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</row>
    <row r="97" spans="2:114" x14ac:dyDescent="0.2">
      <c r="B97" s="236" t="str">
        <f t="shared" si="116"/>
        <v>Catalysts</v>
      </c>
      <c r="C97" s="65" t="s">
        <v>96</v>
      </c>
      <c r="D97" s="70">
        <f t="shared" si="117"/>
        <v>7.0000000000000007E-2</v>
      </c>
      <c r="E97" s="70">
        <f t="shared" si="117"/>
        <v>7.0000000000000007E-2</v>
      </c>
      <c r="F97" s="70">
        <f t="shared" si="117"/>
        <v>7.0000000000000007E-2</v>
      </c>
      <c r="G97" s="70">
        <f t="shared" si="117"/>
        <v>7.0000000000000007E-2</v>
      </c>
      <c r="H97" s="70">
        <f t="shared" si="117"/>
        <v>7.0000000000000007E-2</v>
      </c>
      <c r="I97" s="70">
        <f t="shared" si="117"/>
        <v>7.0000000000000007E-2</v>
      </c>
      <c r="J97" s="70">
        <f t="shared" si="117"/>
        <v>7.0000000000000007E-2</v>
      </c>
      <c r="K97" s="70">
        <f t="shared" si="117"/>
        <v>7.0000000000000007E-2</v>
      </c>
      <c r="L97" s="70">
        <f t="shared" si="117"/>
        <v>7.0000000000000007E-2</v>
      </c>
      <c r="M97" s="70">
        <f t="shared" si="117"/>
        <v>7.0000000000000007E-2</v>
      </c>
      <c r="N97" s="70">
        <f t="shared" si="117"/>
        <v>7.0000000000000007E-2</v>
      </c>
      <c r="O97" s="70">
        <f t="shared" si="117"/>
        <v>7.0000000000000007E-2</v>
      </c>
      <c r="P97" s="70">
        <f t="shared" si="117"/>
        <v>7.0000000000000007E-2</v>
      </c>
      <c r="Q97" s="70">
        <f t="shared" si="117"/>
        <v>7.0000000000000007E-2</v>
      </c>
      <c r="R97" s="70">
        <f t="shared" si="117"/>
        <v>7.0000000000000007E-2</v>
      </c>
      <c r="S97" s="70">
        <f t="shared" si="117"/>
        <v>7.0000000000000007E-2</v>
      </c>
      <c r="T97" s="70">
        <f t="shared" si="117"/>
        <v>7.0000000000000007E-2</v>
      </c>
      <c r="U97" s="70">
        <f t="shared" si="117"/>
        <v>7.0000000000000007E-2</v>
      </c>
      <c r="V97" s="70">
        <f t="shared" si="117"/>
        <v>7.0000000000000007E-2</v>
      </c>
      <c r="W97" s="70">
        <f t="shared" si="117"/>
        <v>7.0000000000000007E-2</v>
      </c>
      <c r="X97" s="70">
        <f t="shared" si="117"/>
        <v>7.0000000000000007E-2</v>
      </c>
      <c r="Y97" s="70">
        <f t="shared" si="117"/>
        <v>7.0000000000000007E-2</v>
      </c>
      <c r="Z97" s="70">
        <f t="shared" si="117"/>
        <v>7.0000000000000007E-2</v>
      </c>
      <c r="AA97" s="70">
        <f t="shared" si="117"/>
        <v>7.0000000000000007E-2</v>
      </c>
      <c r="AB97" s="70">
        <f t="shared" si="117"/>
        <v>7.0000000000000007E-2</v>
      </c>
      <c r="AC97" s="70">
        <f t="shared" si="117"/>
        <v>7.0000000000000007E-2</v>
      </c>
      <c r="AD97" s="70">
        <f t="shared" si="117"/>
        <v>7.0000000000000007E-2</v>
      </c>
      <c r="AE97" s="70">
        <f t="shared" si="117"/>
        <v>7.0000000000000007E-2</v>
      </c>
      <c r="AF97" s="70">
        <f t="shared" si="118"/>
        <v>7.0000000000000007E-2</v>
      </c>
      <c r="AG97" s="240">
        <f>'Data Non-Energy-Sector'!E71</f>
        <v>7.0000000000000007E-2</v>
      </c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</row>
    <row r="98" spans="2:114" x14ac:dyDescent="0.2">
      <c r="B98" s="236" t="str">
        <f t="shared" si="116"/>
        <v>Glass</v>
      </c>
      <c r="C98" s="65" t="s">
        <v>96</v>
      </c>
      <c r="D98" s="70">
        <f t="shared" si="117"/>
        <v>0.09</v>
      </c>
      <c r="E98" s="70">
        <f t="shared" si="117"/>
        <v>0.09</v>
      </c>
      <c r="F98" s="70">
        <f t="shared" si="117"/>
        <v>0.09</v>
      </c>
      <c r="G98" s="70">
        <f t="shared" si="117"/>
        <v>0.09</v>
      </c>
      <c r="H98" s="70">
        <f t="shared" si="117"/>
        <v>0.09</v>
      </c>
      <c r="I98" s="70">
        <f t="shared" si="117"/>
        <v>0.09</v>
      </c>
      <c r="J98" s="70">
        <f t="shared" si="117"/>
        <v>0.09</v>
      </c>
      <c r="K98" s="70">
        <f t="shared" si="117"/>
        <v>0.09</v>
      </c>
      <c r="L98" s="70">
        <f t="shared" si="117"/>
        <v>0.09</v>
      </c>
      <c r="M98" s="70">
        <f t="shared" si="117"/>
        <v>0.09</v>
      </c>
      <c r="N98" s="70">
        <f t="shared" si="117"/>
        <v>0.09</v>
      </c>
      <c r="O98" s="70">
        <f t="shared" si="117"/>
        <v>0.09</v>
      </c>
      <c r="P98" s="70">
        <f t="shared" si="117"/>
        <v>0.09</v>
      </c>
      <c r="Q98" s="70">
        <f t="shared" si="117"/>
        <v>0.09</v>
      </c>
      <c r="R98" s="70">
        <f t="shared" si="117"/>
        <v>0.09</v>
      </c>
      <c r="S98" s="70">
        <f t="shared" si="117"/>
        <v>0.09</v>
      </c>
      <c r="T98" s="70">
        <f t="shared" si="117"/>
        <v>0.09</v>
      </c>
      <c r="U98" s="70">
        <f t="shared" si="117"/>
        <v>0.09</v>
      </c>
      <c r="V98" s="70">
        <f t="shared" si="117"/>
        <v>0.09</v>
      </c>
      <c r="W98" s="70">
        <f t="shared" si="117"/>
        <v>0.09</v>
      </c>
      <c r="X98" s="70">
        <f t="shared" si="117"/>
        <v>0.09</v>
      </c>
      <c r="Y98" s="70">
        <f t="shared" si="117"/>
        <v>0.09</v>
      </c>
      <c r="Z98" s="70">
        <f t="shared" si="117"/>
        <v>0.09</v>
      </c>
      <c r="AA98" s="70">
        <f t="shared" si="117"/>
        <v>0.09</v>
      </c>
      <c r="AB98" s="70">
        <f t="shared" si="117"/>
        <v>0.09</v>
      </c>
      <c r="AC98" s="70">
        <f t="shared" si="117"/>
        <v>0.09</v>
      </c>
      <c r="AD98" s="70">
        <f t="shared" si="117"/>
        <v>0.09</v>
      </c>
      <c r="AE98" s="70">
        <f t="shared" si="117"/>
        <v>0.09</v>
      </c>
      <c r="AF98" s="70">
        <f t="shared" si="118"/>
        <v>0.09</v>
      </c>
      <c r="AG98" s="240">
        <f>'Data Non-Energy-Sector'!E72</f>
        <v>0.09</v>
      </c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</row>
    <row r="99" spans="2:114" x14ac:dyDescent="0.2">
      <c r="B99" s="236" t="str">
        <f t="shared" si="116"/>
        <v>Lasers</v>
      </c>
      <c r="C99" s="65" t="s">
        <v>96</v>
      </c>
      <c r="D99" s="70">
        <f t="shared" si="117"/>
        <v>0.03</v>
      </c>
      <c r="E99" s="70">
        <f t="shared" si="117"/>
        <v>0.03</v>
      </c>
      <c r="F99" s="70">
        <f t="shared" si="117"/>
        <v>0.03</v>
      </c>
      <c r="G99" s="70">
        <f t="shared" si="117"/>
        <v>0.03</v>
      </c>
      <c r="H99" s="70">
        <f t="shared" si="117"/>
        <v>0.03</v>
      </c>
      <c r="I99" s="70">
        <f t="shared" si="117"/>
        <v>0.03</v>
      </c>
      <c r="J99" s="70">
        <f t="shared" si="117"/>
        <v>0.03</v>
      </c>
      <c r="K99" s="70">
        <f t="shared" si="117"/>
        <v>0.03</v>
      </c>
      <c r="L99" s="70">
        <f t="shared" si="117"/>
        <v>0.03</v>
      </c>
      <c r="M99" s="70">
        <f t="shared" si="117"/>
        <v>0.03</v>
      </c>
      <c r="N99" s="70">
        <f t="shared" si="117"/>
        <v>0.03</v>
      </c>
      <c r="O99" s="70">
        <f t="shared" si="117"/>
        <v>0.03</v>
      </c>
      <c r="P99" s="70">
        <f t="shared" si="117"/>
        <v>0.03</v>
      </c>
      <c r="Q99" s="70">
        <f t="shared" si="117"/>
        <v>0.03</v>
      </c>
      <c r="R99" s="70">
        <f t="shared" si="117"/>
        <v>0.03</v>
      </c>
      <c r="S99" s="70">
        <f t="shared" si="117"/>
        <v>0.03</v>
      </c>
      <c r="T99" s="70">
        <f t="shared" si="117"/>
        <v>0.03</v>
      </c>
      <c r="U99" s="70">
        <f t="shared" si="117"/>
        <v>0.03</v>
      </c>
      <c r="V99" s="70">
        <f t="shared" si="117"/>
        <v>0.03</v>
      </c>
      <c r="W99" s="70">
        <f t="shared" si="117"/>
        <v>0.03</v>
      </c>
      <c r="X99" s="70">
        <f t="shared" si="117"/>
        <v>0.03</v>
      </c>
      <c r="Y99" s="70">
        <f t="shared" si="117"/>
        <v>0.03</v>
      </c>
      <c r="Z99" s="70">
        <f t="shared" si="117"/>
        <v>0.03</v>
      </c>
      <c r="AA99" s="70">
        <f t="shared" si="117"/>
        <v>0.03</v>
      </c>
      <c r="AB99" s="70">
        <f t="shared" si="117"/>
        <v>0.03</v>
      </c>
      <c r="AC99" s="70">
        <f t="shared" si="117"/>
        <v>0.03</v>
      </c>
      <c r="AD99" s="70">
        <f t="shared" si="117"/>
        <v>0.03</v>
      </c>
      <c r="AE99" s="70">
        <f t="shared" si="117"/>
        <v>0.03</v>
      </c>
      <c r="AF99" s="70">
        <f t="shared" si="118"/>
        <v>0.03</v>
      </c>
      <c r="AG99" s="240">
        <f>'Data Non-Energy-Sector'!E73</f>
        <v>0.03</v>
      </c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</row>
    <row r="100" spans="2:114" x14ac:dyDescent="0.2">
      <c r="B100" s="64" t="s">
        <v>99</v>
      </c>
      <c r="C100" s="65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</row>
    <row r="101" spans="2:114" x14ac:dyDescent="0.2">
      <c r="B101" s="64" t="s">
        <v>57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5"/>
      <c r="CF101" s="65"/>
      <c r="CG101" s="65"/>
      <c r="CH101" s="65"/>
      <c r="CI101" s="65"/>
      <c r="CJ101" s="65"/>
      <c r="CK101" s="65"/>
      <c r="CL101" s="65"/>
      <c r="CM101" s="65"/>
      <c r="CN101" s="65"/>
      <c r="CO101" s="65"/>
      <c r="CP101" s="65"/>
      <c r="CQ101" s="65"/>
      <c r="CR101" s="65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65"/>
      <c r="DH101" s="65"/>
      <c r="DI101" s="65"/>
      <c r="DJ101" s="65"/>
    </row>
    <row r="102" spans="2:114" x14ac:dyDescent="0.2">
      <c r="B102" s="236" t="str">
        <f>B93</f>
        <v>Magnets</v>
      </c>
      <c r="C102" s="65" t="s">
        <v>2</v>
      </c>
      <c r="D102" s="74">
        <f t="shared" ref="D102:AF102" si="119">D$86*D93</f>
        <v>3401.8194758444033</v>
      </c>
      <c r="E102" s="74">
        <f t="shared" si="119"/>
        <v>3503.1366241643968</v>
      </c>
      <c r="F102" s="74">
        <f t="shared" si="119"/>
        <v>3555.9800821087156</v>
      </c>
      <c r="G102" s="74">
        <f t="shared" si="119"/>
        <v>3619.1676655662527</v>
      </c>
      <c r="H102" s="74">
        <f t="shared" si="119"/>
        <v>3673.178766</v>
      </c>
      <c r="I102" s="74">
        <f t="shared" si="119"/>
        <v>4564.954760483919</v>
      </c>
      <c r="J102" s="74">
        <f t="shared" si="119"/>
        <v>4860.6849693783306</v>
      </c>
      <c r="K102" s="74">
        <f t="shared" si="119"/>
        <v>4583.2808725393525</v>
      </c>
      <c r="L102" s="74">
        <f t="shared" si="119"/>
        <v>4419.4485767342076</v>
      </c>
      <c r="M102" s="74">
        <f t="shared" si="119"/>
        <v>4746.5602482511213</v>
      </c>
      <c r="N102" s="74">
        <f t="shared" si="119"/>
        <v>4849.3345594481098</v>
      </c>
      <c r="O102" s="74">
        <f t="shared" si="119"/>
        <v>4865.3871264520012</v>
      </c>
      <c r="P102" s="74">
        <f t="shared" si="119"/>
        <v>5746.7784854347829</v>
      </c>
      <c r="Q102" s="74">
        <f t="shared" si="119"/>
        <v>5812.8537671978193</v>
      </c>
      <c r="R102" s="74">
        <f t="shared" si="119"/>
        <v>6002.9612688145899</v>
      </c>
      <c r="S102" s="74">
        <f t="shared" si="119"/>
        <v>7263.1491447392509</v>
      </c>
      <c r="T102" s="74">
        <f t="shared" si="119"/>
        <v>7260.1111337273378</v>
      </c>
      <c r="U102" s="74">
        <f t="shared" si="119"/>
        <v>7325.8489737134978</v>
      </c>
      <c r="V102" s="74">
        <f t="shared" si="119"/>
        <v>7359.9918059892761</v>
      </c>
      <c r="W102" s="74">
        <f t="shared" si="119"/>
        <v>7923.8209795408038</v>
      </c>
      <c r="X102" s="74">
        <f t="shared" si="119"/>
        <v>7944.628267477251</v>
      </c>
      <c r="Y102" s="74">
        <f t="shared" si="119"/>
        <v>6534.1776720589705</v>
      </c>
      <c r="Z102" s="74">
        <f t="shared" si="119"/>
        <v>6365.8127873143876</v>
      </c>
      <c r="AA102" s="74">
        <f t="shared" si="119"/>
        <v>6408.8425754424807</v>
      </c>
      <c r="AB102" s="74">
        <f t="shared" si="119"/>
        <v>7170.8041284574265</v>
      </c>
      <c r="AC102" s="74">
        <f t="shared" si="119"/>
        <v>7536.8120655653756</v>
      </c>
      <c r="AD102" s="74">
        <f t="shared" si="119"/>
        <v>7328.2158646600101</v>
      </c>
      <c r="AE102" s="74">
        <f t="shared" si="119"/>
        <v>7337.2964513879479</v>
      </c>
      <c r="AF102" s="74">
        <f t="shared" si="119"/>
        <v>10734.582342932428</v>
      </c>
      <c r="AG102" s="74">
        <f t="shared" ref="AG102" si="120">AG$86*AG93</f>
        <v>11901.496367749949</v>
      </c>
      <c r="AH102" s="74">
        <f t="shared" ref="AH102:AW102" si="121">AG102*(1+AH$89)</f>
        <v>12282.344251517949</v>
      </c>
      <c r="AI102" s="74">
        <f t="shared" si="121"/>
        <v>12675.379267566523</v>
      </c>
      <c r="AJ102" s="74">
        <f t="shared" si="121"/>
        <v>13080.991404128652</v>
      </c>
      <c r="AK102" s="74">
        <f t="shared" si="121"/>
        <v>13499.583129060769</v>
      </c>
      <c r="AL102" s="74">
        <f t="shared" si="121"/>
        <v>13931.569789190715</v>
      </c>
      <c r="AM102" s="74">
        <f t="shared" si="121"/>
        <v>14377.380022444819</v>
      </c>
      <c r="AN102" s="74">
        <f t="shared" si="121"/>
        <v>14837.456183163053</v>
      </c>
      <c r="AO102" s="74">
        <f t="shared" si="121"/>
        <v>15312.25478102427</v>
      </c>
      <c r="AP102" s="74">
        <f t="shared" si="121"/>
        <v>15802.246934017048</v>
      </c>
      <c r="AQ102" s="74">
        <f t="shared" si="121"/>
        <v>16307.918835905593</v>
      </c>
      <c r="AR102" s="74">
        <f t="shared" si="121"/>
        <v>16829.772238654572</v>
      </c>
      <c r="AS102" s="74">
        <f t="shared" si="121"/>
        <v>17368.324950291521</v>
      </c>
      <c r="AT102" s="74">
        <f t="shared" si="121"/>
        <v>17924.111348700848</v>
      </c>
      <c r="AU102" s="74">
        <f t="shared" si="121"/>
        <v>18497.682911859276</v>
      </c>
      <c r="AV102" s="74">
        <f t="shared" si="121"/>
        <v>19089.608765038774</v>
      </c>
      <c r="AW102" s="74">
        <f t="shared" si="121"/>
        <v>19700.476245520014</v>
      </c>
      <c r="AX102" s="74">
        <f t="shared" ref="AW102:BL106" si="122">AW102*(1+AX$89)</f>
        <v>20330.891485376655</v>
      </c>
      <c r="AY102" s="74">
        <f t="shared" si="122"/>
        <v>20981.480012908709</v>
      </c>
      <c r="AZ102" s="74">
        <f t="shared" si="122"/>
        <v>21652.887373321788</v>
      </c>
      <c r="BA102" s="74">
        <f t="shared" si="122"/>
        <v>22345.779769268087</v>
      </c>
      <c r="BB102" s="74">
        <f t="shared" si="122"/>
        <v>23060.844721884667</v>
      </c>
      <c r="BC102" s="74">
        <f t="shared" si="122"/>
        <v>23798.791752984976</v>
      </c>
      <c r="BD102" s="74">
        <f t="shared" si="122"/>
        <v>24560.353089080498</v>
      </c>
      <c r="BE102" s="74">
        <f t="shared" si="122"/>
        <v>25346.284387931075</v>
      </c>
      <c r="BF102" s="74">
        <f t="shared" si="122"/>
        <v>26157.365488344869</v>
      </c>
      <c r="BG102" s="74">
        <f t="shared" si="122"/>
        <v>26994.401183971906</v>
      </c>
      <c r="BH102" s="74">
        <f t="shared" si="122"/>
        <v>27858.222021859008</v>
      </c>
      <c r="BI102" s="74">
        <f t="shared" si="122"/>
        <v>28749.685126558496</v>
      </c>
      <c r="BJ102" s="74">
        <f t="shared" si="122"/>
        <v>29669.67505060837</v>
      </c>
      <c r="BK102" s="74">
        <f t="shared" si="122"/>
        <v>30619.104652227838</v>
      </c>
      <c r="BL102" s="74">
        <f t="shared" si="122"/>
        <v>31598.916001099129</v>
      </c>
      <c r="BM102" s="74">
        <f t="shared" ref="BM102:BM108" si="123">BL102*(1+BM$89)</f>
        <v>32610.081313134302</v>
      </c>
      <c r="BN102" s="74">
        <f t="shared" ref="BN102:BN108" si="124">BM102*(1+BN$89)</f>
        <v>33653.603915154599</v>
      </c>
      <c r="BO102" s="74">
        <f t="shared" ref="BO102:BO108" si="125">BN102*(1+BO$89)</f>
        <v>34730.519240439549</v>
      </c>
      <c r="BP102" s="74">
        <f t="shared" ref="BP102:BP108" si="126">BO102*(1+BP$89)</f>
        <v>35841.895856133619</v>
      </c>
      <c r="BQ102" s="74">
        <f t="shared" ref="BQ102:BQ108" si="127">BP102*(1+BQ$89)</f>
        <v>36988.836523529899</v>
      </c>
      <c r="BR102" s="74">
        <f t="shared" ref="BR102:BR108" si="128">BQ102*(1+BR$89)</f>
        <v>38172.479292282856</v>
      </c>
      <c r="BS102" s="74">
        <f t="shared" ref="BS102:BS108" si="129">BR102*(1+BS$89)</f>
        <v>39393.998629635906</v>
      </c>
      <c r="BT102" s="74">
        <f t="shared" ref="BT102:BT108" si="130">BS102*(1+BT$89)</f>
        <v>40654.606585784255</v>
      </c>
      <c r="BU102" s="74">
        <f t="shared" ref="BU102:BU108" si="131">BT102*(1+BU$89)</f>
        <v>41955.55399652935</v>
      </c>
      <c r="BV102" s="74">
        <f t="shared" ref="BV102:BV108" si="132">BU102*(1+BV$89)</f>
        <v>43298.131724418294</v>
      </c>
      <c r="BW102" s="74">
        <f t="shared" ref="BW102:BW108" si="133">BV102*(1+BW$89)</f>
        <v>44683.671939599677</v>
      </c>
      <c r="BX102" s="74">
        <f t="shared" ref="BX102:BX108" si="134">BW102*(1+BX$89)</f>
        <v>46113.549441666866</v>
      </c>
      <c r="BY102" s="74">
        <f t="shared" ref="BY102:BY108" si="135">BX102*(1+BY$89)</f>
        <v>47589.183023800208</v>
      </c>
      <c r="BZ102" s="74">
        <f t="shared" ref="BZ102:BZ108" si="136">BY102*(1+BZ$89)</f>
        <v>49112.036880561813</v>
      </c>
      <c r="CA102" s="74">
        <f t="shared" ref="CA102:CA108" si="137">BZ102*(1+CA$89)</f>
        <v>50683.622060739792</v>
      </c>
      <c r="CB102" s="74">
        <f t="shared" ref="CB102:CB108" si="138">CA102*(1+CB$89)</f>
        <v>52305.49796668347</v>
      </c>
      <c r="CC102" s="74">
        <f t="shared" ref="CC102:CC108" si="139">CB102*(1+CC$89)</f>
        <v>53979.273901617344</v>
      </c>
      <c r="CD102" s="74">
        <f t="shared" ref="CD102:CD108" si="140">CC102*(1+CD$89)</f>
        <v>55706.610666469103</v>
      </c>
      <c r="CE102" s="74">
        <f t="shared" ref="CE102:CE108" si="141">CD102*(1+CE$89)</f>
        <v>57489.22220779612</v>
      </c>
      <c r="CF102" s="74">
        <f t="shared" ref="CF102:CF108" si="142">CE102*(1+CF$89)</f>
        <v>59328.8773184456</v>
      </c>
      <c r="CG102" s="74">
        <f t="shared" ref="CG102:CG108" si="143">CF102*(1+CG$89)</f>
        <v>61227.40139263586</v>
      </c>
      <c r="CH102" s="74">
        <f t="shared" ref="CH102:CH108" si="144">CG102*(1+CH$89)</f>
        <v>63186.678237200213</v>
      </c>
      <c r="CI102" s="74">
        <f t="shared" ref="CI102:CI108" si="145">CH102*(1+CI$89)</f>
        <v>65208.651940790623</v>
      </c>
      <c r="CJ102" s="74">
        <f t="shared" ref="CJ102:CJ108" si="146">CI102*(1+CJ$89)</f>
        <v>67295.328802895921</v>
      </c>
      <c r="CK102" s="74">
        <f t="shared" ref="CK102:CK108" si="147">CJ102*(1+CK$89)</f>
        <v>69448.779324588599</v>
      </c>
      <c r="CL102" s="74">
        <f t="shared" ref="CL102:CL108" si="148">CK102*(1+CL$89)</f>
        <v>71671.14026297543</v>
      </c>
      <c r="CM102" s="74">
        <f t="shared" ref="CM102:CM108" si="149">CL102*(1+CM$89)</f>
        <v>73964.61675139064</v>
      </c>
      <c r="CN102" s="74">
        <f t="shared" ref="CN102:CN108" si="150">CM102*(1+CN$89)</f>
        <v>76331.48448743514</v>
      </c>
      <c r="CO102" s="74">
        <f t="shared" ref="CO102:CO108" si="151">CN102*(1+CO$89)</f>
        <v>78774.09199103307</v>
      </c>
      <c r="CP102" s="74">
        <f t="shared" ref="CP102:CP108" si="152">CO102*(1+CP$89)</f>
        <v>81294.862934746125</v>
      </c>
      <c r="CQ102" s="74">
        <f t="shared" ref="CQ102:CQ108" si="153">CP102*(1+CQ$89)</f>
        <v>83896.298548658</v>
      </c>
      <c r="CR102" s="74">
        <f t="shared" ref="CR102:CR108" si="154">CQ102*(1+CR$89)</f>
        <v>86580.980102215064</v>
      </c>
      <c r="CS102" s="74">
        <f t="shared" ref="CS102:CS108" si="155">CR102*(1+CS$89)</f>
        <v>89351.571465485948</v>
      </c>
      <c r="CT102" s="74">
        <f t="shared" ref="CT102:CT108" si="156">CS102*(1+CT$89)</f>
        <v>92210.821752381496</v>
      </c>
      <c r="CU102" s="74">
        <f t="shared" ref="CU102:CU108" si="157">CT102*(1+CU$89)</f>
        <v>95161.568048457702</v>
      </c>
      <c r="CV102" s="74">
        <f t="shared" ref="CV102:CV108" si="158">CU102*(1+CV$89)</f>
        <v>98206.738226008354</v>
      </c>
      <c r="CW102" s="74">
        <f t="shared" ref="CW102:CW108" si="159">CV102*(1+CW$89)</f>
        <v>101349.35384924062</v>
      </c>
      <c r="CX102" s="74">
        <f t="shared" ref="CX102:CX108" si="160">CW102*(1+CX$89)</f>
        <v>104592.53317241633</v>
      </c>
      <c r="CY102" s="74">
        <f t="shared" ref="CY102:CY108" si="161">CX102*(1+CY$89)</f>
        <v>107939.49423393366</v>
      </c>
      <c r="CZ102" s="74">
        <f t="shared" ref="CZ102:CZ108" si="162">CY102*(1+CZ$89)</f>
        <v>111393.55804941953</v>
      </c>
      <c r="DA102" s="74">
        <f t="shared" ref="DA102:DA108" si="163">CZ102*(1+DA$89)</f>
        <v>114958.15190700095</v>
      </c>
      <c r="DB102" s="74">
        <f t="shared" ref="DB102:DB108" si="164">DA102*(1+DB$89)</f>
        <v>118636.81276802499</v>
      </c>
      <c r="DC102" s="74">
        <f t="shared" ref="DC102:DC108" si="165">DB102*(1+DC$89)</f>
        <v>122433.1907766018</v>
      </c>
      <c r="DD102" s="74">
        <f t="shared" ref="DD102:DD108" si="166">DC102*(1+DD$89)</f>
        <v>126351.05288145306</v>
      </c>
      <c r="DE102" s="74">
        <f t="shared" ref="DE102:DE108" si="167">DD102*(1+DE$89)</f>
        <v>130394.28657365956</v>
      </c>
      <c r="DF102" s="74">
        <f t="shared" ref="DF102:DF108" si="168">DE102*(1+DF$89)</f>
        <v>134566.90374401666</v>
      </c>
      <c r="DG102" s="74">
        <f t="shared" ref="DG102:DG108" si="169">DF102*(1+DG$89)</f>
        <v>138873.04466382519</v>
      </c>
      <c r="DH102" s="74">
        <f t="shared" ref="DH102:DH108" si="170">DG102*(1+DH$89)</f>
        <v>143316.98209306761</v>
      </c>
      <c r="DI102" s="74">
        <f t="shared" ref="DI102:DI108" si="171">DH102*(1+DI$89)</f>
        <v>147903.12552004578</v>
      </c>
      <c r="DJ102" s="74">
        <f t="shared" ref="DJ102:DJ108" si="172">DI102*(1+DJ$89)</f>
        <v>152636.02553668726</v>
      </c>
    </row>
    <row r="103" spans="2:114" x14ac:dyDescent="0.2">
      <c r="B103" s="236" t="str">
        <f t="shared" ref="B103:B108" si="173">B94</f>
        <v>Ceramics</v>
      </c>
      <c r="C103" s="65" t="s">
        <v>2</v>
      </c>
      <c r="D103" s="74">
        <f t="shared" ref="D103:AF103" si="174">D$86*D94</f>
        <v>995.65448073494736</v>
      </c>
      <c r="E103" s="74">
        <f t="shared" si="174"/>
        <v>1025.3082802432382</v>
      </c>
      <c r="F103" s="74">
        <f t="shared" si="174"/>
        <v>1040.7746581781607</v>
      </c>
      <c r="G103" s="74">
        <f t="shared" si="174"/>
        <v>1059.2685850437813</v>
      </c>
      <c r="H103" s="74">
        <f t="shared" si="174"/>
        <v>1075.076712</v>
      </c>
      <c r="I103" s="74">
        <f t="shared" si="174"/>
        <v>1336.0843201416349</v>
      </c>
      <c r="J103" s="74">
        <f t="shared" si="174"/>
        <v>1422.639503232682</v>
      </c>
      <c r="K103" s="74">
        <f t="shared" si="174"/>
        <v>1341.4480602554204</v>
      </c>
      <c r="L103" s="74">
        <f t="shared" si="174"/>
        <v>1293.497144410012</v>
      </c>
      <c r="M103" s="74">
        <f t="shared" si="174"/>
        <v>1389.2371458295963</v>
      </c>
      <c r="N103" s="74">
        <f t="shared" si="174"/>
        <v>1419.3174320335931</v>
      </c>
      <c r="O103" s="74">
        <f t="shared" si="174"/>
        <v>1424.0157443274152</v>
      </c>
      <c r="P103" s="74">
        <f t="shared" si="174"/>
        <v>1681.9839469565218</v>
      </c>
      <c r="Q103" s="74">
        <f t="shared" si="174"/>
        <v>1701.323053813996</v>
      </c>
      <c r="R103" s="74">
        <f t="shared" si="174"/>
        <v>1756.9642737993922</v>
      </c>
      <c r="S103" s="74">
        <f t="shared" si="174"/>
        <v>2125.7997496797807</v>
      </c>
      <c r="T103" s="74">
        <f t="shared" si="174"/>
        <v>2124.9105757250745</v>
      </c>
      <c r="U103" s="74">
        <f t="shared" si="174"/>
        <v>2144.1509191356581</v>
      </c>
      <c r="V103" s="74">
        <f t="shared" si="174"/>
        <v>2154.1439432163734</v>
      </c>
      <c r="W103" s="74">
        <f t="shared" si="174"/>
        <v>2319.1671159631624</v>
      </c>
      <c r="X103" s="74">
        <f t="shared" si="174"/>
        <v>2325.2570538957807</v>
      </c>
      <c r="Y103" s="74">
        <f t="shared" si="174"/>
        <v>1912.4422454806743</v>
      </c>
      <c r="Z103" s="74">
        <f t="shared" si="174"/>
        <v>1863.1647182383574</v>
      </c>
      <c r="AA103" s="74">
        <f t="shared" si="174"/>
        <v>1875.7588025685309</v>
      </c>
      <c r="AB103" s="74">
        <f t="shared" si="174"/>
        <v>2098.7719400363198</v>
      </c>
      <c r="AC103" s="74">
        <f t="shared" si="174"/>
        <v>2205.8962143118174</v>
      </c>
      <c r="AD103" s="74">
        <f t="shared" si="174"/>
        <v>2144.8436677053687</v>
      </c>
      <c r="AE103" s="74">
        <f t="shared" si="174"/>
        <v>2147.5014004062286</v>
      </c>
      <c r="AF103" s="74">
        <f t="shared" si="174"/>
        <v>3141.8289784192475</v>
      </c>
      <c r="AG103" s="74">
        <f t="shared" ref="AG103" si="175">AG$86*AG94</f>
        <v>3483.3647905609605</v>
      </c>
      <c r="AH103" s="74">
        <f t="shared" ref="AH103:AV106" si="176">AG103*(1+AH$89)</f>
        <v>3594.8324638589115</v>
      </c>
      <c r="AI103" s="74">
        <f t="shared" si="176"/>
        <v>3709.867102702397</v>
      </c>
      <c r="AJ103" s="74">
        <f t="shared" si="176"/>
        <v>3828.5828499888739</v>
      </c>
      <c r="AK103" s="74">
        <f t="shared" si="176"/>
        <v>3951.097501188518</v>
      </c>
      <c r="AL103" s="74">
        <f t="shared" si="176"/>
        <v>4077.5326212265509</v>
      </c>
      <c r="AM103" s="74">
        <f t="shared" si="176"/>
        <v>4208.013665105801</v>
      </c>
      <c r="AN103" s="74">
        <f t="shared" si="176"/>
        <v>4342.6701023891865</v>
      </c>
      <c r="AO103" s="74">
        <f t="shared" si="176"/>
        <v>4481.6355456656402</v>
      </c>
      <c r="AP103" s="74">
        <f t="shared" si="176"/>
        <v>4625.0478831269411</v>
      </c>
      <c r="AQ103" s="74">
        <f t="shared" si="176"/>
        <v>4773.0494153870031</v>
      </c>
      <c r="AR103" s="74">
        <f t="shared" si="176"/>
        <v>4925.7869966793878</v>
      </c>
      <c r="AS103" s="74">
        <f t="shared" si="176"/>
        <v>5083.4121805731284</v>
      </c>
      <c r="AT103" s="74">
        <f t="shared" si="176"/>
        <v>5246.0813703514686</v>
      </c>
      <c r="AU103" s="74">
        <f t="shared" si="176"/>
        <v>5413.9559742027159</v>
      </c>
      <c r="AV103" s="74">
        <f t="shared" si="176"/>
        <v>5587.2025653772025</v>
      </c>
      <c r="AW103" s="74">
        <f t="shared" si="122"/>
        <v>5765.9930474692728</v>
      </c>
      <c r="AX103" s="74">
        <f t="shared" si="122"/>
        <v>5950.5048249882893</v>
      </c>
      <c r="AY103" s="74">
        <f t="shared" si="122"/>
        <v>6140.9209793879145</v>
      </c>
      <c r="AZ103" s="74">
        <f t="shared" si="122"/>
        <v>6337.4304507283277</v>
      </c>
      <c r="BA103" s="74">
        <f t="shared" si="122"/>
        <v>6540.2282251516344</v>
      </c>
      <c r="BB103" s="74">
        <f t="shared" si="122"/>
        <v>6749.5155283564873</v>
      </c>
      <c r="BC103" s="74">
        <f t="shared" si="122"/>
        <v>6965.5000252638947</v>
      </c>
      <c r="BD103" s="74">
        <f t="shared" si="122"/>
        <v>7188.3960260723397</v>
      </c>
      <c r="BE103" s="74">
        <f t="shared" si="122"/>
        <v>7418.4246989066551</v>
      </c>
      <c r="BF103" s="74">
        <f t="shared" si="122"/>
        <v>7655.8142892716678</v>
      </c>
      <c r="BG103" s="74">
        <f t="shared" si="122"/>
        <v>7900.8003465283618</v>
      </c>
      <c r="BH103" s="74">
        <f t="shared" si="122"/>
        <v>8153.6259576172697</v>
      </c>
      <c r="BI103" s="74">
        <f t="shared" si="122"/>
        <v>8414.5419882610222</v>
      </c>
      <c r="BJ103" s="74">
        <f t="shared" si="122"/>
        <v>8683.8073318853749</v>
      </c>
      <c r="BK103" s="74">
        <f t="shared" si="122"/>
        <v>8961.6891665057065</v>
      </c>
      <c r="BL103" s="74">
        <f t="shared" si="122"/>
        <v>9248.4632198338895</v>
      </c>
      <c r="BM103" s="74">
        <f t="shared" si="123"/>
        <v>9544.4140428685751</v>
      </c>
      <c r="BN103" s="74">
        <f t="shared" si="124"/>
        <v>9849.8352922403701</v>
      </c>
      <c r="BO103" s="74">
        <f t="shared" si="125"/>
        <v>10165.030021592062</v>
      </c>
      <c r="BP103" s="74">
        <f t="shared" si="126"/>
        <v>10490.310982283008</v>
      </c>
      <c r="BQ103" s="74">
        <f t="shared" si="127"/>
        <v>10826.000933716065</v>
      </c>
      <c r="BR103" s="74">
        <f t="shared" si="128"/>
        <v>11172.43296359498</v>
      </c>
      <c r="BS103" s="74">
        <f t="shared" si="129"/>
        <v>11529.950818430019</v>
      </c>
      <c r="BT103" s="74">
        <f t="shared" si="130"/>
        <v>11898.909244619781</v>
      </c>
      <c r="BU103" s="74">
        <f t="shared" si="131"/>
        <v>12279.674340447615</v>
      </c>
      <c r="BV103" s="74">
        <f t="shared" si="132"/>
        <v>12672.623919341939</v>
      </c>
      <c r="BW103" s="74">
        <f t="shared" si="133"/>
        <v>13078.147884760881</v>
      </c>
      <c r="BX103" s="74">
        <f t="shared" si="134"/>
        <v>13496.64861707323</v>
      </c>
      <c r="BY103" s="74">
        <f t="shared" si="135"/>
        <v>13928.541372819573</v>
      </c>
      <c r="BZ103" s="74">
        <f t="shared" si="136"/>
        <v>14374.2546967498</v>
      </c>
      <c r="CA103" s="74">
        <f t="shared" si="137"/>
        <v>14834.230847045794</v>
      </c>
      <c r="CB103" s="74">
        <f t="shared" si="138"/>
        <v>15308.92623415126</v>
      </c>
      <c r="CC103" s="74">
        <f t="shared" si="139"/>
        <v>15798.811873644101</v>
      </c>
      <c r="CD103" s="74">
        <f t="shared" si="140"/>
        <v>16304.373853600713</v>
      </c>
      <c r="CE103" s="74">
        <f t="shared" si="141"/>
        <v>16826.113816915935</v>
      </c>
      <c r="CF103" s="74">
        <f t="shared" si="142"/>
        <v>17364.549459057245</v>
      </c>
      <c r="CG103" s="74">
        <f t="shared" si="143"/>
        <v>17920.215041747077</v>
      </c>
      <c r="CH103" s="74">
        <f t="shared" si="144"/>
        <v>18493.661923082982</v>
      </c>
      <c r="CI103" s="74">
        <f t="shared" si="145"/>
        <v>19085.459104621637</v>
      </c>
      <c r="CJ103" s="74">
        <f t="shared" si="146"/>
        <v>19696.193795969531</v>
      </c>
      <c r="CK103" s="74">
        <f t="shared" si="147"/>
        <v>20326.471997440556</v>
      </c>
      <c r="CL103" s="74">
        <f t="shared" si="148"/>
        <v>20976.919101358653</v>
      </c>
      <c r="CM103" s="74">
        <f t="shared" si="149"/>
        <v>21648.180512602132</v>
      </c>
      <c r="CN103" s="74">
        <f t="shared" si="150"/>
        <v>22340.922289005401</v>
      </c>
      <c r="CO103" s="74">
        <f t="shared" si="151"/>
        <v>23055.831802253575</v>
      </c>
      <c r="CP103" s="74">
        <f t="shared" si="152"/>
        <v>23793.61841992569</v>
      </c>
      <c r="CQ103" s="74">
        <f t="shared" si="153"/>
        <v>24555.014209363311</v>
      </c>
      <c r="CR103" s="74">
        <f t="shared" si="154"/>
        <v>25340.774664062938</v>
      </c>
      <c r="CS103" s="74">
        <f t="shared" si="155"/>
        <v>26151.67945331295</v>
      </c>
      <c r="CT103" s="74">
        <f t="shared" si="156"/>
        <v>26988.533195818967</v>
      </c>
      <c r="CU103" s="74">
        <f t="shared" si="157"/>
        <v>27852.166258085173</v>
      </c>
      <c r="CV103" s="74">
        <f t="shared" si="158"/>
        <v>28743.435578343899</v>
      </c>
      <c r="CW103" s="74">
        <f t="shared" si="159"/>
        <v>29663.225516850904</v>
      </c>
      <c r="CX103" s="74">
        <f t="shared" si="160"/>
        <v>30612.448733390134</v>
      </c>
      <c r="CY103" s="74">
        <f t="shared" si="161"/>
        <v>31592.047092858618</v>
      </c>
      <c r="CZ103" s="74">
        <f t="shared" si="162"/>
        <v>32602.992599830093</v>
      </c>
      <c r="DA103" s="74">
        <f t="shared" si="163"/>
        <v>33646.288363024658</v>
      </c>
      <c r="DB103" s="74">
        <f t="shared" si="164"/>
        <v>34722.969590641449</v>
      </c>
      <c r="DC103" s="74">
        <f t="shared" si="165"/>
        <v>35834.104617541976</v>
      </c>
      <c r="DD103" s="74">
        <f t="shared" si="166"/>
        <v>36980.795965303318</v>
      </c>
      <c r="DE103" s="74">
        <f t="shared" si="167"/>
        <v>38164.181436193023</v>
      </c>
      <c r="DF103" s="74">
        <f t="shared" si="168"/>
        <v>39385.435242151201</v>
      </c>
      <c r="DG103" s="74">
        <f t="shared" si="169"/>
        <v>40645.769169900042</v>
      </c>
      <c r="DH103" s="74">
        <f t="shared" si="170"/>
        <v>41946.433783336848</v>
      </c>
      <c r="DI103" s="74">
        <f t="shared" si="171"/>
        <v>43288.71966440363</v>
      </c>
      <c r="DJ103" s="74">
        <f t="shared" si="172"/>
        <v>44673.95869366455</v>
      </c>
    </row>
    <row r="104" spans="2:114" x14ac:dyDescent="0.2">
      <c r="B104" s="236" t="str">
        <f t="shared" si="173"/>
        <v>Batteries</v>
      </c>
      <c r="C104" s="65" t="s">
        <v>2</v>
      </c>
      <c r="D104" s="74">
        <f t="shared" ref="D104:AF104" si="177">D$86*D95</f>
        <v>1244.5681009186842</v>
      </c>
      <c r="E104" s="74">
        <f t="shared" si="177"/>
        <v>1281.6353503040475</v>
      </c>
      <c r="F104" s="74">
        <f t="shared" si="177"/>
        <v>1300.9683227227008</v>
      </c>
      <c r="G104" s="74">
        <f t="shared" si="177"/>
        <v>1324.0857313047266</v>
      </c>
      <c r="H104" s="74">
        <f t="shared" si="177"/>
        <v>1343.8458900000001</v>
      </c>
      <c r="I104" s="74">
        <f t="shared" si="177"/>
        <v>1670.1054001770437</v>
      </c>
      <c r="J104" s="74">
        <f t="shared" si="177"/>
        <v>1778.2993790408527</v>
      </c>
      <c r="K104" s="74">
        <f t="shared" si="177"/>
        <v>1676.8100753192755</v>
      </c>
      <c r="L104" s="74">
        <f t="shared" si="177"/>
        <v>1616.871430512515</v>
      </c>
      <c r="M104" s="74">
        <f t="shared" si="177"/>
        <v>1736.5464322869955</v>
      </c>
      <c r="N104" s="74">
        <f t="shared" si="177"/>
        <v>1774.1467900419916</v>
      </c>
      <c r="O104" s="74">
        <f t="shared" si="177"/>
        <v>1780.0196804092689</v>
      </c>
      <c r="P104" s="74">
        <f t="shared" si="177"/>
        <v>2102.4799336956521</v>
      </c>
      <c r="Q104" s="74">
        <f t="shared" si="177"/>
        <v>2126.653817267495</v>
      </c>
      <c r="R104" s="74">
        <f t="shared" si="177"/>
        <v>2196.2053422492404</v>
      </c>
      <c r="S104" s="74">
        <f t="shared" si="177"/>
        <v>2657.2496870997261</v>
      </c>
      <c r="T104" s="74">
        <f t="shared" si="177"/>
        <v>2656.1382196563432</v>
      </c>
      <c r="U104" s="74">
        <f t="shared" si="177"/>
        <v>2680.1886489195726</v>
      </c>
      <c r="V104" s="74">
        <f t="shared" si="177"/>
        <v>2692.6799290204667</v>
      </c>
      <c r="W104" s="74">
        <f t="shared" si="177"/>
        <v>2898.9588949539529</v>
      </c>
      <c r="X104" s="74">
        <f t="shared" si="177"/>
        <v>2906.5713173697263</v>
      </c>
      <c r="Y104" s="74">
        <f t="shared" si="177"/>
        <v>2390.5528068508429</v>
      </c>
      <c r="Z104" s="74">
        <f t="shared" si="177"/>
        <v>2328.9558977979468</v>
      </c>
      <c r="AA104" s="74">
        <f t="shared" si="177"/>
        <v>2344.6985032106636</v>
      </c>
      <c r="AB104" s="74">
        <f t="shared" si="177"/>
        <v>2623.4649250453999</v>
      </c>
      <c r="AC104" s="74">
        <f t="shared" si="177"/>
        <v>2757.3702678897716</v>
      </c>
      <c r="AD104" s="74">
        <f t="shared" si="177"/>
        <v>2681.0545846317114</v>
      </c>
      <c r="AE104" s="74">
        <f t="shared" si="177"/>
        <v>2684.3767505077858</v>
      </c>
      <c r="AF104" s="74">
        <f t="shared" si="177"/>
        <v>3927.2862230240589</v>
      </c>
      <c r="AG104" s="74">
        <f t="shared" ref="AG104" si="178">AG$86*AG95</f>
        <v>4354.2059882012009</v>
      </c>
      <c r="AH104" s="74">
        <f t="shared" si="176"/>
        <v>4493.5405798236397</v>
      </c>
      <c r="AI104" s="74">
        <f t="shared" si="176"/>
        <v>4637.3338783779964</v>
      </c>
      <c r="AJ104" s="74">
        <f t="shared" si="176"/>
        <v>4785.7285624860924</v>
      </c>
      <c r="AK104" s="74">
        <f t="shared" si="176"/>
        <v>4938.8718764856476</v>
      </c>
      <c r="AL104" s="74">
        <f t="shared" si="176"/>
        <v>5096.9157765331884</v>
      </c>
      <c r="AM104" s="74">
        <f t="shared" si="176"/>
        <v>5260.0170813822506</v>
      </c>
      <c r="AN104" s="74">
        <f t="shared" si="176"/>
        <v>5428.3376279864824</v>
      </c>
      <c r="AO104" s="74">
        <f t="shared" si="176"/>
        <v>5602.0444320820498</v>
      </c>
      <c r="AP104" s="74">
        <f t="shared" si="176"/>
        <v>5781.3098539086759</v>
      </c>
      <c r="AQ104" s="74">
        <f t="shared" si="176"/>
        <v>5966.3117692337537</v>
      </c>
      <c r="AR104" s="74">
        <f t="shared" si="176"/>
        <v>6157.2337458492339</v>
      </c>
      <c r="AS104" s="74">
        <f t="shared" si="176"/>
        <v>6354.2652257164091</v>
      </c>
      <c r="AT104" s="74">
        <f t="shared" si="176"/>
        <v>6557.601712939334</v>
      </c>
      <c r="AU104" s="74">
        <f t="shared" si="176"/>
        <v>6767.444967753393</v>
      </c>
      <c r="AV104" s="74">
        <f t="shared" si="176"/>
        <v>6984.0032067215016</v>
      </c>
      <c r="AW104" s="74">
        <f t="shared" si="122"/>
        <v>7207.4913093365894</v>
      </c>
      <c r="AX104" s="74">
        <f t="shared" si="122"/>
        <v>7438.1310312353608</v>
      </c>
      <c r="AY104" s="74">
        <f t="shared" si="122"/>
        <v>7676.1512242348927</v>
      </c>
      <c r="AZ104" s="74">
        <f t="shared" si="122"/>
        <v>7921.7880634104094</v>
      </c>
      <c r="BA104" s="74">
        <f t="shared" si="122"/>
        <v>8175.2852814395428</v>
      </c>
      <c r="BB104" s="74">
        <f t="shared" si="122"/>
        <v>8436.8944104456077</v>
      </c>
      <c r="BC104" s="74">
        <f t="shared" si="122"/>
        <v>8706.8750315798679</v>
      </c>
      <c r="BD104" s="74">
        <f t="shared" si="122"/>
        <v>8985.4950325904247</v>
      </c>
      <c r="BE104" s="74">
        <f t="shared" si="122"/>
        <v>9273.0308736333191</v>
      </c>
      <c r="BF104" s="74">
        <f t="shared" si="122"/>
        <v>9569.7678615895857</v>
      </c>
      <c r="BG104" s="74">
        <f t="shared" si="122"/>
        <v>9876.0004331604523</v>
      </c>
      <c r="BH104" s="74">
        <f t="shared" si="122"/>
        <v>10192.032447021587</v>
      </c>
      <c r="BI104" s="74">
        <f t="shared" si="122"/>
        <v>10518.177485326278</v>
      </c>
      <c r="BJ104" s="74">
        <f t="shared" si="122"/>
        <v>10854.75916485672</v>
      </c>
      <c r="BK104" s="74">
        <f t="shared" si="122"/>
        <v>11202.111458132134</v>
      </c>
      <c r="BL104" s="74">
        <f t="shared" si="122"/>
        <v>11560.579024792363</v>
      </c>
      <c r="BM104" s="74">
        <f t="shared" si="123"/>
        <v>11930.51755358572</v>
      </c>
      <c r="BN104" s="74">
        <f t="shared" si="124"/>
        <v>12312.294115300463</v>
      </c>
      <c r="BO104" s="74">
        <f t="shared" si="125"/>
        <v>12706.287526990078</v>
      </c>
      <c r="BP104" s="74">
        <f t="shared" si="126"/>
        <v>13112.88872785376</v>
      </c>
      <c r="BQ104" s="74">
        <f t="shared" si="127"/>
        <v>13532.501167145081</v>
      </c>
      <c r="BR104" s="74">
        <f t="shared" si="128"/>
        <v>13965.541204493724</v>
      </c>
      <c r="BS104" s="74">
        <f t="shared" si="129"/>
        <v>14412.438523037523</v>
      </c>
      <c r="BT104" s="74">
        <f t="shared" si="130"/>
        <v>14873.636555774723</v>
      </c>
      <c r="BU104" s="74">
        <f t="shared" si="131"/>
        <v>15349.592925559515</v>
      </c>
      <c r="BV104" s="74">
        <f t="shared" si="132"/>
        <v>15840.77989917742</v>
      </c>
      <c r="BW104" s="74">
        <f t="shared" si="133"/>
        <v>16347.684855951098</v>
      </c>
      <c r="BX104" s="74">
        <f t="shared" si="134"/>
        <v>16870.810771341534</v>
      </c>
      <c r="BY104" s="74">
        <f t="shared" si="135"/>
        <v>17410.676716024464</v>
      </c>
      <c r="BZ104" s="74">
        <f t="shared" si="136"/>
        <v>17967.818370937246</v>
      </c>
      <c r="CA104" s="74">
        <f t="shared" si="137"/>
        <v>18542.788558807239</v>
      </c>
      <c r="CB104" s="74">
        <f t="shared" si="138"/>
        <v>19136.157792689071</v>
      </c>
      <c r="CC104" s="74">
        <f t="shared" si="139"/>
        <v>19748.514842055123</v>
      </c>
      <c r="CD104" s="74">
        <f t="shared" si="140"/>
        <v>20380.467317000886</v>
      </c>
      <c r="CE104" s="74">
        <f t="shared" si="141"/>
        <v>21032.642271144916</v>
      </c>
      <c r="CF104" s="74">
        <f t="shared" si="142"/>
        <v>21705.686823821554</v>
      </c>
      <c r="CG104" s="74">
        <f t="shared" si="143"/>
        <v>22400.268802183844</v>
      </c>
      <c r="CH104" s="74">
        <f t="shared" si="144"/>
        <v>23117.077403853727</v>
      </c>
      <c r="CI104" s="74">
        <f t="shared" si="145"/>
        <v>23856.823880777047</v>
      </c>
      <c r="CJ104" s="74">
        <f t="shared" si="146"/>
        <v>24620.242244961912</v>
      </c>
      <c r="CK104" s="74">
        <f t="shared" si="147"/>
        <v>25408.089996800692</v>
      </c>
      <c r="CL104" s="74">
        <f t="shared" si="148"/>
        <v>26221.148876698317</v>
      </c>
      <c r="CM104" s="74">
        <f t="shared" si="149"/>
        <v>27060.225640752662</v>
      </c>
      <c r="CN104" s="74">
        <f t="shared" si="150"/>
        <v>27926.152861256749</v>
      </c>
      <c r="CO104" s="74">
        <f t="shared" si="151"/>
        <v>28819.789752816967</v>
      </c>
      <c r="CP104" s="74">
        <f t="shared" si="152"/>
        <v>29742.02302490711</v>
      </c>
      <c r="CQ104" s="74">
        <f t="shared" si="153"/>
        <v>30693.767761704137</v>
      </c>
      <c r="CR104" s="74">
        <f t="shared" si="154"/>
        <v>31675.968330078671</v>
      </c>
      <c r="CS104" s="74">
        <f t="shared" si="155"/>
        <v>32689.59931664119</v>
      </c>
      <c r="CT104" s="74">
        <f t="shared" si="156"/>
        <v>33735.666494773708</v>
      </c>
      <c r="CU104" s="74">
        <f t="shared" si="157"/>
        <v>34815.20782260647</v>
      </c>
      <c r="CV104" s="74">
        <f t="shared" si="158"/>
        <v>35929.294472929876</v>
      </c>
      <c r="CW104" s="74">
        <f t="shared" si="159"/>
        <v>37079.031896063636</v>
      </c>
      <c r="CX104" s="74">
        <f t="shared" si="160"/>
        <v>38265.560916737675</v>
      </c>
      <c r="CY104" s="74">
        <f t="shared" si="161"/>
        <v>39490.058866073283</v>
      </c>
      <c r="CZ104" s="74">
        <f t="shared" si="162"/>
        <v>40753.740749787627</v>
      </c>
      <c r="DA104" s="74">
        <f t="shared" si="163"/>
        <v>42057.860453780835</v>
      </c>
      <c r="DB104" s="74">
        <f t="shared" si="164"/>
        <v>43403.711988301824</v>
      </c>
      <c r="DC104" s="74">
        <f t="shared" si="165"/>
        <v>44792.630771927485</v>
      </c>
      <c r="DD104" s="74">
        <f t="shared" si="166"/>
        <v>46225.994956629169</v>
      </c>
      <c r="DE104" s="74">
        <f t="shared" si="167"/>
        <v>47705.226795241302</v>
      </c>
      <c r="DF104" s="74">
        <f t="shared" si="168"/>
        <v>49231.794052689023</v>
      </c>
      <c r="DG104" s="74">
        <f t="shared" si="169"/>
        <v>50807.211462375075</v>
      </c>
      <c r="DH104" s="74">
        <f t="shared" si="170"/>
        <v>52433.042229171078</v>
      </c>
      <c r="DI104" s="74">
        <f t="shared" si="171"/>
        <v>54110.899580504556</v>
      </c>
      <c r="DJ104" s="74">
        <f t="shared" si="172"/>
        <v>55842.448367080702</v>
      </c>
    </row>
    <row r="105" spans="2:114" x14ac:dyDescent="0.2">
      <c r="B105" s="236" t="str">
        <f t="shared" si="173"/>
        <v>Metal (excl. Batteries)</v>
      </c>
      <c r="C105" s="65" t="s">
        <v>2</v>
      </c>
      <c r="D105" s="74">
        <f t="shared" ref="D105:AF105" si="179">D$86*D96</f>
        <v>1078.6256874628598</v>
      </c>
      <c r="E105" s="74">
        <f t="shared" si="179"/>
        <v>1110.7506369301746</v>
      </c>
      <c r="F105" s="74">
        <f t="shared" si="179"/>
        <v>1127.5058796930075</v>
      </c>
      <c r="G105" s="74">
        <f t="shared" si="179"/>
        <v>1147.5409671307632</v>
      </c>
      <c r="H105" s="74">
        <f t="shared" si="179"/>
        <v>1164.6664380000002</v>
      </c>
      <c r="I105" s="74">
        <f t="shared" si="179"/>
        <v>1447.424680153438</v>
      </c>
      <c r="J105" s="74">
        <f t="shared" si="179"/>
        <v>1541.1927951687392</v>
      </c>
      <c r="K105" s="74">
        <f t="shared" si="179"/>
        <v>1453.2353986100388</v>
      </c>
      <c r="L105" s="74">
        <f t="shared" si="179"/>
        <v>1401.2885731108463</v>
      </c>
      <c r="M105" s="74">
        <f t="shared" si="179"/>
        <v>1505.006907982063</v>
      </c>
      <c r="N105" s="74">
        <f t="shared" si="179"/>
        <v>1537.5938847030595</v>
      </c>
      <c r="O105" s="74">
        <f t="shared" si="179"/>
        <v>1542.6837230213664</v>
      </c>
      <c r="P105" s="74">
        <f t="shared" si="179"/>
        <v>1822.1492758695654</v>
      </c>
      <c r="Q105" s="74">
        <f t="shared" si="179"/>
        <v>1843.0999749651623</v>
      </c>
      <c r="R105" s="74">
        <f t="shared" si="179"/>
        <v>1903.377963282675</v>
      </c>
      <c r="S105" s="74">
        <f t="shared" si="179"/>
        <v>2302.9497288197626</v>
      </c>
      <c r="T105" s="74">
        <f t="shared" si="179"/>
        <v>2301.9864570354976</v>
      </c>
      <c r="U105" s="74">
        <f t="shared" si="179"/>
        <v>2322.8301623969628</v>
      </c>
      <c r="V105" s="74">
        <f t="shared" si="179"/>
        <v>2333.6559384844049</v>
      </c>
      <c r="W105" s="74">
        <f t="shared" si="179"/>
        <v>2512.4310422934259</v>
      </c>
      <c r="X105" s="74">
        <f t="shared" si="179"/>
        <v>2519.028475053763</v>
      </c>
      <c r="Y105" s="74">
        <f t="shared" si="179"/>
        <v>2071.8124326040638</v>
      </c>
      <c r="Z105" s="74">
        <f t="shared" si="179"/>
        <v>2018.4284447582206</v>
      </c>
      <c r="AA105" s="74">
        <f t="shared" si="179"/>
        <v>2032.0720361159088</v>
      </c>
      <c r="AB105" s="74">
        <f t="shared" si="179"/>
        <v>2273.6696017060135</v>
      </c>
      <c r="AC105" s="74">
        <f t="shared" si="179"/>
        <v>2389.720898837802</v>
      </c>
      <c r="AD105" s="74">
        <f t="shared" si="179"/>
        <v>2323.58064001415</v>
      </c>
      <c r="AE105" s="74">
        <f t="shared" si="179"/>
        <v>2326.459850440081</v>
      </c>
      <c r="AF105" s="74">
        <f t="shared" si="179"/>
        <v>3403.6480599541846</v>
      </c>
      <c r="AG105" s="74">
        <f t="shared" ref="AG105" si="180">AG$86*AG96</f>
        <v>3773.6451897743746</v>
      </c>
      <c r="AH105" s="74">
        <f t="shared" si="176"/>
        <v>3894.4018358471549</v>
      </c>
      <c r="AI105" s="74">
        <f t="shared" si="176"/>
        <v>4019.0226945942641</v>
      </c>
      <c r="AJ105" s="74">
        <f t="shared" si="176"/>
        <v>4147.6314208212807</v>
      </c>
      <c r="AK105" s="74">
        <f t="shared" si="176"/>
        <v>4280.3556262875618</v>
      </c>
      <c r="AL105" s="74">
        <f t="shared" si="176"/>
        <v>4417.3270063287637</v>
      </c>
      <c r="AM105" s="74">
        <f t="shared" si="176"/>
        <v>4558.6814705312845</v>
      </c>
      <c r="AN105" s="74">
        <f t="shared" si="176"/>
        <v>4704.559277588286</v>
      </c>
      <c r="AO105" s="74">
        <f t="shared" si="176"/>
        <v>4855.1051744711112</v>
      </c>
      <c r="AP105" s="74">
        <f t="shared" si="176"/>
        <v>5010.4685400541866</v>
      </c>
      <c r="AQ105" s="74">
        <f t="shared" si="176"/>
        <v>5170.8035333359212</v>
      </c>
      <c r="AR105" s="74">
        <f t="shared" si="176"/>
        <v>5336.2692464026704</v>
      </c>
      <c r="AS105" s="74">
        <f t="shared" si="176"/>
        <v>5507.0298622875562</v>
      </c>
      <c r="AT105" s="74">
        <f t="shared" si="176"/>
        <v>5683.2548178807583</v>
      </c>
      <c r="AU105" s="74">
        <f t="shared" si="176"/>
        <v>5865.1189720529428</v>
      </c>
      <c r="AV105" s="74">
        <f t="shared" si="176"/>
        <v>6052.8027791586373</v>
      </c>
      <c r="AW105" s="74">
        <f t="shared" si="122"/>
        <v>6246.4924680917138</v>
      </c>
      <c r="AX105" s="74">
        <f t="shared" si="122"/>
        <v>6446.3802270706492</v>
      </c>
      <c r="AY105" s="74">
        <f t="shared" si="122"/>
        <v>6652.6643943369099</v>
      </c>
      <c r="AZ105" s="74">
        <f t="shared" si="122"/>
        <v>6865.549654955691</v>
      </c>
      <c r="BA105" s="74">
        <f t="shared" si="122"/>
        <v>7085.247243914273</v>
      </c>
      <c r="BB105" s="74">
        <f t="shared" si="122"/>
        <v>7311.9751557195295</v>
      </c>
      <c r="BC105" s="74">
        <f t="shared" si="122"/>
        <v>7545.9583607025543</v>
      </c>
      <c r="BD105" s="74">
        <f t="shared" si="122"/>
        <v>7787.4290282450365</v>
      </c>
      <c r="BE105" s="74">
        <f t="shared" si="122"/>
        <v>8036.6267571488779</v>
      </c>
      <c r="BF105" s="74">
        <f t="shared" si="122"/>
        <v>8293.7988133776416</v>
      </c>
      <c r="BG105" s="74">
        <f t="shared" si="122"/>
        <v>8559.2003754057259</v>
      </c>
      <c r="BH105" s="74">
        <f t="shared" si="122"/>
        <v>8833.0947874187095</v>
      </c>
      <c r="BI105" s="74">
        <f t="shared" si="122"/>
        <v>9115.753820616108</v>
      </c>
      <c r="BJ105" s="74">
        <f t="shared" si="122"/>
        <v>9407.4579428758243</v>
      </c>
      <c r="BK105" s="74">
        <f t="shared" si="122"/>
        <v>9708.4965970478515</v>
      </c>
      <c r="BL105" s="74">
        <f t="shared" si="122"/>
        <v>10019.168488153384</v>
      </c>
      <c r="BM105" s="74">
        <f t="shared" si="123"/>
        <v>10339.781879774293</v>
      </c>
      <c r="BN105" s="74">
        <f t="shared" si="124"/>
        <v>10670.654899927071</v>
      </c>
      <c r="BO105" s="74">
        <f t="shared" si="125"/>
        <v>11012.115856724737</v>
      </c>
      <c r="BP105" s="74">
        <f t="shared" si="126"/>
        <v>11364.503564139928</v>
      </c>
      <c r="BQ105" s="74">
        <f t="shared" si="127"/>
        <v>11728.167678192407</v>
      </c>
      <c r="BR105" s="74">
        <f t="shared" si="128"/>
        <v>12103.469043894564</v>
      </c>
      <c r="BS105" s="74">
        <f t="shared" si="129"/>
        <v>12490.78005329919</v>
      </c>
      <c r="BT105" s="74">
        <f t="shared" si="130"/>
        <v>12890.485015004764</v>
      </c>
      <c r="BU105" s="74">
        <f t="shared" si="131"/>
        <v>13302.980535484918</v>
      </c>
      <c r="BV105" s="74">
        <f t="shared" si="132"/>
        <v>13728.675912620436</v>
      </c>
      <c r="BW105" s="74">
        <f t="shared" si="133"/>
        <v>14167.993541824291</v>
      </c>
      <c r="BX105" s="74">
        <f t="shared" si="134"/>
        <v>14621.36933516267</v>
      </c>
      <c r="BY105" s="74">
        <f t="shared" si="135"/>
        <v>15089.253153887876</v>
      </c>
      <c r="BZ105" s="74">
        <f t="shared" si="136"/>
        <v>15572.109254812289</v>
      </c>
      <c r="CA105" s="74">
        <f t="shared" si="137"/>
        <v>16070.416750966282</v>
      </c>
      <c r="CB105" s="74">
        <f t="shared" si="138"/>
        <v>16584.670086997205</v>
      </c>
      <c r="CC105" s="74">
        <f t="shared" si="139"/>
        <v>17115.379529781116</v>
      </c>
      <c r="CD105" s="74">
        <f t="shared" si="140"/>
        <v>17663.07167473411</v>
      </c>
      <c r="CE105" s="74">
        <f t="shared" si="141"/>
        <v>18228.289968325604</v>
      </c>
      <c r="CF105" s="74">
        <f t="shared" si="142"/>
        <v>18811.595247312023</v>
      </c>
      <c r="CG105" s="74">
        <f t="shared" si="143"/>
        <v>19413.56629522601</v>
      </c>
      <c r="CH105" s="74">
        <f t="shared" si="144"/>
        <v>20034.800416673243</v>
      </c>
      <c r="CI105" s="74">
        <f t="shared" si="145"/>
        <v>20675.914030006788</v>
      </c>
      <c r="CJ105" s="74">
        <f t="shared" si="146"/>
        <v>21337.543278967005</v>
      </c>
      <c r="CK105" s="74">
        <f t="shared" si="147"/>
        <v>22020.344663893949</v>
      </c>
      <c r="CL105" s="74">
        <f t="shared" si="148"/>
        <v>22724.995693138557</v>
      </c>
      <c r="CM105" s="74">
        <f t="shared" si="149"/>
        <v>23452.195555318991</v>
      </c>
      <c r="CN105" s="74">
        <f t="shared" si="150"/>
        <v>24202.665813089199</v>
      </c>
      <c r="CO105" s="74">
        <f t="shared" si="151"/>
        <v>24977.151119108054</v>
      </c>
      <c r="CP105" s="74">
        <f t="shared" si="152"/>
        <v>25776.419954919511</v>
      </c>
      <c r="CQ105" s="74">
        <f t="shared" si="153"/>
        <v>26601.265393476937</v>
      </c>
      <c r="CR105" s="74">
        <f t="shared" si="154"/>
        <v>27452.5058860682</v>
      </c>
      <c r="CS105" s="74">
        <f t="shared" si="155"/>
        <v>28330.986074422384</v>
      </c>
      <c r="CT105" s="74">
        <f t="shared" si="156"/>
        <v>29237.577628803901</v>
      </c>
      <c r="CU105" s="74">
        <f t="shared" si="157"/>
        <v>30173.180112925627</v>
      </c>
      <c r="CV105" s="74">
        <f t="shared" si="158"/>
        <v>31138.72187653925</v>
      </c>
      <c r="CW105" s="74">
        <f t="shared" si="159"/>
        <v>32135.160976588508</v>
      </c>
      <c r="CX105" s="74">
        <f t="shared" si="160"/>
        <v>33163.486127839344</v>
      </c>
      <c r="CY105" s="74">
        <f t="shared" si="161"/>
        <v>34224.717683930205</v>
      </c>
      <c r="CZ105" s="74">
        <f t="shared" si="162"/>
        <v>35319.908649815974</v>
      </c>
      <c r="DA105" s="74">
        <f t="shared" si="163"/>
        <v>36450.145726610084</v>
      </c>
      <c r="DB105" s="74">
        <f t="shared" si="164"/>
        <v>37616.550389861608</v>
      </c>
      <c r="DC105" s="74">
        <f t="shared" si="165"/>
        <v>38820.280002337182</v>
      </c>
      <c r="DD105" s="74">
        <f t="shared" si="166"/>
        <v>40062.528962411976</v>
      </c>
      <c r="DE105" s="74">
        <f t="shared" si="167"/>
        <v>41344.52988920916</v>
      </c>
      <c r="DF105" s="74">
        <f t="shared" si="168"/>
        <v>42667.554845663857</v>
      </c>
      <c r="DG105" s="74">
        <f t="shared" si="169"/>
        <v>44032.916600725104</v>
      </c>
      <c r="DH105" s="74">
        <f t="shared" si="170"/>
        <v>45441.969931948312</v>
      </c>
      <c r="DI105" s="74">
        <f t="shared" si="171"/>
        <v>46896.112969770656</v>
      </c>
      <c r="DJ105" s="74">
        <f t="shared" si="172"/>
        <v>48396.788584803318</v>
      </c>
    </row>
    <row r="106" spans="2:114" x14ac:dyDescent="0.2">
      <c r="B106" s="236" t="str">
        <f t="shared" si="173"/>
        <v>Catalysts</v>
      </c>
      <c r="C106" s="65" t="s">
        <v>2</v>
      </c>
      <c r="D106" s="74">
        <f t="shared" ref="D106:AF106" si="181">D$86*D97</f>
        <v>580.79844709538611</v>
      </c>
      <c r="E106" s="74">
        <f t="shared" si="181"/>
        <v>598.09649680855557</v>
      </c>
      <c r="F106" s="74">
        <f t="shared" si="181"/>
        <v>607.11855060392713</v>
      </c>
      <c r="G106" s="74">
        <f t="shared" si="181"/>
        <v>617.90667460887255</v>
      </c>
      <c r="H106" s="74">
        <f t="shared" si="181"/>
        <v>627.12808200000018</v>
      </c>
      <c r="I106" s="74">
        <f t="shared" si="181"/>
        <v>779.38252008262043</v>
      </c>
      <c r="J106" s="74">
        <f t="shared" si="181"/>
        <v>829.87304355239803</v>
      </c>
      <c r="K106" s="74">
        <f t="shared" si="181"/>
        <v>782.51136848232863</v>
      </c>
      <c r="L106" s="74">
        <f t="shared" si="181"/>
        <v>754.54000090584043</v>
      </c>
      <c r="M106" s="74">
        <f t="shared" si="181"/>
        <v>810.38833506726473</v>
      </c>
      <c r="N106" s="74">
        <f t="shared" si="181"/>
        <v>827.93516868626284</v>
      </c>
      <c r="O106" s="74">
        <f t="shared" si="181"/>
        <v>830.67585085765893</v>
      </c>
      <c r="P106" s="74">
        <f t="shared" si="181"/>
        <v>981.15730239130448</v>
      </c>
      <c r="Q106" s="74">
        <f t="shared" si="181"/>
        <v>992.43844805816445</v>
      </c>
      <c r="R106" s="74">
        <f t="shared" si="181"/>
        <v>1024.8958263829788</v>
      </c>
      <c r="S106" s="74">
        <f t="shared" si="181"/>
        <v>1240.0498539798723</v>
      </c>
      <c r="T106" s="74">
        <f t="shared" si="181"/>
        <v>1239.5311691729603</v>
      </c>
      <c r="U106" s="74">
        <f t="shared" si="181"/>
        <v>1250.754702829134</v>
      </c>
      <c r="V106" s="74">
        <f t="shared" si="181"/>
        <v>1256.583966876218</v>
      </c>
      <c r="W106" s="74">
        <f t="shared" si="181"/>
        <v>1352.8474843118449</v>
      </c>
      <c r="X106" s="74">
        <f t="shared" si="181"/>
        <v>1356.3999481058725</v>
      </c>
      <c r="Y106" s="74">
        <f t="shared" si="181"/>
        <v>1115.5913098637268</v>
      </c>
      <c r="Z106" s="74">
        <f t="shared" si="181"/>
        <v>1086.846085639042</v>
      </c>
      <c r="AA106" s="74">
        <f t="shared" si="181"/>
        <v>1094.1926348316431</v>
      </c>
      <c r="AB106" s="74">
        <f t="shared" si="181"/>
        <v>1224.2836316878534</v>
      </c>
      <c r="AC106" s="74">
        <f t="shared" si="181"/>
        <v>1286.7727916818935</v>
      </c>
      <c r="AD106" s="74">
        <f t="shared" si="181"/>
        <v>1251.1588061614655</v>
      </c>
      <c r="AE106" s="74">
        <f t="shared" si="181"/>
        <v>1252.7091502369669</v>
      </c>
      <c r="AF106" s="74">
        <f t="shared" si="181"/>
        <v>1832.7335707445611</v>
      </c>
      <c r="AG106" s="74">
        <f t="shared" ref="AG106" si="182">AG$86*AG97</f>
        <v>2031.9627944938941</v>
      </c>
      <c r="AH106" s="74">
        <f t="shared" si="176"/>
        <v>2096.9856039176989</v>
      </c>
      <c r="AI106" s="74">
        <f t="shared" si="176"/>
        <v>2164.0891432430653</v>
      </c>
      <c r="AJ106" s="74">
        <f t="shared" si="176"/>
        <v>2233.3399958268433</v>
      </c>
      <c r="AK106" s="74">
        <f t="shared" si="176"/>
        <v>2304.8068756933021</v>
      </c>
      <c r="AL106" s="74">
        <f t="shared" si="176"/>
        <v>2378.5606957154878</v>
      </c>
      <c r="AM106" s="74">
        <f t="shared" si="176"/>
        <v>2454.6746379783835</v>
      </c>
      <c r="AN106" s="74">
        <f t="shared" si="176"/>
        <v>2533.2242263936919</v>
      </c>
      <c r="AO106" s="74">
        <f t="shared" si="176"/>
        <v>2614.2874016382902</v>
      </c>
      <c r="AP106" s="74">
        <f t="shared" si="176"/>
        <v>2697.9445984907156</v>
      </c>
      <c r="AQ106" s="74">
        <f t="shared" si="176"/>
        <v>2784.2788256424187</v>
      </c>
      <c r="AR106" s="74">
        <f t="shared" si="176"/>
        <v>2873.3757480629761</v>
      </c>
      <c r="AS106" s="74">
        <f t="shared" si="176"/>
        <v>2965.3237720009915</v>
      </c>
      <c r="AT106" s="74">
        <f t="shared" si="176"/>
        <v>3060.2141327050235</v>
      </c>
      <c r="AU106" s="74">
        <f t="shared" si="176"/>
        <v>3158.1409849515844</v>
      </c>
      <c r="AV106" s="74">
        <f t="shared" si="176"/>
        <v>3259.2014964700352</v>
      </c>
      <c r="AW106" s="74">
        <f t="shared" si="122"/>
        <v>3363.4959443570765</v>
      </c>
      <c r="AX106" s="74">
        <f t="shared" si="122"/>
        <v>3471.1278145765032</v>
      </c>
      <c r="AY106" s="74">
        <f t="shared" si="122"/>
        <v>3582.2039046429513</v>
      </c>
      <c r="AZ106" s="74">
        <f t="shared" si="122"/>
        <v>3696.8344295915258</v>
      </c>
      <c r="BA106" s="74">
        <f t="shared" si="122"/>
        <v>3815.1331313384549</v>
      </c>
      <c r="BB106" s="74">
        <f t="shared" si="122"/>
        <v>3937.2173915412855</v>
      </c>
      <c r="BC106" s="74">
        <f t="shared" si="122"/>
        <v>4063.2083480706069</v>
      </c>
      <c r="BD106" s="74">
        <f t="shared" si="122"/>
        <v>4193.2310152088667</v>
      </c>
      <c r="BE106" s="74">
        <f t="shared" si="122"/>
        <v>4327.4144076955508</v>
      </c>
      <c r="BF106" s="74">
        <f t="shared" si="122"/>
        <v>4465.8916687418086</v>
      </c>
      <c r="BG106" s="74">
        <f t="shared" si="122"/>
        <v>4608.8002021415468</v>
      </c>
      <c r="BH106" s="74">
        <f t="shared" si="122"/>
        <v>4756.281808610076</v>
      </c>
      <c r="BI106" s="74">
        <f t="shared" si="122"/>
        <v>4908.4828264855987</v>
      </c>
      <c r="BJ106" s="74">
        <f t="shared" si="122"/>
        <v>5065.5542769331378</v>
      </c>
      <c r="BK106" s="74">
        <f t="shared" si="122"/>
        <v>5227.6520137949983</v>
      </c>
      <c r="BL106" s="74">
        <f t="shared" si="122"/>
        <v>5394.9368782364381</v>
      </c>
      <c r="BM106" s="74">
        <f t="shared" si="123"/>
        <v>5567.5748583400045</v>
      </c>
      <c r="BN106" s="74">
        <f t="shared" si="124"/>
        <v>5745.7372538068848</v>
      </c>
      <c r="BO106" s="74">
        <f t="shared" si="125"/>
        <v>5929.600845928705</v>
      </c>
      <c r="BP106" s="74">
        <f t="shared" si="126"/>
        <v>6119.348072998424</v>
      </c>
      <c r="BQ106" s="74">
        <f t="shared" si="127"/>
        <v>6315.1672113343739</v>
      </c>
      <c r="BR106" s="74">
        <f t="shared" si="128"/>
        <v>6517.2525620970737</v>
      </c>
      <c r="BS106" s="74">
        <f t="shared" si="129"/>
        <v>6725.8046440841799</v>
      </c>
      <c r="BT106" s="74">
        <f t="shared" si="130"/>
        <v>6941.0303926948736</v>
      </c>
      <c r="BU106" s="74">
        <f t="shared" si="131"/>
        <v>7163.1433652611095</v>
      </c>
      <c r="BV106" s="74">
        <f t="shared" si="132"/>
        <v>7392.3639529494649</v>
      </c>
      <c r="BW106" s="74">
        <f t="shared" si="133"/>
        <v>7628.9195994438478</v>
      </c>
      <c r="BX106" s="74">
        <f t="shared" si="134"/>
        <v>7873.0450266260514</v>
      </c>
      <c r="BY106" s="74">
        <f t="shared" si="135"/>
        <v>8124.9824674780848</v>
      </c>
      <c r="BZ106" s="74">
        <f t="shared" si="136"/>
        <v>8384.9819064373842</v>
      </c>
      <c r="CA106" s="74">
        <f t="shared" si="137"/>
        <v>8653.3013274433815</v>
      </c>
      <c r="CB106" s="74">
        <f t="shared" si="138"/>
        <v>8930.2069699215699</v>
      </c>
      <c r="CC106" s="74">
        <f t="shared" si="139"/>
        <v>9215.9735929590606</v>
      </c>
      <c r="CD106" s="74">
        <f t="shared" si="140"/>
        <v>9510.884747933751</v>
      </c>
      <c r="CE106" s="74">
        <f t="shared" si="141"/>
        <v>9815.2330598676308</v>
      </c>
      <c r="CF106" s="74">
        <f t="shared" si="142"/>
        <v>10129.320517783395</v>
      </c>
      <c r="CG106" s="74">
        <f t="shared" si="143"/>
        <v>10453.458774352464</v>
      </c>
      <c r="CH106" s="74">
        <f t="shared" si="144"/>
        <v>10787.969455131744</v>
      </c>
      <c r="CI106" s="74">
        <f t="shared" si="145"/>
        <v>11133.184477695961</v>
      </c>
      <c r="CJ106" s="74">
        <f t="shared" si="146"/>
        <v>11489.446380982232</v>
      </c>
      <c r="CK106" s="74">
        <f t="shared" si="147"/>
        <v>11857.108665173664</v>
      </c>
      <c r="CL106" s="74">
        <f t="shared" si="148"/>
        <v>12236.536142459221</v>
      </c>
      <c r="CM106" s="74">
        <f t="shared" si="149"/>
        <v>12628.105299017916</v>
      </c>
      <c r="CN106" s="74">
        <f t="shared" si="150"/>
        <v>13032.20466858649</v>
      </c>
      <c r="CO106" s="74">
        <f t="shared" si="151"/>
        <v>13449.235217981257</v>
      </c>
      <c r="CP106" s="74">
        <f t="shared" si="152"/>
        <v>13879.610744956657</v>
      </c>
      <c r="CQ106" s="74">
        <f t="shared" si="153"/>
        <v>14323.75828879527</v>
      </c>
      <c r="CR106" s="74">
        <f t="shared" si="154"/>
        <v>14782.118554036719</v>
      </c>
      <c r="CS106" s="74">
        <f t="shared" si="155"/>
        <v>15255.146347765894</v>
      </c>
      <c r="CT106" s="74">
        <f t="shared" si="156"/>
        <v>15743.311030894403</v>
      </c>
      <c r="CU106" s="74">
        <f t="shared" si="157"/>
        <v>16247.096983883024</v>
      </c>
      <c r="CV106" s="74">
        <f t="shared" si="158"/>
        <v>16767.004087367281</v>
      </c>
      <c r="CW106" s="74">
        <f t="shared" si="159"/>
        <v>17303.548218163032</v>
      </c>
      <c r="CX106" s="74">
        <f t="shared" si="160"/>
        <v>17857.261761144251</v>
      </c>
      <c r="CY106" s="74">
        <f t="shared" si="161"/>
        <v>18428.694137500868</v>
      </c>
      <c r="CZ106" s="74">
        <f t="shared" si="162"/>
        <v>19018.412349900897</v>
      </c>
      <c r="DA106" s="74">
        <f t="shared" si="163"/>
        <v>19627.001545097726</v>
      </c>
      <c r="DB106" s="74">
        <f t="shared" si="164"/>
        <v>20255.065594540854</v>
      </c>
      <c r="DC106" s="74">
        <f t="shared" si="165"/>
        <v>20903.227693566161</v>
      </c>
      <c r="DD106" s="74">
        <f t="shared" si="166"/>
        <v>21572.130979760277</v>
      </c>
      <c r="DE106" s="74">
        <f t="shared" si="167"/>
        <v>22262.439171112608</v>
      </c>
      <c r="DF106" s="74">
        <f t="shared" si="168"/>
        <v>22974.837224588213</v>
      </c>
      <c r="DG106" s="74">
        <f t="shared" si="169"/>
        <v>23710.032015775036</v>
      </c>
      <c r="DH106" s="74">
        <f t="shared" si="170"/>
        <v>24468.753040279837</v>
      </c>
      <c r="DI106" s="74">
        <f t="shared" si="171"/>
        <v>25251.75313756879</v>
      </c>
      <c r="DJ106" s="74">
        <f t="shared" si="172"/>
        <v>26059.809237970992</v>
      </c>
    </row>
    <row r="107" spans="2:114" x14ac:dyDescent="0.2">
      <c r="B107" s="236" t="str">
        <f t="shared" si="173"/>
        <v>Glass</v>
      </c>
      <c r="C107" s="65" t="s">
        <v>2</v>
      </c>
      <c r="D107" s="74">
        <f t="shared" ref="D107:AF107" si="183">D$86*D98</f>
        <v>746.74086055121052</v>
      </c>
      <c r="E107" s="74">
        <f t="shared" si="183"/>
        <v>768.98121018242853</v>
      </c>
      <c r="F107" s="74">
        <f t="shared" si="183"/>
        <v>780.58099363362055</v>
      </c>
      <c r="G107" s="74">
        <f t="shared" si="183"/>
        <v>794.45143878283602</v>
      </c>
      <c r="H107" s="74">
        <f t="shared" si="183"/>
        <v>806.30753400000003</v>
      </c>
      <c r="I107" s="74">
        <f t="shared" si="183"/>
        <v>1002.0632401062262</v>
      </c>
      <c r="J107" s="74">
        <f t="shared" si="183"/>
        <v>1066.9796274245116</v>
      </c>
      <c r="K107" s="74">
        <f t="shared" si="183"/>
        <v>1006.0860451915653</v>
      </c>
      <c r="L107" s="74">
        <f t="shared" si="183"/>
        <v>970.12285830750898</v>
      </c>
      <c r="M107" s="74">
        <f t="shared" si="183"/>
        <v>1041.9278593721974</v>
      </c>
      <c r="N107" s="74">
        <f t="shared" si="183"/>
        <v>1064.4880740251949</v>
      </c>
      <c r="O107" s="74">
        <f t="shared" si="183"/>
        <v>1068.0118082455613</v>
      </c>
      <c r="P107" s="74">
        <f t="shared" si="183"/>
        <v>1261.4879602173912</v>
      </c>
      <c r="Q107" s="74">
        <f t="shared" si="183"/>
        <v>1275.992290360497</v>
      </c>
      <c r="R107" s="74">
        <f t="shared" si="183"/>
        <v>1317.7232053495441</v>
      </c>
      <c r="S107" s="74">
        <f t="shared" si="183"/>
        <v>1594.3498122598355</v>
      </c>
      <c r="T107" s="74">
        <f t="shared" si="183"/>
        <v>1593.6829317938059</v>
      </c>
      <c r="U107" s="74">
        <f t="shared" si="183"/>
        <v>1608.1131893517434</v>
      </c>
      <c r="V107" s="74">
        <f t="shared" si="183"/>
        <v>1615.60795741228</v>
      </c>
      <c r="W107" s="74">
        <f t="shared" si="183"/>
        <v>1739.3753369723718</v>
      </c>
      <c r="X107" s="74">
        <f t="shared" si="183"/>
        <v>1743.9427904218358</v>
      </c>
      <c r="Y107" s="74">
        <f t="shared" si="183"/>
        <v>1434.3316841105056</v>
      </c>
      <c r="Z107" s="74">
        <f t="shared" si="183"/>
        <v>1397.373538678768</v>
      </c>
      <c r="AA107" s="74">
        <f t="shared" si="183"/>
        <v>1406.8191019263982</v>
      </c>
      <c r="AB107" s="74">
        <f t="shared" si="183"/>
        <v>1574.07895502724</v>
      </c>
      <c r="AC107" s="74">
        <f t="shared" si="183"/>
        <v>1654.4221607338629</v>
      </c>
      <c r="AD107" s="74">
        <f t="shared" si="183"/>
        <v>1608.6327507790268</v>
      </c>
      <c r="AE107" s="74">
        <f t="shared" si="183"/>
        <v>1610.6260503046715</v>
      </c>
      <c r="AF107" s="74">
        <f t="shared" si="183"/>
        <v>2356.3717338144356</v>
      </c>
      <c r="AG107" s="74">
        <f t="shared" ref="AG107" si="184">AG$86*AG98</f>
        <v>2612.5235929207206</v>
      </c>
      <c r="AH107" s="74">
        <f t="shared" ref="AH107:AH108" si="185">AG107*(1+AH$89)</f>
        <v>2696.1243478941838</v>
      </c>
      <c r="AI107" s="74">
        <f t="shared" ref="AI107:AI108" si="186">AH107*(1+AI$89)</f>
        <v>2782.4003270267976</v>
      </c>
      <c r="AJ107" s="74">
        <f t="shared" ref="AJ107:AJ108" si="187">AI107*(1+AJ$89)</f>
        <v>2871.4371374916554</v>
      </c>
      <c r="AK107" s="74">
        <f t="shared" ref="AK107:AK108" si="188">AJ107*(1+AK$89)</f>
        <v>2963.3231258913884</v>
      </c>
      <c r="AL107" s="74">
        <f t="shared" ref="AL107:AL108" si="189">AK107*(1+AL$89)</f>
        <v>3058.1494659199129</v>
      </c>
      <c r="AM107" s="74">
        <f t="shared" ref="AM107:AM108" si="190">AL107*(1+AM$89)</f>
        <v>3156.0102488293501</v>
      </c>
      <c r="AN107" s="74">
        <f t="shared" ref="AN107:AN108" si="191">AM107*(1+AN$89)</f>
        <v>3257.0025767918892</v>
      </c>
      <c r="AO107" s="74">
        <f t="shared" ref="AO107:AO108" si="192">AN107*(1+AO$89)</f>
        <v>3361.2266592492297</v>
      </c>
      <c r="AP107" s="74">
        <f t="shared" ref="AP107:AP108" si="193">AO107*(1+AP$89)</f>
        <v>3468.7859123452049</v>
      </c>
      <c r="AQ107" s="74">
        <f t="shared" ref="AQ107:AQ108" si="194">AP107*(1+AQ$89)</f>
        <v>3579.7870615402517</v>
      </c>
      <c r="AR107" s="74">
        <f t="shared" ref="AR107:AR108" si="195">AQ107*(1+AR$89)</f>
        <v>3694.3402475095399</v>
      </c>
      <c r="AS107" s="74">
        <f t="shared" ref="AS107:AS108" si="196">AR107*(1+AS$89)</f>
        <v>3812.5591354298454</v>
      </c>
      <c r="AT107" s="74">
        <f t="shared" ref="AT107:AT108" si="197">AS107*(1+AT$89)</f>
        <v>3934.5610277636006</v>
      </c>
      <c r="AU107" s="74">
        <f t="shared" ref="AU107:AU108" si="198">AT107*(1+AU$89)</f>
        <v>4060.466980652036</v>
      </c>
      <c r="AV107" s="74">
        <f t="shared" ref="AV107:AV108" si="199">AU107*(1+AV$89)</f>
        <v>4190.4019240329017</v>
      </c>
      <c r="AW107" s="74">
        <f t="shared" ref="AW107:AW108" si="200">AV107*(1+AW$89)</f>
        <v>4324.4947856019544</v>
      </c>
      <c r="AX107" s="74">
        <f t="shared" ref="AX107:AX108" si="201">AW107*(1+AX$89)</f>
        <v>4462.878618741217</v>
      </c>
      <c r="AY107" s="74">
        <f t="shared" ref="AY107:AY108" si="202">AX107*(1+AY$89)</f>
        <v>4605.6907345409363</v>
      </c>
      <c r="AZ107" s="74">
        <f t="shared" ref="AZ107:AZ108" si="203">AY107*(1+AZ$89)</f>
        <v>4753.072838046246</v>
      </c>
      <c r="BA107" s="74">
        <f t="shared" ref="BA107:BA108" si="204">AZ107*(1+BA$89)</f>
        <v>4905.1711688637261</v>
      </c>
      <c r="BB107" s="74">
        <f t="shared" ref="BB107:BB108" si="205">BA107*(1+BB$89)</f>
        <v>5062.136646267365</v>
      </c>
      <c r="BC107" s="74">
        <f t="shared" ref="BC107:BC108" si="206">BB107*(1+BC$89)</f>
        <v>5224.1250189479206</v>
      </c>
      <c r="BD107" s="74">
        <f t="shared" ref="BD107:BD108" si="207">BC107*(1+BD$89)</f>
        <v>5391.2970195542539</v>
      </c>
      <c r="BE107" s="74">
        <f t="shared" ref="BE107:BE108" si="208">BD107*(1+BE$89)</f>
        <v>5563.8185241799902</v>
      </c>
      <c r="BF107" s="74">
        <f t="shared" ref="BF107:BF108" si="209">BE107*(1+BF$89)</f>
        <v>5741.8607169537499</v>
      </c>
      <c r="BG107" s="74">
        <f t="shared" ref="BG107:BG108" si="210">BF107*(1+BG$89)</f>
        <v>5925.6002598962705</v>
      </c>
      <c r="BH107" s="74">
        <f t="shared" ref="BH107:BH108" si="211">BG107*(1+BH$89)</f>
        <v>6115.2194682129511</v>
      </c>
      <c r="BI107" s="74">
        <f t="shared" ref="BI107:BI108" si="212">BH107*(1+BI$89)</f>
        <v>6310.9064911957657</v>
      </c>
      <c r="BJ107" s="74">
        <f t="shared" ref="BJ107:BJ108" si="213">BI107*(1+BJ$89)</f>
        <v>6512.8554989140302</v>
      </c>
      <c r="BK107" s="74">
        <f t="shared" ref="BK107:BK108" si="214">BJ107*(1+BK$89)</f>
        <v>6721.2668748792794</v>
      </c>
      <c r="BL107" s="74">
        <f t="shared" ref="BL107:BL108" si="215">BK107*(1+BL$89)</f>
        <v>6936.3474148754167</v>
      </c>
      <c r="BM107" s="74">
        <f t="shared" si="123"/>
        <v>7158.3105321514304</v>
      </c>
      <c r="BN107" s="74">
        <f t="shared" si="124"/>
        <v>7387.3764691802762</v>
      </c>
      <c r="BO107" s="74">
        <f t="shared" si="125"/>
        <v>7623.7725161940452</v>
      </c>
      <c r="BP107" s="74">
        <f t="shared" si="126"/>
        <v>7867.7332367122553</v>
      </c>
      <c r="BQ107" s="74">
        <f t="shared" si="127"/>
        <v>8119.5007002870479</v>
      </c>
      <c r="BR107" s="74">
        <f t="shared" si="128"/>
        <v>8379.3247226962339</v>
      </c>
      <c r="BS107" s="74">
        <f t="shared" si="129"/>
        <v>8647.4631138225141</v>
      </c>
      <c r="BT107" s="74">
        <f t="shared" si="130"/>
        <v>8924.1819334648353</v>
      </c>
      <c r="BU107" s="74">
        <f t="shared" si="131"/>
        <v>9209.755755335711</v>
      </c>
      <c r="BV107" s="74">
        <f t="shared" si="132"/>
        <v>9504.4679395064541</v>
      </c>
      <c r="BW107" s="74">
        <f t="shared" si="133"/>
        <v>9808.6109135706611</v>
      </c>
      <c r="BX107" s="74">
        <f t="shared" si="134"/>
        <v>10122.486462804922</v>
      </c>
      <c r="BY107" s="74">
        <f t="shared" si="135"/>
        <v>10446.40602961468</v>
      </c>
      <c r="BZ107" s="74">
        <f t="shared" si="136"/>
        <v>10780.691022562351</v>
      </c>
      <c r="CA107" s="74">
        <f t="shared" si="137"/>
        <v>11125.673135284345</v>
      </c>
      <c r="CB107" s="74">
        <f t="shared" si="138"/>
        <v>11481.694675613444</v>
      </c>
      <c r="CC107" s="74">
        <f t="shared" si="139"/>
        <v>11849.108905233074</v>
      </c>
      <c r="CD107" s="74">
        <f t="shared" si="140"/>
        <v>12228.280390200533</v>
      </c>
      <c r="CE107" s="74">
        <f t="shared" si="141"/>
        <v>12619.58536268695</v>
      </c>
      <c r="CF107" s="74">
        <f t="shared" si="142"/>
        <v>13023.412094292933</v>
      </c>
      <c r="CG107" s="74">
        <f t="shared" si="143"/>
        <v>13440.161281310307</v>
      </c>
      <c r="CH107" s="74">
        <f t="shared" si="144"/>
        <v>13870.246442312238</v>
      </c>
      <c r="CI107" s="74">
        <f t="shared" si="145"/>
        <v>14314.09432846623</v>
      </c>
      <c r="CJ107" s="74">
        <f t="shared" si="146"/>
        <v>14772.14534697715</v>
      </c>
      <c r="CK107" s="74">
        <f t="shared" si="147"/>
        <v>15244.853998080418</v>
      </c>
      <c r="CL107" s="74">
        <f t="shared" si="148"/>
        <v>15732.689326018992</v>
      </c>
      <c r="CM107" s="74">
        <f t="shared" si="149"/>
        <v>16236.1353844516</v>
      </c>
      <c r="CN107" s="74">
        <f t="shared" si="150"/>
        <v>16755.691716754052</v>
      </c>
      <c r="CO107" s="74">
        <f t="shared" si="151"/>
        <v>17291.873851690183</v>
      </c>
      <c r="CP107" s="74">
        <f t="shared" si="152"/>
        <v>17845.213814944269</v>
      </c>
      <c r="CQ107" s="74">
        <f t="shared" si="153"/>
        <v>18416.260657022485</v>
      </c>
      <c r="CR107" s="74">
        <f t="shared" si="154"/>
        <v>19005.580998047204</v>
      </c>
      <c r="CS107" s="74">
        <f t="shared" si="155"/>
        <v>19613.759589984715</v>
      </c>
      <c r="CT107" s="74">
        <f t="shared" si="156"/>
        <v>20241.399896864226</v>
      </c>
      <c r="CU107" s="74">
        <f t="shared" si="157"/>
        <v>20889.124693563881</v>
      </c>
      <c r="CV107" s="74">
        <f t="shared" si="158"/>
        <v>21557.576683757925</v>
      </c>
      <c r="CW107" s="74">
        <f t="shared" si="159"/>
        <v>22247.419137638179</v>
      </c>
      <c r="CX107" s="74">
        <f t="shared" si="160"/>
        <v>22959.336550042601</v>
      </c>
      <c r="CY107" s="74">
        <f t="shared" si="161"/>
        <v>23694.035319643965</v>
      </c>
      <c r="CZ107" s="74">
        <f t="shared" si="162"/>
        <v>24452.244449872571</v>
      </c>
      <c r="DA107" s="74">
        <f t="shared" si="163"/>
        <v>25234.716272268495</v>
      </c>
      <c r="DB107" s="74">
        <f t="shared" si="164"/>
        <v>26042.227192981089</v>
      </c>
      <c r="DC107" s="74">
        <f t="shared" si="165"/>
        <v>26875.578463156486</v>
      </c>
      <c r="DD107" s="74">
        <f t="shared" si="166"/>
        <v>27735.596973977496</v>
      </c>
      <c r="DE107" s="74">
        <f t="shared" si="167"/>
        <v>28623.136077144776</v>
      </c>
      <c r="DF107" s="74">
        <f t="shared" si="168"/>
        <v>29539.076431613408</v>
      </c>
      <c r="DG107" s="74">
        <f t="shared" si="169"/>
        <v>30484.326877425039</v>
      </c>
      <c r="DH107" s="74">
        <f t="shared" si="170"/>
        <v>31459.82533750264</v>
      </c>
      <c r="DI107" s="74">
        <f t="shared" si="171"/>
        <v>32466.539748302726</v>
      </c>
      <c r="DJ107" s="74">
        <f t="shared" si="172"/>
        <v>33505.469020248413</v>
      </c>
    </row>
    <row r="108" spans="2:114" x14ac:dyDescent="0.2">
      <c r="B108" s="236" t="str">
        <f t="shared" si="173"/>
        <v>Lasers</v>
      </c>
      <c r="C108" s="65" t="s">
        <v>2</v>
      </c>
      <c r="D108" s="74">
        <f t="shared" ref="D108:AF108" si="216">D$86*D99</f>
        <v>248.91362018373684</v>
      </c>
      <c r="E108" s="74">
        <f t="shared" si="216"/>
        <v>256.32707006080955</v>
      </c>
      <c r="F108" s="74">
        <f t="shared" si="216"/>
        <v>260.19366454454018</v>
      </c>
      <c r="G108" s="74">
        <f t="shared" si="216"/>
        <v>264.81714626094532</v>
      </c>
      <c r="H108" s="74">
        <f t="shared" si="216"/>
        <v>268.76917800000001</v>
      </c>
      <c r="I108" s="74">
        <f t="shared" si="216"/>
        <v>334.02108003540872</v>
      </c>
      <c r="J108" s="74">
        <f t="shared" si="216"/>
        <v>355.65987580817051</v>
      </c>
      <c r="K108" s="74">
        <f t="shared" si="216"/>
        <v>335.3620150638551</v>
      </c>
      <c r="L108" s="74">
        <f t="shared" si="216"/>
        <v>323.37428610250299</v>
      </c>
      <c r="M108" s="74">
        <f t="shared" si="216"/>
        <v>347.30928645739908</v>
      </c>
      <c r="N108" s="74">
        <f t="shared" si="216"/>
        <v>354.82935800839829</v>
      </c>
      <c r="O108" s="74">
        <f t="shared" si="216"/>
        <v>356.00393608185379</v>
      </c>
      <c r="P108" s="74">
        <f t="shared" si="216"/>
        <v>420.49598673913044</v>
      </c>
      <c r="Q108" s="74">
        <f t="shared" si="216"/>
        <v>425.330763453499</v>
      </c>
      <c r="R108" s="74">
        <f t="shared" si="216"/>
        <v>439.24106844984806</v>
      </c>
      <c r="S108" s="74">
        <f t="shared" si="216"/>
        <v>531.44993741994517</v>
      </c>
      <c r="T108" s="74">
        <f t="shared" si="216"/>
        <v>531.22764393126863</v>
      </c>
      <c r="U108" s="74">
        <f t="shared" si="216"/>
        <v>536.03772978391453</v>
      </c>
      <c r="V108" s="74">
        <f t="shared" si="216"/>
        <v>538.53598580409334</v>
      </c>
      <c r="W108" s="74">
        <f t="shared" si="216"/>
        <v>579.79177899079059</v>
      </c>
      <c r="X108" s="74">
        <f t="shared" si="216"/>
        <v>581.31426347394518</v>
      </c>
      <c r="Y108" s="74">
        <f t="shared" si="216"/>
        <v>478.11056137016857</v>
      </c>
      <c r="Z108" s="74">
        <f t="shared" si="216"/>
        <v>465.79117955958935</v>
      </c>
      <c r="AA108" s="74">
        <f t="shared" si="216"/>
        <v>468.93970064213272</v>
      </c>
      <c r="AB108" s="74">
        <f t="shared" si="216"/>
        <v>524.69298500907996</v>
      </c>
      <c r="AC108" s="74">
        <f t="shared" si="216"/>
        <v>551.47405357795435</v>
      </c>
      <c r="AD108" s="74">
        <f t="shared" si="216"/>
        <v>536.21091692634218</v>
      </c>
      <c r="AE108" s="74">
        <f t="shared" si="216"/>
        <v>536.87535010155716</v>
      </c>
      <c r="AF108" s="74">
        <f t="shared" si="216"/>
        <v>785.45724460481188</v>
      </c>
      <c r="AG108" s="74">
        <f t="shared" ref="AG108" si="217">AG$86*AG99</f>
        <v>870.84119764024013</v>
      </c>
      <c r="AH108" s="74">
        <f t="shared" si="185"/>
        <v>898.70811596472788</v>
      </c>
      <c r="AI108" s="74">
        <f t="shared" si="186"/>
        <v>927.46677567559925</v>
      </c>
      <c r="AJ108" s="74">
        <f t="shared" si="187"/>
        <v>957.14571249721848</v>
      </c>
      <c r="AK108" s="74">
        <f t="shared" si="188"/>
        <v>987.7743752971295</v>
      </c>
      <c r="AL108" s="74">
        <f t="shared" si="189"/>
        <v>1019.3831553066377</v>
      </c>
      <c r="AM108" s="74">
        <f t="shared" si="190"/>
        <v>1052.0034162764503</v>
      </c>
      <c r="AN108" s="74">
        <f t="shared" si="191"/>
        <v>1085.6675255972966</v>
      </c>
      <c r="AO108" s="74">
        <f t="shared" si="192"/>
        <v>1120.40888641641</v>
      </c>
      <c r="AP108" s="74">
        <f t="shared" si="193"/>
        <v>1156.2619707817353</v>
      </c>
      <c r="AQ108" s="74">
        <f t="shared" si="194"/>
        <v>1193.2623538467508</v>
      </c>
      <c r="AR108" s="74">
        <f t="shared" si="195"/>
        <v>1231.446749169847</v>
      </c>
      <c r="AS108" s="74">
        <f t="shared" si="196"/>
        <v>1270.8530451432821</v>
      </c>
      <c r="AT108" s="74">
        <f t="shared" si="197"/>
        <v>1311.5203425878672</v>
      </c>
      <c r="AU108" s="74">
        <f t="shared" si="198"/>
        <v>1353.488993550679</v>
      </c>
      <c r="AV108" s="74">
        <f t="shared" si="199"/>
        <v>1396.8006413443006</v>
      </c>
      <c r="AW108" s="74">
        <f t="shared" si="200"/>
        <v>1441.4982618673182</v>
      </c>
      <c r="AX108" s="74">
        <f t="shared" si="201"/>
        <v>1487.6262062470723</v>
      </c>
      <c r="AY108" s="74">
        <f t="shared" si="202"/>
        <v>1535.2302448469786</v>
      </c>
      <c r="AZ108" s="74">
        <f t="shared" si="203"/>
        <v>1584.3576126820819</v>
      </c>
      <c r="BA108" s="74">
        <f t="shared" si="204"/>
        <v>1635.0570562879086</v>
      </c>
      <c r="BB108" s="74">
        <f t="shared" si="205"/>
        <v>1687.3788820891218</v>
      </c>
      <c r="BC108" s="74">
        <f t="shared" si="206"/>
        <v>1741.3750063159737</v>
      </c>
      <c r="BD108" s="74">
        <f t="shared" si="207"/>
        <v>1797.0990065180849</v>
      </c>
      <c r="BE108" s="74">
        <f t="shared" si="208"/>
        <v>1854.6061747266638</v>
      </c>
      <c r="BF108" s="74">
        <f t="shared" si="209"/>
        <v>1913.953572317917</v>
      </c>
      <c r="BG108" s="74">
        <f t="shared" si="210"/>
        <v>1975.2000866320905</v>
      </c>
      <c r="BH108" s="74">
        <f t="shared" si="211"/>
        <v>2038.4064894043174</v>
      </c>
      <c r="BI108" s="74">
        <f t="shared" si="212"/>
        <v>2103.6354970652555</v>
      </c>
      <c r="BJ108" s="74">
        <f t="shared" si="213"/>
        <v>2170.9518329713437</v>
      </c>
      <c r="BK108" s="74">
        <f t="shared" si="214"/>
        <v>2240.4222916264266</v>
      </c>
      <c r="BL108" s="74">
        <f t="shared" si="215"/>
        <v>2312.1158049584724</v>
      </c>
      <c r="BM108" s="74">
        <f t="shared" si="123"/>
        <v>2386.1035107171438</v>
      </c>
      <c r="BN108" s="74">
        <f t="shared" si="124"/>
        <v>2462.4588230600925</v>
      </c>
      <c r="BO108" s="74">
        <f t="shared" si="125"/>
        <v>2541.2575053980154</v>
      </c>
      <c r="BP108" s="74">
        <f t="shared" si="126"/>
        <v>2622.5777455707521</v>
      </c>
      <c r="BQ108" s="74">
        <f t="shared" si="127"/>
        <v>2706.5002334290161</v>
      </c>
      <c r="BR108" s="74">
        <f t="shared" si="128"/>
        <v>2793.108240898745</v>
      </c>
      <c r="BS108" s="74">
        <f t="shared" si="129"/>
        <v>2882.4877046075048</v>
      </c>
      <c r="BT108" s="74">
        <f t="shared" si="130"/>
        <v>2974.7273111549453</v>
      </c>
      <c r="BU108" s="74">
        <f t="shared" si="131"/>
        <v>3069.9185851119037</v>
      </c>
      <c r="BV108" s="74">
        <f t="shared" si="132"/>
        <v>3168.1559798354847</v>
      </c>
      <c r="BW108" s="74">
        <f t="shared" si="133"/>
        <v>3269.5369711902204</v>
      </c>
      <c r="BX108" s="74">
        <f t="shared" si="134"/>
        <v>3374.1621542683074</v>
      </c>
      <c r="BY108" s="74">
        <f t="shared" si="135"/>
        <v>3482.1353432048932</v>
      </c>
      <c r="BZ108" s="74">
        <f t="shared" si="136"/>
        <v>3593.56367418745</v>
      </c>
      <c r="CA108" s="74">
        <f t="shared" si="137"/>
        <v>3708.5577117614484</v>
      </c>
      <c r="CB108" s="74">
        <f t="shared" si="138"/>
        <v>3827.2315585378151</v>
      </c>
      <c r="CC108" s="74">
        <f t="shared" si="139"/>
        <v>3949.7029684110253</v>
      </c>
      <c r="CD108" s="74">
        <f t="shared" si="140"/>
        <v>4076.0934634001783</v>
      </c>
      <c r="CE108" s="74">
        <f t="shared" si="141"/>
        <v>4206.5284542289837</v>
      </c>
      <c r="CF108" s="74">
        <f t="shared" si="142"/>
        <v>4341.1373647643113</v>
      </c>
      <c r="CG108" s="74">
        <f t="shared" si="143"/>
        <v>4480.0537604367692</v>
      </c>
      <c r="CH108" s="74">
        <f t="shared" si="144"/>
        <v>4623.4154807707455</v>
      </c>
      <c r="CI108" s="74">
        <f t="shared" si="145"/>
        <v>4771.3647761554093</v>
      </c>
      <c r="CJ108" s="74">
        <f t="shared" si="146"/>
        <v>4924.0484489923829</v>
      </c>
      <c r="CK108" s="74">
        <f t="shared" si="147"/>
        <v>5081.617999360139</v>
      </c>
      <c r="CL108" s="74">
        <f t="shared" si="148"/>
        <v>5244.2297753396633</v>
      </c>
      <c r="CM108" s="74">
        <f t="shared" si="149"/>
        <v>5412.0451281505329</v>
      </c>
      <c r="CN108" s="74">
        <f t="shared" si="150"/>
        <v>5585.2305722513502</v>
      </c>
      <c r="CO108" s="74">
        <f t="shared" si="151"/>
        <v>5763.9579505633938</v>
      </c>
      <c r="CP108" s="74">
        <f t="shared" si="152"/>
        <v>5948.4046049814224</v>
      </c>
      <c r="CQ108" s="74">
        <f t="shared" si="153"/>
        <v>6138.7535523408278</v>
      </c>
      <c r="CR108" s="74">
        <f t="shared" si="154"/>
        <v>6335.1936660157344</v>
      </c>
      <c r="CS108" s="74">
        <f t="shared" si="155"/>
        <v>6537.9198633282376</v>
      </c>
      <c r="CT108" s="74">
        <f t="shared" si="156"/>
        <v>6747.1332989547418</v>
      </c>
      <c r="CU108" s="74">
        <f t="shared" si="157"/>
        <v>6963.0415645212934</v>
      </c>
      <c r="CV108" s="74">
        <f t="shared" si="158"/>
        <v>7185.8588945859747</v>
      </c>
      <c r="CW108" s="74">
        <f t="shared" si="159"/>
        <v>7415.8063792127259</v>
      </c>
      <c r="CX108" s="74">
        <f t="shared" si="160"/>
        <v>7653.1121833475336</v>
      </c>
      <c r="CY108" s="74">
        <f t="shared" si="161"/>
        <v>7898.0117732146546</v>
      </c>
      <c r="CZ108" s="74">
        <f t="shared" si="162"/>
        <v>8150.7481499575233</v>
      </c>
      <c r="DA108" s="74">
        <f t="shared" si="163"/>
        <v>8411.5720907561645</v>
      </c>
      <c r="DB108" s="74">
        <f t="shared" si="164"/>
        <v>8680.7423976603623</v>
      </c>
      <c r="DC108" s="74">
        <f t="shared" si="165"/>
        <v>8958.526154385494</v>
      </c>
      <c r="DD108" s="74">
        <f t="shared" si="166"/>
        <v>9245.1989913258294</v>
      </c>
      <c r="DE108" s="74">
        <f t="shared" si="167"/>
        <v>9541.0453590482557</v>
      </c>
      <c r="DF108" s="74">
        <f t="shared" si="168"/>
        <v>9846.3588105378003</v>
      </c>
      <c r="DG108" s="74">
        <f t="shared" si="169"/>
        <v>10161.442292475011</v>
      </c>
      <c r="DH108" s="74">
        <f t="shared" si="170"/>
        <v>10486.608445834212</v>
      </c>
      <c r="DI108" s="74">
        <f t="shared" si="171"/>
        <v>10822.179916100908</v>
      </c>
      <c r="DJ108" s="74">
        <f t="shared" si="172"/>
        <v>11168.489673416138</v>
      </c>
    </row>
    <row r="109" spans="2:114" x14ac:dyDescent="0.2">
      <c r="B109" s="64" t="s">
        <v>58</v>
      </c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65"/>
      <c r="CQ109" s="65"/>
      <c r="CR109" s="65"/>
      <c r="CS109" s="65"/>
      <c r="CT109" s="65"/>
      <c r="CU109" s="65"/>
      <c r="CV109" s="65"/>
      <c r="CW109" s="65"/>
      <c r="CX109" s="65"/>
      <c r="CY109" s="65"/>
      <c r="CZ109" s="65"/>
      <c r="DA109" s="65"/>
      <c r="DB109" s="65"/>
      <c r="DC109" s="65"/>
      <c r="DD109" s="65"/>
      <c r="DE109" s="65"/>
      <c r="DF109" s="65"/>
      <c r="DG109" s="65"/>
      <c r="DH109" s="65"/>
      <c r="DI109" s="65"/>
      <c r="DJ109" s="65"/>
    </row>
    <row r="110" spans="2:114" x14ac:dyDescent="0.2">
      <c r="B110" s="236" t="str">
        <f>B93</f>
        <v>Magnets</v>
      </c>
      <c r="C110" s="65" t="s">
        <v>2</v>
      </c>
      <c r="D110" s="74">
        <f t="shared" ref="D110:AF110" si="218">D$86*D93</f>
        <v>3401.8194758444033</v>
      </c>
      <c r="E110" s="74">
        <f t="shared" si="218"/>
        <v>3503.1366241643968</v>
      </c>
      <c r="F110" s="74">
        <f t="shared" si="218"/>
        <v>3555.9800821087156</v>
      </c>
      <c r="G110" s="74">
        <f t="shared" si="218"/>
        <v>3619.1676655662527</v>
      </c>
      <c r="H110" s="74">
        <f t="shared" si="218"/>
        <v>3673.178766</v>
      </c>
      <c r="I110" s="74">
        <f t="shared" si="218"/>
        <v>4564.954760483919</v>
      </c>
      <c r="J110" s="74">
        <f t="shared" si="218"/>
        <v>4860.6849693783306</v>
      </c>
      <c r="K110" s="74">
        <f t="shared" si="218"/>
        <v>4583.2808725393525</v>
      </c>
      <c r="L110" s="74">
        <f t="shared" si="218"/>
        <v>4419.4485767342076</v>
      </c>
      <c r="M110" s="74">
        <f t="shared" si="218"/>
        <v>4746.5602482511213</v>
      </c>
      <c r="N110" s="74">
        <f t="shared" si="218"/>
        <v>4849.3345594481098</v>
      </c>
      <c r="O110" s="74">
        <f t="shared" si="218"/>
        <v>4865.3871264520012</v>
      </c>
      <c r="P110" s="74">
        <f t="shared" si="218"/>
        <v>5746.7784854347829</v>
      </c>
      <c r="Q110" s="74">
        <f t="shared" si="218"/>
        <v>5812.8537671978193</v>
      </c>
      <c r="R110" s="74">
        <f t="shared" si="218"/>
        <v>6002.9612688145899</v>
      </c>
      <c r="S110" s="74">
        <f t="shared" si="218"/>
        <v>7263.1491447392509</v>
      </c>
      <c r="T110" s="74">
        <f t="shared" si="218"/>
        <v>7260.1111337273378</v>
      </c>
      <c r="U110" s="74">
        <f t="shared" si="218"/>
        <v>7325.8489737134978</v>
      </c>
      <c r="V110" s="74">
        <f t="shared" si="218"/>
        <v>7359.9918059892761</v>
      </c>
      <c r="W110" s="74">
        <f t="shared" si="218"/>
        <v>7923.8209795408038</v>
      </c>
      <c r="X110" s="74">
        <f t="shared" si="218"/>
        <v>7944.628267477251</v>
      </c>
      <c r="Y110" s="74">
        <f t="shared" si="218"/>
        <v>6534.1776720589705</v>
      </c>
      <c r="Z110" s="74">
        <f t="shared" si="218"/>
        <v>6365.8127873143876</v>
      </c>
      <c r="AA110" s="74">
        <f t="shared" si="218"/>
        <v>6408.8425754424807</v>
      </c>
      <c r="AB110" s="74">
        <f t="shared" si="218"/>
        <v>7170.8041284574265</v>
      </c>
      <c r="AC110" s="74">
        <f t="shared" si="218"/>
        <v>7536.8120655653756</v>
      </c>
      <c r="AD110" s="74">
        <f t="shared" si="218"/>
        <v>7328.2158646600101</v>
      </c>
      <c r="AE110" s="74">
        <f t="shared" si="218"/>
        <v>7337.2964513879479</v>
      </c>
      <c r="AF110" s="74">
        <f t="shared" si="218"/>
        <v>10734.582342932428</v>
      </c>
      <c r="AG110" s="74">
        <f t="shared" ref="AG110" si="219">AG$86*AG93</f>
        <v>11901.496367749949</v>
      </c>
      <c r="AH110" s="74">
        <f t="shared" ref="AH110:AH116" si="220">AH102</f>
        <v>12282.344251517949</v>
      </c>
      <c r="AI110" s="74">
        <f t="shared" ref="AI110:AX114" si="221">AH110*(1+AI$90)</f>
        <v>12675.379267566523</v>
      </c>
      <c r="AJ110" s="74">
        <f t="shared" si="221"/>
        <v>13080.991404128652</v>
      </c>
      <c r="AK110" s="74">
        <f t="shared" si="221"/>
        <v>13499.583129060769</v>
      </c>
      <c r="AL110" s="74">
        <f t="shared" si="221"/>
        <v>13931.569789190715</v>
      </c>
      <c r="AM110" s="74">
        <f t="shared" si="221"/>
        <v>14377.380022444819</v>
      </c>
      <c r="AN110" s="74">
        <f t="shared" si="221"/>
        <v>14837.456183163053</v>
      </c>
      <c r="AO110" s="74">
        <f t="shared" si="221"/>
        <v>15312.25478102427</v>
      </c>
      <c r="AP110" s="74">
        <f t="shared" si="221"/>
        <v>15802.246934017048</v>
      </c>
      <c r="AQ110" s="74">
        <f t="shared" si="221"/>
        <v>16307.918835905593</v>
      </c>
      <c r="AR110" s="74">
        <f t="shared" si="221"/>
        <v>16829.772238654572</v>
      </c>
      <c r="AS110" s="74">
        <f t="shared" si="221"/>
        <v>17368.324950291521</v>
      </c>
      <c r="AT110" s="74">
        <f t="shared" si="221"/>
        <v>17924.111348700848</v>
      </c>
      <c r="AU110" s="74">
        <f t="shared" si="221"/>
        <v>18497.682911859276</v>
      </c>
      <c r="AV110" s="74">
        <f t="shared" si="221"/>
        <v>19089.608765038774</v>
      </c>
      <c r="AW110" s="74">
        <f t="shared" si="221"/>
        <v>19700.476245520014</v>
      </c>
      <c r="AX110" s="74">
        <f t="shared" si="221"/>
        <v>20330.891485376655</v>
      </c>
      <c r="AY110" s="74">
        <f t="shared" ref="AY110:BL114" si="222">AX110*(1+AY$90)</f>
        <v>20981.480012908709</v>
      </c>
      <c r="AZ110" s="74">
        <f t="shared" si="222"/>
        <v>21652.887373321788</v>
      </c>
      <c r="BA110" s="74">
        <f t="shared" si="222"/>
        <v>22345.779769268087</v>
      </c>
      <c r="BB110" s="74">
        <f t="shared" si="222"/>
        <v>23060.844721884667</v>
      </c>
      <c r="BC110" s="74">
        <f t="shared" si="222"/>
        <v>23798.791752984976</v>
      </c>
      <c r="BD110" s="74">
        <f t="shared" si="222"/>
        <v>24560.353089080498</v>
      </c>
      <c r="BE110" s="74">
        <f t="shared" si="222"/>
        <v>25346.284387931075</v>
      </c>
      <c r="BF110" s="74">
        <f t="shared" si="222"/>
        <v>26157.365488344869</v>
      </c>
      <c r="BG110" s="74">
        <f t="shared" si="222"/>
        <v>26994.401183971906</v>
      </c>
      <c r="BH110" s="74">
        <f t="shared" si="222"/>
        <v>27858.222021859008</v>
      </c>
      <c r="BI110" s="74">
        <f t="shared" si="222"/>
        <v>28749.685126558496</v>
      </c>
      <c r="BJ110" s="74">
        <f t="shared" si="222"/>
        <v>29669.67505060837</v>
      </c>
      <c r="BK110" s="74">
        <f t="shared" si="222"/>
        <v>30619.104652227838</v>
      </c>
      <c r="BL110" s="74">
        <f t="shared" si="222"/>
        <v>31598.916001099129</v>
      </c>
      <c r="BM110" s="74">
        <f t="shared" ref="BM110:BM116" si="223">BL110*(1+BM$90)</f>
        <v>32610.081313134302</v>
      </c>
      <c r="BN110" s="74">
        <f t="shared" ref="BN110:BN116" si="224">BM110*(1+BN$90)</f>
        <v>33653.603915154599</v>
      </c>
      <c r="BO110" s="74">
        <f t="shared" ref="BO110:BO116" si="225">BN110*(1+BO$90)</f>
        <v>34730.519240439549</v>
      </c>
      <c r="BP110" s="74">
        <f t="shared" ref="BP110:BP116" si="226">BO110*(1+BP$90)</f>
        <v>35841.895856133619</v>
      </c>
      <c r="BQ110" s="74">
        <f t="shared" ref="BQ110:BQ116" si="227">BP110*(1+BQ$90)</f>
        <v>36988.836523529899</v>
      </c>
      <c r="BR110" s="74">
        <f t="shared" ref="BR110:BR116" si="228">BQ110*(1+BR$90)</f>
        <v>38172.479292282856</v>
      </c>
      <c r="BS110" s="74">
        <f t="shared" ref="BS110:BS116" si="229">BR110*(1+BS$90)</f>
        <v>39393.998629635906</v>
      </c>
      <c r="BT110" s="74">
        <f t="shared" ref="BT110:BT116" si="230">BS110*(1+BT$90)</f>
        <v>40654.606585784255</v>
      </c>
      <c r="BU110" s="74">
        <f t="shared" ref="BU110:BU116" si="231">BT110*(1+BU$90)</f>
        <v>41955.55399652935</v>
      </c>
      <c r="BV110" s="74">
        <f t="shared" ref="BV110:BV116" si="232">BU110*(1+BV$90)</f>
        <v>43298.131724418294</v>
      </c>
      <c r="BW110" s="74">
        <f t="shared" ref="BW110:BW116" si="233">BV110*(1+BW$90)</f>
        <v>44683.671939599677</v>
      </c>
      <c r="BX110" s="74">
        <f t="shared" ref="BX110:BX116" si="234">BW110*(1+BX$90)</f>
        <v>46113.549441666866</v>
      </c>
      <c r="BY110" s="74">
        <f t="shared" ref="BY110:BY116" si="235">BX110*(1+BY$90)</f>
        <v>47589.183023800208</v>
      </c>
      <c r="BZ110" s="74">
        <f t="shared" ref="BZ110:BZ116" si="236">BY110*(1+BZ$90)</f>
        <v>49112.036880561813</v>
      </c>
      <c r="CA110" s="74">
        <f t="shared" ref="CA110:CA116" si="237">BZ110*(1+CA$90)</f>
        <v>50683.622060739792</v>
      </c>
      <c r="CB110" s="74">
        <f t="shared" ref="CB110:CB116" si="238">CA110*(1+CB$90)</f>
        <v>52305.49796668347</v>
      </c>
      <c r="CC110" s="74">
        <f t="shared" ref="CC110:CC116" si="239">CB110*(1+CC$90)</f>
        <v>53979.273901617344</v>
      </c>
      <c r="CD110" s="74">
        <f t="shared" ref="CD110:CD116" si="240">CC110*(1+CD$90)</f>
        <v>55706.610666469103</v>
      </c>
      <c r="CE110" s="74">
        <f t="shared" ref="CE110:CE116" si="241">CD110*(1+CE$90)</f>
        <v>57489.22220779612</v>
      </c>
      <c r="CF110" s="74">
        <f t="shared" ref="CF110:CF116" si="242">CE110*(1+CF$90)</f>
        <v>59328.8773184456</v>
      </c>
      <c r="CG110" s="74">
        <f t="shared" ref="CG110:CG116" si="243">CF110*(1+CG$90)</f>
        <v>61227.40139263586</v>
      </c>
      <c r="CH110" s="74">
        <f t="shared" ref="CH110:CH116" si="244">CG110*(1+CH$90)</f>
        <v>63186.678237200213</v>
      </c>
      <c r="CI110" s="74">
        <f t="shared" ref="CI110:CI116" si="245">CH110*(1+CI$90)</f>
        <v>65208.651940790623</v>
      </c>
      <c r="CJ110" s="74">
        <f t="shared" ref="CJ110:CJ116" si="246">CI110*(1+CJ$90)</f>
        <v>67295.328802895921</v>
      </c>
      <c r="CK110" s="74">
        <f t="shared" ref="CK110:CK116" si="247">CJ110*(1+CK$90)</f>
        <v>69448.779324588599</v>
      </c>
      <c r="CL110" s="74">
        <f t="shared" ref="CL110:CL116" si="248">CK110*(1+CL$90)</f>
        <v>71671.14026297543</v>
      </c>
      <c r="CM110" s="74">
        <f t="shared" ref="CM110:CM116" si="249">CL110*(1+CM$90)</f>
        <v>73964.61675139064</v>
      </c>
      <c r="CN110" s="74">
        <f t="shared" ref="CN110:CN116" si="250">CM110*(1+CN$90)</f>
        <v>76331.48448743514</v>
      </c>
      <c r="CO110" s="74">
        <f t="shared" ref="CO110:CO116" si="251">CN110*(1+CO$90)</f>
        <v>78774.09199103307</v>
      </c>
      <c r="CP110" s="74">
        <f t="shared" ref="CP110:CP116" si="252">CO110*(1+CP$90)</f>
        <v>81294.862934746125</v>
      </c>
      <c r="CQ110" s="74">
        <f t="shared" ref="CQ110:CQ116" si="253">CP110*(1+CQ$90)</f>
        <v>83896.298548658</v>
      </c>
      <c r="CR110" s="74">
        <f t="shared" ref="CR110:CR116" si="254">CQ110*(1+CR$90)</f>
        <v>86580.980102215064</v>
      </c>
      <c r="CS110" s="74">
        <f t="shared" ref="CS110:CS116" si="255">CR110*(1+CS$90)</f>
        <v>89351.571465485948</v>
      </c>
      <c r="CT110" s="74">
        <f t="shared" ref="CT110:CT116" si="256">CS110*(1+CT$90)</f>
        <v>92210.821752381496</v>
      </c>
      <c r="CU110" s="74">
        <f t="shared" ref="CU110:CU116" si="257">CT110*(1+CU$90)</f>
        <v>95161.568048457702</v>
      </c>
      <c r="CV110" s="74">
        <f t="shared" ref="CV110:CV116" si="258">CU110*(1+CV$90)</f>
        <v>98206.738226008354</v>
      </c>
      <c r="CW110" s="74">
        <f t="shared" ref="CW110:CW116" si="259">CV110*(1+CW$90)</f>
        <v>101349.35384924062</v>
      </c>
      <c r="CX110" s="74">
        <f t="shared" ref="CX110:CX116" si="260">CW110*(1+CX$90)</f>
        <v>104592.53317241633</v>
      </c>
      <c r="CY110" s="74">
        <f t="shared" ref="CY110:CY116" si="261">CX110*(1+CY$90)</f>
        <v>107939.49423393366</v>
      </c>
      <c r="CZ110" s="74">
        <f t="shared" ref="CZ110:CZ116" si="262">CY110*(1+CZ$90)</f>
        <v>111393.55804941953</v>
      </c>
      <c r="DA110" s="74">
        <f t="shared" ref="DA110:DA116" si="263">CZ110*(1+DA$90)</f>
        <v>114958.15190700095</v>
      </c>
      <c r="DB110" s="74">
        <f t="shared" ref="DB110:DB116" si="264">DA110*(1+DB$90)</f>
        <v>118636.81276802499</v>
      </c>
      <c r="DC110" s="74">
        <f t="shared" ref="DC110:DC116" si="265">DB110*(1+DC$90)</f>
        <v>122433.1907766018</v>
      </c>
      <c r="DD110" s="74">
        <f t="shared" ref="DD110:DD116" si="266">DC110*(1+DD$90)</f>
        <v>126351.05288145306</v>
      </c>
      <c r="DE110" s="74">
        <f t="shared" ref="DE110:DE116" si="267">DD110*(1+DE$90)</f>
        <v>130394.28657365956</v>
      </c>
      <c r="DF110" s="74">
        <f t="shared" ref="DF110:DF116" si="268">DE110*(1+DF$90)</f>
        <v>134566.90374401666</v>
      </c>
      <c r="DG110" s="74">
        <f t="shared" ref="DG110:DG116" si="269">DF110*(1+DG$90)</f>
        <v>138873.04466382519</v>
      </c>
      <c r="DH110" s="74">
        <f t="shared" ref="DH110:DH116" si="270">DG110*(1+DH$90)</f>
        <v>143316.98209306761</v>
      </c>
      <c r="DI110" s="74">
        <f t="shared" ref="DI110:DI116" si="271">DH110*(1+DI$90)</f>
        <v>147903.12552004578</v>
      </c>
      <c r="DJ110" s="74">
        <f t="shared" ref="DJ110:DJ116" si="272">DI110*(1+DJ$90)</f>
        <v>152636.02553668726</v>
      </c>
    </row>
    <row r="111" spans="2:114" x14ac:dyDescent="0.2">
      <c r="B111" s="236" t="str">
        <f t="shared" ref="B111:B116" si="273">B94</f>
        <v>Ceramics</v>
      </c>
      <c r="C111" s="65" t="s">
        <v>2</v>
      </c>
      <c r="D111" s="74">
        <f t="shared" ref="D111:AF111" si="274">D$86*D94</f>
        <v>995.65448073494736</v>
      </c>
      <c r="E111" s="74">
        <f t="shared" si="274"/>
        <v>1025.3082802432382</v>
      </c>
      <c r="F111" s="74">
        <f t="shared" si="274"/>
        <v>1040.7746581781607</v>
      </c>
      <c r="G111" s="74">
        <f t="shared" si="274"/>
        <v>1059.2685850437813</v>
      </c>
      <c r="H111" s="74">
        <f t="shared" si="274"/>
        <v>1075.076712</v>
      </c>
      <c r="I111" s="74">
        <f t="shared" si="274"/>
        <v>1336.0843201416349</v>
      </c>
      <c r="J111" s="74">
        <f t="shared" si="274"/>
        <v>1422.639503232682</v>
      </c>
      <c r="K111" s="74">
        <f t="shared" si="274"/>
        <v>1341.4480602554204</v>
      </c>
      <c r="L111" s="74">
        <f t="shared" si="274"/>
        <v>1293.497144410012</v>
      </c>
      <c r="M111" s="74">
        <f t="shared" si="274"/>
        <v>1389.2371458295963</v>
      </c>
      <c r="N111" s="74">
        <f t="shared" si="274"/>
        <v>1419.3174320335931</v>
      </c>
      <c r="O111" s="74">
        <f t="shared" si="274"/>
        <v>1424.0157443274152</v>
      </c>
      <c r="P111" s="74">
        <f t="shared" si="274"/>
        <v>1681.9839469565218</v>
      </c>
      <c r="Q111" s="74">
        <f t="shared" si="274"/>
        <v>1701.323053813996</v>
      </c>
      <c r="R111" s="74">
        <f t="shared" si="274"/>
        <v>1756.9642737993922</v>
      </c>
      <c r="S111" s="74">
        <f t="shared" si="274"/>
        <v>2125.7997496797807</v>
      </c>
      <c r="T111" s="74">
        <f t="shared" si="274"/>
        <v>2124.9105757250745</v>
      </c>
      <c r="U111" s="74">
        <f t="shared" si="274"/>
        <v>2144.1509191356581</v>
      </c>
      <c r="V111" s="74">
        <f t="shared" si="274"/>
        <v>2154.1439432163734</v>
      </c>
      <c r="W111" s="74">
        <f t="shared" si="274"/>
        <v>2319.1671159631624</v>
      </c>
      <c r="X111" s="74">
        <f t="shared" si="274"/>
        <v>2325.2570538957807</v>
      </c>
      <c r="Y111" s="74">
        <f t="shared" si="274"/>
        <v>1912.4422454806743</v>
      </c>
      <c r="Z111" s="74">
        <f t="shared" si="274"/>
        <v>1863.1647182383574</v>
      </c>
      <c r="AA111" s="74">
        <f t="shared" si="274"/>
        <v>1875.7588025685309</v>
      </c>
      <c r="AB111" s="74">
        <f t="shared" si="274"/>
        <v>2098.7719400363198</v>
      </c>
      <c r="AC111" s="74">
        <f t="shared" si="274"/>
        <v>2205.8962143118174</v>
      </c>
      <c r="AD111" s="74">
        <f t="shared" si="274"/>
        <v>2144.8436677053687</v>
      </c>
      <c r="AE111" s="74">
        <f t="shared" si="274"/>
        <v>2147.5014004062286</v>
      </c>
      <c r="AF111" s="74">
        <f t="shared" si="274"/>
        <v>3141.8289784192475</v>
      </c>
      <c r="AG111" s="74">
        <f t="shared" ref="AG111" si="275">AG$86*AG94</f>
        <v>3483.3647905609605</v>
      </c>
      <c r="AH111" s="74">
        <f t="shared" si="220"/>
        <v>3594.8324638589115</v>
      </c>
      <c r="AI111" s="74">
        <f t="shared" si="221"/>
        <v>3709.867102702397</v>
      </c>
      <c r="AJ111" s="74">
        <f t="shared" si="221"/>
        <v>3828.5828499888739</v>
      </c>
      <c r="AK111" s="74">
        <f t="shared" si="221"/>
        <v>3951.097501188518</v>
      </c>
      <c r="AL111" s="74">
        <f t="shared" si="221"/>
        <v>4077.5326212265509</v>
      </c>
      <c r="AM111" s="74">
        <f t="shared" si="221"/>
        <v>4208.013665105801</v>
      </c>
      <c r="AN111" s="74">
        <f t="shared" si="221"/>
        <v>4342.6701023891865</v>
      </c>
      <c r="AO111" s="74">
        <f t="shared" si="221"/>
        <v>4481.6355456656402</v>
      </c>
      <c r="AP111" s="74">
        <f t="shared" si="221"/>
        <v>4625.0478831269411</v>
      </c>
      <c r="AQ111" s="74">
        <f t="shared" si="221"/>
        <v>4773.0494153870031</v>
      </c>
      <c r="AR111" s="74">
        <f t="shared" si="221"/>
        <v>4925.7869966793878</v>
      </c>
      <c r="AS111" s="74">
        <f t="shared" si="221"/>
        <v>5083.4121805731284</v>
      </c>
      <c r="AT111" s="74">
        <f t="shared" si="221"/>
        <v>5246.0813703514686</v>
      </c>
      <c r="AU111" s="74">
        <f t="shared" si="221"/>
        <v>5413.9559742027159</v>
      </c>
      <c r="AV111" s="74">
        <f t="shared" si="221"/>
        <v>5587.2025653772025</v>
      </c>
      <c r="AW111" s="74">
        <f t="shared" si="221"/>
        <v>5765.9930474692728</v>
      </c>
      <c r="AX111" s="74">
        <f t="shared" si="221"/>
        <v>5950.5048249882893</v>
      </c>
      <c r="AY111" s="74">
        <f t="shared" si="222"/>
        <v>6140.9209793879145</v>
      </c>
      <c r="AZ111" s="74">
        <f t="shared" si="222"/>
        <v>6337.4304507283277</v>
      </c>
      <c r="BA111" s="74">
        <f t="shared" si="222"/>
        <v>6540.2282251516344</v>
      </c>
      <c r="BB111" s="74">
        <f t="shared" si="222"/>
        <v>6749.5155283564873</v>
      </c>
      <c r="BC111" s="74">
        <f t="shared" si="222"/>
        <v>6965.5000252638947</v>
      </c>
      <c r="BD111" s="74">
        <f t="shared" si="222"/>
        <v>7188.3960260723397</v>
      </c>
      <c r="BE111" s="74">
        <f t="shared" si="222"/>
        <v>7418.4246989066551</v>
      </c>
      <c r="BF111" s="74">
        <f t="shared" si="222"/>
        <v>7655.8142892716678</v>
      </c>
      <c r="BG111" s="74">
        <f t="shared" si="222"/>
        <v>7900.8003465283618</v>
      </c>
      <c r="BH111" s="74">
        <f t="shared" si="222"/>
        <v>8153.6259576172697</v>
      </c>
      <c r="BI111" s="74">
        <f t="shared" si="222"/>
        <v>8414.5419882610222</v>
      </c>
      <c r="BJ111" s="74">
        <f t="shared" si="222"/>
        <v>8683.8073318853749</v>
      </c>
      <c r="BK111" s="74">
        <f t="shared" si="222"/>
        <v>8961.6891665057065</v>
      </c>
      <c r="BL111" s="74">
        <f t="shared" si="222"/>
        <v>9248.4632198338895</v>
      </c>
      <c r="BM111" s="74">
        <f t="shared" si="223"/>
        <v>9544.4140428685751</v>
      </c>
      <c r="BN111" s="74">
        <f t="shared" si="224"/>
        <v>9849.8352922403701</v>
      </c>
      <c r="BO111" s="74">
        <f t="shared" si="225"/>
        <v>10165.030021592062</v>
      </c>
      <c r="BP111" s="74">
        <f t="shared" si="226"/>
        <v>10490.310982283008</v>
      </c>
      <c r="BQ111" s="74">
        <f t="shared" si="227"/>
        <v>10826.000933716065</v>
      </c>
      <c r="BR111" s="74">
        <f t="shared" si="228"/>
        <v>11172.43296359498</v>
      </c>
      <c r="BS111" s="74">
        <f t="shared" si="229"/>
        <v>11529.950818430019</v>
      </c>
      <c r="BT111" s="74">
        <f t="shared" si="230"/>
        <v>11898.909244619781</v>
      </c>
      <c r="BU111" s="74">
        <f t="shared" si="231"/>
        <v>12279.674340447615</v>
      </c>
      <c r="BV111" s="74">
        <f t="shared" si="232"/>
        <v>12672.623919341939</v>
      </c>
      <c r="BW111" s="74">
        <f t="shared" si="233"/>
        <v>13078.147884760881</v>
      </c>
      <c r="BX111" s="74">
        <f t="shared" si="234"/>
        <v>13496.64861707323</v>
      </c>
      <c r="BY111" s="74">
        <f t="shared" si="235"/>
        <v>13928.541372819573</v>
      </c>
      <c r="BZ111" s="74">
        <f t="shared" si="236"/>
        <v>14374.2546967498</v>
      </c>
      <c r="CA111" s="74">
        <f t="shared" si="237"/>
        <v>14834.230847045794</v>
      </c>
      <c r="CB111" s="74">
        <f t="shared" si="238"/>
        <v>15308.92623415126</v>
      </c>
      <c r="CC111" s="74">
        <f t="shared" si="239"/>
        <v>15798.811873644101</v>
      </c>
      <c r="CD111" s="74">
        <f t="shared" si="240"/>
        <v>16304.373853600713</v>
      </c>
      <c r="CE111" s="74">
        <f t="shared" si="241"/>
        <v>16826.113816915935</v>
      </c>
      <c r="CF111" s="74">
        <f t="shared" si="242"/>
        <v>17364.549459057245</v>
      </c>
      <c r="CG111" s="74">
        <f t="shared" si="243"/>
        <v>17920.215041747077</v>
      </c>
      <c r="CH111" s="74">
        <f t="shared" si="244"/>
        <v>18493.661923082982</v>
      </c>
      <c r="CI111" s="74">
        <f t="shared" si="245"/>
        <v>19085.459104621637</v>
      </c>
      <c r="CJ111" s="74">
        <f t="shared" si="246"/>
        <v>19696.193795969531</v>
      </c>
      <c r="CK111" s="74">
        <f t="shared" si="247"/>
        <v>20326.471997440556</v>
      </c>
      <c r="CL111" s="74">
        <f t="shared" si="248"/>
        <v>20976.919101358653</v>
      </c>
      <c r="CM111" s="74">
        <f t="shared" si="249"/>
        <v>21648.180512602132</v>
      </c>
      <c r="CN111" s="74">
        <f t="shared" si="250"/>
        <v>22340.922289005401</v>
      </c>
      <c r="CO111" s="74">
        <f t="shared" si="251"/>
        <v>23055.831802253575</v>
      </c>
      <c r="CP111" s="74">
        <f t="shared" si="252"/>
        <v>23793.61841992569</v>
      </c>
      <c r="CQ111" s="74">
        <f t="shared" si="253"/>
        <v>24555.014209363311</v>
      </c>
      <c r="CR111" s="74">
        <f t="shared" si="254"/>
        <v>25340.774664062938</v>
      </c>
      <c r="CS111" s="74">
        <f t="shared" si="255"/>
        <v>26151.67945331295</v>
      </c>
      <c r="CT111" s="74">
        <f t="shared" si="256"/>
        <v>26988.533195818967</v>
      </c>
      <c r="CU111" s="74">
        <f t="shared" si="257"/>
        <v>27852.166258085173</v>
      </c>
      <c r="CV111" s="74">
        <f t="shared" si="258"/>
        <v>28743.435578343899</v>
      </c>
      <c r="CW111" s="74">
        <f t="shared" si="259"/>
        <v>29663.225516850904</v>
      </c>
      <c r="CX111" s="74">
        <f t="shared" si="260"/>
        <v>30612.448733390134</v>
      </c>
      <c r="CY111" s="74">
        <f t="shared" si="261"/>
        <v>31592.047092858618</v>
      </c>
      <c r="CZ111" s="74">
        <f t="shared" si="262"/>
        <v>32602.992599830093</v>
      </c>
      <c r="DA111" s="74">
        <f t="shared" si="263"/>
        <v>33646.288363024658</v>
      </c>
      <c r="DB111" s="74">
        <f t="shared" si="264"/>
        <v>34722.969590641449</v>
      </c>
      <c r="DC111" s="74">
        <f t="shared" si="265"/>
        <v>35834.104617541976</v>
      </c>
      <c r="DD111" s="74">
        <f t="shared" si="266"/>
        <v>36980.795965303318</v>
      </c>
      <c r="DE111" s="74">
        <f t="shared" si="267"/>
        <v>38164.181436193023</v>
      </c>
      <c r="DF111" s="74">
        <f t="shared" si="268"/>
        <v>39385.435242151201</v>
      </c>
      <c r="DG111" s="74">
        <f t="shared" si="269"/>
        <v>40645.769169900042</v>
      </c>
      <c r="DH111" s="74">
        <f t="shared" si="270"/>
        <v>41946.433783336848</v>
      </c>
      <c r="DI111" s="74">
        <f t="shared" si="271"/>
        <v>43288.71966440363</v>
      </c>
      <c r="DJ111" s="74">
        <f t="shared" si="272"/>
        <v>44673.95869366455</v>
      </c>
    </row>
    <row r="112" spans="2:114" x14ac:dyDescent="0.2">
      <c r="B112" s="236" t="str">
        <f t="shared" si="273"/>
        <v>Batteries</v>
      </c>
      <c r="C112" s="65" t="s">
        <v>2</v>
      </c>
      <c r="D112" s="74">
        <f t="shared" ref="D112:AF112" si="276">D$86*D95</f>
        <v>1244.5681009186842</v>
      </c>
      <c r="E112" s="74">
        <f t="shared" si="276"/>
        <v>1281.6353503040475</v>
      </c>
      <c r="F112" s="74">
        <f t="shared" si="276"/>
        <v>1300.9683227227008</v>
      </c>
      <c r="G112" s="74">
        <f t="shared" si="276"/>
        <v>1324.0857313047266</v>
      </c>
      <c r="H112" s="74">
        <f t="shared" si="276"/>
        <v>1343.8458900000001</v>
      </c>
      <c r="I112" s="74">
        <f t="shared" si="276"/>
        <v>1670.1054001770437</v>
      </c>
      <c r="J112" s="74">
        <f t="shared" si="276"/>
        <v>1778.2993790408527</v>
      </c>
      <c r="K112" s="74">
        <f t="shared" si="276"/>
        <v>1676.8100753192755</v>
      </c>
      <c r="L112" s="74">
        <f t="shared" si="276"/>
        <v>1616.871430512515</v>
      </c>
      <c r="M112" s="74">
        <f t="shared" si="276"/>
        <v>1736.5464322869955</v>
      </c>
      <c r="N112" s="74">
        <f t="shared" si="276"/>
        <v>1774.1467900419916</v>
      </c>
      <c r="O112" s="74">
        <f t="shared" si="276"/>
        <v>1780.0196804092689</v>
      </c>
      <c r="P112" s="74">
        <f t="shared" si="276"/>
        <v>2102.4799336956521</v>
      </c>
      <c r="Q112" s="74">
        <f t="shared" si="276"/>
        <v>2126.653817267495</v>
      </c>
      <c r="R112" s="74">
        <f t="shared" si="276"/>
        <v>2196.2053422492404</v>
      </c>
      <c r="S112" s="74">
        <f t="shared" si="276"/>
        <v>2657.2496870997261</v>
      </c>
      <c r="T112" s="74">
        <f t="shared" si="276"/>
        <v>2656.1382196563432</v>
      </c>
      <c r="U112" s="74">
        <f t="shared" si="276"/>
        <v>2680.1886489195726</v>
      </c>
      <c r="V112" s="74">
        <f t="shared" si="276"/>
        <v>2692.6799290204667</v>
      </c>
      <c r="W112" s="74">
        <f t="shared" si="276"/>
        <v>2898.9588949539529</v>
      </c>
      <c r="X112" s="74">
        <f t="shared" si="276"/>
        <v>2906.5713173697263</v>
      </c>
      <c r="Y112" s="74">
        <f t="shared" si="276"/>
        <v>2390.5528068508429</v>
      </c>
      <c r="Z112" s="74">
        <f t="shared" si="276"/>
        <v>2328.9558977979468</v>
      </c>
      <c r="AA112" s="74">
        <f t="shared" si="276"/>
        <v>2344.6985032106636</v>
      </c>
      <c r="AB112" s="74">
        <f t="shared" si="276"/>
        <v>2623.4649250453999</v>
      </c>
      <c r="AC112" s="74">
        <f t="shared" si="276"/>
        <v>2757.3702678897716</v>
      </c>
      <c r="AD112" s="74">
        <f t="shared" si="276"/>
        <v>2681.0545846317114</v>
      </c>
      <c r="AE112" s="74">
        <f t="shared" si="276"/>
        <v>2684.3767505077858</v>
      </c>
      <c r="AF112" s="74">
        <f t="shared" si="276"/>
        <v>3927.2862230240589</v>
      </c>
      <c r="AG112" s="74">
        <f t="shared" ref="AG112" si="277">AG$86*AG95</f>
        <v>4354.2059882012009</v>
      </c>
      <c r="AH112" s="74">
        <f t="shared" si="220"/>
        <v>4493.5405798236397</v>
      </c>
      <c r="AI112" s="74">
        <f t="shared" si="221"/>
        <v>4637.3338783779964</v>
      </c>
      <c r="AJ112" s="74">
        <f t="shared" si="221"/>
        <v>4785.7285624860924</v>
      </c>
      <c r="AK112" s="74">
        <f t="shared" si="221"/>
        <v>4938.8718764856476</v>
      </c>
      <c r="AL112" s="74">
        <f t="shared" si="221"/>
        <v>5096.9157765331884</v>
      </c>
      <c r="AM112" s="74">
        <f t="shared" si="221"/>
        <v>5260.0170813822506</v>
      </c>
      <c r="AN112" s="74">
        <f t="shared" si="221"/>
        <v>5428.3376279864824</v>
      </c>
      <c r="AO112" s="74">
        <f t="shared" si="221"/>
        <v>5602.0444320820498</v>
      </c>
      <c r="AP112" s="74">
        <f t="shared" si="221"/>
        <v>5781.3098539086759</v>
      </c>
      <c r="AQ112" s="74">
        <f t="shared" si="221"/>
        <v>5966.3117692337537</v>
      </c>
      <c r="AR112" s="74">
        <f t="shared" si="221"/>
        <v>6157.2337458492339</v>
      </c>
      <c r="AS112" s="74">
        <f t="shared" si="221"/>
        <v>6354.2652257164091</v>
      </c>
      <c r="AT112" s="74">
        <f t="shared" si="221"/>
        <v>6557.601712939334</v>
      </c>
      <c r="AU112" s="74">
        <f t="shared" si="221"/>
        <v>6767.444967753393</v>
      </c>
      <c r="AV112" s="74">
        <f t="shared" si="221"/>
        <v>6984.0032067215016</v>
      </c>
      <c r="AW112" s="74">
        <f t="shared" si="221"/>
        <v>7207.4913093365894</v>
      </c>
      <c r="AX112" s="74">
        <f t="shared" si="221"/>
        <v>7438.1310312353608</v>
      </c>
      <c r="AY112" s="74">
        <f t="shared" si="222"/>
        <v>7676.1512242348927</v>
      </c>
      <c r="AZ112" s="74">
        <f t="shared" si="222"/>
        <v>7921.7880634104094</v>
      </c>
      <c r="BA112" s="74">
        <f t="shared" si="222"/>
        <v>8175.2852814395428</v>
      </c>
      <c r="BB112" s="74">
        <f t="shared" si="222"/>
        <v>8436.8944104456077</v>
      </c>
      <c r="BC112" s="74">
        <f t="shared" si="222"/>
        <v>8706.8750315798679</v>
      </c>
      <c r="BD112" s="74">
        <f t="shared" si="222"/>
        <v>8985.4950325904247</v>
      </c>
      <c r="BE112" s="74">
        <f t="shared" si="222"/>
        <v>9273.0308736333191</v>
      </c>
      <c r="BF112" s="74">
        <f t="shared" si="222"/>
        <v>9569.7678615895857</v>
      </c>
      <c r="BG112" s="74">
        <f t="shared" si="222"/>
        <v>9876.0004331604523</v>
      </c>
      <c r="BH112" s="74">
        <f t="shared" si="222"/>
        <v>10192.032447021587</v>
      </c>
      <c r="BI112" s="74">
        <f t="shared" si="222"/>
        <v>10518.177485326278</v>
      </c>
      <c r="BJ112" s="74">
        <f t="shared" si="222"/>
        <v>10854.75916485672</v>
      </c>
      <c r="BK112" s="74">
        <f t="shared" si="222"/>
        <v>11202.111458132134</v>
      </c>
      <c r="BL112" s="74">
        <f t="shared" si="222"/>
        <v>11560.579024792363</v>
      </c>
      <c r="BM112" s="74">
        <f t="shared" si="223"/>
        <v>11930.51755358572</v>
      </c>
      <c r="BN112" s="74">
        <f t="shared" si="224"/>
        <v>12312.294115300463</v>
      </c>
      <c r="BO112" s="74">
        <f t="shared" si="225"/>
        <v>12706.287526990078</v>
      </c>
      <c r="BP112" s="74">
        <f t="shared" si="226"/>
        <v>13112.88872785376</v>
      </c>
      <c r="BQ112" s="74">
        <f t="shared" si="227"/>
        <v>13532.501167145081</v>
      </c>
      <c r="BR112" s="74">
        <f t="shared" si="228"/>
        <v>13965.541204493724</v>
      </c>
      <c r="BS112" s="74">
        <f t="shared" si="229"/>
        <v>14412.438523037523</v>
      </c>
      <c r="BT112" s="74">
        <f t="shared" si="230"/>
        <v>14873.636555774723</v>
      </c>
      <c r="BU112" s="74">
        <f t="shared" si="231"/>
        <v>15349.592925559515</v>
      </c>
      <c r="BV112" s="74">
        <f t="shared" si="232"/>
        <v>15840.77989917742</v>
      </c>
      <c r="BW112" s="74">
        <f t="shared" si="233"/>
        <v>16347.684855951098</v>
      </c>
      <c r="BX112" s="74">
        <f t="shared" si="234"/>
        <v>16870.810771341534</v>
      </c>
      <c r="BY112" s="74">
        <f t="shared" si="235"/>
        <v>17410.676716024464</v>
      </c>
      <c r="BZ112" s="74">
        <f t="shared" si="236"/>
        <v>17967.818370937246</v>
      </c>
      <c r="CA112" s="74">
        <f t="shared" si="237"/>
        <v>18542.788558807239</v>
      </c>
      <c r="CB112" s="74">
        <f t="shared" si="238"/>
        <v>19136.157792689071</v>
      </c>
      <c r="CC112" s="74">
        <f t="shared" si="239"/>
        <v>19748.514842055123</v>
      </c>
      <c r="CD112" s="74">
        <f t="shared" si="240"/>
        <v>20380.467317000886</v>
      </c>
      <c r="CE112" s="74">
        <f t="shared" si="241"/>
        <v>21032.642271144916</v>
      </c>
      <c r="CF112" s="74">
        <f t="shared" si="242"/>
        <v>21705.686823821554</v>
      </c>
      <c r="CG112" s="74">
        <f t="shared" si="243"/>
        <v>22400.268802183844</v>
      </c>
      <c r="CH112" s="74">
        <f t="shared" si="244"/>
        <v>23117.077403853727</v>
      </c>
      <c r="CI112" s="74">
        <f t="shared" si="245"/>
        <v>23856.823880777047</v>
      </c>
      <c r="CJ112" s="74">
        <f t="shared" si="246"/>
        <v>24620.242244961912</v>
      </c>
      <c r="CK112" s="74">
        <f t="shared" si="247"/>
        <v>25408.089996800692</v>
      </c>
      <c r="CL112" s="74">
        <f t="shared" si="248"/>
        <v>26221.148876698317</v>
      </c>
      <c r="CM112" s="74">
        <f t="shared" si="249"/>
        <v>27060.225640752662</v>
      </c>
      <c r="CN112" s="74">
        <f t="shared" si="250"/>
        <v>27926.152861256749</v>
      </c>
      <c r="CO112" s="74">
        <f t="shared" si="251"/>
        <v>28819.789752816967</v>
      </c>
      <c r="CP112" s="74">
        <f t="shared" si="252"/>
        <v>29742.02302490711</v>
      </c>
      <c r="CQ112" s="74">
        <f t="shared" si="253"/>
        <v>30693.767761704137</v>
      </c>
      <c r="CR112" s="74">
        <f t="shared" si="254"/>
        <v>31675.968330078671</v>
      </c>
      <c r="CS112" s="74">
        <f t="shared" si="255"/>
        <v>32689.59931664119</v>
      </c>
      <c r="CT112" s="74">
        <f t="shared" si="256"/>
        <v>33735.666494773708</v>
      </c>
      <c r="CU112" s="74">
        <f t="shared" si="257"/>
        <v>34815.20782260647</v>
      </c>
      <c r="CV112" s="74">
        <f t="shared" si="258"/>
        <v>35929.294472929876</v>
      </c>
      <c r="CW112" s="74">
        <f t="shared" si="259"/>
        <v>37079.031896063636</v>
      </c>
      <c r="CX112" s="74">
        <f t="shared" si="260"/>
        <v>38265.560916737675</v>
      </c>
      <c r="CY112" s="74">
        <f t="shared" si="261"/>
        <v>39490.058866073283</v>
      </c>
      <c r="CZ112" s="74">
        <f t="shared" si="262"/>
        <v>40753.740749787627</v>
      </c>
      <c r="DA112" s="74">
        <f t="shared" si="263"/>
        <v>42057.860453780835</v>
      </c>
      <c r="DB112" s="74">
        <f t="shared" si="264"/>
        <v>43403.711988301824</v>
      </c>
      <c r="DC112" s="74">
        <f t="shared" si="265"/>
        <v>44792.630771927485</v>
      </c>
      <c r="DD112" s="74">
        <f t="shared" si="266"/>
        <v>46225.994956629169</v>
      </c>
      <c r="DE112" s="74">
        <f t="shared" si="267"/>
        <v>47705.226795241302</v>
      </c>
      <c r="DF112" s="74">
        <f t="shared" si="268"/>
        <v>49231.794052689023</v>
      </c>
      <c r="DG112" s="74">
        <f t="shared" si="269"/>
        <v>50807.211462375075</v>
      </c>
      <c r="DH112" s="74">
        <f t="shared" si="270"/>
        <v>52433.042229171078</v>
      </c>
      <c r="DI112" s="74">
        <f t="shared" si="271"/>
        <v>54110.899580504556</v>
      </c>
      <c r="DJ112" s="74">
        <f t="shared" si="272"/>
        <v>55842.448367080702</v>
      </c>
    </row>
    <row r="113" spans="2:114" x14ac:dyDescent="0.2">
      <c r="B113" s="236" t="str">
        <f t="shared" si="273"/>
        <v>Metal (excl. Batteries)</v>
      </c>
      <c r="C113" s="65" t="s">
        <v>2</v>
      </c>
      <c r="D113" s="74">
        <f t="shared" ref="D113:AF113" si="278">D$86*D96</f>
        <v>1078.6256874628598</v>
      </c>
      <c r="E113" s="74">
        <f t="shared" si="278"/>
        <v>1110.7506369301746</v>
      </c>
      <c r="F113" s="74">
        <f t="shared" si="278"/>
        <v>1127.5058796930075</v>
      </c>
      <c r="G113" s="74">
        <f t="shared" si="278"/>
        <v>1147.5409671307632</v>
      </c>
      <c r="H113" s="74">
        <f t="shared" si="278"/>
        <v>1164.6664380000002</v>
      </c>
      <c r="I113" s="74">
        <f t="shared" si="278"/>
        <v>1447.424680153438</v>
      </c>
      <c r="J113" s="74">
        <f t="shared" si="278"/>
        <v>1541.1927951687392</v>
      </c>
      <c r="K113" s="74">
        <f t="shared" si="278"/>
        <v>1453.2353986100388</v>
      </c>
      <c r="L113" s="74">
        <f t="shared" si="278"/>
        <v>1401.2885731108463</v>
      </c>
      <c r="M113" s="74">
        <f t="shared" si="278"/>
        <v>1505.006907982063</v>
      </c>
      <c r="N113" s="74">
        <f t="shared" si="278"/>
        <v>1537.5938847030595</v>
      </c>
      <c r="O113" s="74">
        <f t="shared" si="278"/>
        <v>1542.6837230213664</v>
      </c>
      <c r="P113" s="74">
        <f t="shared" si="278"/>
        <v>1822.1492758695654</v>
      </c>
      <c r="Q113" s="74">
        <f t="shared" si="278"/>
        <v>1843.0999749651623</v>
      </c>
      <c r="R113" s="74">
        <f t="shared" si="278"/>
        <v>1903.377963282675</v>
      </c>
      <c r="S113" s="74">
        <f t="shared" si="278"/>
        <v>2302.9497288197626</v>
      </c>
      <c r="T113" s="74">
        <f t="shared" si="278"/>
        <v>2301.9864570354976</v>
      </c>
      <c r="U113" s="74">
        <f t="shared" si="278"/>
        <v>2322.8301623969628</v>
      </c>
      <c r="V113" s="74">
        <f t="shared" si="278"/>
        <v>2333.6559384844049</v>
      </c>
      <c r="W113" s="74">
        <f t="shared" si="278"/>
        <v>2512.4310422934259</v>
      </c>
      <c r="X113" s="74">
        <f t="shared" si="278"/>
        <v>2519.028475053763</v>
      </c>
      <c r="Y113" s="74">
        <f t="shared" si="278"/>
        <v>2071.8124326040638</v>
      </c>
      <c r="Z113" s="74">
        <f t="shared" si="278"/>
        <v>2018.4284447582206</v>
      </c>
      <c r="AA113" s="74">
        <f t="shared" si="278"/>
        <v>2032.0720361159088</v>
      </c>
      <c r="AB113" s="74">
        <f t="shared" si="278"/>
        <v>2273.6696017060135</v>
      </c>
      <c r="AC113" s="74">
        <f t="shared" si="278"/>
        <v>2389.720898837802</v>
      </c>
      <c r="AD113" s="74">
        <f t="shared" si="278"/>
        <v>2323.58064001415</v>
      </c>
      <c r="AE113" s="74">
        <f t="shared" si="278"/>
        <v>2326.459850440081</v>
      </c>
      <c r="AF113" s="74">
        <f t="shared" si="278"/>
        <v>3403.6480599541846</v>
      </c>
      <c r="AG113" s="74">
        <f t="shared" ref="AG113" si="279">AG$86*AG96</f>
        <v>3773.6451897743746</v>
      </c>
      <c r="AH113" s="74">
        <f t="shared" si="220"/>
        <v>3894.4018358471549</v>
      </c>
      <c r="AI113" s="74">
        <f t="shared" si="221"/>
        <v>4019.0226945942641</v>
      </c>
      <c r="AJ113" s="74">
        <f t="shared" si="221"/>
        <v>4147.6314208212807</v>
      </c>
      <c r="AK113" s="74">
        <f t="shared" si="221"/>
        <v>4280.3556262875618</v>
      </c>
      <c r="AL113" s="74">
        <f t="shared" si="221"/>
        <v>4417.3270063287637</v>
      </c>
      <c r="AM113" s="74">
        <f t="shared" si="221"/>
        <v>4558.6814705312845</v>
      </c>
      <c r="AN113" s="74">
        <f t="shared" si="221"/>
        <v>4704.559277588286</v>
      </c>
      <c r="AO113" s="74">
        <f t="shared" si="221"/>
        <v>4855.1051744711112</v>
      </c>
      <c r="AP113" s="74">
        <f t="shared" si="221"/>
        <v>5010.4685400541866</v>
      </c>
      <c r="AQ113" s="74">
        <f t="shared" si="221"/>
        <v>5170.8035333359212</v>
      </c>
      <c r="AR113" s="74">
        <f t="shared" si="221"/>
        <v>5336.2692464026704</v>
      </c>
      <c r="AS113" s="74">
        <f t="shared" si="221"/>
        <v>5507.0298622875562</v>
      </c>
      <c r="AT113" s="74">
        <f t="shared" si="221"/>
        <v>5683.2548178807583</v>
      </c>
      <c r="AU113" s="74">
        <f t="shared" si="221"/>
        <v>5865.1189720529428</v>
      </c>
      <c r="AV113" s="74">
        <f t="shared" si="221"/>
        <v>6052.8027791586373</v>
      </c>
      <c r="AW113" s="74">
        <f t="shared" si="221"/>
        <v>6246.4924680917138</v>
      </c>
      <c r="AX113" s="74">
        <f t="shared" si="221"/>
        <v>6446.3802270706492</v>
      </c>
      <c r="AY113" s="74">
        <f t="shared" si="222"/>
        <v>6652.6643943369099</v>
      </c>
      <c r="AZ113" s="74">
        <f t="shared" si="222"/>
        <v>6865.549654955691</v>
      </c>
      <c r="BA113" s="74">
        <f t="shared" si="222"/>
        <v>7085.247243914273</v>
      </c>
      <c r="BB113" s="74">
        <f t="shared" si="222"/>
        <v>7311.9751557195295</v>
      </c>
      <c r="BC113" s="74">
        <f t="shared" si="222"/>
        <v>7545.9583607025543</v>
      </c>
      <c r="BD113" s="74">
        <f t="shared" si="222"/>
        <v>7787.4290282450365</v>
      </c>
      <c r="BE113" s="74">
        <f t="shared" si="222"/>
        <v>8036.6267571488779</v>
      </c>
      <c r="BF113" s="74">
        <f t="shared" si="222"/>
        <v>8293.7988133776416</v>
      </c>
      <c r="BG113" s="74">
        <f t="shared" si="222"/>
        <v>8559.2003754057259</v>
      </c>
      <c r="BH113" s="74">
        <f t="shared" si="222"/>
        <v>8833.0947874187095</v>
      </c>
      <c r="BI113" s="74">
        <f t="shared" si="222"/>
        <v>9115.753820616108</v>
      </c>
      <c r="BJ113" s="74">
        <f t="shared" si="222"/>
        <v>9407.4579428758243</v>
      </c>
      <c r="BK113" s="74">
        <f t="shared" si="222"/>
        <v>9708.4965970478515</v>
      </c>
      <c r="BL113" s="74">
        <f t="shared" si="222"/>
        <v>10019.168488153384</v>
      </c>
      <c r="BM113" s="74">
        <f t="shared" si="223"/>
        <v>10339.781879774293</v>
      </c>
      <c r="BN113" s="74">
        <f t="shared" si="224"/>
        <v>10670.654899927071</v>
      </c>
      <c r="BO113" s="74">
        <f t="shared" si="225"/>
        <v>11012.115856724737</v>
      </c>
      <c r="BP113" s="74">
        <f t="shared" si="226"/>
        <v>11364.503564139928</v>
      </c>
      <c r="BQ113" s="74">
        <f t="shared" si="227"/>
        <v>11728.167678192407</v>
      </c>
      <c r="BR113" s="74">
        <f t="shared" si="228"/>
        <v>12103.469043894564</v>
      </c>
      <c r="BS113" s="74">
        <f t="shared" si="229"/>
        <v>12490.78005329919</v>
      </c>
      <c r="BT113" s="74">
        <f t="shared" si="230"/>
        <v>12890.485015004764</v>
      </c>
      <c r="BU113" s="74">
        <f t="shared" si="231"/>
        <v>13302.980535484918</v>
      </c>
      <c r="BV113" s="74">
        <f t="shared" si="232"/>
        <v>13728.675912620436</v>
      </c>
      <c r="BW113" s="74">
        <f t="shared" si="233"/>
        <v>14167.993541824291</v>
      </c>
      <c r="BX113" s="74">
        <f t="shared" si="234"/>
        <v>14621.36933516267</v>
      </c>
      <c r="BY113" s="74">
        <f t="shared" si="235"/>
        <v>15089.253153887876</v>
      </c>
      <c r="BZ113" s="74">
        <f t="shared" si="236"/>
        <v>15572.109254812289</v>
      </c>
      <c r="CA113" s="74">
        <f t="shared" si="237"/>
        <v>16070.416750966282</v>
      </c>
      <c r="CB113" s="74">
        <f t="shared" si="238"/>
        <v>16584.670086997205</v>
      </c>
      <c r="CC113" s="74">
        <f t="shared" si="239"/>
        <v>17115.379529781116</v>
      </c>
      <c r="CD113" s="74">
        <f t="shared" si="240"/>
        <v>17663.07167473411</v>
      </c>
      <c r="CE113" s="74">
        <f t="shared" si="241"/>
        <v>18228.289968325604</v>
      </c>
      <c r="CF113" s="74">
        <f t="shared" si="242"/>
        <v>18811.595247312023</v>
      </c>
      <c r="CG113" s="74">
        <f t="shared" si="243"/>
        <v>19413.56629522601</v>
      </c>
      <c r="CH113" s="74">
        <f t="shared" si="244"/>
        <v>20034.800416673243</v>
      </c>
      <c r="CI113" s="74">
        <f t="shared" si="245"/>
        <v>20675.914030006788</v>
      </c>
      <c r="CJ113" s="74">
        <f t="shared" si="246"/>
        <v>21337.543278967005</v>
      </c>
      <c r="CK113" s="74">
        <f t="shared" si="247"/>
        <v>22020.344663893949</v>
      </c>
      <c r="CL113" s="74">
        <f t="shared" si="248"/>
        <v>22724.995693138557</v>
      </c>
      <c r="CM113" s="74">
        <f t="shared" si="249"/>
        <v>23452.195555318991</v>
      </c>
      <c r="CN113" s="74">
        <f t="shared" si="250"/>
        <v>24202.665813089199</v>
      </c>
      <c r="CO113" s="74">
        <f t="shared" si="251"/>
        <v>24977.151119108054</v>
      </c>
      <c r="CP113" s="74">
        <f t="shared" si="252"/>
        <v>25776.419954919511</v>
      </c>
      <c r="CQ113" s="74">
        <f t="shared" si="253"/>
        <v>26601.265393476937</v>
      </c>
      <c r="CR113" s="74">
        <f t="shared" si="254"/>
        <v>27452.5058860682</v>
      </c>
      <c r="CS113" s="74">
        <f t="shared" si="255"/>
        <v>28330.986074422384</v>
      </c>
      <c r="CT113" s="74">
        <f t="shared" si="256"/>
        <v>29237.577628803901</v>
      </c>
      <c r="CU113" s="74">
        <f t="shared" si="257"/>
        <v>30173.180112925627</v>
      </c>
      <c r="CV113" s="74">
        <f t="shared" si="258"/>
        <v>31138.72187653925</v>
      </c>
      <c r="CW113" s="74">
        <f t="shared" si="259"/>
        <v>32135.160976588508</v>
      </c>
      <c r="CX113" s="74">
        <f t="shared" si="260"/>
        <v>33163.486127839344</v>
      </c>
      <c r="CY113" s="74">
        <f t="shared" si="261"/>
        <v>34224.717683930205</v>
      </c>
      <c r="CZ113" s="74">
        <f t="shared" si="262"/>
        <v>35319.908649815974</v>
      </c>
      <c r="DA113" s="74">
        <f t="shared" si="263"/>
        <v>36450.145726610084</v>
      </c>
      <c r="DB113" s="74">
        <f t="shared" si="264"/>
        <v>37616.550389861608</v>
      </c>
      <c r="DC113" s="74">
        <f t="shared" si="265"/>
        <v>38820.280002337182</v>
      </c>
      <c r="DD113" s="74">
        <f t="shared" si="266"/>
        <v>40062.528962411976</v>
      </c>
      <c r="DE113" s="74">
        <f t="shared" si="267"/>
        <v>41344.52988920916</v>
      </c>
      <c r="DF113" s="74">
        <f t="shared" si="268"/>
        <v>42667.554845663857</v>
      </c>
      <c r="DG113" s="74">
        <f t="shared" si="269"/>
        <v>44032.916600725104</v>
      </c>
      <c r="DH113" s="74">
        <f t="shared" si="270"/>
        <v>45441.969931948312</v>
      </c>
      <c r="DI113" s="74">
        <f t="shared" si="271"/>
        <v>46896.112969770656</v>
      </c>
      <c r="DJ113" s="74">
        <f t="shared" si="272"/>
        <v>48396.788584803318</v>
      </c>
    </row>
    <row r="114" spans="2:114" x14ac:dyDescent="0.2">
      <c r="B114" s="236" t="str">
        <f t="shared" si="273"/>
        <v>Catalysts</v>
      </c>
      <c r="C114" s="65" t="s">
        <v>2</v>
      </c>
      <c r="D114" s="74">
        <f t="shared" ref="D114:AF114" si="280">D$86*D97</f>
        <v>580.79844709538611</v>
      </c>
      <c r="E114" s="74">
        <f t="shared" si="280"/>
        <v>598.09649680855557</v>
      </c>
      <c r="F114" s="74">
        <f t="shared" si="280"/>
        <v>607.11855060392713</v>
      </c>
      <c r="G114" s="74">
        <f t="shared" si="280"/>
        <v>617.90667460887255</v>
      </c>
      <c r="H114" s="74">
        <f t="shared" si="280"/>
        <v>627.12808200000018</v>
      </c>
      <c r="I114" s="74">
        <f t="shared" si="280"/>
        <v>779.38252008262043</v>
      </c>
      <c r="J114" s="74">
        <f t="shared" si="280"/>
        <v>829.87304355239803</v>
      </c>
      <c r="K114" s="74">
        <f t="shared" si="280"/>
        <v>782.51136848232863</v>
      </c>
      <c r="L114" s="74">
        <f t="shared" si="280"/>
        <v>754.54000090584043</v>
      </c>
      <c r="M114" s="74">
        <f t="shared" si="280"/>
        <v>810.38833506726473</v>
      </c>
      <c r="N114" s="74">
        <f t="shared" si="280"/>
        <v>827.93516868626284</v>
      </c>
      <c r="O114" s="74">
        <f t="shared" si="280"/>
        <v>830.67585085765893</v>
      </c>
      <c r="P114" s="74">
        <f t="shared" si="280"/>
        <v>981.15730239130448</v>
      </c>
      <c r="Q114" s="74">
        <f t="shared" si="280"/>
        <v>992.43844805816445</v>
      </c>
      <c r="R114" s="74">
        <f t="shared" si="280"/>
        <v>1024.8958263829788</v>
      </c>
      <c r="S114" s="74">
        <f t="shared" si="280"/>
        <v>1240.0498539798723</v>
      </c>
      <c r="T114" s="74">
        <f t="shared" si="280"/>
        <v>1239.5311691729603</v>
      </c>
      <c r="U114" s="74">
        <f t="shared" si="280"/>
        <v>1250.754702829134</v>
      </c>
      <c r="V114" s="74">
        <f t="shared" si="280"/>
        <v>1256.583966876218</v>
      </c>
      <c r="W114" s="74">
        <f t="shared" si="280"/>
        <v>1352.8474843118449</v>
      </c>
      <c r="X114" s="74">
        <f t="shared" si="280"/>
        <v>1356.3999481058725</v>
      </c>
      <c r="Y114" s="74">
        <f t="shared" si="280"/>
        <v>1115.5913098637268</v>
      </c>
      <c r="Z114" s="74">
        <f t="shared" si="280"/>
        <v>1086.846085639042</v>
      </c>
      <c r="AA114" s="74">
        <f t="shared" si="280"/>
        <v>1094.1926348316431</v>
      </c>
      <c r="AB114" s="74">
        <f t="shared" si="280"/>
        <v>1224.2836316878534</v>
      </c>
      <c r="AC114" s="74">
        <f t="shared" si="280"/>
        <v>1286.7727916818935</v>
      </c>
      <c r="AD114" s="74">
        <f t="shared" si="280"/>
        <v>1251.1588061614655</v>
      </c>
      <c r="AE114" s="74">
        <f t="shared" si="280"/>
        <v>1252.7091502369669</v>
      </c>
      <c r="AF114" s="74">
        <f t="shared" si="280"/>
        <v>1832.7335707445611</v>
      </c>
      <c r="AG114" s="74">
        <f t="shared" ref="AG114" si="281">AG$86*AG97</f>
        <v>2031.9627944938941</v>
      </c>
      <c r="AH114" s="74">
        <f t="shared" si="220"/>
        <v>2096.9856039176989</v>
      </c>
      <c r="AI114" s="74">
        <f t="shared" si="221"/>
        <v>2164.0891432430653</v>
      </c>
      <c r="AJ114" s="74">
        <f t="shared" si="221"/>
        <v>2233.3399958268433</v>
      </c>
      <c r="AK114" s="74">
        <f t="shared" si="221"/>
        <v>2304.8068756933021</v>
      </c>
      <c r="AL114" s="74">
        <f t="shared" si="221"/>
        <v>2378.5606957154878</v>
      </c>
      <c r="AM114" s="74">
        <f t="shared" si="221"/>
        <v>2454.6746379783835</v>
      </c>
      <c r="AN114" s="74">
        <f t="shared" si="221"/>
        <v>2533.2242263936919</v>
      </c>
      <c r="AO114" s="74">
        <f t="shared" si="221"/>
        <v>2614.2874016382902</v>
      </c>
      <c r="AP114" s="74">
        <f t="shared" si="221"/>
        <v>2697.9445984907156</v>
      </c>
      <c r="AQ114" s="74">
        <f t="shared" si="221"/>
        <v>2784.2788256424187</v>
      </c>
      <c r="AR114" s="74">
        <f t="shared" si="221"/>
        <v>2873.3757480629761</v>
      </c>
      <c r="AS114" s="74">
        <f t="shared" si="221"/>
        <v>2965.3237720009915</v>
      </c>
      <c r="AT114" s="74">
        <f t="shared" si="221"/>
        <v>3060.2141327050235</v>
      </c>
      <c r="AU114" s="74">
        <f t="shared" si="221"/>
        <v>3158.1409849515844</v>
      </c>
      <c r="AV114" s="74">
        <f t="shared" si="221"/>
        <v>3259.2014964700352</v>
      </c>
      <c r="AW114" s="74">
        <f t="shared" si="221"/>
        <v>3363.4959443570765</v>
      </c>
      <c r="AX114" s="74">
        <f t="shared" si="221"/>
        <v>3471.1278145765032</v>
      </c>
      <c r="AY114" s="74">
        <f t="shared" si="222"/>
        <v>3582.2039046429513</v>
      </c>
      <c r="AZ114" s="74">
        <f t="shared" si="222"/>
        <v>3696.8344295915258</v>
      </c>
      <c r="BA114" s="74">
        <f t="shared" si="222"/>
        <v>3815.1331313384549</v>
      </c>
      <c r="BB114" s="74">
        <f t="shared" si="222"/>
        <v>3937.2173915412855</v>
      </c>
      <c r="BC114" s="74">
        <f t="shared" si="222"/>
        <v>4063.2083480706069</v>
      </c>
      <c r="BD114" s="74">
        <f t="shared" si="222"/>
        <v>4193.2310152088667</v>
      </c>
      <c r="BE114" s="74">
        <f t="shared" si="222"/>
        <v>4327.4144076955508</v>
      </c>
      <c r="BF114" s="74">
        <f t="shared" si="222"/>
        <v>4465.8916687418086</v>
      </c>
      <c r="BG114" s="74">
        <f t="shared" si="222"/>
        <v>4608.8002021415468</v>
      </c>
      <c r="BH114" s="74">
        <f t="shared" si="222"/>
        <v>4756.281808610076</v>
      </c>
      <c r="BI114" s="74">
        <f t="shared" si="222"/>
        <v>4908.4828264855987</v>
      </c>
      <c r="BJ114" s="74">
        <f t="shared" si="222"/>
        <v>5065.5542769331378</v>
      </c>
      <c r="BK114" s="74">
        <f t="shared" si="222"/>
        <v>5227.6520137949983</v>
      </c>
      <c r="BL114" s="74">
        <f t="shared" si="222"/>
        <v>5394.9368782364381</v>
      </c>
      <c r="BM114" s="74">
        <f t="shared" si="223"/>
        <v>5567.5748583400045</v>
      </c>
      <c r="BN114" s="74">
        <f t="shared" si="224"/>
        <v>5745.7372538068848</v>
      </c>
      <c r="BO114" s="74">
        <f t="shared" si="225"/>
        <v>5929.600845928705</v>
      </c>
      <c r="BP114" s="74">
        <f t="shared" si="226"/>
        <v>6119.348072998424</v>
      </c>
      <c r="BQ114" s="74">
        <f t="shared" si="227"/>
        <v>6315.1672113343739</v>
      </c>
      <c r="BR114" s="74">
        <f t="shared" si="228"/>
        <v>6517.2525620970737</v>
      </c>
      <c r="BS114" s="74">
        <f t="shared" si="229"/>
        <v>6725.8046440841799</v>
      </c>
      <c r="BT114" s="74">
        <f t="shared" si="230"/>
        <v>6941.0303926948736</v>
      </c>
      <c r="BU114" s="74">
        <f t="shared" si="231"/>
        <v>7163.1433652611095</v>
      </c>
      <c r="BV114" s="74">
        <f t="shared" si="232"/>
        <v>7392.3639529494649</v>
      </c>
      <c r="BW114" s="74">
        <f t="shared" si="233"/>
        <v>7628.9195994438478</v>
      </c>
      <c r="BX114" s="74">
        <f t="shared" si="234"/>
        <v>7873.0450266260514</v>
      </c>
      <c r="BY114" s="74">
        <f t="shared" si="235"/>
        <v>8124.9824674780848</v>
      </c>
      <c r="BZ114" s="74">
        <f t="shared" si="236"/>
        <v>8384.9819064373842</v>
      </c>
      <c r="CA114" s="74">
        <f t="shared" si="237"/>
        <v>8653.3013274433815</v>
      </c>
      <c r="CB114" s="74">
        <f t="shared" si="238"/>
        <v>8930.2069699215699</v>
      </c>
      <c r="CC114" s="74">
        <f t="shared" si="239"/>
        <v>9215.9735929590606</v>
      </c>
      <c r="CD114" s="74">
        <f t="shared" si="240"/>
        <v>9510.884747933751</v>
      </c>
      <c r="CE114" s="74">
        <f t="shared" si="241"/>
        <v>9815.2330598676308</v>
      </c>
      <c r="CF114" s="74">
        <f t="shared" si="242"/>
        <v>10129.320517783395</v>
      </c>
      <c r="CG114" s="74">
        <f t="shared" si="243"/>
        <v>10453.458774352464</v>
      </c>
      <c r="CH114" s="74">
        <f t="shared" si="244"/>
        <v>10787.969455131744</v>
      </c>
      <c r="CI114" s="74">
        <f t="shared" si="245"/>
        <v>11133.184477695961</v>
      </c>
      <c r="CJ114" s="74">
        <f t="shared" si="246"/>
        <v>11489.446380982232</v>
      </c>
      <c r="CK114" s="74">
        <f t="shared" si="247"/>
        <v>11857.108665173664</v>
      </c>
      <c r="CL114" s="74">
        <f t="shared" si="248"/>
        <v>12236.536142459221</v>
      </c>
      <c r="CM114" s="74">
        <f t="shared" si="249"/>
        <v>12628.105299017916</v>
      </c>
      <c r="CN114" s="74">
        <f t="shared" si="250"/>
        <v>13032.20466858649</v>
      </c>
      <c r="CO114" s="74">
        <f t="shared" si="251"/>
        <v>13449.235217981257</v>
      </c>
      <c r="CP114" s="74">
        <f t="shared" si="252"/>
        <v>13879.610744956657</v>
      </c>
      <c r="CQ114" s="74">
        <f t="shared" si="253"/>
        <v>14323.75828879527</v>
      </c>
      <c r="CR114" s="74">
        <f t="shared" si="254"/>
        <v>14782.118554036719</v>
      </c>
      <c r="CS114" s="74">
        <f t="shared" si="255"/>
        <v>15255.146347765894</v>
      </c>
      <c r="CT114" s="74">
        <f t="shared" si="256"/>
        <v>15743.311030894403</v>
      </c>
      <c r="CU114" s="74">
        <f t="shared" si="257"/>
        <v>16247.096983883024</v>
      </c>
      <c r="CV114" s="74">
        <f t="shared" si="258"/>
        <v>16767.004087367281</v>
      </c>
      <c r="CW114" s="74">
        <f t="shared" si="259"/>
        <v>17303.548218163032</v>
      </c>
      <c r="CX114" s="74">
        <f t="shared" si="260"/>
        <v>17857.261761144251</v>
      </c>
      <c r="CY114" s="74">
        <f t="shared" si="261"/>
        <v>18428.694137500868</v>
      </c>
      <c r="CZ114" s="74">
        <f t="shared" si="262"/>
        <v>19018.412349900897</v>
      </c>
      <c r="DA114" s="74">
        <f t="shared" si="263"/>
        <v>19627.001545097726</v>
      </c>
      <c r="DB114" s="74">
        <f t="shared" si="264"/>
        <v>20255.065594540854</v>
      </c>
      <c r="DC114" s="74">
        <f t="shared" si="265"/>
        <v>20903.227693566161</v>
      </c>
      <c r="DD114" s="74">
        <f t="shared" si="266"/>
        <v>21572.130979760277</v>
      </c>
      <c r="DE114" s="74">
        <f t="shared" si="267"/>
        <v>22262.439171112608</v>
      </c>
      <c r="DF114" s="74">
        <f t="shared" si="268"/>
        <v>22974.837224588213</v>
      </c>
      <c r="DG114" s="74">
        <f t="shared" si="269"/>
        <v>23710.032015775036</v>
      </c>
      <c r="DH114" s="74">
        <f t="shared" si="270"/>
        <v>24468.753040279837</v>
      </c>
      <c r="DI114" s="74">
        <f t="shared" si="271"/>
        <v>25251.75313756879</v>
      </c>
      <c r="DJ114" s="74">
        <f t="shared" si="272"/>
        <v>26059.809237970992</v>
      </c>
    </row>
    <row r="115" spans="2:114" x14ac:dyDescent="0.2">
      <c r="B115" s="236" t="str">
        <f t="shared" si="273"/>
        <v>Glass</v>
      </c>
      <c r="C115" s="65" t="s">
        <v>2</v>
      </c>
      <c r="D115" s="74">
        <f t="shared" ref="D115:AF115" si="282">D$86*D98</f>
        <v>746.74086055121052</v>
      </c>
      <c r="E115" s="74">
        <f t="shared" si="282"/>
        <v>768.98121018242853</v>
      </c>
      <c r="F115" s="74">
        <f t="shared" si="282"/>
        <v>780.58099363362055</v>
      </c>
      <c r="G115" s="74">
        <f t="shared" si="282"/>
        <v>794.45143878283602</v>
      </c>
      <c r="H115" s="74">
        <f t="shared" si="282"/>
        <v>806.30753400000003</v>
      </c>
      <c r="I115" s="74">
        <f t="shared" si="282"/>
        <v>1002.0632401062262</v>
      </c>
      <c r="J115" s="74">
        <f t="shared" si="282"/>
        <v>1066.9796274245116</v>
      </c>
      <c r="K115" s="74">
        <f t="shared" si="282"/>
        <v>1006.0860451915653</v>
      </c>
      <c r="L115" s="74">
        <f t="shared" si="282"/>
        <v>970.12285830750898</v>
      </c>
      <c r="M115" s="74">
        <f t="shared" si="282"/>
        <v>1041.9278593721974</v>
      </c>
      <c r="N115" s="74">
        <f t="shared" si="282"/>
        <v>1064.4880740251949</v>
      </c>
      <c r="O115" s="74">
        <f t="shared" si="282"/>
        <v>1068.0118082455613</v>
      </c>
      <c r="P115" s="74">
        <f t="shared" si="282"/>
        <v>1261.4879602173912</v>
      </c>
      <c r="Q115" s="74">
        <f t="shared" si="282"/>
        <v>1275.992290360497</v>
      </c>
      <c r="R115" s="74">
        <f t="shared" si="282"/>
        <v>1317.7232053495441</v>
      </c>
      <c r="S115" s="74">
        <f t="shared" si="282"/>
        <v>1594.3498122598355</v>
      </c>
      <c r="T115" s="74">
        <f t="shared" si="282"/>
        <v>1593.6829317938059</v>
      </c>
      <c r="U115" s="74">
        <f t="shared" si="282"/>
        <v>1608.1131893517434</v>
      </c>
      <c r="V115" s="74">
        <f t="shared" si="282"/>
        <v>1615.60795741228</v>
      </c>
      <c r="W115" s="74">
        <f t="shared" si="282"/>
        <v>1739.3753369723718</v>
      </c>
      <c r="X115" s="74">
        <f t="shared" si="282"/>
        <v>1743.9427904218358</v>
      </c>
      <c r="Y115" s="74">
        <f t="shared" si="282"/>
        <v>1434.3316841105056</v>
      </c>
      <c r="Z115" s="74">
        <f t="shared" si="282"/>
        <v>1397.373538678768</v>
      </c>
      <c r="AA115" s="74">
        <f t="shared" si="282"/>
        <v>1406.8191019263982</v>
      </c>
      <c r="AB115" s="74">
        <f t="shared" si="282"/>
        <v>1574.07895502724</v>
      </c>
      <c r="AC115" s="74">
        <f t="shared" si="282"/>
        <v>1654.4221607338629</v>
      </c>
      <c r="AD115" s="74">
        <f t="shared" si="282"/>
        <v>1608.6327507790268</v>
      </c>
      <c r="AE115" s="74">
        <f t="shared" si="282"/>
        <v>1610.6260503046715</v>
      </c>
      <c r="AF115" s="74">
        <f t="shared" si="282"/>
        <v>2356.3717338144356</v>
      </c>
      <c r="AG115" s="74">
        <f t="shared" ref="AG115" si="283">AG$86*AG98</f>
        <v>2612.5235929207206</v>
      </c>
      <c r="AH115" s="74">
        <f t="shared" si="220"/>
        <v>2696.1243478941838</v>
      </c>
      <c r="AI115" s="74">
        <f t="shared" ref="AI115:AI116" si="284">AH115*(1+AI$90)</f>
        <v>2782.4003270267976</v>
      </c>
      <c r="AJ115" s="74">
        <f t="shared" ref="AJ115:AJ116" si="285">AI115*(1+AJ$90)</f>
        <v>2871.4371374916554</v>
      </c>
      <c r="AK115" s="74">
        <f t="shared" ref="AK115:AK116" si="286">AJ115*(1+AK$90)</f>
        <v>2963.3231258913884</v>
      </c>
      <c r="AL115" s="74">
        <f t="shared" ref="AL115:AL116" si="287">AK115*(1+AL$90)</f>
        <v>3058.1494659199129</v>
      </c>
      <c r="AM115" s="74">
        <f t="shared" ref="AM115:AM116" si="288">AL115*(1+AM$90)</f>
        <v>3156.0102488293501</v>
      </c>
      <c r="AN115" s="74">
        <f t="shared" ref="AN115:AN116" si="289">AM115*(1+AN$90)</f>
        <v>3257.0025767918892</v>
      </c>
      <c r="AO115" s="74">
        <f t="shared" ref="AO115:AO116" si="290">AN115*(1+AO$90)</f>
        <v>3361.2266592492297</v>
      </c>
      <c r="AP115" s="74">
        <f t="shared" ref="AP115:AP116" si="291">AO115*(1+AP$90)</f>
        <v>3468.7859123452049</v>
      </c>
      <c r="AQ115" s="74">
        <f t="shared" ref="AQ115:AQ116" si="292">AP115*(1+AQ$90)</f>
        <v>3579.7870615402517</v>
      </c>
      <c r="AR115" s="74">
        <f t="shared" ref="AR115:AR116" si="293">AQ115*(1+AR$90)</f>
        <v>3694.3402475095399</v>
      </c>
      <c r="AS115" s="74">
        <f t="shared" ref="AS115:AS116" si="294">AR115*(1+AS$90)</f>
        <v>3812.5591354298454</v>
      </c>
      <c r="AT115" s="74">
        <f t="shared" ref="AT115:AT116" si="295">AS115*(1+AT$90)</f>
        <v>3934.5610277636006</v>
      </c>
      <c r="AU115" s="74">
        <f t="shared" ref="AU115:AU116" si="296">AT115*(1+AU$90)</f>
        <v>4060.466980652036</v>
      </c>
      <c r="AV115" s="74">
        <f t="shared" ref="AV115:AV116" si="297">AU115*(1+AV$90)</f>
        <v>4190.4019240329017</v>
      </c>
      <c r="AW115" s="74">
        <f t="shared" ref="AW115:AW116" si="298">AV115*(1+AW$90)</f>
        <v>4324.4947856019544</v>
      </c>
      <c r="AX115" s="74">
        <f t="shared" ref="AX115:AX116" si="299">AW115*(1+AX$90)</f>
        <v>4462.878618741217</v>
      </c>
      <c r="AY115" s="74">
        <f t="shared" ref="AY115:AY116" si="300">AX115*(1+AY$90)</f>
        <v>4605.6907345409363</v>
      </c>
      <c r="AZ115" s="74">
        <f t="shared" ref="AZ115:AZ116" si="301">AY115*(1+AZ$90)</f>
        <v>4753.072838046246</v>
      </c>
      <c r="BA115" s="74">
        <f t="shared" ref="BA115:BA116" si="302">AZ115*(1+BA$90)</f>
        <v>4905.1711688637261</v>
      </c>
      <c r="BB115" s="74">
        <f t="shared" ref="BB115:BB116" si="303">BA115*(1+BB$90)</f>
        <v>5062.136646267365</v>
      </c>
      <c r="BC115" s="74">
        <f t="shared" ref="BC115:BC116" si="304">BB115*(1+BC$90)</f>
        <v>5224.1250189479206</v>
      </c>
      <c r="BD115" s="74">
        <f t="shared" ref="BD115:BD116" si="305">BC115*(1+BD$90)</f>
        <v>5391.2970195542539</v>
      </c>
      <c r="BE115" s="74">
        <f t="shared" ref="BE115:BE116" si="306">BD115*(1+BE$90)</f>
        <v>5563.8185241799902</v>
      </c>
      <c r="BF115" s="74">
        <f t="shared" ref="BF115:BF116" si="307">BE115*(1+BF$90)</f>
        <v>5741.8607169537499</v>
      </c>
      <c r="BG115" s="74">
        <f t="shared" ref="BG115:BG116" si="308">BF115*(1+BG$90)</f>
        <v>5925.6002598962705</v>
      </c>
      <c r="BH115" s="74">
        <f t="shared" ref="BH115:BH116" si="309">BG115*(1+BH$90)</f>
        <v>6115.2194682129511</v>
      </c>
      <c r="BI115" s="74">
        <f t="shared" ref="BI115:BI116" si="310">BH115*(1+BI$90)</f>
        <v>6310.9064911957657</v>
      </c>
      <c r="BJ115" s="74">
        <f t="shared" ref="BJ115:BJ116" si="311">BI115*(1+BJ$90)</f>
        <v>6512.8554989140302</v>
      </c>
      <c r="BK115" s="74">
        <f t="shared" ref="BK115:BK116" si="312">BJ115*(1+BK$90)</f>
        <v>6721.2668748792794</v>
      </c>
      <c r="BL115" s="74">
        <f t="shared" ref="BL115:BL116" si="313">BK115*(1+BL$90)</f>
        <v>6936.3474148754167</v>
      </c>
      <c r="BM115" s="74">
        <f t="shared" si="223"/>
        <v>7158.3105321514304</v>
      </c>
      <c r="BN115" s="74">
        <f t="shared" si="224"/>
        <v>7387.3764691802762</v>
      </c>
      <c r="BO115" s="74">
        <f t="shared" si="225"/>
        <v>7623.7725161940452</v>
      </c>
      <c r="BP115" s="74">
        <f t="shared" si="226"/>
        <v>7867.7332367122553</v>
      </c>
      <c r="BQ115" s="74">
        <f t="shared" si="227"/>
        <v>8119.5007002870479</v>
      </c>
      <c r="BR115" s="74">
        <f t="shared" si="228"/>
        <v>8379.3247226962339</v>
      </c>
      <c r="BS115" s="74">
        <f t="shared" si="229"/>
        <v>8647.4631138225141</v>
      </c>
      <c r="BT115" s="74">
        <f t="shared" si="230"/>
        <v>8924.1819334648353</v>
      </c>
      <c r="BU115" s="74">
        <f t="shared" si="231"/>
        <v>9209.755755335711</v>
      </c>
      <c r="BV115" s="74">
        <f t="shared" si="232"/>
        <v>9504.4679395064541</v>
      </c>
      <c r="BW115" s="74">
        <f t="shared" si="233"/>
        <v>9808.6109135706611</v>
      </c>
      <c r="BX115" s="74">
        <f t="shared" si="234"/>
        <v>10122.486462804922</v>
      </c>
      <c r="BY115" s="74">
        <f t="shared" si="235"/>
        <v>10446.40602961468</v>
      </c>
      <c r="BZ115" s="74">
        <f t="shared" si="236"/>
        <v>10780.691022562351</v>
      </c>
      <c r="CA115" s="74">
        <f t="shared" si="237"/>
        <v>11125.673135284345</v>
      </c>
      <c r="CB115" s="74">
        <f t="shared" si="238"/>
        <v>11481.694675613444</v>
      </c>
      <c r="CC115" s="74">
        <f t="shared" si="239"/>
        <v>11849.108905233074</v>
      </c>
      <c r="CD115" s="74">
        <f t="shared" si="240"/>
        <v>12228.280390200533</v>
      </c>
      <c r="CE115" s="74">
        <f t="shared" si="241"/>
        <v>12619.58536268695</v>
      </c>
      <c r="CF115" s="74">
        <f t="shared" si="242"/>
        <v>13023.412094292933</v>
      </c>
      <c r="CG115" s="74">
        <f t="shared" si="243"/>
        <v>13440.161281310307</v>
      </c>
      <c r="CH115" s="74">
        <f t="shared" si="244"/>
        <v>13870.246442312238</v>
      </c>
      <c r="CI115" s="74">
        <f t="shared" si="245"/>
        <v>14314.09432846623</v>
      </c>
      <c r="CJ115" s="74">
        <f t="shared" si="246"/>
        <v>14772.14534697715</v>
      </c>
      <c r="CK115" s="74">
        <f t="shared" si="247"/>
        <v>15244.853998080418</v>
      </c>
      <c r="CL115" s="74">
        <f t="shared" si="248"/>
        <v>15732.689326018992</v>
      </c>
      <c r="CM115" s="74">
        <f t="shared" si="249"/>
        <v>16236.1353844516</v>
      </c>
      <c r="CN115" s="74">
        <f t="shared" si="250"/>
        <v>16755.691716754052</v>
      </c>
      <c r="CO115" s="74">
        <f t="shared" si="251"/>
        <v>17291.873851690183</v>
      </c>
      <c r="CP115" s="74">
        <f t="shared" si="252"/>
        <v>17845.213814944269</v>
      </c>
      <c r="CQ115" s="74">
        <f t="shared" si="253"/>
        <v>18416.260657022485</v>
      </c>
      <c r="CR115" s="74">
        <f t="shared" si="254"/>
        <v>19005.580998047204</v>
      </c>
      <c r="CS115" s="74">
        <f t="shared" si="255"/>
        <v>19613.759589984715</v>
      </c>
      <c r="CT115" s="74">
        <f t="shared" si="256"/>
        <v>20241.399896864226</v>
      </c>
      <c r="CU115" s="74">
        <f t="shared" si="257"/>
        <v>20889.124693563881</v>
      </c>
      <c r="CV115" s="74">
        <f t="shared" si="258"/>
        <v>21557.576683757925</v>
      </c>
      <c r="CW115" s="74">
        <f t="shared" si="259"/>
        <v>22247.419137638179</v>
      </c>
      <c r="CX115" s="74">
        <f t="shared" si="260"/>
        <v>22959.336550042601</v>
      </c>
      <c r="CY115" s="74">
        <f t="shared" si="261"/>
        <v>23694.035319643965</v>
      </c>
      <c r="CZ115" s="74">
        <f t="shared" si="262"/>
        <v>24452.244449872571</v>
      </c>
      <c r="DA115" s="74">
        <f t="shared" si="263"/>
        <v>25234.716272268495</v>
      </c>
      <c r="DB115" s="74">
        <f t="shared" si="264"/>
        <v>26042.227192981089</v>
      </c>
      <c r="DC115" s="74">
        <f t="shared" si="265"/>
        <v>26875.578463156486</v>
      </c>
      <c r="DD115" s="74">
        <f t="shared" si="266"/>
        <v>27735.596973977496</v>
      </c>
      <c r="DE115" s="74">
        <f t="shared" si="267"/>
        <v>28623.136077144776</v>
      </c>
      <c r="DF115" s="74">
        <f t="shared" si="268"/>
        <v>29539.076431613408</v>
      </c>
      <c r="DG115" s="74">
        <f t="shared" si="269"/>
        <v>30484.326877425039</v>
      </c>
      <c r="DH115" s="74">
        <f t="shared" si="270"/>
        <v>31459.82533750264</v>
      </c>
      <c r="DI115" s="74">
        <f t="shared" si="271"/>
        <v>32466.539748302726</v>
      </c>
      <c r="DJ115" s="74">
        <f t="shared" si="272"/>
        <v>33505.469020248413</v>
      </c>
    </row>
    <row r="116" spans="2:114" x14ac:dyDescent="0.2">
      <c r="B116" s="236" t="str">
        <f t="shared" si="273"/>
        <v>Lasers</v>
      </c>
      <c r="C116" s="65" t="s">
        <v>2</v>
      </c>
      <c r="D116" s="74">
        <f t="shared" ref="D116:AF116" si="314">D$86*D99</f>
        <v>248.91362018373684</v>
      </c>
      <c r="E116" s="74">
        <f t="shared" si="314"/>
        <v>256.32707006080955</v>
      </c>
      <c r="F116" s="74">
        <f t="shared" si="314"/>
        <v>260.19366454454018</v>
      </c>
      <c r="G116" s="74">
        <f t="shared" si="314"/>
        <v>264.81714626094532</v>
      </c>
      <c r="H116" s="74">
        <f t="shared" si="314"/>
        <v>268.76917800000001</v>
      </c>
      <c r="I116" s="74">
        <f t="shared" si="314"/>
        <v>334.02108003540872</v>
      </c>
      <c r="J116" s="74">
        <f t="shared" si="314"/>
        <v>355.65987580817051</v>
      </c>
      <c r="K116" s="74">
        <f t="shared" si="314"/>
        <v>335.3620150638551</v>
      </c>
      <c r="L116" s="74">
        <f t="shared" si="314"/>
        <v>323.37428610250299</v>
      </c>
      <c r="M116" s="74">
        <f t="shared" si="314"/>
        <v>347.30928645739908</v>
      </c>
      <c r="N116" s="74">
        <f t="shared" si="314"/>
        <v>354.82935800839829</v>
      </c>
      <c r="O116" s="74">
        <f t="shared" si="314"/>
        <v>356.00393608185379</v>
      </c>
      <c r="P116" s="74">
        <f t="shared" si="314"/>
        <v>420.49598673913044</v>
      </c>
      <c r="Q116" s="74">
        <f t="shared" si="314"/>
        <v>425.330763453499</v>
      </c>
      <c r="R116" s="74">
        <f t="shared" si="314"/>
        <v>439.24106844984806</v>
      </c>
      <c r="S116" s="74">
        <f t="shared" si="314"/>
        <v>531.44993741994517</v>
      </c>
      <c r="T116" s="74">
        <f t="shared" si="314"/>
        <v>531.22764393126863</v>
      </c>
      <c r="U116" s="74">
        <f t="shared" si="314"/>
        <v>536.03772978391453</v>
      </c>
      <c r="V116" s="74">
        <f t="shared" si="314"/>
        <v>538.53598580409334</v>
      </c>
      <c r="W116" s="74">
        <f t="shared" si="314"/>
        <v>579.79177899079059</v>
      </c>
      <c r="X116" s="74">
        <f t="shared" si="314"/>
        <v>581.31426347394518</v>
      </c>
      <c r="Y116" s="74">
        <f t="shared" si="314"/>
        <v>478.11056137016857</v>
      </c>
      <c r="Z116" s="74">
        <f t="shared" si="314"/>
        <v>465.79117955958935</v>
      </c>
      <c r="AA116" s="74">
        <f t="shared" si="314"/>
        <v>468.93970064213272</v>
      </c>
      <c r="AB116" s="74">
        <f t="shared" si="314"/>
        <v>524.69298500907996</v>
      </c>
      <c r="AC116" s="74">
        <f t="shared" si="314"/>
        <v>551.47405357795435</v>
      </c>
      <c r="AD116" s="74">
        <f t="shared" si="314"/>
        <v>536.21091692634218</v>
      </c>
      <c r="AE116" s="74">
        <f t="shared" si="314"/>
        <v>536.87535010155716</v>
      </c>
      <c r="AF116" s="74">
        <f t="shared" si="314"/>
        <v>785.45724460481188</v>
      </c>
      <c r="AG116" s="74">
        <f t="shared" ref="AG116" si="315">AG$86*AG99</f>
        <v>870.84119764024013</v>
      </c>
      <c r="AH116" s="74">
        <f t="shared" si="220"/>
        <v>898.70811596472788</v>
      </c>
      <c r="AI116" s="74">
        <f t="shared" si="284"/>
        <v>927.46677567559925</v>
      </c>
      <c r="AJ116" s="74">
        <f t="shared" si="285"/>
        <v>957.14571249721848</v>
      </c>
      <c r="AK116" s="74">
        <f t="shared" si="286"/>
        <v>987.7743752971295</v>
      </c>
      <c r="AL116" s="74">
        <f t="shared" si="287"/>
        <v>1019.3831553066377</v>
      </c>
      <c r="AM116" s="74">
        <f t="shared" si="288"/>
        <v>1052.0034162764503</v>
      </c>
      <c r="AN116" s="74">
        <f t="shared" si="289"/>
        <v>1085.6675255972966</v>
      </c>
      <c r="AO116" s="74">
        <f t="shared" si="290"/>
        <v>1120.40888641641</v>
      </c>
      <c r="AP116" s="74">
        <f t="shared" si="291"/>
        <v>1156.2619707817353</v>
      </c>
      <c r="AQ116" s="74">
        <f t="shared" si="292"/>
        <v>1193.2623538467508</v>
      </c>
      <c r="AR116" s="74">
        <f t="shared" si="293"/>
        <v>1231.446749169847</v>
      </c>
      <c r="AS116" s="74">
        <f t="shared" si="294"/>
        <v>1270.8530451432821</v>
      </c>
      <c r="AT116" s="74">
        <f t="shared" si="295"/>
        <v>1311.5203425878672</v>
      </c>
      <c r="AU116" s="74">
        <f t="shared" si="296"/>
        <v>1353.488993550679</v>
      </c>
      <c r="AV116" s="74">
        <f t="shared" si="297"/>
        <v>1396.8006413443006</v>
      </c>
      <c r="AW116" s="74">
        <f t="shared" si="298"/>
        <v>1441.4982618673182</v>
      </c>
      <c r="AX116" s="74">
        <f t="shared" si="299"/>
        <v>1487.6262062470723</v>
      </c>
      <c r="AY116" s="74">
        <f t="shared" si="300"/>
        <v>1535.2302448469786</v>
      </c>
      <c r="AZ116" s="74">
        <f t="shared" si="301"/>
        <v>1584.3576126820819</v>
      </c>
      <c r="BA116" s="74">
        <f t="shared" si="302"/>
        <v>1635.0570562879086</v>
      </c>
      <c r="BB116" s="74">
        <f t="shared" si="303"/>
        <v>1687.3788820891218</v>
      </c>
      <c r="BC116" s="74">
        <f t="shared" si="304"/>
        <v>1741.3750063159737</v>
      </c>
      <c r="BD116" s="74">
        <f t="shared" si="305"/>
        <v>1797.0990065180849</v>
      </c>
      <c r="BE116" s="74">
        <f t="shared" si="306"/>
        <v>1854.6061747266638</v>
      </c>
      <c r="BF116" s="74">
        <f t="shared" si="307"/>
        <v>1913.953572317917</v>
      </c>
      <c r="BG116" s="74">
        <f t="shared" si="308"/>
        <v>1975.2000866320905</v>
      </c>
      <c r="BH116" s="74">
        <f t="shared" si="309"/>
        <v>2038.4064894043174</v>
      </c>
      <c r="BI116" s="74">
        <f t="shared" si="310"/>
        <v>2103.6354970652555</v>
      </c>
      <c r="BJ116" s="74">
        <f t="shared" si="311"/>
        <v>2170.9518329713437</v>
      </c>
      <c r="BK116" s="74">
        <f t="shared" si="312"/>
        <v>2240.4222916264266</v>
      </c>
      <c r="BL116" s="74">
        <f t="shared" si="313"/>
        <v>2312.1158049584724</v>
      </c>
      <c r="BM116" s="74">
        <f t="shared" si="223"/>
        <v>2386.1035107171438</v>
      </c>
      <c r="BN116" s="74">
        <f t="shared" si="224"/>
        <v>2462.4588230600925</v>
      </c>
      <c r="BO116" s="74">
        <f t="shared" si="225"/>
        <v>2541.2575053980154</v>
      </c>
      <c r="BP116" s="74">
        <f t="shared" si="226"/>
        <v>2622.5777455707521</v>
      </c>
      <c r="BQ116" s="74">
        <f t="shared" si="227"/>
        <v>2706.5002334290161</v>
      </c>
      <c r="BR116" s="74">
        <f t="shared" si="228"/>
        <v>2793.108240898745</v>
      </c>
      <c r="BS116" s="74">
        <f t="shared" si="229"/>
        <v>2882.4877046075048</v>
      </c>
      <c r="BT116" s="74">
        <f t="shared" si="230"/>
        <v>2974.7273111549453</v>
      </c>
      <c r="BU116" s="74">
        <f t="shared" si="231"/>
        <v>3069.9185851119037</v>
      </c>
      <c r="BV116" s="74">
        <f t="shared" si="232"/>
        <v>3168.1559798354847</v>
      </c>
      <c r="BW116" s="74">
        <f t="shared" si="233"/>
        <v>3269.5369711902204</v>
      </c>
      <c r="BX116" s="74">
        <f t="shared" si="234"/>
        <v>3374.1621542683074</v>
      </c>
      <c r="BY116" s="74">
        <f t="shared" si="235"/>
        <v>3482.1353432048932</v>
      </c>
      <c r="BZ116" s="74">
        <f t="shared" si="236"/>
        <v>3593.56367418745</v>
      </c>
      <c r="CA116" s="74">
        <f t="shared" si="237"/>
        <v>3708.5577117614484</v>
      </c>
      <c r="CB116" s="74">
        <f t="shared" si="238"/>
        <v>3827.2315585378151</v>
      </c>
      <c r="CC116" s="74">
        <f t="shared" si="239"/>
        <v>3949.7029684110253</v>
      </c>
      <c r="CD116" s="74">
        <f t="shared" si="240"/>
        <v>4076.0934634001783</v>
      </c>
      <c r="CE116" s="74">
        <f t="shared" si="241"/>
        <v>4206.5284542289837</v>
      </c>
      <c r="CF116" s="74">
        <f t="shared" si="242"/>
        <v>4341.1373647643113</v>
      </c>
      <c r="CG116" s="74">
        <f t="shared" si="243"/>
        <v>4480.0537604367692</v>
      </c>
      <c r="CH116" s="74">
        <f t="shared" si="244"/>
        <v>4623.4154807707455</v>
      </c>
      <c r="CI116" s="74">
        <f t="shared" si="245"/>
        <v>4771.3647761554093</v>
      </c>
      <c r="CJ116" s="74">
        <f t="shared" si="246"/>
        <v>4924.0484489923829</v>
      </c>
      <c r="CK116" s="74">
        <f t="shared" si="247"/>
        <v>5081.617999360139</v>
      </c>
      <c r="CL116" s="74">
        <f t="shared" si="248"/>
        <v>5244.2297753396633</v>
      </c>
      <c r="CM116" s="74">
        <f t="shared" si="249"/>
        <v>5412.0451281505329</v>
      </c>
      <c r="CN116" s="74">
        <f t="shared" si="250"/>
        <v>5585.2305722513502</v>
      </c>
      <c r="CO116" s="74">
        <f t="shared" si="251"/>
        <v>5763.9579505633938</v>
      </c>
      <c r="CP116" s="74">
        <f t="shared" si="252"/>
        <v>5948.4046049814224</v>
      </c>
      <c r="CQ116" s="74">
        <f t="shared" si="253"/>
        <v>6138.7535523408278</v>
      </c>
      <c r="CR116" s="74">
        <f t="shared" si="254"/>
        <v>6335.1936660157344</v>
      </c>
      <c r="CS116" s="74">
        <f t="shared" si="255"/>
        <v>6537.9198633282376</v>
      </c>
      <c r="CT116" s="74">
        <f t="shared" si="256"/>
        <v>6747.1332989547418</v>
      </c>
      <c r="CU116" s="74">
        <f t="shared" si="257"/>
        <v>6963.0415645212934</v>
      </c>
      <c r="CV116" s="74">
        <f t="shared" si="258"/>
        <v>7185.8588945859747</v>
      </c>
      <c r="CW116" s="74">
        <f t="shared" si="259"/>
        <v>7415.8063792127259</v>
      </c>
      <c r="CX116" s="74">
        <f t="shared" si="260"/>
        <v>7653.1121833475336</v>
      </c>
      <c r="CY116" s="74">
        <f t="shared" si="261"/>
        <v>7898.0117732146546</v>
      </c>
      <c r="CZ116" s="74">
        <f t="shared" si="262"/>
        <v>8150.7481499575233</v>
      </c>
      <c r="DA116" s="74">
        <f t="shared" si="263"/>
        <v>8411.5720907561645</v>
      </c>
      <c r="DB116" s="74">
        <f t="shared" si="264"/>
        <v>8680.7423976603623</v>
      </c>
      <c r="DC116" s="74">
        <f t="shared" si="265"/>
        <v>8958.526154385494</v>
      </c>
      <c r="DD116" s="74">
        <f t="shared" si="266"/>
        <v>9245.1989913258294</v>
      </c>
      <c r="DE116" s="74">
        <f t="shared" si="267"/>
        <v>9541.0453590482557</v>
      </c>
      <c r="DF116" s="74">
        <f t="shared" si="268"/>
        <v>9846.3588105378003</v>
      </c>
      <c r="DG116" s="74">
        <f t="shared" si="269"/>
        <v>10161.442292475011</v>
      </c>
      <c r="DH116" s="74">
        <f t="shared" si="270"/>
        <v>10486.608445834212</v>
      </c>
      <c r="DI116" s="74">
        <f t="shared" si="271"/>
        <v>10822.179916100908</v>
      </c>
      <c r="DJ116" s="74">
        <f t="shared" si="272"/>
        <v>11168.489673416138</v>
      </c>
    </row>
    <row r="117" spans="2:114" x14ac:dyDescent="0.2">
      <c r="B117" s="65"/>
      <c r="C117" s="65"/>
      <c r="D117" s="65"/>
      <c r="E117" s="65"/>
      <c r="F117" s="65"/>
      <c r="G117" s="65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5"/>
      <c r="DI117" s="65"/>
      <c r="DJ117" s="65"/>
    </row>
    <row r="118" spans="2:114" x14ac:dyDescent="0.2">
      <c r="B118" s="64" t="s">
        <v>454</v>
      </c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/>
      <c r="CB118" s="65"/>
      <c r="CC118" s="65"/>
      <c r="CD118" s="65"/>
      <c r="CE118" s="65"/>
      <c r="CF118" s="65"/>
      <c r="CG118" s="65"/>
      <c r="CH118" s="65"/>
      <c r="CI118" s="65"/>
      <c r="CJ118" s="65"/>
      <c r="CK118" s="65"/>
      <c r="CL118" s="65"/>
      <c r="CM118" s="65"/>
      <c r="CN118" s="65"/>
      <c r="CO118" s="65"/>
      <c r="CP118" s="65"/>
      <c r="CQ118" s="65"/>
      <c r="CR118" s="65"/>
      <c r="CS118" s="65"/>
      <c r="CT118" s="65"/>
      <c r="CU118" s="65"/>
      <c r="CV118" s="65"/>
      <c r="CW118" s="65"/>
      <c r="CX118" s="65"/>
      <c r="CY118" s="65"/>
      <c r="CZ118" s="65"/>
      <c r="DA118" s="65"/>
      <c r="DB118" s="65"/>
      <c r="DC118" s="65"/>
      <c r="DD118" s="65"/>
      <c r="DE118" s="65"/>
      <c r="DF118" s="65"/>
      <c r="DG118" s="65"/>
      <c r="DH118" s="65"/>
      <c r="DI118" s="65"/>
      <c r="DJ118" s="65"/>
    </row>
    <row r="119" spans="2:114" ht="16" thickBot="1" x14ac:dyDescent="0.25">
      <c r="B119" s="65" t="s">
        <v>455</v>
      </c>
      <c r="C119" s="65" t="s">
        <v>2</v>
      </c>
      <c r="D119" s="65"/>
      <c r="E119" s="65"/>
      <c r="F119" s="65"/>
      <c r="G119" s="65"/>
      <c r="H119" s="74">
        <f t="shared" ref="H119:AF119" si="316">SUM(H110:H116)</f>
        <v>8958.972600000001</v>
      </c>
      <c r="I119" s="74">
        <f t="shared" si="316"/>
        <v>11134.036001180291</v>
      </c>
      <c r="J119" s="74">
        <f t="shared" si="316"/>
        <v>11855.329193605683</v>
      </c>
      <c r="K119" s="74">
        <f t="shared" si="316"/>
        <v>11178.733835461835</v>
      </c>
      <c r="L119" s="74">
        <f t="shared" si="316"/>
        <v>10779.142870083433</v>
      </c>
      <c r="M119" s="74">
        <f t="shared" si="316"/>
        <v>11576.976215246637</v>
      </c>
      <c r="N119" s="74">
        <f t="shared" si="316"/>
        <v>11827.645266946611</v>
      </c>
      <c r="O119" s="74">
        <f t="shared" si="316"/>
        <v>11866.797869395125</v>
      </c>
      <c r="P119" s="74">
        <f t="shared" si="316"/>
        <v>14016.532891304349</v>
      </c>
      <c r="Q119" s="74">
        <f t="shared" si="316"/>
        <v>14177.692115116633</v>
      </c>
      <c r="R119" s="74">
        <f t="shared" si="316"/>
        <v>14641.368948328271</v>
      </c>
      <c r="S119" s="74">
        <f t="shared" si="316"/>
        <v>17714.99791399817</v>
      </c>
      <c r="T119" s="74">
        <f t="shared" si="316"/>
        <v>17707.588131042288</v>
      </c>
      <c r="U119" s="74">
        <f t="shared" si="316"/>
        <v>17867.924326130484</v>
      </c>
      <c r="V119" s="74">
        <f t="shared" si="316"/>
        <v>17951.199526803113</v>
      </c>
      <c r="W119" s="74">
        <f t="shared" si="316"/>
        <v>19326.392633026353</v>
      </c>
      <c r="X119" s="74">
        <f t="shared" si="316"/>
        <v>19377.142115798175</v>
      </c>
      <c r="Y119" s="74">
        <f t="shared" si="316"/>
        <v>15937.018712338953</v>
      </c>
      <c r="Z119" s="74">
        <f t="shared" si="316"/>
        <v>15526.372651986314</v>
      </c>
      <c r="AA119" s="74">
        <f t="shared" si="316"/>
        <v>15631.323354737759</v>
      </c>
      <c r="AB119" s="74">
        <f t="shared" si="316"/>
        <v>17489.76616696933</v>
      </c>
      <c r="AC119" s="74">
        <f t="shared" si="316"/>
        <v>18382.468452598478</v>
      </c>
      <c r="AD119" s="74">
        <f t="shared" si="316"/>
        <v>17873.697230878075</v>
      </c>
      <c r="AE119" s="74">
        <f t="shared" si="316"/>
        <v>17895.845003385239</v>
      </c>
      <c r="AF119" s="74">
        <f t="shared" si="316"/>
        <v>26181.908153493721</v>
      </c>
      <c r="AG119" s="74">
        <f t="shared" ref="AG119" si="317">SUM(AG110:AG116)</f>
        <v>29028.039921341337</v>
      </c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/>
      <c r="CB119" s="65"/>
      <c r="CC119" s="65"/>
      <c r="CD119" s="65"/>
      <c r="CE119" s="65"/>
      <c r="CF119" s="65"/>
      <c r="CG119" s="65"/>
      <c r="CH119" s="65"/>
      <c r="CI119" s="65"/>
      <c r="CJ119" s="65"/>
      <c r="CK119" s="65"/>
      <c r="CL119" s="65"/>
      <c r="CM119" s="65"/>
      <c r="CN119" s="65"/>
      <c r="CO119" s="65"/>
      <c r="CP119" s="65"/>
      <c r="CQ119" s="65"/>
      <c r="CR119" s="65"/>
      <c r="CS119" s="65"/>
      <c r="CT119" s="65"/>
      <c r="CU119" s="65"/>
      <c r="CV119" s="65"/>
      <c r="CW119" s="65"/>
      <c r="CX119" s="65"/>
      <c r="CY119" s="65"/>
      <c r="CZ119" s="65"/>
      <c r="DA119" s="65"/>
      <c r="DB119" s="65"/>
      <c r="DC119" s="65"/>
      <c r="DD119" s="65"/>
      <c r="DE119" s="65"/>
      <c r="DF119" s="65"/>
      <c r="DG119" s="65"/>
      <c r="DH119" s="65"/>
      <c r="DI119" s="65"/>
      <c r="DJ119" s="65"/>
    </row>
    <row r="120" spans="2:114" ht="16" thickBot="1" x14ac:dyDescent="0.25">
      <c r="B120" s="75" t="s">
        <v>453</v>
      </c>
      <c r="C120" s="379">
        <f>(CORREL(H119:AG119,H87:AG87))^2</f>
        <v>0.72856671827241737</v>
      </c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/>
      <c r="CI120" s="65"/>
      <c r="CJ120" s="65"/>
      <c r="CK120" s="65"/>
      <c r="CL120" s="65"/>
      <c r="CM120" s="65"/>
      <c r="CN120" s="65"/>
      <c r="CO120" s="65"/>
      <c r="CP120" s="65"/>
      <c r="CQ120" s="65"/>
      <c r="CR120" s="65"/>
      <c r="CS120" s="65"/>
      <c r="CT120" s="65"/>
      <c r="CU120" s="65"/>
      <c r="CV120" s="65"/>
      <c r="CW120" s="65"/>
      <c r="CX120" s="65"/>
      <c r="CY120" s="65"/>
      <c r="CZ120" s="65"/>
      <c r="DA120" s="65"/>
      <c r="DB120" s="65"/>
      <c r="DC120" s="65"/>
      <c r="DD120" s="65"/>
      <c r="DE120" s="65"/>
      <c r="DF120" s="65"/>
      <c r="DG120" s="65"/>
      <c r="DH120" s="65"/>
      <c r="DI120" s="65"/>
      <c r="DJ120" s="65"/>
    </row>
    <row r="136" spans="2:3" x14ac:dyDescent="0.2">
      <c r="B136" s="119"/>
      <c r="C136" s="119"/>
    </row>
    <row r="137" spans="2:3" x14ac:dyDescent="0.2">
      <c r="B137" s="119"/>
      <c r="C137" s="119"/>
    </row>
    <row r="138" spans="2:3" x14ac:dyDescent="0.2">
      <c r="B138" s="119"/>
      <c r="C138" s="119"/>
    </row>
    <row r="139" spans="2:3" x14ac:dyDescent="0.2">
      <c r="B139" s="119"/>
      <c r="C139" s="119"/>
    </row>
    <row r="140" spans="2:3" x14ac:dyDescent="0.2">
      <c r="B140" s="119"/>
      <c r="C140" s="119"/>
    </row>
    <row r="141" spans="2:3" x14ac:dyDescent="0.2">
      <c r="B141" s="119"/>
      <c r="C141" s="119"/>
    </row>
    <row r="142" spans="2:3" x14ac:dyDescent="0.2">
      <c r="B142" s="119"/>
      <c r="C142" s="119"/>
    </row>
    <row r="147" spans="2:3" x14ac:dyDescent="0.2">
      <c r="B147" s="119"/>
      <c r="C147" s="119"/>
    </row>
    <row r="148" spans="2:3" x14ac:dyDescent="0.2">
      <c r="B148" s="119"/>
      <c r="C148" s="119"/>
    </row>
    <row r="149" spans="2:3" x14ac:dyDescent="0.2">
      <c r="B149" s="119"/>
      <c r="C149" s="119"/>
    </row>
    <row r="150" spans="2:3" x14ac:dyDescent="0.2">
      <c r="B150" s="119"/>
      <c r="C150" s="119"/>
    </row>
    <row r="151" spans="2:3" x14ac:dyDescent="0.2">
      <c r="B151" s="119"/>
      <c r="C151" s="119"/>
    </row>
    <row r="152" spans="2:3" x14ac:dyDescent="0.2">
      <c r="B152" s="119"/>
      <c r="C152" s="119"/>
    </row>
    <row r="153" spans="2:3" x14ac:dyDescent="0.2">
      <c r="B153" s="119"/>
      <c r="C153" s="119"/>
    </row>
    <row r="154" spans="2:3" x14ac:dyDescent="0.2">
      <c r="B154" s="119"/>
      <c r="C154" s="119"/>
    </row>
    <row r="159" spans="2:3" x14ac:dyDescent="0.2">
      <c r="B159" s="119"/>
      <c r="C159" s="119"/>
    </row>
    <row r="160" spans="2:3" x14ac:dyDescent="0.2">
      <c r="B160" s="119"/>
      <c r="C160" s="119"/>
    </row>
    <row r="161" spans="2:3" x14ac:dyDescent="0.2">
      <c r="B161" s="119"/>
      <c r="C161" s="119"/>
    </row>
    <row r="162" spans="2:3" x14ac:dyDescent="0.2">
      <c r="B162" s="119"/>
      <c r="C162" s="119"/>
    </row>
    <row r="163" spans="2:3" x14ac:dyDescent="0.2">
      <c r="B163" s="119"/>
      <c r="C163" s="119"/>
    </row>
    <row r="164" spans="2:3" x14ac:dyDescent="0.2">
      <c r="B164" s="119"/>
      <c r="C164" s="119"/>
    </row>
    <row r="165" spans="2:3" x14ac:dyDescent="0.2">
      <c r="B165" s="119"/>
      <c r="C165" s="119"/>
    </row>
    <row r="166" spans="2:3" x14ac:dyDescent="0.2">
      <c r="B166" s="119"/>
      <c r="C166" s="119"/>
    </row>
    <row r="172" spans="2:3" x14ac:dyDescent="0.2">
      <c r="B172" s="119"/>
      <c r="C172" s="119"/>
    </row>
    <row r="173" spans="2:3" x14ac:dyDescent="0.2">
      <c r="B173" s="119"/>
      <c r="C173" s="119"/>
    </row>
    <row r="174" spans="2:3" x14ac:dyDescent="0.2">
      <c r="B174" s="119"/>
      <c r="C174" s="119"/>
    </row>
    <row r="175" spans="2:3" x14ac:dyDescent="0.2">
      <c r="B175" s="119"/>
      <c r="C175" s="119"/>
    </row>
    <row r="176" spans="2:3" x14ac:dyDescent="0.2">
      <c r="B176" s="119"/>
      <c r="C176" s="119"/>
    </row>
    <row r="177" spans="2:3" x14ac:dyDescent="0.2">
      <c r="B177" s="119"/>
      <c r="C177" s="119"/>
    </row>
    <row r="178" spans="2:3" x14ac:dyDescent="0.2">
      <c r="B178" s="119"/>
      <c r="C178" s="119"/>
    </row>
    <row r="179" spans="2:3" x14ac:dyDescent="0.2">
      <c r="B179" s="119"/>
      <c r="C179" s="119"/>
    </row>
    <row r="184" spans="2:3" x14ac:dyDescent="0.2">
      <c r="B184" s="119"/>
      <c r="C184" s="119"/>
    </row>
    <row r="185" spans="2:3" x14ac:dyDescent="0.2">
      <c r="B185" s="119"/>
      <c r="C185" s="119"/>
    </row>
    <row r="186" spans="2:3" x14ac:dyDescent="0.2">
      <c r="B186" s="119"/>
      <c r="C186" s="119"/>
    </row>
    <row r="187" spans="2:3" x14ac:dyDescent="0.2">
      <c r="B187" s="119"/>
      <c r="C187" s="119"/>
    </row>
    <row r="188" spans="2:3" x14ac:dyDescent="0.2">
      <c r="B188" s="119"/>
      <c r="C188" s="119"/>
    </row>
    <row r="189" spans="2:3" x14ac:dyDescent="0.2">
      <c r="B189" s="119"/>
      <c r="C189" s="119"/>
    </row>
    <row r="190" spans="2:3" x14ac:dyDescent="0.2">
      <c r="B190" s="119"/>
      <c r="C190" s="119"/>
    </row>
    <row r="191" spans="2:3" x14ac:dyDescent="0.2">
      <c r="B191" s="119"/>
      <c r="C191" s="119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4"/>
  <dimension ref="A1:BM172"/>
  <sheetViews>
    <sheetView zoomScale="80" zoomScaleNormal="80" workbookViewId="0">
      <pane xSplit="3" ySplit="2" topLeftCell="D60" activePane="bottomRight" state="frozen"/>
      <selection activeCell="B51" sqref="B51:B70"/>
      <selection pane="topRight" activeCell="B51" sqref="B51:B70"/>
      <selection pane="bottomLeft" activeCell="B51" sqref="B51:B70"/>
      <selection pane="bottomRight"/>
    </sheetView>
  </sheetViews>
  <sheetFormatPr baseColWidth="10" defaultColWidth="11.5" defaultRowHeight="15" x14ac:dyDescent="0.2"/>
  <cols>
    <col min="1" max="1" width="5.6640625" style="9" bestFit="1" customWidth="1"/>
    <col min="2" max="2" width="55.1640625" style="2" bestFit="1" customWidth="1"/>
    <col min="3" max="3" width="15" style="5" bestFit="1" customWidth="1"/>
    <col min="4" max="7" width="10.33203125" bestFit="1" customWidth="1"/>
    <col min="8" max="63" width="9.33203125" bestFit="1" customWidth="1"/>
    <col min="64" max="64" width="9.33203125" style="104" bestFit="1" customWidth="1"/>
    <col min="65" max="65" width="44.1640625" bestFit="1" customWidth="1"/>
  </cols>
  <sheetData>
    <row r="1" spans="1:65" x14ac:dyDescent="0.2">
      <c r="A1" s="9" t="s">
        <v>62</v>
      </c>
    </row>
    <row r="2" spans="1:65" s="1" customFormat="1" x14ac:dyDescent="0.2">
      <c r="A2" s="9" t="s">
        <v>57</v>
      </c>
      <c r="B2" s="26" t="e">
        <f ca="1">MID(CELL("Dateiname",$B$2),FIND("]", CELL("Dateiname",$B$2))+1,31)&amp;" HI"</f>
        <v>#VALUE!</v>
      </c>
      <c r="C2" s="10" t="s">
        <v>1</v>
      </c>
      <c r="D2" s="11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05">
        <f t="shared" si="0"/>
        <v>2050</v>
      </c>
      <c r="BM2" s="118" t="s">
        <v>151</v>
      </c>
    </row>
    <row r="3" spans="1:65" x14ac:dyDescent="0.2">
      <c r="A3" s="9" t="s">
        <v>57</v>
      </c>
      <c r="B3" s="7" t="str">
        <f>Data_Junne!B63</f>
        <v>Air conditioners</v>
      </c>
      <c r="C3" s="8" t="s">
        <v>2</v>
      </c>
      <c r="D3" s="63">
        <f>D114</f>
        <v>225.25045526792096</v>
      </c>
      <c r="E3" s="63">
        <f t="shared" ref="E3:BL7" si="1">E114</f>
        <v>231.7897208375355</v>
      </c>
      <c r="F3" s="63">
        <f t="shared" si="1"/>
        <v>235.07877551536106</v>
      </c>
      <c r="G3" s="63">
        <f t="shared" si="1"/>
        <v>239.23477308718765</v>
      </c>
      <c r="H3" s="63">
        <f t="shared" si="1"/>
        <v>243.827415</v>
      </c>
      <c r="I3" s="63">
        <f t="shared" si="1"/>
        <v>302.93455699115043</v>
      </c>
      <c r="J3" s="63">
        <f t="shared" si="1"/>
        <v>322.46374153846153</v>
      </c>
      <c r="K3" s="63">
        <f t="shared" si="1"/>
        <v>303.96960373887237</v>
      </c>
      <c r="L3" s="63">
        <f t="shared" si="1"/>
        <v>293.01592821428568</v>
      </c>
      <c r="M3" s="63">
        <f t="shared" si="1"/>
        <v>314.60873910447759</v>
      </c>
      <c r="N3" s="63">
        <f t="shared" si="1"/>
        <v>321.32294999999999</v>
      </c>
      <c r="O3" s="63">
        <f t="shared" si="1"/>
        <v>322.28788378378374</v>
      </c>
      <c r="P3" s="63">
        <f t="shared" si="1"/>
        <v>380.55477090361444</v>
      </c>
      <c r="Q3" s="63">
        <f t="shared" si="1"/>
        <v>384.81092864048338</v>
      </c>
      <c r="R3" s="63">
        <f t="shared" si="1"/>
        <v>397.27201090909091</v>
      </c>
      <c r="S3" s="63">
        <f t="shared" si="1"/>
        <v>480.51942674772039</v>
      </c>
      <c r="T3" s="63">
        <f t="shared" si="1"/>
        <v>481.98442499999999</v>
      </c>
      <c r="U3" s="63">
        <f t="shared" si="1"/>
        <v>487.38893944954123</v>
      </c>
      <c r="V3" s="63">
        <f t="shared" si="1"/>
        <v>488.88399754601221</v>
      </c>
      <c r="W3" s="63">
        <f t="shared" si="1"/>
        <v>525.980952</v>
      </c>
      <c r="X3" s="63">
        <f t="shared" si="1"/>
        <v>527.60435000000007</v>
      </c>
      <c r="Y3" s="63">
        <f t="shared" si="1"/>
        <v>441.69470526315786</v>
      </c>
      <c r="Z3" s="63">
        <f t="shared" si="1"/>
        <v>449.54562162162159</v>
      </c>
      <c r="AA3" s="63">
        <f t="shared" si="1"/>
        <v>462.03299999999996</v>
      </c>
      <c r="AB3" s="63">
        <f t="shared" si="1"/>
        <v>531.39795428571426</v>
      </c>
      <c r="AC3" s="63">
        <f t="shared" si="1"/>
        <v>578.15894117647065</v>
      </c>
      <c r="AD3" s="63">
        <f t="shared" si="1"/>
        <v>630.19324588235304</v>
      </c>
      <c r="AE3" s="63">
        <f t="shared" si="1"/>
        <v>686.91063801176483</v>
      </c>
      <c r="AF3" s="63">
        <f t="shared" si="1"/>
        <v>748.7325954328237</v>
      </c>
      <c r="AG3" s="63">
        <f t="shared" si="1"/>
        <v>816.11852902177793</v>
      </c>
      <c r="AH3" s="63">
        <f t="shared" si="1"/>
        <v>889.56919663373799</v>
      </c>
      <c r="AI3" s="63">
        <f t="shared" si="1"/>
        <v>969.63042433077453</v>
      </c>
      <c r="AJ3" s="63">
        <f t="shared" si="1"/>
        <v>1056.8971625205443</v>
      </c>
      <c r="AK3" s="63">
        <f t="shared" si="1"/>
        <v>1152.0179071473933</v>
      </c>
      <c r="AL3" s="63">
        <f t="shared" si="1"/>
        <v>1255.6995187906589</v>
      </c>
      <c r="AM3" s="63">
        <f t="shared" si="1"/>
        <v>1368.7124754818183</v>
      </c>
      <c r="AN3" s="63">
        <f t="shared" si="1"/>
        <v>1491.896598275182</v>
      </c>
      <c r="AO3" s="63">
        <f t="shared" si="1"/>
        <v>1626.1672921199486</v>
      </c>
      <c r="AP3" s="63">
        <f t="shared" si="1"/>
        <v>1772.5223484107441</v>
      </c>
      <c r="AQ3" s="63">
        <f t="shared" si="1"/>
        <v>1932.0493597677112</v>
      </c>
      <c r="AR3" s="63">
        <f t="shared" si="1"/>
        <v>2105.9338021468052</v>
      </c>
      <c r="AS3" s="63">
        <f t="shared" si="1"/>
        <v>2173.2490225320344</v>
      </c>
      <c r="AT3" s="63">
        <f t="shared" si="1"/>
        <v>2242.7159434554728</v>
      </c>
      <c r="AU3" s="63">
        <f t="shared" si="1"/>
        <v>2314.4033430504996</v>
      </c>
      <c r="AV3" s="63">
        <f t="shared" si="1"/>
        <v>2388.3821979123845</v>
      </c>
      <c r="AW3" s="63">
        <f t="shared" si="1"/>
        <v>2464.7257533711249</v>
      </c>
      <c r="AX3" s="63">
        <f t="shared" si="1"/>
        <v>2543.509596010525</v>
      </c>
      <c r="AY3" s="63">
        <f t="shared" si="1"/>
        <v>2624.811728505314</v>
      </c>
      <c r="AZ3" s="63">
        <f t="shared" si="1"/>
        <v>2708.7126468503971</v>
      </c>
      <c r="BA3" s="63">
        <f t="shared" si="1"/>
        <v>2795.2954200587078</v>
      </c>
      <c r="BB3" s="63">
        <f t="shared" si="1"/>
        <v>2884.6457724065622</v>
      </c>
      <c r="BC3" s="63">
        <f t="shared" si="1"/>
        <v>2976.8521683079521</v>
      </c>
      <c r="BD3" s="63">
        <f t="shared" si="1"/>
        <v>3072.0058999018042</v>
      </c>
      <c r="BE3" s="63">
        <f t="shared" si="1"/>
        <v>3170.2011774389275</v>
      </c>
      <c r="BF3" s="63">
        <f t="shared" si="1"/>
        <v>3271.5352225581378</v>
      </c>
      <c r="BG3" s="63">
        <f t="shared" si="1"/>
        <v>3376.108364543913</v>
      </c>
      <c r="BH3" s="63">
        <f t="shared" si="1"/>
        <v>3484.0241396608781</v>
      </c>
      <c r="BI3" s="63">
        <f t="shared" si="1"/>
        <v>3595.3893936634736</v>
      </c>
      <c r="BJ3" s="63">
        <f t="shared" si="1"/>
        <v>3710.3143875822998</v>
      </c>
      <c r="BK3" s="63">
        <f t="shared" si="1"/>
        <v>3828.9129068918724</v>
      </c>
      <c r="BL3" s="111">
        <f t="shared" si="1"/>
        <v>3951.3023741678753</v>
      </c>
    </row>
    <row r="4" spans="1:65" x14ac:dyDescent="0.2">
      <c r="A4" s="9" t="s">
        <v>57</v>
      </c>
      <c r="B4" s="7" t="str">
        <f>Data_Junne!B64</f>
        <v>MRI scanners</v>
      </c>
      <c r="C4" s="8" t="s">
        <v>2</v>
      </c>
      <c r="D4" s="63">
        <f t="shared" ref="D4:S12" si="2">D115</f>
        <v>112.62522763396048</v>
      </c>
      <c r="E4" s="63">
        <f t="shared" si="2"/>
        <v>115.89486041876775</v>
      </c>
      <c r="F4" s="63">
        <f t="shared" si="2"/>
        <v>117.53938775768053</v>
      </c>
      <c r="G4" s="63">
        <f t="shared" si="2"/>
        <v>119.61738654359382</v>
      </c>
      <c r="H4" s="63">
        <f t="shared" si="2"/>
        <v>121.9137075</v>
      </c>
      <c r="I4" s="63">
        <f t="shared" si="2"/>
        <v>151.46727849557521</v>
      </c>
      <c r="J4" s="63">
        <f t="shared" si="2"/>
        <v>161.23187076923077</v>
      </c>
      <c r="K4" s="63">
        <f t="shared" si="2"/>
        <v>151.98480186943618</v>
      </c>
      <c r="L4" s="63">
        <f t="shared" si="2"/>
        <v>146.50796410714284</v>
      </c>
      <c r="M4" s="63">
        <f t="shared" si="2"/>
        <v>157.3043695522388</v>
      </c>
      <c r="N4" s="63">
        <f t="shared" si="2"/>
        <v>160.661475</v>
      </c>
      <c r="O4" s="63">
        <f t="shared" si="2"/>
        <v>161.14394189189187</v>
      </c>
      <c r="P4" s="63">
        <f t="shared" si="2"/>
        <v>190.27738545180722</v>
      </c>
      <c r="Q4" s="63">
        <f t="shared" si="2"/>
        <v>192.40546432024169</v>
      </c>
      <c r="R4" s="63">
        <f t="shared" si="2"/>
        <v>198.63600545454545</v>
      </c>
      <c r="S4" s="63">
        <f t="shared" si="2"/>
        <v>240.25971337386019</v>
      </c>
      <c r="T4" s="63">
        <f t="shared" si="1"/>
        <v>240.99221249999999</v>
      </c>
      <c r="U4" s="63">
        <f t="shared" si="1"/>
        <v>243.69446972477061</v>
      </c>
      <c r="V4" s="63">
        <f t="shared" si="1"/>
        <v>244.44199877300611</v>
      </c>
      <c r="W4" s="63">
        <f t="shared" si="1"/>
        <v>262.990476</v>
      </c>
      <c r="X4" s="63">
        <f t="shared" si="1"/>
        <v>263.80217500000003</v>
      </c>
      <c r="Y4" s="63">
        <f t="shared" si="1"/>
        <v>220.84735263157893</v>
      </c>
      <c r="Z4" s="63">
        <f t="shared" si="1"/>
        <v>224.7728108108108</v>
      </c>
      <c r="AA4" s="63">
        <f t="shared" si="1"/>
        <v>231.01649999999998</v>
      </c>
      <c r="AB4" s="63">
        <f t="shared" si="1"/>
        <v>265.69897714285713</v>
      </c>
      <c r="AC4" s="63">
        <f t="shared" si="1"/>
        <v>289.07947058823532</v>
      </c>
      <c r="AD4" s="63">
        <f t="shared" si="1"/>
        <v>265.95311294117653</v>
      </c>
      <c r="AE4" s="63">
        <f t="shared" si="1"/>
        <v>244.67686390588241</v>
      </c>
      <c r="AF4" s="63">
        <f t="shared" si="1"/>
        <v>225.10271479341182</v>
      </c>
      <c r="AG4" s="63">
        <f t="shared" si="1"/>
        <v>207.09449760993888</v>
      </c>
      <c r="AH4" s="63">
        <f t="shared" si="1"/>
        <v>190.52693780114379</v>
      </c>
      <c r="AI4" s="63">
        <f t="shared" si="1"/>
        <v>175.2847827770523</v>
      </c>
      <c r="AJ4" s="63">
        <f t="shared" si="1"/>
        <v>161.26200015488811</v>
      </c>
      <c r="AK4" s="63">
        <f t="shared" si="1"/>
        <v>148.36104014249707</v>
      </c>
      <c r="AL4" s="63">
        <f t="shared" si="1"/>
        <v>136.49215693109733</v>
      </c>
      <c r="AM4" s="63">
        <f t="shared" si="1"/>
        <v>125.57278437660955</v>
      </c>
      <c r="AN4" s="63">
        <f t="shared" si="1"/>
        <v>115.52696162648078</v>
      </c>
      <c r="AO4" s="63">
        <f t="shared" si="1"/>
        <v>106.28480469636233</v>
      </c>
      <c r="AP4" s="63">
        <f t="shared" si="1"/>
        <v>97.782020320653345</v>
      </c>
      <c r="AQ4" s="63">
        <f t="shared" si="1"/>
        <v>89.959458695001075</v>
      </c>
      <c r="AR4" s="63">
        <f t="shared" si="1"/>
        <v>82.762701999400988</v>
      </c>
      <c r="AS4" s="63">
        <f t="shared" si="1"/>
        <v>85.408174292541176</v>
      </c>
      <c r="AT4" s="63">
        <f t="shared" si="1"/>
        <v>88.138207909619567</v>
      </c>
      <c r="AU4" s="63">
        <f t="shared" si="1"/>
        <v>90.955505815065123</v>
      </c>
      <c r="AV4" s="63">
        <f t="shared" si="1"/>
        <v>93.862857372340855</v>
      </c>
      <c r="AW4" s="63">
        <f t="shared" si="1"/>
        <v>96.863141105649774</v>
      </c>
      <c r="AX4" s="63">
        <f t="shared" si="1"/>
        <v>99.959327549917617</v>
      </c>
      <c r="AY4" s="63">
        <f t="shared" si="1"/>
        <v>103.15448219187391</v>
      </c>
      <c r="AZ4" s="63">
        <f t="shared" si="1"/>
        <v>106.45176850514338</v>
      </c>
      <c r="BA4" s="63">
        <f t="shared" si="1"/>
        <v>109.85445108235271</v>
      </c>
      <c r="BB4" s="63">
        <f t="shared" si="1"/>
        <v>113.36589886735362</v>
      </c>
      <c r="BC4" s="63">
        <f t="shared" si="1"/>
        <v>116.98958849076257</v>
      </c>
      <c r="BD4" s="63">
        <f t="shared" si="1"/>
        <v>120.72910771211936</v>
      </c>
      <c r="BE4" s="63">
        <f t="shared" si="1"/>
        <v>124.5881589720729</v>
      </c>
      <c r="BF4" s="63">
        <f t="shared" si="1"/>
        <v>128.57056305811093</v>
      </c>
      <c r="BG4" s="63">
        <f t="shared" si="1"/>
        <v>132.68026288746313</v>
      </c>
      <c r="BH4" s="63">
        <f t="shared" si="1"/>
        <v>136.92132741092297</v>
      </c>
      <c r="BI4" s="63">
        <f t="shared" si="1"/>
        <v>141.2979556414536</v>
      </c>
      <c r="BJ4" s="63">
        <f t="shared" si="1"/>
        <v>145.81448081156611</v>
      </c>
      <c r="BK4" s="63">
        <f t="shared" si="1"/>
        <v>150.47537466358668</v>
      </c>
      <c r="BL4" s="111">
        <f t="shared" si="1"/>
        <v>155.28525187706006</v>
      </c>
    </row>
    <row r="5" spans="1:65" x14ac:dyDescent="0.2">
      <c r="A5" s="9" t="s">
        <v>57</v>
      </c>
      <c r="B5" s="7" t="str">
        <f>Data_Junne!B65</f>
        <v>HDD (motors)</v>
      </c>
      <c r="C5" s="8" t="s">
        <v>2</v>
      </c>
      <c r="D5" s="63">
        <f t="shared" si="2"/>
        <v>1576.7531868754468</v>
      </c>
      <c r="E5" s="63">
        <f t="shared" si="1"/>
        <v>1622.5280458627487</v>
      </c>
      <c r="F5" s="63">
        <f t="shared" si="1"/>
        <v>1645.5514286075277</v>
      </c>
      <c r="G5" s="63">
        <f t="shared" si="1"/>
        <v>1674.6434116103137</v>
      </c>
      <c r="H5" s="63">
        <f t="shared" si="1"/>
        <v>1706.7919050000003</v>
      </c>
      <c r="I5" s="63">
        <f t="shared" si="1"/>
        <v>2120.5418989380532</v>
      </c>
      <c r="J5" s="63">
        <f t="shared" si="1"/>
        <v>2257.2461907692309</v>
      </c>
      <c r="K5" s="63">
        <f t="shared" si="1"/>
        <v>2127.7872261721072</v>
      </c>
      <c r="L5" s="63">
        <f t="shared" si="1"/>
        <v>2051.1114975</v>
      </c>
      <c r="M5" s="63">
        <f t="shared" si="1"/>
        <v>2202.2611737313437</v>
      </c>
      <c r="N5" s="63">
        <f t="shared" si="1"/>
        <v>2249.2606500000002</v>
      </c>
      <c r="O5" s="63">
        <f t="shared" si="1"/>
        <v>2256.0151864864865</v>
      </c>
      <c r="P5" s="63">
        <f t="shared" si="1"/>
        <v>2663.8833963253014</v>
      </c>
      <c r="Q5" s="63">
        <f t="shared" si="1"/>
        <v>2693.6765004833842</v>
      </c>
      <c r="R5" s="63">
        <f t="shared" si="1"/>
        <v>2780.9040763636367</v>
      </c>
      <c r="S5" s="63">
        <f t="shared" si="1"/>
        <v>3363.6359872340436</v>
      </c>
      <c r="T5" s="63">
        <f t="shared" si="1"/>
        <v>3373.8909750000003</v>
      </c>
      <c r="U5" s="63">
        <f t="shared" si="1"/>
        <v>3411.7225761467889</v>
      </c>
      <c r="V5" s="63">
        <f t="shared" si="1"/>
        <v>3422.1879828220858</v>
      </c>
      <c r="W5" s="63">
        <f t="shared" si="1"/>
        <v>3681.866664000001</v>
      </c>
      <c r="X5" s="63">
        <f t="shared" si="1"/>
        <v>3693.2304500000009</v>
      </c>
      <c r="Y5" s="63">
        <f t="shared" si="1"/>
        <v>3091.8629368421057</v>
      </c>
      <c r="Z5" s="63">
        <f t="shared" si="1"/>
        <v>3146.819351351352</v>
      </c>
      <c r="AA5" s="63">
        <f t="shared" si="1"/>
        <v>3234.2310000000002</v>
      </c>
      <c r="AB5" s="63">
        <f t="shared" si="1"/>
        <v>3719.7856800000009</v>
      </c>
      <c r="AC5" s="63">
        <f t="shared" si="1"/>
        <v>4047.1125882352949</v>
      </c>
      <c r="AD5" s="63">
        <f t="shared" si="1"/>
        <v>3925.6992105882359</v>
      </c>
      <c r="AE5" s="63">
        <f t="shared" si="1"/>
        <v>3807.9282342705887</v>
      </c>
      <c r="AF5" s="63">
        <f t="shared" si="1"/>
        <v>3693.6903872424709</v>
      </c>
      <c r="AG5" s="63">
        <f t="shared" si="1"/>
        <v>3582.8796756251968</v>
      </c>
      <c r="AH5" s="63">
        <f t="shared" si="1"/>
        <v>3475.3932853564406</v>
      </c>
      <c r="AI5" s="63">
        <f t="shared" si="1"/>
        <v>3371.1314867957472</v>
      </c>
      <c r="AJ5" s="63">
        <f t="shared" si="1"/>
        <v>3269.9975421918748</v>
      </c>
      <c r="AK5" s="63">
        <f t="shared" si="1"/>
        <v>3171.8976159261183</v>
      </c>
      <c r="AL5" s="63">
        <f t="shared" si="1"/>
        <v>3076.7406874483345</v>
      </c>
      <c r="AM5" s="63">
        <f t="shared" si="1"/>
        <v>2984.4384668248845</v>
      </c>
      <c r="AN5" s="63">
        <f t="shared" si="1"/>
        <v>2894.9053128201381</v>
      </c>
      <c r="AO5" s="63">
        <f t="shared" si="1"/>
        <v>2808.0581534355338</v>
      </c>
      <c r="AP5" s="63">
        <f t="shared" si="1"/>
        <v>2723.8164088324675</v>
      </c>
      <c r="AQ5" s="63">
        <f t="shared" si="1"/>
        <v>2642.1019165674934</v>
      </c>
      <c r="AR5" s="63">
        <f t="shared" si="1"/>
        <v>2562.8388590704685</v>
      </c>
      <c r="AS5" s="63">
        <f t="shared" si="1"/>
        <v>2644.7588427063702</v>
      </c>
      <c r="AT5" s="63">
        <f t="shared" si="1"/>
        <v>2729.2973615245187</v>
      </c>
      <c r="AU5" s="63">
        <f t="shared" si="1"/>
        <v>2816.5381158163009</v>
      </c>
      <c r="AV5" s="63">
        <f t="shared" si="1"/>
        <v>2906.5674813150154</v>
      </c>
      <c r="AW5" s="63">
        <f t="shared" si="1"/>
        <v>2999.4745947151646</v>
      </c>
      <c r="AX5" s="63">
        <f t="shared" si="1"/>
        <v>3095.3514419253279</v>
      </c>
      <c r="AY5" s="63">
        <f t="shared" si="1"/>
        <v>3194.2929491419995</v>
      </c>
      <c r="AZ5" s="63">
        <f t="shared" si="1"/>
        <v>3296.3970768345603</v>
      </c>
      <c r="BA5" s="63">
        <f t="shared" si="1"/>
        <v>3401.7649167344375</v>
      </c>
      <c r="BB5" s="63">
        <f t="shared" si="1"/>
        <v>3510.5007919244767</v>
      </c>
      <c r="BC5" s="63">
        <f t="shared" si="1"/>
        <v>3622.712360127628</v>
      </c>
      <c r="BD5" s="63">
        <f t="shared" si="1"/>
        <v>3738.5107202972063</v>
      </c>
      <c r="BE5" s="63">
        <f t="shared" si="1"/>
        <v>3858.0105226142618</v>
      </c>
      <c r="BF5" s="63">
        <f t="shared" si="1"/>
        <v>3981.3300820009667</v>
      </c>
      <c r="BG5" s="63">
        <f t="shared" si="1"/>
        <v>4108.5914952624053</v>
      </c>
      <c r="BH5" s="63">
        <f t="shared" si="1"/>
        <v>4239.9207619727495</v>
      </c>
      <c r="BI5" s="63">
        <f t="shared" si="1"/>
        <v>4375.4479092255051</v>
      </c>
      <c r="BJ5" s="63">
        <f t="shared" si="1"/>
        <v>4515.3071203713425</v>
      </c>
      <c r="BK5" s="63">
        <f t="shared" si="1"/>
        <v>4659.6368678709759</v>
      </c>
      <c r="BL5" s="111">
        <f t="shared" si="1"/>
        <v>4808.5800503946248</v>
      </c>
    </row>
    <row r="6" spans="1:65" x14ac:dyDescent="0.2">
      <c r="A6" s="9" t="s">
        <v>57</v>
      </c>
      <c r="B6" s="7" t="str">
        <f>Data_Junne!B66</f>
        <v>Acoustic transducers (e.g. speakers)</v>
      </c>
      <c r="C6" s="8" t="s">
        <v>2</v>
      </c>
      <c r="D6" s="63">
        <f t="shared" si="2"/>
        <v>675.75136580376284</v>
      </c>
      <c r="E6" s="63">
        <f t="shared" si="1"/>
        <v>695.36916251260652</v>
      </c>
      <c r="F6" s="63">
        <f t="shared" si="1"/>
        <v>705.23632654608321</v>
      </c>
      <c r="G6" s="63">
        <f t="shared" si="1"/>
        <v>717.704319261563</v>
      </c>
      <c r="H6" s="63">
        <f t="shared" si="1"/>
        <v>731.48224500000003</v>
      </c>
      <c r="I6" s="63">
        <f t="shared" si="1"/>
        <v>908.80367097345129</v>
      </c>
      <c r="J6" s="63">
        <f t="shared" si="1"/>
        <v>967.39122461538454</v>
      </c>
      <c r="K6" s="63">
        <f t="shared" si="1"/>
        <v>911.90881121661721</v>
      </c>
      <c r="L6" s="63">
        <f t="shared" si="1"/>
        <v>879.0477846428571</v>
      </c>
      <c r="M6" s="63">
        <f t="shared" si="1"/>
        <v>943.82621731343283</v>
      </c>
      <c r="N6" s="63">
        <f t="shared" si="1"/>
        <v>963.96884999999997</v>
      </c>
      <c r="O6" s="63">
        <f t="shared" si="1"/>
        <v>966.86365135135122</v>
      </c>
      <c r="P6" s="63">
        <f t="shared" si="1"/>
        <v>1141.6643127108434</v>
      </c>
      <c r="Q6" s="63">
        <f t="shared" si="1"/>
        <v>1154.4327859214502</v>
      </c>
      <c r="R6" s="63">
        <f t="shared" si="1"/>
        <v>1191.8160327272728</v>
      </c>
      <c r="S6" s="63">
        <f t="shared" si="1"/>
        <v>1441.5582802431613</v>
      </c>
      <c r="T6" s="63">
        <f t="shared" si="1"/>
        <v>1445.9532750000001</v>
      </c>
      <c r="U6" s="63">
        <f t="shared" si="1"/>
        <v>1462.1668183486238</v>
      </c>
      <c r="V6" s="63">
        <f t="shared" si="1"/>
        <v>1466.6519926380367</v>
      </c>
      <c r="W6" s="63">
        <f t="shared" si="1"/>
        <v>1577.9428560000001</v>
      </c>
      <c r="X6" s="63">
        <f t="shared" si="1"/>
        <v>1582.8130500000002</v>
      </c>
      <c r="Y6" s="63">
        <f t="shared" si="1"/>
        <v>1325.0841157894736</v>
      </c>
      <c r="Z6" s="63">
        <f t="shared" si="1"/>
        <v>1348.6368648648649</v>
      </c>
      <c r="AA6" s="63">
        <f t="shared" si="1"/>
        <v>1386.0989999999999</v>
      </c>
      <c r="AB6" s="63">
        <f t="shared" si="1"/>
        <v>1594.1938628571429</v>
      </c>
      <c r="AC6" s="63">
        <f t="shared" si="1"/>
        <v>1734.4768235294121</v>
      </c>
      <c r="AD6" s="63">
        <f t="shared" si="1"/>
        <v>1699.7872870588237</v>
      </c>
      <c r="AE6" s="63">
        <f t="shared" si="1"/>
        <v>1665.7915413176472</v>
      </c>
      <c r="AF6" s="63">
        <f t="shared" si="1"/>
        <v>1632.4757104912942</v>
      </c>
      <c r="AG6" s="63">
        <f t="shared" si="1"/>
        <v>1599.8261962814684</v>
      </c>
      <c r="AH6" s="63">
        <f t="shared" si="1"/>
        <v>1567.829672355839</v>
      </c>
      <c r="AI6" s="63">
        <f t="shared" si="1"/>
        <v>1536.4730789087221</v>
      </c>
      <c r="AJ6" s="63">
        <f t="shared" si="1"/>
        <v>1505.7436173305475</v>
      </c>
      <c r="AK6" s="63">
        <f t="shared" si="1"/>
        <v>1475.6287449839365</v>
      </c>
      <c r="AL6" s="63">
        <f t="shared" si="1"/>
        <v>1446.1161700842576</v>
      </c>
      <c r="AM6" s="63">
        <f t="shared" si="1"/>
        <v>1417.1938466825725</v>
      </c>
      <c r="AN6" s="63">
        <f t="shared" si="1"/>
        <v>1388.849969748921</v>
      </c>
      <c r="AO6" s="63">
        <f t="shared" si="1"/>
        <v>1361.0729703539425</v>
      </c>
      <c r="AP6" s="63">
        <f t="shared" si="1"/>
        <v>1333.8515109468638</v>
      </c>
      <c r="AQ6" s="63">
        <f t="shared" si="1"/>
        <v>1307.1744807279265</v>
      </c>
      <c r="AR6" s="63">
        <f t="shared" si="1"/>
        <v>1281.0309911133679</v>
      </c>
      <c r="AS6" s="63">
        <f t="shared" si="1"/>
        <v>1321.9785666730547</v>
      </c>
      <c r="AT6" s="63">
        <f t="shared" si="1"/>
        <v>1364.2350129437921</v>
      </c>
      <c r="AU6" s="63">
        <f t="shared" si="1"/>
        <v>1407.8421673851813</v>
      </c>
      <c r="AV6" s="63">
        <f t="shared" si="1"/>
        <v>1452.8432047722747</v>
      </c>
      <c r="AW6" s="63">
        <f t="shared" si="1"/>
        <v>1499.2826799422596</v>
      </c>
      <c r="AX6" s="63">
        <f t="shared" si="1"/>
        <v>1547.2065719075185</v>
      </c>
      <c r="AY6" s="63">
        <f t="shared" si="1"/>
        <v>1596.6623293787447</v>
      </c>
      <c r="AZ6" s="63">
        <f t="shared" si="1"/>
        <v>1647.6989177431833</v>
      </c>
      <c r="BA6" s="63">
        <f t="shared" si="1"/>
        <v>1700.3668675445106</v>
      </c>
      <c r="BB6" s="63">
        <f t="shared" si="1"/>
        <v>1754.7183245123501</v>
      </c>
      <c r="BC6" s="63">
        <f t="shared" si="1"/>
        <v>1810.8071011909606</v>
      </c>
      <c r="BD6" s="63">
        <f t="shared" si="1"/>
        <v>1868.6887302182106</v>
      </c>
      <c r="BE6" s="63">
        <f t="shared" si="1"/>
        <v>1928.4205193075925</v>
      </c>
      <c r="BF6" s="63">
        <f t="shared" si="1"/>
        <v>1990.0616079877102</v>
      </c>
      <c r="BG6" s="63">
        <f t="shared" si="1"/>
        <v>2053.6730261554203</v>
      </c>
      <c r="BH6" s="63">
        <f t="shared" si="1"/>
        <v>2119.3177545005974</v>
      </c>
      <c r="BI6" s="63">
        <f t="shared" si="1"/>
        <v>2187.0607868623488</v>
      </c>
      <c r="BJ6" s="63">
        <f t="shared" si="1"/>
        <v>2256.9691945784184</v>
      </c>
      <c r="BK6" s="63">
        <f t="shared" si="1"/>
        <v>2329.1121928914908</v>
      </c>
      <c r="BL6" s="111">
        <f t="shared" si="1"/>
        <v>2403.5612094781413</v>
      </c>
    </row>
    <row r="7" spans="1:65" x14ac:dyDescent="0.2">
      <c r="A7" s="9" t="s">
        <v>57</v>
      </c>
      <c r="B7" s="7" t="str">
        <f>Data_Junne!B67</f>
        <v>Magnetic Separators</v>
      </c>
      <c r="C7" s="8" t="s">
        <v>2</v>
      </c>
      <c r="D7" s="63">
        <f t="shared" si="2"/>
        <v>337.87568290188142</v>
      </c>
      <c r="E7" s="63">
        <f t="shared" si="1"/>
        <v>347.68458125630326</v>
      </c>
      <c r="F7" s="63">
        <f t="shared" si="1"/>
        <v>352.6181632730416</v>
      </c>
      <c r="G7" s="63">
        <f t="shared" si="1"/>
        <v>358.8521596307815</v>
      </c>
      <c r="H7" s="63">
        <f t="shared" si="1"/>
        <v>365.74112250000002</v>
      </c>
      <c r="I7" s="63">
        <f t="shared" si="1"/>
        <v>454.40183548672564</v>
      </c>
      <c r="J7" s="63">
        <f t="shared" si="1"/>
        <v>483.69561230769227</v>
      </c>
      <c r="K7" s="63">
        <f t="shared" si="1"/>
        <v>455.9544056083086</v>
      </c>
      <c r="L7" s="63">
        <f t="shared" si="1"/>
        <v>439.52389232142855</v>
      </c>
      <c r="M7" s="63">
        <f t="shared" si="1"/>
        <v>471.91310865671642</v>
      </c>
      <c r="N7" s="63">
        <f t="shared" si="1"/>
        <v>481.98442499999999</v>
      </c>
      <c r="O7" s="63">
        <f t="shared" si="1"/>
        <v>483.43182567567561</v>
      </c>
      <c r="P7" s="63">
        <f t="shared" si="1"/>
        <v>570.83215635542172</v>
      </c>
      <c r="Q7" s="63">
        <f t="shared" si="1"/>
        <v>577.2163929607251</v>
      </c>
      <c r="R7" s="63">
        <f t="shared" si="1"/>
        <v>595.90801636363642</v>
      </c>
      <c r="S7" s="63">
        <f t="shared" si="1"/>
        <v>720.77914012158067</v>
      </c>
      <c r="T7" s="63">
        <f t="shared" si="1"/>
        <v>722.97663750000004</v>
      </c>
      <c r="U7" s="63">
        <f t="shared" si="1"/>
        <v>731.0834091743119</v>
      </c>
      <c r="V7" s="63">
        <f t="shared" si="1"/>
        <v>733.32599631901837</v>
      </c>
      <c r="W7" s="63">
        <f t="shared" si="1"/>
        <v>788.97142800000006</v>
      </c>
      <c r="X7" s="63">
        <f t="shared" si="1"/>
        <v>791.4065250000001</v>
      </c>
      <c r="Y7" s="63">
        <f t="shared" si="1"/>
        <v>662.54205789473679</v>
      </c>
      <c r="Z7" s="63">
        <f t="shared" si="1"/>
        <v>674.31843243243247</v>
      </c>
      <c r="AA7" s="63">
        <f t="shared" si="1"/>
        <v>693.04949999999997</v>
      </c>
      <c r="AB7" s="63">
        <f t="shared" si="1"/>
        <v>797.09693142857145</v>
      </c>
      <c r="AC7" s="63">
        <f t="shared" si="1"/>
        <v>867.23841176470603</v>
      </c>
      <c r="AD7" s="63">
        <f t="shared" si="1"/>
        <v>875.91079588235311</v>
      </c>
      <c r="AE7" s="63">
        <f t="shared" si="1"/>
        <v>884.66990384117662</v>
      </c>
      <c r="AF7" s="63">
        <f t="shared" si="1"/>
        <v>893.51660287958839</v>
      </c>
      <c r="AG7" s="63">
        <f t="shared" si="1"/>
        <v>902.45176890838434</v>
      </c>
      <c r="AH7" s="63">
        <f t="shared" si="1"/>
        <v>911.47628659746817</v>
      </c>
      <c r="AI7" s="63">
        <f t="shared" ref="E7:BL11" si="3">AI118</f>
        <v>920.59104946344291</v>
      </c>
      <c r="AJ7" s="63">
        <f t="shared" si="3"/>
        <v>929.79695995807731</v>
      </c>
      <c r="AK7" s="63">
        <f t="shared" si="3"/>
        <v>939.09492955765813</v>
      </c>
      <c r="AL7" s="63">
        <f t="shared" si="3"/>
        <v>948.48587885323468</v>
      </c>
      <c r="AM7" s="63">
        <f t="shared" si="3"/>
        <v>957.97073764176707</v>
      </c>
      <c r="AN7" s="63">
        <f t="shared" si="3"/>
        <v>967.55044501818475</v>
      </c>
      <c r="AO7" s="63">
        <f t="shared" si="3"/>
        <v>977.22594946836659</v>
      </c>
      <c r="AP7" s="63">
        <f t="shared" si="3"/>
        <v>986.99820896305027</v>
      </c>
      <c r="AQ7" s="63">
        <f t="shared" si="3"/>
        <v>996.8681910526808</v>
      </c>
      <c r="AR7" s="63">
        <f t="shared" si="3"/>
        <v>1006.8368729632076</v>
      </c>
      <c r="AS7" s="63">
        <f t="shared" si="3"/>
        <v>1039.0199576956918</v>
      </c>
      <c r="AT7" s="63">
        <f t="shared" si="3"/>
        <v>1072.2317601586362</v>
      </c>
      <c r="AU7" s="63">
        <f t="shared" si="3"/>
        <v>1106.505162848475</v>
      </c>
      <c r="AV7" s="63">
        <f t="shared" si="3"/>
        <v>1141.8740993357515</v>
      </c>
      <c r="AW7" s="63">
        <f t="shared" si="3"/>
        <v>1178.3735878622256</v>
      </c>
      <c r="AX7" s="63">
        <f t="shared" si="3"/>
        <v>1216.0397660118981</v>
      </c>
      <c r="AY7" s="63">
        <f t="shared" si="3"/>
        <v>1254.9099264902791</v>
      </c>
      <c r="AZ7" s="63">
        <f t="shared" si="3"/>
        <v>1295.0225540473234</v>
      </c>
      <c r="BA7" s="63">
        <f t="shared" si="3"/>
        <v>1336.4173635805914</v>
      </c>
      <c r="BB7" s="63">
        <f t="shared" si="3"/>
        <v>1379.1353394563607</v>
      </c>
      <c r="BC7" s="63">
        <f t="shared" si="3"/>
        <v>1423.2187760876186</v>
      </c>
      <c r="BD7" s="63">
        <f t="shared" si="3"/>
        <v>1468.711319809112</v>
      </c>
      <c r="BE7" s="63">
        <f t="shared" si="3"/>
        <v>1515.6580120909139</v>
      </c>
      <c r="BF7" s="63">
        <f t="shared" si="3"/>
        <v>1564.1053341332931</v>
      </c>
      <c r="BG7" s="63">
        <f t="shared" si="3"/>
        <v>1614.1012528870374</v>
      </c>
      <c r="BH7" s="63">
        <f t="shared" si="3"/>
        <v>1665.6952685447961</v>
      </c>
      <c r="BI7" s="63">
        <f t="shared" si="3"/>
        <v>1718.9384635504623</v>
      </c>
      <c r="BJ7" s="63">
        <f t="shared" si="3"/>
        <v>1773.8835531751174</v>
      </c>
      <c r="BK7" s="63">
        <f t="shared" si="3"/>
        <v>1830.5849377096122</v>
      </c>
      <c r="BL7" s="111">
        <f t="shared" si="3"/>
        <v>1889.0987563254614</v>
      </c>
    </row>
    <row r="8" spans="1:65" x14ac:dyDescent="0.2">
      <c r="A8" s="9" t="s">
        <v>57</v>
      </c>
      <c r="B8" s="7" t="str">
        <f>Data_Junne!B68</f>
        <v>Other generators</v>
      </c>
      <c r="C8" s="8" t="s">
        <v>2</v>
      </c>
      <c r="D8" s="63">
        <f t="shared" si="2"/>
        <v>337.87568290188142</v>
      </c>
      <c r="E8" s="63">
        <f t="shared" si="3"/>
        <v>347.68458125630326</v>
      </c>
      <c r="F8" s="63">
        <f t="shared" si="3"/>
        <v>352.6181632730416</v>
      </c>
      <c r="G8" s="63">
        <f t="shared" si="3"/>
        <v>358.8521596307815</v>
      </c>
      <c r="H8" s="63">
        <f t="shared" si="3"/>
        <v>365.74112250000002</v>
      </c>
      <c r="I8" s="63">
        <f t="shared" si="3"/>
        <v>454.40183548672564</v>
      </c>
      <c r="J8" s="63">
        <f t="shared" si="3"/>
        <v>483.69561230769227</v>
      </c>
      <c r="K8" s="63">
        <f t="shared" si="3"/>
        <v>455.9544056083086</v>
      </c>
      <c r="L8" s="63">
        <f t="shared" si="3"/>
        <v>439.52389232142855</v>
      </c>
      <c r="M8" s="63">
        <f t="shared" si="3"/>
        <v>471.91310865671642</v>
      </c>
      <c r="N8" s="63">
        <f t="shared" si="3"/>
        <v>481.98442499999999</v>
      </c>
      <c r="O8" s="63">
        <f t="shared" si="3"/>
        <v>483.43182567567561</v>
      </c>
      <c r="P8" s="63">
        <f t="shared" si="3"/>
        <v>570.83215635542172</v>
      </c>
      <c r="Q8" s="63">
        <f t="shared" si="3"/>
        <v>577.2163929607251</v>
      </c>
      <c r="R8" s="63">
        <f t="shared" si="3"/>
        <v>595.90801636363642</v>
      </c>
      <c r="S8" s="63">
        <f t="shared" si="3"/>
        <v>720.77914012158067</v>
      </c>
      <c r="T8" s="63">
        <f t="shared" si="3"/>
        <v>722.97663750000004</v>
      </c>
      <c r="U8" s="63">
        <f t="shared" si="3"/>
        <v>731.0834091743119</v>
      </c>
      <c r="V8" s="63">
        <f t="shared" si="3"/>
        <v>733.32599631901837</v>
      </c>
      <c r="W8" s="63">
        <f t="shared" si="3"/>
        <v>788.97142800000006</v>
      </c>
      <c r="X8" s="63">
        <f t="shared" si="3"/>
        <v>791.4065250000001</v>
      </c>
      <c r="Y8" s="63">
        <f t="shared" si="3"/>
        <v>662.54205789473679</v>
      </c>
      <c r="Z8" s="63">
        <f t="shared" si="3"/>
        <v>674.31843243243247</v>
      </c>
      <c r="AA8" s="63">
        <f t="shared" si="3"/>
        <v>693.04949999999997</v>
      </c>
      <c r="AB8" s="63">
        <f t="shared" si="3"/>
        <v>797.09693142857145</v>
      </c>
      <c r="AC8" s="63">
        <f t="shared" si="3"/>
        <v>867.23841176470603</v>
      </c>
      <c r="AD8" s="63">
        <f t="shared" si="3"/>
        <v>867.23841176470603</v>
      </c>
      <c r="AE8" s="63">
        <f t="shared" si="3"/>
        <v>867.23841176470603</v>
      </c>
      <c r="AF8" s="63">
        <f t="shared" si="3"/>
        <v>867.23841176470603</v>
      </c>
      <c r="AG8" s="63">
        <f t="shared" si="3"/>
        <v>867.23841176470603</v>
      </c>
      <c r="AH8" s="63">
        <f t="shared" si="3"/>
        <v>867.23841176470603</v>
      </c>
      <c r="AI8" s="63">
        <f t="shared" si="3"/>
        <v>867.23841176470603</v>
      </c>
      <c r="AJ8" s="63">
        <f t="shared" si="3"/>
        <v>867.23841176470603</v>
      </c>
      <c r="AK8" s="63">
        <f t="shared" si="3"/>
        <v>867.23841176470603</v>
      </c>
      <c r="AL8" s="63">
        <f t="shared" si="3"/>
        <v>867.23841176470603</v>
      </c>
      <c r="AM8" s="63">
        <f t="shared" si="3"/>
        <v>867.23841176470603</v>
      </c>
      <c r="AN8" s="63">
        <f t="shared" si="3"/>
        <v>867.23841176470603</v>
      </c>
      <c r="AO8" s="63">
        <f t="shared" si="3"/>
        <v>867.23841176470603</v>
      </c>
      <c r="AP8" s="63">
        <f t="shared" si="3"/>
        <v>867.23841176470603</v>
      </c>
      <c r="AQ8" s="63">
        <f t="shared" si="3"/>
        <v>867.23841176470603</v>
      </c>
      <c r="AR8" s="63">
        <f t="shared" si="3"/>
        <v>867.23841176470603</v>
      </c>
      <c r="AS8" s="63">
        <f t="shared" si="3"/>
        <v>894.95929489738853</v>
      </c>
      <c r="AT8" s="63">
        <f t="shared" si="3"/>
        <v>923.56626350694955</v>
      </c>
      <c r="AU8" s="63">
        <f t="shared" si="3"/>
        <v>953.08764091442379</v>
      </c>
      <c r="AV8" s="63">
        <f t="shared" si="3"/>
        <v>983.55265578297769</v>
      </c>
      <c r="AW8" s="63">
        <f t="shared" si="3"/>
        <v>1014.9914710567606</v>
      </c>
      <c r="AX8" s="63">
        <f t="shared" si="3"/>
        <v>1047.4352138247732</v>
      </c>
      <c r="AY8" s="63">
        <f t="shared" si="3"/>
        <v>1080.9160061393216</v>
      </c>
      <c r="AZ8" s="63">
        <f t="shared" si="3"/>
        <v>1115.4669968195681</v>
      </c>
      <c r="BA8" s="63">
        <f t="shared" si="3"/>
        <v>1151.1223942716692</v>
      </c>
      <c r="BB8" s="63">
        <f t="shared" si="3"/>
        <v>1187.9175003579946</v>
      </c>
      <c r="BC8" s="63">
        <f t="shared" si="3"/>
        <v>1225.8887453489588</v>
      </c>
      <c r="BD8" s="63">
        <f t="shared" si="3"/>
        <v>1265.0737239920741</v>
      </c>
      <c r="BE8" s="63">
        <f t="shared" si="3"/>
        <v>1305.5112327339336</v>
      </c>
      <c r="BF8" s="63">
        <f t="shared" si="3"/>
        <v>1347.2413081319783</v>
      </c>
      <c r="BG8" s="63">
        <f t="shared" si="3"/>
        <v>1390.3052664940781</v>
      </c>
      <c r="BH8" s="63">
        <f t="shared" si="3"/>
        <v>1434.7457447851757</v>
      </c>
      <c r="BI8" s="63">
        <f t="shared" si="3"/>
        <v>1480.6067428414913</v>
      </c>
      <c r="BJ8" s="63">
        <f t="shared" si="3"/>
        <v>1527.933666934086</v>
      </c>
      <c r="BK8" s="63">
        <f t="shared" si="3"/>
        <v>1576.7733747249149</v>
      </c>
      <c r="BL8" s="111">
        <f t="shared" si="3"/>
        <v>1627.1742216598795</v>
      </c>
    </row>
    <row r="9" spans="1:65" x14ac:dyDescent="0.2">
      <c r="A9" s="9" t="s">
        <v>57</v>
      </c>
      <c r="B9" s="7" t="str">
        <f>Data_Junne!B69</f>
        <v>Other motors</v>
      </c>
      <c r="C9" s="8" t="s">
        <v>2</v>
      </c>
      <c r="D9" s="63">
        <f t="shared" si="2"/>
        <v>2703.0054632150513</v>
      </c>
      <c r="E9" s="63">
        <f t="shared" si="3"/>
        <v>2781.4766500504261</v>
      </c>
      <c r="F9" s="63">
        <f t="shared" si="3"/>
        <v>2820.9453061843328</v>
      </c>
      <c r="G9" s="63">
        <f t="shared" si="3"/>
        <v>2870.817277046252</v>
      </c>
      <c r="H9" s="63">
        <f t="shared" si="3"/>
        <v>2925.9289800000001</v>
      </c>
      <c r="I9" s="63">
        <f t="shared" si="3"/>
        <v>3635.2146838938052</v>
      </c>
      <c r="J9" s="63">
        <f t="shared" si="3"/>
        <v>3869.5648984615382</v>
      </c>
      <c r="K9" s="63">
        <f t="shared" si="3"/>
        <v>3647.6352448664688</v>
      </c>
      <c r="L9" s="63">
        <f t="shared" si="3"/>
        <v>3516.1911385714284</v>
      </c>
      <c r="M9" s="63">
        <f t="shared" si="3"/>
        <v>3775.3048692537313</v>
      </c>
      <c r="N9" s="63">
        <f t="shared" si="3"/>
        <v>3855.8753999999999</v>
      </c>
      <c r="O9" s="63">
        <f t="shared" si="3"/>
        <v>3867.4546054054049</v>
      </c>
      <c r="P9" s="63">
        <f t="shared" si="3"/>
        <v>4566.6572508433737</v>
      </c>
      <c r="Q9" s="63">
        <f t="shared" si="3"/>
        <v>4617.7311436858008</v>
      </c>
      <c r="R9" s="63">
        <f t="shared" si="3"/>
        <v>4767.2641309090914</v>
      </c>
      <c r="S9" s="63">
        <f t="shared" si="3"/>
        <v>5766.2331209726453</v>
      </c>
      <c r="T9" s="63">
        <f t="shared" si="3"/>
        <v>5783.8131000000003</v>
      </c>
      <c r="U9" s="63">
        <f t="shared" si="3"/>
        <v>5848.6672733944952</v>
      </c>
      <c r="V9" s="63">
        <f t="shared" si="3"/>
        <v>5866.607970552147</v>
      </c>
      <c r="W9" s="63">
        <f t="shared" si="3"/>
        <v>6311.7714240000005</v>
      </c>
      <c r="X9" s="63">
        <f t="shared" si="3"/>
        <v>6331.2522000000008</v>
      </c>
      <c r="Y9" s="63">
        <f t="shared" si="3"/>
        <v>5300.3364631578943</v>
      </c>
      <c r="Z9" s="63">
        <f t="shared" si="3"/>
        <v>5394.5474594594598</v>
      </c>
      <c r="AA9" s="63">
        <f t="shared" si="3"/>
        <v>5544.3959999999997</v>
      </c>
      <c r="AB9" s="63">
        <f t="shared" si="3"/>
        <v>6376.7754514285716</v>
      </c>
      <c r="AC9" s="63">
        <f t="shared" si="3"/>
        <v>6937.9072941176482</v>
      </c>
      <c r="AD9" s="63">
        <f t="shared" si="3"/>
        <v>7631.6980235294141</v>
      </c>
      <c r="AE9" s="63">
        <f t="shared" si="3"/>
        <v>8394.8678258823566</v>
      </c>
      <c r="AF9" s="63">
        <f t="shared" si="3"/>
        <v>9234.3546084705922</v>
      </c>
      <c r="AG9" s="63">
        <f t="shared" si="3"/>
        <v>10157.790069317653</v>
      </c>
      <c r="AH9" s="63">
        <f t="shared" si="3"/>
        <v>11173.569076249418</v>
      </c>
      <c r="AI9" s="63">
        <f t="shared" si="3"/>
        <v>12290.92598387436</v>
      </c>
      <c r="AJ9" s="63">
        <f t="shared" si="3"/>
        <v>13520.018582261797</v>
      </c>
      <c r="AK9" s="63">
        <f t="shared" si="3"/>
        <v>14872.020440487977</v>
      </c>
      <c r="AL9" s="63">
        <f t="shared" si="3"/>
        <v>16359.222484536776</v>
      </c>
      <c r="AM9" s="63">
        <f t="shared" si="3"/>
        <v>17995.144732990455</v>
      </c>
      <c r="AN9" s="63">
        <f t="shared" si="3"/>
        <v>19794.659206289503</v>
      </c>
      <c r="AO9" s="63">
        <f t="shared" si="3"/>
        <v>21774.125126918454</v>
      </c>
      <c r="AP9" s="63">
        <f t="shared" si="3"/>
        <v>23951.537639610302</v>
      </c>
      <c r="AQ9" s="63">
        <f t="shared" si="3"/>
        <v>26346.691403571334</v>
      </c>
      <c r="AR9" s="63">
        <f t="shared" si="3"/>
        <v>28981.360543928469</v>
      </c>
      <c r="AS9" s="63">
        <f t="shared" si="3"/>
        <v>29907.736610493135</v>
      </c>
      <c r="AT9" s="63">
        <f t="shared" si="3"/>
        <v>30863.723868547695</v>
      </c>
      <c r="AU9" s="63">
        <f t="shared" si="3"/>
        <v>31850.268826419699</v>
      </c>
      <c r="AV9" s="63">
        <f t="shared" si="3"/>
        <v>32868.348247146801</v>
      </c>
      <c r="AW9" s="63">
        <f t="shared" si="3"/>
        <v>33918.970115554854</v>
      </c>
      <c r="AX9" s="63">
        <f t="shared" si="3"/>
        <v>35003.174636248244</v>
      </c>
      <c r="AY9" s="63">
        <f t="shared" si="3"/>
        <v>36122.035263500504</v>
      </c>
      <c r="AZ9" s="63">
        <f t="shared" si="3"/>
        <v>37276.659764064956</v>
      </c>
      <c r="BA9" s="63">
        <f t="shared" si="3"/>
        <v>38468.191313957577</v>
      </c>
      <c r="BB9" s="63">
        <f t="shared" si="3"/>
        <v>39697.809630298034</v>
      </c>
      <c r="BC9" s="63">
        <f t="shared" si="3"/>
        <v>40966.732139329542</v>
      </c>
      <c r="BD9" s="63">
        <f t="shared" si="3"/>
        <v>42276.215181773907</v>
      </c>
      <c r="BE9" s="63">
        <f t="shared" si="3"/>
        <v>43627.555256715212</v>
      </c>
      <c r="BF9" s="63">
        <f t="shared" si="3"/>
        <v>45022.090305243684</v>
      </c>
      <c r="BG9" s="63">
        <f t="shared" si="3"/>
        <v>46461.201035130674</v>
      </c>
      <c r="BH9" s="63">
        <f t="shared" si="3"/>
        <v>47946.312287846224</v>
      </c>
      <c r="BI9" s="63">
        <f t="shared" si="3"/>
        <v>49478.894449272775</v>
      </c>
      <c r="BJ9" s="63">
        <f t="shared" si="3"/>
        <v>51060.464905511697</v>
      </c>
      <c r="BK9" s="63">
        <f t="shared" si="3"/>
        <v>52692.589545223986</v>
      </c>
      <c r="BL9" s="111">
        <f t="shared" si="3"/>
        <v>54376.884309992623</v>
      </c>
    </row>
    <row r="10" spans="1:65" x14ac:dyDescent="0.2">
      <c r="A10" s="9" t="s">
        <v>57</v>
      </c>
      <c r="B10" s="7" t="str">
        <f>Data_Junne!B70</f>
        <v>Other NdFeB applications</v>
      </c>
      <c r="C10" s="8" t="s">
        <v>2</v>
      </c>
      <c r="D10" s="63">
        <f t="shared" si="2"/>
        <v>1689.3784145094069</v>
      </c>
      <c r="E10" s="63">
        <f t="shared" si="3"/>
        <v>1738.4229062815161</v>
      </c>
      <c r="F10" s="63">
        <f t="shared" si="3"/>
        <v>1763.0908163652077</v>
      </c>
      <c r="G10" s="63">
        <f t="shared" si="3"/>
        <v>1794.2607981539072</v>
      </c>
      <c r="H10" s="63">
        <f t="shared" si="3"/>
        <v>1828.7056124999999</v>
      </c>
      <c r="I10" s="63">
        <f t="shared" si="3"/>
        <v>2272.0091774336279</v>
      </c>
      <c r="J10" s="63">
        <f t="shared" si="3"/>
        <v>2418.4780615384611</v>
      </c>
      <c r="K10" s="63">
        <f t="shared" si="3"/>
        <v>2279.7720280415429</v>
      </c>
      <c r="L10" s="63">
        <f t="shared" si="3"/>
        <v>2197.6194616071425</v>
      </c>
      <c r="M10" s="63">
        <f t="shared" si="3"/>
        <v>2359.565543283582</v>
      </c>
      <c r="N10" s="63">
        <f t="shared" si="3"/>
        <v>2409.9221249999996</v>
      </c>
      <c r="O10" s="63">
        <f t="shared" si="3"/>
        <v>2417.1591283783778</v>
      </c>
      <c r="P10" s="63">
        <f t="shared" si="3"/>
        <v>2854.1607817771082</v>
      </c>
      <c r="Q10" s="63">
        <f t="shared" si="3"/>
        <v>2886.0819648036254</v>
      </c>
      <c r="R10" s="63">
        <f t="shared" si="3"/>
        <v>2979.5400818181815</v>
      </c>
      <c r="S10" s="63">
        <f t="shared" si="3"/>
        <v>3603.8957006079027</v>
      </c>
      <c r="T10" s="63">
        <f t="shared" si="3"/>
        <v>3614.8831874999996</v>
      </c>
      <c r="U10" s="63">
        <f t="shared" si="3"/>
        <v>3655.4170458715589</v>
      </c>
      <c r="V10" s="63">
        <f t="shared" si="3"/>
        <v>3666.6299815950911</v>
      </c>
      <c r="W10" s="63">
        <f t="shared" si="3"/>
        <v>3944.8571400000001</v>
      </c>
      <c r="X10" s="63">
        <f t="shared" si="3"/>
        <v>3957.0326249999998</v>
      </c>
      <c r="Y10" s="63">
        <f t="shared" si="3"/>
        <v>3312.7102894736836</v>
      </c>
      <c r="Z10" s="63">
        <f t="shared" si="3"/>
        <v>3371.5921621621619</v>
      </c>
      <c r="AA10" s="63">
        <f t="shared" si="3"/>
        <v>3465.2474999999995</v>
      </c>
      <c r="AB10" s="63">
        <f t="shared" si="3"/>
        <v>3985.484657142857</v>
      </c>
      <c r="AC10" s="63">
        <f t="shared" si="3"/>
        <v>4336.1920588235298</v>
      </c>
      <c r="AD10" s="63">
        <f t="shared" si="3"/>
        <v>4683.0874235294123</v>
      </c>
      <c r="AE10" s="63">
        <f t="shared" si="3"/>
        <v>5057.7344174117652</v>
      </c>
      <c r="AF10" s="63">
        <f t="shared" si="3"/>
        <v>5462.3531708047067</v>
      </c>
      <c r="AG10" s="63">
        <f t="shared" si="3"/>
        <v>5899.3414244690839</v>
      </c>
      <c r="AH10" s="63">
        <f t="shared" si="3"/>
        <v>6371.2887384266114</v>
      </c>
      <c r="AI10" s="63">
        <f t="shared" si="3"/>
        <v>6880.991837500741</v>
      </c>
      <c r="AJ10" s="63">
        <f t="shared" si="3"/>
        <v>7431.4711845008005</v>
      </c>
      <c r="AK10" s="63">
        <f t="shared" si="3"/>
        <v>8025.9888792608654</v>
      </c>
      <c r="AL10" s="63">
        <f t="shared" si="3"/>
        <v>8668.0679896017355</v>
      </c>
      <c r="AM10" s="63">
        <f t="shared" si="3"/>
        <v>9361.5134287698747</v>
      </c>
      <c r="AN10" s="63">
        <f t="shared" si="3"/>
        <v>10110.434503071465</v>
      </c>
      <c r="AO10" s="63">
        <f t="shared" si="3"/>
        <v>10919.269263317183</v>
      </c>
      <c r="AP10" s="63">
        <f t="shared" si="3"/>
        <v>11792.810804382558</v>
      </c>
      <c r="AQ10" s="63">
        <f t="shared" si="3"/>
        <v>12736.235668733163</v>
      </c>
      <c r="AR10" s="63">
        <f t="shared" si="3"/>
        <v>13755.134522231818</v>
      </c>
      <c r="AS10" s="63">
        <f t="shared" si="3"/>
        <v>14194.811168690794</v>
      </c>
      <c r="AT10" s="63">
        <f t="shared" si="3"/>
        <v>14648.541880061239</v>
      </c>
      <c r="AU10" s="63">
        <f t="shared" si="3"/>
        <v>15116.77588816414</v>
      </c>
      <c r="AV10" s="63">
        <f t="shared" si="3"/>
        <v>15599.97678431223</v>
      </c>
      <c r="AW10" s="63">
        <f t="shared" si="3"/>
        <v>16098.622978304626</v>
      </c>
      <c r="AX10" s="63">
        <f t="shared" si="3"/>
        <v>16613.208172093044</v>
      </c>
      <c r="AY10" s="63">
        <f t="shared" si="3"/>
        <v>17144.241848588528</v>
      </c>
      <c r="AZ10" s="63">
        <f t="shared" si="3"/>
        <v>17692.249776092678</v>
      </c>
      <c r="BA10" s="63">
        <f t="shared" si="3"/>
        <v>18257.774528852773</v>
      </c>
      <c r="BB10" s="63">
        <f t="shared" si="3"/>
        <v>18841.376024256224</v>
      </c>
      <c r="BC10" s="63">
        <f t="shared" si="3"/>
        <v>19443.632077196187</v>
      </c>
      <c r="BD10" s="63">
        <f t="shared" si="3"/>
        <v>20065.138972157234</v>
      </c>
      <c r="BE10" s="63">
        <f t="shared" si="3"/>
        <v>20706.512053587481</v>
      </c>
      <c r="BF10" s="63">
        <f t="shared" si="3"/>
        <v>21368.386335141695</v>
      </c>
      <c r="BG10" s="63">
        <f t="shared" si="3"/>
        <v>22051.417128398563</v>
      </c>
      <c r="BH10" s="63">
        <f t="shared" si="3"/>
        <v>22756.280691674656</v>
      </c>
      <c r="BI10" s="63">
        <f t="shared" si="3"/>
        <v>23483.674899577414</v>
      </c>
      <c r="BJ10" s="63">
        <f t="shared" si="3"/>
        <v>24234.319933960091</v>
      </c>
      <c r="BK10" s="63">
        <f t="shared" si="3"/>
        <v>25008.958996962774</v>
      </c>
      <c r="BL10" s="111">
        <f t="shared" si="3"/>
        <v>25808.359046845424</v>
      </c>
    </row>
    <row r="11" spans="1:65" x14ac:dyDescent="0.2">
      <c r="A11" s="9" t="s">
        <v>57</v>
      </c>
      <c r="B11" s="7" t="str">
        <f>Data_Junne!B71</f>
        <v>Ceramics and glasses</v>
      </c>
      <c r="C11" s="8" t="s">
        <v>2</v>
      </c>
      <c r="D11" s="63">
        <f t="shared" si="2"/>
        <v>337.87568290188142</v>
      </c>
      <c r="E11" s="63">
        <f t="shared" si="3"/>
        <v>347.68458125630326</v>
      </c>
      <c r="F11" s="63">
        <f t="shared" si="3"/>
        <v>352.6181632730416</v>
      </c>
      <c r="G11" s="63">
        <f t="shared" si="3"/>
        <v>358.8521596307815</v>
      </c>
      <c r="H11" s="63">
        <f t="shared" si="3"/>
        <v>365.74112250000002</v>
      </c>
      <c r="I11" s="63">
        <f t="shared" si="3"/>
        <v>454.40183548672564</v>
      </c>
      <c r="J11" s="63">
        <f t="shared" si="3"/>
        <v>483.69561230769227</v>
      </c>
      <c r="K11" s="63">
        <f t="shared" si="3"/>
        <v>455.9544056083086</v>
      </c>
      <c r="L11" s="63">
        <f t="shared" si="3"/>
        <v>439.52389232142855</v>
      </c>
      <c r="M11" s="63">
        <f t="shared" si="3"/>
        <v>471.91310865671642</v>
      </c>
      <c r="N11" s="63">
        <f t="shared" si="3"/>
        <v>481.98442499999999</v>
      </c>
      <c r="O11" s="63">
        <f t="shared" si="3"/>
        <v>483.43182567567561</v>
      </c>
      <c r="P11" s="63">
        <f t="shared" si="3"/>
        <v>570.83215635542172</v>
      </c>
      <c r="Q11" s="63">
        <f t="shared" si="3"/>
        <v>577.2163929607251</v>
      </c>
      <c r="R11" s="63">
        <f t="shared" si="3"/>
        <v>595.90801636363642</v>
      </c>
      <c r="S11" s="63">
        <f t="shared" si="3"/>
        <v>720.77914012158067</v>
      </c>
      <c r="T11" s="63">
        <f t="shared" si="3"/>
        <v>722.97663750000004</v>
      </c>
      <c r="U11" s="63">
        <f t="shared" si="3"/>
        <v>731.0834091743119</v>
      </c>
      <c r="V11" s="63">
        <f t="shared" si="3"/>
        <v>733.32599631901837</v>
      </c>
      <c r="W11" s="63">
        <f t="shared" si="3"/>
        <v>788.97142800000006</v>
      </c>
      <c r="X11" s="63">
        <f t="shared" si="3"/>
        <v>791.4065250000001</v>
      </c>
      <c r="Y11" s="63">
        <f t="shared" si="3"/>
        <v>662.54205789473679</v>
      </c>
      <c r="Z11" s="63">
        <f t="shared" si="3"/>
        <v>674.31843243243247</v>
      </c>
      <c r="AA11" s="63">
        <f t="shared" si="3"/>
        <v>693.04949999999997</v>
      </c>
      <c r="AB11" s="63">
        <f t="shared" si="3"/>
        <v>797.09693142857145</v>
      </c>
      <c r="AC11" s="63">
        <f t="shared" si="3"/>
        <v>867.23841176470603</v>
      </c>
      <c r="AD11" s="63">
        <f t="shared" si="3"/>
        <v>888.91937205882357</v>
      </c>
      <c r="AE11" s="63">
        <f t="shared" si="3"/>
        <v>911.14235636029412</v>
      </c>
      <c r="AF11" s="63">
        <f t="shared" si="3"/>
        <v>933.92091526930142</v>
      </c>
      <c r="AG11" s="63">
        <f t="shared" si="3"/>
        <v>957.26893815103392</v>
      </c>
      <c r="AH11" s="63">
        <f t="shared" si="3"/>
        <v>981.20066160480974</v>
      </c>
      <c r="AI11" s="63">
        <f t="shared" si="3"/>
        <v>1005.7306781449299</v>
      </c>
      <c r="AJ11" s="63">
        <f t="shared" si="3"/>
        <v>1030.8739450985531</v>
      </c>
      <c r="AK11" s="63">
        <f t="shared" si="3"/>
        <v>1056.6457937260168</v>
      </c>
      <c r="AL11" s="63">
        <f t="shared" si="3"/>
        <v>1083.0619385691671</v>
      </c>
      <c r="AM11" s="63">
        <f t="shared" si="3"/>
        <v>1110.1384870333961</v>
      </c>
      <c r="AN11" s="63">
        <f t="shared" si="3"/>
        <v>1137.8919492092309</v>
      </c>
      <c r="AO11" s="63">
        <f t="shared" si="3"/>
        <v>1166.3392479394615</v>
      </c>
      <c r="AP11" s="63">
        <f t="shared" si="3"/>
        <v>1195.497729137948</v>
      </c>
      <c r="AQ11" s="63">
        <f t="shared" si="3"/>
        <v>1225.3851723663965</v>
      </c>
      <c r="AR11" s="63">
        <f t="shared" si="3"/>
        <v>1256.0198016755564</v>
      </c>
      <c r="AS11" s="63">
        <f t="shared" si="3"/>
        <v>1296.1679058903289</v>
      </c>
      <c r="AT11" s="63">
        <f t="shared" si="3"/>
        <v>1337.5993260766252</v>
      </c>
      <c r="AU11" s="63">
        <f t="shared" si="3"/>
        <v>1380.3550828483687</v>
      </c>
      <c r="AV11" s="63">
        <f t="shared" si="3"/>
        <v>1424.477508024833</v>
      </c>
      <c r="AW11" s="63">
        <f t="shared" si="3"/>
        <v>1470.0102865427255</v>
      </c>
      <c r="AX11" s="63">
        <f t="shared" ref="E11:BL12" si="4">AX122</f>
        <v>1516.9984997079746</v>
      </c>
      <c r="AY11" s="63">
        <f t="shared" si="4"/>
        <v>1565.488669830039</v>
      </c>
      <c r="AZ11" s="63">
        <f t="shared" si="4"/>
        <v>1615.5288062829334</v>
      </c>
      <c r="BA11" s="63">
        <f t="shared" si="4"/>
        <v>1667.168453038573</v>
      </c>
      <c r="BB11" s="63">
        <f t="shared" si="4"/>
        <v>1720.4587377195014</v>
      </c>
      <c r="BC11" s="63">
        <f t="shared" si="4"/>
        <v>1775.4524222195655</v>
      </c>
      <c r="BD11" s="63">
        <f t="shared" si="4"/>
        <v>1832.2039549426572</v>
      </c>
      <c r="BE11" s="63">
        <f t="shared" si="4"/>
        <v>1890.7695247112438</v>
      </c>
      <c r="BF11" s="63">
        <f t="shared" si="4"/>
        <v>1951.2071163980597</v>
      </c>
      <c r="BG11" s="63">
        <f t="shared" si="4"/>
        <v>2013.5765683360398</v>
      </c>
      <c r="BH11" s="63">
        <f t="shared" si="4"/>
        <v>2077.9396315633358</v>
      </c>
      <c r="BI11" s="63">
        <f t="shared" si="4"/>
        <v>2144.3600309620711</v>
      </c>
      <c r="BJ11" s="63">
        <f t="shared" si="4"/>
        <v>2212.9035283513713</v>
      </c>
      <c r="BK11" s="63">
        <f t="shared" si="4"/>
        <v>2283.6379875971325</v>
      </c>
      <c r="BL11" s="111">
        <f t="shared" si="4"/>
        <v>2356.6334418029937</v>
      </c>
    </row>
    <row r="12" spans="1:65" x14ac:dyDescent="0.2">
      <c r="A12" s="9" t="s">
        <v>57</v>
      </c>
      <c r="B12" s="7" t="str">
        <f>Data_Junne!B72</f>
        <v>Other applications</v>
      </c>
      <c r="C12" s="8" t="s">
        <v>2</v>
      </c>
      <c r="D12" s="63">
        <f t="shared" si="2"/>
        <v>1013.6270487056443</v>
      </c>
      <c r="E12" s="63">
        <f t="shared" si="4"/>
        <v>1043.0537437689097</v>
      </c>
      <c r="F12" s="63">
        <f t="shared" si="4"/>
        <v>1057.8544898191246</v>
      </c>
      <c r="G12" s="63">
        <f t="shared" si="4"/>
        <v>1076.5564788923443</v>
      </c>
      <c r="H12" s="63">
        <f t="shared" si="4"/>
        <v>1097.2233675</v>
      </c>
      <c r="I12" s="63">
        <f t="shared" si="4"/>
        <v>1363.2055064601768</v>
      </c>
      <c r="J12" s="63">
        <f t="shared" si="4"/>
        <v>1451.0868369230768</v>
      </c>
      <c r="K12" s="63">
        <f t="shared" si="4"/>
        <v>1367.8632168249258</v>
      </c>
      <c r="L12" s="63">
        <f t="shared" si="4"/>
        <v>1318.5716769642856</v>
      </c>
      <c r="M12" s="63">
        <f t="shared" si="4"/>
        <v>1415.7393259701491</v>
      </c>
      <c r="N12" s="63">
        <f t="shared" si="4"/>
        <v>1445.9532749999998</v>
      </c>
      <c r="O12" s="63">
        <f t="shared" si="4"/>
        <v>1450.2954770270269</v>
      </c>
      <c r="P12" s="63">
        <f t="shared" si="4"/>
        <v>1712.4964690662648</v>
      </c>
      <c r="Q12" s="63">
        <f t="shared" si="4"/>
        <v>1731.6491788821752</v>
      </c>
      <c r="R12" s="63">
        <f t="shared" si="4"/>
        <v>1787.7240490909089</v>
      </c>
      <c r="S12" s="63">
        <f t="shared" si="4"/>
        <v>2162.3374203647418</v>
      </c>
      <c r="T12" s="63">
        <f t="shared" si="4"/>
        <v>2168.9299124999998</v>
      </c>
      <c r="U12" s="63">
        <f t="shared" si="4"/>
        <v>2193.2502275229353</v>
      </c>
      <c r="V12" s="63">
        <f t="shared" si="4"/>
        <v>2199.977988957055</v>
      </c>
      <c r="W12" s="63">
        <f t="shared" si="4"/>
        <v>2366.914284</v>
      </c>
      <c r="X12" s="63">
        <f t="shared" si="4"/>
        <v>2374.2195750000001</v>
      </c>
      <c r="Y12" s="63">
        <f t="shared" si="4"/>
        <v>1987.6261736842105</v>
      </c>
      <c r="Z12" s="63">
        <f t="shared" si="4"/>
        <v>2022.9552972972972</v>
      </c>
      <c r="AA12" s="63">
        <f t="shared" si="4"/>
        <v>2079.1484999999998</v>
      </c>
      <c r="AB12" s="63">
        <f t="shared" si="4"/>
        <v>2391.2907942857141</v>
      </c>
      <c r="AC12" s="63">
        <f t="shared" si="4"/>
        <v>2601.715235294118</v>
      </c>
      <c r="AD12" s="63">
        <f t="shared" si="4"/>
        <v>2666.7581161764706</v>
      </c>
      <c r="AE12" s="63">
        <f t="shared" si="4"/>
        <v>2733.4270690808821</v>
      </c>
      <c r="AF12" s="63">
        <f t="shared" si="4"/>
        <v>2801.7627458079041</v>
      </c>
      <c r="AG12" s="63">
        <f t="shared" si="4"/>
        <v>2871.8068144531017</v>
      </c>
      <c r="AH12" s="63">
        <f t="shared" si="4"/>
        <v>2943.6019848144288</v>
      </c>
      <c r="AI12" s="63">
        <f t="shared" si="4"/>
        <v>3017.1920344347891</v>
      </c>
      <c r="AJ12" s="63">
        <f t="shared" si="4"/>
        <v>3092.6218352956585</v>
      </c>
      <c r="AK12" s="63">
        <f t="shared" si="4"/>
        <v>3169.9373811780497</v>
      </c>
      <c r="AL12" s="63">
        <f t="shared" si="4"/>
        <v>3249.1858157075008</v>
      </c>
      <c r="AM12" s="63">
        <f t="shared" si="4"/>
        <v>3330.4154611001882</v>
      </c>
      <c r="AN12" s="63">
        <f t="shared" si="4"/>
        <v>3413.6758476276927</v>
      </c>
      <c r="AO12" s="63">
        <f t="shared" si="4"/>
        <v>3499.0177438183846</v>
      </c>
      <c r="AP12" s="63">
        <f t="shared" si="4"/>
        <v>3586.4931874138438</v>
      </c>
      <c r="AQ12" s="63">
        <f t="shared" si="4"/>
        <v>3676.1555170991896</v>
      </c>
      <c r="AR12" s="63">
        <f t="shared" si="4"/>
        <v>3768.0594050266691</v>
      </c>
      <c r="AS12" s="63">
        <f t="shared" si="4"/>
        <v>3888.5037176709866</v>
      </c>
      <c r="AT12" s="63">
        <f t="shared" si="4"/>
        <v>4012.7979782298753</v>
      </c>
      <c r="AU12" s="63">
        <f t="shared" si="4"/>
        <v>4141.0652485451064</v>
      </c>
      <c r="AV12" s="63">
        <f t="shared" si="4"/>
        <v>4273.4325240744993</v>
      </c>
      <c r="AW12" s="63">
        <f t="shared" si="4"/>
        <v>4410.0308596281766</v>
      </c>
      <c r="AX12" s="63">
        <f t="shared" si="4"/>
        <v>4550.9954991239238</v>
      </c>
      <c r="AY12" s="63">
        <f t="shared" si="4"/>
        <v>4696.4660094901164</v>
      </c>
      <c r="AZ12" s="63">
        <f t="shared" si="4"/>
        <v>4846.5864188487994</v>
      </c>
      <c r="BA12" s="63">
        <f t="shared" si="4"/>
        <v>5001.5053591157184</v>
      </c>
      <c r="BB12" s="63">
        <f t="shared" si="4"/>
        <v>5161.3762131585036</v>
      </c>
      <c r="BC12" s="63">
        <f t="shared" si="4"/>
        <v>5326.3572666586952</v>
      </c>
      <c r="BD12" s="63">
        <f t="shared" si="4"/>
        <v>5496.6118648279698</v>
      </c>
      <c r="BE12" s="63">
        <f t="shared" si="4"/>
        <v>5672.30857413373</v>
      </c>
      <c r="BF12" s="63">
        <f t="shared" si="4"/>
        <v>5853.621349194178</v>
      </c>
      <c r="BG12" s="63">
        <f t="shared" si="4"/>
        <v>6040.7297050081188</v>
      </c>
      <c r="BH12" s="63">
        <f t="shared" si="4"/>
        <v>6233.8188946900063</v>
      </c>
      <c r="BI12" s="63">
        <f t="shared" si="4"/>
        <v>6433.0800928862118</v>
      </c>
      <c r="BJ12" s="63">
        <f t="shared" si="4"/>
        <v>6638.7105850541129</v>
      </c>
      <c r="BK12" s="63">
        <f t="shared" si="4"/>
        <v>6850.9139627913964</v>
      </c>
      <c r="BL12" s="111">
        <f t="shared" si="4"/>
        <v>7069.9003254089803</v>
      </c>
    </row>
    <row r="13" spans="1:65" x14ac:dyDescent="0.2">
      <c r="A13" s="9" t="s">
        <v>57</v>
      </c>
      <c r="B13" s="2" t="s">
        <v>0</v>
      </c>
      <c r="C13" s="8" t="s">
        <v>2</v>
      </c>
    </row>
    <row r="14" spans="1:65" x14ac:dyDescent="0.2">
      <c r="A14" s="9" t="s">
        <v>57</v>
      </c>
      <c r="B14" s="2" t="s">
        <v>0</v>
      </c>
      <c r="C14" s="8" t="s">
        <v>2</v>
      </c>
    </row>
    <row r="15" spans="1:65" x14ac:dyDescent="0.2">
      <c r="A15" s="9" t="s">
        <v>57</v>
      </c>
      <c r="B15" s="2" t="s">
        <v>0</v>
      </c>
      <c r="C15" s="8" t="s">
        <v>2</v>
      </c>
    </row>
    <row r="16" spans="1:65" x14ac:dyDescent="0.2">
      <c r="A16" s="9" t="s">
        <v>57</v>
      </c>
      <c r="B16" s="2" t="s">
        <v>0</v>
      </c>
      <c r="C16" s="8" t="s">
        <v>2</v>
      </c>
    </row>
    <row r="17" spans="1:64" x14ac:dyDescent="0.2">
      <c r="A17" s="9" t="s">
        <v>57</v>
      </c>
      <c r="B17" s="2" t="s">
        <v>0</v>
      </c>
      <c r="C17" s="8" t="s">
        <v>2</v>
      </c>
    </row>
    <row r="18" spans="1:64" x14ac:dyDescent="0.2">
      <c r="A18" s="9" t="s">
        <v>57</v>
      </c>
      <c r="B18" s="2" t="s">
        <v>0</v>
      </c>
      <c r="C18" s="8" t="s">
        <v>2</v>
      </c>
    </row>
    <row r="19" spans="1:64" x14ac:dyDescent="0.2">
      <c r="A19" s="9" t="s">
        <v>57</v>
      </c>
      <c r="B19" s="2" t="s">
        <v>0</v>
      </c>
      <c r="C19" s="8" t="s">
        <v>2</v>
      </c>
    </row>
    <row r="20" spans="1:64" x14ac:dyDescent="0.2">
      <c r="A20" s="9" t="s">
        <v>57</v>
      </c>
      <c r="B20" s="2" t="s">
        <v>0</v>
      </c>
      <c r="C20" s="8" t="s">
        <v>2</v>
      </c>
    </row>
    <row r="21" spans="1:64" x14ac:dyDescent="0.2">
      <c r="A21" s="9" t="s">
        <v>57</v>
      </c>
      <c r="B21" s="2" t="s">
        <v>0</v>
      </c>
      <c r="C21" s="8" t="s">
        <v>2</v>
      </c>
    </row>
    <row r="22" spans="1:64" s="27" customFormat="1" x14ac:dyDescent="0.2">
      <c r="A22" s="47" t="s">
        <v>57</v>
      </c>
      <c r="B22" s="229" t="s">
        <v>0</v>
      </c>
      <c r="C22" s="48" t="s">
        <v>2</v>
      </c>
      <c r="BL22" s="112"/>
    </row>
    <row r="23" spans="1:64" s="53" customFormat="1" ht="16" thickBot="1" x14ac:dyDescent="0.25">
      <c r="A23" s="50"/>
      <c r="B23" s="51" t="s">
        <v>64</v>
      </c>
      <c r="C23" s="52" t="s">
        <v>2</v>
      </c>
      <c r="D23" s="49">
        <f>SUM(D3:D22)</f>
        <v>9010.0182107168366</v>
      </c>
      <c r="E23" s="49">
        <f t="shared" ref="E23:BL23" si="5">SUM(E3:E22)</f>
        <v>9271.5888335014188</v>
      </c>
      <c r="F23" s="49">
        <f t="shared" si="5"/>
        <v>9403.151020614443</v>
      </c>
      <c r="G23" s="49">
        <f t="shared" si="5"/>
        <v>9569.3909234875064</v>
      </c>
      <c r="H23" s="49">
        <f t="shared" si="5"/>
        <v>9753.0966000000008</v>
      </c>
      <c r="I23" s="49">
        <f t="shared" si="5"/>
        <v>12117.382279646019</v>
      </c>
      <c r="J23" s="49">
        <f t="shared" si="5"/>
        <v>12898.54966153846</v>
      </c>
      <c r="K23" s="49">
        <f t="shared" si="5"/>
        <v>12158.784149554896</v>
      </c>
      <c r="L23" s="49">
        <f t="shared" si="5"/>
        <v>11720.637128571429</v>
      </c>
      <c r="M23" s="49">
        <f t="shared" si="5"/>
        <v>12584.349564179103</v>
      </c>
      <c r="N23" s="49">
        <f t="shared" si="5"/>
        <v>12852.917999999998</v>
      </c>
      <c r="O23" s="49">
        <f t="shared" si="5"/>
        <v>12891.515351351351</v>
      </c>
      <c r="P23" s="49">
        <f t="shared" si="5"/>
        <v>15222.190836144578</v>
      </c>
      <c r="Q23" s="49">
        <f t="shared" si="5"/>
        <v>15392.437145619335</v>
      </c>
      <c r="R23" s="49">
        <f t="shared" si="5"/>
        <v>15890.880436363637</v>
      </c>
      <c r="S23" s="49">
        <f t="shared" si="5"/>
        <v>19220.777069908814</v>
      </c>
      <c r="T23" s="49">
        <f t="shared" si="5"/>
        <v>19279.377</v>
      </c>
      <c r="U23" s="49">
        <f t="shared" si="5"/>
        <v>19495.55757798165</v>
      </c>
      <c r="V23" s="49">
        <f t="shared" si="5"/>
        <v>19555.359901840489</v>
      </c>
      <c r="W23" s="49">
        <f t="shared" si="5"/>
        <v>21039.238079999999</v>
      </c>
      <c r="X23" s="49">
        <f t="shared" si="5"/>
        <v>21104.174000000003</v>
      </c>
      <c r="Y23" s="49">
        <f t="shared" si="5"/>
        <v>17667.788210526312</v>
      </c>
      <c r="Z23" s="49">
        <f t="shared" si="5"/>
        <v>17981.824864864866</v>
      </c>
      <c r="AA23" s="49">
        <f t="shared" si="5"/>
        <v>18481.32</v>
      </c>
      <c r="AB23" s="49">
        <f t="shared" si="5"/>
        <v>21255.91817142857</v>
      </c>
      <c r="AC23" s="49">
        <f t="shared" si="5"/>
        <v>23126.357647058827</v>
      </c>
      <c r="AD23" s="49">
        <f t="shared" si="5"/>
        <v>24135.244999411767</v>
      </c>
      <c r="AE23" s="49">
        <f t="shared" si="5"/>
        <v>25254.387261847063</v>
      </c>
      <c r="AF23" s="49">
        <f t="shared" si="5"/>
        <v>26493.147862956797</v>
      </c>
      <c r="AG23" s="49">
        <f t="shared" si="5"/>
        <v>27861.816325602347</v>
      </c>
      <c r="AH23" s="49">
        <f t="shared" si="5"/>
        <v>29371.6942516046</v>
      </c>
      <c r="AI23" s="49">
        <f t="shared" si="5"/>
        <v>31035.189767995264</v>
      </c>
      <c r="AJ23" s="49">
        <f t="shared" si="5"/>
        <v>32865.921241077442</v>
      </c>
      <c r="AK23" s="49">
        <f t="shared" si="5"/>
        <v>34878.831144175216</v>
      </c>
      <c r="AL23" s="49">
        <f t="shared" si="5"/>
        <v>37090.31105228747</v>
      </c>
      <c r="AM23" s="49">
        <f t="shared" si="5"/>
        <v>39518.338832666268</v>
      </c>
      <c r="AN23" s="49">
        <f t="shared" si="5"/>
        <v>42182.629205451507</v>
      </c>
      <c r="AO23" s="49">
        <f t="shared" si="5"/>
        <v>45104.798963832342</v>
      </c>
      <c r="AP23" s="49">
        <f t="shared" si="5"/>
        <v>48308.548269783132</v>
      </c>
      <c r="AQ23" s="49">
        <f t="shared" si="5"/>
        <v>51819.859580345605</v>
      </c>
      <c r="AR23" s="49">
        <f t="shared" si="5"/>
        <v>55667.215911920466</v>
      </c>
      <c r="AS23" s="49">
        <f t="shared" si="5"/>
        <v>57446.59326154233</v>
      </c>
      <c r="AT23" s="49">
        <f t="shared" si="5"/>
        <v>59282.847602414433</v>
      </c>
      <c r="AU23" s="49">
        <f t="shared" si="5"/>
        <v>61177.79698180726</v>
      </c>
      <c r="AV23" s="49">
        <f t="shared" si="5"/>
        <v>63133.317560049116</v>
      </c>
      <c r="AW23" s="49">
        <f t="shared" si="5"/>
        <v>65151.345468083571</v>
      </c>
      <c r="AX23" s="49">
        <f t="shared" si="5"/>
        <v>67233.878724403141</v>
      </c>
      <c r="AY23" s="49">
        <f t="shared" si="5"/>
        <v>69382.979213256724</v>
      </c>
      <c r="AZ23" s="49">
        <f t="shared" si="5"/>
        <v>71600.774726089541</v>
      </c>
      <c r="BA23" s="49">
        <f t="shared" si="5"/>
        <v>73889.461068236909</v>
      </c>
      <c r="BB23" s="49">
        <f t="shared" si="5"/>
        <v>76251.304232957365</v>
      </c>
      <c r="BC23" s="49">
        <f t="shared" si="5"/>
        <v>78688.642644957872</v>
      </c>
      <c r="BD23" s="49">
        <f t="shared" si="5"/>
        <v>81203.889475632284</v>
      </c>
      <c r="BE23" s="49">
        <f t="shared" si="5"/>
        <v>83799.535032305372</v>
      </c>
      <c r="BF23" s="49">
        <f t="shared" si="5"/>
        <v>86478.149223847809</v>
      </c>
      <c r="BG23" s="49">
        <f t="shared" si="5"/>
        <v>89242.384105103716</v>
      </c>
      <c r="BH23" s="49">
        <f t="shared" si="5"/>
        <v>92094.976502649341</v>
      </c>
      <c r="BI23" s="49">
        <f t="shared" si="5"/>
        <v>95038.750724483209</v>
      </c>
      <c r="BJ23" s="49">
        <f t="shared" si="5"/>
        <v>98076.621356330099</v>
      </c>
      <c r="BK23" s="49">
        <f t="shared" si="5"/>
        <v>101211.59614732774</v>
      </c>
      <c r="BL23" s="106">
        <f t="shared" si="5"/>
        <v>104446.77898795305</v>
      </c>
    </row>
    <row r="24" spans="1:64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107"/>
    </row>
    <row r="25" spans="1:64" s="22" customFormat="1" x14ac:dyDescent="0.2">
      <c r="A25" s="9" t="s">
        <v>58</v>
      </c>
      <c r="B25" s="12" t="e">
        <f ca="1">MID(CELL("Dateiname",$B$2),FIND("]", CELL("Dateiname",$B$2))+1,31)&amp;" LO"</f>
        <v>#VALUE!</v>
      </c>
      <c r="C25" s="13" t="str">
        <f t="shared" ref="C25:AH25" si="6">C2</f>
        <v>unit</v>
      </c>
      <c r="D25" s="23">
        <f t="shared" si="6"/>
        <v>1990</v>
      </c>
      <c r="E25" s="23">
        <f t="shared" si="6"/>
        <v>1991</v>
      </c>
      <c r="F25" s="23">
        <f t="shared" si="6"/>
        <v>1992</v>
      </c>
      <c r="G25" s="23">
        <f t="shared" si="6"/>
        <v>1993</v>
      </c>
      <c r="H25" s="23">
        <f t="shared" si="6"/>
        <v>1994</v>
      </c>
      <c r="I25" s="23">
        <f t="shared" si="6"/>
        <v>1995</v>
      </c>
      <c r="J25" s="23">
        <f t="shared" si="6"/>
        <v>1996</v>
      </c>
      <c r="K25" s="23">
        <f t="shared" si="6"/>
        <v>1997</v>
      </c>
      <c r="L25" s="23">
        <f t="shared" si="6"/>
        <v>1998</v>
      </c>
      <c r="M25" s="23">
        <f t="shared" si="6"/>
        <v>1999</v>
      </c>
      <c r="N25" s="23">
        <f t="shared" si="6"/>
        <v>2000</v>
      </c>
      <c r="O25" s="23">
        <f t="shared" si="6"/>
        <v>2001</v>
      </c>
      <c r="P25" s="23">
        <f t="shared" si="6"/>
        <v>2002</v>
      </c>
      <c r="Q25" s="23">
        <f t="shared" si="6"/>
        <v>2003</v>
      </c>
      <c r="R25" s="23">
        <f t="shared" si="6"/>
        <v>2004</v>
      </c>
      <c r="S25" s="23">
        <f t="shared" si="6"/>
        <v>2005</v>
      </c>
      <c r="T25" s="23">
        <f t="shared" si="6"/>
        <v>2006</v>
      </c>
      <c r="U25" s="23">
        <f t="shared" si="6"/>
        <v>2007</v>
      </c>
      <c r="V25" s="23">
        <f t="shared" si="6"/>
        <v>2008</v>
      </c>
      <c r="W25" s="23">
        <f t="shared" si="6"/>
        <v>2009</v>
      </c>
      <c r="X25" s="23">
        <f t="shared" si="6"/>
        <v>2010</v>
      </c>
      <c r="Y25" s="23">
        <f t="shared" si="6"/>
        <v>2011</v>
      </c>
      <c r="Z25" s="23">
        <f t="shared" si="6"/>
        <v>2012</v>
      </c>
      <c r="AA25" s="23">
        <f t="shared" si="6"/>
        <v>2013</v>
      </c>
      <c r="AB25" s="23">
        <f t="shared" si="6"/>
        <v>2014</v>
      </c>
      <c r="AC25" s="23">
        <f t="shared" si="6"/>
        <v>2015</v>
      </c>
      <c r="AD25" s="23">
        <f t="shared" si="6"/>
        <v>2016</v>
      </c>
      <c r="AE25" s="23">
        <f t="shared" si="6"/>
        <v>2017</v>
      </c>
      <c r="AF25" s="23">
        <f t="shared" si="6"/>
        <v>2018</v>
      </c>
      <c r="AG25" s="23">
        <f t="shared" si="6"/>
        <v>2019</v>
      </c>
      <c r="AH25" s="23">
        <f t="shared" si="6"/>
        <v>2020</v>
      </c>
      <c r="AI25" s="23">
        <f t="shared" ref="AI25:BL25" si="7">AI2</f>
        <v>2021</v>
      </c>
      <c r="AJ25" s="23">
        <f t="shared" si="7"/>
        <v>2022</v>
      </c>
      <c r="AK25" s="23">
        <f t="shared" si="7"/>
        <v>2023</v>
      </c>
      <c r="AL25" s="23">
        <f t="shared" si="7"/>
        <v>2024</v>
      </c>
      <c r="AM25" s="23">
        <f t="shared" si="7"/>
        <v>2025</v>
      </c>
      <c r="AN25" s="23">
        <f t="shared" si="7"/>
        <v>2026</v>
      </c>
      <c r="AO25" s="23">
        <f t="shared" si="7"/>
        <v>2027</v>
      </c>
      <c r="AP25" s="23">
        <f t="shared" si="7"/>
        <v>2028</v>
      </c>
      <c r="AQ25" s="23">
        <f t="shared" si="7"/>
        <v>2029</v>
      </c>
      <c r="AR25" s="23">
        <f t="shared" si="7"/>
        <v>2030</v>
      </c>
      <c r="AS25" s="23">
        <f t="shared" si="7"/>
        <v>2031</v>
      </c>
      <c r="AT25" s="23">
        <f t="shared" si="7"/>
        <v>2032</v>
      </c>
      <c r="AU25" s="23">
        <f t="shared" si="7"/>
        <v>2033</v>
      </c>
      <c r="AV25" s="23">
        <f t="shared" si="7"/>
        <v>2034</v>
      </c>
      <c r="AW25" s="23">
        <f t="shared" si="7"/>
        <v>2035</v>
      </c>
      <c r="AX25" s="23">
        <f t="shared" si="7"/>
        <v>2036</v>
      </c>
      <c r="AY25" s="23">
        <f t="shared" si="7"/>
        <v>2037</v>
      </c>
      <c r="AZ25" s="23">
        <f t="shared" si="7"/>
        <v>2038</v>
      </c>
      <c r="BA25" s="23">
        <f t="shared" si="7"/>
        <v>2039</v>
      </c>
      <c r="BB25" s="23">
        <f t="shared" si="7"/>
        <v>2040</v>
      </c>
      <c r="BC25" s="23">
        <f t="shared" si="7"/>
        <v>2041</v>
      </c>
      <c r="BD25" s="23">
        <f t="shared" si="7"/>
        <v>2042</v>
      </c>
      <c r="BE25" s="23">
        <f t="shared" si="7"/>
        <v>2043</v>
      </c>
      <c r="BF25" s="23">
        <f t="shared" si="7"/>
        <v>2044</v>
      </c>
      <c r="BG25" s="23">
        <f t="shared" si="7"/>
        <v>2045</v>
      </c>
      <c r="BH25" s="23">
        <f t="shared" si="7"/>
        <v>2046</v>
      </c>
      <c r="BI25" s="23">
        <f t="shared" si="7"/>
        <v>2047</v>
      </c>
      <c r="BJ25" s="23">
        <f t="shared" si="7"/>
        <v>2048</v>
      </c>
      <c r="BK25" s="23">
        <f t="shared" si="7"/>
        <v>2049</v>
      </c>
      <c r="BL25" s="108">
        <f t="shared" si="7"/>
        <v>2050</v>
      </c>
    </row>
    <row r="26" spans="1:64" x14ac:dyDescent="0.2">
      <c r="A26" s="9" t="s">
        <v>58</v>
      </c>
      <c r="B26" s="7" t="str">
        <f t="shared" ref="B26:AC26" si="8">B3</f>
        <v>Air conditioners</v>
      </c>
      <c r="C26" s="14" t="str">
        <f t="shared" si="8"/>
        <v>t/a</v>
      </c>
      <c r="D26" s="63">
        <f t="shared" si="8"/>
        <v>225.25045526792096</v>
      </c>
      <c r="E26" s="63">
        <f t="shared" si="8"/>
        <v>231.7897208375355</v>
      </c>
      <c r="F26" s="63">
        <f t="shared" si="8"/>
        <v>235.07877551536106</v>
      </c>
      <c r="G26" s="63">
        <f t="shared" si="8"/>
        <v>239.23477308718765</v>
      </c>
      <c r="H26" s="63">
        <f t="shared" si="8"/>
        <v>243.827415</v>
      </c>
      <c r="I26" s="63">
        <f t="shared" si="8"/>
        <v>302.93455699115043</v>
      </c>
      <c r="J26" s="63">
        <f t="shared" si="8"/>
        <v>322.46374153846153</v>
      </c>
      <c r="K26" s="63">
        <f t="shared" si="8"/>
        <v>303.96960373887237</v>
      </c>
      <c r="L26" s="63">
        <f t="shared" si="8"/>
        <v>293.01592821428568</v>
      </c>
      <c r="M26" s="63">
        <f t="shared" si="8"/>
        <v>314.60873910447759</v>
      </c>
      <c r="N26" s="63">
        <f t="shared" si="8"/>
        <v>321.32294999999999</v>
      </c>
      <c r="O26" s="63">
        <f t="shared" si="8"/>
        <v>322.28788378378374</v>
      </c>
      <c r="P26" s="63">
        <f t="shared" si="8"/>
        <v>380.55477090361444</v>
      </c>
      <c r="Q26" s="63">
        <f t="shared" si="8"/>
        <v>384.81092864048338</v>
      </c>
      <c r="R26" s="63">
        <f t="shared" si="8"/>
        <v>397.27201090909091</v>
      </c>
      <c r="S26" s="63">
        <f t="shared" si="8"/>
        <v>480.51942674772039</v>
      </c>
      <c r="T26" s="63">
        <f t="shared" si="8"/>
        <v>481.98442499999999</v>
      </c>
      <c r="U26" s="63">
        <f t="shared" si="8"/>
        <v>487.38893944954123</v>
      </c>
      <c r="V26" s="63">
        <f t="shared" si="8"/>
        <v>488.88399754601221</v>
      </c>
      <c r="W26" s="63">
        <f t="shared" si="8"/>
        <v>525.980952</v>
      </c>
      <c r="X26" s="63">
        <f t="shared" si="8"/>
        <v>527.60435000000007</v>
      </c>
      <c r="Y26" s="63">
        <f t="shared" si="8"/>
        <v>441.69470526315786</v>
      </c>
      <c r="Z26" s="63">
        <f t="shared" si="8"/>
        <v>449.54562162162159</v>
      </c>
      <c r="AA26" s="63">
        <f t="shared" si="8"/>
        <v>462.03299999999996</v>
      </c>
      <c r="AB26" s="63">
        <f t="shared" si="8"/>
        <v>531.39795428571426</v>
      </c>
      <c r="AC26" s="63">
        <f t="shared" si="8"/>
        <v>578.15894117647065</v>
      </c>
      <c r="AD26" s="63">
        <f>AD126</f>
        <v>592.64707729499446</v>
      </c>
      <c r="AE26" s="63">
        <f t="shared" ref="AE26:BL33" si="9">AE126</f>
        <v>611.33044427883192</v>
      </c>
      <c r="AF26" s="63">
        <f t="shared" si="9"/>
        <v>630.87134511003524</v>
      </c>
      <c r="AG26" s="63">
        <f t="shared" si="9"/>
        <v>651.03686198787659</v>
      </c>
      <c r="AH26" s="63">
        <f t="shared" si="9"/>
        <v>671.84696048145065</v>
      </c>
      <c r="AI26" s="63">
        <f t="shared" si="9"/>
        <v>693.32224435022749</v>
      </c>
      <c r="AJ26" s="63">
        <f t="shared" si="9"/>
        <v>715.483975943519</v>
      </c>
      <c r="AK26" s="63">
        <f t="shared" si="9"/>
        <v>738.35409725200475</v>
      </c>
      <c r="AL26" s="63">
        <f t="shared" si="9"/>
        <v>761.95525163216075</v>
      </c>
      <c r="AM26" s="63">
        <f t="shared" si="9"/>
        <v>786.31080622509955</v>
      </c>
      <c r="AN26" s="63">
        <f t="shared" si="9"/>
        <v>811.44487509201826</v>
      </c>
      <c r="AO26" s="63">
        <f t="shared" si="9"/>
        <v>837.38234308916105</v>
      </c>
      <c r="AP26" s="63">
        <f t="shared" si="9"/>
        <v>864.14889050593354</v>
      </c>
      <c r="AQ26" s="63">
        <f t="shared" si="9"/>
        <v>891.77101849056385</v>
      </c>
      <c r="AR26" s="63">
        <f t="shared" si="9"/>
        <v>920.27607528848307</v>
      </c>
      <c r="AS26" s="63">
        <f t="shared" si="9"/>
        <v>949.69228331940371</v>
      </c>
      <c r="AT26" s="63">
        <f t="shared" si="9"/>
        <v>980.04876711990482</v>
      </c>
      <c r="AU26" s="63">
        <f t="shared" si="9"/>
        <v>1011.3755821791892</v>
      </c>
      <c r="AV26" s="63">
        <f t="shared" si="9"/>
        <v>1043.7037446965624</v>
      </c>
      <c r="AW26" s="63">
        <f t="shared" si="9"/>
        <v>1077.0652622900961</v>
      </c>
      <c r="AX26" s="63">
        <f t="shared" si="9"/>
        <v>1111.4931656868803</v>
      </c>
      <c r="AY26" s="63">
        <f t="shared" si="9"/>
        <v>1147.0215414262393</v>
      </c>
      <c r="AZ26" s="63">
        <f t="shared" si="9"/>
        <v>1183.6855656082921</v>
      </c>
      <c r="BA26" s="63">
        <f t="shared" si="9"/>
        <v>1221.5215387212695</v>
      </c>
      <c r="BB26" s="63">
        <f t="shared" si="9"/>
        <v>1260.5669215820715</v>
      </c>
      <c r="BC26" s="63">
        <f t="shared" si="9"/>
        <v>1300.8603724256473</v>
      </c>
      <c r="BD26" s="63">
        <f t="shared" si="9"/>
        <v>1342.4417851799212</v>
      </c>
      <c r="BE26" s="63">
        <f t="shared" si="9"/>
        <v>1385.3523289641591</v>
      </c>
      <c r="BF26" s="63">
        <f t="shared" si="9"/>
        <v>1429.634488849882</v>
      </c>
      <c r="BG26" s="63">
        <f t="shared" si="9"/>
        <v>1475.3321079246841</v>
      </c>
      <c r="BH26" s="63">
        <f t="shared" si="9"/>
        <v>1522.490430700602</v>
      </c>
      <c r="BI26" s="63">
        <f t="shared" si="9"/>
        <v>1571.1561479100119</v>
      </c>
      <c r="BJ26" s="63">
        <f t="shared" si="9"/>
        <v>1621.3774427334081</v>
      </c>
      <c r="BK26" s="63">
        <f t="shared" si="9"/>
        <v>1673.2040385048313</v>
      </c>
      <c r="BL26" s="111">
        <f t="shared" si="9"/>
        <v>1726.6872479421793</v>
      </c>
    </row>
    <row r="27" spans="1:64" x14ac:dyDescent="0.2">
      <c r="A27" s="9" t="s">
        <v>58</v>
      </c>
      <c r="B27" s="7" t="str">
        <f t="shared" ref="B27:AC27" si="10">B4</f>
        <v>MRI scanners</v>
      </c>
      <c r="C27" s="14" t="str">
        <f t="shared" si="10"/>
        <v>t/a</v>
      </c>
      <c r="D27" s="63">
        <f t="shared" si="10"/>
        <v>112.62522763396048</v>
      </c>
      <c r="E27" s="63">
        <f t="shared" si="10"/>
        <v>115.89486041876775</v>
      </c>
      <c r="F27" s="63">
        <f t="shared" si="10"/>
        <v>117.53938775768053</v>
      </c>
      <c r="G27" s="63">
        <f t="shared" si="10"/>
        <v>119.61738654359382</v>
      </c>
      <c r="H27" s="63">
        <f t="shared" si="10"/>
        <v>121.9137075</v>
      </c>
      <c r="I27" s="63">
        <f t="shared" si="10"/>
        <v>151.46727849557521</v>
      </c>
      <c r="J27" s="63">
        <f t="shared" si="10"/>
        <v>161.23187076923077</v>
      </c>
      <c r="K27" s="63">
        <f t="shared" si="10"/>
        <v>151.98480186943618</v>
      </c>
      <c r="L27" s="63">
        <f t="shared" si="10"/>
        <v>146.50796410714284</v>
      </c>
      <c r="M27" s="63">
        <f t="shared" si="10"/>
        <v>157.3043695522388</v>
      </c>
      <c r="N27" s="63">
        <f t="shared" si="10"/>
        <v>160.661475</v>
      </c>
      <c r="O27" s="63">
        <f t="shared" si="10"/>
        <v>161.14394189189187</v>
      </c>
      <c r="P27" s="63">
        <f t="shared" si="10"/>
        <v>190.27738545180722</v>
      </c>
      <c r="Q27" s="63">
        <f t="shared" si="10"/>
        <v>192.40546432024169</v>
      </c>
      <c r="R27" s="63">
        <f t="shared" si="10"/>
        <v>198.63600545454545</v>
      </c>
      <c r="S27" s="63">
        <f t="shared" si="10"/>
        <v>240.25971337386019</v>
      </c>
      <c r="T27" s="63">
        <f t="shared" si="10"/>
        <v>240.99221249999999</v>
      </c>
      <c r="U27" s="63">
        <f t="shared" si="10"/>
        <v>243.69446972477061</v>
      </c>
      <c r="V27" s="63">
        <f t="shared" si="10"/>
        <v>244.44199877300611</v>
      </c>
      <c r="W27" s="63">
        <f t="shared" si="10"/>
        <v>262.990476</v>
      </c>
      <c r="X27" s="63">
        <f t="shared" si="10"/>
        <v>263.80217500000003</v>
      </c>
      <c r="Y27" s="63">
        <f t="shared" si="10"/>
        <v>220.84735263157893</v>
      </c>
      <c r="Z27" s="63">
        <f t="shared" si="10"/>
        <v>224.7728108108108</v>
      </c>
      <c r="AA27" s="63">
        <f t="shared" si="10"/>
        <v>231.01649999999998</v>
      </c>
      <c r="AB27" s="63">
        <f t="shared" si="10"/>
        <v>265.69897714285713</v>
      </c>
      <c r="AC27" s="63">
        <f t="shared" si="10"/>
        <v>289.07947058823532</v>
      </c>
      <c r="AD27" s="63">
        <f t="shared" ref="AD27:AS35" si="11">AD127</f>
        <v>296.32353864749723</v>
      </c>
      <c r="AE27" s="63">
        <f t="shared" si="11"/>
        <v>305.66522213941596</v>
      </c>
      <c r="AF27" s="63">
        <f t="shared" si="11"/>
        <v>315.43567255501762</v>
      </c>
      <c r="AG27" s="63">
        <f t="shared" si="11"/>
        <v>325.5184309939383</v>
      </c>
      <c r="AH27" s="63">
        <f t="shared" si="11"/>
        <v>335.92348024072533</v>
      </c>
      <c r="AI27" s="63">
        <f t="shared" si="11"/>
        <v>346.66112217511375</v>
      </c>
      <c r="AJ27" s="63">
        <f t="shared" si="11"/>
        <v>357.7419879717595</v>
      </c>
      <c r="AK27" s="63">
        <f t="shared" si="11"/>
        <v>369.17704862600237</v>
      </c>
      <c r="AL27" s="63">
        <f t="shared" si="11"/>
        <v>380.97762581608038</v>
      </c>
      <c r="AM27" s="63">
        <f t="shared" si="11"/>
        <v>393.15540311254978</v>
      </c>
      <c r="AN27" s="63">
        <f t="shared" si="11"/>
        <v>405.72243754600913</v>
      </c>
      <c r="AO27" s="63">
        <f t="shared" si="11"/>
        <v>418.69117154458053</v>
      </c>
      <c r="AP27" s="63">
        <f t="shared" si="11"/>
        <v>432.07444525296677</v>
      </c>
      <c r="AQ27" s="63">
        <f t="shared" si="11"/>
        <v>445.88550924528192</v>
      </c>
      <c r="AR27" s="63">
        <f t="shared" si="11"/>
        <v>460.13803764424154</v>
      </c>
      <c r="AS27" s="63">
        <f t="shared" si="11"/>
        <v>474.84614165970186</v>
      </c>
      <c r="AT27" s="63">
        <f t="shared" si="9"/>
        <v>490.02438355995241</v>
      </c>
      <c r="AU27" s="63">
        <f t="shared" si="9"/>
        <v>505.68779108959461</v>
      </c>
      <c r="AV27" s="63">
        <f t="shared" si="9"/>
        <v>521.85187234828118</v>
      </c>
      <c r="AW27" s="63">
        <f t="shared" si="9"/>
        <v>538.53263114504807</v>
      </c>
      <c r="AX27" s="63">
        <f t="shared" si="9"/>
        <v>555.74658284344014</v>
      </c>
      <c r="AY27" s="63">
        <f t="shared" si="9"/>
        <v>573.51077071311965</v>
      </c>
      <c r="AZ27" s="63">
        <f t="shared" si="9"/>
        <v>591.84278280414605</v>
      </c>
      <c r="BA27" s="63">
        <f t="shared" si="9"/>
        <v>610.76076936063475</v>
      </c>
      <c r="BB27" s="63">
        <f t="shared" si="9"/>
        <v>630.28346079103574</v>
      </c>
      <c r="BC27" s="63">
        <f t="shared" si="9"/>
        <v>650.43018621282363</v>
      </c>
      <c r="BD27" s="63">
        <f t="shared" si="9"/>
        <v>671.22089258996061</v>
      </c>
      <c r="BE27" s="63">
        <f t="shared" si="9"/>
        <v>692.67616448207957</v>
      </c>
      <c r="BF27" s="63">
        <f t="shared" si="9"/>
        <v>714.81724442494101</v>
      </c>
      <c r="BG27" s="63">
        <f t="shared" si="9"/>
        <v>737.66605396234206</v>
      </c>
      <c r="BH27" s="63">
        <f t="shared" si="9"/>
        <v>761.24521535030101</v>
      </c>
      <c r="BI27" s="63">
        <f t="shared" si="9"/>
        <v>785.57807395500595</v>
      </c>
      <c r="BJ27" s="63">
        <f t="shared" si="9"/>
        <v>810.68872136670404</v>
      </c>
      <c r="BK27" s="63">
        <f t="shared" si="9"/>
        <v>836.60201925241563</v>
      </c>
      <c r="BL27" s="111">
        <f t="shared" si="9"/>
        <v>863.34362397108964</v>
      </c>
    </row>
    <row r="28" spans="1:64" x14ac:dyDescent="0.2">
      <c r="A28" s="9" t="s">
        <v>58</v>
      </c>
      <c r="B28" s="7" t="str">
        <f t="shared" ref="B28:AC28" si="12">B5</f>
        <v>HDD (motors)</v>
      </c>
      <c r="C28" s="14" t="str">
        <f t="shared" si="12"/>
        <v>t/a</v>
      </c>
      <c r="D28" s="63">
        <f t="shared" si="12"/>
        <v>1576.7531868754468</v>
      </c>
      <c r="E28" s="63">
        <f t="shared" si="12"/>
        <v>1622.5280458627487</v>
      </c>
      <c r="F28" s="63">
        <f t="shared" si="12"/>
        <v>1645.5514286075277</v>
      </c>
      <c r="G28" s="63">
        <f t="shared" si="12"/>
        <v>1674.6434116103137</v>
      </c>
      <c r="H28" s="63">
        <f t="shared" si="12"/>
        <v>1706.7919050000003</v>
      </c>
      <c r="I28" s="63">
        <f t="shared" si="12"/>
        <v>2120.5418989380532</v>
      </c>
      <c r="J28" s="63">
        <f t="shared" si="12"/>
        <v>2257.2461907692309</v>
      </c>
      <c r="K28" s="63">
        <f t="shared" si="12"/>
        <v>2127.7872261721072</v>
      </c>
      <c r="L28" s="63">
        <f t="shared" si="12"/>
        <v>2051.1114975</v>
      </c>
      <c r="M28" s="63">
        <f t="shared" si="12"/>
        <v>2202.2611737313437</v>
      </c>
      <c r="N28" s="63">
        <f t="shared" si="12"/>
        <v>2249.2606500000002</v>
      </c>
      <c r="O28" s="63">
        <f t="shared" si="12"/>
        <v>2256.0151864864865</v>
      </c>
      <c r="P28" s="63">
        <f t="shared" si="12"/>
        <v>2663.8833963253014</v>
      </c>
      <c r="Q28" s="63">
        <f t="shared" si="12"/>
        <v>2693.6765004833842</v>
      </c>
      <c r="R28" s="63">
        <f t="shared" si="12"/>
        <v>2780.9040763636367</v>
      </c>
      <c r="S28" s="63">
        <f t="shared" si="12"/>
        <v>3363.6359872340436</v>
      </c>
      <c r="T28" s="63">
        <f t="shared" si="12"/>
        <v>3373.8909750000003</v>
      </c>
      <c r="U28" s="63">
        <f t="shared" si="12"/>
        <v>3411.7225761467889</v>
      </c>
      <c r="V28" s="63">
        <f t="shared" si="12"/>
        <v>3422.1879828220858</v>
      </c>
      <c r="W28" s="63">
        <f t="shared" si="12"/>
        <v>3681.866664000001</v>
      </c>
      <c r="X28" s="63">
        <f t="shared" si="12"/>
        <v>3693.2304500000009</v>
      </c>
      <c r="Y28" s="63">
        <f t="shared" si="12"/>
        <v>3091.8629368421057</v>
      </c>
      <c r="Z28" s="63">
        <f t="shared" si="12"/>
        <v>3146.819351351352</v>
      </c>
      <c r="AA28" s="63">
        <f t="shared" si="12"/>
        <v>3234.2310000000002</v>
      </c>
      <c r="AB28" s="63">
        <f t="shared" si="12"/>
        <v>3719.7856800000009</v>
      </c>
      <c r="AC28" s="63">
        <f t="shared" si="12"/>
        <v>4047.1125882352949</v>
      </c>
      <c r="AD28" s="63">
        <f t="shared" si="11"/>
        <v>4148.5295410649614</v>
      </c>
      <c r="AE28" s="63">
        <f t="shared" si="9"/>
        <v>4279.3131099518241</v>
      </c>
      <c r="AF28" s="63">
        <f t="shared" si="9"/>
        <v>4416.0994157702471</v>
      </c>
      <c r="AG28" s="63">
        <f t="shared" si="9"/>
        <v>4557.2580339151364</v>
      </c>
      <c r="AH28" s="63">
        <f t="shared" si="9"/>
        <v>4702.9287233701552</v>
      </c>
      <c r="AI28" s="63">
        <f t="shared" si="9"/>
        <v>4853.2557104515936</v>
      </c>
      <c r="AJ28" s="63">
        <f t="shared" si="9"/>
        <v>5008.3878316046339</v>
      </c>
      <c r="AK28" s="63">
        <f t="shared" si="9"/>
        <v>5168.4786807640339</v>
      </c>
      <c r="AL28" s="63">
        <f t="shared" si="9"/>
        <v>5333.686761425126</v>
      </c>
      <c r="AM28" s="63">
        <f t="shared" si="9"/>
        <v>5504.1756435756979</v>
      </c>
      <c r="AN28" s="63">
        <f t="shared" si="9"/>
        <v>5680.1141256441297</v>
      </c>
      <c r="AO28" s="63">
        <f t="shared" si="9"/>
        <v>5861.6764016241295</v>
      </c>
      <c r="AP28" s="63">
        <f t="shared" si="9"/>
        <v>6049.0422335415369</v>
      </c>
      <c r="AQ28" s="63">
        <f t="shared" si="9"/>
        <v>6242.397129433949</v>
      </c>
      <c r="AR28" s="63">
        <f t="shared" si="9"/>
        <v>6441.932527019384</v>
      </c>
      <c r="AS28" s="63">
        <f t="shared" si="9"/>
        <v>6647.8459832358285</v>
      </c>
      <c r="AT28" s="63">
        <f t="shared" si="9"/>
        <v>6860.341369839336</v>
      </c>
      <c r="AU28" s="63">
        <f t="shared" si="9"/>
        <v>7079.6290752543273</v>
      </c>
      <c r="AV28" s="63">
        <f t="shared" si="9"/>
        <v>7305.9262128759401</v>
      </c>
      <c r="AW28" s="63">
        <f t="shared" si="9"/>
        <v>7539.4568360306766</v>
      </c>
      <c r="AX28" s="63">
        <f t="shared" si="9"/>
        <v>7780.4521598081656</v>
      </c>
      <c r="AY28" s="63">
        <f t="shared" si="9"/>
        <v>8029.1507899836779</v>
      </c>
      <c r="AZ28" s="63">
        <f t="shared" si="9"/>
        <v>8285.798959258047</v>
      </c>
      <c r="BA28" s="63">
        <f t="shared" si="9"/>
        <v>8550.6507710488895</v>
      </c>
      <c r="BB28" s="63">
        <f t="shared" si="9"/>
        <v>8823.9684510745046</v>
      </c>
      <c r="BC28" s="63">
        <f t="shared" si="9"/>
        <v>9106.0226069795353</v>
      </c>
      <c r="BD28" s="63">
        <f t="shared" si="9"/>
        <v>9397.0924962594527</v>
      </c>
      <c r="BE28" s="63">
        <f t="shared" si="9"/>
        <v>9697.4663027491169</v>
      </c>
      <c r="BF28" s="63">
        <f t="shared" si="9"/>
        <v>10007.441421949177</v>
      </c>
      <c r="BG28" s="63">
        <f t="shared" si="9"/>
        <v>10327.324755472791</v>
      </c>
      <c r="BH28" s="63">
        <f t="shared" si="9"/>
        <v>10657.433014904216</v>
      </c>
      <c r="BI28" s="63">
        <f t="shared" si="9"/>
        <v>10998.093035370084</v>
      </c>
      <c r="BJ28" s="63">
        <f t="shared" si="9"/>
        <v>11349.642099133856</v>
      </c>
      <c r="BK28" s="63">
        <f t="shared" si="9"/>
        <v>11712.428269533819</v>
      </c>
      <c r="BL28" s="111">
        <f t="shared" si="9"/>
        <v>12086.810735595256</v>
      </c>
    </row>
    <row r="29" spans="1:64" x14ac:dyDescent="0.2">
      <c r="A29" s="9" t="s">
        <v>58</v>
      </c>
      <c r="B29" s="7" t="str">
        <f t="shared" ref="B29:AC29" si="13">B6</f>
        <v>Acoustic transducers (e.g. speakers)</v>
      </c>
      <c r="C29" s="14" t="str">
        <f t="shared" si="13"/>
        <v>t/a</v>
      </c>
      <c r="D29" s="63">
        <f t="shared" si="13"/>
        <v>675.75136580376284</v>
      </c>
      <c r="E29" s="63">
        <f t="shared" si="13"/>
        <v>695.36916251260652</v>
      </c>
      <c r="F29" s="63">
        <f t="shared" si="13"/>
        <v>705.23632654608321</v>
      </c>
      <c r="G29" s="63">
        <f t="shared" si="13"/>
        <v>717.704319261563</v>
      </c>
      <c r="H29" s="63">
        <f t="shared" si="13"/>
        <v>731.48224500000003</v>
      </c>
      <c r="I29" s="63">
        <f t="shared" si="13"/>
        <v>908.80367097345129</v>
      </c>
      <c r="J29" s="63">
        <f t="shared" si="13"/>
        <v>967.39122461538454</v>
      </c>
      <c r="K29" s="63">
        <f t="shared" si="13"/>
        <v>911.90881121661721</v>
      </c>
      <c r="L29" s="63">
        <f t="shared" si="13"/>
        <v>879.0477846428571</v>
      </c>
      <c r="M29" s="63">
        <f t="shared" si="13"/>
        <v>943.82621731343283</v>
      </c>
      <c r="N29" s="63">
        <f t="shared" si="13"/>
        <v>963.96884999999997</v>
      </c>
      <c r="O29" s="63">
        <f t="shared" si="13"/>
        <v>966.86365135135122</v>
      </c>
      <c r="P29" s="63">
        <f t="shared" si="13"/>
        <v>1141.6643127108434</v>
      </c>
      <c r="Q29" s="63">
        <f t="shared" si="13"/>
        <v>1154.4327859214502</v>
      </c>
      <c r="R29" s="63">
        <f t="shared" si="13"/>
        <v>1191.8160327272728</v>
      </c>
      <c r="S29" s="63">
        <f t="shared" si="13"/>
        <v>1441.5582802431613</v>
      </c>
      <c r="T29" s="63">
        <f t="shared" si="13"/>
        <v>1445.9532750000001</v>
      </c>
      <c r="U29" s="63">
        <f t="shared" si="13"/>
        <v>1462.1668183486238</v>
      </c>
      <c r="V29" s="63">
        <f t="shared" si="13"/>
        <v>1466.6519926380367</v>
      </c>
      <c r="W29" s="63">
        <f t="shared" si="13"/>
        <v>1577.9428560000001</v>
      </c>
      <c r="X29" s="63">
        <f t="shared" si="13"/>
        <v>1582.8130500000002</v>
      </c>
      <c r="Y29" s="63">
        <f t="shared" si="13"/>
        <v>1325.0841157894736</v>
      </c>
      <c r="Z29" s="63">
        <f t="shared" si="13"/>
        <v>1348.6368648648649</v>
      </c>
      <c r="AA29" s="63">
        <f t="shared" si="13"/>
        <v>1386.0989999999999</v>
      </c>
      <c r="AB29" s="63">
        <f t="shared" si="13"/>
        <v>1594.1938628571429</v>
      </c>
      <c r="AC29" s="63">
        <f t="shared" si="13"/>
        <v>1734.4768235294121</v>
      </c>
      <c r="AD29" s="63">
        <f t="shared" si="11"/>
        <v>1777.9412318849836</v>
      </c>
      <c r="AE29" s="63">
        <f t="shared" si="9"/>
        <v>1833.991332836496</v>
      </c>
      <c r="AF29" s="63">
        <f t="shared" si="9"/>
        <v>1892.6140353301059</v>
      </c>
      <c r="AG29" s="63">
        <f t="shared" si="9"/>
        <v>1953.11058596363</v>
      </c>
      <c r="AH29" s="63">
        <f t="shared" si="9"/>
        <v>2015.5408814443522</v>
      </c>
      <c r="AI29" s="63">
        <f t="shared" si="9"/>
        <v>2079.9667330506827</v>
      </c>
      <c r="AJ29" s="63">
        <f t="shared" si="9"/>
        <v>2146.451927830557</v>
      </c>
      <c r="AK29" s="63">
        <f t="shared" si="9"/>
        <v>2215.062291756014</v>
      </c>
      <c r="AL29" s="63">
        <f t="shared" si="9"/>
        <v>2285.865754896482</v>
      </c>
      <c r="AM29" s="63">
        <f t="shared" si="9"/>
        <v>2358.9324186752983</v>
      </c>
      <c r="AN29" s="63">
        <f t="shared" si="9"/>
        <v>2434.3346252760548</v>
      </c>
      <c r="AO29" s="63">
        <f t="shared" si="9"/>
        <v>2512.147029267483</v>
      </c>
      <c r="AP29" s="63">
        <f t="shared" si="9"/>
        <v>2592.4466715178005</v>
      </c>
      <c r="AQ29" s="63">
        <f t="shared" si="9"/>
        <v>2675.3130554716913</v>
      </c>
      <c r="AR29" s="63">
        <f t="shared" si="9"/>
        <v>2760.828225865449</v>
      </c>
      <c r="AS29" s="63">
        <f t="shared" si="9"/>
        <v>2849.0768499582109</v>
      </c>
      <c r="AT29" s="63">
        <f t="shared" si="9"/>
        <v>2940.1463013597145</v>
      </c>
      <c r="AU29" s="63">
        <f t="shared" si="9"/>
        <v>3034.1267465375677</v>
      </c>
      <c r="AV29" s="63">
        <f t="shared" si="9"/>
        <v>3131.1112340896875</v>
      </c>
      <c r="AW29" s="63">
        <f t="shared" si="9"/>
        <v>3231.1957868702889</v>
      </c>
      <c r="AX29" s="63">
        <f t="shared" si="9"/>
        <v>3334.4794970606413</v>
      </c>
      <c r="AY29" s="63">
        <f t="shared" si="9"/>
        <v>3441.0646242787179</v>
      </c>
      <c r="AZ29" s="63">
        <f t="shared" si="9"/>
        <v>3551.0566968248759</v>
      </c>
      <c r="BA29" s="63">
        <f t="shared" si="9"/>
        <v>3664.5646161638083</v>
      </c>
      <c r="BB29" s="63">
        <f t="shared" si="9"/>
        <v>3781.7007647462146</v>
      </c>
      <c r="BC29" s="63">
        <f t="shared" si="9"/>
        <v>3902.5811172769422</v>
      </c>
      <c r="BD29" s="63">
        <f t="shared" si="9"/>
        <v>4027.3253555397641</v>
      </c>
      <c r="BE29" s="63">
        <f t="shared" si="9"/>
        <v>4156.0569868924777</v>
      </c>
      <c r="BF29" s="63">
        <f t="shared" si="9"/>
        <v>4288.9034665496465</v>
      </c>
      <c r="BG29" s="63">
        <f t="shared" si="9"/>
        <v>4425.9963237740531</v>
      </c>
      <c r="BH29" s="63">
        <f t="shared" si="9"/>
        <v>4567.4712921018063</v>
      </c>
      <c r="BI29" s="63">
        <f t="shared" si="9"/>
        <v>4713.4684437300357</v>
      </c>
      <c r="BJ29" s="63">
        <f t="shared" si="9"/>
        <v>4864.132328200224</v>
      </c>
      <c r="BK29" s="63">
        <f t="shared" si="9"/>
        <v>5019.6121155144938</v>
      </c>
      <c r="BL29" s="111">
        <f t="shared" si="9"/>
        <v>5180.0617438265381</v>
      </c>
    </row>
    <row r="30" spans="1:64" x14ac:dyDescent="0.2">
      <c r="A30" s="9" t="s">
        <v>58</v>
      </c>
      <c r="B30" s="7" t="str">
        <f t="shared" ref="B30:AC30" si="14">B7</f>
        <v>Magnetic Separators</v>
      </c>
      <c r="C30" s="14" t="str">
        <f t="shared" si="14"/>
        <v>t/a</v>
      </c>
      <c r="D30" s="63">
        <f t="shared" si="14"/>
        <v>337.87568290188142</v>
      </c>
      <c r="E30" s="63">
        <f t="shared" si="14"/>
        <v>347.68458125630326</v>
      </c>
      <c r="F30" s="63">
        <f t="shared" si="14"/>
        <v>352.6181632730416</v>
      </c>
      <c r="G30" s="63">
        <f t="shared" si="14"/>
        <v>358.8521596307815</v>
      </c>
      <c r="H30" s="63">
        <f t="shared" si="14"/>
        <v>365.74112250000002</v>
      </c>
      <c r="I30" s="63">
        <f t="shared" si="14"/>
        <v>454.40183548672564</v>
      </c>
      <c r="J30" s="63">
        <f t="shared" si="14"/>
        <v>483.69561230769227</v>
      </c>
      <c r="K30" s="63">
        <f t="shared" si="14"/>
        <v>455.9544056083086</v>
      </c>
      <c r="L30" s="63">
        <f t="shared" si="14"/>
        <v>439.52389232142855</v>
      </c>
      <c r="M30" s="63">
        <f t="shared" si="14"/>
        <v>471.91310865671642</v>
      </c>
      <c r="N30" s="63">
        <f t="shared" si="14"/>
        <v>481.98442499999999</v>
      </c>
      <c r="O30" s="63">
        <f t="shared" si="14"/>
        <v>483.43182567567561</v>
      </c>
      <c r="P30" s="63">
        <f t="shared" si="14"/>
        <v>570.83215635542172</v>
      </c>
      <c r="Q30" s="63">
        <f t="shared" si="14"/>
        <v>577.2163929607251</v>
      </c>
      <c r="R30" s="63">
        <f t="shared" si="14"/>
        <v>595.90801636363642</v>
      </c>
      <c r="S30" s="63">
        <f t="shared" si="14"/>
        <v>720.77914012158067</v>
      </c>
      <c r="T30" s="63">
        <f t="shared" si="14"/>
        <v>722.97663750000004</v>
      </c>
      <c r="U30" s="63">
        <f t="shared" si="14"/>
        <v>731.0834091743119</v>
      </c>
      <c r="V30" s="63">
        <f t="shared" si="14"/>
        <v>733.32599631901837</v>
      </c>
      <c r="W30" s="63">
        <f t="shared" si="14"/>
        <v>788.97142800000006</v>
      </c>
      <c r="X30" s="63">
        <f t="shared" si="14"/>
        <v>791.4065250000001</v>
      </c>
      <c r="Y30" s="63">
        <f t="shared" si="14"/>
        <v>662.54205789473679</v>
      </c>
      <c r="Z30" s="63">
        <f t="shared" si="14"/>
        <v>674.31843243243247</v>
      </c>
      <c r="AA30" s="63">
        <f t="shared" si="14"/>
        <v>693.04949999999997</v>
      </c>
      <c r="AB30" s="63">
        <f t="shared" si="14"/>
        <v>797.09693142857145</v>
      </c>
      <c r="AC30" s="63">
        <f t="shared" si="14"/>
        <v>867.23841176470603</v>
      </c>
      <c r="AD30" s="63">
        <f t="shared" si="11"/>
        <v>888.9706159424918</v>
      </c>
      <c r="AE30" s="63">
        <f t="shared" si="9"/>
        <v>916.99566641824799</v>
      </c>
      <c r="AF30" s="63">
        <f t="shared" si="9"/>
        <v>946.30701766505297</v>
      </c>
      <c r="AG30" s="63">
        <f t="shared" si="9"/>
        <v>976.555292981815</v>
      </c>
      <c r="AH30" s="63">
        <f t="shared" si="9"/>
        <v>1007.7704407221761</v>
      </c>
      <c r="AI30" s="63">
        <f t="shared" si="9"/>
        <v>1039.9833665253414</v>
      </c>
      <c r="AJ30" s="63">
        <f t="shared" si="9"/>
        <v>1073.2259639152785</v>
      </c>
      <c r="AK30" s="63">
        <f t="shared" si="9"/>
        <v>1107.531145878007</v>
      </c>
      <c r="AL30" s="63">
        <f t="shared" si="9"/>
        <v>1142.932877448241</v>
      </c>
      <c r="AM30" s="63">
        <f t="shared" si="9"/>
        <v>1179.4662093376492</v>
      </c>
      <c r="AN30" s="63">
        <f t="shared" si="9"/>
        <v>1217.1673126380274</v>
      </c>
      <c r="AO30" s="63">
        <f t="shared" si="9"/>
        <v>1256.0735146337415</v>
      </c>
      <c r="AP30" s="63">
        <f t="shared" si="9"/>
        <v>1296.2233357589002</v>
      </c>
      <c r="AQ30" s="63">
        <f t="shared" si="9"/>
        <v>1337.6565277358457</v>
      </c>
      <c r="AR30" s="63">
        <f t="shared" si="9"/>
        <v>1380.4141129327245</v>
      </c>
      <c r="AS30" s="63">
        <f t="shared" si="9"/>
        <v>1424.5384249791055</v>
      </c>
      <c r="AT30" s="63">
        <f t="shared" si="9"/>
        <v>1470.0731506798572</v>
      </c>
      <c r="AU30" s="63">
        <f t="shared" si="9"/>
        <v>1517.0633732687838</v>
      </c>
      <c r="AV30" s="63">
        <f t="shared" si="9"/>
        <v>1565.5556170448438</v>
      </c>
      <c r="AW30" s="63">
        <f t="shared" si="9"/>
        <v>1615.5978934351444</v>
      </c>
      <c r="AX30" s="63">
        <f t="shared" si="9"/>
        <v>1667.2397485303206</v>
      </c>
      <c r="AY30" s="63">
        <f t="shared" si="9"/>
        <v>1720.532312139359</v>
      </c>
      <c r="AZ30" s="63">
        <f t="shared" si="9"/>
        <v>1775.5283484124379</v>
      </c>
      <c r="BA30" s="63">
        <f t="shared" si="9"/>
        <v>1832.2823080819041</v>
      </c>
      <c r="BB30" s="63">
        <f t="shared" si="9"/>
        <v>1890.8503823731073</v>
      </c>
      <c r="BC30" s="63">
        <f t="shared" si="9"/>
        <v>1951.2905586384711</v>
      </c>
      <c r="BD30" s="63">
        <f t="shared" si="9"/>
        <v>2013.6626777698821</v>
      </c>
      <c r="BE30" s="63">
        <f t="shared" si="9"/>
        <v>2078.0284934462388</v>
      </c>
      <c r="BF30" s="63">
        <f t="shared" si="9"/>
        <v>2144.4517332748233</v>
      </c>
      <c r="BG30" s="63">
        <f t="shared" si="9"/>
        <v>2212.9981618870265</v>
      </c>
      <c r="BH30" s="63">
        <f t="shared" si="9"/>
        <v>2283.7356460509031</v>
      </c>
      <c r="BI30" s="63">
        <f t="shared" si="9"/>
        <v>2356.7342218650178</v>
      </c>
      <c r="BJ30" s="63">
        <f t="shared" si="9"/>
        <v>2432.066164100112</v>
      </c>
      <c r="BK30" s="63">
        <f t="shared" si="9"/>
        <v>2509.8060577572469</v>
      </c>
      <c r="BL30" s="111">
        <f t="shared" si="9"/>
        <v>2590.030871913269</v>
      </c>
    </row>
    <row r="31" spans="1:64" x14ac:dyDescent="0.2">
      <c r="A31" s="9" t="s">
        <v>58</v>
      </c>
      <c r="B31" s="7" t="str">
        <f t="shared" ref="B31:AC31" si="15">B8</f>
        <v>Other generators</v>
      </c>
      <c r="C31" s="14" t="str">
        <f t="shared" si="15"/>
        <v>t/a</v>
      </c>
      <c r="D31" s="63">
        <f t="shared" si="15"/>
        <v>337.87568290188142</v>
      </c>
      <c r="E31" s="63">
        <f t="shared" si="15"/>
        <v>347.68458125630326</v>
      </c>
      <c r="F31" s="63">
        <f t="shared" si="15"/>
        <v>352.6181632730416</v>
      </c>
      <c r="G31" s="63">
        <f t="shared" si="15"/>
        <v>358.8521596307815</v>
      </c>
      <c r="H31" s="63">
        <f t="shared" si="15"/>
        <v>365.74112250000002</v>
      </c>
      <c r="I31" s="63">
        <f t="shared" si="15"/>
        <v>454.40183548672564</v>
      </c>
      <c r="J31" s="63">
        <f t="shared" si="15"/>
        <v>483.69561230769227</v>
      </c>
      <c r="K31" s="63">
        <f t="shared" si="15"/>
        <v>455.9544056083086</v>
      </c>
      <c r="L31" s="63">
        <f t="shared" si="15"/>
        <v>439.52389232142855</v>
      </c>
      <c r="M31" s="63">
        <f t="shared" si="15"/>
        <v>471.91310865671642</v>
      </c>
      <c r="N31" s="63">
        <f t="shared" si="15"/>
        <v>481.98442499999999</v>
      </c>
      <c r="O31" s="63">
        <f t="shared" si="15"/>
        <v>483.43182567567561</v>
      </c>
      <c r="P31" s="63">
        <f t="shared" si="15"/>
        <v>570.83215635542172</v>
      </c>
      <c r="Q31" s="63">
        <f t="shared" si="15"/>
        <v>577.2163929607251</v>
      </c>
      <c r="R31" s="63">
        <f t="shared" si="15"/>
        <v>595.90801636363642</v>
      </c>
      <c r="S31" s="63">
        <f t="shared" si="15"/>
        <v>720.77914012158067</v>
      </c>
      <c r="T31" s="63">
        <f t="shared" si="15"/>
        <v>722.97663750000004</v>
      </c>
      <c r="U31" s="63">
        <f t="shared" si="15"/>
        <v>731.0834091743119</v>
      </c>
      <c r="V31" s="63">
        <f t="shared" si="15"/>
        <v>733.32599631901837</v>
      </c>
      <c r="W31" s="63">
        <f t="shared" si="15"/>
        <v>788.97142800000006</v>
      </c>
      <c r="X31" s="63">
        <f t="shared" si="15"/>
        <v>791.4065250000001</v>
      </c>
      <c r="Y31" s="63">
        <f t="shared" si="15"/>
        <v>662.54205789473679</v>
      </c>
      <c r="Z31" s="63">
        <f t="shared" si="15"/>
        <v>674.31843243243247</v>
      </c>
      <c r="AA31" s="63">
        <f t="shared" si="15"/>
        <v>693.04949999999997</v>
      </c>
      <c r="AB31" s="63">
        <f t="shared" si="15"/>
        <v>797.09693142857145</v>
      </c>
      <c r="AC31" s="63">
        <f t="shared" si="15"/>
        <v>867.23841176470603</v>
      </c>
      <c r="AD31" s="63">
        <f t="shared" si="11"/>
        <v>888.9706159424918</v>
      </c>
      <c r="AE31" s="63">
        <f t="shared" si="9"/>
        <v>916.99566641824799</v>
      </c>
      <c r="AF31" s="63">
        <f t="shared" si="9"/>
        <v>946.30701766505297</v>
      </c>
      <c r="AG31" s="63">
        <f t="shared" si="9"/>
        <v>976.555292981815</v>
      </c>
      <c r="AH31" s="63">
        <f t="shared" si="9"/>
        <v>1007.7704407221761</v>
      </c>
      <c r="AI31" s="63">
        <f t="shared" si="9"/>
        <v>1039.9833665253414</v>
      </c>
      <c r="AJ31" s="63">
        <f t="shared" si="9"/>
        <v>1073.2259639152785</v>
      </c>
      <c r="AK31" s="63">
        <f t="shared" si="9"/>
        <v>1107.531145878007</v>
      </c>
      <c r="AL31" s="63">
        <f t="shared" si="9"/>
        <v>1142.932877448241</v>
      </c>
      <c r="AM31" s="63">
        <f t="shared" si="9"/>
        <v>1179.4662093376492</v>
      </c>
      <c r="AN31" s="63">
        <f t="shared" si="9"/>
        <v>1217.1673126380274</v>
      </c>
      <c r="AO31" s="63">
        <f t="shared" si="9"/>
        <v>1256.0735146337415</v>
      </c>
      <c r="AP31" s="63">
        <f t="shared" si="9"/>
        <v>1296.2233357589002</v>
      </c>
      <c r="AQ31" s="63">
        <f t="shared" si="9"/>
        <v>1337.6565277358457</v>
      </c>
      <c r="AR31" s="63">
        <f t="shared" si="9"/>
        <v>1380.4141129327245</v>
      </c>
      <c r="AS31" s="63">
        <f t="shared" si="9"/>
        <v>1424.5384249791055</v>
      </c>
      <c r="AT31" s="63">
        <f t="shared" si="9"/>
        <v>1470.0731506798572</v>
      </c>
      <c r="AU31" s="63">
        <f t="shared" si="9"/>
        <v>1517.0633732687838</v>
      </c>
      <c r="AV31" s="63">
        <f t="shared" si="9"/>
        <v>1565.5556170448438</v>
      </c>
      <c r="AW31" s="63">
        <f t="shared" si="9"/>
        <v>1615.5978934351444</v>
      </c>
      <c r="AX31" s="63">
        <f t="shared" si="9"/>
        <v>1667.2397485303206</v>
      </c>
      <c r="AY31" s="63">
        <f t="shared" si="9"/>
        <v>1720.532312139359</v>
      </c>
      <c r="AZ31" s="63">
        <f t="shared" si="9"/>
        <v>1775.5283484124379</v>
      </c>
      <c r="BA31" s="63">
        <f t="shared" si="9"/>
        <v>1832.2823080819041</v>
      </c>
      <c r="BB31" s="63">
        <f t="shared" si="9"/>
        <v>1890.8503823731073</v>
      </c>
      <c r="BC31" s="63">
        <f t="shared" si="9"/>
        <v>1951.2905586384711</v>
      </c>
      <c r="BD31" s="63">
        <f t="shared" si="9"/>
        <v>2013.6626777698821</v>
      </c>
      <c r="BE31" s="63">
        <f t="shared" si="9"/>
        <v>2078.0284934462388</v>
      </c>
      <c r="BF31" s="63">
        <f t="shared" si="9"/>
        <v>2144.4517332748233</v>
      </c>
      <c r="BG31" s="63">
        <f t="shared" si="9"/>
        <v>2212.9981618870265</v>
      </c>
      <c r="BH31" s="63">
        <f t="shared" si="9"/>
        <v>2283.7356460509031</v>
      </c>
      <c r="BI31" s="63">
        <f t="shared" si="9"/>
        <v>2356.7342218650178</v>
      </c>
      <c r="BJ31" s="63">
        <f t="shared" si="9"/>
        <v>2432.066164100112</v>
      </c>
      <c r="BK31" s="63">
        <f t="shared" si="9"/>
        <v>2509.8060577572469</v>
      </c>
      <c r="BL31" s="111">
        <f t="shared" si="9"/>
        <v>2590.030871913269</v>
      </c>
    </row>
    <row r="32" spans="1:64" x14ac:dyDescent="0.2">
      <c r="A32" s="9" t="s">
        <v>58</v>
      </c>
      <c r="B32" s="7" t="str">
        <f t="shared" ref="B32:AC32" si="16">B9</f>
        <v>Other motors</v>
      </c>
      <c r="C32" s="14" t="str">
        <f t="shared" si="16"/>
        <v>t/a</v>
      </c>
      <c r="D32" s="63">
        <f t="shared" si="16"/>
        <v>2703.0054632150513</v>
      </c>
      <c r="E32" s="63">
        <f t="shared" si="16"/>
        <v>2781.4766500504261</v>
      </c>
      <c r="F32" s="63">
        <f t="shared" si="16"/>
        <v>2820.9453061843328</v>
      </c>
      <c r="G32" s="63">
        <f t="shared" si="16"/>
        <v>2870.817277046252</v>
      </c>
      <c r="H32" s="63">
        <f t="shared" si="16"/>
        <v>2925.9289800000001</v>
      </c>
      <c r="I32" s="63">
        <f t="shared" si="16"/>
        <v>3635.2146838938052</v>
      </c>
      <c r="J32" s="63">
        <f t="shared" si="16"/>
        <v>3869.5648984615382</v>
      </c>
      <c r="K32" s="63">
        <f t="shared" si="16"/>
        <v>3647.6352448664688</v>
      </c>
      <c r="L32" s="63">
        <f t="shared" si="16"/>
        <v>3516.1911385714284</v>
      </c>
      <c r="M32" s="63">
        <f t="shared" si="16"/>
        <v>3775.3048692537313</v>
      </c>
      <c r="N32" s="63">
        <f t="shared" si="16"/>
        <v>3855.8753999999999</v>
      </c>
      <c r="O32" s="63">
        <f t="shared" si="16"/>
        <v>3867.4546054054049</v>
      </c>
      <c r="P32" s="63">
        <f t="shared" si="16"/>
        <v>4566.6572508433737</v>
      </c>
      <c r="Q32" s="63">
        <f t="shared" si="16"/>
        <v>4617.7311436858008</v>
      </c>
      <c r="R32" s="63">
        <f t="shared" si="16"/>
        <v>4767.2641309090914</v>
      </c>
      <c r="S32" s="63">
        <f t="shared" si="16"/>
        <v>5766.2331209726453</v>
      </c>
      <c r="T32" s="63">
        <f t="shared" si="16"/>
        <v>5783.8131000000003</v>
      </c>
      <c r="U32" s="63">
        <f t="shared" si="16"/>
        <v>5848.6672733944952</v>
      </c>
      <c r="V32" s="63">
        <f t="shared" si="16"/>
        <v>5866.607970552147</v>
      </c>
      <c r="W32" s="63">
        <f t="shared" si="16"/>
        <v>6311.7714240000005</v>
      </c>
      <c r="X32" s="63">
        <f t="shared" si="16"/>
        <v>6331.2522000000008</v>
      </c>
      <c r="Y32" s="63">
        <f t="shared" si="16"/>
        <v>5300.3364631578943</v>
      </c>
      <c r="Z32" s="63">
        <f t="shared" si="16"/>
        <v>5394.5474594594598</v>
      </c>
      <c r="AA32" s="63">
        <f t="shared" si="16"/>
        <v>5544.3959999999997</v>
      </c>
      <c r="AB32" s="63">
        <f t="shared" si="16"/>
        <v>6376.7754514285716</v>
      </c>
      <c r="AC32" s="63">
        <f t="shared" si="16"/>
        <v>6937.9072941176482</v>
      </c>
      <c r="AD32" s="63">
        <f t="shared" si="11"/>
        <v>7111.7649275399344</v>
      </c>
      <c r="AE32" s="63">
        <f t="shared" si="9"/>
        <v>7335.9653313459839</v>
      </c>
      <c r="AF32" s="63">
        <f t="shared" si="9"/>
        <v>7570.4561413204237</v>
      </c>
      <c r="AG32" s="63">
        <f t="shared" si="9"/>
        <v>7812.44234385452</v>
      </c>
      <c r="AH32" s="63">
        <f t="shared" si="9"/>
        <v>8062.1635257774087</v>
      </c>
      <c r="AI32" s="63">
        <f t="shared" si="9"/>
        <v>8319.8669322027308</v>
      </c>
      <c r="AJ32" s="63">
        <f t="shared" si="9"/>
        <v>8585.807711322228</v>
      </c>
      <c r="AK32" s="63">
        <f t="shared" si="9"/>
        <v>8860.2491670240561</v>
      </c>
      <c r="AL32" s="63">
        <f t="shared" si="9"/>
        <v>9143.4630195859281</v>
      </c>
      <c r="AM32" s="63">
        <f t="shared" si="9"/>
        <v>9435.7296747011933</v>
      </c>
      <c r="AN32" s="63">
        <f t="shared" si="9"/>
        <v>9737.3385011042192</v>
      </c>
      <c r="AO32" s="63">
        <f t="shared" si="9"/>
        <v>10048.588117069932</v>
      </c>
      <c r="AP32" s="63">
        <f t="shared" si="9"/>
        <v>10369.786686071202</v>
      </c>
      <c r="AQ32" s="63">
        <f t="shared" si="9"/>
        <v>10701.252221886765</v>
      </c>
      <c r="AR32" s="63">
        <f t="shared" si="9"/>
        <v>11043.312903461796</v>
      </c>
      <c r="AS32" s="63">
        <f t="shared" si="9"/>
        <v>11396.307399832844</v>
      </c>
      <c r="AT32" s="63">
        <f t="shared" si="9"/>
        <v>11760.585205438858</v>
      </c>
      <c r="AU32" s="63">
        <f t="shared" si="9"/>
        <v>12136.506986150271</v>
      </c>
      <c r="AV32" s="63">
        <f t="shared" si="9"/>
        <v>12524.44493635875</v>
      </c>
      <c r="AW32" s="63">
        <f t="shared" si="9"/>
        <v>12924.783147481156</v>
      </c>
      <c r="AX32" s="63">
        <f t="shared" si="9"/>
        <v>13337.917988242565</v>
      </c>
      <c r="AY32" s="63">
        <f t="shared" si="9"/>
        <v>13764.258497114872</v>
      </c>
      <c r="AZ32" s="63">
        <f t="shared" si="9"/>
        <v>14204.226787299503</v>
      </c>
      <c r="BA32" s="63">
        <f t="shared" si="9"/>
        <v>14658.258464655233</v>
      </c>
      <c r="BB32" s="63">
        <f t="shared" si="9"/>
        <v>15126.803058984859</v>
      </c>
      <c r="BC32" s="63">
        <f t="shared" si="9"/>
        <v>15610.324469107769</v>
      </c>
      <c r="BD32" s="63">
        <f t="shared" si="9"/>
        <v>16109.301422159057</v>
      </c>
      <c r="BE32" s="63">
        <f t="shared" si="9"/>
        <v>16624.227947569911</v>
      </c>
      <c r="BF32" s="63">
        <f t="shared" si="9"/>
        <v>17155.613866198586</v>
      </c>
      <c r="BG32" s="63">
        <f t="shared" si="9"/>
        <v>17703.985295096212</v>
      </c>
      <c r="BH32" s="63">
        <f t="shared" si="9"/>
        <v>18269.885168407225</v>
      </c>
      <c r="BI32" s="63">
        <f t="shared" si="9"/>
        <v>18853.873774920143</v>
      </c>
      <c r="BJ32" s="63">
        <f t="shared" si="9"/>
        <v>19456.529312800896</v>
      </c>
      <c r="BK32" s="63">
        <f t="shared" si="9"/>
        <v>20078.448462057975</v>
      </c>
      <c r="BL32" s="111">
        <f t="shared" si="9"/>
        <v>20720.246975306152</v>
      </c>
    </row>
    <row r="33" spans="1:65" x14ac:dyDescent="0.2">
      <c r="A33" s="9" t="s">
        <v>58</v>
      </c>
      <c r="B33" s="7" t="str">
        <f t="shared" ref="B33:AC33" si="17">B10</f>
        <v>Other NdFeB applications</v>
      </c>
      <c r="C33" s="14" t="str">
        <f t="shared" si="17"/>
        <v>t/a</v>
      </c>
      <c r="D33" s="63">
        <f t="shared" si="17"/>
        <v>1689.3784145094069</v>
      </c>
      <c r="E33" s="63">
        <f t="shared" si="17"/>
        <v>1738.4229062815161</v>
      </c>
      <c r="F33" s="63">
        <f t="shared" si="17"/>
        <v>1763.0908163652077</v>
      </c>
      <c r="G33" s="63">
        <f t="shared" si="17"/>
        <v>1794.2607981539072</v>
      </c>
      <c r="H33" s="63">
        <f t="shared" si="17"/>
        <v>1828.7056124999999</v>
      </c>
      <c r="I33" s="63">
        <f t="shared" si="17"/>
        <v>2272.0091774336279</v>
      </c>
      <c r="J33" s="63">
        <f t="shared" si="17"/>
        <v>2418.4780615384611</v>
      </c>
      <c r="K33" s="63">
        <f t="shared" si="17"/>
        <v>2279.7720280415429</v>
      </c>
      <c r="L33" s="63">
        <f t="shared" si="17"/>
        <v>2197.6194616071425</v>
      </c>
      <c r="M33" s="63">
        <f t="shared" si="17"/>
        <v>2359.565543283582</v>
      </c>
      <c r="N33" s="63">
        <f t="shared" si="17"/>
        <v>2409.9221249999996</v>
      </c>
      <c r="O33" s="63">
        <f t="shared" si="17"/>
        <v>2417.1591283783778</v>
      </c>
      <c r="P33" s="63">
        <f t="shared" si="17"/>
        <v>2854.1607817771082</v>
      </c>
      <c r="Q33" s="63">
        <f t="shared" si="17"/>
        <v>2886.0819648036254</v>
      </c>
      <c r="R33" s="63">
        <f t="shared" si="17"/>
        <v>2979.5400818181815</v>
      </c>
      <c r="S33" s="63">
        <f t="shared" si="17"/>
        <v>3603.8957006079027</v>
      </c>
      <c r="T33" s="63">
        <f t="shared" si="17"/>
        <v>3614.8831874999996</v>
      </c>
      <c r="U33" s="63">
        <f t="shared" si="17"/>
        <v>3655.4170458715589</v>
      </c>
      <c r="V33" s="63">
        <f t="shared" si="17"/>
        <v>3666.6299815950911</v>
      </c>
      <c r="W33" s="63">
        <f t="shared" si="17"/>
        <v>3944.8571400000001</v>
      </c>
      <c r="X33" s="63">
        <f t="shared" si="17"/>
        <v>3957.0326249999998</v>
      </c>
      <c r="Y33" s="63">
        <f t="shared" si="17"/>
        <v>3312.7102894736836</v>
      </c>
      <c r="Z33" s="63">
        <f t="shared" si="17"/>
        <v>3371.5921621621619</v>
      </c>
      <c r="AA33" s="63">
        <f t="shared" si="17"/>
        <v>3465.2474999999995</v>
      </c>
      <c r="AB33" s="63">
        <f t="shared" si="17"/>
        <v>3985.484657142857</v>
      </c>
      <c r="AC33" s="63">
        <f t="shared" si="17"/>
        <v>4336.1920588235298</v>
      </c>
      <c r="AD33" s="63">
        <f t="shared" si="11"/>
        <v>4444.8530797124586</v>
      </c>
      <c r="AE33" s="63">
        <f t="shared" si="9"/>
        <v>4584.9783320912393</v>
      </c>
      <c r="AF33" s="63">
        <f t="shared" si="9"/>
        <v>4731.535088325264</v>
      </c>
      <c r="AG33" s="63">
        <f t="shared" si="9"/>
        <v>4882.7764649090741</v>
      </c>
      <c r="AH33" s="63">
        <f t="shared" si="9"/>
        <v>5038.8522036108798</v>
      </c>
      <c r="AI33" s="63">
        <f t="shared" si="9"/>
        <v>5199.9168326267063</v>
      </c>
      <c r="AJ33" s="63">
        <f t="shared" si="9"/>
        <v>5366.1298195763929</v>
      </c>
      <c r="AK33" s="63">
        <f t="shared" si="9"/>
        <v>5537.655729390036</v>
      </c>
      <c r="AL33" s="63">
        <f t="shared" si="9"/>
        <v>5714.664387241206</v>
      </c>
      <c r="AM33" s="63">
        <f t="shared" si="9"/>
        <v>5897.3310466882467</v>
      </c>
      <c r="AN33" s="63">
        <f t="shared" si="9"/>
        <v>6085.836563190137</v>
      </c>
      <c r="AO33" s="63">
        <f t="shared" si="9"/>
        <v>6280.3675731687081</v>
      </c>
      <c r="AP33" s="63">
        <f t="shared" si="9"/>
        <v>6481.1166787945021</v>
      </c>
      <c r="AQ33" s="63">
        <f t="shared" si="9"/>
        <v>6688.2826386792294</v>
      </c>
      <c r="AR33" s="63">
        <f t="shared" si="9"/>
        <v>6902.0705646636234</v>
      </c>
      <c r="AS33" s="63">
        <f t="shared" si="9"/>
        <v>7122.6921248955277</v>
      </c>
      <c r="AT33" s="63">
        <f t="shared" si="9"/>
        <v>7350.3657533992864</v>
      </c>
      <c r="AU33" s="63">
        <f t="shared" si="9"/>
        <v>7585.3168663439192</v>
      </c>
      <c r="AV33" s="63">
        <f t="shared" si="9"/>
        <v>7827.7780852242186</v>
      </c>
      <c r="AW33" s="63">
        <f t="shared" si="9"/>
        <v>8077.989467175722</v>
      </c>
      <c r="AX33" s="63">
        <f t="shared" si="9"/>
        <v>8336.1987426516025</v>
      </c>
      <c r="AY33" s="63">
        <f t="shared" si="9"/>
        <v>8602.6615606967953</v>
      </c>
      <c r="AZ33" s="63">
        <f t="shared" si="9"/>
        <v>8877.641742062191</v>
      </c>
      <c r="BA33" s="63">
        <f t="shared" si="9"/>
        <v>9161.4115404095228</v>
      </c>
      <c r="BB33" s="63">
        <f t="shared" si="9"/>
        <v>9454.2519118655382</v>
      </c>
      <c r="BC33" s="63">
        <f t="shared" si="9"/>
        <v>9756.4527931923567</v>
      </c>
      <c r="BD33" s="63">
        <f t="shared" si="9"/>
        <v>10068.313388849412</v>
      </c>
      <c r="BE33" s="63">
        <f t="shared" si="9"/>
        <v>10390.142467231197</v>
      </c>
      <c r="BF33" s="63">
        <f t="shared" si="9"/>
        <v>10722.258666374119</v>
      </c>
      <c r="BG33" s="63">
        <f t="shared" si="9"/>
        <v>11064.990809435134</v>
      </c>
      <c r="BH33" s="63">
        <f t="shared" si="9"/>
        <v>11418.678230254518</v>
      </c>
      <c r="BI33" s="63">
        <f t="shared" si="9"/>
        <v>11783.671109325092</v>
      </c>
      <c r="BJ33" s="63">
        <f t="shared" si="9"/>
        <v>12160.330820500563</v>
      </c>
      <c r="BK33" s="63">
        <f t="shared" ref="AE33:BL35" si="18">BK133</f>
        <v>12549.030288786238</v>
      </c>
      <c r="BL33" s="111">
        <f t="shared" si="18"/>
        <v>12950.154359566348</v>
      </c>
    </row>
    <row r="34" spans="1:65" x14ac:dyDescent="0.2">
      <c r="A34" s="9" t="s">
        <v>58</v>
      </c>
      <c r="B34" s="7" t="str">
        <f t="shared" ref="B34:AC34" si="19">B11</f>
        <v>Ceramics and glasses</v>
      </c>
      <c r="C34" s="14" t="str">
        <f t="shared" si="19"/>
        <v>t/a</v>
      </c>
      <c r="D34" s="63">
        <f t="shared" si="19"/>
        <v>337.87568290188142</v>
      </c>
      <c r="E34" s="63">
        <f t="shared" si="19"/>
        <v>347.68458125630326</v>
      </c>
      <c r="F34" s="63">
        <f t="shared" si="19"/>
        <v>352.6181632730416</v>
      </c>
      <c r="G34" s="63">
        <f t="shared" si="19"/>
        <v>358.8521596307815</v>
      </c>
      <c r="H34" s="63">
        <f t="shared" si="19"/>
        <v>365.74112250000002</v>
      </c>
      <c r="I34" s="63">
        <f t="shared" si="19"/>
        <v>454.40183548672564</v>
      </c>
      <c r="J34" s="63">
        <f t="shared" si="19"/>
        <v>483.69561230769227</v>
      </c>
      <c r="K34" s="63">
        <f t="shared" si="19"/>
        <v>455.9544056083086</v>
      </c>
      <c r="L34" s="63">
        <f t="shared" si="19"/>
        <v>439.52389232142855</v>
      </c>
      <c r="M34" s="63">
        <f t="shared" si="19"/>
        <v>471.91310865671642</v>
      </c>
      <c r="N34" s="63">
        <f t="shared" si="19"/>
        <v>481.98442499999999</v>
      </c>
      <c r="O34" s="63">
        <f t="shared" si="19"/>
        <v>483.43182567567561</v>
      </c>
      <c r="P34" s="63">
        <f t="shared" si="19"/>
        <v>570.83215635542172</v>
      </c>
      <c r="Q34" s="63">
        <f t="shared" si="19"/>
        <v>577.2163929607251</v>
      </c>
      <c r="R34" s="63">
        <f t="shared" si="19"/>
        <v>595.90801636363642</v>
      </c>
      <c r="S34" s="63">
        <f t="shared" si="19"/>
        <v>720.77914012158067</v>
      </c>
      <c r="T34" s="63">
        <f t="shared" si="19"/>
        <v>722.97663750000004</v>
      </c>
      <c r="U34" s="63">
        <f t="shared" si="19"/>
        <v>731.0834091743119</v>
      </c>
      <c r="V34" s="63">
        <f t="shared" si="19"/>
        <v>733.32599631901837</v>
      </c>
      <c r="W34" s="63">
        <f t="shared" si="19"/>
        <v>788.97142800000006</v>
      </c>
      <c r="X34" s="63">
        <f t="shared" si="19"/>
        <v>791.4065250000001</v>
      </c>
      <c r="Y34" s="63">
        <f t="shared" si="19"/>
        <v>662.54205789473679</v>
      </c>
      <c r="Z34" s="63">
        <f t="shared" si="19"/>
        <v>674.31843243243247</v>
      </c>
      <c r="AA34" s="63">
        <f t="shared" si="19"/>
        <v>693.04949999999997</v>
      </c>
      <c r="AB34" s="63">
        <f t="shared" si="19"/>
        <v>797.09693142857145</v>
      </c>
      <c r="AC34" s="63">
        <f t="shared" si="19"/>
        <v>867.23841176470603</v>
      </c>
      <c r="AD34" s="63">
        <f t="shared" si="11"/>
        <v>888.9706159424918</v>
      </c>
      <c r="AE34" s="63">
        <f t="shared" si="18"/>
        <v>916.99566641824799</v>
      </c>
      <c r="AF34" s="63">
        <f t="shared" si="18"/>
        <v>946.30701766505297</v>
      </c>
      <c r="AG34" s="63">
        <f t="shared" si="18"/>
        <v>976.555292981815</v>
      </c>
      <c r="AH34" s="63">
        <f t="shared" si="18"/>
        <v>1007.7704407221761</v>
      </c>
      <c r="AI34" s="63">
        <f t="shared" si="18"/>
        <v>1039.9833665253414</v>
      </c>
      <c r="AJ34" s="63">
        <f t="shared" si="18"/>
        <v>1073.2259639152785</v>
      </c>
      <c r="AK34" s="63">
        <f t="shared" si="18"/>
        <v>1107.531145878007</v>
      </c>
      <c r="AL34" s="63">
        <f t="shared" si="18"/>
        <v>1142.932877448241</v>
      </c>
      <c r="AM34" s="63">
        <f t="shared" si="18"/>
        <v>1179.4662093376492</v>
      </c>
      <c r="AN34" s="63">
        <f t="shared" si="18"/>
        <v>1217.1673126380274</v>
      </c>
      <c r="AO34" s="63">
        <f t="shared" si="18"/>
        <v>1256.0735146337415</v>
      </c>
      <c r="AP34" s="63">
        <f t="shared" si="18"/>
        <v>1296.2233357589002</v>
      </c>
      <c r="AQ34" s="63">
        <f t="shared" si="18"/>
        <v>1337.6565277358457</v>
      </c>
      <c r="AR34" s="63">
        <f t="shared" si="18"/>
        <v>1380.4141129327245</v>
      </c>
      <c r="AS34" s="63">
        <f t="shared" si="18"/>
        <v>1424.5384249791055</v>
      </c>
      <c r="AT34" s="63">
        <f t="shared" si="18"/>
        <v>1470.0731506798572</v>
      </c>
      <c r="AU34" s="63">
        <f t="shared" si="18"/>
        <v>1517.0633732687838</v>
      </c>
      <c r="AV34" s="63">
        <f t="shared" si="18"/>
        <v>1565.5556170448438</v>
      </c>
      <c r="AW34" s="63">
        <f t="shared" si="18"/>
        <v>1615.5978934351444</v>
      </c>
      <c r="AX34" s="63">
        <f t="shared" si="18"/>
        <v>1667.2397485303206</v>
      </c>
      <c r="AY34" s="63">
        <f t="shared" si="18"/>
        <v>1720.532312139359</v>
      </c>
      <c r="AZ34" s="63">
        <f t="shared" si="18"/>
        <v>1775.5283484124379</v>
      </c>
      <c r="BA34" s="63">
        <f t="shared" si="18"/>
        <v>1832.2823080819041</v>
      </c>
      <c r="BB34" s="63">
        <f t="shared" si="18"/>
        <v>1890.8503823731073</v>
      </c>
      <c r="BC34" s="63">
        <f t="shared" si="18"/>
        <v>1951.2905586384711</v>
      </c>
      <c r="BD34" s="63">
        <f t="shared" si="18"/>
        <v>2013.6626777698821</v>
      </c>
      <c r="BE34" s="63">
        <f t="shared" si="18"/>
        <v>2078.0284934462388</v>
      </c>
      <c r="BF34" s="63">
        <f t="shared" si="18"/>
        <v>2144.4517332748233</v>
      </c>
      <c r="BG34" s="63">
        <f t="shared" si="18"/>
        <v>2212.9981618870265</v>
      </c>
      <c r="BH34" s="63">
        <f t="shared" si="18"/>
        <v>2283.7356460509031</v>
      </c>
      <c r="BI34" s="63">
        <f t="shared" si="18"/>
        <v>2356.7342218650178</v>
      </c>
      <c r="BJ34" s="63">
        <f t="shared" si="18"/>
        <v>2432.066164100112</v>
      </c>
      <c r="BK34" s="63">
        <f t="shared" si="18"/>
        <v>2509.8060577572469</v>
      </c>
      <c r="BL34" s="111">
        <f t="shared" si="18"/>
        <v>2590.030871913269</v>
      </c>
    </row>
    <row r="35" spans="1:65" x14ac:dyDescent="0.2">
      <c r="A35" s="9" t="s">
        <v>58</v>
      </c>
      <c r="B35" s="7" t="str">
        <f t="shared" ref="B35:AC35" si="20">B12</f>
        <v>Other applications</v>
      </c>
      <c r="C35" s="14" t="str">
        <f t="shared" si="20"/>
        <v>t/a</v>
      </c>
      <c r="D35" s="63">
        <f t="shared" si="20"/>
        <v>1013.6270487056443</v>
      </c>
      <c r="E35" s="63">
        <f t="shared" si="20"/>
        <v>1043.0537437689097</v>
      </c>
      <c r="F35" s="63">
        <f t="shared" si="20"/>
        <v>1057.8544898191246</v>
      </c>
      <c r="G35" s="63">
        <f t="shared" si="20"/>
        <v>1076.5564788923443</v>
      </c>
      <c r="H35" s="63">
        <f t="shared" si="20"/>
        <v>1097.2233675</v>
      </c>
      <c r="I35" s="63">
        <f t="shared" si="20"/>
        <v>1363.2055064601768</v>
      </c>
      <c r="J35" s="63">
        <f t="shared" si="20"/>
        <v>1451.0868369230768</v>
      </c>
      <c r="K35" s="63">
        <f t="shared" si="20"/>
        <v>1367.8632168249258</v>
      </c>
      <c r="L35" s="63">
        <f t="shared" si="20"/>
        <v>1318.5716769642856</v>
      </c>
      <c r="M35" s="63">
        <f t="shared" si="20"/>
        <v>1415.7393259701491</v>
      </c>
      <c r="N35" s="63">
        <f t="shared" si="20"/>
        <v>1445.9532749999998</v>
      </c>
      <c r="O35" s="63">
        <f t="shared" si="20"/>
        <v>1450.2954770270269</v>
      </c>
      <c r="P35" s="63">
        <f t="shared" si="20"/>
        <v>1712.4964690662648</v>
      </c>
      <c r="Q35" s="63">
        <f t="shared" si="20"/>
        <v>1731.6491788821752</v>
      </c>
      <c r="R35" s="63">
        <f t="shared" si="20"/>
        <v>1787.7240490909089</v>
      </c>
      <c r="S35" s="63">
        <f t="shared" si="20"/>
        <v>2162.3374203647418</v>
      </c>
      <c r="T35" s="63">
        <f t="shared" si="20"/>
        <v>2168.9299124999998</v>
      </c>
      <c r="U35" s="63">
        <f t="shared" si="20"/>
        <v>2193.2502275229353</v>
      </c>
      <c r="V35" s="63">
        <f t="shared" si="20"/>
        <v>2199.977988957055</v>
      </c>
      <c r="W35" s="63">
        <f t="shared" si="20"/>
        <v>2366.914284</v>
      </c>
      <c r="X35" s="63">
        <f t="shared" si="20"/>
        <v>2374.2195750000001</v>
      </c>
      <c r="Y35" s="63">
        <f t="shared" si="20"/>
        <v>1987.6261736842105</v>
      </c>
      <c r="Z35" s="63">
        <f t="shared" si="20"/>
        <v>2022.9552972972972</v>
      </c>
      <c r="AA35" s="63">
        <f t="shared" si="20"/>
        <v>2079.1484999999998</v>
      </c>
      <c r="AB35" s="63">
        <f t="shared" si="20"/>
        <v>2391.2907942857141</v>
      </c>
      <c r="AC35" s="63">
        <f t="shared" si="20"/>
        <v>2601.715235294118</v>
      </c>
      <c r="AD35" s="63">
        <f t="shared" si="11"/>
        <v>2666.9118478274754</v>
      </c>
      <c r="AE35" s="63">
        <f t="shared" si="18"/>
        <v>2750.9869992547442</v>
      </c>
      <c r="AF35" s="63">
        <f t="shared" si="18"/>
        <v>2838.9210529951592</v>
      </c>
      <c r="AG35" s="63">
        <f t="shared" si="18"/>
        <v>2929.6658789454455</v>
      </c>
      <c r="AH35" s="63">
        <f t="shared" si="18"/>
        <v>3023.311322166529</v>
      </c>
      <c r="AI35" s="63">
        <f t="shared" si="18"/>
        <v>3119.950099576025</v>
      </c>
      <c r="AJ35" s="63">
        <f t="shared" si="18"/>
        <v>3219.6778917458369</v>
      </c>
      <c r="AK35" s="63">
        <f t="shared" si="18"/>
        <v>3322.5934376340228</v>
      </c>
      <c r="AL35" s="63">
        <f t="shared" si="18"/>
        <v>3428.7986323447249</v>
      </c>
      <c r="AM35" s="63">
        <f t="shared" si="18"/>
        <v>3538.3986280129498</v>
      </c>
      <c r="AN35" s="63">
        <f t="shared" si="18"/>
        <v>3651.501937914084</v>
      </c>
      <c r="AO35" s="63">
        <f t="shared" si="18"/>
        <v>3768.2205439012268</v>
      </c>
      <c r="AP35" s="63">
        <f t="shared" si="18"/>
        <v>3888.6700072767035</v>
      </c>
      <c r="AQ35" s="63">
        <f t="shared" si="18"/>
        <v>4012.9695832075399</v>
      </c>
      <c r="AR35" s="63">
        <f t="shared" si="18"/>
        <v>4141.2423387981762</v>
      </c>
      <c r="AS35" s="63">
        <f t="shared" si="18"/>
        <v>4273.6152749373196</v>
      </c>
      <c r="AT35" s="63">
        <f t="shared" si="18"/>
        <v>4410.2194520395751</v>
      </c>
      <c r="AU35" s="63">
        <f t="shared" si="18"/>
        <v>4551.1901198063551</v>
      </c>
      <c r="AV35" s="63">
        <f t="shared" si="18"/>
        <v>4696.6668511345351</v>
      </c>
      <c r="AW35" s="63">
        <f t="shared" si="18"/>
        <v>4846.7936803054372</v>
      </c>
      <c r="AX35" s="63">
        <f t="shared" si="18"/>
        <v>5001.7192455909662</v>
      </c>
      <c r="AY35" s="63">
        <f t="shared" si="18"/>
        <v>5161.5969364180819</v>
      </c>
      <c r="AZ35" s="63">
        <f t="shared" si="18"/>
        <v>5326.5850452373188</v>
      </c>
      <c r="BA35" s="63">
        <f t="shared" si="18"/>
        <v>5496.8469242457177</v>
      </c>
      <c r="BB35" s="63">
        <f t="shared" si="18"/>
        <v>5672.5511471193267</v>
      </c>
      <c r="BC35" s="63">
        <f t="shared" si="18"/>
        <v>5853.8716759154186</v>
      </c>
      <c r="BD35" s="63">
        <f t="shared" si="18"/>
        <v>6040.9880333096517</v>
      </c>
      <c r="BE35" s="63">
        <f t="shared" si="18"/>
        <v>6234.0854803387219</v>
      </c>
      <c r="BF35" s="63">
        <f t="shared" si="18"/>
        <v>6433.3551998244748</v>
      </c>
      <c r="BG35" s="63">
        <f t="shared" si="18"/>
        <v>6638.9944856610846</v>
      </c>
      <c r="BH35" s="63">
        <f t="shared" si="18"/>
        <v>6851.2069381527153</v>
      </c>
      <c r="BI35" s="63">
        <f t="shared" si="18"/>
        <v>7070.2026655950594</v>
      </c>
      <c r="BJ35" s="63">
        <f t="shared" si="18"/>
        <v>7296.198492300342</v>
      </c>
      <c r="BK35" s="63">
        <f t="shared" si="18"/>
        <v>7529.4181732717461</v>
      </c>
      <c r="BL35" s="111">
        <f t="shared" si="18"/>
        <v>7770.0926157398126</v>
      </c>
    </row>
    <row r="36" spans="1:65" x14ac:dyDescent="0.2">
      <c r="A36" s="9" t="s">
        <v>58</v>
      </c>
      <c r="B36" s="7" t="str">
        <f t="shared" ref="B36:C45" si="21">B13</f>
        <v>-</v>
      </c>
      <c r="C36" s="14" t="str">
        <f t="shared" si="21"/>
        <v>t/a</v>
      </c>
    </row>
    <row r="37" spans="1:65" x14ac:dyDescent="0.2">
      <c r="A37" s="9" t="s">
        <v>58</v>
      </c>
      <c r="B37" s="7" t="str">
        <f t="shared" si="21"/>
        <v>-</v>
      </c>
      <c r="C37" s="14" t="str">
        <f t="shared" si="21"/>
        <v>t/a</v>
      </c>
    </row>
    <row r="38" spans="1:65" x14ac:dyDescent="0.2">
      <c r="A38" s="9" t="s">
        <v>58</v>
      </c>
      <c r="B38" s="7" t="str">
        <f t="shared" si="21"/>
        <v>-</v>
      </c>
      <c r="C38" s="14" t="str">
        <f t="shared" si="21"/>
        <v>t/a</v>
      </c>
    </row>
    <row r="39" spans="1:65" x14ac:dyDescent="0.2">
      <c r="A39" s="9" t="s">
        <v>58</v>
      </c>
      <c r="B39" s="7" t="str">
        <f t="shared" si="21"/>
        <v>-</v>
      </c>
      <c r="C39" s="14" t="str">
        <f t="shared" si="21"/>
        <v>t/a</v>
      </c>
    </row>
    <row r="40" spans="1:65" x14ac:dyDescent="0.2">
      <c r="A40" s="9" t="s">
        <v>58</v>
      </c>
      <c r="B40" s="7" t="str">
        <f t="shared" si="21"/>
        <v>-</v>
      </c>
      <c r="C40" s="14" t="str">
        <f t="shared" si="21"/>
        <v>t/a</v>
      </c>
    </row>
    <row r="41" spans="1:65" x14ac:dyDescent="0.2">
      <c r="A41" s="9" t="s">
        <v>58</v>
      </c>
      <c r="B41" s="7" t="str">
        <f t="shared" si="21"/>
        <v>-</v>
      </c>
      <c r="C41" s="14" t="str">
        <f t="shared" si="21"/>
        <v>t/a</v>
      </c>
    </row>
    <row r="42" spans="1:65" x14ac:dyDescent="0.2">
      <c r="A42" s="9" t="s">
        <v>58</v>
      </c>
      <c r="B42" s="7" t="str">
        <f t="shared" si="21"/>
        <v>-</v>
      </c>
      <c r="C42" s="14" t="str">
        <f t="shared" si="21"/>
        <v>t/a</v>
      </c>
    </row>
    <row r="43" spans="1:65" x14ac:dyDescent="0.2">
      <c r="A43" s="9" t="s">
        <v>58</v>
      </c>
      <c r="B43" s="7" t="str">
        <f t="shared" si="21"/>
        <v>-</v>
      </c>
      <c r="C43" s="14" t="str">
        <f t="shared" si="21"/>
        <v>t/a</v>
      </c>
    </row>
    <row r="44" spans="1:65" x14ac:dyDescent="0.2">
      <c r="A44" s="9" t="s">
        <v>58</v>
      </c>
      <c r="B44" s="7" t="str">
        <f t="shared" si="21"/>
        <v>-</v>
      </c>
      <c r="C44" s="14" t="str">
        <f t="shared" si="21"/>
        <v>t/a</v>
      </c>
    </row>
    <row r="45" spans="1:65" s="28" customFormat="1" ht="16" thickBot="1" x14ac:dyDescent="0.25">
      <c r="A45" s="39" t="s">
        <v>58</v>
      </c>
      <c r="B45" s="32" t="str">
        <f t="shared" si="21"/>
        <v>-</v>
      </c>
      <c r="C45" s="38" t="str">
        <f t="shared" si="21"/>
        <v>t/a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112"/>
      <c r="BM45" s="27"/>
    </row>
    <row r="46" spans="1:65" s="53" customFormat="1" ht="17" thickTop="1" thickBot="1" x14ac:dyDescent="0.25">
      <c r="A46" s="50"/>
      <c r="B46" s="51" t="s">
        <v>64</v>
      </c>
      <c r="C46" s="52" t="s">
        <v>2</v>
      </c>
      <c r="D46" s="49">
        <f>SUM(D26:D45)</f>
        <v>9010.0182107168366</v>
      </c>
      <c r="E46" s="49">
        <f t="shared" ref="E46" si="22">SUM(E26:E45)</f>
        <v>9271.5888335014188</v>
      </c>
      <c r="F46" s="49">
        <f t="shared" ref="F46" si="23">SUM(F26:F45)</f>
        <v>9403.151020614443</v>
      </c>
      <c r="G46" s="49">
        <f t="shared" ref="G46" si="24">SUM(G26:G45)</f>
        <v>9569.3909234875064</v>
      </c>
      <c r="H46" s="49">
        <f t="shared" ref="H46" si="25">SUM(H26:H45)</f>
        <v>9753.0966000000008</v>
      </c>
      <c r="I46" s="49">
        <f t="shared" ref="I46" si="26">SUM(I26:I45)</f>
        <v>12117.382279646019</v>
      </c>
      <c r="J46" s="49">
        <f t="shared" ref="J46" si="27">SUM(J26:J45)</f>
        <v>12898.54966153846</v>
      </c>
      <c r="K46" s="49">
        <f t="shared" ref="K46" si="28">SUM(K26:K45)</f>
        <v>12158.784149554896</v>
      </c>
      <c r="L46" s="49">
        <f t="shared" ref="L46" si="29">SUM(L26:L45)</f>
        <v>11720.637128571429</v>
      </c>
      <c r="M46" s="49">
        <f t="shared" ref="M46" si="30">SUM(M26:M45)</f>
        <v>12584.349564179103</v>
      </c>
      <c r="N46" s="49">
        <f t="shared" ref="N46" si="31">SUM(N26:N45)</f>
        <v>12852.917999999998</v>
      </c>
      <c r="O46" s="49">
        <f t="shared" ref="O46" si="32">SUM(O26:O45)</f>
        <v>12891.515351351351</v>
      </c>
      <c r="P46" s="49">
        <f t="shared" ref="P46" si="33">SUM(P26:P45)</f>
        <v>15222.190836144578</v>
      </c>
      <c r="Q46" s="49">
        <f t="shared" ref="Q46" si="34">SUM(Q26:Q45)</f>
        <v>15392.437145619335</v>
      </c>
      <c r="R46" s="49">
        <f t="shared" ref="R46" si="35">SUM(R26:R45)</f>
        <v>15890.880436363637</v>
      </c>
      <c r="S46" s="49">
        <f t="shared" ref="S46" si="36">SUM(S26:S45)</f>
        <v>19220.777069908814</v>
      </c>
      <c r="T46" s="49">
        <f t="shared" ref="T46" si="37">SUM(T26:T45)</f>
        <v>19279.377</v>
      </c>
      <c r="U46" s="49">
        <f t="shared" ref="U46" si="38">SUM(U26:U45)</f>
        <v>19495.55757798165</v>
      </c>
      <c r="V46" s="49">
        <f t="shared" ref="V46" si="39">SUM(V26:V45)</f>
        <v>19555.359901840489</v>
      </c>
      <c r="W46" s="49">
        <f t="shared" ref="W46" si="40">SUM(W26:W45)</f>
        <v>21039.238079999999</v>
      </c>
      <c r="X46" s="49">
        <f t="shared" ref="X46" si="41">SUM(X26:X45)</f>
        <v>21104.174000000003</v>
      </c>
      <c r="Y46" s="49">
        <f t="shared" ref="Y46" si="42">SUM(Y26:Y45)</f>
        <v>17667.788210526312</v>
      </c>
      <c r="Z46" s="49">
        <f t="shared" ref="Z46" si="43">SUM(Z26:Z45)</f>
        <v>17981.824864864866</v>
      </c>
      <c r="AA46" s="49">
        <f t="shared" ref="AA46" si="44">SUM(AA26:AA45)</f>
        <v>18481.32</v>
      </c>
      <c r="AB46" s="49">
        <f t="shared" ref="AB46" si="45">SUM(AB26:AB45)</f>
        <v>21255.91817142857</v>
      </c>
      <c r="AC46" s="49">
        <f t="shared" ref="AC46" si="46">SUM(AC26:AC45)</f>
        <v>23126.357647058827</v>
      </c>
      <c r="AD46" s="49">
        <f t="shared" ref="AD46" si="47">SUM(AD26:AD45)</f>
        <v>23705.88309179978</v>
      </c>
      <c r="AE46" s="49">
        <f t="shared" ref="AE46" si="48">SUM(AE26:AE45)</f>
        <v>24453.217771153275</v>
      </c>
      <c r="AF46" s="49">
        <f t="shared" ref="AF46" si="49">SUM(AF26:AF45)</f>
        <v>25234.853804401413</v>
      </c>
      <c r="AG46" s="49">
        <f t="shared" ref="AG46" si="50">SUM(AG26:AG45)</f>
        <v>26041.474479515065</v>
      </c>
      <c r="AH46" s="49">
        <f t="shared" ref="AH46" si="51">SUM(AH26:AH45)</f>
        <v>26873.878419258028</v>
      </c>
      <c r="AI46" s="49">
        <f t="shared" ref="AI46" si="52">SUM(AI26:AI45)</f>
        <v>27732.889774009105</v>
      </c>
      <c r="AJ46" s="49">
        <f t="shared" ref="AJ46" si="53">SUM(AJ26:AJ45)</f>
        <v>28619.35903774076</v>
      </c>
      <c r="AK46" s="49">
        <f t="shared" ref="AK46" si="54">SUM(AK26:AK45)</f>
        <v>29534.163890080192</v>
      </c>
      <c r="AL46" s="49">
        <f t="shared" ref="AL46" si="55">SUM(AL26:AL45)</f>
        <v>30478.210065286436</v>
      </c>
      <c r="AM46" s="49">
        <f t="shared" ref="AM46" si="56">SUM(AM26:AM45)</f>
        <v>31452.432249003985</v>
      </c>
      <c r="AN46" s="49">
        <f t="shared" ref="AN46" si="57">SUM(AN26:AN45)</f>
        <v>32457.795003680731</v>
      </c>
      <c r="AO46" s="49">
        <f t="shared" ref="AO46" si="58">SUM(AO26:AO45)</f>
        <v>33495.293723566443</v>
      </c>
      <c r="AP46" s="49">
        <f t="shared" ref="AP46" si="59">SUM(AP26:AP45)</f>
        <v>34565.955620237342</v>
      </c>
      <c r="AQ46" s="49">
        <f t="shared" ref="AQ46" si="60">SUM(AQ26:AQ45)</f>
        <v>35670.840739622559</v>
      </c>
      <c r="AR46" s="49">
        <f t="shared" ref="AR46" si="61">SUM(AR26:AR45)</f>
        <v>36811.043011539325</v>
      </c>
      <c r="AS46" s="49">
        <f t="shared" ref="AS46" si="62">SUM(AS26:AS45)</f>
        <v>37987.69133277615</v>
      </c>
      <c r="AT46" s="49">
        <f t="shared" ref="AT46" si="63">SUM(AT26:AT45)</f>
        <v>39201.950684796189</v>
      </c>
      <c r="AU46" s="49">
        <f t="shared" ref="AU46" si="64">SUM(AU26:AU45)</f>
        <v>40455.023287167576</v>
      </c>
      <c r="AV46" s="49">
        <f t="shared" ref="AV46" si="65">SUM(AV26:AV45)</f>
        <v>41748.149787862509</v>
      </c>
      <c r="AW46" s="49">
        <f t="shared" ref="AW46" si="66">SUM(AW26:AW45)</f>
        <v>43082.61049160386</v>
      </c>
      <c r="AX46" s="49">
        <f t="shared" ref="AX46" si="67">SUM(AX26:AX45)</f>
        <v>44459.726627475233</v>
      </c>
      <c r="AY46" s="49">
        <f t="shared" ref="AY46" si="68">SUM(AY26:AY45)</f>
        <v>45880.86165704958</v>
      </c>
      <c r="AZ46" s="49">
        <f t="shared" ref="AZ46" si="69">SUM(AZ26:AZ45)</f>
        <v>47347.422624331688</v>
      </c>
      <c r="BA46" s="49">
        <f t="shared" ref="BA46" si="70">SUM(BA26:BA45)</f>
        <v>48860.861548850793</v>
      </c>
      <c r="BB46" s="49">
        <f t="shared" ref="BB46" si="71">SUM(BB26:BB45)</f>
        <v>50422.676863282868</v>
      </c>
      <c r="BC46" s="49">
        <f t="shared" ref="BC46" si="72">SUM(BC26:BC45)</f>
        <v>52034.414897025912</v>
      </c>
      <c r="BD46" s="49">
        <f t="shared" ref="BD46" si="73">SUM(BD26:BD45)</f>
        <v>53697.671407196867</v>
      </c>
      <c r="BE46" s="49">
        <f t="shared" ref="BE46" si="74">SUM(BE26:BE45)</f>
        <v>55414.093158566378</v>
      </c>
      <c r="BF46" s="49">
        <f t="shared" ref="BF46" si="75">SUM(BF26:BF45)</f>
        <v>57185.379553995284</v>
      </c>
      <c r="BG46" s="49">
        <f t="shared" ref="BG46" si="76">SUM(BG26:BG45)</f>
        <v>59013.284316987381</v>
      </c>
      <c r="BH46" s="49">
        <f t="shared" ref="BH46" si="77">SUM(BH26:BH45)</f>
        <v>60899.617228024093</v>
      </c>
      <c r="BI46" s="49">
        <f t="shared" ref="BI46" si="78">SUM(BI26:BI45)</f>
        <v>62846.245916400483</v>
      </c>
      <c r="BJ46" s="49">
        <f t="shared" ref="BJ46" si="79">SUM(BJ26:BJ45)</f>
        <v>64855.097709336333</v>
      </c>
      <c r="BK46" s="49">
        <f t="shared" ref="BK46" si="80">SUM(BK26:BK45)</f>
        <v>66928.16154019325</v>
      </c>
      <c r="BL46" s="106">
        <f t="shared" ref="BL46" si="81">SUM(BL26:BL45)</f>
        <v>69067.489917687184</v>
      </c>
    </row>
    <row r="47" spans="1:65" ht="16" thickTop="1" x14ac:dyDescent="0.2"/>
    <row r="48" spans="1:65" s="45" customFormat="1" ht="98" x14ac:dyDescent="0.2">
      <c r="A48" s="40" t="s">
        <v>59</v>
      </c>
      <c r="B48" s="41" t="e">
        <f ca="1">MID(CELL("Dateiname",$B$2),FIND("]", CELL("Dateiname",$B$2))+1,31)</f>
        <v>#VALUE!</v>
      </c>
      <c r="C48" s="42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BL48" s="109"/>
    </row>
    <row r="49" spans="1:19" x14ac:dyDescent="0.2">
      <c r="A49" s="9" t="s">
        <v>59</v>
      </c>
      <c r="B49" s="33" t="s">
        <v>63</v>
      </c>
      <c r="C49" s="36" t="s">
        <v>63</v>
      </c>
      <c r="D49" s="492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0" t="s">
        <v>51</v>
      </c>
      <c r="S49" s="491"/>
    </row>
    <row r="50" spans="1:19" ht="42" x14ac:dyDescent="0.2">
      <c r="A50" s="9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82">D50+10</f>
        <v>2000</v>
      </c>
      <c r="F50" s="15">
        <f t="shared" si="82"/>
        <v>2010</v>
      </c>
      <c r="G50" s="15">
        <f t="shared" si="82"/>
        <v>2020</v>
      </c>
      <c r="H50" s="15">
        <f t="shared" si="82"/>
        <v>2030</v>
      </c>
      <c r="I50" s="15">
        <f t="shared" si="82"/>
        <v>2040</v>
      </c>
      <c r="J50" s="16">
        <f t="shared" si="82"/>
        <v>2050</v>
      </c>
      <c r="K50" s="37">
        <v>1990</v>
      </c>
      <c r="L50" s="15">
        <f t="shared" ref="L50:Q50" si="83">K50+10</f>
        <v>2000</v>
      </c>
      <c r="M50" s="15">
        <f t="shared" si="83"/>
        <v>2010</v>
      </c>
      <c r="N50" s="15">
        <f t="shared" si="83"/>
        <v>2020</v>
      </c>
      <c r="O50" s="15">
        <f t="shared" si="83"/>
        <v>2030</v>
      </c>
      <c r="P50" s="15">
        <f t="shared" si="83"/>
        <v>2040</v>
      </c>
      <c r="Q50" s="16">
        <f t="shared" si="83"/>
        <v>2050</v>
      </c>
      <c r="R50" s="29" t="s">
        <v>60</v>
      </c>
      <c r="S50" s="30" t="s">
        <v>61</v>
      </c>
    </row>
    <row r="51" spans="1:19" x14ac:dyDescent="0.2">
      <c r="A51" s="9" t="s">
        <v>59</v>
      </c>
      <c r="B51" s="7" t="str">
        <f t="shared" ref="B51:B70" si="84">B26</f>
        <v>Air conditioners</v>
      </c>
      <c r="C51" s="36" t="s">
        <v>63</v>
      </c>
      <c r="D51" s="120">
        <f>Data_Junne!D30</f>
        <v>0</v>
      </c>
      <c r="E51" s="122">
        <f>(G51-D51)/(G$50-D$50)*(E$50-D$50)+D51</f>
        <v>0</v>
      </c>
      <c r="F51" s="122">
        <f>(G51-E51)/(G$50-E$50)*(F$50-E$50)+E51</f>
        <v>0</v>
      </c>
      <c r="G51" s="120">
        <f>Data_Junne!E32</f>
        <v>0</v>
      </c>
      <c r="H51" s="122">
        <f>(J51-G51)/(J$50-G$50)*(H$50-G$50)+G51</f>
        <v>0</v>
      </c>
      <c r="I51" s="122">
        <f>(J51-H51)/(J$50-H$50)*(I$50-H$50)+H51</f>
        <v>0</v>
      </c>
      <c r="J51" s="121">
        <f>Data_Junne!F32</f>
        <v>0</v>
      </c>
      <c r="K51" s="120">
        <f t="shared" ref="K51:N53" si="85">D51</f>
        <v>0</v>
      </c>
      <c r="L51" s="120">
        <f t="shared" si="85"/>
        <v>0</v>
      </c>
      <c r="M51" s="120">
        <f t="shared" si="85"/>
        <v>0</v>
      </c>
      <c r="N51" s="120">
        <f t="shared" si="85"/>
        <v>0</v>
      </c>
      <c r="O51" s="122">
        <f>(Q51-N51)/(Q$50-N$50)*(O$50-N$50)+N51</f>
        <v>0</v>
      </c>
      <c r="P51" s="122">
        <f>(Q51-O51)/(Q$50-O$50)*(P$50-O$50)+O51</f>
        <v>0</v>
      </c>
      <c r="Q51" s="121">
        <f>Data_Junne!G32</f>
        <v>0</v>
      </c>
      <c r="R51" s="57">
        <f>Data_Junne!D63</f>
        <v>12</v>
      </c>
      <c r="S51" s="18">
        <v>1.6E-2</v>
      </c>
    </row>
    <row r="52" spans="1:19" x14ac:dyDescent="0.2">
      <c r="A52" s="9" t="s">
        <v>59</v>
      </c>
      <c r="B52" s="7" t="str">
        <f t="shared" si="84"/>
        <v>MRI scanners</v>
      </c>
      <c r="C52" s="36" t="s">
        <v>63</v>
      </c>
      <c r="D52" s="120">
        <f>D51</f>
        <v>0</v>
      </c>
      <c r="E52" s="122">
        <f t="shared" ref="E52:E60" si="86">(G52-D52)/(G$50-D$50)*(E$50-D$50)+D52</f>
        <v>0</v>
      </c>
      <c r="F52" s="122">
        <f t="shared" ref="F52:F60" si="87">(G52-E52)/(G$50-E$50)*(F$50-E$50)+E52</f>
        <v>0</v>
      </c>
      <c r="G52" s="120">
        <f>G51</f>
        <v>0</v>
      </c>
      <c r="H52" s="122">
        <f t="shared" ref="H52:H60" si="88">(J52-G52)/(J$50-G$50)*(H$50-G$50)+G52</f>
        <v>0</v>
      </c>
      <c r="I52" s="122">
        <f t="shared" ref="I52:I60" si="89">(J52-H52)/(J$50-H$50)*(I$50-H$50)+H52</f>
        <v>0</v>
      </c>
      <c r="J52" s="123">
        <f>J51</f>
        <v>0</v>
      </c>
      <c r="K52" s="120">
        <f t="shared" si="85"/>
        <v>0</v>
      </c>
      <c r="L52" s="120">
        <f t="shared" si="85"/>
        <v>0</v>
      </c>
      <c r="M52" s="120">
        <f t="shared" si="85"/>
        <v>0</v>
      </c>
      <c r="N52" s="120">
        <f t="shared" si="85"/>
        <v>0</v>
      </c>
      <c r="O52" s="122">
        <f t="shared" ref="O52:O60" si="90">(Q52-N52)/(Q$50-N$50)*(O$50-N$50)+N52</f>
        <v>0</v>
      </c>
      <c r="P52" s="122">
        <f t="shared" ref="P52:P60" si="91">(Q52-O52)/(Q$50-O$50)*(P$50-O$50)+O52</f>
        <v>0</v>
      </c>
      <c r="Q52" s="123">
        <f>Q51</f>
        <v>0</v>
      </c>
      <c r="R52" s="57">
        <f>Data_Junne!D64</f>
        <v>12</v>
      </c>
      <c r="S52" s="18">
        <v>1.6E-2</v>
      </c>
    </row>
    <row r="53" spans="1:19" x14ac:dyDescent="0.2">
      <c r="A53" s="9" t="s">
        <v>59</v>
      </c>
      <c r="B53" s="7" t="str">
        <f t="shared" si="84"/>
        <v>HDD (motors)</v>
      </c>
      <c r="C53" s="36" t="s">
        <v>63</v>
      </c>
      <c r="D53" s="120">
        <f t="shared" ref="D53:D60" si="92">D52</f>
        <v>0</v>
      </c>
      <c r="E53" s="122">
        <f t="shared" si="86"/>
        <v>0</v>
      </c>
      <c r="F53" s="122">
        <f t="shared" si="87"/>
        <v>0</v>
      </c>
      <c r="G53" s="120">
        <f t="shared" ref="G53:G60" si="93">G52</f>
        <v>0</v>
      </c>
      <c r="H53" s="122">
        <f t="shared" si="88"/>
        <v>0</v>
      </c>
      <c r="I53" s="122">
        <f t="shared" si="89"/>
        <v>0</v>
      </c>
      <c r="J53" s="123">
        <f t="shared" ref="J53:J60" si="94">J52</f>
        <v>0</v>
      </c>
      <c r="K53" s="120">
        <f t="shared" si="85"/>
        <v>0</v>
      </c>
      <c r="L53" s="120">
        <f t="shared" si="85"/>
        <v>0</v>
      </c>
      <c r="M53" s="120">
        <f t="shared" si="85"/>
        <v>0</v>
      </c>
      <c r="N53" s="120">
        <f t="shared" si="85"/>
        <v>0</v>
      </c>
      <c r="O53" s="122">
        <f t="shared" si="90"/>
        <v>0</v>
      </c>
      <c r="P53" s="122">
        <f t="shared" si="91"/>
        <v>0</v>
      </c>
      <c r="Q53" s="123">
        <f t="shared" ref="Q53:Q60" si="95">Q52</f>
        <v>0</v>
      </c>
      <c r="R53" s="57">
        <f>Data_Junne!D65</f>
        <v>6</v>
      </c>
      <c r="S53" s="18">
        <v>1.6E-2</v>
      </c>
    </row>
    <row r="54" spans="1:19" x14ac:dyDescent="0.2">
      <c r="A54" s="9" t="s">
        <v>59</v>
      </c>
      <c r="B54" s="7" t="str">
        <f t="shared" si="84"/>
        <v>Acoustic transducers (e.g. speakers)</v>
      </c>
      <c r="C54" s="36" t="s">
        <v>63</v>
      </c>
      <c r="D54" s="120">
        <f t="shared" si="92"/>
        <v>0</v>
      </c>
      <c r="E54" s="122">
        <f t="shared" si="86"/>
        <v>0</v>
      </c>
      <c r="F54" s="122">
        <f t="shared" si="87"/>
        <v>0</v>
      </c>
      <c r="G54" s="120">
        <f t="shared" si="93"/>
        <v>0</v>
      </c>
      <c r="H54" s="122">
        <f t="shared" si="88"/>
        <v>0</v>
      </c>
      <c r="I54" s="122">
        <f t="shared" si="89"/>
        <v>0</v>
      </c>
      <c r="J54" s="123">
        <f t="shared" si="94"/>
        <v>0</v>
      </c>
      <c r="K54" s="120">
        <f t="shared" ref="K54:K60" si="96">D54</f>
        <v>0</v>
      </c>
      <c r="L54" s="120">
        <f t="shared" ref="L54:L60" si="97">E54</f>
        <v>0</v>
      </c>
      <c r="M54" s="120">
        <f t="shared" ref="M54:M60" si="98">F54</f>
        <v>0</v>
      </c>
      <c r="N54" s="120">
        <f t="shared" ref="N54:N60" si="99">G54</f>
        <v>0</v>
      </c>
      <c r="O54" s="122">
        <f t="shared" si="90"/>
        <v>0</v>
      </c>
      <c r="P54" s="122">
        <f t="shared" si="91"/>
        <v>0</v>
      </c>
      <c r="Q54" s="123">
        <f t="shared" si="95"/>
        <v>0</v>
      </c>
      <c r="R54" s="57">
        <f>Data_Junne!D66</f>
        <v>8</v>
      </c>
      <c r="S54" s="18">
        <v>1.6E-2</v>
      </c>
    </row>
    <row r="55" spans="1:19" x14ac:dyDescent="0.2">
      <c r="A55" s="9" t="s">
        <v>59</v>
      </c>
      <c r="B55" s="7" t="str">
        <f t="shared" si="84"/>
        <v>Magnetic Separators</v>
      </c>
      <c r="C55" s="36" t="s">
        <v>63</v>
      </c>
      <c r="D55" s="120">
        <f t="shared" si="92"/>
        <v>0</v>
      </c>
      <c r="E55" s="122">
        <f t="shared" si="86"/>
        <v>0</v>
      </c>
      <c r="F55" s="122">
        <f t="shared" si="87"/>
        <v>0</v>
      </c>
      <c r="G55" s="120">
        <f t="shared" si="93"/>
        <v>0</v>
      </c>
      <c r="H55" s="122">
        <f t="shared" si="88"/>
        <v>0</v>
      </c>
      <c r="I55" s="122">
        <f t="shared" si="89"/>
        <v>0</v>
      </c>
      <c r="J55" s="123">
        <f t="shared" si="94"/>
        <v>0</v>
      </c>
      <c r="K55" s="120">
        <f t="shared" si="96"/>
        <v>0</v>
      </c>
      <c r="L55" s="120">
        <f t="shared" si="97"/>
        <v>0</v>
      </c>
      <c r="M55" s="120">
        <f t="shared" si="98"/>
        <v>0</v>
      </c>
      <c r="N55" s="120">
        <f t="shared" si="99"/>
        <v>0</v>
      </c>
      <c r="O55" s="122">
        <f t="shared" si="90"/>
        <v>0</v>
      </c>
      <c r="P55" s="122">
        <f t="shared" si="91"/>
        <v>0</v>
      </c>
      <c r="Q55" s="123">
        <f t="shared" si="95"/>
        <v>0</v>
      </c>
      <c r="R55" s="57">
        <f>Data_Junne!D67</f>
        <v>10</v>
      </c>
      <c r="S55" s="18">
        <v>1.4999999999999999E-2</v>
      </c>
    </row>
    <row r="56" spans="1:19" x14ac:dyDescent="0.2">
      <c r="A56" s="9" t="s">
        <v>59</v>
      </c>
      <c r="B56" s="7" t="str">
        <f t="shared" si="84"/>
        <v>Other generators</v>
      </c>
      <c r="C56" s="36" t="s">
        <v>63</v>
      </c>
      <c r="D56" s="120">
        <f t="shared" si="92"/>
        <v>0</v>
      </c>
      <c r="E56" s="122">
        <f t="shared" si="86"/>
        <v>0</v>
      </c>
      <c r="F56" s="122">
        <f t="shared" si="87"/>
        <v>0</v>
      </c>
      <c r="G56" s="120">
        <f t="shared" si="93"/>
        <v>0</v>
      </c>
      <c r="H56" s="122">
        <f t="shared" si="88"/>
        <v>0</v>
      </c>
      <c r="I56" s="122">
        <f t="shared" si="89"/>
        <v>0</v>
      </c>
      <c r="J56" s="123">
        <f t="shared" si="94"/>
        <v>0</v>
      </c>
      <c r="K56" s="120">
        <f t="shared" si="96"/>
        <v>0</v>
      </c>
      <c r="L56" s="120">
        <f t="shared" si="97"/>
        <v>0</v>
      </c>
      <c r="M56" s="120">
        <f t="shared" si="98"/>
        <v>0</v>
      </c>
      <c r="N56" s="120">
        <f t="shared" si="99"/>
        <v>0</v>
      </c>
      <c r="O56" s="122">
        <f t="shared" si="90"/>
        <v>0</v>
      </c>
      <c r="P56" s="122">
        <f t="shared" si="91"/>
        <v>0</v>
      </c>
      <c r="Q56" s="123">
        <f t="shared" si="95"/>
        <v>0</v>
      </c>
      <c r="R56" s="57">
        <f>Data_Junne!D68</f>
        <v>20</v>
      </c>
      <c r="S56" s="18">
        <v>1.49E-2</v>
      </c>
    </row>
    <row r="57" spans="1:19" x14ac:dyDescent="0.2">
      <c r="A57" s="9" t="s">
        <v>59</v>
      </c>
      <c r="B57" s="7" t="str">
        <f t="shared" si="84"/>
        <v>Other motors</v>
      </c>
      <c r="C57" s="36" t="s">
        <v>63</v>
      </c>
      <c r="D57" s="120">
        <f t="shared" si="92"/>
        <v>0</v>
      </c>
      <c r="E57" s="122">
        <f t="shared" si="86"/>
        <v>0</v>
      </c>
      <c r="F57" s="122">
        <f t="shared" si="87"/>
        <v>0</v>
      </c>
      <c r="G57" s="120">
        <f t="shared" si="93"/>
        <v>0</v>
      </c>
      <c r="H57" s="122">
        <f t="shared" si="88"/>
        <v>0</v>
      </c>
      <c r="I57" s="122">
        <f t="shared" si="89"/>
        <v>0</v>
      </c>
      <c r="J57" s="123">
        <f t="shared" si="94"/>
        <v>0</v>
      </c>
      <c r="K57" s="120">
        <f t="shared" si="96"/>
        <v>0</v>
      </c>
      <c r="L57" s="120">
        <f t="shared" si="97"/>
        <v>0</v>
      </c>
      <c r="M57" s="120">
        <f t="shared" si="98"/>
        <v>0</v>
      </c>
      <c r="N57" s="120">
        <f t="shared" si="99"/>
        <v>0</v>
      </c>
      <c r="O57" s="122">
        <f t="shared" si="90"/>
        <v>0</v>
      </c>
      <c r="P57" s="122">
        <f t="shared" si="91"/>
        <v>0</v>
      </c>
      <c r="Q57" s="123">
        <f t="shared" si="95"/>
        <v>0</v>
      </c>
      <c r="R57" s="57">
        <f>Data_Junne!D69</f>
        <v>13</v>
      </c>
      <c r="S57" s="18">
        <v>1.4800000000000001E-2</v>
      </c>
    </row>
    <row r="58" spans="1:19" x14ac:dyDescent="0.2">
      <c r="A58" s="9" t="s">
        <v>59</v>
      </c>
      <c r="B58" s="7" t="str">
        <f t="shared" si="84"/>
        <v>Other NdFeB applications</v>
      </c>
      <c r="C58" s="36" t="s">
        <v>63</v>
      </c>
      <c r="D58" s="120">
        <f t="shared" si="92"/>
        <v>0</v>
      </c>
      <c r="E58" s="122">
        <f t="shared" si="86"/>
        <v>0</v>
      </c>
      <c r="F58" s="122">
        <f t="shared" si="87"/>
        <v>0</v>
      </c>
      <c r="G58" s="120">
        <f t="shared" si="93"/>
        <v>0</v>
      </c>
      <c r="H58" s="122">
        <f t="shared" si="88"/>
        <v>0</v>
      </c>
      <c r="I58" s="122">
        <f t="shared" si="89"/>
        <v>0</v>
      </c>
      <c r="J58" s="123">
        <f t="shared" si="94"/>
        <v>0</v>
      </c>
      <c r="K58" s="120">
        <f t="shared" si="96"/>
        <v>0</v>
      </c>
      <c r="L58" s="120">
        <f t="shared" si="97"/>
        <v>0</v>
      </c>
      <c r="M58" s="120">
        <f t="shared" si="98"/>
        <v>0</v>
      </c>
      <c r="N58" s="120">
        <f t="shared" si="99"/>
        <v>0</v>
      </c>
      <c r="O58" s="122">
        <f t="shared" si="90"/>
        <v>0</v>
      </c>
      <c r="P58" s="122">
        <f t="shared" si="91"/>
        <v>0</v>
      </c>
      <c r="Q58" s="123">
        <f t="shared" si="95"/>
        <v>0</v>
      </c>
      <c r="R58" s="57">
        <f>Data_Junne!D70</f>
        <v>10</v>
      </c>
      <c r="S58" s="18">
        <v>1.47E-2</v>
      </c>
    </row>
    <row r="59" spans="1:19" x14ac:dyDescent="0.2">
      <c r="A59" s="9" t="s">
        <v>59</v>
      </c>
      <c r="B59" s="7" t="str">
        <f t="shared" si="84"/>
        <v>Ceramics and glasses</v>
      </c>
      <c r="C59" s="36" t="s">
        <v>63</v>
      </c>
      <c r="D59" s="120">
        <f t="shared" si="92"/>
        <v>0</v>
      </c>
      <c r="E59" s="122">
        <f t="shared" si="86"/>
        <v>0</v>
      </c>
      <c r="F59" s="122">
        <f t="shared" si="87"/>
        <v>0</v>
      </c>
      <c r="G59" s="120">
        <f t="shared" si="93"/>
        <v>0</v>
      </c>
      <c r="H59" s="122">
        <f t="shared" si="88"/>
        <v>0</v>
      </c>
      <c r="I59" s="122">
        <f t="shared" si="89"/>
        <v>0</v>
      </c>
      <c r="J59" s="123">
        <f t="shared" si="94"/>
        <v>0</v>
      </c>
      <c r="K59" s="120">
        <f t="shared" si="96"/>
        <v>0</v>
      </c>
      <c r="L59" s="120">
        <f t="shared" si="97"/>
        <v>0</v>
      </c>
      <c r="M59" s="120">
        <f t="shared" si="98"/>
        <v>0</v>
      </c>
      <c r="N59" s="120">
        <f t="shared" si="99"/>
        <v>0</v>
      </c>
      <c r="O59" s="122">
        <f t="shared" si="90"/>
        <v>0</v>
      </c>
      <c r="P59" s="122">
        <f t="shared" si="91"/>
        <v>0</v>
      </c>
      <c r="Q59" s="123">
        <f t="shared" si="95"/>
        <v>0</v>
      </c>
      <c r="R59" s="57">
        <f>Data_Junne!D71</f>
        <v>8</v>
      </c>
      <c r="S59" s="18">
        <v>1.46E-2</v>
      </c>
    </row>
    <row r="60" spans="1:19" x14ac:dyDescent="0.2">
      <c r="A60" s="9" t="s">
        <v>59</v>
      </c>
      <c r="B60" s="7" t="str">
        <f t="shared" si="84"/>
        <v>Other applications</v>
      </c>
      <c r="C60" s="36" t="s">
        <v>63</v>
      </c>
      <c r="D60" s="120">
        <f t="shared" si="92"/>
        <v>0</v>
      </c>
      <c r="E60" s="122">
        <f t="shared" si="86"/>
        <v>0</v>
      </c>
      <c r="F60" s="122">
        <f t="shared" si="87"/>
        <v>0</v>
      </c>
      <c r="G60" s="120">
        <f t="shared" si="93"/>
        <v>0</v>
      </c>
      <c r="H60" s="122">
        <f t="shared" si="88"/>
        <v>0</v>
      </c>
      <c r="I60" s="122">
        <f t="shared" si="89"/>
        <v>0</v>
      </c>
      <c r="J60" s="123">
        <f t="shared" si="94"/>
        <v>0</v>
      </c>
      <c r="K60" s="120">
        <f t="shared" si="96"/>
        <v>0</v>
      </c>
      <c r="L60" s="120">
        <f t="shared" si="97"/>
        <v>0</v>
      </c>
      <c r="M60" s="120">
        <f t="shared" si="98"/>
        <v>0</v>
      </c>
      <c r="N60" s="120">
        <f t="shared" si="99"/>
        <v>0</v>
      </c>
      <c r="O60" s="122">
        <f t="shared" si="90"/>
        <v>0</v>
      </c>
      <c r="P60" s="122">
        <f t="shared" si="91"/>
        <v>0</v>
      </c>
      <c r="Q60" s="123">
        <f t="shared" si="95"/>
        <v>0</v>
      </c>
      <c r="R60" s="57">
        <f>Data_Junne!D72</f>
        <v>10</v>
      </c>
      <c r="S60" s="18">
        <v>1.4500000000000001E-2</v>
      </c>
    </row>
    <row r="61" spans="1:19" x14ac:dyDescent="0.2">
      <c r="A61" s="9" t="s">
        <v>59</v>
      </c>
      <c r="B61" s="7" t="str">
        <f t="shared" si="84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s="9" t="s">
        <v>59</v>
      </c>
      <c r="B62" s="7" t="str">
        <f t="shared" si="84"/>
        <v>-</v>
      </c>
      <c r="C62" s="36" t="s">
        <v>63</v>
      </c>
      <c r="D62" s="96"/>
      <c r="E62" s="96"/>
      <c r="F62" s="96"/>
      <c r="G62" s="96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s="9" t="s">
        <v>59</v>
      </c>
      <c r="B63" s="7" t="str">
        <f t="shared" si="84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s="9" t="s">
        <v>59</v>
      </c>
      <c r="B64" s="7" t="str">
        <f t="shared" si="84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64" x14ac:dyDescent="0.2">
      <c r="A65" s="9" t="s">
        <v>59</v>
      </c>
      <c r="B65" s="7" t="str">
        <f t="shared" si="84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64" x14ac:dyDescent="0.2">
      <c r="A66" s="9" t="s">
        <v>59</v>
      </c>
      <c r="B66" s="7" t="str">
        <f t="shared" si="84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64" x14ac:dyDescent="0.2">
      <c r="A67" s="9" t="s">
        <v>59</v>
      </c>
      <c r="B67" s="7" t="str">
        <f t="shared" si="84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64" x14ac:dyDescent="0.2">
      <c r="A68" s="9" t="s">
        <v>59</v>
      </c>
      <c r="B68" s="7" t="str">
        <f t="shared" si="84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64" x14ac:dyDescent="0.2">
      <c r="A69" s="9" t="s">
        <v>59</v>
      </c>
      <c r="B69" s="7" t="str">
        <f t="shared" si="84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64" s="102" customFormat="1" ht="16" thickBot="1" x14ac:dyDescent="0.25">
      <c r="A70" s="99" t="s">
        <v>59</v>
      </c>
      <c r="B70" s="100" t="str">
        <f t="shared" si="84"/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BL70" s="110"/>
    </row>
    <row r="71" spans="1:64" ht="16" thickTop="1" x14ac:dyDescent="0.2">
      <c r="C71" s="36"/>
      <c r="D71" s="96"/>
      <c r="E71" s="493" t="s">
        <v>150</v>
      </c>
      <c r="F71" s="493"/>
      <c r="G71" s="493"/>
      <c r="H71" s="493"/>
      <c r="I71" s="493"/>
      <c r="J71" s="493"/>
      <c r="K71" s="493"/>
      <c r="L71" s="96"/>
      <c r="M71" s="96"/>
      <c r="N71" s="96"/>
      <c r="O71" s="96"/>
      <c r="P71" s="96"/>
      <c r="Q71" s="97"/>
      <c r="S71" s="98"/>
    </row>
    <row r="72" spans="1:64" x14ac:dyDescent="0.2">
      <c r="C72" s="36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64" x14ac:dyDescent="0.2">
      <c r="C73" s="36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64" x14ac:dyDescent="0.2">
      <c r="C74" s="36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O74" s="96"/>
      <c r="P74" s="96"/>
      <c r="Q74" s="97"/>
      <c r="S74" s="98"/>
    </row>
    <row r="77" spans="1:64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113">
        <v>2050</v>
      </c>
    </row>
    <row r="78" spans="1:64" x14ac:dyDescent="0.2">
      <c r="B78" s="65" t="s">
        <v>147</v>
      </c>
      <c r="C78" s="65" t="s">
        <v>2</v>
      </c>
      <c r="D78" s="66">
        <f>E78/(1+D85)</f>
        <v>59585.811401810177</v>
      </c>
      <c r="E78" s="66">
        <f>F78/(1+E85)</f>
        <v>61315.652278153546</v>
      </c>
      <c r="F78" s="66">
        <f>G78/(1+F85)</f>
        <v>62185.710416282716</v>
      </c>
      <c r="G78" s="66">
        <f>H78/(1+G85)</f>
        <v>63285.102145399047</v>
      </c>
      <c r="H78" s="84">
        <f>Data_Junne!C6</f>
        <v>64500</v>
      </c>
      <c r="I78" s="84">
        <f>Data_Junne!D6</f>
        <v>79900</v>
      </c>
      <c r="J78" s="84">
        <f>Data_Junne!E6</f>
        <v>84800</v>
      </c>
      <c r="K78" s="84">
        <f>Data_Junne!F6</f>
        <v>79700</v>
      </c>
      <c r="L78" s="84">
        <f>Data_Junne!G6</f>
        <v>76600</v>
      </c>
      <c r="M78" s="84">
        <f>Data_Junne!H6</f>
        <v>82000</v>
      </c>
      <c r="N78" s="84">
        <f>Data_Junne!I6</f>
        <v>83500</v>
      </c>
      <c r="O78" s="84">
        <f>Data_Junne!J6</f>
        <v>83500</v>
      </c>
      <c r="P78" s="84">
        <f>Data_Junne!K6</f>
        <v>98300</v>
      </c>
      <c r="Q78" s="84">
        <f>Data_Junne!L6</f>
        <v>99100</v>
      </c>
      <c r="R78" s="84">
        <f>Data_Junne!M6</f>
        <v>102000</v>
      </c>
      <c r="S78" s="84">
        <f>Data_Junne!N6</f>
        <v>123000</v>
      </c>
      <c r="T78" s="84">
        <f>Data_Junne!O6</f>
        <v>123000</v>
      </c>
      <c r="U78" s="84">
        <f>Data_Junne!P6</f>
        <v>124000</v>
      </c>
      <c r="V78" s="84">
        <f>Data_Junne!Q6</f>
        <v>124000</v>
      </c>
      <c r="W78" s="84">
        <f>Data_Junne!R6</f>
        <v>133000</v>
      </c>
      <c r="X78" s="84">
        <f>Data_Junne!S6</f>
        <v>133000</v>
      </c>
      <c r="Y78" s="84">
        <f>Data_Junne!T6</f>
        <v>111000</v>
      </c>
      <c r="Z78" s="84">
        <f>Data_Junne!U6</f>
        <v>110000</v>
      </c>
      <c r="AA78" s="84">
        <f>Data_Junne!V6</f>
        <v>110000</v>
      </c>
      <c r="AB78" s="84">
        <f>Data_Junne!W6</f>
        <v>123000</v>
      </c>
      <c r="AC78" s="84">
        <f>Data_Junne!X6</f>
        <v>130000</v>
      </c>
      <c r="AD78" s="84">
        <f>Data_Junne!Y6</f>
        <v>129000</v>
      </c>
      <c r="AE78" s="84">
        <f>Data_Junne!Z6</f>
        <v>132000</v>
      </c>
      <c r="AF78" s="84">
        <f>Data_Junne!AA6</f>
        <v>190000</v>
      </c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114"/>
    </row>
    <row r="79" spans="1:64" x14ac:dyDescent="0.2">
      <c r="B79" s="65" t="s">
        <v>88</v>
      </c>
      <c r="C79" s="68" t="s">
        <v>89</v>
      </c>
      <c r="D79" s="70">
        <f t="shared" ref="D79:F79" si="100">E79</f>
        <v>0</v>
      </c>
      <c r="E79" s="70">
        <f t="shared" si="100"/>
        <v>0</v>
      </c>
      <c r="F79" s="70">
        <f t="shared" si="100"/>
        <v>0</v>
      </c>
      <c r="G79" s="70">
        <f>H79</f>
        <v>0</v>
      </c>
      <c r="H79" s="240">
        <f>Data_Junne!D22</f>
        <v>0</v>
      </c>
      <c r="I79" s="70">
        <f t="shared" ref="I79:X79" si="101">($Y$79-$H$79)/($Y$77-$H$77)+H79</f>
        <v>2.9411764705882353E-3</v>
      </c>
      <c r="J79" s="70">
        <f t="shared" si="101"/>
        <v>5.8823529411764705E-3</v>
      </c>
      <c r="K79" s="70">
        <f t="shared" si="101"/>
        <v>8.8235294117647058E-3</v>
      </c>
      <c r="L79" s="70">
        <f t="shared" si="101"/>
        <v>1.1764705882352941E-2</v>
      </c>
      <c r="M79" s="70">
        <f t="shared" si="101"/>
        <v>1.4705882352941176E-2</v>
      </c>
      <c r="N79" s="70">
        <f t="shared" si="101"/>
        <v>1.7647058823529412E-2</v>
      </c>
      <c r="O79" s="70">
        <f t="shared" si="101"/>
        <v>2.0588235294117647E-2</v>
      </c>
      <c r="P79" s="70">
        <f t="shared" si="101"/>
        <v>2.3529411764705882E-2</v>
      </c>
      <c r="Q79" s="70">
        <f t="shared" si="101"/>
        <v>2.6470588235294117E-2</v>
      </c>
      <c r="R79" s="70">
        <f t="shared" si="101"/>
        <v>2.9411764705882353E-2</v>
      </c>
      <c r="S79" s="70">
        <f t="shared" si="101"/>
        <v>3.2352941176470584E-2</v>
      </c>
      <c r="T79" s="70">
        <f t="shared" si="101"/>
        <v>3.5294117647058823E-2</v>
      </c>
      <c r="U79" s="70">
        <f t="shared" si="101"/>
        <v>3.8235294117647062E-2</v>
      </c>
      <c r="V79" s="70">
        <f t="shared" si="101"/>
        <v>4.11764705882353E-2</v>
      </c>
      <c r="W79" s="70">
        <f t="shared" si="101"/>
        <v>4.4117647058823539E-2</v>
      </c>
      <c r="X79" s="70">
        <f t="shared" si="101"/>
        <v>4.7058823529411778E-2</v>
      </c>
      <c r="Y79" s="240">
        <f>Data_Junne!E22</f>
        <v>0.05</v>
      </c>
      <c r="Z79" s="70">
        <f>($AC$79-$Y$79)/($AC$77-$Y$77)+Y79</f>
        <v>7.4999999999999997E-2</v>
      </c>
      <c r="AA79" s="70">
        <f>($AC$79-$Y$79)/($AC$77-$Y$77)+Z79</f>
        <v>9.9999999999999992E-2</v>
      </c>
      <c r="AB79" s="70">
        <f>($AC$79-$Y$79)/($AC$77-$Y$77)+AA79</f>
        <v>0.12499999999999999</v>
      </c>
      <c r="AC79" s="240">
        <f>Data_Junne!F22</f>
        <v>0.15</v>
      </c>
      <c r="AD79" s="70">
        <f>AC79</f>
        <v>0.15</v>
      </c>
      <c r="AE79" s="70">
        <f t="shared" ref="AE79:AF79" si="102">AD79</f>
        <v>0.15</v>
      </c>
      <c r="AF79" s="70">
        <f t="shared" si="102"/>
        <v>0.15</v>
      </c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114"/>
    </row>
    <row r="80" spans="1:64" x14ac:dyDescent="0.2">
      <c r="B80" s="65" t="s">
        <v>146</v>
      </c>
      <c r="C80" s="65" t="s">
        <v>2</v>
      </c>
      <c r="D80" s="74">
        <f t="shared" ref="D80:G80" si="103">D78/(1-D79)</f>
        <v>59585.811401810177</v>
      </c>
      <c r="E80" s="74">
        <f t="shared" si="103"/>
        <v>61315.652278153546</v>
      </c>
      <c r="F80" s="74">
        <f t="shared" si="103"/>
        <v>62185.710416282716</v>
      </c>
      <c r="G80" s="74">
        <f t="shared" si="103"/>
        <v>63285.102145399047</v>
      </c>
      <c r="H80" s="74">
        <f t="shared" ref="H80:AF80" si="104">H78/(1-H79)</f>
        <v>64500</v>
      </c>
      <c r="I80" s="74">
        <f t="shared" si="104"/>
        <v>80135.693215339226</v>
      </c>
      <c r="J80" s="74">
        <f t="shared" si="104"/>
        <v>85301.775147928987</v>
      </c>
      <c r="K80" s="74">
        <f t="shared" si="104"/>
        <v>80409.495548961422</v>
      </c>
      <c r="L80" s="74">
        <f t="shared" si="104"/>
        <v>77511.904761904763</v>
      </c>
      <c r="M80" s="74">
        <f t="shared" si="104"/>
        <v>83223.880597014926</v>
      </c>
      <c r="N80" s="74">
        <f t="shared" si="104"/>
        <v>85000</v>
      </c>
      <c r="O80" s="74">
        <f t="shared" si="104"/>
        <v>85255.255255255252</v>
      </c>
      <c r="P80" s="74">
        <f t="shared" si="104"/>
        <v>100668.67469879518</v>
      </c>
      <c r="Q80" s="74">
        <f t="shared" si="104"/>
        <v>101794.56193353474</v>
      </c>
      <c r="R80" s="74">
        <f t="shared" si="104"/>
        <v>105090.90909090909</v>
      </c>
      <c r="S80" s="74">
        <f t="shared" si="104"/>
        <v>127112.46200607903</v>
      </c>
      <c r="T80" s="74">
        <f t="shared" si="104"/>
        <v>127500</v>
      </c>
      <c r="U80" s="74">
        <f t="shared" si="104"/>
        <v>128929.66360856268</v>
      </c>
      <c r="V80" s="74">
        <f t="shared" si="104"/>
        <v>129325.15337423312</v>
      </c>
      <c r="W80" s="74">
        <f t="shared" si="104"/>
        <v>139138.46153846156</v>
      </c>
      <c r="X80" s="74">
        <f t="shared" si="104"/>
        <v>139567.90123456792</v>
      </c>
      <c r="Y80" s="74">
        <f t="shared" si="104"/>
        <v>116842.10526315789</v>
      </c>
      <c r="Z80" s="74">
        <f t="shared" si="104"/>
        <v>118918.91891891892</v>
      </c>
      <c r="AA80" s="74">
        <f t="shared" si="104"/>
        <v>122222.22222222222</v>
      </c>
      <c r="AB80" s="74">
        <f t="shared" si="104"/>
        <v>140571.42857142858</v>
      </c>
      <c r="AC80" s="74">
        <f t="shared" si="104"/>
        <v>152941.17647058825</v>
      </c>
      <c r="AD80" s="74">
        <f t="shared" si="104"/>
        <v>151764.70588235295</v>
      </c>
      <c r="AE80" s="74">
        <f t="shared" si="104"/>
        <v>155294.11764705883</v>
      </c>
      <c r="AF80" s="74">
        <f t="shared" si="104"/>
        <v>223529.41176470587</v>
      </c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114"/>
    </row>
    <row r="81" spans="2:64" x14ac:dyDescent="0.2">
      <c r="B81" s="65" t="s">
        <v>419</v>
      </c>
      <c r="C81" s="65" t="s">
        <v>96</v>
      </c>
      <c r="D81" s="240">
        <f>Data_Junne!$D40</f>
        <v>0.16200000000000001</v>
      </c>
      <c r="E81" s="240">
        <f>Data_Junne!$D40</f>
        <v>0.16200000000000001</v>
      </c>
      <c r="F81" s="240">
        <f>Data_Junne!$D40</f>
        <v>0.16200000000000001</v>
      </c>
      <c r="G81" s="240">
        <f>Data_Junne!$D40</f>
        <v>0.16200000000000001</v>
      </c>
      <c r="H81" s="240">
        <f>Data_Junne!$D40</f>
        <v>0.16200000000000001</v>
      </c>
      <c r="I81" s="240">
        <f>Data_Junne!$D40</f>
        <v>0.16200000000000001</v>
      </c>
      <c r="J81" s="240">
        <f>Data_Junne!$D40</f>
        <v>0.16200000000000001</v>
      </c>
      <c r="K81" s="240">
        <f>Data_Junne!$D40</f>
        <v>0.16200000000000001</v>
      </c>
      <c r="L81" s="240">
        <f>Data_Junne!$D40</f>
        <v>0.16200000000000001</v>
      </c>
      <c r="M81" s="240">
        <f>Data_Junne!$D40</f>
        <v>0.16200000000000001</v>
      </c>
      <c r="N81" s="240">
        <f>Data_Junne!$D40</f>
        <v>0.16200000000000001</v>
      </c>
      <c r="O81" s="240">
        <f>Data_Junne!$D40</f>
        <v>0.16200000000000001</v>
      </c>
      <c r="P81" s="240">
        <f>Data_Junne!$D40</f>
        <v>0.16200000000000001</v>
      </c>
      <c r="Q81" s="240">
        <f>Data_Junne!$D40</f>
        <v>0.16200000000000001</v>
      </c>
      <c r="R81" s="240">
        <f>Data_Junne!$D40</f>
        <v>0.16200000000000001</v>
      </c>
      <c r="S81" s="240">
        <f>Data_Junne!$D40</f>
        <v>0.16200000000000001</v>
      </c>
      <c r="T81" s="240">
        <f>Data_Junne!$D40</f>
        <v>0.16200000000000001</v>
      </c>
      <c r="U81" s="240">
        <f>Data_Junne!$D40</f>
        <v>0.16200000000000001</v>
      </c>
      <c r="V81" s="240">
        <f>Data_Junne!$D40</f>
        <v>0.16200000000000001</v>
      </c>
      <c r="W81" s="240">
        <f>Data_Junne!$D40</f>
        <v>0.16200000000000001</v>
      </c>
      <c r="X81" s="240">
        <f>Data_Junne!$D40</f>
        <v>0.16200000000000001</v>
      </c>
      <c r="Y81" s="240">
        <f>Data_Junne!$D40</f>
        <v>0.16200000000000001</v>
      </c>
      <c r="Z81" s="240">
        <f>Data_Junne!$D40</f>
        <v>0.16200000000000001</v>
      </c>
      <c r="AA81" s="240">
        <f>Data_Junne!$D40</f>
        <v>0.16200000000000001</v>
      </c>
      <c r="AB81" s="240">
        <f>Data_Junne!$D40</f>
        <v>0.16200000000000001</v>
      </c>
      <c r="AC81" s="240">
        <f>Data_Junne!$D40</f>
        <v>0.16200000000000001</v>
      </c>
      <c r="AD81" s="240">
        <f>Data_Junne!$D40</f>
        <v>0.16200000000000001</v>
      </c>
      <c r="AE81" s="240">
        <f>Data_Junne!$D40</f>
        <v>0.16200000000000001</v>
      </c>
      <c r="AF81" s="240">
        <f>Data_Junne!$D40</f>
        <v>0.16200000000000001</v>
      </c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114"/>
    </row>
    <row r="82" spans="2:64" x14ac:dyDescent="0.2">
      <c r="B82" s="65" t="s">
        <v>421</v>
      </c>
      <c r="C82" s="65" t="s">
        <v>96</v>
      </c>
      <c r="D82" s="240">
        <f>Data_Junne!$D41</f>
        <v>0.93340000000000001</v>
      </c>
      <c r="E82" s="240">
        <f>Data_Junne!$D41</f>
        <v>0.93340000000000001</v>
      </c>
      <c r="F82" s="240">
        <f>Data_Junne!$D41</f>
        <v>0.93340000000000001</v>
      </c>
      <c r="G82" s="240">
        <f>Data_Junne!$D41</f>
        <v>0.93340000000000001</v>
      </c>
      <c r="H82" s="240">
        <f>Data_Junne!$D41</f>
        <v>0.93340000000000001</v>
      </c>
      <c r="I82" s="240">
        <f>Data_Junne!$D41</f>
        <v>0.93340000000000001</v>
      </c>
      <c r="J82" s="240">
        <f>Data_Junne!$D41</f>
        <v>0.93340000000000001</v>
      </c>
      <c r="K82" s="240">
        <f>Data_Junne!$D41</f>
        <v>0.93340000000000001</v>
      </c>
      <c r="L82" s="240">
        <f>Data_Junne!$D41</f>
        <v>0.93340000000000001</v>
      </c>
      <c r="M82" s="240">
        <f>Data_Junne!$D41</f>
        <v>0.93340000000000001</v>
      </c>
      <c r="N82" s="240">
        <f>Data_Junne!$D41</f>
        <v>0.93340000000000001</v>
      </c>
      <c r="O82" s="240">
        <f>Data_Junne!$D41</f>
        <v>0.93340000000000001</v>
      </c>
      <c r="P82" s="240">
        <f>Data_Junne!$D41</f>
        <v>0.93340000000000001</v>
      </c>
      <c r="Q82" s="240">
        <f>Data_Junne!$D41</f>
        <v>0.93340000000000001</v>
      </c>
      <c r="R82" s="240">
        <f>Data_Junne!$D41</f>
        <v>0.93340000000000001</v>
      </c>
      <c r="S82" s="240">
        <f>Data_Junne!$D41</f>
        <v>0.93340000000000001</v>
      </c>
      <c r="T82" s="240">
        <f>Data_Junne!$D41</f>
        <v>0.93340000000000001</v>
      </c>
      <c r="U82" s="240">
        <f>Data_Junne!$D41</f>
        <v>0.93340000000000001</v>
      </c>
      <c r="V82" s="240">
        <f>Data_Junne!$D41</f>
        <v>0.93340000000000001</v>
      </c>
      <c r="W82" s="240">
        <f>Data_Junne!$D41</f>
        <v>0.93340000000000001</v>
      </c>
      <c r="X82" s="240">
        <f>Data_Junne!$D41</f>
        <v>0.93340000000000001</v>
      </c>
      <c r="Y82" s="240">
        <f>Data_Junne!$D41</f>
        <v>0.93340000000000001</v>
      </c>
      <c r="Z82" s="240">
        <f>Data_Junne!$D41</f>
        <v>0.93340000000000001</v>
      </c>
      <c r="AA82" s="240">
        <f>Data_Junne!$D41</f>
        <v>0.93340000000000001</v>
      </c>
      <c r="AB82" s="240">
        <f>Data_Junne!$D41</f>
        <v>0.93340000000000001</v>
      </c>
      <c r="AC82" s="240">
        <f>Data_Junne!$D41</f>
        <v>0.93340000000000001</v>
      </c>
      <c r="AD82" s="240">
        <f>Data_Junne!$D41</f>
        <v>0.93340000000000001</v>
      </c>
      <c r="AE82" s="240">
        <f>Data_Junne!$D41</f>
        <v>0.93340000000000001</v>
      </c>
      <c r="AF82" s="240">
        <f>Data_Junne!$D41</f>
        <v>0.93340000000000001</v>
      </c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114"/>
    </row>
    <row r="83" spans="2:64" x14ac:dyDescent="0.2">
      <c r="B83" s="65" t="s">
        <v>144</v>
      </c>
      <c r="C83" s="65" t="s">
        <v>2</v>
      </c>
      <c r="D83" s="74">
        <f>D80*(D81*D82)</f>
        <v>9010.0182107168384</v>
      </c>
      <c r="E83" s="74">
        <f>E80*(E81*E82)</f>
        <v>9271.5888335014206</v>
      </c>
      <c r="F83" s="74">
        <f t="shared" ref="F83:AF83" si="105">F80*(F81*F82)</f>
        <v>9403.151020614443</v>
      </c>
      <c r="G83" s="74">
        <f t="shared" si="105"/>
        <v>9569.3909234875064</v>
      </c>
      <c r="H83" s="74">
        <f t="shared" si="105"/>
        <v>9753.0966000000008</v>
      </c>
      <c r="I83" s="74">
        <f t="shared" si="105"/>
        <v>12117.382279646017</v>
      </c>
      <c r="J83" s="74">
        <f t="shared" si="105"/>
        <v>12898.549661538462</v>
      </c>
      <c r="K83" s="74">
        <f t="shared" si="105"/>
        <v>12158.784149554896</v>
      </c>
      <c r="L83" s="74">
        <f t="shared" si="105"/>
        <v>11720.637128571429</v>
      </c>
      <c r="M83" s="74">
        <f t="shared" si="105"/>
        <v>12584.349564179105</v>
      </c>
      <c r="N83" s="74">
        <f t="shared" si="105"/>
        <v>12852.918</v>
      </c>
      <c r="O83" s="74">
        <f t="shared" si="105"/>
        <v>12891.515351351351</v>
      </c>
      <c r="P83" s="74">
        <f t="shared" si="105"/>
        <v>15222.190836144578</v>
      </c>
      <c r="Q83" s="74">
        <f t="shared" si="105"/>
        <v>15392.437145619337</v>
      </c>
      <c r="R83" s="74">
        <f t="shared" si="105"/>
        <v>15890.880436363637</v>
      </c>
      <c r="S83" s="74">
        <f t="shared" si="105"/>
        <v>19220.777069908818</v>
      </c>
      <c r="T83" s="74">
        <f t="shared" si="105"/>
        <v>19279.377</v>
      </c>
      <c r="U83" s="74">
        <f t="shared" si="105"/>
        <v>19495.55757798165</v>
      </c>
      <c r="V83" s="74">
        <f t="shared" si="105"/>
        <v>19555.359901840489</v>
      </c>
      <c r="W83" s="74">
        <f t="shared" si="105"/>
        <v>21039.238080000003</v>
      </c>
      <c r="X83" s="74">
        <f t="shared" si="105"/>
        <v>21104.174000000003</v>
      </c>
      <c r="Y83" s="74">
        <f t="shared" si="105"/>
        <v>17667.788210526316</v>
      </c>
      <c r="Z83" s="74">
        <f t="shared" si="105"/>
        <v>17981.824864864866</v>
      </c>
      <c r="AA83" s="74">
        <f t="shared" si="105"/>
        <v>18481.32</v>
      </c>
      <c r="AB83" s="74">
        <f t="shared" si="105"/>
        <v>21255.918171428573</v>
      </c>
      <c r="AC83" s="74">
        <f t="shared" si="105"/>
        <v>23126.357647058827</v>
      </c>
      <c r="AD83" s="74">
        <f t="shared" si="105"/>
        <v>22948.462588235296</v>
      </c>
      <c r="AE83" s="74">
        <f t="shared" si="105"/>
        <v>23482.147764705882</v>
      </c>
      <c r="AF83" s="74">
        <f t="shared" si="105"/>
        <v>33800.06117647059</v>
      </c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114"/>
    </row>
    <row r="84" spans="2:64" x14ac:dyDescent="0.2">
      <c r="B84" s="65" t="s">
        <v>113</v>
      </c>
      <c r="C84" s="65" t="s">
        <v>112</v>
      </c>
      <c r="D84" s="65"/>
      <c r="E84" s="65"/>
      <c r="F84" s="65"/>
      <c r="G84" s="65"/>
      <c r="H84" s="238">
        <f>Data_Junne!H12</f>
        <v>27775143989513.414</v>
      </c>
      <c r="I84" s="238">
        <f>Data_Junne!I12</f>
        <v>30871299176585.324</v>
      </c>
      <c r="J84" s="238">
        <f>Data_Junne!J12</f>
        <v>31554611848953.711</v>
      </c>
      <c r="K84" s="238">
        <f>Data_Junne!K12</f>
        <v>31439654102117.227</v>
      </c>
      <c r="L84" s="238">
        <f>Data_Junne!L12</f>
        <v>31378238438014.801</v>
      </c>
      <c r="M84" s="238">
        <f>Data_Junne!M12</f>
        <v>32542670419598.578</v>
      </c>
      <c r="N84" s="238">
        <f>Data_Junne!N12</f>
        <v>33587693547097.469</v>
      </c>
      <c r="O84" s="238">
        <f>Data_Junne!O12</f>
        <v>33395802459156.605</v>
      </c>
      <c r="P84" s="238">
        <f>Data_Junne!P12</f>
        <v>34673851851456.359</v>
      </c>
      <c r="Q84" s="238">
        <f>Data_Junne!Q12</f>
        <v>38902297749904.883</v>
      </c>
      <c r="R84" s="238">
        <f>Data_Junne!R12</f>
        <v>43816538823929.734</v>
      </c>
      <c r="S84" s="238">
        <f>Data_Junne!S12</f>
        <v>47457385124885.992</v>
      </c>
      <c r="T84" s="238">
        <f>Data_Junne!T12</f>
        <v>51448273094746.703</v>
      </c>
      <c r="U84" s="238">
        <f>Data_Junne!U12</f>
        <v>57968336365870.703</v>
      </c>
      <c r="V84" s="238">
        <f>Data_Junne!V12</f>
        <v>63611588400560.234</v>
      </c>
      <c r="W84" s="238">
        <f>Data_Junne!W12</f>
        <v>60334107287212.547</v>
      </c>
      <c r="X84" s="238">
        <f>Data_Junne!X12</f>
        <v>66051180948591.086</v>
      </c>
      <c r="Y84" s="238">
        <f>Data_Junne!Y12</f>
        <v>73393151742719.984</v>
      </c>
      <c r="Z84" s="238">
        <f>Data_Junne!Z12</f>
        <v>75085087909756.328</v>
      </c>
      <c r="AA84" s="238">
        <f>Data_Junne!AA12</f>
        <v>77236276160204.391</v>
      </c>
      <c r="AB84" s="238">
        <f>Data_Junne!AB12</f>
        <v>79332625229254.609</v>
      </c>
      <c r="AC84" s="238">
        <f>Data_Junne!AC12</f>
        <v>75049412247228</v>
      </c>
      <c r="AD84" s="238">
        <f>Data_Junne!AD12</f>
        <v>76163840829219.797</v>
      </c>
      <c r="AE84" s="238">
        <f>Data_Junne!AE12</f>
        <v>80950587981543.969</v>
      </c>
      <c r="AF84" s="238">
        <f>Data_Junne!AF12</f>
        <v>85909727209568.547</v>
      </c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114"/>
    </row>
    <row r="85" spans="2:64" x14ac:dyDescent="0.2">
      <c r="B85" s="65" t="s">
        <v>95</v>
      </c>
      <c r="C85" s="65" t="s">
        <v>96</v>
      </c>
      <c r="D85" s="239">
        <f>Data_Junne!D13</f>
        <v>2.9031087026379226E-2</v>
      </c>
      <c r="E85" s="239">
        <f>Data_Junne!E13</f>
        <v>1.4189821127274627E-2</v>
      </c>
      <c r="F85" s="239">
        <f>Data_Junne!F13</f>
        <v>1.7679169728170619E-2</v>
      </c>
      <c r="G85" s="239">
        <f>Data_Junne!G13</f>
        <v>1.919721725043104E-2</v>
      </c>
      <c r="H85" s="239">
        <f>Data_Junne!H13</f>
        <v>3.00934126700119E-2</v>
      </c>
      <c r="I85" s="239">
        <f>Data_Junne!I13</f>
        <v>3.0198107378750335E-2</v>
      </c>
      <c r="J85" s="239">
        <f>Data_Junne!J13</f>
        <v>3.3850487537748108E-2</v>
      </c>
      <c r="K85" s="239">
        <f>Data_Junne!K13</f>
        <v>3.7021175088052444E-2</v>
      </c>
      <c r="L85" s="239">
        <f>Data_Junne!L13</f>
        <v>2.531202957774582E-2</v>
      </c>
      <c r="M85" s="239">
        <f>Data_Junne!M13</f>
        <v>3.254335484385848E-2</v>
      </c>
      <c r="N85" s="239">
        <f>Data_Junne!N13</f>
        <v>4.3891329362688511E-2</v>
      </c>
      <c r="O85" s="239">
        <f>Data_Junne!O13</f>
        <v>1.9141730481363056E-2</v>
      </c>
      <c r="P85" s="239">
        <f>Data_Junne!P13</f>
        <v>2.1574361132315971E-2</v>
      </c>
      <c r="Q85" s="239">
        <f>Data_Junne!Q13</f>
        <v>2.9053347547782948E-2</v>
      </c>
      <c r="R85" s="239">
        <f>Data_Junne!R13</f>
        <v>4.4482888076225323E-2</v>
      </c>
      <c r="S85" s="239">
        <f>Data_Junne!S13</f>
        <v>3.8298695047111975E-2</v>
      </c>
      <c r="T85" s="239">
        <f>Data_Junne!T13</f>
        <v>4.3059442370184227E-2</v>
      </c>
      <c r="U85" s="239">
        <f>Data_Junne!U13</f>
        <v>4.2291088104619942E-2</v>
      </c>
      <c r="V85" s="239">
        <f>Data_Junne!V13</f>
        <v>1.8201777534932545E-2</v>
      </c>
      <c r="W85" s="239">
        <f>Data_Junne!W13</f>
        <v>-1.7351831624627608E-2</v>
      </c>
      <c r="X85" s="239">
        <f>Data_Junne!X13</f>
        <v>4.3121769358489388E-2</v>
      </c>
      <c r="Y85" s="239">
        <f>Data_Junne!Y13</f>
        <v>3.1815369072369891E-2</v>
      </c>
      <c r="Z85" s="239">
        <f>Data_Junne!Z13</f>
        <v>2.5069381682618398E-2</v>
      </c>
      <c r="AA85" s="239">
        <f>Data_Junne!AA13</f>
        <v>2.6158897500646105E-2</v>
      </c>
      <c r="AB85" s="239">
        <f>Data_Junne!AB13</f>
        <v>2.8558723606858932E-2</v>
      </c>
      <c r="AC85" s="239">
        <f>Data_Junne!AC13</f>
        <v>2.8556780665940095E-2</v>
      </c>
      <c r="AD85" s="239">
        <f>Data_Junne!AD13</f>
        <v>2.5059088576996801E-2</v>
      </c>
      <c r="AE85" s="239">
        <f>Data_Junne!AE13</f>
        <v>3.1525283258146714E-2</v>
      </c>
      <c r="AF85" s="239">
        <f>Data_Junne!AF13</f>
        <v>3.1964547184060402E-2</v>
      </c>
      <c r="AG85" s="239">
        <f>Data_Junne!AG13</f>
        <v>3.1964547184060388E-2</v>
      </c>
      <c r="AH85" s="239">
        <f>Data_Junne!AH13</f>
        <v>3.1964547184060388E-2</v>
      </c>
      <c r="AI85" s="239">
        <f>Data_Junne!AI13</f>
        <v>3.1964547184060388E-2</v>
      </c>
      <c r="AJ85" s="239">
        <f>Data_Junne!AJ13</f>
        <v>3.1964547184060388E-2</v>
      </c>
      <c r="AK85" s="239">
        <f>Data_Junne!AK13</f>
        <v>3.1964547184060388E-2</v>
      </c>
      <c r="AL85" s="239">
        <f>Data_Junne!AL13</f>
        <v>3.1964547184060388E-2</v>
      </c>
      <c r="AM85" s="239">
        <f>Data_Junne!AM13</f>
        <v>3.1964547184060388E-2</v>
      </c>
      <c r="AN85" s="239">
        <f>Data_Junne!AN13</f>
        <v>3.1964547184060388E-2</v>
      </c>
      <c r="AO85" s="239">
        <f>Data_Junne!AO13</f>
        <v>3.1964547184060388E-2</v>
      </c>
      <c r="AP85" s="239">
        <f>Data_Junne!AP13</f>
        <v>3.1964547184060388E-2</v>
      </c>
      <c r="AQ85" s="239">
        <f>Data_Junne!AQ13</f>
        <v>3.1964547184060388E-2</v>
      </c>
      <c r="AR85" s="239">
        <f>Data_Junne!AR13</f>
        <v>3.1964547184060388E-2</v>
      </c>
      <c r="AS85" s="239">
        <f>Data_Junne!AS13</f>
        <v>3.1964547184060388E-2</v>
      </c>
      <c r="AT85" s="239">
        <f>Data_Junne!AT13</f>
        <v>3.1964547184060388E-2</v>
      </c>
      <c r="AU85" s="239">
        <f>Data_Junne!AU13</f>
        <v>3.1964547184060388E-2</v>
      </c>
      <c r="AV85" s="239">
        <f>Data_Junne!AV13</f>
        <v>3.1964547184060388E-2</v>
      </c>
      <c r="AW85" s="239">
        <f>Data_Junne!AW13</f>
        <v>3.1964547184060388E-2</v>
      </c>
      <c r="AX85" s="239">
        <f>Data_Junne!AX13</f>
        <v>3.1964547184060388E-2</v>
      </c>
      <c r="AY85" s="239">
        <f>Data_Junne!AY13</f>
        <v>3.1964547184060388E-2</v>
      </c>
      <c r="AZ85" s="239">
        <f>Data_Junne!AZ13</f>
        <v>3.1964547184060388E-2</v>
      </c>
      <c r="BA85" s="239">
        <f>Data_Junne!BA13</f>
        <v>3.1964547184060388E-2</v>
      </c>
      <c r="BB85" s="239">
        <f>Data_Junne!BB13</f>
        <v>3.1964547184060388E-2</v>
      </c>
      <c r="BC85" s="239">
        <f>Data_Junne!BC13</f>
        <v>3.1964547184060388E-2</v>
      </c>
      <c r="BD85" s="239">
        <f>Data_Junne!BD13</f>
        <v>3.1964547184060388E-2</v>
      </c>
      <c r="BE85" s="239">
        <f>Data_Junne!BE13</f>
        <v>3.1964547184060388E-2</v>
      </c>
      <c r="BF85" s="239">
        <f>Data_Junne!BF13</f>
        <v>3.1964547184060388E-2</v>
      </c>
      <c r="BG85" s="239">
        <f>Data_Junne!BG13</f>
        <v>3.1964547184060388E-2</v>
      </c>
      <c r="BH85" s="239">
        <f>Data_Junne!BH13</f>
        <v>3.1964547184060388E-2</v>
      </c>
      <c r="BI85" s="239">
        <f>Data_Junne!BI13</f>
        <v>3.1964547184060388E-2</v>
      </c>
      <c r="BJ85" s="239">
        <f>Data_Junne!BJ13</f>
        <v>3.1964547184060388E-2</v>
      </c>
      <c r="BK85" s="239">
        <f>Data_Junne!BK13</f>
        <v>3.1964547184060388E-2</v>
      </c>
      <c r="BL85" s="239">
        <f>Data_Junne!BL13</f>
        <v>3.1964547184060388E-2</v>
      </c>
    </row>
    <row r="86" spans="2:64" x14ac:dyDescent="0.2"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114"/>
    </row>
    <row r="87" spans="2:64" x14ac:dyDescent="0.2">
      <c r="B87" s="64" t="s">
        <v>99</v>
      </c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114"/>
    </row>
    <row r="88" spans="2:64" x14ac:dyDescent="0.2">
      <c r="B88" s="64" t="s">
        <v>143</v>
      </c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114"/>
    </row>
    <row r="89" spans="2:64" x14ac:dyDescent="0.2">
      <c r="B89" s="236" t="str">
        <f>B3</f>
        <v>Air conditioners</v>
      </c>
      <c r="C89" s="65" t="s">
        <v>96</v>
      </c>
      <c r="D89" s="70">
        <f t="shared" ref="D89:AA98" si="106">E89</f>
        <v>2.4999999999999998E-2</v>
      </c>
      <c r="E89" s="70">
        <f t="shared" si="106"/>
        <v>2.4999999999999998E-2</v>
      </c>
      <c r="F89" s="70">
        <f t="shared" si="106"/>
        <v>2.4999999999999998E-2</v>
      </c>
      <c r="G89" s="70">
        <f t="shared" si="106"/>
        <v>2.4999999999999998E-2</v>
      </c>
      <c r="H89" s="70">
        <f t="shared" si="106"/>
        <v>2.4999999999999998E-2</v>
      </c>
      <c r="I89" s="70">
        <f t="shared" si="106"/>
        <v>2.4999999999999998E-2</v>
      </c>
      <c r="J89" s="70">
        <f t="shared" si="106"/>
        <v>2.4999999999999998E-2</v>
      </c>
      <c r="K89" s="70">
        <f t="shared" si="106"/>
        <v>2.4999999999999998E-2</v>
      </c>
      <c r="L89" s="70">
        <f t="shared" si="106"/>
        <v>2.4999999999999998E-2</v>
      </c>
      <c r="M89" s="70">
        <f t="shared" si="106"/>
        <v>2.4999999999999998E-2</v>
      </c>
      <c r="N89" s="70">
        <f t="shared" si="106"/>
        <v>2.4999999999999998E-2</v>
      </c>
      <c r="O89" s="70">
        <f t="shared" si="106"/>
        <v>2.4999999999999998E-2</v>
      </c>
      <c r="P89" s="70">
        <f t="shared" si="106"/>
        <v>2.4999999999999998E-2</v>
      </c>
      <c r="Q89" s="70">
        <f t="shared" si="106"/>
        <v>2.4999999999999998E-2</v>
      </c>
      <c r="R89" s="70">
        <f t="shared" si="106"/>
        <v>2.4999999999999998E-2</v>
      </c>
      <c r="S89" s="70">
        <f t="shared" si="106"/>
        <v>2.4999999999999998E-2</v>
      </c>
      <c r="T89" s="70">
        <f t="shared" si="106"/>
        <v>2.4999999999999998E-2</v>
      </c>
      <c r="U89" s="70">
        <f t="shared" si="106"/>
        <v>2.4999999999999998E-2</v>
      </c>
      <c r="V89" s="70">
        <f t="shared" si="106"/>
        <v>2.4999999999999998E-2</v>
      </c>
      <c r="W89" s="70">
        <f t="shared" si="106"/>
        <v>2.4999999999999998E-2</v>
      </c>
      <c r="X89" s="70">
        <f t="shared" si="106"/>
        <v>2.4999999999999998E-2</v>
      </c>
      <c r="Y89" s="70">
        <f t="shared" si="106"/>
        <v>2.4999999999999998E-2</v>
      </c>
      <c r="Z89" s="70">
        <f t="shared" si="106"/>
        <v>2.4999999999999998E-2</v>
      </c>
      <c r="AA89" s="70">
        <f t="shared" si="106"/>
        <v>2.4999999999999998E-2</v>
      </c>
      <c r="AB89" s="70">
        <f>AC89</f>
        <v>2.4999999999999998E-2</v>
      </c>
      <c r="AC89" s="240">
        <f>Data_Junne!C63</f>
        <v>2.4999999999999998E-2</v>
      </c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114"/>
    </row>
    <row r="90" spans="2:64" x14ac:dyDescent="0.2">
      <c r="B90" s="236" t="str">
        <f t="shared" ref="B90:B98" si="107">B4</f>
        <v>MRI scanners</v>
      </c>
      <c r="C90" s="65" t="s">
        <v>96</v>
      </c>
      <c r="D90" s="70">
        <f t="shared" si="106"/>
        <v>1.2499999999999999E-2</v>
      </c>
      <c r="E90" s="70">
        <f t="shared" si="106"/>
        <v>1.2499999999999999E-2</v>
      </c>
      <c r="F90" s="70">
        <f t="shared" si="106"/>
        <v>1.2499999999999999E-2</v>
      </c>
      <c r="G90" s="70">
        <f t="shared" si="106"/>
        <v>1.2499999999999999E-2</v>
      </c>
      <c r="H90" s="70">
        <f t="shared" si="106"/>
        <v>1.2499999999999999E-2</v>
      </c>
      <c r="I90" s="70">
        <f t="shared" si="106"/>
        <v>1.2499999999999999E-2</v>
      </c>
      <c r="J90" s="70">
        <f t="shared" si="106"/>
        <v>1.2499999999999999E-2</v>
      </c>
      <c r="K90" s="70">
        <f t="shared" si="106"/>
        <v>1.2499999999999999E-2</v>
      </c>
      <c r="L90" s="70">
        <f t="shared" si="106"/>
        <v>1.2499999999999999E-2</v>
      </c>
      <c r="M90" s="70">
        <f t="shared" si="106"/>
        <v>1.2499999999999999E-2</v>
      </c>
      <c r="N90" s="70">
        <f t="shared" si="106"/>
        <v>1.2499999999999999E-2</v>
      </c>
      <c r="O90" s="70">
        <f t="shared" si="106"/>
        <v>1.2499999999999999E-2</v>
      </c>
      <c r="P90" s="70">
        <f t="shared" si="106"/>
        <v>1.2499999999999999E-2</v>
      </c>
      <c r="Q90" s="70">
        <f t="shared" si="106"/>
        <v>1.2499999999999999E-2</v>
      </c>
      <c r="R90" s="70">
        <f t="shared" si="106"/>
        <v>1.2499999999999999E-2</v>
      </c>
      <c r="S90" s="70">
        <f t="shared" si="106"/>
        <v>1.2499999999999999E-2</v>
      </c>
      <c r="T90" s="70">
        <f t="shared" si="106"/>
        <v>1.2499999999999999E-2</v>
      </c>
      <c r="U90" s="70">
        <f t="shared" si="106"/>
        <v>1.2499999999999999E-2</v>
      </c>
      <c r="V90" s="70">
        <f t="shared" si="106"/>
        <v>1.2499999999999999E-2</v>
      </c>
      <c r="W90" s="70">
        <f t="shared" si="106"/>
        <v>1.2499999999999999E-2</v>
      </c>
      <c r="X90" s="70">
        <f t="shared" si="106"/>
        <v>1.2499999999999999E-2</v>
      </c>
      <c r="Y90" s="70">
        <f t="shared" si="106"/>
        <v>1.2499999999999999E-2</v>
      </c>
      <c r="Z90" s="70">
        <f t="shared" si="106"/>
        <v>1.2499999999999999E-2</v>
      </c>
      <c r="AA90" s="70">
        <f t="shared" si="106"/>
        <v>1.2499999999999999E-2</v>
      </c>
      <c r="AB90" s="70">
        <f t="shared" ref="AB90:AB98" si="108">AC90</f>
        <v>1.2499999999999999E-2</v>
      </c>
      <c r="AC90" s="240">
        <f>Data_Junne!C64</f>
        <v>1.2499999999999999E-2</v>
      </c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114"/>
    </row>
    <row r="91" spans="2:64" x14ac:dyDescent="0.2">
      <c r="B91" s="236" t="str">
        <f t="shared" si="107"/>
        <v>HDD (motors)</v>
      </c>
      <c r="C91" s="65" t="s">
        <v>96</v>
      </c>
      <c r="D91" s="70">
        <f t="shared" si="106"/>
        <v>0.17500000000000002</v>
      </c>
      <c r="E91" s="70">
        <f t="shared" si="106"/>
        <v>0.17500000000000002</v>
      </c>
      <c r="F91" s="70">
        <f t="shared" si="106"/>
        <v>0.17500000000000002</v>
      </c>
      <c r="G91" s="70">
        <f t="shared" si="106"/>
        <v>0.17500000000000002</v>
      </c>
      <c r="H91" s="70">
        <f t="shared" si="106"/>
        <v>0.17500000000000002</v>
      </c>
      <c r="I91" s="70">
        <f t="shared" si="106"/>
        <v>0.17500000000000002</v>
      </c>
      <c r="J91" s="70">
        <f t="shared" si="106"/>
        <v>0.17500000000000002</v>
      </c>
      <c r="K91" s="70">
        <f t="shared" si="106"/>
        <v>0.17500000000000002</v>
      </c>
      <c r="L91" s="70">
        <f t="shared" si="106"/>
        <v>0.17500000000000002</v>
      </c>
      <c r="M91" s="70">
        <f t="shared" si="106"/>
        <v>0.17500000000000002</v>
      </c>
      <c r="N91" s="70">
        <f t="shared" si="106"/>
        <v>0.17500000000000002</v>
      </c>
      <c r="O91" s="70">
        <f t="shared" si="106"/>
        <v>0.17500000000000002</v>
      </c>
      <c r="P91" s="70">
        <f t="shared" si="106"/>
        <v>0.17500000000000002</v>
      </c>
      <c r="Q91" s="70">
        <f t="shared" si="106"/>
        <v>0.17500000000000002</v>
      </c>
      <c r="R91" s="70">
        <f t="shared" si="106"/>
        <v>0.17500000000000002</v>
      </c>
      <c r="S91" s="70">
        <f t="shared" si="106"/>
        <v>0.17500000000000002</v>
      </c>
      <c r="T91" s="70">
        <f t="shared" si="106"/>
        <v>0.17500000000000002</v>
      </c>
      <c r="U91" s="70">
        <f t="shared" si="106"/>
        <v>0.17500000000000002</v>
      </c>
      <c r="V91" s="70">
        <f t="shared" si="106"/>
        <v>0.17500000000000002</v>
      </c>
      <c r="W91" s="70">
        <f t="shared" si="106"/>
        <v>0.17500000000000002</v>
      </c>
      <c r="X91" s="70">
        <f t="shared" si="106"/>
        <v>0.17500000000000002</v>
      </c>
      <c r="Y91" s="70">
        <f t="shared" si="106"/>
        <v>0.17500000000000002</v>
      </c>
      <c r="Z91" s="70">
        <f t="shared" si="106"/>
        <v>0.17500000000000002</v>
      </c>
      <c r="AA91" s="70">
        <f t="shared" si="106"/>
        <v>0.17500000000000002</v>
      </c>
      <c r="AB91" s="70">
        <f t="shared" si="108"/>
        <v>0.17500000000000002</v>
      </c>
      <c r="AC91" s="240">
        <f>Data_Junne!C65</f>
        <v>0.17500000000000002</v>
      </c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114"/>
    </row>
    <row r="92" spans="2:64" x14ac:dyDescent="0.2">
      <c r="B92" s="236" t="str">
        <f t="shared" si="107"/>
        <v>Acoustic transducers (e.g. speakers)</v>
      </c>
      <c r="C92" s="65" t="s">
        <v>96</v>
      </c>
      <c r="D92" s="70">
        <f t="shared" si="106"/>
        <v>7.4999999999999997E-2</v>
      </c>
      <c r="E92" s="70">
        <f t="shared" si="106"/>
        <v>7.4999999999999997E-2</v>
      </c>
      <c r="F92" s="70">
        <f t="shared" si="106"/>
        <v>7.4999999999999997E-2</v>
      </c>
      <c r="G92" s="70">
        <f t="shared" si="106"/>
        <v>7.4999999999999997E-2</v>
      </c>
      <c r="H92" s="70">
        <f t="shared" si="106"/>
        <v>7.4999999999999997E-2</v>
      </c>
      <c r="I92" s="70">
        <f t="shared" si="106"/>
        <v>7.4999999999999997E-2</v>
      </c>
      <c r="J92" s="70">
        <f t="shared" si="106"/>
        <v>7.4999999999999997E-2</v>
      </c>
      <c r="K92" s="70">
        <f t="shared" si="106"/>
        <v>7.4999999999999997E-2</v>
      </c>
      <c r="L92" s="70">
        <f t="shared" si="106"/>
        <v>7.4999999999999997E-2</v>
      </c>
      <c r="M92" s="70">
        <f t="shared" si="106"/>
        <v>7.4999999999999997E-2</v>
      </c>
      <c r="N92" s="70">
        <f t="shared" si="106"/>
        <v>7.4999999999999997E-2</v>
      </c>
      <c r="O92" s="70">
        <f t="shared" si="106"/>
        <v>7.4999999999999997E-2</v>
      </c>
      <c r="P92" s="70">
        <f t="shared" si="106"/>
        <v>7.4999999999999997E-2</v>
      </c>
      <c r="Q92" s="70">
        <f t="shared" si="106"/>
        <v>7.4999999999999997E-2</v>
      </c>
      <c r="R92" s="70">
        <f t="shared" si="106"/>
        <v>7.4999999999999997E-2</v>
      </c>
      <c r="S92" s="70">
        <f t="shared" si="106"/>
        <v>7.4999999999999997E-2</v>
      </c>
      <c r="T92" s="70">
        <f t="shared" si="106"/>
        <v>7.4999999999999997E-2</v>
      </c>
      <c r="U92" s="70">
        <f t="shared" si="106"/>
        <v>7.4999999999999997E-2</v>
      </c>
      <c r="V92" s="70">
        <f t="shared" si="106"/>
        <v>7.4999999999999997E-2</v>
      </c>
      <c r="W92" s="70">
        <f t="shared" si="106"/>
        <v>7.4999999999999997E-2</v>
      </c>
      <c r="X92" s="70">
        <f t="shared" si="106"/>
        <v>7.4999999999999997E-2</v>
      </c>
      <c r="Y92" s="70">
        <f t="shared" si="106"/>
        <v>7.4999999999999997E-2</v>
      </c>
      <c r="Z92" s="70">
        <f t="shared" si="106"/>
        <v>7.4999999999999997E-2</v>
      </c>
      <c r="AA92" s="70">
        <f t="shared" si="106"/>
        <v>7.4999999999999997E-2</v>
      </c>
      <c r="AB92" s="70">
        <f t="shared" si="108"/>
        <v>7.4999999999999997E-2</v>
      </c>
      <c r="AC92" s="240">
        <f>Data_Junne!C66</f>
        <v>7.4999999999999997E-2</v>
      </c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114"/>
    </row>
    <row r="93" spans="2:64" x14ac:dyDescent="0.2">
      <c r="B93" s="236" t="str">
        <f t="shared" si="107"/>
        <v>Magnetic Separators</v>
      </c>
      <c r="C93" s="65" t="s">
        <v>96</v>
      </c>
      <c r="D93" s="70">
        <f t="shared" si="106"/>
        <v>3.7499999999999999E-2</v>
      </c>
      <c r="E93" s="70">
        <f t="shared" si="106"/>
        <v>3.7499999999999999E-2</v>
      </c>
      <c r="F93" s="70">
        <f t="shared" si="106"/>
        <v>3.7499999999999999E-2</v>
      </c>
      <c r="G93" s="70">
        <f t="shared" si="106"/>
        <v>3.7499999999999999E-2</v>
      </c>
      <c r="H93" s="70">
        <f t="shared" si="106"/>
        <v>3.7499999999999999E-2</v>
      </c>
      <c r="I93" s="70">
        <f t="shared" si="106"/>
        <v>3.7499999999999999E-2</v>
      </c>
      <c r="J93" s="70">
        <f t="shared" si="106"/>
        <v>3.7499999999999999E-2</v>
      </c>
      <c r="K93" s="70">
        <f t="shared" si="106"/>
        <v>3.7499999999999999E-2</v>
      </c>
      <c r="L93" s="70">
        <f t="shared" si="106"/>
        <v>3.7499999999999999E-2</v>
      </c>
      <c r="M93" s="70">
        <f t="shared" si="106"/>
        <v>3.7499999999999999E-2</v>
      </c>
      <c r="N93" s="70">
        <f t="shared" si="106"/>
        <v>3.7499999999999999E-2</v>
      </c>
      <c r="O93" s="70">
        <f t="shared" si="106"/>
        <v>3.7499999999999999E-2</v>
      </c>
      <c r="P93" s="70">
        <f t="shared" si="106"/>
        <v>3.7499999999999999E-2</v>
      </c>
      <c r="Q93" s="70">
        <f t="shared" si="106"/>
        <v>3.7499999999999999E-2</v>
      </c>
      <c r="R93" s="70">
        <f t="shared" si="106"/>
        <v>3.7499999999999999E-2</v>
      </c>
      <c r="S93" s="70">
        <f t="shared" si="106"/>
        <v>3.7499999999999999E-2</v>
      </c>
      <c r="T93" s="70">
        <f t="shared" si="106"/>
        <v>3.7499999999999999E-2</v>
      </c>
      <c r="U93" s="70">
        <f t="shared" si="106"/>
        <v>3.7499999999999999E-2</v>
      </c>
      <c r="V93" s="70">
        <f t="shared" si="106"/>
        <v>3.7499999999999999E-2</v>
      </c>
      <c r="W93" s="70">
        <f t="shared" si="106"/>
        <v>3.7499999999999999E-2</v>
      </c>
      <c r="X93" s="70">
        <f t="shared" si="106"/>
        <v>3.7499999999999999E-2</v>
      </c>
      <c r="Y93" s="70">
        <f t="shared" si="106"/>
        <v>3.7499999999999999E-2</v>
      </c>
      <c r="Z93" s="70">
        <f t="shared" si="106"/>
        <v>3.7499999999999999E-2</v>
      </c>
      <c r="AA93" s="70">
        <f t="shared" si="106"/>
        <v>3.7499999999999999E-2</v>
      </c>
      <c r="AB93" s="70">
        <f t="shared" si="108"/>
        <v>3.7499999999999999E-2</v>
      </c>
      <c r="AC93" s="240">
        <f>Data_Junne!C67</f>
        <v>3.7499999999999999E-2</v>
      </c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114"/>
    </row>
    <row r="94" spans="2:64" x14ac:dyDescent="0.2">
      <c r="B94" s="236" t="str">
        <f t="shared" si="107"/>
        <v>Other generators</v>
      </c>
      <c r="C94" s="65" t="s">
        <v>96</v>
      </c>
      <c r="D94" s="70">
        <f t="shared" si="106"/>
        <v>3.7499999999999999E-2</v>
      </c>
      <c r="E94" s="70">
        <f t="shared" si="106"/>
        <v>3.7499999999999999E-2</v>
      </c>
      <c r="F94" s="70">
        <f t="shared" si="106"/>
        <v>3.7499999999999999E-2</v>
      </c>
      <c r="G94" s="70">
        <f t="shared" si="106"/>
        <v>3.7499999999999999E-2</v>
      </c>
      <c r="H94" s="70">
        <f t="shared" si="106"/>
        <v>3.7499999999999999E-2</v>
      </c>
      <c r="I94" s="70">
        <f t="shared" si="106"/>
        <v>3.7499999999999999E-2</v>
      </c>
      <c r="J94" s="70">
        <f t="shared" si="106"/>
        <v>3.7499999999999999E-2</v>
      </c>
      <c r="K94" s="70">
        <f t="shared" si="106"/>
        <v>3.7499999999999999E-2</v>
      </c>
      <c r="L94" s="70">
        <f t="shared" si="106"/>
        <v>3.7499999999999999E-2</v>
      </c>
      <c r="M94" s="70">
        <f t="shared" si="106"/>
        <v>3.7499999999999999E-2</v>
      </c>
      <c r="N94" s="70">
        <f t="shared" si="106"/>
        <v>3.7499999999999999E-2</v>
      </c>
      <c r="O94" s="70">
        <f t="shared" si="106"/>
        <v>3.7499999999999999E-2</v>
      </c>
      <c r="P94" s="70">
        <f t="shared" si="106"/>
        <v>3.7499999999999999E-2</v>
      </c>
      <c r="Q94" s="70">
        <f t="shared" si="106"/>
        <v>3.7499999999999999E-2</v>
      </c>
      <c r="R94" s="70">
        <f t="shared" si="106"/>
        <v>3.7499999999999999E-2</v>
      </c>
      <c r="S94" s="70">
        <f t="shared" si="106"/>
        <v>3.7499999999999999E-2</v>
      </c>
      <c r="T94" s="70">
        <f t="shared" si="106"/>
        <v>3.7499999999999999E-2</v>
      </c>
      <c r="U94" s="70">
        <f t="shared" si="106"/>
        <v>3.7499999999999999E-2</v>
      </c>
      <c r="V94" s="70">
        <f t="shared" si="106"/>
        <v>3.7499999999999999E-2</v>
      </c>
      <c r="W94" s="70">
        <f t="shared" si="106"/>
        <v>3.7499999999999999E-2</v>
      </c>
      <c r="X94" s="70">
        <f t="shared" si="106"/>
        <v>3.7499999999999999E-2</v>
      </c>
      <c r="Y94" s="70">
        <f t="shared" si="106"/>
        <v>3.7499999999999999E-2</v>
      </c>
      <c r="Z94" s="70">
        <f t="shared" si="106"/>
        <v>3.7499999999999999E-2</v>
      </c>
      <c r="AA94" s="70">
        <f t="shared" si="106"/>
        <v>3.7499999999999999E-2</v>
      </c>
      <c r="AB94" s="70">
        <f t="shared" si="108"/>
        <v>3.7499999999999999E-2</v>
      </c>
      <c r="AC94" s="240">
        <f>Data_Junne!C68</f>
        <v>3.7499999999999999E-2</v>
      </c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114"/>
    </row>
    <row r="95" spans="2:64" x14ac:dyDescent="0.2">
      <c r="B95" s="236" t="str">
        <f t="shared" si="107"/>
        <v>Other motors</v>
      </c>
      <c r="C95" s="65" t="s">
        <v>96</v>
      </c>
      <c r="D95" s="70">
        <f t="shared" si="106"/>
        <v>0.3</v>
      </c>
      <c r="E95" s="70">
        <f t="shared" si="106"/>
        <v>0.3</v>
      </c>
      <c r="F95" s="70">
        <f t="shared" si="106"/>
        <v>0.3</v>
      </c>
      <c r="G95" s="70">
        <f t="shared" si="106"/>
        <v>0.3</v>
      </c>
      <c r="H95" s="70">
        <f t="shared" si="106"/>
        <v>0.3</v>
      </c>
      <c r="I95" s="70">
        <f t="shared" si="106"/>
        <v>0.3</v>
      </c>
      <c r="J95" s="70">
        <f t="shared" si="106"/>
        <v>0.3</v>
      </c>
      <c r="K95" s="70">
        <f t="shared" si="106"/>
        <v>0.3</v>
      </c>
      <c r="L95" s="70">
        <f t="shared" si="106"/>
        <v>0.3</v>
      </c>
      <c r="M95" s="70">
        <f t="shared" si="106"/>
        <v>0.3</v>
      </c>
      <c r="N95" s="70">
        <f t="shared" si="106"/>
        <v>0.3</v>
      </c>
      <c r="O95" s="70">
        <f t="shared" si="106"/>
        <v>0.3</v>
      </c>
      <c r="P95" s="70">
        <f t="shared" si="106"/>
        <v>0.3</v>
      </c>
      <c r="Q95" s="70">
        <f t="shared" si="106"/>
        <v>0.3</v>
      </c>
      <c r="R95" s="70">
        <f t="shared" si="106"/>
        <v>0.3</v>
      </c>
      <c r="S95" s="70">
        <f t="shared" si="106"/>
        <v>0.3</v>
      </c>
      <c r="T95" s="70">
        <f t="shared" si="106"/>
        <v>0.3</v>
      </c>
      <c r="U95" s="70">
        <f t="shared" si="106"/>
        <v>0.3</v>
      </c>
      <c r="V95" s="70">
        <f t="shared" si="106"/>
        <v>0.3</v>
      </c>
      <c r="W95" s="70">
        <f t="shared" si="106"/>
        <v>0.3</v>
      </c>
      <c r="X95" s="70">
        <f t="shared" si="106"/>
        <v>0.3</v>
      </c>
      <c r="Y95" s="70">
        <f t="shared" si="106"/>
        <v>0.3</v>
      </c>
      <c r="Z95" s="70">
        <f t="shared" si="106"/>
        <v>0.3</v>
      </c>
      <c r="AA95" s="70">
        <f t="shared" si="106"/>
        <v>0.3</v>
      </c>
      <c r="AB95" s="70">
        <f t="shared" si="108"/>
        <v>0.3</v>
      </c>
      <c r="AC95" s="240">
        <f>Data_Junne!C69</f>
        <v>0.3</v>
      </c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114"/>
    </row>
    <row r="96" spans="2:64" x14ac:dyDescent="0.2">
      <c r="B96" s="236" t="str">
        <f t="shared" si="107"/>
        <v>Other NdFeB applications</v>
      </c>
      <c r="C96" s="65" t="s">
        <v>96</v>
      </c>
      <c r="D96" s="70">
        <f t="shared" si="106"/>
        <v>0.18749999999999997</v>
      </c>
      <c r="E96" s="70">
        <f t="shared" si="106"/>
        <v>0.18749999999999997</v>
      </c>
      <c r="F96" s="70">
        <f t="shared" si="106"/>
        <v>0.18749999999999997</v>
      </c>
      <c r="G96" s="70">
        <f t="shared" si="106"/>
        <v>0.18749999999999997</v>
      </c>
      <c r="H96" s="70">
        <f t="shared" si="106"/>
        <v>0.18749999999999997</v>
      </c>
      <c r="I96" s="70">
        <f t="shared" si="106"/>
        <v>0.18749999999999997</v>
      </c>
      <c r="J96" s="70">
        <f t="shared" si="106"/>
        <v>0.18749999999999997</v>
      </c>
      <c r="K96" s="70">
        <f t="shared" si="106"/>
        <v>0.18749999999999997</v>
      </c>
      <c r="L96" s="70">
        <f t="shared" si="106"/>
        <v>0.18749999999999997</v>
      </c>
      <c r="M96" s="70">
        <f t="shared" si="106"/>
        <v>0.18749999999999997</v>
      </c>
      <c r="N96" s="70">
        <f t="shared" si="106"/>
        <v>0.18749999999999997</v>
      </c>
      <c r="O96" s="70">
        <f t="shared" si="106"/>
        <v>0.18749999999999997</v>
      </c>
      <c r="P96" s="70">
        <f t="shared" si="106"/>
        <v>0.18749999999999997</v>
      </c>
      <c r="Q96" s="70">
        <f t="shared" si="106"/>
        <v>0.18749999999999997</v>
      </c>
      <c r="R96" s="70">
        <f t="shared" si="106"/>
        <v>0.18749999999999997</v>
      </c>
      <c r="S96" s="70">
        <f t="shared" si="106"/>
        <v>0.18749999999999997</v>
      </c>
      <c r="T96" s="70">
        <f t="shared" si="106"/>
        <v>0.18749999999999997</v>
      </c>
      <c r="U96" s="70">
        <f t="shared" si="106"/>
        <v>0.18749999999999997</v>
      </c>
      <c r="V96" s="70">
        <f t="shared" si="106"/>
        <v>0.18749999999999997</v>
      </c>
      <c r="W96" s="70">
        <f t="shared" si="106"/>
        <v>0.18749999999999997</v>
      </c>
      <c r="X96" s="70">
        <f t="shared" si="106"/>
        <v>0.18749999999999997</v>
      </c>
      <c r="Y96" s="70">
        <f t="shared" si="106"/>
        <v>0.18749999999999997</v>
      </c>
      <c r="Z96" s="70">
        <f t="shared" si="106"/>
        <v>0.18749999999999997</v>
      </c>
      <c r="AA96" s="70">
        <f t="shared" si="106"/>
        <v>0.18749999999999997</v>
      </c>
      <c r="AB96" s="70">
        <f t="shared" si="108"/>
        <v>0.18749999999999997</v>
      </c>
      <c r="AC96" s="240">
        <f>Data_Junne!C70</f>
        <v>0.18749999999999997</v>
      </c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114"/>
    </row>
    <row r="97" spans="2:64" x14ac:dyDescent="0.2">
      <c r="B97" s="236" t="str">
        <f t="shared" si="107"/>
        <v>Ceramics and glasses</v>
      </c>
      <c r="C97" s="65" t="s">
        <v>96</v>
      </c>
      <c r="D97" s="70">
        <f t="shared" si="106"/>
        <v>3.7499999999999999E-2</v>
      </c>
      <c r="E97" s="70">
        <f t="shared" si="106"/>
        <v>3.7499999999999999E-2</v>
      </c>
      <c r="F97" s="70">
        <f t="shared" si="106"/>
        <v>3.7499999999999999E-2</v>
      </c>
      <c r="G97" s="70">
        <f t="shared" si="106"/>
        <v>3.7499999999999999E-2</v>
      </c>
      <c r="H97" s="70">
        <f t="shared" si="106"/>
        <v>3.7499999999999999E-2</v>
      </c>
      <c r="I97" s="70">
        <f t="shared" si="106"/>
        <v>3.7499999999999999E-2</v>
      </c>
      <c r="J97" s="70">
        <f t="shared" si="106"/>
        <v>3.7499999999999999E-2</v>
      </c>
      <c r="K97" s="70">
        <f t="shared" si="106"/>
        <v>3.7499999999999999E-2</v>
      </c>
      <c r="L97" s="70">
        <f t="shared" si="106"/>
        <v>3.7499999999999999E-2</v>
      </c>
      <c r="M97" s="70">
        <f t="shared" si="106"/>
        <v>3.7499999999999999E-2</v>
      </c>
      <c r="N97" s="70">
        <f t="shared" si="106"/>
        <v>3.7499999999999999E-2</v>
      </c>
      <c r="O97" s="70">
        <f t="shared" si="106"/>
        <v>3.7499999999999999E-2</v>
      </c>
      <c r="P97" s="70">
        <f t="shared" si="106"/>
        <v>3.7499999999999999E-2</v>
      </c>
      <c r="Q97" s="70">
        <f t="shared" si="106"/>
        <v>3.7499999999999999E-2</v>
      </c>
      <c r="R97" s="70">
        <f t="shared" si="106"/>
        <v>3.7499999999999999E-2</v>
      </c>
      <c r="S97" s="70">
        <f t="shared" si="106"/>
        <v>3.7499999999999999E-2</v>
      </c>
      <c r="T97" s="70">
        <f t="shared" si="106"/>
        <v>3.7499999999999999E-2</v>
      </c>
      <c r="U97" s="70">
        <f t="shared" si="106"/>
        <v>3.7499999999999999E-2</v>
      </c>
      <c r="V97" s="70">
        <f t="shared" si="106"/>
        <v>3.7499999999999999E-2</v>
      </c>
      <c r="W97" s="70">
        <f t="shared" si="106"/>
        <v>3.7499999999999999E-2</v>
      </c>
      <c r="X97" s="70">
        <f t="shared" si="106"/>
        <v>3.7499999999999999E-2</v>
      </c>
      <c r="Y97" s="70">
        <f t="shared" si="106"/>
        <v>3.7499999999999999E-2</v>
      </c>
      <c r="Z97" s="70">
        <f t="shared" si="106"/>
        <v>3.7499999999999999E-2</v>
      </c>
      <c r="AA97" s="70">
        <f t="shared" si="106"/>
        <v>3.7499999999999999E-2</v>
      </c>
      <c r="AB97" s="70">
        <f t="shared" si="108"/>
        <v>3.7499999999999999E-2</v>
      </c>
      <c r="AC97" s="240">
        <f>Data_Junne!C71</f>
        <v>3.7499999999999999E-2</v>
      </c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114"/>
    </row>
    <row r="98" spans="2:64" x14ac:dyDescent="0.2">
      <c r="B98" s="236" t="str">
        <f t="shared" si="107"/>
        <v>Other applications</v>
      </c>
      <c r="C98" s="65" t="s">
        <v>96</v>
      </c>
      <c r="D98" s="70">
        <f t="shared" si="106"/>
        <v>0.11249999999999999</v>
      </c>
      <c r="E98" s="70">
        <f t="shared" si="106"/>
        <v>0.11249999999999999</v>
      </c>
      <c r="F98" s="70">
        <f t="shared" si="106"/>
        <v>0.11249999999999999</v>
      </c>
      <c r="G98" s="70">
        <f t="shared" si="106"/>
        <v>0.11249999999999999</v>
      </c>
      <c r="H98" s="70">
        <f t="shared" si="106"/>
        <v>0.11249999999999999</v>
      </c>
      <c r="I98" s="70">
        <f t="shared" si="106"/>
        <v>0.11249999999999999</v>
      </c>
      <c r="J98" s="70">
        <f t="shared" si="106"/>
        <v>0.11249999999999999</v>
      </c>
      <c r="K98" s="70">
        <f t="shared" si="106"/>
        <v>0.11249999999999999</v>
      </c>
      <c r="L98" s="70">
        <f t="shared" si="106"/>
        <v>0.11249999999999999</v>
      </c>
      <c r="M98" s="70">
        <f t="shared" si="106"/>
        <v>0.11249999999999999</v>
      </c>
      <c r="N98" s="70">
        <f t="shared" si="106"/>
        <v>0.11249999999999999</v>
      </c>
      <c r="O98" s="70">
        <f t="shared" si="106"/>
        <v>0.11249999999999999</v>
      </c>
      <c r="P98" s="70">
        <f t="shared" si="106"/>
        <v>0.11249999999999999</v>
      </c>
      <c r="Q98" s="70">
        <f t="shared" si="106"/>
        <v>0.11249999999999999</v>
      </c>
      <c r="R98" s="70">
        <f t="shared" si="106"/>
        <v>0.11249999999999999</v>
      </c>
      <c r="S98" s="70">
        <f t="shared" si="106"/>
        <v>0.11249999999999999</v>
      </c>
      <c r="T98" s="70">
        <f t="shared" si="106"/>
        <v>0.11249999999999999</v>
      </c>
      <c r="U98" s="70">
        <f t="shared" si="106"/>
        <v>0.11249999999999999</v>
      </c>
      <c r="V98" s="70">
        <f t="shared" si="106"/>
        <v>0.11249999999999999</v>
      </c>
      <c r="W98" s="70">
        <f t="shared" si="106"/>
        <v>0.11249999999999999</v>
      </c>
      <c r="X98" s="70">
        <f t="shared" si="106"/>
        <v>0.11249999999999999</v>
      </c>
      <c r="Y98" s="70">
        <f t="shared" si="106"/>
        <v>0.11249999999999999</v>
      </c>
      <c r="Z98" s="70">
        <f t="shared" si="106"/>
        <v>0.11249999999999999</v>
      </c>
      <c r="AA98" s="70">
        <f t="shared" si="106"/>
        <v>0.11249999999999999</v>
      </c>
      <c r="AB98" s="70">
        <f t="shared" si="108"/>
        <v>0.11249999999999999</v>
      </c>
      <c r="AC98" s="240">
        <f>Data_Junne!C72</f>
        <v>0.11249999999999999</v>
      </c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114"/>
    </row>
    <row r="99" spans="2:64" x14ac:dyDescent="0.2"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114"/>
    </row>
    <row r="100" spans="2:64" x14ac:dyDescent="0.2">
      <c r="B100" s="64" t="s">
        <v>99</v>
      </c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114"/>
    </row>
    <row r="101" spans="2:64" x14ac:dyDescent="0.2">
      <c r="B101" s="64" t="s">
        <v>108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114"/>
    </row>
    <row r="102" spans="2:64" x14ac:dyDescent="0.2">
      <c r="B102" s="236" t="str">
        <f>B89</f>
        <v>Air conditioners</v>
      </c>
      <c r="C102" s="65" t="s">
        <v>96</v>
      </c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240">
        <f>Data_Junne!E63</f>
        <v>0.09</v>
      </c>
      <c r="AE102" s="70">
        <f>AD102</f>
        <v>0.09</v>
      </c>
      <c r="AF102" s="70">
        <f t="shared" ref="AF102:AR102" si="109">AE102</f>
        <v>0.09</v>
      </c>
      <c r="AG102" s="70">
        <f t="shared" si="109"/>
        <v>0.09</v>
      </c>
      <c r="AH102" s="70">
        <f t="shared" si="109"/>
        <v>0.09</v>
      </c>
      <c r="AI102" s="70">
        <f t="shared" si="109"/>
        <v>0.09</v>
      </c>
      <c r="AJ102" s="70">
        <f t="shared" si="109"/>
        <v>0.09</v>
      </c>
      <c r="AK102" s="70">
        <f t="shared" si="109"/>
        <v>0.09</v>
      </c>
      <c r="AL102" s="70">
        <f t="shared" si="109"/>
        <v>0.09</v>
      </c>
      <c r="AM102" s="70">
        <f t="shared" si="109"/>
        <v>0.09</v>
      </c>
      <c r="AN102" s="70">
        <f t="shared" si="109"/>
        <v>0.09</v>
      </c>
      <c r="AO102" s="70">
        <f t="shared" si="109"/>
        <v>0.09</v>
      </c>
      <c r="AP102" s="70">
        <f t="shared" si="109"/>
        <v>0.09</v>
      </c>
      <c r="AQ102" s="70">
        <f t="shared" si="109"/>
        <v>0.09</v>
      </c>
      <c r="AR102" s="70">
        <f t="shared" si="109"/>
        <v>0.09</v>
      </c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114"/>
    </row>
    <row r="103" spans="2:64" x14ac:dyDescent="0.2">
      <c r="B103" s="236" t="str">
        <f t="shared" ref="B103:B111" si="110">B90</f>
        <v>MRI scanners</v>
      </c>
      <c r="C103" s="65" t="s">
        <v>96</v>
      </c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240">
        <f>Data_Junne!E64</f>
        <v>-0.08</v>
      </c>
      <c r="AE103" s="70">
        <f t="shared" ref="AE103:AR111" si="111">AD103</f>
        <v>-0.08</v>
      </c>
      <c r="AF103" s="70">
        <f t="shared" si="111"/>
        <v>-0.08</v>
      </c>
      <c r="AG103" s="70">
        <f t="shared" si="111"/>
        <v>-0.08</v>
      </c>
      <c r="AH103" s="70">
        <f t="shared" si="111"/>
        <v>-0.08</v>
      </c>
      <c r="AI103" s="70">
        <f t="shared" si="111"/>
        <v>-0.08</v>
      </c>
      <c r="AJ103" s="70">
        <f t="shared" si="111"/>
        <v>-0.08</v>
      </c>
      <c r="AK103" s="70">
        <f t="shared" si="111"/>
        <v>-0.08</v>
      </c>
      <c r="AL103" s="70">
        <f t="shared" si="111"/>
        <v>-0.08</v>
      </c>
      <c r="AM103" s="70">
        <f t="shared" si="111"/>
        <v>-0.08</v>
      </c>
      <c r="AN103" s="70">
        <f t="shared" si="111"/>
        <v>-0.08</v>
      </c>
      <c r="AO103" s="70">
        <f t="shared" si="111"/>
        <v>-0.08</v>
      </c>
      <c r="AP103" s="70">
        <f t="shared" si="111"/>
        <v>-0.08</v>
      </c>
      <c r="AQ103" s="70">
        <f t="shared" si="111"/>
        <v>-0.08</v>
      </c>
      <c r="AR103" s="70">
        <f t="shared" si="111"/>
        <v>-0.08</v>
      </c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114"/>
    </row>
    <row r="104" spans="2:64" x14ac:dyDescent="0.2">
      <c r="B104" s="236" t="str">
        <f t="shared" si="110"/>
        <v>HDD (motors)</v>
      </c>
      <c r="C104" s="65" t="s">
        <v>96</v>
      </c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240">
        <f>Data_Junne!E65</f>
        <v>-0.03</v>
      </c>
      <c r="AE104" s="70">
        <f t="shared" si="111"/>
        <v>-0.03</v>
      </c>
      <c r="AF104" s="70">
        <f t="shared" si="111"/>
        <v>-0.03</v>
      </c>
      <c r="AG104" s="70">
        <f t="shared" si="111"/>
        <v>-0.03</v>
      </c>
      <c r="AH104" s="70">
        <f t="shared" si="111"/>
        <v>-0.03</v>
      </c>
      <c r="AI104" s="70">
        <f t="shared" si="111"/>
        <v>-0.03</v>
      </c>
      <c r="AJ104" s="70">
        <f t="shared" si="111"/>
        <v>-0.03</v>
      </c>
      <c r="AK104" s="70">
        <f t="shared" si="111"/>
        <v>-0.03</v>
      </c>
      <c r="AL104" s="70">
        <f t="shared" si="111"/>
        <v>-0.03</v>
      </c>
      <c r="AM104" s="70">
        <f t="shared" si="111"/>
        <v>-0.03</v>
      </c>
      <c r="AN104" s="70">
        <f t="shared" si="111"/>
        <v>-0.03</v>
      </c>
      <c r="AO104" s="70">
        <f t="shared" si="111"/>
        <v>-0.03</v>
      </c>
      <c r="AP104" s="70">
        <f t="shared" si="111"/>
        <v>-0.03</v>
      </c>
      <c r="AQ104" s="70">
        <f t="shared" si="111"/>
        <v>-0.03</v>
      </c>
      <c r="AR104" s="70">
        <f t="shared" si="111"/>
        <v>-0.03</v>
      </c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114"/>
    </row>
    <row r="105" spans="2:64" x14ac:dyDescent="0.2">
      <c r="B105" s="236" t="str">
        <f t="shared" si="110"/>
        <v>Acoustic transducers (e.g. speakers)</v>
      </c>
      <c r="C105" s="65" t="s">
        <v>96</v>
      </c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240">
        <f>Data_Junne!E66</f>
        <v>-0.02</v>
      </c>
      <c r="AE105" s="70">
        <f t="shared" si="111"/>
        <v>-0.02</v>
      </c>
      <c r="AF105" s="70">
        <f t="shared" si="111"/>
        <v>-0.02</v>
      </c>
      <c r="AG105" s="70">
        <f t="shared" si="111"/>
        <v>-0.02</v>
      </c>
      <c r="AH105" s="70">
        <f t="shared" si="111"/>
        <v>-0.02</v>
      </c>
      <c r="AI105" s="70">
        <f t="shared" si="111"/>
        <v>-0.02</v>
      </c>
      <c r="AJ105" s="70">
        <f t="shared" si="111"/>
        <v>-0.02</v>
      </c>
      <c r="AK105" s="70">
        <f t="shared" si="111"/>
        <v>-0.02</v>
      </c>
      <c r="AL105" s="70">
        <f t="shared" si="111"/>
        <v>-0.02</v>
      </c>
      <c r="AM105" s="70">
        <f t="shared" si="111"/>
        <v>-0.02</v>
      </c>
      <c r="AN105" s="70">
        <f t="shared" si="111"/>
        <v>-0.02</v>
      </c>
      <c r="AO105" s="70">
        <f t="shared" si="111"/>
        <v>-0.02</v>
      </c>
      <c r="AP105" s="70">
        <f t="shared" si="111"/>
        <v>-0.02</v>
      </c>
      <c r="AQ105" s="70">
        <f t="shared" si="111"/>
        <v>-0.02</v>
      </c>
      <c r="AR105" s="70">
        <f t="shared" si="111"/>
        <v>-0.02</v>
      </c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114"/>
    </row>
    <row r="106" spans="2:64" x14ac:dyDescent="0.2">
      <c r="B106" s="236" t="str">
        <f t="shared" si="110"/>
        <v>Magnetic Separators</v>
      </c>
      <c r="C106" s="65" t="s">
        <v>96</v>
      </c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240">
        <f>Data_Junne!E67</f>
        <v>0.01</v>
      </c>
      <c r="AE106" s="70">
        <f t="shared" si="111"/>
        <v>0.01</v>
      </c>
      <c r="AF106" s="70">
        <f t="shared" si="111"/>
        <v>0.01</v>
      </c>
      <c r="AG106" s="70">
        <f t="shared" si="111"/>
        <v>0.01</v>
      </c>
      <c r="AH106" s="70">
        <f t="shared" si="111"/>
        <v>0.01</v>
      </c>
      <c r="AI106" s="70">
        <f t="shared" si="111"/>
        <v>0.01</v>
      </c>
      <c r="AJ106" s="70">
        <f t="shared" si="111"/>
        <v>0.01</v>
      </c>
      <c r="AK106" s="70">
        <f t="shared" si="111"/>
        <v>0.01</v>
      </c>
      <c r="AL106" s="70">
        <f t="shared" si="111"/>
        <v>0.01</v>
      </c>
      <c r="AM106" s="70">
        <f t="shared" si="111"/>
        <v>0.01</v>
      </c>
      <c r="AN106" s="70">
        <f t="shared" si="111"/>
        <v>0.01</v>
      </c>
      <c r="AO106" s="70">
        <f t="shared" si="111"/>
        <v>0.01</v>
      </c>
      <c r="AP106" s="70">
        <f t="shared" si="111"/>
        <v>0.01</v>
      </c>
      <c r="AQ106" s="70">
        <f t="shared" si="111"/>
        <v>0.01</v>
      </c>
      <c r="AR106" s="70">
        <f t="shared" si="111"/>
        <v>0.01</v>
      </c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114"/>
    </row>
    <row r="107" spans="2:64" x14ac:dyDescent="0.2">
      <c r="B107" s="236" t="str">
        <f t="shared" si="110"/>
        <v>Other generators</v>
      </c>
      <c r="C107" s="65" t="s">
        <v>96</v>
      </c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240">
        <f>Data_Junne!E68</f>
        <v>0</v>
      </c>
      <c r="AE107" s="70">
        <f t="shared" si="111"/>
        <v>0</v>
      </c>
      <c r="AF107" s="70">
        <f t="shared" si="111"/>
        <v>0</v>
      </c>
      <c r="AG107" s="70">
        <f t="shared" si="111"/>
        <v>0</v>
      </c>
      <c r="AH107" s="70">
        <f t="shared" si="111"/>
        <v>0</v>
      </c>
      <c r="AI107" s="70">
        <f t="shared" si="111"/>
        <v>0</v>
      </c>
      <c r="AJ107" s="70">
        <f t="shared" si="111"/>
        <v>0</v>
      </c>
      <c r="AK107" s="70">
        <f t="shared" si="111"/>
        <v>0</v>
      </c>
      <c r="AL107" s="70">
        <f t="shared" si="111"/>
        <v>0</v>
      </c>
      <c r="AM107" s="70">
        <f t="shared" si="111"/>
        <v>0</v>
      </c>
      <c r="AN107" s="70">
        <f t="shared" si="111"/>
        <v>0</v>
      </c>
      <c r="AO107" s="70">
        <f t="shared" si="111"/>
        <v>0</v>
      </c>
      <c r="AP107" s="70">
        <f t="shared" si="111"/>
        <v>0</v>
      </c>
      <c r="AQ107" s="70">
        <f t="shared" si="111"/>
        <v>0</v>
      </c>
      <c r="AR107" s="70">
        <f t="shared" si="111"/>
        <v>0</v>
      </c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114"/>
    </row>
    <row r="108" spans="2:64" x14ac:dyDescent="0.2">
      <c r="B108" s="236" t="str">
        <f t="shared" si="110"/>
        <v>Other motors</v>
      </c>
      <c r="C108" s="65" t="s">
        <v>96</v>
      </c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240">
        <f>Data_Junne!E69</f>
        <v>0.1</v>
      </c>
      <c r="AE108" s="70">
        <f t="shared" si="111"/>
        <v>0.1</v>
      </c>
      <c r="AF108" s="70">
        <f t="shared" si="111"/>
        <v>0.1</v>
      </c>
      <c r="AG108" s="70">
        <f t="shared" si="111"/>
        <v>0.1</v>
      </c>
      <c r="AH108" s="70">
        <f t="shared" si="111"/>
        <v>0.1</v>
      </c>
      <c r="AI108" s="70">
        <f t="shared" si="111"/>
        <v>0.1</v>
      </c>
      <c r="AJ108" s="70">
        <f t="shared" si="111"/>
        <v>0.1</v>
      </c>
      <c r="AK108" s="70">
        <f t="shared" si="111"/>
        <v>0.1</v>
      </c>
      <c r="AL108" s="70">
        <f t="shared" si="111"/>
        <v>0.1</v>
      </c>
      <c r="AM108" s="70">
        <f t="shared" si="111"/>
        <v>0.1</v>
      </c>
      <c r="AN108" s="70">
        <f t="shared" si="111"/>
        <v>0.1</v>
      </c>
      <c r="AO108" s="70">
        <f t="shared" si="111"/>
        <v>0.1</v>
      </c>
      <c r="AP108" s="70">
        <f t="shared" si="111"/>
        <v>0.1</v>
      </c>
      <c r="AQ108" s="70">
        <f t="shared" si="111"/>
        <v>0.1</v>
      </c>
      <c r="AR108" s="70">
        <f t="shared" si="111"/>
        <v>0.1</v>
      </c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114"/>
    </row>
    <row r="109" spans="2:64" x14ac:dyDescent="0.2">
      <c r="B109" s="236" t="str">
        <f t="shared" si="110"/>
        <v>Other NdFeB applications</v>
      </c>
      <c r="C109" s="65" t="s">
        <v>96</v>
      </c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240">
        <f>Data_Junne!E70</f>
        <v>0.08</v>
      </c>
      <c r="AE109" s="70">
        <f t="shared" si="111"/>
        <v>0.08</v>
      </c>
      <c r="AF109" s="70">
        <f t="shared" si="111"/>
        <v>0.08</v>
      </c>
      <c r="AG109" s="70">
        <f t="shared" si="111"/>
        <v>0.08</v>
      </c>
      <c r="AH109" s="70">
        <f t="shared" si="111"/>
        <v>0.08</v>
      </c>
      <c r="AI109" s="70">
        <f t="shared" si="111"/>
        <v>0.08</v>
      </c>
      <c r="AJ109" s="70">
        <f t="shared" si="111"/>
        <v>0.08</v>
      </c>
      <c r="AK109" s="70">
        <f t="shared" si="111"/>
        <v>0.08</v>
      </c>
      <c r="AL109" s="70">
        <f t="shared" si="111"/>
        <v>0.08</v>
      </c>
      <c r="AM109" s="70">
        <f t="shared" si="111"/>
        <v>0.08</v>
      </c>
      <c r="AN109" s="70">
        <f t="shared" si="111"/>
        <v>0.08</v>
      </c>
      <c r="AO109" s="70">
        <f t="shared" si="111"/>
        <v>0.08</v>
      </c>
      <c r="AP109" s="70">
        <f t="shared" si="111"/>
        <v>0.08</v>
      </c>
      <c r="AQ109" s="70">
        <f t="shared" si="111"/>
        <v>0.08</v>
      </c>
      <c r="AR109" s="70">
        <f t="shared" si="111"/>
        <v>0.08</v>
      </c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114"/>
    </row>
    <row r="110" spans="2:64" x14ac:dyDescent="0.2">
      <c r="B110" s="236" t="str">
        <f t="shared" si="110"/>
        <v>Ceramics and glasses</v>
      </c>
      <c r="C110" s="65" t="s">
        <v>96</v>
      </c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240">
        <f>Data_Junne!E71</f>
        <v>2.5000000000000001E-2</v>
      </c>
      <c r="AE110" s="70">
        <f t="shared" si="111"/>
        <v>2.5000000000000001E-2</v>
      </c>
      <c r="AF110" s="70">
        <f t="shared" si="111"/>
        <v>2.5000000000000001E-2</v>
      </c>
      <c r="AG110" s="70">
        <f t="shared" si="111"/>
        <v>2.5000000000000001E-2</v>
      </c>
      <c r="AH110" s="70">
        <f t="shared" si="111"/>
        <v>2.5000000000000001E-2</v>
      </c>
      <c r="AI110" s="70">
        <f t="shared" si="111"/>
        <v>2.5000000000000001E-2</v>
      </c>
      <c r="AJ110" s="70">
        <f t="shared" si="111"/>
        <v>2.5000000000000001E-2</v>
      </c>
      <c r="AK110" s="70">
        <f t="shared" si="111"/>
        <v>2.5000000000000001E-2</v>
      </c>
      <c r="AL110" s="70">
        <f t="shared" si="111"/>
        <v>2.5000000000000001E-2</v>
      </c>
      <c r="AM110" s="70">
        <f t="shared" si="111"/>
        <v>2.5000000000000001E-2</v>
      </c>
      <c r="AN110" s="70">
        <f t="shared" si="111"/>
        <v>2.5000000000000001E-2</v>
      </c>
      <c r="AO110" s="70">
        <f t="shared" si="111"/>
        <v>2.5000000000000001E-2</v>
      </c>
      <c r="AP110" s="70">
        <f t="shared" si="111"/>
        <v>2.5000000000000001E-2</v>
      </c>
      <c r="AQ110" s="70">
        <f t="shared" si="111"/>
        <v>2.5000000000000001E-2</v>
      </c>
      <c r="AR110" s="70">
        <f t="shared" si="111"/>
        <v>2.5000000000000001E-2</v>
      </c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114"/>
    </row>
    <row r="111" spans="2:64" x14ac:dyDescent="0.2">
      <c r="B111" s="236" t="str">
        <f t="shared" si="110"/>
        <v>Other applications</v>
      </c>
      <c r="C111" s="65" t="s">
        <v>96</v>
      </c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240">
        <f>Data_Junne!E72</f>
        <v>2.5000000000000001E-2</v>
      </c>
      <c r="AE111" s="70">
        <f t="shared" si="111"/>
        <v>2.5000000000000001E-2</v>
      </c>
      <c r="AF111" s="70">
        <f t="shared" si="111"/>
        <v>2.5000000000000001E-2</v>
      </c>
      <c r="AG111" s="70">
        <f t="shared" si="111"/>
        <v>2.5000000000000001E-2</v>
      </c>
      <c r="AH111" s="70">
        <f t="shared" si="111"/>
        <v>2.5000000000000001E-2</v>
      </c>
      <c r="AI111" s="70">
        <f t="shared" si="111"/>
        <v>2.5000000000000001E-2</v>
      </c>
      <c r="AJ111" s="70">
        <f t="shared" si="111"/>
        <v>2.5000000000000001E-2</v>
      </c>
      <c r="AK111" s="70">
        <f t="shared" si="111"/>
        <v>2.5000000000000001E-2</v>
      </c>
      <c r="AL111" s="70">
        <f t="shared" si="111"/>
        <v>2.5000000000000001E-2</v>
      </c>
      <c r="AM111" s="70">
        <f t="shared" si="111"/>
        <v>2.5000000000000001E-2</v>
      </c>
      <c r="AN111" s="70">
        <f t="shared" si="111"/>
        <v>2.5000000000000001E-2</v>
      </c>
      <c r="AO111" s="70">
        <f t="shared" si="111"/>
        <v>2.5000000000000001E-2</v>
      </c>
      <c r="AP111" s="70">
        <f t="shared" si="111"/>
        <v>2.5000000000000001E-2</v>
      </c>
      <c r="AQ111" s="70">
        <f t="shared" si="111"/>
        <v>2.5000000000000001E-2</v>
      </c>
      <c r="AR111" s="70">
        <f t="shared" si="111"/>
        <v>2.5000000000000001E-2</v>
      </c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114"/>
    </row>
    <row r="112" spans="2:64" x14ac:dyDescent="0.2">
      <c r="B112" s="64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114"/>
    </row>
    <row r="113" spans="2:64" x14ac:dyDescent="0.2">
      <c r="B113" s="64" t="s">
        <v>141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114"/>
    </row>
    <row r="114" spans="2:64" x14ac:dyDescent="0.2">
      <c r="B114" s="236" t="str">
        <f>B89</f>
        <v>Air conditioners</v>
      </c>
      <c r="C114" s="65" t="s">
        <v>2</v>
      </c>
      <c r="D114" s="74">
        <f>D$83*D89</f>
        <v>225.25045526792096</v>
      </c>
      <c r="E114" s="74">
        <f t="shared" ref="E114:AC123" si="112">E$83*E89</f>
        <v>231.7897208375355</v>
      </c>
      <c r="F114" s="74">
        <f t="shared" si="112"/>
        <v>235.07877551536106</v>
      </c>
      <c r="G114" s="74">
        <f t="shared" si="112"/>
        <v>239.23477308718765</v>
      </c>
      <c r="H114" s="74">
        <f t="shared" si="112"/>
        <v>243.827415</v>
      </c>
      <c r="I114" s="74">
        <f t="shared" si="112"/>
        <v>302.93455699115043</v>
      </c>
      <c r="J114" s="74">
        <f t="shared" si="112"/>
        <v>322.46374153846153</v>
      </c>
      <c r="K114" s="74">
        <f t="shared" si="112"/>
        <v>303.96960373887237</v>
      </c>
      <c r="L114" s="74">
        <f t="shared" si="112"/>
        <v>293.01592821428568</v>
      </c>
      <c r="M114" s="74">
        <f t="shared" si="112"/>
        <v>314.60873910447759</v>
      </c>
      <c r="N114" s="74">
        <f t="shared" si="112"/>
        <v>321.32294999999999</v>
      </c>
      <c r="O114" s="74">
        <f t="shared" si="112"/>
        <v>322.28788378378374</v>
      </c>
      <c r="P114" s="74">
        <f t="shared" si="112"/>
        <v>380.55477090361444</v>
      </c>
      <c r="Q114" s="74">
        <f t="shared" si="112"/>
        <v>384.81092864048338</v>
      </c>
      <c r="R114" s="74">
        <f t="shared" si="112"/>
        <v>397.27201090909091</v>
      </c>
      <c r="S114" s="74">
        <f t="shared" si="112"/>
        <v>480.51942674772039</v>
      </c>
      <c r="T114" s="74">
        <f t="shared" si="112"/>
        <v>481.98442499999999</v>
      </c>
      <c r="U114" s="74">
        <f t="shared" si="112"/>
        <v>487.38893944954123</v>
      </c>
      <c r="V114" s="74">
        <f t="shared" si="112"/>
        <v>488.88399754601221</v>
      </c>
      <c r="W114" s="74">
        <f t="shared" si="112"/>
        <v>525.980952</v>
      </c>
      <c r="X114" s="74">
        <f t="shared" si="112"/>
        <v>527.60435000000007</v>
      </c>
      <c r="Y114" s="74">
        <f t="shared" si="112"/>
        <v>441.69470526315786</v>
      </c>
      <c r="Z114" s="74">
        <f t="shared" si="112"/>
        <v>449.54562162162159</v>
      </c>
      <c r="AA114" s="74">
        <f t="shared" si="112"/>
        <v>462.03299999999996</v>
      </c>
      <c r="AB114" s="74">
        <f t="shared" si="112"/>
        <v>531.39795428571426</v>
      </c>
      <c r="AC114" s="74">
        <f t="shared" si="112"/>
        <v>578.15894117647065</v>
      </c>
      <c r="AD114" s="74">
        <f>AC114*(1+AD102)</f>
        <v>630.19324588235304</v>
      </c>
      <c r="AE114" s="74">
        <f t="shared" ref="AE114:AR114" si="113">AD114*(1+AE102)</f>
        <v>686.91063801176483</v>
      </c>
      <c r="AF114" s="74">
        <f t="shared" si="113"/>
        <v>748.7325954328237</v>
      </c>
      <c r="AG114" s="74">
        <f t="shared" si="113"/>
        <v>816.11852902177793</v>
      </c>
      <c r="AH114" s="74">
        <f t="shared" si="113"/>
        <v>889.56919663373799</v>
      </c>
      <c r="AI114" s="74">
        <f t="shared" si="113"/>
        <v>969.63042433077453</v>
      </c>
      <c r="AJ114" s="74">
        <f t="shared" si="113"/>
        <v>1056.8971625205443</v>
      </c>
      <c r="AK114" s="74">
        <f t="shared" si="113"/>
        <v>1152.0179071473933</v>
      </c>
      <c r="AL114" s="74">
        <f t="shared" si="113"/>
        <v>1255.6995187906589</v>
      </c>
      <c r="AM114" s="74">
        <f t="shared" si="113"/>
        <v>1368.7124754818183</v>
      </c>
      <c r="AN114" s="74">
        <f t="shared" si="113"/>
        <v>1491.896598275182</v>
      </c>
      <c r="AO114" s="74">
        <f t="shared" si="113"/>
        <v>1626.1672921199486</v>
      </c>
      <c r="AP114" s="74">
        <f t="shared" si="113"/>
        <v>1772.5223484107441</v>
      </c>
      <c r="AQ114" s="74">
        <f t="shared" si="113"/>
        <v>1932.0493597677112</v>
      </c>
      <c r="AR114" s="74">
        <f t="shared" si="113"/>
        <v>2105.9338021468052</v>
      </c>
      <c r="AS114" s="74">
        <f t="shared" ref="AS114:BL114" si="114">AR114*(1+AS$85)</f>
        <v>2173.2490225320344</v>
      </c>
      <c r="AT114" s="74">
        <f t="shared" si="114"/>
        <v>2242.7159434554728</v>
      </c>
      <c r="AU114" s="74">
        <f t="shared" si="114"/>
        <v>2314.4033430504996</v>
      </c>
      <c r="AV114" s="74">
        <f t="shared" si="114"/>
        <v>2388.3821979123845</v>
      </c>
      <c r="AW114" s="74">
        <f t="shared" si="114"/>
        <v>2464.7257533711249</v>
      </c>
      <c r="AX114" s="74">
        <f t="shared" si="114"/>
        <v>2543.509596010525</v>
      </c>
      <c r="AY114" s="74">
        <f t="shared" si="114"/>
        <v>2624.811728505314</v>
      </c>
      <c r="AZ114" s="74">
        <f t="shared" si="114"/>
        <v>2708.7126468503971</v>
      </c>
      <c r="BA114" s="74">
        <f t="shared" si="114"/>
        <v>2795.2954200587078</v>
      </c>
      <c r="BB114" s="74">
        <f t="shared" si="114"/>
        <v>2884.6457724065622</v>
      </c>
      <c r="BC114" s="74">
        <f t="shared" si="114"/>
        <v>2976.8521683079521</v>
      </c>
      <c r="BD114" s="74">
        <f t="shared" si="114"/>
        <v>3072.0058999018042</v>
      </c>
      <c r="BE114" s="74">
        <f t="shared" si="114"/>
        <v>3170.2011774389275</v>
      </c>
      <c r="BF114" s="74">
        <f t="shared" si="114"/>
        <v>3271.5352225581378</v>
      </c>
      <c r="BG114" s="74">
        <f t="shared" si="114"/>
        <v>3376.108364543913</v>
      </c>
      <c r="BH114" s="74">
        <f t="shared" si="114"/>
        <v>3484.0241396608781</v>
      </c>
      <c r="BI114" s="74">
        <f t="shared" si="114"/>
        <v>3595.3893936634736</v>
      </c>
      <c r="BJ114" s="74">
        <f t="shared" si="114"/>
        <v>3710.3143875822998</v>
      </c>
      <c r="BK114" s="74">
        <f t="shared" si="114"/>
        <v>3828.9129068918724</v>
      </c>
      <c r="BL114" s="116">
        <f t="shared" si="114"/>
        <v>3951.3023741678753</v>
      </c>
    </row>
    <row r="115" spans="2:64" x14ac:dyDescent="0.2">
      <c r="B115" s="236" t="str">
        <f t="shared" ref="B115:B123" si="115">B90</f>
        <v>MRI scanners</v>
      </c>
      <c r="C115" s="65" t="s">
        <v>2</v>
      </c>
      <c r="D115" s="74">
        <f t="shared" ref="D115:S123" si="116">D$83*D90</f>
        <v>112.62522763396048</v>
      </c>
      <c r="E115" s="74">
        <f t="shared" si="116"/>
        <v>115.89486041876775</v>
      </c>
      <c r="F115" s="74">
        <f t="shared" si="116"/>
        <v>117.53938775768053</v>
      </c>
      <c r="G115" s="74">
        <f t="shared" si="116"/>
        <v>119.61738654359382</v>
      </c>
      <c r="H115" s="74">
        <f t="shared" si="116"/>
        <v>121.9137075</v>
      </c>
      <c r="I115" s="74">
        <f t="shared" si="116"/>
        <v>151.46727849557521</v>
      </c>
      <c r="J115" s="74">
        <f t="shared" si="116"/>
        <v>161.23187076923077</v>
      </c>
      <c r="K115" s="74">
        <f t="shared" si="116"/>
        <v>151.98480186943618</v>
      </c>
      <c r="L115" s="74">
        <f t="shared" si="116"/>
        <v>146.50796410714284</v>
      </c>
      <c r="M115" s="74">
        <f t="shared" si="116"/>
        <v>157.3043695522388</v>
      </c>
      <c r="N115" s="74">
        <f t="shared" si="116"/>
        <v>160.661475</v>
      </c>
      <c r="O115" s="74">
        <f t="shared" si="116"/>
        <v>161.14394189189187</v>
      </c>
      <c r="P115" s="74">
        <f t="shared" si="116"/>
        <v>190.27738545180722</v>
      </c>
      <c r="Q115" s="74">
        <f t="shared" si="116"/>
        <v>192.40546432024169</v>
      </c>
      <c r="R115" s="74">
        <f t="shared" si="116"/>
        <v>198.63600545454545</v>
      </c>
      <c r="S115" s="74">
        <f t="shared" si="116"/>
        <v>240.25971337386019</v>
      </c>
      <c r="T115" s="74">
        <f t="shared" si="112"/>
        <v>240.99221249999999</v>
      </c>
      <c r="U115" s="74">
        <f t="shared" si="112"/>
        <v>243.69446972477061</v>
      </c>
      <c r="V115" s="74">
        <f t="shared" si="112"/>
        <v>244.44199877300611</v>
      </c>
      <c r="W115" s="74">
        <f t="shared" si="112"/>
        <v>262.990476</v>
      </c>
      <c r="X115" s="74">
        <f t="shared" si="112"/>
        <v>263.80217500000003</v>
      </c>
      <c r="Y115" s="74">
        <f t="shared" si="112"/>
        <v>220.84735263157893</v>
      </c>
      <c r="Z115" s="74">
        <f t="shared" si="112"/>
        <v>224.7728108108108</v>
      </c>
      <c r="AA115" s="74">
        <f t="shared" si="112"/>
        <v>231.01649999999998</v>
      </c>
      <c r="AB115" s="74">
        <f t="shared" si="112"/>
        <v>265.69897714285713</v>
      </c>
      <c r="AC115" s="74">
        <f t="shared" si="112"/>
        <v>289.07947058823532</v>
      </c>
      <c r="AD115" s="74">
        <f t="shared" ref="AD115:AR115" si="117">AC115*(1+AD103)</f>
        <v>265.95311294117653</v>
      </c>
      <c r="AE115" s="74">
        <f t="shared" si="117"/>
        <v>244.67686390588241</v>
      </c>
      <c r="AF115" s="74">
        <f t="shared" si="117"/>
        <v>225.10271479341182</v>
      </c>
      <c r="AG115" s="74">
        <f t="shared" si="117"/>
        <v>207.09449760993888</v>
      </c>
      <c r="AH115" s="74">
        <f t="shared" si="117"/>
        <v>190.52693780114379</v>
      </c>
      <c r="AI115" s="74">
        <f t="shared" si="117"/>
        <v>175.2847827770523</v>
      </c>
      <c r="AJ115" s="74">
        <f t="shared" si="117"/>
        <v>161.26200015488811</v>
      </c>
      <c r="AK115" s="74">
        <f t="shared" si="117"/>
        <v>148.36104014249707</v>
      </c>
      <c r="AL115" s="74">
        <f t="shared" si="117"/>
        <v>136.49215693109733</v>
      </c>
      <c r="AM115" s="74">
        <f t="shared" si="117"/>
        <v>125.57278437660955</v>
      </c>
      <c r="AN115" s="74">
        <f t="shared" si="117"/>
        <v>115.52696162648078</v>
      </c>
      <c r="AO115" s="74">
        <f t="shared" si="117"/>
        <v>106.28480469636233</v>
      </c>
      <c r="AP115" s="74">
        <f t="shared" si="117"/>
        <v>97.782020320653345</v>
      </c>
      <c r="AQ115" s="74">
        <f t="shared" si="117"/>
        <v>89.959458695001075</v>
      </c>
      <c r="AR115" s="74">
        <f t="shared" si="117"/>
        <v>82.762701999400988</v>
      </c>
      <c r="AS115" s="74">
        <f t="shared" ref="AS115:BL115" si="118">AR115*(1+AS$85)</f>
        <v>85.408174292541176</v>
      </c>
      <c r="AT115" s="74">
        <f t="shared" si="118"/>
        <v>88.138207909619567</v>
      </c>
      <c r="AU115" s="74">
        <f t="shared" si="118"/>
        <v>90.955505815065123</v>
      </c>
      <c r="AV115" s="74">
        <f t="shared" si="118"/>
        <v>93.862857372340855</v>
      </c>
      <c r="AW115" s="74">
        <f t="shared" si="118"/>
        <v>96.863141105649774</v>
      </c>
      <c r="AX115" s="74">
        <f t="shared" si="118"/>
        <v>99.959327549917617</v>
      </c>
      <c r="AY115" s="74">
        <f t="shared" si="118"/>
        <v>103.15448219187391</v>
      </c>
      <c r="AZ115" s="74">
        <f t="shared" si="118"/>
        <v>106.45176850514338</v>
      </c>
      <c r="BA115" s="74">
        <f t="shared" si="118"/>
        <v>109.85445108235271</v>
      </c>
      <c r="BB115" s="74">
        <f t="shared" si="118"/>
        <v>113.36589886735362</v>
      </c>
      <c r="BC115" s="74">
        <f t="shared" si="118"/>
        <v>116.98958849076257</v>
      </c>
      <c r="BD115" s="74">
        <f t="shared" si="118"/>
        <v>120.72910771211936</v>
      </c>
      <c r="BE115" s="74">
        <f t="shared" si="118"/>
        <v>124.5881589720729</v>
      </c>
      <c r="BF115" s="74">
        <f t="shared" si="118"/>
        <v>128.57056305811093</v>
      </c>
      <c r="BG115" s="74">
        <f t="shared" si="118"/>
        <v>132.68026288746313</v>
      </c>
      <c r="BH115" s="74">
        <f t="shared" si="118"/>
        <v>136.92132741092297</v>
      </c>
      <c r="BI115" s="74">
        <f t="shared" si="118"/>
        <v>141.2979556414536</v>
      </c>
      <c r="BJ115" s="74">
        <f t="shared" si="118"/>
        <v>145.81448081156611</v>
      </c>
      <c r="BK115" s="74">
        <f t="shared" si="118"/>
        <v>150.47537466358668</v>
      </c>
      <c r="BL115" s="116">
        <f t="shared" si="118"/>
        <v>155.28525187706006</v>
      </c>
    </row>
    <row r="116" spans="2:64" x14ac:dyDescent="0.2">
      <c r="B116" s="236" t="str">
        <f t="shared" si="115"/>
        <v>HDD (motors)</v>
      </c>
      <c r="C116" s="65" t="s">
        <v>2</v>
      </c>
      <c r="D116" s="74">
        <f t="shared" si="116"/>
        <v>1576.7531868754468</v>
      </c>
      <c r="E116" s="74">
        <f t="shared" si="112"/>
        <v>1622.5280458627487</v>
      </c>
      <c r="F116" s="74">
        <f t="shared" si="112"/>
        <v>1645.5514286075277</v>
      </c>
      <c r="G116" s="74">
        <f t="shared" si="112"/>
        <v>1674.6434116103137</v>
      </c>
      <c r="H116" s="74">
        <f t="shared" si="112"/>
        <v>1706.7919050000003</v>
      </c>
      <c r="I116" s="74">
        <f t="shared" si="112"/>
        <v>2120.5418989380532</v>
      </c>
      <c r="J116" s="74">
        <f t="shared" si="112"/>
        <v>2257.2461907692309</v>
      </c>
      <c r="K116" s="74">
        <f t="shared" si="112"/>
        <v>2127.7872261721072</v>
      </c>
      <c r="L116" s="74">
        <f t="shared" si="112"/>
        <v>2051.1114975</v>
      </c>
      <c r="M116" s="74">
        <f t="shared" si="112"/>
        <v>2202.2611737313437</v>
      </c>
      <c r="N116" s="74">
        <f t="shared" si="112"/>
        <v>2249.2606500000002</v>
      </c>
      <c r="O116" s="74">
        <f t="shared" si="112"/>
        <v>2256.0151864864865</v>
      </c>
      <c r="P116" s="74">
        <f t="shared" si="112"/>
        <v>2663.8833963253014</v>
      </c>
      <c r="Q116" s="74">
        <f t="shared" si="112"/>
        <v>2693.6765004833842</v>
      </c>
      <c r="R116" s="74">
        <f t="shared" si="112"/>
        <v>2780.9040763636367</v>
      </c>
      <c r="S116" s="74">
        <f t="shared" si="112"/>
        <v>3363.6359872340436</v>
      </c>
      <c r="T116" s="74">
        <f t="shared" si="112"/>
        <v>3373.8909750000003</v>
      </c>
      <c r="U116" s="74">
        <f t="shared" si="112"/>
        <v>3411.7225761467889</v>
      </c>
      <c r="V116" s="74">
        <f t="shared" si="112"/>
        <v>3422.1879828220858</v>
      </c>
      <c r="W116" s="74">
        <f t="shared" si="112"/>
        <v>3681.866664000001</v>
      </c>
      <c r="X116" s="74">
        <f t="shared" si="112"/>
        <v>3693.2304500000009</v>
      </c>
      <c r="Y116" s="74">
        <f t="shared" si="112"/>
        <v>3091.8629368421057</v>
      </c>
      <c r="Z116" s="74">
        <f t="shared" si="112"/>
        <v>3146.819351351352</v>
      </c>
      <c r="AA116" s="74">
        <f t="shared" si="112"/>
        <v>3234.2310000000002</v>
      </c>
      <c r="AB116" s="74">
        <f t="shared" si="112"/>
        <v>3719.7856800000009</v>
      </c>
      <c r="AC116" s="74">
        <f t="shared" si="112"/>
        <v>4047.1125882352949</v>
      </c>
      <c r="AD116" s="74">
        <f t="shared" ref="AD116:AR116" si="119">AC116*(1+AD104)</f>
        <v>3925.6992105882359</v>
      </c>
      <c r="AE116" s="74">
        <f t="shared" si="119"/>
        <v>3807.9282342705887</v>
      </c>
      <c r="AF116" s="74">
        <f t="shared" si="119"/>
        <v>3693.6903872424709</v>
      </c>
      <c r="AG116" s="74">
        <f t="shared" si="119"/>
        <v>3582.8796756251968</v>
      </c>
      <c r="AH116" s="74">
        <f t="shared" si="119"/>
        <v>3475.3932853564406</v>
      </c>
      <c r="AI116" s="74">
        <f t="shared" si="119"/>
        <v>3371.1314867957472</v>
      </c>
      <c r="AJ116" s="74">
        <f t="shared" si="119"/>
        <v>3269.9975421918748</v>
      </c>
      <c r="AK116" s="74">
        <f t="shared" si="119"/>
        <v>3171.8976159261183</v>
      </c>
      <c r="AL116" s="74">
        <f t="shared" si="119"/>
        <v>3076.7406874483345</v>
      </c>
      <c r="AM116" s="74">
        <f t="shared" si="119"/>
        <v>2984.4384668248845</v>
      </c>
      <c r="AN116" s="74">
        <f t="shared" si="119"/>
        <v>2894.9053128201381</v>
      </c>
      <c r="AO116" s="74">
        <f t="shared" si="119"/>
        <v>2808.0581534355338</v>
      </c>
      <c r="AP116" s="74">
        <f t="shared" si="119"/>
        <v>2723.8164088324675</v>
      </c>
      <c r="AQ116" s="74">
        <f t="shared" si="119"/>
        <v>2642.1019165674934</v>
      </c>
      <c r="AR116" s="74">
        <f t="shared" si="119"/>
        <v>2562.8388590704685</v>
      </c>
      <c r="AS116" s="74">
        <f t="shared" ref="AS116:BL116" si="120">AR116*(1+AS$85)</f>
        <v>2644.7588427063702</v>
      </c>
      <c r="AT116" s="74">
        <f t="shared" si="120"/>
        <v>2729.2973615245187</v>
      </c>
      <c r="AU116" s="74">
        <f t="shared" si="120"/>
        <v>2816.5381158163009</v>
      </c>
      <c r="AV116" s="74">
        <f t="shared" si="120"/>
        <v>2906.5674813150154</v>
      </c>
      <c r="AW116" s="74">
        <f t="shared" si="120"/>
        <v>2999.4745947151646</v>
      </c>
      <c r="AX116" s="74">
        <f t="shared" si="120"/>
        <v>3095.3514419253279</v>
      </c>
      <c r="AY116" s="74">
        <f t="shared" si="120"/>
        <v>3194.2929491419995</v>
      </c>
      <c r="AZ116" s="74">
        <f t="shared" si="120"/>
        <v>3296.3970768345603</v>
      </c>
      <c r="BA116" s="74">
        <f t="shared" si="120"/>
        <v>3401.7649167344375</v>
      </c>
      <c r="BB116" s="74">
        <f t="shared" si="120"/>
        <v>3510.5007919244767</v>
      </c>
      <c r="BC116" s="74">
        <f t="shared" si="120"/>
        <v>3622.712360127628</v>
      </c>
      <c r="BD116" s="74">
        <f t="shared" si="120"/>
        <v>3738.5107202972063</v>
      </c>
      <c r="BE116" s="74">
        <f t="shared" si="120"/>
        <v>3858.0105226142618</v>
      </c>
      <c r="BF116" s="74">
        <f t="shared" si="120"/>
        <v>3981.3300820009667</v>
      </c>
      <c r="BG116" s="74">
        <f t="shared" si="120"/>
        <v>4108.5914952624053</v>
      </c>
      <c r="BH116" s="74">
        <f t="shared" si="120"/>
        <v>4239.9207619727495</v>
      </c>
      <c r="BI116" s="74">
        <f t="shared" si="120"/>
        <v>4375.4479092255051</v>
      </c>
      <c r="BJ116" s="74">
        <f t="shared" si="120"/>
        <v>4515.3071203713425</v>
      </c>
      <c r="BK116" s="74">
        <f t="shared" si="120"/>
        <v>4659.6368678709759</v>
      </c>
      <c r="BL116" s="116">
        <f t="shared" si="120"/>
        <v>4808.5800503946248</v>
      </c>
    </row>
    <row r="117" spans="2:64" x14ac:dyDescent="0.2">
      <c r="B117" s="236" t="str">
        <f t="shared" si="115"/>
        <v>Acoustic transducers (e.g. speakers)</v>
      </c>
      <c r="C117" s="65" t="s">
        <v>2</v>
      </c>
      <c r="D117" s="74">
        <f t="shared" si="116"/>
        <v>675.75136580376284</v>
      </c>
      <c r="E117" s="74">
        <f t="shared" si="112"/>
        <v>695.36916251260652</v>
      </c>
      <c r="F117" s="74">
        <f t="shared" si="112"/>
        <v>705.23632654608321</v>
      </c>
      <c r="G117" s="74">
        <f t="shared" si="112"/>
        <v>717.704319261563</v>
      </c>
      <c r="H117" s="74">
        <f t="shared" si="112"/>
        <v>731.48224500000003</v>
      </c>
      <c r="I117" s="74">
        <f t="shared" si="112"/>
        <v>908.80367097345129</v>
      </c>
      <c r="J117" s="74">
        <f t="shared" si="112"/>
        <v>967.39122461538454</v>
      </c>
      <c r="K117" s="74">
        <f t="shared" si="112"/>
        <v>911.90881121661721</v>
      </c>
      <c r="L117" s="74">
        <f t="shared" si="112"/>
        <v>879.0477846428571</v>
      </c>
      <c r="M117" s="74">
        <f t="shared" si="112"/>
        <v>943.82621731343283</v>
      </c>
      <c r="N117" s="74">
        <f t="shared" si="112"/>
        <v>963.96884999999997</v>
      </c>
      <c r="O117" s="74">
        <f t="shared" si="112"/>
        <v>966.86365135135122</v>
      </c>
      <c r="P117" s="74">
        <f t="shared" si="112"/>
        <v>1141.6643127108434</v>
      </c>
      <c r="Q117" s="74">
        <f t="shared" si="112"/>
        <v>1154.4327859214502</v>
      </c>
      <c r="R117" s="74">
        <f t="shared" si="112"/>
        <v>1191.8160327272728</v>
      </c>
      <c r="S117" s="74">
        <f t="shared" si="112"/>
        <v>1441.5582802431613</v>
      </c>
      <c r="T117" s="74">
        <f t="shared" si="112"/>
        <v>1445.9532750000001</v>
      </c>
      <c r="U117" s="74">
        <f t="shared" si="112"/>
        <v>1462.1668183486238</v>
      </c>
      <c r="V117" s="74">
        <f t="shared" si="112"/>
        <v>1466.6519926380367</v>
      </c>
      <c r="W117" s="74">
        <f t="shared" si="112"/>
        <v>1577.9428560000001</v>
      </c>
      <c r="X117" s="74">
        <f t="shared" si="112"/>
        <v>1582.8130500000002</v>
      </c>
      <c r="Y117" s="74">
        <f t="shared" si="112"/>
        <v>1325.0841157894736</v>
      </c>
      <c r="Z117" s="74">
        <f t="shared" si="112"/>
        <v>1348.6368648648649</v>
      </c>
      <c r="AA117" s="74">
        <f t="shared" si="112"/>
        <v>1386.0989999999999</v>
      </c>
      <c r="AB117" s="74">
        <f t="shared" si="112"/>
        <v>1594.1938628571429</v>
      </c>
      <c r="AC117" s="74">
        <f t="shared" si="112"/>
        <v>1734.4768235294121</v>
      </c>
      <c r="AD117" s="74">
        <f t="shared" ref="AD117:AR117" si="121">AC117*(1+AD105)</f>
        <v>1699.7872870588237</v>
      </c>
      <c r="AE117" s="74">
        <f t="shared" si="121"/>
        <v>1665.7915413176472</v>
      </c>
      <c r="AF117" s="74">
        <f t="shared" si="121"/>
        <v>1632.4757104912942</v>
      </c>
      <c r="AG117" s="74">
        <f t="shared" si="121"/>
        <v>1599.8261962814684</v>
      </c>
      <c r="AH117" s="74">
        <f t="shared" si="121"/>
        <v>1567.829672355839</v>
      </c>
      <c r="AI117" s="74">
        <f t="shared" si="121"/>
        <v>1536.4730789087221</v>
      </c>
      <c r="AJ117" s="74">
        <f t="shared" si="121"/>
        <v>1505.7436173305475</v>
      </c>
      <c r="AK117" s="74">
        <f t="shared" si="121"/>
        <v>1475.6287449839365</v>
      </c>
      <c r="AL117" s="74">
        <f t="shared" si="121"/>
        <v>1446.1161700842576</v>
      </c>
      <c r="AM117" s="74">
        <f t="shared" si="121"/>
        <v>1417.1938466825725</v>
      </c>
      <c r="AN117" s="74">
        <f t="shared" si="121"/>
        <v>1388.849969748921</v>
      </c>
      <c r="AO117" s="74">
        <f t="shared" si="121"/>
        <v>1361.0729703539425</v>
      </c>
      <c r="AP117" s="74">
        <f t="shared" si="121"/>
        <v>1333.8515109468638</v>
      </c>
      <c r="AQ117" s="74">
        <f t="shared" si="121"/>
        <v>1307.1744807279265</v>
      </c>
      <c r="AR117" s="74">
        <f t="shared" si="121"/>
        <v>1281.0309911133679</v>
      </c>
      <c r="AS117" s="74">
        <f t="shared" ref="AS117:BL117" si="122">AR117*(1+AS$85)</f>
        <v>1321.9785666730547</v>
      </c>
      <c r="AT117" s="74">
        <f t="shared" si="122"/>
        <v>1364.2350129437921</v>
      </c>
      <c r="AU117" s="74">
        <f t="shared" si="122"/>
        <v>1407.8421673851813</v>
      </c>
      <c r="AV117" s="74">
        <f t="shared" si="122"/>
        <v>1452.8432047722747</v>
      </c>
      <c r="AW117" s="74">
        <f t="shared" si="122"/>
        <v>1499.2826799422596</v>
      </c>
      <c r="AX117" s="74">
        <f t="shared" si="122"/>
        <v>1547.2065719075185</v>
      </c>
      <c r="AY117" s="74">
        <f t="shared" si="122"/>
        <v>1596.6623293787447</v>
      </c>
      <c r="AZ117" s="74">
        <f t="shared" si="122"/>
        <v>1647.6989177431833</v>
      </c>
      <c r="BA117" s="74">
        <f t="shared" si="122"/>
        <v>1700.3668675445106</v>
      </c>
      <c r="BB117" s="74">
        <f t="shared" si="122"/>
        <v>1754.7183245123501</v>
      </c>
      <c r="BC117" s="74">
        <f t="shared" si="122"/>
        <v>1810.8071011909606</v>
      </c>
      <c r="BD117" s="74">
        <f t="shared" si="122"/>
        <v>1868.6887302182106</v>
      </c>
      <c r="BE117" s="74">
        <f t="shared" si="122"/>
        <v>1928.4205193075925</v>
      </c>
      <c r="BF117" s="74">
        <f t="shared" si="122"/>
        <v>1990.0616079877102</v>
      </c>
      <c r="BG117" s="74">
        <f t="shared" si="122"/>
        <v>2053.6730261554203</v>
      </c>
      <c r="BH117" s="74">
        <f t="shared" si="122"/>
        <v>2119.3177545005974</v>
      </c>
      <c r="BI117" s="74">
        <f t="shared" si="122"/>
        <v>2187.0607868623488</v>
      </c>
      <c r="BJ117" s="74">
        <f t="shared" si="122"/>
        <v>2256.9691945784184</v>
      </c>
      <c r="BK117" s="74">
        <f t="shared" si="122"/>
        <v>2329.1121928914908</v>
      </c>
      <c r="BL117" s="116">
        <f t="shared" si="122"/>
        <v>2403.5612094781413</v>
      </c>
    </row>
    <row r="118" spans="2:64" x14ac:dyDescent="0.2">
      <c r="B118" s="236" t="str">
        <f t="shared" si="115"/>
        <v>Magnetic Separators</v>
      </c>
      <c r="C118" s="65" t="s">
        <v>2</v>
      </c>
      <c r="D118" s="74">
        <f t="shared" si="116"/>
        <v>337.87568290188142</v>
      </c>
      <c r="E118" s="74">
        <f t="shared" si="112"/>
        <v>347.68458125630326</v>
      </c>
      <c r="F118" s="74">
        <f t="shared" si="112"/>
        <v>352.6181632730416</v>
      </c>
      <c r="G118" s="74">
        <f t="shared" si="112"/>
        <v>358.8521596307815</v>
      </c>
      <c r="H118" s="74">
        <f t="shared" si="112"/>
        <v>365.74112250000002</v>
      </c>
      <c r="I118" s="74">
        <f t="shared" si="112"/>
        <v>454.40183548672564</v>
      </c>
      <c r="J118" s="74">
        <f t="shared" si="112"/>
        <v>483.69561230769227</v>
      </c>
      <c r="K118" s="74">
        <f t="shared" si="112"/>
        <v>455.9544056083086</v>
      </c>
      <c r="L118" s="74">
        <f t="shared" si="112"/>
        <v>439.52389232142855</v>
      </c>
      <c r="M118" s="74">
        <f t="shared" si="112"/>
        <v>471.91310865671642</v>
      </c>
      <c r="N118" s="74">
        <f t="shared" si="112"/>
        <v>481.98442499999999</v>
      </c>
      <c r="O118" s="74">
        <f t="shared" si="112"/>
        <v>483.43182567567561</v>
      </c>
      <c r="P118" s="74">
        <f t="shared" si="112"/>
        <v>570.83215635542172</v>
      </c>
      <c r="Q118" s="74">
        <f t="shared" si="112"/>
        <v>577.2163929607251</v>
      </c>
      <c r="R118" s="74">
        <f t="shared" si="112"/>
        <v>595.90801636363642</v>
      </c>
      <c r="S118" s="74">
        <f t="shared" si="112"/>
        <v>720.77914012158067</v>
      </c>
      <c r="T118" s="74">
        <f t="shared" si="112"/>
        <v>722.97663750000004</v>
      </c>
      <c r="U118" s="74">
        <f t="shared" si="112"/>
        <v>731.0834091743119</v>
      </c>
      <c r="V118" s="74">
        <f t="shared" si="112"/>
        <v>733.32599631901837</v>
      </c>
      <c r="W118" s="74">
        <f t="shared" si="112"/>
        <v>788.97142800000006</v>
      </c>
      <c r="X118" s="74">
        <f t="shared" si="112"/>
        <v>791.4065250000001</v>
      </c>
      <c r="Y118" s="74">
        <f t="shared" si="112"/>
        <v>662.54205789473679</v>
      </c>
      <c r="Z118" s="74">
        <f t="shared" si="112"/>
        <v>674.31843243243247</v>
      </c>
      <c r="AA118" s="74">
        <f t="shared" si="112"/>
        <v>693.04949999999997</v>
      </c>
      <c r="AB118" s="74">
        <f t="shared" si="112"/>
        <v>797.09693142857145</v>
      </c>
      <c r="AC118" s="74">
        <f t="shared" si="112"/>
        <v>867.23841176470603</v>
      </c>
      <c r="AD118" s="74">
        <f t="shared" ref="AD118:AR118" si="123">AC118*(1+AD106)</f>
        <v>875.91079588235311</v>
      </c>
      <c r="AE118" s="74">
        <f t="shared" si="123"/>
        <v>884.66990384117662</v>
      </c>
      <c r="AF118" s="74">
        <f t="shared" si="123"/>
        <v>893.51660287958839</v>
      </c>
      <c r="AG118" s="74">
        <f t="shared" si="123"/>
        <v>902.45176890838434</v>
      </c>
      <c r="AH118" s="74">
        <f t="shared" si="123"/>
        <v>911.47628659746817</v>
      </c>
      <c r="AI118" s="74">
        <f t="shared" si="123"/>
        <v>920.59104946344291</v>
      </c>
      <c r="AJ118" s="74">
        <f t="shared" si="123"/>
        <v>929.79695995807731</v>
      </c>
      <c r="AK118" s="74">
        <f t="shared" si="123"/>
        <v>939.09492955765813</v>
      </c>
      <c r="AL118" s="74">
        <f t="shared" si="123"/>
        <v>948.48587885323468</v>
      </c>
      <c r="AM118" s="74">
        <f t="shared" si="123"/>
        <v>957.97073764176707</v>
      </c>
      <c r="AN118" s="74">
        <f t="shared" si="123"/>
        <v>967.55044501818475</v>
      </c>
      <c r="AO118" s="74">
        <f t="shared" si="123"/>
        <v>977.22594946836659</v>
      </c>
      <c r="AP118" s="74">
        <f t="shared" si="123"/>
        <v>986.99820896305027</v>
      </c>
      <c r="AQ118" s="74">
        <f t="shared" si="123"/>
        <v>996.8681910526808</v>
      </c>
      <c r="AR118" s="74">
        <f t="shared" si="123"/>
        <v>1006.8368729632076</v>
      </c>
      <c r="AS118" s="74">
        <f t="shared" ref="AS118:BL118" si="124">AR118*(1+AS$85)</f>
        <v>1039.0199576956918</v>
      </c>
      <c r="AT118" s="74">
        <f t="shared" si="124"/>
        <v>1072.2317601586362</v>
      </c>
      <c r="AU118" s="74">
        <f t="shared" si="124"/>
        <v>1106.505162848475</v>
      </c>
      <c r="AV118" s="74">
        <f t="shared" si="124"/>
        <v>1141.8740993357515</v>
      </c>
      <c r="AW118" s="74">
        <f t="shared" si="124"/>
        <v>1178.3735878622256</v>
      </c>
      <c r="AX118" s="74">
        <f t="shared" si="124"/>
        <v>1216.0397660118981</v>
      </c>
      <c r="AY118" s="74">
        <f t="shared" si="124"/>
        <v>1254.9099264902791</v>
      </c>
      <c r="AZ118" s="74">
        <f t="shared" si="124"/>
        <v>1295.0225540473234</v>
      </c>
      <c r="BA118" s="74">
        <f t="shared" si="124"/>
        <v>1336.4173635805914</v>
      </c>
      <c r="BB118" s="74">
        <f t="shared" si="124"/>
        <v>1379.1353394563607</v>
      </c>
      <c r="BC118" s="74">
        <f t="shared" si="124"/>
        <v>1423.2187760876186</v>
      </c>
      <c r="BD118" s="74">
        <f t="shared" si="124"/>
        <v>1468.711319809112</v>
      </c>
      <c r="BE118" s="74">
        <f t="shared" si="124"/>
        <v>1515.6580120909139</v>
      </c>
      <c r="BF118" s="74">
        <f t="shared" si="124"/>
        <v>1564.1053341332931</v>
      </c>
      <c r="BG118" s="74">
        <f t="shared" si="124"/>
        <v>1614.1012528870374</v>
      </c>
      <c r="BH118" s="74">
        <f t="shared" si="124"/>
        <v>1665.6952685447961</v>
      </c>
      <c r="BI118" s="74">
        <f t="shared" si="124"/>
        <v>1718.9384635504623</v>
      </c>
      <c r="BJ118" s="74">
        <f t="shared" si="124"/>
        <v>1773.8835531751174</v>
      </c>
      <c r="BK118" s="74">
        <f t="shared" si="124"/>
        <v>1830.5849377096122</v>
      </c>
      <c r="BL118" s="116">
        <f t="shared" si="124"/>
        <v>1889.0987563254614</v>
      </c>
    </row>
    <row r="119" spans="2:64" x14ac:dyDescent="0.2">
      <c r="B119" s="236" t="str">
        <f t="shared" si="115"/>
        <v>Other generators</v>
      </c>
      <c r="C119" s="65" t="s">
        <v>2</v>
      </c>
      <c r="D119" s="74">
        <f t="shared" si="116"/>
        <v>337.87568290188142</v>
      </c>
      <c r="E119" s="74">
        <f t="shared" si="112"/>
        <v>347.68458125630326</v>
      </c>
      <c r="F119" s="74">
        <f t="shared" si="112"/>
        <v>352.6181632730416</v>
      </c>
      <c r="G119" s="74">
        <f t="shared" si="112"/>
        <v>358.8521596307815</v>
      </c>
      <c r="H119" s="74">
        <f t="shared" si="112"/>
        <v>365.74112250000002</v>
      </c>
      <c r="I119" s="74">
        <f t="shared" si="112"/>
        <v>454.40183548672564</v>
      </c>
      <c r="J119" s="74">
        <f t="shared" si="112"/>
        <v>483.69561230769227</v>
      </c>
      <c r="K119" s="74">
        <f t="shared" si="112"/>
        <v>455.9544056083086</v>
      </c>
      <c r="L119" s="74">
        <f t="shared" si="112"/>
        <v>439.52389232142855</v>
      </c>
      <c r="M119" s="74">
        <f t="shared" si="112"/>
        <v>471.91310865671642</v>
      </c>
      <c r="N119" s="74">
        <f t="shared" si="112"/>
        <v>481.98442499999999</v>
      </c>
      <c r="O119" s="74">
        <f t="shared" si="112"/>
        <v>483.43182567567561</v>
      </c>
      <c r="P119" s="74">
        <f t="shared" si="112"/>
        <v>570.83215635542172</v>
      </c>
      <c r="Q119" s="74">
        <f t="shared" si="112"/>
        <v>577.2163929607251</v>
      </c>
      <c r="R119" s="74">
        <f t="shared" si="112"/>
        <v>595.90801636363642</v>
      </c>
      <c r="S119" s="74">
        <f t="shared" si="112"/>
        <v>720.77914012158067</v>
      </c>
      <c r="T119" s="74">
        <f t="shared" si="112"/>
        <v>722.97663750000004</v>
      </c>
      <c r="U119" s="74">
        <f t="shared" si="112"/>
        <v>731.0834091743119</v>
      </c>
      <c r="V119" s="74">
        <f t="shared" si="112"/>
        <v>733.32599631901837</v>
      </c>
      <c r="W119" s="74">
        <f t="shared" si="112"/>
        <v>788.97142800000006</v>
      </c>
      <c r="X119" s="74">
        <f t="shared" si="112"/>
        <v>791.4065250000001</v>
      </c>
      <c r="Y119" s="74">
        <f t="shared" si="112"/>
        <v>662.54205789473679</v>
      </c>
      <c r="Z119" s="74">
        <f t="shared" si="112"/>
        <v>674.31843243243247</v>
      </c>
      <c r="AA119" s="74">
        <f t="shared" si="112"/>
        <v>693.04949999999997</v>
      </c>
      <c r="AB119" s="74">
        <f t="shared" si="112"/>
        <v>797.09693142857145</v>
      </c>
      <c r="AC119" s="74">
        <f t="shared" si="112"/>
        <v>867.23841176470603</v>
      </c>
      <c r="AD119" s="74">
        <f t="shared" ref="AD119:AR119" si="125">AC119*(1+AD107)</f>
        <v>867.23841176470603</v>
      </c>
      <c r="AE119" s="74">
        <f t="shared" si="125"/>
        <v>867.23841176470603</v>
      </c>
      <c r="AF119" s="74">
        <f t="shared" si="125"/>
        <v>867.23841176470603</v>
      </c>
      <c r="AG119" s="74">
        <f t="shared" si="125"/>
        <v>867.23841176470603</v>
      </c>
      <c r="AH119" s="74">
        <f t="shared" si="125"/>
        <v>867.23841176470603</v>
      </c>
      <c r="AI119" s="74">
        <f t="shared" si="125"/>
        <v>867.23841176470603</v>
      </c>
      <c r="AJ119" s="74">
        <f t="shared" si="125"/>
        <v>867.23841176470603</v>
      </c>
      <c r="AK119" s="74">
        <f t="shared" si="125"/>
        <v>867.23841176470603</v>
      </c>
      <c r="AL119" s="74">
        <f t="shared" si="125"/>
        <v>867.23841176470603</v>
      </c>
      <c r="AM119" s="74">
        <f t="shared" si="125"/>
        <v>867.23841176470603</v>
      </c>
      <c r="AN119" s="74">
        <f t="shared" si="125"/>
        <v>867.23841176470603</v>
      </c>
      <c r="AO119" s="74">
        <f t="shared" si="125"/>
        <v>867.23841176470603</v>
      </c>
      <c r="AP119" s="74">
        <f t="shared" si="125"/>
        <v>867.23841176470603</v>
      </c>
      <c r="AQ119" s="74">
        <f t="shared" si="125"/>
        <v>867.23841176470603</v>
      </c>
      <c r="AR119" s="74">
        <f t="shared" si="125"/>
        <v>867.23841176470603</v>
      </c>
      <c r="AS119" s="74">
        <f t="shared" ref="AS119:BL119" si="126">AR119*(1+AS$85)</f>
        <v>894.95929489738853</v>
      </c>
      <c r="AT119" s="74">
        <f t="shared" si="126"/>
        <v>923.56626350694955</v>
      </c>
      <c r="AU119" s="74">
        <f t="shared" si="126"/>
        <v>953.08764091442379</v>
      </c>
      <c r="AV119" s="74">
        <f t="shared" si="126"/>
        <v>983.55265578297769</v>
      </c>
      <c r="AW119" s="74">
        <f t="shared" si="126"/>
        <v>1014.9914710567606</v>
      </c>
      <c r="AX119" s="74">
        <f t="shared" si="126"/>
        <v>1047.4352138247732</v>
      </c>
      <c r="AY119" s="74">
        <f t="shared" si="126"/>
        <v>1080.9160061393216</v>
      </c>
      <c r="AZ119" s="74">
        <f t="shared" si="126"/>
        <v>1115.4669968195681</v>
      </c>
      <c r="BA119" s="74">
        <f t="shared" si="126"/>
        <v>1151.1223942716692</v>
      </c>
      <c r="BB119" s="74">
        <f t="shared" si="126"/>
        <v>1187.9175003579946</v>
      </c>
      <c r="BC119" s="74">
        <f t="shared" si="126"/>
        <v>1225.8887453489588</v>
      </c>
      <c r="BD119" s="74">
        <f t="shared" si="126"/>
        <v>1265.0737239920741</v>
      </c>
      <c r="BE119" s="74">
        <f t="shared" si="126"/>
        <v>1305.5112327339336</v>
      </c>
      <c r="BF119" s="74">
        <f t="shared" si="126"/>
        <v>1347.2413081319783</v>
      </c>
      <c r="BG119" s="74">
        <f t="shared" si="126"/>
        <v>1390.3052664940781</v>
      </c>
      <c r="BH119" s="74">
        <f t="shared" si="126"/>
        <v>1434.7457447851757</v>
      </c>
      <c r="BI119" s="74">
        <f t="shared" si="126"/>
        <v>1480.6067428414913</v>
      </c>
      <c r="BJ119" s="74">
        <f t="shared" si="126"/>
        <v>1527.933666934086</v>
      </c>
      <c r="BK119" s="74">
        <f t="shared" si="126"/>
        <v>1576.7733747249149</v>
      </c>
      <c r="BL119" s="116">
        <f t="shared" si="126"/>
        <v>1627.1742216598795</v>
      </c>
    </row>
    <row r="120" spans="2:64" x14ac:dyDescent="0.2">
      <c r="B120" s="236" t="str">
        <f t="shared" si="115"/>
        <v>Other motors</v>
      </c>
      <c r="C120" s="65" t="s">
        <v>2</v>
      </c>
      <c r="D120" s="74">
        <f t="shared" si="116"/>
        <v>2703.0054632150513</v>
      </c>
      <c r="E120" s="74">
        <f t="shared" si="112"/>
        <v>2781.4766500504261</v>
      </c>
      <c r="F120" s="74">
        <f t="shared" si="112"/>
        <v>2820.9453061843328</v>
      </c>
      <c r="G120" s="74">
        <f t="shared" si="112"/>
        <v>2870.817277046252</v>
      </c>
      <c r="H120" s="74">
        <f t="shared" si="112"/>
        <v>2925.9289800000001</v>
      </c>
      <c r="I120" s="74">
        <f t="shared" si="112"/>
        <v>3635.2146838938052</v>
      </c>
      <c r="J120" s="74">
        <f t="shared" si="112"/>
        <v>3869.5648984615382</v>
      </c>
      <c r="K120" s="74">
        <f t="shared" si="112"/>
        <v>3647.6352448664688</v>
      </c>
      <c r="L120" s="74">
        <f t="shared" si="112"/>
        <v>3516.1911385714284</v>
      </c>
      <c r="M120" s="74">
        <f t="shared" si="112"/>
        <v>3775.3048692537313</v>
      </c>
      <c r="N120" s="74">
        <f t="shared" si="112"/>
        <v>3855.8753999999999</v>
      </c>
      <c r="O120" s="74">
        <f t="shared" si="112"/>
        <v>3867.4546054054049</v>
      </c>
      <c r="P120" s="74">
        <f t="shared" si="112"/>
        <v>4566.6572508433737</v>
      </c>
      <c r="Q120" s="74">
        <f t="shared" si="112"/>
        <v>4617.7311436858008</v>
      </c>
      <c r="R120" s="74">
        <f t="shared" si="112"/>
        <v>4767.2641309090914</v>
      </c>
      <c r="S120" s="74">
        <f t="shared" si="112"/>
        <v>5766.2331209726453</v>
      </c>
      <c r="T120" s="74">
        <f t="shared" si="112"/>
        <v>5783.8131000000003</v>
      </c>
      <c r="U120" s="74">
        <f t="shared" si="112"/>
        <v>5848.6672733944952</v>
      </c>
      <c r="V120" s="74">
        <f t="shared" si="112"/>
        <v>5866.607970552147</v>
      </c>
      <c r="W120" s="74">
        <f t="shared" si="112"/>
        <v>6311.7714240000005</v>
      </c>
      <c r="X120" s="74">
        <f t="shared" si="112"/>
        <v>6331.2522000000008</v>
      </c>
      <c r="Y120" s="74">
        <f t="shared" si="112"/>
        <v>5300.3364631578943</v>
      </c>
      <c r="Z120" s="74">
        <f t="shared" si="112"/>
        <v>5394.5474594594598</v>
      </c>
      <c r="AA120" s="74">
        <f t="shared" si="112"/>
        <v>5544.3959999999997</v>
      </c>
      <c r="AB120" s="74">
        <f t="shared" si="112"/>
        <v>6376.7754514285716</v>
      </c>
      <c r="AC120" s="74">
        <f t="shared" si="112"/>
        <v>6937.9072941176482</v>
      </c>
      <c r="AD120" s="74">
        <f t="shared" ref="AD120:AR120" si="127">AC120*(1+AD108)</f>
        <v>7631.6980235294141</v>
      </c>
      <c r="AE120" s="74">
        <f t="shared" si="127"/>
        <v>8394.8678258823566</v>
      </c>
      <c r="AF120" s="74">
        <f t="shared" si="127"/>
        <v>9234.3546084705922</v>
      </c>
      <c r="AG120" s="74">
        <f t="shared" si="127"/>
        <v>10157.790069317653</v>
      </c>
      <c r="AH120" s="74">
        <f t="shared" si="127"/>
        <v>11173.569076249418</v>
      </c>
      <c r="AI120" s="74">
        <f t="shared" si="127"/>
        <v>12290.92598387436</v>
      </c>
      <c r="AJ120" s="74">
        <f t="shared" si="127"/>
        <v>13520.018582261797</v>
      </c>
      <c r="AK120" s="74">
        <f t="shared" si="127"/>
        <v>14872.020440487977</v>
      </c>
      <c r="AL120" s="74">
        <f t="shared" si="127"/>
        <v>16359.222484536776</v>
      </c>
      <c r="AM120" s="74">
        <f t="shared" si="127"/>
        <v>17995.144732990455</v>
      </c>
      <c r="AN120" s="74">
        <f t="shared" si="127"/>
        <v>19794.659206289503</v>
      </c>
      <c r="AO120" s="74">
        <f t="shared" si="127"/>
        <v>21774.125126918454</v>
      </c>
      <c r="AP120" s="74">
        <f t="shared" si="127"/>
        <v>23951.537639610302</v>
      </c>
      <c r="AQ120" s="74">
        <f t="shared" si="127"/>
        <v>26346.691403571334</v>
      </c>
      <c r="AR120" s="74">
        <f t="shared" si="127"/>
        <v>28981.360543928469</v>
      </c>
      <c r="AS120" s="74">
        <f t="shared" ref="AS120:BL120" si="128">AR120*(1+AS$85)</f>
        <v>29907.736610493135</v>
      </c>
      <c r="AT120" s="74">
        <f t="shared" si="128"/>
        <v>30863.723868547695</v>
      </c>
      <c r="AU120" s="74">
        <f t="shared" si="128"/>
        <v>31850.268826419699</v>
      </c>
      <c r="AV120" s="74">
        <f t="shared" si="128"/>
        <v>32868.348247146801</v>
      </c>
      <c r="AW120" s="74">
        <f t="shared" si="128"/>
        <v>33918.970115554854</v>
      </c>
      <c r="AX120" s="74">
        <f t="shared" si="128"/>
        <v>35003.174636248244</v>
      </c>
      <c r="AY120" s="74">
        <f t="shared" si="128"/>
        <v>36122.035263500504</v>
      </c>
      <c r="AZ120" s="74">
        <f t="shared" si="128"/>
        <v>37276.659764064956</v>
      </c>
      <c r="BA120" s="74">
        <f t="shared" si="128"/>
        <v>38468.191313957577</v>
      </c>
      <c r="BB120" s="74">
        <f t="shared" si="128"/>
        <v>39697.809630298034</v>
      </c>
      <c r="BC120" s="74">
        <f t="shared" si="128"/>
        <v>40966.732139329542</v>
      </c>
      <c r="BD120" s="74">
        <f t="shared" si="128"/>
        <v>42276.215181773907</v>
      </c>
      <c r="BE120" s="74">
        <f t="shared" si="128"/>
        <v>43627.555256715212</v>
      </c>
      <c r="BF120" s="74">
        <f t="shared" si="128"/>
        <v>45022.090305243684</v>
      </c>
      <c r="BG120" s="74">
        <f t="shared" si="128"/>
        <v>46461.201035130674</v>
      </c>
      <c r="BH120" s="74">
        <f t="shared" si="128"/>
        <v>47946.312287846224</v>
      </c>
      <c r="BI120" s="74">
        <f t="shared" si="128"/>
        <v>49478.894449272775</v>
      </c>
      <c r="BJ120" s="74">
        <f t="shared" si="128"/>
        <v>51060.464905511697</v>
      </c>
      <c r="BK120" s="74">
        <f t="shared" si="128"/>
        <v>52692.589545223986</v>
      </c>
      <c r="BL120" s="116">
        <f t="shared" si="128"/>
        <v>54376.884309992623</v>
      </c>
    </row>
    <row r="121" spans="2:64" x14ac:dyDescent="0.2">
      <c r="B121" s="236" t="str">
        <f t="shared" si="115"/>
        <v>Other NdFeB applications</v>
      </c>
      <c r="C121" s="65" t="s">
        <v>2</v>
      </c>
      <c r="D121" s="74">
        <f t="shared" si="116"/>
        <v>1689.3784145094069</v>
      </c>
      <c r="E121" s="74">
        <f t="shared" si="112"/>
        <v>1738.4229062815161</v>
      </c>
      <c r="F121" s="74">
        <f t="shared" si="112"/>
        <v>1763.0908163652077</v>
      </c>
      <c r="G121" s="74">
        <f t="shared" si="112"/>
        <v>1794.2607981539072</v>
      </c>
      <c r="H121" s="74">
        <f t="shared" si="112"/>
        <v>1828.7056124999999</v>
      </c>
      <c r="I121" s="74">
        <f t="shared" si="112"/>
        <v>2272.0091774336279</v>
      </c>
      <c r="J121" s="74">
        <f t="shared" si="112"/>
        <v>2418.4780615384611</v>
      </c>
      <c r="K121" s="74">
        <f t="shared" si="112"/>
        <v>2279.7720280415429</v>
      </c>
      <c r="L121" s="74">
        <f t="shared" si="112"/>
        <v>2197.6194616071425</v>
      </c>
      <c r="M121" s="74">
        <f t="shared" si="112"/>
        <v>2359.565543283582</v>
      </c>
      <c r="N121" s="74">
        <f t="shared" si="112"/>
        <v>2409.9221249999996</v>
      </c>
      <c r="O121" s="74">
        <f t="shared" si="112"/>
        <v>2417.1591283783778</v>
      </c>
      <c r="P121" s="74">
        <f t="shared" si="112"/>
        <v>2854.1607817771082</v>
      </c>
      <c r="Q121" s="74">
        <f t="shared" si="112"/>
        <v>2886.0819648036254</v>
      </c>
      <c r="R121" s="74">
        <f t="shared" si="112"/>
        <v>2979.5400818181815</v>
      </c>
      <c r="S121" s="74">
        <f t="shared" si="112"/>
        <v>3603.8957006079027</v>
      </c>
      <c r="T121" s="74">
        <f t="shared" si="112"/>
        <v>3614.8831874999996</v>
      </c>
      <c r="U121" s="74">
        <f t="shared" si="112"/>
        <v>3655.4170458715589</v>
      </c>
      <c r="V121" s="74">
        <f t="shared" si="112"/>
        <v>3666.6299815950911</v>
      </c>
      <c r="W121" s="74">
        <f t="shared" si="112"/>
        <v>3944.8571400000001</v>
      </c>
      <c r="X121" s="74">
        <f t="shared" si="112"/>
        <v>3957.0326249999998</v>
      </c>
      <c r="Y121" s="74">
        <f t="shared" si="112"/>
        <v>3312.7102894736836</v>
      </c>
      <c r="Z121" s="74">
        <f t="shared" si="112"/>
        <v>3371.5921621621619</v>
      </c>
      <c r="AA121" s="74">
        <f t="shared" si="112"/>
        <v>3465.2474999999995</v>
      </c>
      <c r="AB121" s="74">
        <f t="shared" si="112"/>
        <v>3985.484657142857</v>
      </c>
      <c r="AC121" s="74">
        <f t="shared" si="112"/>
        <v>4336.1920588235298</v>
      </c>
      <c r="AD121" s="74">
        <f t="shared" ref="AD121:AR121" si="129">AC121*(1+AD109)</f>
        <v>4683.0874235294123</v>
      </c>
      <c r="AE121" s="74">
        <f t="shared" si="129"/>
        <v>5057.7344174117652</v>
      </c>
      <c r="AF121" s="74">
        <f t="shared" si="129"/>
        <v>5462.3531708047067</v>
      </c>
      <c r="AG121" s="74">
        <f t="shared" si="129"/>
        <v>5899.3414244690839</v>
      </c>
      <c r="AH121" s="74">
        <f t="shared" si="129"/>
        <v>6371.2887384266114</v>
      </c>
      <c r="AI121" s="74">
        <f t="shared" si="129"/>
        <v>6880.991837500741</v>
      </c>
      <c r="AJ121" s="74">
        <f t="shared" si="129"/>
        <v>7431.4711845008005</v>
      </c>
      <c r="AK121" s="74">
        <f t="shared" si="129"/>
        <v>8025.9888792608654</v>
      </c>
      <c r="AL121" s="74">
        <f t="shared" si="129"/>
        <v>8668.0679896017355</v>
      </c>
      <c r="AM121" s="74">
        <f t="shared" si="129"/>
        <v>9361.5134287698747</v>
      </c>
      <c r="AN121" s="74">
        <f t="shared" si="129"/>
        <v>10110.434503071465</v>
      </c>
      <c r="AO121" s="74">
        <f t="shared" si="129"/>
        <v>10919.269263317183</v>
      </c>
      <c r="AP121" s="74">
        <f t="shared" si="129"/>
        <v>11792.810804382558</v>
      </c>
      <c r="AQ121" s="74">
        <f t="shared" si="129"/>
        <v>12736.235668733163</v>
      </c>
      <c r="AR121" s="74">
        <f t="shared" si="129"/>
        <v>13755.134522231818</v>
      </c>
      <c r="AS121" s="74">
        <f t="shared" ref="AS121:BL121" si="130">AR121*(1+AS$85)</f>
        <v>14194.811168690794</v>
      </c>
      <c r="AT121" s="74">
        <f t="shared" si="130"/>
        <v>14648.541880061239</v>
      </c>
      <c r="AU121" s="74">
        <f t="shared" si="130"/>
        <v>15116.77588816414</v>
      </c>
      <c r="AV121" s="74">
        <f t="shared" si="130"/>
        <v>15599.97678431223</v>
      </c>
      <c r="AW121" s="74">
        <f t="shared" si="130"/>
        <v>16098.622978304626</v>
      </c>
      <c r="AX121" s="74">
        <f t="shared" si="130"/>
        <v>16613.208172093044</v>
      </c>
      <c r="AY121" s="74">
        <f t="shared" si="130"/>
        <v>17144.241848588528</v>
      </c>
      <c r="AZ121" s="74">
        <f t="shared" si="130"/>
        <v>17692.249776092678</v>
      </c>
      <c r="BA121" s="74">
        <f t="shared" si="130"/>
        <v>18257.774528852773</v>
      </c>
      <c r="BB121" s="74">
        <f t="shared" si="130"/>
        <v>18841.376024256224</v>
      </c>
      <c r="BC121" s="74">
        <f t="shared" si="130"/>
        <v>19443.632077196187</v>
      </c>
      <c r="BD121" s="74">
        <f t="shared" si="130"/>
        <v>20065.138972157234</v>
      </c>
      <c r="BE121" s="74">
        <f t="shared" si="130"/>
        <v>20706.512053587481</v>
      </c>
      <c r="BF121" s="74">
        <f t="shared" si="130"/>
        <v>21368.386335141695</v>
      </c>
      <c r="BG121" s="74">
        <f t="shared" si="130"/>
        <v>22051.417128398563</v>
      </c>
      <c r="BH121" s="74">
        <f t="shared" si="130"/>
        <v>22756.280691674656</v>
      </c>
      <c r="BI121" s="74">
        <f t="shared" si="130"/>
        <v>23483.674899577414</v>
      </c>
      <c r="BJ121" s="74">
        <f t="shared" si="130"/>
        <v>24234.319933960091</v>
      </c>
      <c r="BK121" s="74">
        <f t="shared" si="130"/>
        <v>25008.958996962774</v>
      </c>
      <c r="BL121" s="116">
        <f t="shared" si="130"/>
        <v>25808.359046845424</v>
      </c>
    </row>
    <row r="122" spans="2:64" x14ac:dyDescent="0.2">
      <c r="B122" s="236" t="str">
        <f t="shared" si="115"/>
        <v>Ceramics and glasses</v>
      </c>
      <c r="C122" s="65" t="s">
        <v>2</v>
      </c>
      <c r="D122" s="74">
        <f t="shared" si="116"/>
        <v>337.87568290188142</v>
      </c>
      <c r="E122" s="74">
        <f t="shared" si="112"/>
        <v>347.68458125630326</v>
      </c>
      <c r="F122" s="74">
        <f t="shared" si="112"/>
        <v>352.6181632730416</v>
      </c>
      <c r="G122" s="74">
        <f t="shared" si="112"/>
        <v>358.8521596307815</v>
      </c>
      <c r="H122" s="74">
        <f t="shared" si="112"/>
        <v>365.74112250000002</v>
      </c>
      <c r="I122" s="74">
        <f t="shared" si="112"/>
        <v>454.40183548672564</v>
      </c>
      <c r="J122" s="74">
        <f t="shared" si="112"/>
        <v>483.69561230769227</v>
      </c>
      <c r="K122" s="74">
        <f t="shared" si="112"/>
        <v>455.9544056083086</v>
      </c>
      <c r="L122" s="74">
        <f t="shared" si="112"/>
        <v>439.52389232142855</v>
      </c>
      <c r="M122" s="74">
        <f t="shared" si="112"/>
        <v>471.91310865671642</v>
      </c>
      <c r="N122" s="74">
        <f t="shared" si="112"/>
        <v>481.98442499999999</v>
      </c>
      <c r="O122" s="74">
        <f t="shared" si="112"/>
        <v>483.43182567567561</v>
      </c>
      <c r="P122" s="74">
        <f t="shared" si="112"/>
        <v>570.83215635542172</v>
      </c>
      <c r="Q122" s="74">
        <f t="shared" si="112"/>
        <v>577.2163929607251</v>
      </c>
      <c r="R122" s="74">
        <f t="shared" si="112"/>
        <v>595.90801636363642</v>
      </c>
      <c r="S122" s="74">
        <f t="shared" si="112"/>
        <v>720.77914012158067</v>
      </c>
      <c r="T122" s="74">
        <f t="shared" si="112"/>
        <v>722.97663750000004</v>
      </c>
      <c r="U122" s="74">
        <f t="shared" si="112"/>
        <v>731.0834091743119</v>
      </c>
      <c r="V122" s="74">
        <f t="shared" si="112"/>
        <v>733.32599631901837</v>
      </c>
      <c r="W122" s="74">
        <f t="shared" si="112"/>
        <v>788.97142800000006</v>
      </c>
      <c r="X122" s="74">
        <f t="shared" si="112"/>
        <v>791.4065250000001</v>
      </c>
      <c r="Y122" s="74">
        <f t="shared" si="112"/>
        <v>662.54205789473679</v>
      </c>
      <c r="Z122" s="74">
        <f t="shared" si="112"/>
        <v>674.31843243243247</v>
      </c>
      <c r="AA122" s="74">
        <f t="shared" si="112"/>
        <v>693.04949999999997</v>
      </c>
      <c r="AB122" s="74">
        <f t="shared" si="112"/>
        <v>797.09693142857145</v>
      </c>
      <c r="AC122" s="74">
        <f t="shared" si="112"/>
        <v>867.23841176470603</v>
      </c>
      <c r="AD122" s="74">
        <f t="shared" ref="AD122:AR122" si="131">AC122*(1+AD110)</f>
        <v>888.91937205882357</v>
      </c>
      <c r="AE122" s="74">
        <f t="shared" si="131"/>
        <v>911.14235636029412</v>
      </c>
      <c r="AF122" s="74">
        <f t="shared" si="131"/>
        <v>933.92091526930142</v>
      </c>
      <c r="AG122" s="74">
        <f t="shared" si="131"/>
        <v>957.26893815103392</v>
      </c>
      <c r="AH122" s="74">
        <f t="shared" si="131"/>
        <v>981.20066160480974</v>
      </c>
      <c r="AI122" s="74">
        <f t="shared" si="131"/>
        <v>1005.7306781449299</v>
      </c>
      <c r="AJ122" s="74">
        <f t="shared" si="131"/>
        <v>1030.8739450985531</v>
      </c>
      <c r="AK122" s="74">
        <f t="shared" si="131"/>
        <v>1056.6457937260168</v>
      </c>
      <c r="AL122" s="74">
        <f t="shared" si="131"/>
        <v>1083.0619385691671</v>
      </c>
      <c r="AM122" s="74">
        <f t="shared" si="131"/>
        <v>1110.1384870333961</v>
      </c>
      <c r="AN122" s="74">
        <f t="shared" si="131"/>
        <v>1137.8919492092309</v>
      </c>
      <c r="AO122" s="74">
        <f t="shared" si="131"/>
        <v>1166.3392479394615</v>
      </c>
      <c r="AP122" s="74">
        <f t="shared" si="131"/>
        <v>1195.497729137948</v>
      </c>
      <c r="AQ122" s="74">
        <f t="shared" si="131"/>
        <v>1225.3851723663965</v>
      </c>
      <c r="AR122" s="74">
        <f t="shared" si="131"/>
        <v>1256.0198016755564</v>
      </c>
      <c r="AS122" s="74">
        <f t="shared" ref="AS122:BL122" si="132">AR122*(1+AS$85)</f>
        <v>1296.1679058903289</v>
      </c>
      <c r="AT122" s="74">
        <f t="shared" si="132"/>
        <v>1337.5993260766252</v>
      </c>
      <c r="AU122" s="74">
        <f t="shared" si="132"/>
        <v>1380.3550828483687</v>
      </c>
      <c r="AV122" s="74">
        <f t="shared" si="132"/>
        <v>1424.477508024833</v>
      </c>
      <c r="AW122" s="74">
        <f t="shared" si="132"/>
        <v>1470.0102865427255</v>
      </c>
      <c r="AX122" s="74">
        <f t="shared" si="132"/>
        <v>1516.9984997079746</v>
      </c>
      <c r="AY122" s="74">
        <f t="shared" si="132"/>
        <v>1565.488669830039</v>
      </c>
      <c r="AZ122" s="74">
        <f t="shared" si="132"/>
        <v>1615.5288062829334</v>
      </c>
      <c r="BA122" s="74">
        <f t="shared" si="132"/>
        <v>1667.168453038573</v>
      </c>
      <c r="BB122" s="74">
        <f t="shared" si="132"/>
        <v>1720.4587377195014</v>
      </c>
      <c r="BC122" s="74">
        <f t="shared" si="132"/>
        <v>1775.4524222195655</v>
      </c>
      <c r="BD122" s="74">
        <f t="shared" si="132"/>
        <v>1832.2039549426572</v>
      </c>
      <c r="BE122" s="74">
        <f t="shared" si="132"/>
        <v>1890.7695247112438</v>
      </c>
      <c r="BF122" s="74">
        <f t="shared" si="132"/>
        <v>1951.2071163980597</v>
      </c>
      <c r="BG122" s="74">
        <f t="shared" si="132"/>
        <v>2013.5765683360398</v>
      </c>
      <c r="BH122" s="74">
        <f t="shared" si="132"/>
        <v>2077.9396315633358</v>
      </c>
      <c r="BI122" s="74">
        <f t="shared" si="132"/>
        <v>2144.3600309620711</v>
      </c>
      <c r="BJ122" s="74">
        <f t="shared" si="132"/>
        <v>2212.9035283513713</v>
      </c>
      <c r="BK122" s="74">
        <f t="shared" si="132"/>
        <v>2283.6379875971325</v>
      </c>
      <c r="BL122" s="116">
        <f t="shared" si="132"/>
        <v>2356.6334418029937</v>
      </c>
    </row>
    <row r="123" spans="2:64" x14ac:dyDescent="0.2">
      <c r="B123" s="236" t="str">
        <f t="shared" si="115"/>
        <v>Other applications</v>
      </c>
      <c r="C123" s="65" t="s">
        <v>2</v>
      </c>
      <c r="D123" s="74">
        <f t="shared" si="116"/>
        <v>1013.6270487056443</v>
      </c>
      <c r="E123" s="74">
        <f t="shared" si="112"/>
        <v>1043.0537437689097</v>
      </c>
      <c r="F123" s="74">
        <f t="shared" si="112"/>
        <v>1057.8544898191246</v>
      </c>
      <c r="G123" s="74">
        <f t="shared" si="112"/>
        <v>1076.5564788923443</v>
      </c>
      <c r="H123" s="74">
        <f t="shared" si="112"/>
        <v>1097.2233675</v>
      </c>
      <c r="I123" s="74">
        <f t="shared" si="112"/>
        <v>1363.2055064601768</v>
      </c>
      <c r="J123" s="74">
        <f t="shared" si="112"/>
        <v>1451.0868369230768</v>
      </c>
      <c r="K123" s="74">
        <f t="shared" si="112"/>
        <v>1367.8632168249258</v>
      </c>
      <c r="L123" s="74">
        <f t="shared" si="112"/>
        <v>1318.5716769642856</v>
      </c>
      <c r="M123" s="74">
        <f t="shared" si="112"/>
        <v>1415.7393259701491</v>
      </c>
      <c r="N123" s="74">
        <f t="shared" si="112"/>
        <v>1445.9532749999998</v>
      </c>
      <c r="O123" s="74">
        <f t="shared" si="112"/>
        <v>1450.2954770270269</v>
      </c>
      <c r="P123" s="74">
        <f t="shared" si="112"/>
        <v>1712.4964690662648</v>
      </c>
      <c r="Q123" s="74">
        <f t="shared" si="112"/>
        <v>1731.6491788821752</v>
      </c>
      <c r="R123" s="74">
        <f t="shared" si="112"/>
        <v>1787.7240490909089</v>
      </c>
      <c r="S123" s="74">
        <f t="shared" si="112"/>
        <v>2162.3374203647418</v>
      </c>
      <c r="T123" s="74">
        <f t="shared" si="112"/>
        <v>2168.9299124999998</v>
      </c>
      <c r="U123" s="74">
        <f t="shared" si="112"/>
        <v>2193.2502275229353</v>
      </c>
      <c r="V123" s="74">
        <f t="shared" si="112"/>
        <v>2199.977988957055</v>
      </c>
      <c r="W123" s="74">
        <f t="shared" si="112"/>
        <v>2366.914284</v>
      </c>
      <c r="X123" s="74">
        <f t="shared" si="112"/>
        <v>2374.2195750000001</v>
      </c>
      <c r="Y123" s="74">
        <f t="shared" si="112"/>
        <v>1987.6261736842105</v>
      </c>
      <c r="Z123" s="74">
        <f t="shared" si="112"/>
        <v>2022.9552972972972</v>
      </c>
      <c r="AA123" s="74">
        <f t="shared" si="112"/>
        <v>2079.1484999999998</v>
      </c>
      <c r="AB123" s="74">
        <f t="shared" si="112"/>
        <v>2391.2907942857141</v>
      </c>
      <c r="AC123" s="74">
        <f t="shared" si="112"/>
        <v>2601.715235294118</v>
      </c>
      <c r="AD123" s="74">
        <f t="shared" ref="AD123:AR123" si="133">AC123*(1+AD111)</f>
        <v>2666.7581161764706</v>
      </c>
      <c r="AE123" s="74">
        <f t="shared" si="133"/>
        <v>2733.4270690808821</v>
      </c>
      <c r="AF123" s="74">
        <f t="shared" si="133"/>
        <v>2801.7627458079041</v>
      </c>
      <c r="AG123" s="74">
        <f t="shared" si="133"/>
        <v>2871.8068144531017</v>
      </c>
      <c r="AH123" s="74">
        <f t="shared" si="133"/>
        <v>2943.6019848144288</v>
      </c>
      <c r="AI123" s="74">
        <f t="shared" si="133"/>
        <v>3017.1920344347891</v>
      </c>
      <c r="AJ123" s="74">
        <f t="shared" si="133"/>
        <v>3092.6218352956585</v>
      </c>
      <c r="AK123" s="74">
        <f t="shared" si="133"/>
        <v>3169.9373811780497</v>
      </c>
      <c r="AL123" s="74">
        <f t="shared" si="133"/>
        <v>3249.1858157075008</v>
      </c>
      <c r="AM123" s="74">
        <f t="shared" si="133"/>
        <v>3330.4154611001882</v>
      </c>
      <c r="AN123" s="74">
        <f t="shared" si="133"/>
        <v>3413.6758476276927</v>
      </c>
      <c r="AO123" s="74">
        <f t="shared" si="133"/>
        <v>3499.0177438183846</v>
      </c>
      <c r="AP123" s="74">
        <f t="shared" si="133"/>
        <v>3586.4931874138438</v>
      </c>
      <c r="AQ123" s="74">
        <f t="shared" si="133"/>
        <v>3676.1555170991896</v>
      </c>
      <c r="AR123" s="74">
        <f t="shared" si="133"/>
        <v>3768.0594050266691</v>
      </c>
      <c r="AS123" s="74">
        <f t="shared" ref="AS123:BL123" si="134">AR123*(1+AS$85)</f>
        <v>3888.5037176709866</v>
      </c>
      <c r="AT123" s="74">
        <f t="shared" si="134"/>
        <v>4012.7979782298753</v>
      </c>
      <c r="AU123" s="74">
        <f t="shared" si="134"/>
        <v>4141.0652485451064</v>
      </c>
      <c r="AV123" s="74">
        <f t="shared" si="134"/>
        <v>4273.4325240744993</v>
      </c>
      <c r="AW123" s="74">
        <f t="shared" si="134"/>
        <v>4410.0308596281766</v>
      </c>
      <c r="AX123" s="74">
        <f t="shared" si="134"/>
        <v>4550.9954991239238</v>
      </c>
      <c r="AY123" s="74">
        <f t="shared" si="134"/>
        <v>4696.4660094901164</v>
      </c>
      <c r="AZ123" s="74">
        <f t="shared" si="134"/>
        <v>4846.5864188487994</v>
      </c>
      <c r="BA123" s="74">
        <f t="shared" si="134"/>
        <v>5001.5053591157184</v>
      </c>
      <c r="BB123" s="74">
        <f t="shared" si="134"/>
        <v>5161.3762131585036</v>
      </c>
      <c r="BC123" s="74">
        <f t="shared" si="134"/>
        <v>5326.3572666586952</v>
      </c>
      <c r="BD123" s="74">
        <f t="shared" si="134"/>
        <v>5496.6118648279698</v>
      </c>
      <c r="BE123" s="74">
        <f t="shared" si="134"/>
        <v>5672.30857413373</v>
      </c>
      <c r="BF123" s="74">
        <f t="shared" si="134"/>
        <v>5853.621349194178</v>
      </c>
      <c r="BG123" s="74">
        <f t="shared" si="134"/>
        <v>6040.7297050081188</v>
      </c>
      <c r="BH123" s="74">
        <f t="shared" si="134"/>
        <v>6233.8188946900063</v>
      </c>
      <c r="BI123" s="74">
        <f t="shared" si="134"/>
        <v>6433.0800928862118</v>
      </c>
      <c r="BJ123" s="74">
        <f t="shared" si="134"/>
        <v>6638.7105850541129</v>
      </c>
      <c r="BK123" s="74">
        <f t="shared" si="134"/>
        <v>6850.9139627913964</v>
      </c>
      <c r="BL123" s="116">
        <f t="shared" si="134"/>
        <v>7069.9003254089803</v>
      </c>
    </row>
    <row r="124" spans="2:64" x14ac:dyDescent="0.2"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5"/>
      <c r="BK124" s="65"/>
      <c r="BL124" s="114"/>
    </row>
    <row r="125" spans="2:64" x14ac:dyDescent="0.2">
      <c r="B125" s="64" t="s">
        <v>140</v>
      </c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114"/>
    </row>
    <row r="126" spans="2:64" x14ac:dyDescent="0.2">
      <c r="B126" s="236" t="str">
        <f>B89</f>
        <v>Air conditioners</v>
      </c>
      <c r="C126" s="65" t="s">
        <v>2</v>
      </c>
      <c r="D126" s="74">
        <f t="shared" ref="D126:AC126" si="135">D114</f>
        <v>225.25045526792096</v>
      </c>
      <c r="E126" s="74">
        <f t="shared" si="135"/>
        <v>231.7897208375355</v>
      </c>
      <c r="F126" s="74">
        <f t="shared" si="135"/>
        <v>235.07877551536106</v>
      </c>
      <c r="G126" s="74">
        <f t="shared" si="135"/>
        <v>239.23477308718765</v>
      </c>
      <c r="H126" s="74">
        <f t="shared" si="135"/>
        <v>243.827415</v>
      </c>
      <c r="I126" s="74">
        <f t="shared" si="135"/>
        <v>302.93455699115043</v>
      </c>
      <c r="J126" s="74">
        <f t="shared" si="135"/>
        <v>322.46374153846153</v>
      </c>
      <c r="K126" s="74">
        <f t="shared" si="135"/>
        <v>303.96960373887237</v>
      </c>
      <c r="L126" s="74">
        <f t="shared" si="135"/>
        <v>293.01592821428568</v>
      </c>
      <c r="M126" s="74">
        <f t="shared" si="135"/>
        <v>314.60873910447759</v>
      </c>
      <c r="N126" s="74">
        <f t="shared" si="135"/>
        <v>321.32294999999999</v>
      </c>
      <c r="O126" s="74">
        <f t="shared" si="135"/>
        <v>322.28788378378374</v>
      </c>
      <c r="P126" s="74">
        <f t="shared" si="135"/>
        <v>380.55477090361444</v>
      </c>
      <c r="Q126" s="74">
        <f t="shared" si="135"/>
        <v>384.81092864048338</v>
      </c>
      <c r="R126" s="74">
        <f t="shared" si="135"/>
        <v>397.27201090909091</v>
      </c>
      <c r="S126" s="74">
        <f t="shared" si="135"/>
        <v>480.51942674772039</v>
      </c>
      <c r="T126" s="74">
        <f t="shared" si="135"/>
        <v>481.98442499999999</v>
      </c>
      <c r="U126" s="74">
        <f t="shared" si="135"/>
        <v>487.38893944954123</v>
      </c>
      <c r="V126" s="74">
        <f t="shared" si="135"/>
        <v>488.88399754601221</v>
      </c>
      <c r="W126" s="74">
        <f t="shared" si="135"/>
        <v>525.980952</v>
      </c>
      <c r="X126" s="74">
        <f t="shared" si="135"/>
        <v>527.60435000000007</v>
      </c>
      <c r="Y126" s="74">
        <f t="shared" si="135"/>
        <v>441.69470526315786</v>
      </c>
      <c r="Z126" s="74">
        <f t="shared" si="135"/>
        <v>449.54562162162159</v>
      </c>
      <c r="AA126" s="74">
        <f t="shared" si="135"/>
        <v>462.03299999999996</v>
      </c>
      <c r="AB126" s="74">
        <f t="shared" si="135"/>
        <v>531.39795428571426</v>
      </c>
      <c r="AC126" s="74">
        <f t="shared" si="135"/>
        <v>578.15894117647065</v>
      </c>
      <c r="AD126" s="74">
        <f t="shared" ref="AD126:BL126" si="136">AC126*(1+AD$85)</f>
        <v>592.64707729499446</v>
      </c>
      <c r="AE126" s="74">
        <f t="shared" si="136"/>
        <v>611.33044427883192</v>
      </c>
      <c r="AF126" s="74">
        <f t="shared" si="136"/>
        <v>630.87134511003524</v>
      </c>
      <c r="AG126" s="74">
        <f t="shared" si="136"/>
        <v>651.03686198787659</v>
      </c>
      <c r="AH126" s="74">
        <f t="shared" si="136"/>
        <v>671.84696048145065</v>
      </c>
      <c r="AI126" s="74">
        <f t="shared" si="136"/>
        <v>693.32224435022749</v>
      </c>
      <c r="AJ126" s="74">
        <f t="shared" si="136"/>
        <v>715.483975943519</v>
      </c>
      <c r="AK126" s="74">
        <f t="shared" si="136"/>
        <v>738.35409725200475</v>
      </c>
      <c r="AL126" s="74">
        <f t="shared" si="136"/>
        <v>761.95525163216075</v>
      </c>
      <c r="AM126" s="74">
        <f t="shared" si="136"/>
        <v>786.31080622509955</v>
      </c>
      <c r="AN126" s="74">
        <f t="shared" si="136"/>
        <v>811.44487509201826</v>
      </c>
      <c r="AO126" s="74">
        <f t="shared" si="136"/>
        <v>837.38234308916105</v>
      </c>
      <c r="AP126" s="74">
        <f t="shared" si="136"/>
        <v>864.14889050593354</v>
      </c>
      <c r="AQ126" s="74">
        <f t="shared" si="136"/>
        <v>891.77101849056385</v>
      </c>
      <c r="AR126" s="74">
        <f t="shared" si="136"/>
        <v>920.27607528848307</v>
      </c>
      <c r="AS126" s="74">
        <f t="shared" si="136"/>
        <v>949.69228331940371</v>
      </c>
      <c r="AT126" s="74">
        <f t="shared" si="136"/>
        <v>980.04876711990482</v>
      </c>
      <c r="AU126" s="74">
        <f t="shared" si="136"/>
        <v>1011.3755821791892</v>
      </c>
      <c r="AV126" s="74">
        <f t="shared" si="136"/>
        <v>1043.7037446965624</v>
      </c>
      <c r="AW126" s="74">
        <f t="shared" si="136"/>
        <v>1077.0652622900961</v>
      </c>
      <c r="AX126" s="74">
        <f t="shared" si="136"/>
        <v>1111.4931656868803</v>
      </c>
      <c r="AY126" s="74">
        <f t="shared" si="136"/>
        <v>1147.0215414262393</v>
      </c>
      <c r="AZ126" s="74">
        <f t="shared" si="136"/>
        <v>1183.6855656082921</v>
      </c>
      <c r="BA126" s="74">
        <f t="shared" si="136"/>
        <v>1221.5215387212695</v>
      </c>
      <c r="BB126" s="74">
        <f t="shared" si="136"/>
        <v>1260.5669215820715</v>
      </c>
      <c r="BC126" s="74">
        <f t="shared" si="136"/>
        <v>1300.8603724256473</v>
      </c>
      <c r="BD126" s="74">
        <f t="shared" si="136"/>
        <v>1342.4417851799212</v>
      </c>
      <c r="BE126" s="74">
        <f t="shared" si="136"/>
        <v>1385.3523289641591</v>
      </c>
      <c r="BF126" s="74">
        <f t="shared" si="136"/>
        <v>1429.634488849882</v>
      </c>
      <c r="BG126" s="74">
        <f t="shared" si="136"/>
        <v>1475.3321079246841</v>
      </c>
      <c r="BH126" s="74">
        <f t="shared" si="136"/>
        <v>1522.490430700602</v>
      </c>
      <c r="BI126" s="74">
        <f t="shared" si="136"/>
        <v>1571.1561479100119</v>
      </c>
      <c r="BJ126" s="74">
        <f t="shared" si="136"/>
        <v>1621.3774427334081</v>
      </c>
      <c r="BK126" s="74">
        <f t="shared" si="136"/>
        <v>1673.2040385048313</v>
      </c>
      <c r="BL126" s="116">
        <f t="shared" si="136"/>
        <v>1726.6872479421793</v>
      </c>
    </row>
    <row r="127" spans="2:64" x14ac:dyDescent="0.2">
      <c r="B127" s="236" t="str">
        <f t="shared" ref="B127:B135" si="137">B90</f>
        <v>MRI scanners</v>
      </c>
      <c r="C127" s="65" t="s">
        <v>2</v>
      </c>
      <c r="D127" s="74">
        <f t="shared" ref="D127:AC127" si="138">D115</f>
        <v>112.62522763396048</v>
      </c>
      <c r="E127" s="74">
        <f t="shared" si="138"/>
        <v>115.89486041876775</v>
      </c>
      <c r="F127" s="74">
        <f t="shared" si="138"/>
        <v>117.53938775768053</v>
      </c>
      <c r="G127" s="74">
        <f t="shared" si="138"/>
        <v>119.61738654359382</v>
      </c>
      <c r="H127" s="74">
        <f t="shared" si="138"/>
        <v>121.9137075</v>
      </c>
      <c r="I127" s="74">
        <f t="shared" si="138"/>
        <v>151.46727849557521</v>
      </c>
      <c r="J127" s="74">
        <f t="shared" si="138"/>
        <v>161.23187076923077</v>
      </c>
      <c r="K127" s="74">
        <f t="shared" si="138"/>
        <v>151.98480186943618</v>
      </c>
      <c r="L127" s="74">
        <f t="shared" si="138"/>
        <v>146.50796410714284</v>
      </c>
      <c r="M127" s="74">
        <f t="shared" si="138"/>
        <v>157.3043695522388</v>
      </c>
      <c r="N127" s="74">
        <f t="shared" si="138"/>
        <v>160.661475</v>
      </c>
      <c r="O127" s="74">
        <f t="shared" si="138"/>
        <v>161.14394189189187</v>
      </c>
      <c r="P127" s="74">
        <f t="shared" si="138"/>
        <v>190.27738545180722</v>
      </c>
      <c r="Q127" s="74">
        <f t="shared" si="138"/>
        <v>192.40546432024169</v>
      </c>
      <c r="R127" s="74">
        <f t="shared" si="138"/>
        <v>198.63600545454545</v>
      </c>
      <c r="S127" s="74">
        <f t="shared" si="138"/>
        <v>240.25971337386019</v>
      </c>
      <c r="T127" s="74">
        <f t="shared" si="138"/>
        <v>240.99221249999999</v>
      </c>
      <c r="U127" s="74">
        <f t="shared" si="138"/>
        <v>243.69446972477061</v>
      </c>
      <c r="V127" s="74">
        <f t="shared" si="138"/>
        <v>244.44199877300611</v>
      </c>
      <c r="W127" s="74">
        <f t="shared" si="138"/>
        <v>262.990476</v>
      </c>
      <c r="X127" s="74">
        <f t="shared" si="138"/>
        <v>263.80217500000003</v>
      </c>
      <c r="Y127" s="74">
        <f t="shared" si="138"/>
        <v>220.84735263157893</v>
      </c>
      <c r="Z127" s="74">
        <f t="shared" si="138"/>
        <v>224.7728108108108</v>
      </c>
      <c r="AA127" s="74">
        <f t="shared" si="138"/>
        <v>231.01649999999998</v>
      </c>
      <c r="AB127" s="74">
        <f t="shared" si="138"/>
        <v>265.69897714285713</v>
      </c>
      <c r="AC127" s="74">
        <f t="shared" si="138"/>
        <v>289.07947058823532</v>
      </c>
      <c r="AD127" s="74">
        <f t="shared" ref="AD127:BL127" si="139">AC127*(1+AD$85)</f>
        <v>296.32353864749723</v>
      </c>
      <c r="AE127" s="74">
        <f t="shared" si="139"/>
        <v>305.66522213941596</v>
      </c>
      <c r="AF127" s="74">
        <f t="shared" si="139"/>
        <v>315.43567255501762</v>
      </c>
      <c r="AG127" s="74">
        <f t="shared" si="139"/>
        <v>325.5184309939383</v>
      </c>
      <c r="AH127" s="74">
        <f t="shared" si="139"/>
        <v>335.92348024072533</v>
      </c>
      <c r="AI127" s="74">
        <f t="shared" si="139"/>
        <v>346.66112217511375</v>
      </c>
      <c r="AJ127" s="74">
        <f t="shared" si="139"/>
        <v>357.7419879717595</v>
      </c>
      <c r="AK127" s="74">
        <f t="shared" si="139"/>
        <v>369.17704862600237</v>
      </c>
      <c r="AL127" s="74">
        <f t="shared" si="139"/>
        <v>380.97762581608038</v>
      </c>
      <c r="AM127" s="74">
        <f t="shared" si="139"/>
        <v>393.15540311254978</v>
      </c>
      <c r="AN127" s="74">
        <f t="shared" si="139"/>
        <v>405.72243754600913</v>
      </c>
      <c r="AO127" s="74">
        <f t="shared" si="139"/>
        <v>418.69117154458053</v>
      </c>
      <c r="AP127" s="74">
        <f t="shared" si="139"/>
        <v>432.07444525296677</v>
      </c>
      <c r="AQ127" s="74">
        <f t="shared" si="139"/>
        <v>445.88550924528192</v>
      </c>
      <c r="AR127" s="74">
        <f t="shared" si="139"/>
        <v>460.13803764424154</v>
      </c>
      <c r="AS127" s="74">
        <f t="shared" si="139"/>
        <v>474.84614165970186</v>
      </c>
      <c r="AT127" s="74">
        <f t="shared" si="139"/>
        <v>490.02438355995241</v>
      </c>
      <c r="AU127" s="74">
        <f t="shared" si="139"/>
        <v>505.68779108959461</v>
      </c>
      <c r="AV127" s="74">
        <f t="shared" si="139"/>
        <v>521.85187234828118</v>
      </c>
      <c r="AW127" s="74">
        <f t="shared" si="139"/>
        <v>538.53263114504807</v>
      </c>
      <c r="AX127" s="74">
        <f t="shared" si="139"/>
        <v>555.74658284344014</v>
      </c>
      <c r="AY127" s="74">
        <f t="shared" si="139"/>
        <v>573.51077071311965</v>
      </c>
      <c r="AZ127" s="74">
        <f t="shared" si="139"/>
        <v>591.84278280414605</v>
      </c>
      <c r="BA127" s="74">
        <f t="shared" si="139"/>
        <v>610.76076936063475</v>
      </c>
      <c r="BB127" s="74">
        <f t="shared" si="139"/>
        <v>630.28346079103574</v>
      </c>
      <c r="BC127" s="74">
        <f t="shared" si="139"/>
        <v>650.43018621282363</v>
      </c>
      <c r="BD127" s="74">
        <f t="shared" si="139"/>
        <v>671.22089258996061</v>
      </c>
      <c r="BE127" s="74">
        <f t="shared" si="139"/>
        <v>692.67616448207957</v>
      </c>
      <c r="BF127" s="74">
        <f t="shared" si="139"/>
        <v>714.81724442494101</v>
      </c>
      <c r="BG127" s="74">
        <f t="shared" si="139"/>
        <v>737.66605396234206</v>
      </c>
      <c r="BH127" s="74">
        <f t="shared" si="139"/>
        <v>761.24521535030101</v>
      </c>
      <c r="BI127" s="74">
        <f t="shared" si="139"/>
        <v>785.57807395500595</v>
      </c>
      <c r="BJ127" s="74">
        <f t="shared" si="139"/>
        <v>810.68872136670404</v>
      </c>
      <c r="BK127" s="74">
        <f t="shared" si="139"/>
        <v>836.60201925241563</v>
      </c>
      <c r="BL127" s="116">
        <f t="shared" si="139"/>
        <v>863.34362397108964</v>
      </c>
    </row>
    <row r="128" spans="2:64" x14ac:dyDescent="0.2">
      <c r="B128" s="236" t="str">
        <f t="shared" si="137"/>
        <v>HDD (motors)</v>
      </c>
      <c r="C128" s="65" t="s">
        <v>2</v>
      </c>
      <c r="D128" s="74">
        <f t="shared" ref="D128:AC128" si="140">D116</f>
        <v>1576.7531868754468</v>
      </c>
      <c r="E128" s="74">
        <f t="shared" si="140"/>
        <v>1622.5280458627487</v>
      </c>
      <c r="F128" s="74">
        <f t="shared" si="140"/>
        <v>1645.5514286075277</v>
      </c>
      <c r="G128" s="74">
        <f t="shared" si="140"/>
        <v>1674.6434116103137</v>
      </c>
      <c r="H128" s="74">
        <f t="shared" si="140"/>
        <v>1706.7919050000003</v>
      </c>
      <c r="I128" s="74">
        <f t="shared" si="140"/>
        <v>2120.5418989380532</v>
      </c>
      <c r="J128" s="74">
        <f t="shared" si="140"/>
        <v>2257.2461907692309</v>
      </c>
      <c r="K128" s="74">
        <f t="shared" si="140"/>
        <v>2127.7872261721072</v>
      </c>
      <c r="L128" s="74">
        <f t="shared" si="140"/>
        <v>2051.1114975</v>
      </c>
      <c r="M128" s="74">
        <f t="shared" si="140"/>
        <v>2202.2611737313437</v>
      </c>
      <c r="N128" s="74">
        <f t="shared" si="140"/>
        <v>2249.2606500000002</v>
      </c>
      <c r="O128" s="74">
        <f t="shared" si="140"/>
        <v>2256.0151864864865</v>
      </c>
      <c r="P128" s="74">
        <f t="shared" si="140"/>
        <v>2663.8833963253014</v>
      </c>
      <c r="Q128" s="74">
        <f t="shared" si="140"/>
        <v>2693.6765004833842</v>
      </c>
      <c r="R128" s="74">
        <f t="shared" si="140"/>
        <v>2780.9040763636367</v>
      </c>
      <c r="S128" s="74">
        <f t="shared" si="140"/>
        <v>3363.6359872340436</v>
      </c>
      <c r="T128" s="74">
        <f t="shared" si="140"/>
        <v>3373.8909750000003</v>
      </c>
      <c r="U128" s="74">
        <f t="shared" si="140"/>
        <v>3411.7225761467889</v>
      </c>
      <c r="V128" s="74">
        <f t="shared" si="140"/>
        <v>3422.1879828220858</v>
      </c>
      <c r="W128" s="74">
        <f t="shared" si="140"/>
        <v>3681.866664000001</v>
      </c>
      <c r="X128" s="74">
        <f t="shared" si="140"/>
        <v>3693.2304500000009</v>
      </c>
      <c r="Y128" s="74">
        <f t="shared" si="140"/>
        <v>3091.8629368421057</v>
      </c>
      <c r="Z128" s="74">
        <f t="shared" si="140"/>
        <v>3146.819351351352</v>
      </c>
      <c r="AA128" s="74">
        <f t="shared" si="140"/>
        <v>3234.2310000000002</v>
      </c>
      <c r="AB128" s="74">
        <f t="shared" si="140"/>
        <v>3719.7856800000009</v>
      </c>
      <c r="AC128" s="74">
        <f t="shared" si="140"/>
        <v>4047.1125882352949</v>
      </c>
      <c r="AD128" s="74">
        <f t="shared" ref="AD128:BL128" si="141">AC128*(1+AD$85)</f>
        <v>4148.5295410649614</v>
      </c>
      <c r="AE128" s="74">
        <f t="shared" si="141"/>
        <v>4279.3131099518241</v>
      </c>
      <c r="AF128" s="74">
        <f t="shared" si="141"/>
        <v>4416.0994157702471</v>
      </c>
      <c r="AG128" s="74">
        <f t="shared" si="141"/>
        <v>4557.2580339151364</v>
      </c>
      <c r="AH128" s="74">
        <f t="shared" si="141"/>
        <v>4702.9287233701552</v>
      </c>
      <c r="AI128" s="74">
        <f t="shared" si="141"/>
        <v>4853.2557104515936</v>
      </c>
      <c r="AJ128" s="74">
        <f t="shared" si="141"/>
        <v>5008.3878316046339</v>
      </c>
      <c r="AK128" s="74">
        <f t="shared" si="141"/>
        <v>5168.4786807640339</v>
      </c>
      <c r="AL128" s="74">
        <f t="shared" si="141"/>
        <v>5333.686761425126</v>
      </c>
      <c r="AM128" s="74">
        <f t="shared" si="141"/>
        <v>5504.1756435756979</v>
      </c>
      <c r="AN128" s="74">
        <f t="shared" si="141"/>
        <v>5680.1141256441297</v>
      </c>
      <c r="AO128" s="74">
        <f t="shared" si="141"/>
        <v>5861.6764016241295</v>
      </c>
      <c r="AP128" s="74">
        <f t="shared" si="141"/>
        <v>6049.0422335415369</v>
      </c>
      <c r="AQ128" s="74">
        <f t="shared" si="141"/>
        <v>6242.397129433949</v>
      </c>
      <c r="AR128" s="74">
        <f t="shared" si="141"/>
        <v>6441.932527019384</v>
      </c>
      <c r="AS128" s="74">
        <f t="shared" si="141"/>
        <v>6647.8459832358285</v>
      </c>
      <c r="AT128" s="74">
        <f t="shared" si="141"/>
        <v>6860.341369839336</v>
      </c>
      <c r="AU128" s="74">
        <f t="shared" si="141"/>
        <v>7079.6290752543273</v>
      </c>
      <c r="AV128" s="74">
        <f t="shared" si="141"/>
        <v>7305.9262128759401</v>
      </c>
      <c r="AW128" s="74">
        <f t="shared" si="141"/>
        <v>7539.4568360306766</v>
      </c>
      <c r="AX128" s="74">
        <f t="shared" si="141"/>
        <v>7780.4521598081656</v>
      </c>
      <c r="AY128" s="74">
        <f t="shared" si="141"/>
        <v>8029.1507899836779</v>
      </c>
      <c r="AZ128" s="74">
        <f t="shared" si="141"/>
        <v>8285.798959258047</v>
      </c>
      <c r="BA128" s="74">
        <f t="shared" si="141"/>
        <v>8550.6507710488895</v>
      </c>
      <c r="BB128" s="74">
        <f t="shared" si="141"/>
        <v>8823.9684510745046</v>
      </c>
      <c r="BC128" s="74">
        <f t="shared" si="141"/>
        <v>9106.0226069795353</v>
      </c>
      <c r="BD128" s="74">
        <f t="shared" si="141"/>
        <v>9397.0924962594527</v>
      </c>
      <c r="BE128" s="74">
        <f t="shared" si="141"/>
        <v>9697.4663027491169</v>
      </c>
      <c r="BF128" s="74">
        <f t="shared" si="141"/>
        <v>10007.441421949177</v>
      </c>
      <c r="BG128" s="74">
        <f t="shared" si="141"/>
        <v>10327.324755472791</v>
      </c>
      <c r="BH128" s="74">
        <f t="shared" si="141"/>
        <v>10657.433014904216</v>
      </c>
      <c r="BI128" s="74">
        <f t="shared" si="141"/>
        <v>10998.093035370084</v>
      </c>
      <c r="BJ128" s="74">
        <f t="shared" si="141"/>
        <v>11349.642099133856</v>
      </c>
      <c r="BK128" s="74">
        <f t="shared" si="141"/>
        <v>11712.428269533819</v>
      </c>
      <c r="BL128" s="116">
        <f t="shared" si="141"/>
        <v>12086.810735595256</v>
      </c>
    </row>
    <row r="129" spans="2:64" x14ac:dyDescent="0.2">
      <c r="B129" s="236" t="str">
        <f t="shared" si="137"/>
        <v>Acoustic transducers (e.g. speakers)</v>
      </c>
      <c r="C129" s="65" t="s">
        <v>2</v>
      </c>
      <c r="D129" s="74">
        <f t="shared" ref="D129:AC129" si="142">D117</f>
        <v>675.75136580376284</v>
      </c>
      <c r="E129" s="74">
        <f t="shared" si="142"/>
        <v>695.36916251260652</v>
      </c>
      <c r="F129" s="74">
        <f t="shared" si="142"/>
        <v>705.23632654608321</v>
      </c>
      <c r="G129" s="74">
        <f t="shared" si="142"/>
        <v>717.704319261563</v>
      </c>
      <c r="H129" s="74">
        <f t="shared" si="142"/>
        <v>731.48224500000003</v>
      </c>
      <c r="I129" s="74">
        <f t="shared" si="142"/>
        <v>908.80367097345129</v>
      </c>
      <c r="J129" s="74">
        <f t="shared" si="142"/>
        <v>967.39122461538454</v>
      </c>
      <c r="K129" s="74">
        <f t="shared" si="142"/>
        <v>911.90881121661721</v>
      </c>
      <c r="L129" s="74">
        <f t="shared" si="142"/>
        <v>879.0477846428571</v>
      </c>
      <c r="M129" s="74">
        <f t="shared" si="142"/>
        <v>943.82621731343283</v>
      </c>
      <c r="N129" s="74">
        <f t="shared" si="142"/>
        <v>963.96884999999997</v>
      </c>
      <c r="O129" s="74">
        <f t="shared" si="142"/>
        <v>966.86365135135122</v>
      </c>
      <c r="P129" s="74">
        <f t="shared" si="142"/>
        <v>1141.6643127108434</v>
      </c>
      <c r="Q129" s="74">
        <f t="shared" si="142"/>
        <v>1154.4327859214502</v>
      </c>
      <c r="R129" s="74">
        <f t="shared" si="142"/>
        <v>1191.8160327272728</v>
      </c>
      <c r="S129" s="74">
        <f t="shared" si="142"/>
        <v>1441.5582802431613</v>
      </c>
      <c r="T129" s="74">
        <f t="shared" si="142"/>
        <v>1445.9532750000001</v>
      </c>
      <c r="U129" s="74">
        <f t="shared" si="142"/>
        <v>1462.1668183486238</v>
      </c>
      <c r="V129" s="74">
        <f t="shared" si="142"/>
        <v>1466.6519926380367</v>
      </c>
      <c r="W129" s="74">
        <f t="shared" si="142"/>
        <v>1577.9428560000001</v>
      </c>
      <c r="X129" s="74">
        <f t="shared" si="142"/>
        <v>1582.8130500000002</v>
      </c>
      <c r="Y129" s="74">
        <f t="shared" si="142"/>
        <v>1325.0841157894736</v>
      </c>
      <c r="Z129" s="74">
        <f t="shared" si="142"/>
        <v>1348.6368648648649</v>
      </c>
      <c r="AA129" s="74">
        <f t="shared" si="142"/>
        <v>1386.0989999999999</v>
      </c>
      <c r="AB129" s="74">
        <f t="shared" si="142"/>
        <v>1594.1938628571429</v>
      </c>
      <c r="AC129" s="74">
        <f t="shared" si="142"/>
        <v>1734.4768235294121</v>
      </c>
      <c r="AD129" s="74">
        <f t="shared" ref="AD129:BL129" si="143">AC129*(1+AD$85)</f>
        <v>1777.9412318849836</v>
      </c>
      <c r="AE129" s="74">
        <f t="shared" si="143"/>
        <v>1833.991332836496</v>
      </c>
      <c r="AF129" s="74">
        <f t="shared" si="143"/>
        <v>1892.6140353301059</v>
      </c>
      <c r="AG129" s="74">
        <f t="shared" si="143"/>
        <v>1953.11058596363</v>
      </c>
      <c r="AH129" s="74">
        <f t="shared" si="143"/>
        <v>2015.5408814443522</v>
      </c>
      <c r="AI129" s="74">
        <f t="shared" si="143"/>
        <v>2079.9667330506827</v>
      </c>
      <c r="AJ129" s="74">
        <f t="shared" si="143"/>
        <v>2146.451927830557</v>
      </c>
      <c r="AK129" s="74">
        <f t="shared" si="143"/>
        <v>2215.062291756014</v>
      </c>
      <c r="AL129" s="74">
        <f t="shared" si="143"/>
        <v>2285.865754896482</v>
      </c>
      <c r="AM129" s="74">
        <f t="shared" si="143"/>
        <v>2358.9324186752983</v>
      </c>
      <c r="AN129" s="74">
        <f t="shared" si="143"/>
        <v>2434.3346252760548</v>
      </c>
      <c r="AO129" s="74">
        <f t="shared" si="143"/>
        <v>2512.147029267483</v>
      </c>
      <c r="AP129" s="74">
        <f t="shared" si="143"/>
        <v>2592.4466715178005</v>
      </c>
      <c r="AQ129" s="74">
        <f t="shared" si="143"/>
        <v>2675.3130554716913</v>
      </c>
      <c r="AR129" s="74">
        <f t="shared" si="143"/>
        <v>2760.828225865449</v>
      </c>
      <c r="AS129" s="74">
        <f t="shared" si="143"/>
        <v>2849.0768499582109</v>
      </c>
      <c r="AT129" s="74">
        <f t="shared" si="143"/>
        <v>2940.1463013597145</v>
      </c>
      <c r="AU129" s="74">
        <f t="shared" si="143"/>
        <v>3034.1267465375677</v>
      </c>
      <c r="AV129" s="74">
        <f t="shared" si="143"/>
        <v>3131.1112340896875</v>
      </c>
      <c r="AW129" s="74">
        <f t="shared" si="143"/>
        <v>3231.1957868702889</v>
      </c>
      <c r="AX129" s="74">
        <f t="shared" si="143"/>
        <v>3334.4794970606413</v>
      </c>
      <c r="AY129" s="74">
        <f t="shared" si="143"/>
        <v>3441.0646242787179</v>
      </c>
      <c r="AZ129" s="74">
        <f t="shared" si="143"/>
        <v>3551.0566968248759</v>
      </c>
      <c r="BA129" s="74">
        <f t="shared" si="143"/>
        <v>3664.5646161638083</v>
      </c>
      <c r="BB129" s="74">
        <f t="shared" si="143"/>
        <v>3781.7007647462146</v>
      </c>
      <c r="BC129" s="74">
        <f t="shared" si="143"/>
        <v>3902.5811172769422</v>
      </c>
      <c r="BD129" s="74">
        <f t="shared" si="143"/>
        <v>4027.3253555397641</v>
      </c>
      <c r="BE129" s="74">
        <f t="shared" si="143"/>
        <v>4156.0569868924777</v>
      </c>
      <c r="BF129" s="74">
        <f t="shared" si="143"/>
        <v>4288.9034665496465</v>
      </c>
      <c r="BG129" s="74">
        <f t="shared" si="143"/>
        <v>4425.9963237740531</v>
      </c>
      <c r="BH129" s="74">
        <f t="shared" si="143"/>
        <v>4567.4712921018063</v>
      </c>
      <c r="BI129" s="74">
        <f t="shared" si="143"/>
        <v>4713.4684437300357</v>
      </c>
      <c r="BJ129" s="74">
        <f t="shared" si="143"/>
        <v>4864.132328200224</v>
      </c>
      <c r="BK129" s="74">
        <f t="shared" si="143"/>
        <v>5019.6121155144938</v>
      </c>
      <c r="BL129" s="116">
        <f t="shared" si="143"/>
        <v>5180.0617438265381</v>
      </c>
    </row>
    <row r="130" spans="2:64" x14ac:dyDescent="0.2">
      <c r="B130" s="236" t="str">
        <f t="shared" si="137"/>
        <v>Magnetic Separators</v>
      </c>
      <c r="C130" s="65" t="s">
        <v>2</v>
      </c>
      <c r="D130" s="74">
        <f t="shared" ref="D130:AC130" si="144">D118</f>
        <v>337.87568290188142</v>
      </c>
      <c r="E130" s="74">
        <f t="shared" si="144"/>
        <v>347.68458125630326</v>
      </c>
      <c r="F130" s="74">
        <f t="shared" si="144"/>
        <v>352.6181632730416</v>
      </c>
      <c r="G130" s="74">
        <f t="shared" si="144"/>
        <v>358.8521596307815</v>
      </c>
      <c r="H130" s="74">
        <f t="shared" si="144"/>
        <v>365.74112250000002</v>
      </c>
      <c r="I130" s="74">
        <f t="shared" si="144"/>
        <v>454.40183548672564</v>
      </c>
      <c r="J130" s="74">
        <f t="shared" si="144"/>
        <v>483.69561230769227</v>
      </c>
      <c r="K130" s="74">
        <f t="shared" si="144"/>
        <v>455.9544056083086</v>
      </c>
      <c r="L130" s="74">
        <f t="shared" si="144"/>
        <v>439.52389232142855</v>
      </c>
      <c r="M130" s="74">
        <f t="shared" si="144"/>
        <v>471.91310865671642</v>
      </c>
      <c r="N130" s="74">
        <f t="shared" si="144"/>
        <v>481.98442499999999</v>
      </c>
      <c r="O130" s="74">
        <f t="shared" si="144"/>
        <v>483.43182567567561</v>
      </c>
      <c r="P130" s="74">
        <f t="shared" si="144"/>
        <v>570.83215635542172</v>
      </c>
      <c r="Q130" s="74">
        <f t="shared" si="144"/>
        <v>577.2163929607251</v>
      </c>
      <c r="R130" s="74">
        <f t="shared" si="144"/>
        <v>595.90801636363642</v>
      </c>
      <c r="S130" s="74">
        <f t="shared" si="144"/>
        <v>720.77914012158067</v>
      </c>
      <c r="T130" s="74">
        <f t="shared" si="144"/>
        <v>722.97663750000004</v>
      </c>
      <c r="U130" s="74">
        <f t="shared" si="144"/>
        <v>731.0834091743119</v>
      </c>
      <c r="V130" s="74">
        <f t="shared" si="144"/>
        <v>733.32599631901837</v>
      </c>
      <c r="W130" s="74">
        <f t="shared" si="144"/>
        <v>788.97142800000006</v>
      </c>
      <c r="X130" s="74">
        <f t="shared" si="144"/>
        <v>791.4065250000001</v>
      </c>
      <c r="Y130" s="74">
        <f t="shared" si="144"/>
        <v>662.54205789473679</v>
      </c>
      <c r="Z130" s="74">
        <f t="shared" si="144"/>
        <v>674.31843243243247</v>
      </c>
      <c r="AA130" s="74">
        <f t="shared" si="144"/>
        <v>693.04949999999997</v>
      </c>
      <c r="AB130" s="74">
        <f t="shared" si="144"/>
        <v>797.09693142857145</v>
      </c>
      <c r="AC130" s="74">
        <f t="shared" si="144"/>
        <v>867.23841176470603</v>
      </c>
      <c r="AD130" s="74">
        <f t="shared" ref="AD130:BL130" si="145">AC130*(1+AD$85)</f>
        <v>888.9706159424918</v>
      </c>
      <c r="AE130" s="74">
        <f t="shared" si="145"/>
        <v>916.99566641824799</v>
      </c>
      <c r="AF130" s="74">
        <f t="shared" si="145"/>
        <v>946.30701766505297</v>
      </c>
      <c r="AG130" s="74">
        <f t="shared" si="145"/>
        <v>976.555292981815</v>
      </c>
      <c r="AH130" s="74">
        <f t="shared" si="145"/>
        <v>1007.7704407221761</v>
      </c>
      <c r="AI130" s="74">
        <f t="shared" si="145"/>
        <v>1039.9833665253414</v>
      </c>
      <c r="AJ130" s="74">
        <f t="shared" si="145"/>
        <v>1073.2259639152785</v>
      </c>
      <c r="AK130" s="74">
        <f t="shared" si="145"/>
        <v>1107.531145878007</v>
      </c>
      <c r="AL130" s="74">
        <f t="shared" si="145"/>
        <v>1142.932877448241</v>
      </c>
      <c r="AM130" s="74">
        <f t="shared" si="145"/>
        <v>1179.4662093376492</v>
      </c>
      <c r="AN130" s="74">
        <f t="shared" si="145"/>
        <v>1217.1673126380274</v>
      </c>
      <c r="AO130" s="74">
        <f t="shared" si="145"/>
        <v>1256.0735146337415</v>
      </c>
      <c r="AP130" s="74">
        <f t="shared" si="145"/>
        <v>1296.2233357589002</v>
      </c>
      <c r="AQ130" s="74">
        <f t="shared" si="145"/>
        <v>1337.6565277358457</v>
      </c>
      <c r="AR130" s="74">
        <f t="shared" si="145"/>
        <v>1380.4141129327245</v>
      </c>
      <c r="AS130" s="74">
        <f t="shared" si="145"/>
        <v>1424.5384249791055</v>
      </c>
      <c r="AT130" s="74">
        <f t="shared" si="145"/>
        <v>1470.0731506798572</v>
      </c>
      <c r="AU130" s="74">
        <f t="shared" si="145"/>
        <v>1517.0633732687838</v>
      </c>
      <c r="AV130" s="74">
        <f t="shared" si="145"/>
        <v>1565.5556170448438</v>
      </c>
      <c r="AW130" s="74">
        <f t="shared" si="145"/>
        <v>1615.5978934351444</v>
      </c>
      <c r="AX130" s="74">
        <f t="shared" si="145"/>
        <v>1667.2397485303206</v>
      </c>
      <c r="AY130" s="74">
        <f t="shared" si="145"/>
        <v>1720.532312139359</v>
      </c>
      <c r="AZ130" s="74">
        <f t="shared" si="145"/>
        <v>1775.5283484124379</v>
      </c>
      <c r="BA130" s="74">
        <f t="shared" si="145"/>
        <v>1832.2823080819041</v>
      </c>
      <c r="BB130" s="74">
        <f t="shared" si="145"/>
        <v>1890.8503823731073</v>
      </c>
      <c r="BC130" s="74">
        <f t="shared" si="145"/>
        <v>1951.2905586384711</v>
      </c>
      <c r="BD130" s="74">
        <f t="shared" si="145"/>
        <v>2013.6626777698821</v>
      </c>
      <c r="BE130" s="74">
        <f t="shared" si="145"/>
        <v>2078.0284934462388</v>
      </c>
      <c r="BF130" s="74">
        <f t="shared" si="145"/>
        <v>2144.4517332748233</v>
      </c>
      <c r="BG130" s="74">
        <f t="shared" si="145"/>
        <v>2212.9981618870265</v>
      </c>
      <c r="BH130" s="74">
        <f t="shared" si="145"/>
        <v>2283.7356460509031</v>
      </c>
      <c r="BI130" s="74">
        <f t="shared" si="145"/>
        <v>2356.7342218650178</v>
      </c>
      <c r="BJ130" s="74">
        <f t="shared" si="145"/>
        <v>2432.066164100112</v>
      </c>
      <c r="BK130" s="74">
        <f t="shared" si="145"/>
        <v>2509.8060577572469</v>
      </c>
      <c r="BL130" s="116">
        <f t="shared" si="145"/>
        <v>2590.030871913269</v>
      </c>
    </row>
    <row r="131" spans="2:64" x14ac:dyDescent="0.2">
      <c r="B131" s="236" t="str">
        <f t="shared" si="137"/>
        <v>Other generators</v>
      </c>
      <c r="C131" s="65" t="s">
        <v>2</v>
      </c>
      <c r="D131" s="74">
        <f t="shared" ref="D131:AC131" si="146">D119</f>
        <v>337.87568290188142</v>
      </c>
      <c r="E131" s="74">
        <f t="shared" si="146"/>
        <v>347.68458125630326</v>
      </c>
      <c r="F131" s="74">
        <f t="shared" si="146"/>
        <v>352.6181632730416</v>
      </c>
      <c r="G131" s="74">
        <f t="shared" si="146"/>
        <v>358.8521596307815</v>
      </c>
      <c r="H131" s="74">
        <f t="shared" si="146"/>
        <v>365.74112250000002</v>
      </c>
      <c r="I131" s="74">
        <f t="shared" si="146"/>
        <v>454.40183548672564</v>
      </c>
      <c r="J131" s="74">
        <f t="shared" si="146"/>
        <v>483.69561230769227</v>
      </c>
      <c r="K131" s="74">
        <f t="shared" si="146"/>
        <v>455.9544056083086</v>
      </c>
      <c r="L131" s="74">
        <f t="shared" si="146"/>
        <v>439.52389232142855</v>
      </c>
      <c r="M131" s="74">
        <f t="shared" si="146"/>
        <v>471.91310865671642</v>
      </c>
      <c r="N131" s="74">
        <f t="shared" si="146"/>
        <v>481.98442499999999</v>
      </c>
      <c r="O131" s="74">
        <f t="shared" si="146"/>
        <v>483.43182567567561</v>
      </c>
      <c r="P131" s="74">
        <f t="shared" si="146"/>
        <v>570.83215635542172</v>
      </c>
      <c r="Q131" s="74">
        <f t="shared" si="146"/>
        <v>577.2163929607251</v>
      </c>
      <c r="R131" s="74">
        <f t="shared" si="146"/>
        <v>595.90801636363642</v>
      </c>
      <c r="S131" s="74">
        <f t="shared" si="146"/>
        <v>720.77914012158067</v>
      </c>
      <c r="T131" s="74">
        <f t="shared" si="146"/>
        <v>722.97663750000004</v>
      </c>
      <c r="U131" s="74">
        <f t="shared" si="146"/>
        <v>731.0834091743119</v>
      </c>
      <c r="V131" s="74">
        <f t="shared" si="146"/>
        <v>733.32599631901837</v>
      </c>
      <c r="W131" s="74">
        <f t="shared" si="146"/>
        <v>788.97142800000006</v>
      </c>
      <c r="X131" s="74">
        <f t="shared" si="146"/>
        <v>791.4065250000001</v>
      </c>
      <c r="Y131" s="74">
        <f t="shared" si="146"/>
        <v>662.54205789473679</v>
      </c>
      <c r="Z131" s="74">
        <f t="shared" si="146"/>
        <v>674.31843243243247</v>
      </c>
      <c r="AA131" s="74">
        <f t="shared" si="146"/>
        <v>693.04949999999997</v>
      </c>
      <c r="AB131" s="74">
        <f t="shared" si="146"/>
        <v>797.09693142857145</v>
      </c>
      <c r="AC131" s="74">
        <f t="shared" si="146"/>
        <v>867.23841176470603</v>
      </c>
      <c r="AD131" s="74">
        <f t="shared" ref="AD131:BL131" si="147">AC131*(1+AD$85)</f>
        <v>888.9706159424918</v>
      </c>
      <c r="AE131" s="74">
        <f t="shared" si="147"/>
        <v>916.99566641824799</v>
      </c>
      <c r="AF131" s="74">
        <f t="shared" si="147"/>
        <v>946.30701766505297</v>
      </c>
      <c r="AG131" s="74">
        <f t="shared" si="147"/>
        <v>976.555292981815</v>
      </c>
      <c r="AH131" s="74">
        <f t="shared" si="147"/>
        <v>1007.7704407221761</v>
      </c>
      <c r="AI131" s="74">
        <f t="shared" si="147"/>
        <v>1039.9833665253414</v>
      </c>
      <c r="AJ131" s="74">
        <f t="shared" si="147"/>
        <v>1073.2259639152785</v>
      </c>
      <c r="AK131" s="74">
        <f t="shared" si="147"/>
        <v>1107.531145878007</v>
      </c>
      <c r="AL131" s="74">
        <f t="shared" si="147"/>
        <v>1142.932877448241</v>
      </c>
      <c r="AM131" s="74">
        <f t="shared" si="147"/>
        <v>1179.4662093376492</v>
      </c>
      <c r="AN131" s="74">
        <f t="shared" si="147"/>
        <v>1217.1673126380274</v>
      </c>
      <c r="AO131" s="74">
        <f t="shared" si="147"/>
        <v>1256.0735146337415</v>
      </c>
      <c r="AP131" s="74">
        <f t="shared" si="147"/>
        <v>1296.2233357589002</v>
      </c>
      <c r="AQ131" s="74">
        <f t="shared" si="147"/>
        <v>1337.6565277358457</v>
      </c>
      <c r="AR131" s="74">
        <f t="shared" si="147"/>
        <v>1380.4141129327245</v>
      </c>
      <c r="AS131" s="74">
        <f t="shared" si="147"/>
        <v>1424.5384249791055</v>
      </c>
      <c r="AT131" s="74">
        <f t="shared" si="147"/>
        <v>1470.0731506798572</v>
      </c>
      <c r="AU131" s="74">
        <f t="shared" si="147"/>
        <v>1517.0633732687838</v>
      </c>
      <c r="AV131" s="74">
        <f t="shared" si="147"/>
        <v>1565.5556170448438</v>
      </c>
      <c r="AW131" s="74">
        <f t="shared" si="147"/>
        <v>1615.5978934351444</v>
      </c>
      <c r="AX131" s="74">
        <f t="shared" si="147"/>
        <v>1667.2397485303206</v>
      </c>
      <c r="AY131" s="74">
        <f t="shared" si="147"/>
        <v>1720.532312139359</v>
      </c>
      <c r="AZ131" s="74">
        <f t="shared" si="147"/>
        <v>1775.5283484124379</v>
      </c>
      <c r="BA131" s="74">
        <f t="shared" si="147"/>
        <v>1832.2823080819041</v>
      </c>
      <c r="BB131" s="74">
        <f t="shared" si="147"/>
        <v>1890.8503823731073</v>
      </c>
      <c r="BC131" s="74">
        <f t="shared" si="147"/>
        <v>1951.2905586384711</v>
      </c>
      <c r="BD131" s="74">
        <f t="shared" si="147"/>
        <v>2013.6626777698821</v>
      </c>
      <c r="BE131" s="74">
        <f t="shared" si="147"/>
        <v>2078.0284934462388</v>
      </c>
      <c r="BF131" s="74">
        <f t="shared" si="147"/>
        <v>2144.4517332748233</v>
      </c>
      <c r="BG131" s="74">
        <f t="shared" si="147"/>
        <v>2212.9981618870265</v>
      </c>
      <c r="BH131" s="74">
        <f t="shared" si="147"/>
        <v>2283.7356460509031</v>
      </c>
      <c r="BI131" s="74">
        <f t="shared" si="147"/>
        <v>2356.7342218650178</v>
      </c>
      <c r="BJ131" s="74">
        <f t="shared" si="147"/>
        <v>2432.066164100112</v>
      </c>
      <c r="BK131" s="74">
        <f t="shared" si="147"/>
        <v>2509.8060577572469</v>
      </c>
      <c r="BL131" s="116">
        <f t="shared" si="147"/>
        <v>2590.030871913269</v>
      </c>
    </row>
    <row r="132" spans="2:64" x14ac:dyDescent="0.2">
      <c r="B132" s="236" t="str">
        <f t="shared" si="137"/>
        <v>Other motors</v>
      </c>
      <c r="C132" s="65" t="s">
        <v>2</v>
      </c>
      <c r="D132" s="74">
        <f t="shared" ref="D132:AC132" si="148">D120</f>
        <v>2703.0054632150513</v>
      </c>
      <c r="E132" s="74">
        <f t="shared" si="148"/>
        <v>2781.4766500504261</v>
      </c>
      <c r="F132" s="74">
        <f t="shared" si="148"/>
        <v>2820.9453061843328</v>
      </c>
      <c r="G132" s="74">
        <f t="shared" si="148"/>
        <v>2870.817277046252</v>
      </c>
      <c r="H132" s="74">
        <f t="shared" si="148"/>
        <v>2925.9289800000001</v>
      </c>
      <c r="I132" s="74">
        <f t="shared" si="148"/>
        <v>3635.2146838938052</v>
      </c>
      <c r="J132" s="74">
        <f t="shared" si="148"/>
        <v>3869.5648984615382</v>
      </c>
      <c r="K132" s="74">
        <f t="shared" si="148"/>
        <v>3647.6352448664688</v>
      </c>
      <c r="L132" s="74">
        <f t="shared" si="148"/>
        <v>3516.1911385714284</v>
      </c>
      <c r="M132" s="74">
        <f t="shared" si="148"/>
        <v>3775.3048692537313</v>
      </c>
      <c r="N132" s="74">
        <f t="shared" si="148"/>
        <v>3855.8753999999999</v>
      </c>
      <c r="O132" s="74">
        <f t="shared" si="148"/>
        <v>3867.4546054054049</v>
      </c>
      <c r="P132" s="74">
        <f t="shared" si="148"/>
        <v>4566.6572508433737</v>
      </c>
      <c r="Q132" s="74">
        <f t="shared" si="148"/>
        <v>4617.7311436858008</v>
      </c>
      <c r="R132" s="74">
        <f t="shared" si="148"/>
        <v>4767.2641309090914</v>
      </c>
      <c r="S132" s="74">
        <f t="shared" si="148"/>
        <v>5766.2331209726453</v>
      </c>
      <c r="T132" s="74">
        <f t="shared" si="148"/>
        <v>5783.8131000000003</v>
      </c>
      <c r="U132" s="74">
        <f t="shared" si="148"/>
        <v>5848.6672733944952</v>
      </c>
      <c r="V132" s="74">
        <f t="shared" si="148"/>
        <v>5866.607970552147</v>
      </c>
      <c r="W132" s="74">
        <f t="shared" si="148"/>
        <v>6311.7714240000005</v>
      </c>
      <c r="X132" s="74">
        <f t="shared" si="148"/>
        <v>6331.2522000000008</v>
      </c>
      <c r="Y132" s="74">
        <f t="shared" si="148"/>
        <v>5300.3364631578943</v>
      </c>
      <c r="Z132" s="74">
        <f t="shared" si="148"/>
        <v>5394.5474594594598</v>
      </c>
      <c r="AA132" s="74">
        <f t="shared" si="148"/>
        <v>5544.3959999999997</v>
      </c>
      <c r="AB132" s="74">
        <f t="shared" si="148"/>
        <v>6376.7754514285716</v>
      </c>
      <c r="AC132" s="74">
        <f t="shared" si="148"/>
        <v>6937.9072941176482</v>
      </c>
      <c r="AD132" s="74">
        <f t="shared" ref="AD132:BL132" si="149">AC132*(1+AD$85)</f>
        <v>7111.7649275399344</v>
      </c>
      <c r="AE132" s="74">
        <f t="shared" si="149"/>
        <v>7335.9653313459839</v>
      </c>
      <c r="AF132" s="74">
        <f t="shared" si="149"/>
        <v>7570.4561413204237</v>
      </c>
      <c r="AG132" s="74">
        <f t="shared" si="149"/>
        <v>7812.44234385452</v>
      </c>
      <c r="AH132" s="74">
        <f t="shared" si="149"/>
        <v>8062.1635257774087</v>
      </c>
      <c r="AI132" s="74">
        <f t="shared" si="149"/>
        <v>8319.8669322027308</v>
      </c>
      <c r="AJ132" s="74">
        <f t="shared" si="149"/>
        <v>8585.807711322228</v>
      </c>
      <c r="AK132" s="74">
        <f t="shared" si="149"/>
        <v>8860.2491670240561</v>
      </c>
      <c r="AL132" s="74">
        <f t="shared" si="149"/>
        <v>9143.4630195859281</v>
      </c>
      <c r="AM132" s="74">
        <f t="shared" si="149"/>
        <v>9435.7296747011933</v>
      </c>
      <c r="AN132" s="74">
        <f t="shared" si="149"/>
        <v>9737.3385011042192</v>
      </c>
      <c r="AO132" s="74">
        <f t="shared" si="149"/>
        <v>10048.588117069932</v>
      </c>
      <c r="AP132" s="74">
        <f t="shared" si="149"/>
        <v>10369.786686071202</v>
      </c>
      <c r="AQ132" s="74">
        <f t="shared" si="149"/>
        <v>10701.252221886765</v>
      </c>
      <c r="AR132" s="74">
        <f t="shared" si="149"/>
        <v>11043.312903461796</v>
      </c>
      <c r="AS132" s="74">
        <f t="shared" si="149"/>
        <v>11396.307399832844</v>
      </c>
      <c r="AT132" s="74">
        <f t="shared" si="149"/>
        <v>11760.585205438858</v>
      </c>
      <c r="AU132" s="74">
        <f t="shared" si="149"/>
        <v>12136.506986150271</v>
      </c>
      <c r="AV132" s="74">
        <f t="shared" si="149"/>
        <v>12524.44493635875</v>
      </c>
      <c r="AW132" s="74">
        <f t="shared" si="149"/>
        <v>12924.783147481156</v>
      </c>
      <c r="AX132" s="74">
        <f t="shared" si="149"/>
        <v>13337.917988242565</v>
      </c>
      <c r="AY132" s="74">
        <f t="shared" si="149"/>
        <v>13764.258497114872</v>
      </c>
      <c r="AZ132" s="74">
        <f t="shared" si="149"/>
        <v>14204.226787299503</v>
      </c>
      <c r="BA132" s="74">
        <f t="shared" si="149"/>
        <v>14658.258464655233</v>
      </c>
      <c r="BB132" s="74">
        <f t="shared" si="149"/>
        <v>15126.803058984859</v>
      </c>
      <c r="BC132" s="74">
        <f t="shared" si="149"/>
        <v>15610.324469107769</v>
      </c>
      <c r="BD132" s="74">
        <f t="shared" si="149"/>
        <v>16109.301422159057</v>
      </c>
      <c r="BE132" s="74">
        <f t="shared" si="149"/>
        <v>16624.227947569911</v>
      </c>
      <c r="BF132" s="74">
        <f t="shared" si="149"/>
        <v>17155.613866198586</v>
      </c>
      <c r="BG132" s="74">
        <f t="shared" si="149"/>
        <v>17703.985295096212</v>
      </c>
      <c r="BH132" s="74">
        <f t="shared" si="149"/>
        <v>18269.885168407225</v>
      </c>
      <c r="BI132" s="74">
        <f t="shared" si="149"/>
        <v>18853.873774920143</v>
      </c>
      <c r="BJ132" s="74">
        <f t="shared" si="149"/>
        <v>19456.529312800896</v>
      </c>
      <c r="BK132" s="74">
        <f t="shared" si="149"/>
        <v>20078.448462057975</v>
      </c>
      <c r="BL132" s="116">
        <f t="shared" si="149"/>
        <v>20720.246975306152</v>
      </c>
    </row>
    <row r="133" spans="2:64" x14ac:dyDescent="0.2">
      <c r="B133" s="236" t="str">
        <f t="shared" si="137"/>
        <v>Other NdFeB applications</v>
      </c>
      <c r="C133" s="65" t="s">
        <v>2</v>
      </c>
      <c r="D133" s="74">
        <f t="shared" ref="D133:AC133" si="150">D121</f>
        <v>1689.3784145094069</v>
      </c>
      <c r="E133" s="74">
        <f t="shared" si="150"/>
        <v>1738.4229062815161</v>
      </c>
      <c r="F133" s="74">
        <f t="shared" si="150"/>
        <v>1763.0908163652077</v>
      </c>
      <c r="G133" s="74">
        <f t="shared" si="150"/>
        <v>1794.2607981539072</v>
      </c>
      <c r="H133" s="74">
        <f t="shared" si="150"/>
        <v>1828.7056124999999</v>
      </c>
      <c r="I133" s="74">
        <f t="shared" si="150"/>
        <v>2272.0091774336279</v>
      </c>
      <c r="J133" s="74">
        <f t="shared" si="150"/>
        <v>2418.4780615384611</v>
      </c>
      <c r="K133" s="74">
        <f t="shared" si="150"/>
        <v>2279.7720280415429</v>
      </c>
      <c r="L133" s="74">
        <f t="shared" si="150"/>
        <v>2197.6194616071425</v>
      </c>
      <c r="M133" s="74">
        <f t="shared" si="150"/>
        <v>2359.565543283582</v>
      </c>
      <c r="N133" s="74">
        <f t="shared" si="150"/>
        <v>2409.9221249999996</v>
      </c>
      <c r="O133" s="74">
        <f t="shared" si="150"/>
        <v>2417.1591283783778</v>
      </c>
      <c r="P133" s="74">
        <f t="shared" si="150"/>
        <v>2854.1607817771082</v>
      </c>
      <c r="Q133" s="74">
        <f t="shared" si="150"/>
        <v>2886.0819648036254</v>
      </c>
      <c r="R133" s="74">
        <f t="shared" si="150"/>
        <v>2979.5400818181815</v>
      </c>
      <c r="S133" s="74">
        <f t="shared" si="150"/>
        <v>3603.8957006079027</v>
      </c>
      <c r="T133" s="74">
        <f t="shared" si="150"/>
        <v>3614.8831874999996</v>
      </c>
      <c r="U133" s="74">
        <f t="shared" si="150"/>
        <v>3655.4170458715589</v>
      </c>
      <c r="V133" s="74">
        <f t="shared" si="150"/>
        <v>3666.6299815950911</v>
      </c>
      <c r="W133" s="74">
        <f t="shared" si="150"/>
        <v>3944.8571400000001</v>
      </c>
      <c r="X133" s="74">
        <f t="shared" si="150"/>
        <v>3957.0326249999998</v>
      </c>
      <c r="Y133" s="74">
        <f t="shared" si="150"/>
        <v>3312.7102894736836</v>
      </c>
      <c r="Z133" s="74">
        <f t="shared" si="150"/>
        <v>3371.5921621621619</v>
      </c>
      <c r="AA133" s="74">
        <f t="shared" si="150"/>
        <v>3465.2474999999995</v>
      </c>
      <c r="AB133" s="74">
        <f t="shared" si="150"/>
        <v>3985.484657142857</v>
      </c>
      <c r="AC133" s="74">
        <f t="shared" si="150"/>
        <v>4336.1920588235298</v>
      </c>
      <c r="AD133" s="74">
        <f t="shared" ref="AD133:BL133" si="151">AC133*(1+AD$85)</f>
        <v>4444.8530797124586</v>
      </c>
      <c r="AE133" s="74">
        <f t="shared" si="151"/>
        <v>4584.9783320912393</v>
      </c>
      <c r="AF133" s="74">
        <f t="shared" si="151"/>
        <v>4731.535088325264</v>
      </c>
      <c r="AG133" s="74">
        <f t="shared" si="151"/>
        <v>4882.7764649090741</v>
      </c>
      <c r="AH133" s="74">
        <f t="shared" si="151"/>
        <v>5038.8522036108798</v>
      </c>
      <c r="AI133" s="74">
        <f t="shared" si="151"/>
        <v>5199.9168326267063</v>
      </c>
      <c r="AJ133" s="74">
        <f t="shared" si="151"/>
        <v>5366.1298195763929</v>
      </c>
      <c r="AK133" s="74">
        <f t="shared" si="151"/>
        <v>5537.655729390036</v>
      </c>
      <c r="AL133" s="74">
        <f t="shared" si="151"/>
        <v>5714.664387241206</v>
      </c>
      <c r="AM133" s="74">
        <f t="shared" si="151"/>
        <v>5897.3310466882467</v>
      </c>
      <c r="AN133" s="74">
        <f t="shared" si="151"/>
        <v>6085.836563190137</v>
      </c>
      <c r="AO133" s="74">
        <f t="shared" si="151"/>
        <v>6280.3675731687081</v>
      </c>
      <c r="AP133" s="74">
        <f t="shared" si="151"/>
        <v>6481.1166787945021</v>
      </c>
      <c r="AQ133" s="74">
        <f t="shared" si="151"/>
        <v>6688.2826386792294</v>
      </c>
      <c r="AR133" s="74">
        <f t="shared" si="151"/>
        <v>6902.0705646636234</v>
      </c>
      <c r="AS133" s="74">
        <f t="shared" si="151"/>
        <v>7122.6921248955277</v>
      </c>
      <c r="AT133" s="74">
        <f t="shared" si="151"/>
        <v>7350.3657533992864</v>
      </c>
      <c r="AU133" s="74">
        <f t="shared" si="151"/>
        <v>7585.3168663439192</v>
      </c>
      <c r="AV133" s="74">
        <f t="shared" si="151"/>
        <v>7827.7780852242186</v>
      </c>
      <c r="AW133" s="74">
        <f t="shared" si="151"/>
        <v>8077.989467175722</v>
      </c>
      <c r="AX133" s="74">
        <f t="shared" si="151"/>
        <v>8336.1987426516025</v>
      </c>
      <c r="AY133" s="74">
        <f t="shared" si="151"/>
        <v>8602.6615606967953</v>
      </c>
      <c r="AZ133" s="74">
        <f t="shared" si="151"/>
        <v>8877.641742062191</v>
      </c>
      <c r="BA133" s="74">
        <f t="shared" si="151"/>
        <v>9161.4115404095228</v>
      </c>
      <c r="BB133" s="74">
        <f t="shared" si="151"/>
        <v>9454.2519118655382</v>
      </c>
      <c r="BC133" s="74">
        <f t="shared" si="151"/>
        <v>9756.4527931923567</v>
      </c>
      <c r="BD133" s="74">
        <f t="shared" si="151"/>
        <v>10068.313388849412</v>
      </c>
      <c r="BE133" s="74">
        <f t="shared" si="151"/>
        <v>10390.142467231197</v>
      </c>
      <c r="BF133" s="74">
        <f t="shared" si="151"/>
        <v>10722.258666374119</v>
      </c>
      <c r="BG133" s="74">
        <f t="shared" si="151"/>
        <v>11064.990809435134</v>
      </c>
      <c r="BH133" s="74">
        <f t="shared" si="151"/>
        <v>11418.678230254518</v>
      </c>
      <c r="BI133" s="74">
        <f t="shared" si="151"/>
        <v>11783.671109325092</v>
      </c>
      <c r="BJ133" s="74">
        <f t="shared" si="151"/>
        <v>12160.330820500563</v>
      </c>
      <c r="BK133" s="74">
        <f t="shared" si="151"/>
        <v>12549.030288786238</v>
      </c>
      <c r="BL133" s="116">
        <f t="shared" si="151"/>
        <v>12950.154359566348</v>
      </c>
    </row>
    <row r="134" spans="2:64" x14ac:dyDescent="0.2">
      <c r="B134" s="236" t="str">
        <f t="shared" si="137"/>
        <v>Ceramics and glasses</v>
      </c>
      <c r="C134" s="65" t="s">
        <v>2</v>
      </c>
      <c r="D134" s="74">
        <f t="shared" ref="D134:AC134" si="152">D122</f>
        <v>337.87568290188142</v>
      </c>
      <c r="E134" s="74">
        <f t="shared" si="152"/>
        <v>347.68458125630326</v>
      </c>
      <c r="F134" s="74">
        <f t="shared" si="152"/>
        <v>352.6181632730416</v>
      </c>
      <c r="G134" s="74">
        <f t="shared" si="152"/>
        <v>358.8521596307815</v>
      </c>
      <c r="H134" s="74">
        <f t="shared" si="152"/>
        <v>365.74112250000002</v>
      </c>
      <c r="I134" s="74">
        <f t="shared" si="152"/>
        <v>454.40183548672564</v>
      </c>
      <c r="J134" s="74">
        <f t="shared" si="152"/>
        <v>483.69561230769227</v>
      </c>
      <c r="K134" s="74">
        <f t="shared" si="152"/>
        <v>455.9544056083086</v>
      </c>
      <c r="L134" s="74">
        <f t="shared" si="152"/>
        <v>439.52389232142855</v>
      </c>
      <c r="M134" s="74">
        <f t="shared" si="152"/>
        <v>471.91310865671642</v>
      </c>
      <c r="N134" s="74">
        <f t="shared" si="152"/>
        <v>481.98442499999999</v>
      </c>
      <c r="O134" s="74">
        <f t="shared" si="152"/>
        <v>483.43182567567561</v>
      </c>
      <c r="P134" s="74">
        <f t="shared" si="152"/>
        <v>570.83215635542172</v>
      </c>
      <c r="Q134" s="74">
        <f t="shared" si="152"/>
        <v>577.2163929607251</v>
      </c>
      <c r="R134" s="74">
        <f t="shared" si="152"/>
        <v>595.90801636363642</v>
      </c>
      <c r="S134" s="74">
        <f t="shared" si="152"/>
        <v>720.77914012158067</v>
      </c>
      <c r="T134" s="74">
        <f t="shared" si="152"/>
        <v>722.97663750000004</v>
      </c>
      <c r="U134" s="74">
        <f t="shared" si="152"/>
        <v>731.0834091743119</v>
      </c>
      <c r="V134" s="74">
        <f t="shared" si="152"/>
        <v>733.32599631901837</v>
      </c>
      <c r="W134" s="74">
        <f t="shared" si="152"/>
        <v>788.97142800000006</v>
      </c>
      <c r="X134" s="74">
        <f t="shared" si="152"/>
        <v>791.4065250000001</v>
      </c>
      <c r="Y134" s="74">
        <f t="shared" si="152"/>
        <v>662.54205789473679</v>
      </c>
      <c r="Z134" s="74">
        <f t="shared" si="152"/>
        <v>674.31843243243247</v>
      </c>
      <c r="AA134" s="74">
        <f t="shared" si="152"/>
        <v>693.04949999999997</v>
      </c>
      <c r="AB134" s="74">
        <f t="shared" si="152"/>
        <v>797.09693142857145</v>
      </c>
      <c r="AC134" s="74">
        <f t="shared" si="152"/>
        <v>867.23841176470603</v>
      </c>
      <c r="AD134" s="74">
        <f t="shared" ref="AD134:BL134" si="153">AC134*(1+AD$85)</f>
        <v>888.9706159424918</v>
      </c>
      <c r="AE134" s="74">
        <f t="shared" si="153"/>
        <v>916.99566641824799</v>
      </c>
      <c r="AF134" s="74">
        <f t="shared" si="153"/>
        <v>946.30701766505297</v>
      </c>
      <c r="AG134" s="74">
        <f t="shared" si="153"/>
        <v>976.555292981815</v>
      </c>
      <c r="AH134" s="74">
        <f t="shared" si="153"/>
        <v>1007.7704407221761</v>
      </c>
      <c r="AI134" s="74">
        <f t="shared" si="153"/>
        <v>1039.9833665253414</v>
      </c>
      <c r="AJ134" s="74">
        <f t="shared" si="153"/>
        <v>1073.2259639152785</v>
      </c>
      <c r="AK134" s="74">
        <f t="shared" si="153"/>
        <v>1107.531145878007</v>
      </c>
      <c r="AL134" s="74">
        <f t="shared" si="153"/>
        <v>1142.932877448241</v>
      </c>
      <c r="AM134" s="74">
        <f t="shared" si="153"/>
        <v>1179.4662093376492</v>
      </c>
      <c r="AN134" s="74">
        <f t="shared" si="153"/>
        <v>1217.1673126380274</v>
      </c>
      <c r="AO134" s="74">
        <f t="shared" si="153"/>
        <v>1256.0735146337415</v>
      </c>
      <c r="AP134" s="74">
        <f t="shared" si="153"/>
        <v>1296.2233357589002</v>
      </c>
      <c r="AQ134" s="74">
        <f t="shared" si="153"/>
        <v>1337.6565277358457</v>
      </c>
      <c r="AR134" s="74">
        <f t="shared" si="153"/>
        <v>1380.4141129327245</v>
      </c>
      <c r="AS134" s="74">
        <f t="shared" si="153"/>
        <v>1424.5384249791055</v>
      </c>
      <c r="AT134" s="74">
        <f t="shared" si="153"/>
        <v>1470.0731506798572</v>
      </c>
      <c r="AU134" s="74">
        <f t="shared" si="153"/>
        <v>1517.0633732687838</v>
      </c>
      <c r="AV134" s="74">
        <f t="shared" si="153"/>
        <v>1565.5556170448438</v>
      </c>
      <c r="AW134" s="74">
        <f t="shared" si="153"/>
        <v>1615.5978934351444</v>
      </c>
      <c r="AX134" s="74">
        <f t="shared" si="153"/>
        <v>1667.2397485303206</v>
      </c>
      <c r="AY134" s="74">
        <f t="shared" si="153"/>
        <v>1720.532312139359</v>
      </c>
      <c r="AZ134" s="74">
        <f t="shared" si="153"/>
        <v>1775.5283484124379</v>
      </c>
      <c r="BA134" s="74">
        <f t="shared" si="153"/>
        <v>1832.2823080819041</v>
      </c>
      <c r="BB134" s="74">
        <f t="shared" si="153"/>
        <v>1890.8503823731073</v>
      </c>
      <c r="BC134" s="74">
        <f t="shared" si="153"/>
        <v>1951.2905586384711</v>
      </c>
      <c r="BD134" s="74">
        <f t="shared" si="153"/>
        <v>2013.6626777698821</v>
      </c>
      <c r="BE134" s="74">
        <f t="shared" si="153"/>
        <v>2078.0284934462388</v>
      </c>
      <c r="BF134" s="74">
        <f t="shared" si="153"/>
        <v>2144.4517332748233</v>
      </c>
      <c r="BG134" s="74">
        <f t="shared" si="153"/>
        <v>2212.9981618870265</v>
      </c>
      <c r="BH134" s="74">
        <f t="shared" si="153"/>
        <v>2283.7356460509031</v>
      </c>
      <c r="BI134" s="74">
        <f t="shared" si="153"/>
        <v>2356.7342218650178</v>
      </c>
      <c r="BJ134" s="74">
        <f t="shared" si="153"/>
        <v>2432.066164100112</v>
      </c>
      <c r="BK134" s="74">
        <f t="shared" si="153"/>
        <v>2509.8060577572469</v>
      </c>
      <c r="BL134" s="116">
        <f t="shared" si="153"/>
        <v>2590.030871913269</v>
      </c>
    </row>
    <row r="135" spans="2:64" x14ac:dyDescent="0.2">
      <c r="B135" s="236" t="str">
        <f t="shared" si="137"/>
        <v>Other applications</v>
      </c>
      <c r="C135" s="65" t="s">
        <v>2</v>
      </c>
      <c r="D135" s="74">
        <f t="shared" ref="D135:AC135" si="154">D123</f>
        <v>1013.6270487056443</v>
      </c>
      <c r="E135" s="74">
        <f t="shared" si="154"/>
        <v>1043.0537437689097</v>
      </c>
      <c r="F135" s="74">
        <f t="shared" si="154"/>
        <v>1057.8544898191246</v>
      </c>
      <c r="G135" s="74">
        <f t="shared" si="154"/>
        <v>1076.5564788923443</v>
      </c>
      <c r="H135" s="74">
        <f t="shared" si="154"/>
        <v>1097.2233675</v>
      </c>
      <c r="I135" s="74">
        <f t="shared" si="154"/>
        <v>1363.2055064601768</v>
      </c>
      <c r="J135" s="74">
        <f t="shared" si="154"/>
        <v>1451.0868369230768</v>
      </c>
      <c r="K135" s="74">
        <f t="shared" si="154"/>
        <v>1367.8632168249258</v>
      </c>
      <c r="L135" s="74">
        <f t="shared" si="154"/>
        <v>1318.5716769642856</v>
      </c>
      <c r="M135" s="74">
        <f t="shared" si="154"/>
        <v>1415.7393259701491</v>
      </c>
      <c r="N135" s="74">
        <f t="shared" si="154"/>
        <v>1445.9532749999998</v>
      </c>
      <c r="O135" s="74">
        <f t="shared" si="154"/>
        <v>1450.2954770270269</v>
      </c>
      <c r="P135" s="74">
        <f t="shared" si="154"/>
        <v>1712.4964690662648</v>
      </c>
      <c r="Q135" s="74">
        <f t="shared" si="154"/>
        <v>1731.6491788821752</v>
      </c>
      <c r="R135" s="74">
        <f t="shared" si="154"/>
        <v>1787.7240490909089</v>
      </c>
      <c r="S135" s="74">
        <f t="shared" si="154"/>
        <v>2162.3374203647418</v>
      </c>
      <c r="T135" s="74">
        <f t="shared" si="154"/>
        <v>2168.9299124999998</v>
      </c>
      <c r="U135" s="74">
        <f t="shared" si="154"/>
        <v>2193.2502275229353</v>
      </c>
      <c r="V135" s="74">
        <f t="shared" si="154"/>
        <v>2199.977988957055</v>
      </c>
      <c r="W135" s="74">
        <f t="shared" si="154"/>
        <v>2366.914284</v>
      </c>
      <c r="X135" s="74">
        <f t="shared" si="154"/>
        <v>2374.2195750000001</v>
      </c>
      <c r="Y135" s="74">
        <f t="shared" si="154"/>
        <v>1987.6261736842105</v>
      </c>
      <c r="Z135" s="74">
        <f t="shared" si="154"/>
        <v>2022.9552972972972</v>
      </c>
      <c r="AA135" s="74">
        <f t="shared" si="154"/>
        <v>2079.1484999999998</v>
      </c>
      <c r="AB135" s="74">
        <f t="shared" si="154"/>
        <v>2391.2907942857141</v>
      </c>
      <c r="AC135" s="74">
        <f t="shared" si="154"/>
        <v>2601.715235294118</v>
      </c>
      <c r="AD135" s="74">
        <f t="shared" ref="AD135:BL135" si="155">AC135*(1+AD$85)</f>
        <v>2666.9118478274754</v>
      </c>
      <c r="AE135" s="74">
        <f t="shared" si="155"/>
        <v>2750.9869992547442</v>
      </c>
      <c r="AF135" s="74">
        <f t="shared" si="155"/>
        <v>2838.9210529951592</v>
      </c>
      <c r="AG135" s="74">
        <f t="shared" si="155"/>
        <v>2929.6658789454455</v>
      </c>
      <c r="AH135" s="74">
        <f t="shared" si="155"/>
        <v>3023.311322166529</v>
      </c>
      <c r="AI135" s="74">
        <f t="shared" si="155"/>
        <v>3119.950099576025</v>
      </c>
      <c r="AJ135" s="74">
        <f t="shared" si="155"/>
        <v>3219.6778917458369</v>
      </c>
      <c r="AK135" s="74">
        <f t="shared" si="155"/>
        <v>3322.5934376340228</v>
      </c>
      <c r="AL135" s="74">
        <f t="shared" si="155"/>
        <v>3428.7986323447249</v>
      </c>
      <c r="AM135" s="74">
        <f t="shared" si="155"/>
        <v>3538.3986280129498</v>
      </c>
      <c r="AN135" s="74">
        <f t="shared" si="155"/>
        <v>3651.501937914084</v>
      </c>
      <c r="AO135" s="74">
        <f t="shared" si="155"/>
        <v>3768.2205439012268</v>
      </c>
      <c r="AP135" s="74">
        <f t="shared" si="155"/>
        <v>3888.6700072767035</v>
      </c>
      <c r="AQ135" s="74">
        <f t="shared" si="155"/>
        <v>4012.9695832075399</v>
      </c>
      <c r="AR135" s="74">
        <f t="shared" si="155"/>
        <v>4141.2423387981762</v>
      </c>
      <c r="AS135" s="74">
        <f t="shared" si="155"/>
        <v>4273.6152749373196</v>
      </c>
      <c r="AT135" s="74">
        <f t="shared" si="155"/>
        <v>4410.2194520395751</v>
      </c>
      <c r="AU135" s="74">
        <f t="shared" si="155"/>
        <v>4551.1901198063551</v>
      </c>
      <c r="AV135" s="74">
        <f t="shared" si="155"/>
        <v>4696.6668511345351</v>
      </c>
      <c r="AW135" s="74">
        <f t="shared" si="155"/>
        <v>4846.7936803054372</v>
      </c>
      <c r="AX135" s="74">
        <f t="shared" si="155"/>
        <v>5001.7192455909662</v>
      </c>
      <c r="AY135" s="74">
        <f t="shared" si="155"/>
        <v>5161.5969364180819</v>
      </c>
      <c r="AZ135" s="74">
        <f t="shared" si="155"/>
        <v>5326.5850452373188</v>
      </c>
      <c r="BA135" s="74">
        <f t="shared" si="155"/>
        <v>5496.8469242457177</v>
      </c>
      <c r="BB135" s="74">
        <f t="shared" si="155"/>
        <v>5672.5511471193267</v>
      </c>
      <c r="BC135" s="74">
        <f t="shared" si="155"/>
        <v>5853.8716759154186</v>
      </c>
      <c r="BD135" s="74">
        <f t="shared" si="155"/>
        <v>6040.9880333096517</v>
      </c>
      <c r="BE135" s="74">
        <f t="shared" si="155"/>
        <v>6234.0854803387219</v>
      </c>
      <c r="BF135" s="74">
        <f t="shared" si="155"/>
        <v>6433.3551998244748</v>
      </c>
      <c r="BG135" s="74">
        <f t="shared" si="155"/>
        <v>6638.9944856610846</v>
      </c>
      <c r="BH135" s="74">
        <f t="shared" si="155"/>
        <v>6851.2069381527153</v>
      </c>
      <c r="BI135" s="74">
        <f t="shared" si="155"/>
        <v>7070.2026655950594</v>
      </c>
      <c r="BJ135" s="74">
        <f t="shared" si="155"/>
        <v>7296.198492300342</v>
      </c>
      <c r="BK135" s="74">
        <f t="shared" si="155"/>
        <v>7529.4181732717461</v>
      </c>
      <c r="BL135" s="116">
        <f t="shared" si="155"/>
        <v>7770.0926157398126</v>
      </c>
    </row>
    <row r="136" spans="2:64" x14ac:dyDescent="0.2"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  <c r="BD136" s="65"/>
      <c r="BE136" s="65"/>
      <c r="BF136" s="65"/>
      <c r="BG136" s="65"/>
      <c r="BH136" s="65"/>
      <c r="BI136" s="65"/>
      <c r="BJ136" s="65"/>
      <c r="BK136" s="65"/>
      <c r="BL136" s="114"/>
    </row>
    <row r="137" spans="2:64" x14ac:dyDescent="0.2"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  <c r="BE137" s="65"/>
      <c r="BF137" s="65"/>
      <c r="BG137" s="65"/>
      <c r="BH137" s="65"/>
      <c r="BI137" s="65"/>
      <c r="BJ137" s="65"/>
      <c r="BK137" s="65"/>
      <c r="BL137" s="114"/>
    </row>
    <row r="138" spans="2:64" x14ac:dyDescent="0.2">
      <c r="B138" s="64" t="s">
        <v>131</v>
      </c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/>
      <c r="BJ138" s="65"/>
      <c r="BK138" s="65"/>
      <c r="BL138" s="114"/>
    </row>
    <row r="139" spans="2:64" ht="16" thickBot="1" x14ac:dyDescent="0.25">
      <c r="B139" s="65" t="s">
        <v>130</v>
      </c>
      <c r="C139" s="65" t="s">
        <v>2</v>
      </c>
      <c r="D139" s="65"/>
      <c r="E139" s="65"/>
      <c r="F139" s="65"/>
      <c r="G139" s="65"/>
      <c r="H139" s="74">
        <f t="shared" ref="H139:U139" si="156">H80</f>
        <v>64500</v>
      </c>
      <c r="I139" s="74">
        <f t="shared" si="156"/>
        <v>80135.693215339226</v>
      </c>
      <c r="J139" s="74">
        <f t="shared" si="156"/>
        <v>85301.775147928987</v>
      </c>
      <c r="K139" s="74">
        <f t="shared" si="156"/>
        <v>80409.495548961422</v>
      </c>
      <c r="L139" s="74">
        <f t="shared" si="156"/>
        <v>77511.904761904763</v>
      </c>
      <c r="M139" s="74">
        <f t="shared" si="156"/>
        <v>83223.880597014926</v>
      </c>
      <c r="N139" s="74">
        <f t="shared" si="156"/>
        <v>85000</v>
      </c>
      <c r="O139" s="74">
        <f t="shared" si="156"/>
        <v>85255.255255255252</v>
      </c>
      <c r="P139" s="74">
        <f t="shared" si="156"/>
        <v>100668.67469879518</v>
      </c>
      <c r="Q139" s="74">
        <f t="shared" si="156"/>
        <v>101794.56193353474</v>
      </c>
      <c r="R139" s="74">
        <f t="shared" si="156"/>
        <v>105090.90909090909</v>
      </c>
      <c r="S139" s="74">
        <f t="shared" si="156"/>
        <v>127112.46200607903</v>
      </c>
      <c r="T139" s="74">
        <f t="shared" si="156"/>
        <v>127500</v>
      </c>
      <c r="U139" s="74">
        <f t="shared" si="156"/>
        <v>128929.66360856268</v>
      </c>
      <c r="V139" s="74"/>
      <c r="W139" s="74"/>
      <c r="X139" s="74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  <c r="BE139" s="65"/>
      <c r="BF139" s="65"/>
      <c r="BG139" s="65"/>
      <c r="BH139" s="65"/>
      <c r="BI139" s="65"/>
      <c r="BJ139" s="65"/>
      <c r="BK139" s="65"/>
      <c r="BL139" s="114"/>
    </row>
    <row r="140" spans="2:64" ht="16" thickBot="1" x14ac:dyDescent="0.25">
      <c r="B140" s="75" t="s">
        <v>111</v>
      </c>
      <c r="C140" s="94">
        <f>(CORREL(H139:U139,H84:U84))^2</f>
        <v>0.90679718354929417</v>
      </c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  <c r="BD140" s="65"/>
      <c r="BE140" s="65"/>
      <c r="BF140" s="65"/>
      <c r="BG140" s="65"/>
      <c r="BH140" s="65"/>
      <c r="BI140" s="65"/>
      <c r="BJ140" s="65"/>
      <c r="BK140" s="65"/>
      <c r="BL140" s="114"/>
    </row>
    <row r="143" spans="2:64" x14ac:dyDescent="0.2">
      <c r="B143" s="65" t="s">
        <v>129</v>
      </c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 t="s">
        <v>128</v>
      </c>
      <c r="O143" s="65"/>
      <c r="P143" s="65"/>
      <c r="Q143" s="65"/>
      <c r="R143" s="65"/>
      <c r="S143" s="65"/>
      <c r="T143" s="65"/>
      <c r="U143" s="65"/>
      <c r="V143" s="65"/>
      <c r="W143" s="65"/>
    </row>
    <row r="144" spans="2:64" x14ac:dyDescent="0.2"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 t="s">
        <v>127</v>
      </c>
      <c r="O144" s="65"/>
      <c r="P144" s="65"/>
      <c r="Q144" s="65"/>
      <c r="R144" s="65"/>
      <c r="S144" s="65"/>
      <c r="T144" s="65"/>
      <c r="U144" s="65"/>
      <c r="V144" s="65"/>
      <c r="W144" s="65"/>
    </row>
    <row r="145" spans="2:23" x14ac:dyDescent="0.2"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</row>
    <row r="146" spans="2:23" x14ac:dyDescent="0.2"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</row>
    <row r="147" spans="2:23" x14ac:dyDescent="0.2"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</row>
    <row r="148" spans="2:23" x14ac:dyDescent="0.2"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</row>
    <row r="149" spans="2:23" x14ac:dyDescent="0.2"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</row>
    <row r="150" spans="2:23" x14ac:dyDescent="0.2"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</row>
    <row r="151" spans="2:23" x14ac:dyDescent="0.2"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</row>
    <row r="152" spans="2:23" x14ac:dyDescent="0.2"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</row>
    <row r="153" spans="2:23" x14ac:dyDescent="0.2"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</row>
    <row r="154" spans="2:23" x14ac:dyDescent="0.2"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</row>
    <row r="155" spans="2:23" x14ac:dyDescent="0.2"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</row>
    <row r="156" spans="2:23" x14ac:dyDescent="0.2"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</row>
    <row r="157" spans="2:23" x14ac:dyDescent="0.2"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</row>
    <row r="158" spans="2:23" x14ac:dyDescent="0.2"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</row>
    <row r="159" spans="2:23" x14ac:dyDescent="0.2"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</row>
    <row r="160" spans="2:23" x14ac:dyDescent="0.2"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</row>
    <row r="161" spans="2:23" x14ac:dyDescent="0.2"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</row>
    <row r="162" spans="2:23" x14ac:dyDescent="0.2"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</row>
    <row r="163" spans="2:23" x14ac:dyDescent="0.2"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</row>
    <row r="164" spans="2:23" x14ac:dyDescent="0.2"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</row>
    <row r="165" spans="2:23" x14ac:dyDescent="0.2"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</row>
    <row r="166" spans="2:23" x14ac:dyDescent="0.2"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</row>
    <row r="167" spans="2:23" x14ac:dyDescent="0.2"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</row>
    <row r="168" spans="2:23" x14ac:dyDescent="0.2"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</row>
    <row r="169" spans="2:23" x14ac:dyDescent="0.2"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</row>
    <row r="170" spans="2:23" x14ac:dyDescent="0.2"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</row>
    <row r="171" spans="2:23" x14ac:dyDescent="0.2"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</row>
    <row r="172" spans="2:23" x14ac:dyDescent="0.2"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5"/>
  <dimension ref="A1:DK126"/>
  <sheetViews>
    <sheetView zoomScale="80" zoomScaleNormal="80" workbookViewId="0">
      <pane xSplit="3" ySplit="2" topLeftCell="D3" activePane="bottomRight" state="frozen"/>
      <selection activeCell="B51" sqref="B51:B70"/>
      <selection pane="topRight" activeCell="B51" sqref="B51:B70"/>
      <selection pane="bottomLeft" activeCell="B51" sqref="B51:B70"/>
      <selection pane="bottomRight" activeCell="A121" sqref="A121:XFD122"/>
    </sheetView>
  </sheetViews>
  <sheetFormatPr baseColWidth="10" defaultColWidth="11.5" defaultRowHeight="15" x14ac:dyDescent="0.2"/>
  <cols>
    <col min="1" max="1" width="5.6640625" style="9" bestFit="1" customWidth="1"/>
    <col min="2" max="2" width="54.33203125" style="2" bestFit="1" customWidth="1"/>
    <col min="3" max="3" width="14.5" style="5" bestFit="1" customWidth="1"/>
    <col min="4" max="8" width="8.6640625" bestFit="1" customWidth="1"/>
    <col min="9" max="59" width="10" bestFit="1" customWidth="1"/>
    <col min="60" max="92" width="10.83203125" bestFit="1" customWidth="1"/>
    <col min="93" max="114" width="11.33203125" bestFit="1" customWidth="1"/>
    <col min="115" max="115" width="44.1640625" style="390" bestFit="1" customWidth="1"/>
  </cols>
  <sheetData>
    <row r="1" spans="1:115" x14ac:dyDescent="0.2">
      <c r="A1" s="9" t="s">
        <v>62</v>
      </c>
    </row>
    <row r="2" spans="1:115" s="1" customFormat="1" x14ac:dyDescent="0.2">
      <c r="A2" s="9" t="s">
        <v>57</v>
      </c>
      <c r="B2" s="26" t="e">
        <f ca="1">MID(CELL("Dateiname",$B$2),FIND("]", CELL("Dateiname",$B$2))+1,31)&amp;" HI"</f>
        <v>#VALUE!</v>
      </c>
      <c r="C2" s="10" t="s">
        <v>1</v>
      </c>
      <c r="D2" s="11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s="9" t="s">
        <v>57</v>
      </c>
      <c r="B3" s="7" t="str">
        <f>'Data Non-Energy-Sector'!B74</f>
        <v>Construction</v>
      </c>
      <c r="C3" s="8" t="s">
        <v>2</v>
      </c>
      <c r="D3" s="63">
        <f>D100</f>
        <v>285283.27590226248</v>
      </c>
      <c r="E3" s="63">
        <f t="shared" ref="E3:BL7" si="51">E100</f>
        <v>285102.46344699844</v>
      </c>
      <c r="F3" s="63">
        <f t="shared" si="51"/>
        <v>289534.01982422709</v>
      </c>
      <c r="G3" s="63">
        <f t="shared" si="51"/>
        <v>294833.05492385977</v>
      </c>
      <c r="H3" s="63">
        <f t="shared" si="51"/>
        <v>299362.53209813015</v>
      </c>
      <c r="I3" s="63">
        <f t="shared" si="51"/>
        <v>352355.56513116322</v>
      </c>
      <c r="J3" s="63">
        <f t="shared" si="51"/>
        <v>374291.85725150438</v>
      </c>
      <c r="K3" s="63">
        <f t="shared" si="51"/>
        <v>397190.87065612391</v>
      </c>
      <c r="L3" s="63">
        <f t="shared" si="51"/>
        <v>413707.14748274552</v>
      </c>
      <c r="M3" s="63">
        <f t="shared" si="51"/>
        <v>415820.89275386784</v>
      </c>
      <c r="N3" s="63">
        <f t="shared" si="51"/>
        <v>476221.86095719057</v>
      </c>
      <c r="O3" s="63">
        <f t="shared" si="51"/>
        <v>519666.49230959237</v>
      </c>
      <c r="P3" s="63">
        <f t="shared" si="51"/>
        <v>536760.10693398467</v>
      </c>
      <c r="Q3" s="63">
        <f t="shared" si="51"/>
        <v>575374.00638847018</v>
      </c>
      <c r="R3" s="63">
        <f t="shared" si="51"/>
        <v>590521.48716636572</v>
      </c>
      <c r="S3" s="63">
        <f t="shared" si="51"/>
        <v>646034.231856358</v>
      </c>
      <c r="T3" s="63">
        <f t="shared" si="51"/>
        <v>703128.3153029239</v>
      </c>
      <c r="U3" s="63">
        <f t="shared" si="51"/>
        <v>760644.5099505696</v>
      </c>
      <c r="V3" s="63">
        <f t="shared" si="51"/>
        <v>744160.71478723758</v>
      </c>
      <c r="W3" s="63">
        <f t="shared" si="51"/>
        <v>682209.87304183771</v>
      </c>
      <c r="X3" s="63">
        <f t="shared" si="51"/>
        <v>792303.00482372742</v>
      </c>
      <c r="Y3" s="63">
        <f t="shared" si="51"/>
        <v>1001964.6539506358</v>
      </c>
      <c r="Z3" s="63">
        <f t="shared" si="51"/>
        <v>1148234.1265989356</v>
      </c>
      <c r="AA3" s="63">
        <f t="shared" si="51"/>
        <v>1363229.1759704091</v>
      </c>
      <c r="AB3" s="63">
        <f t="shared" si="51"/>
        <v>1267138.7580713234</v>
      </c>
      <c r="AC3" s="63">
        <f t="shared" si="51"/>
        <v>1177772.2140397669</v>
      </c>
      <c r="AD3" s="63">
        <f t="shared" si="51"/>
        <v>1072531.0470809184</v>
      </c>
      <c r="AE3" s="63">
        <f t="shared" si="51"/>
        <v>1105855.0659860112</v>
      </c>
      <c r="AF3" s="63">
        <f t="shared" si="51"/>
        <v>1227610.0345422619</v>
      </c>
      <c r="AG3" s="63">
        <f t="shared" si="51"/>
        <v>1381360.1020880288</v>
      </c>
      <c r="AH3" s="63">
        <f t="shared" si="51"/>
        <v>1425563.6253548458</v>
      </c>
      <c r="AI3" s="63">
        <f t="shared" si="51"/>
        <v>1471181.6613662008</v>
      </c>
      <c r="AJ3" s="63">
        <f t="shared" si="51"/>
        <v>1518259.4745299192</v>
      </c>
      <c r="AK3" s="63">
        <f t="shared" si="51"/>
        <v>1566843.7777148767</v>
      </c>
      <c r="AL3" s="63">
        <f t="shared" si="51"/>
        <v>1616982.7786017528</v>
      </c>
      <c r="AM3" s="63">
        <f t="shared" si="51"/>
        <v>1668726.227517009</v>
      </c>
      <c r="AN3" s="63">
        <f t="shared" si="51"/>
        <v>1722125.4667975532</v>
      </c>
      <c r="AO3" s="63">
        <f t="shared" si="51"/>
        <v>1777233.4817350749</v>
      </c>
      <c r="AP3" s="63">
        <f t="shared" si="51"/>
        <v>1834104.9531505974</v>
      </c>
      <c r="AQ3" s="63">
        <f t="shared" si="51"/>
        <v>1892796.3116514166</v>
      </c>
      <c r="AR3" s="63">
        <f t="shared" si="51"/>
        <v>1953365.7936242619</v>
      </c>
      <c r="AS3" s="63">
        <f t="shared" si="51"/>
        <v>2015873.4990202384</v>
      </c>
      <c r="AT3" s="63">
        <f t="shared" si="51"/>
        <v>2080381.4509888862</v>
      </c>
      <c r="AU3" s="63">
        <f t="shared" si="51"/>
        <v>2146953.6574205304</v>
      </c>
      <c r="AV3" s="63">
        <f t="shared" si="51"/>
        <v>2215656.1744579873</v>
      </c>
      <c r="AW3" s="63">
        <f t="shared" si="51"/>
        <v>2286557.1720406432</v>
      </c>
      <c r="AX3" s="63">
        <f t="shared" si="51"/>
        <v>2359727.0015459438</v>
      </c>
      <c r="AY3" s="63">
        <f t="shared" si="51"/>
        <v>2435238.2655954142</v>
      </c>
      <c r="AZ3" s="63">
        <f t="shared" si="51"/>
        <v>2513165.8900944674</v>
      </c>
      <c r="BA3" s="63">
        <f t="shared" si="51"/>
        <v>2593587.1985774906</v>
      </c>
      <c r="BB3" s="63">
        <f t="shared" si="51"/>
        <v>2676581.9889319702</v>
      </c>
      <c r="BC3" s="63">
        <f t="shared" si="51"/>
        <v>2762232.6125777932</v>
      </c>
      <c r="BD3" s="63">
        <f t="shared" si="51"/>
        <v>2850624.0561802825</v>
      </c>
      <c r="BE3" s="63">
        <f t="shared" si="51"/>
        <v>2941844.0259780516</v>
      </c>
      <c r="BF3" s="63">
        <f t="shared" si="51"/>
        <v>3035983.0348093491</v>
      </c>
      <c r="BG3" s="63">
        <f t="shared" si="51"/>
        <v>3133134.4919232484</v>
      </c>
      <c r="BH3" s="63">
        <f t="shared" si="51"/>
        <v>3233394.7956647924</v>
      </c>
      <c r="BI3" s="63">
        <f t="shared" si="51"/>
        <v>3336863.4291260657</v>
      </c>
      <c r="BJ3" s="63">
        <f t="shared" si="51"/>
        <v>3443643.0588580999</v>
      </c>
      <c r="BK3" s="63">
        <f t="shared" si="51"/>
        <v>3553839.636741559</v>
      </c>
      <c r="BL3" s="63">
        <f t="shared" si="51"/>
        <v>3667562.5051172888</v>
      </c>
      <c r="BM3" s="63">
        <f t="shared" ref="BM3:DJ6" si="52">BM100</f>
        <v>3784924.5052810423</v>
      </c>
      <c r="BN3" s="63">
        <f t="shared" si="52"/>
        <v>3906042.0894500357</v>
      </c>
      <c r="BO3" s="63">
        <f t="shared" si="52"/>
        <v>4031035.4363124371</v>
      </c>
      <c r="BP3" s="63">
        <f t="shared" si="52"/>
        <v>4160028.570274435</v>
      </c>
      <c r="BQ3" s="63">
        <f t="shared" si="52"/>
        <v>4293149.4845232172</v>
      </c>
      <c r="BR3" s="63">
        <f t="shared" si="52"/>
        <v>4430530.2680279603</v>
      </c>
      <c r="BS3" s="63">
        <f t="shared" si="52"/>
        <v>4572307.2366048554</v>
      </c>
      <c r="BT3" s="63">
        <f t="shared" si="52"/>
        <v>4718621.0681762109</v>
      </c>
      <c r="BU3" s="63">
        <f t="shared" si="52"/>
        <v>4869616.9423578493</v>
      </c>
      <c r="BV3" s="63">
        <f t="shared" si="52"/>
        <v>5025444.6845133007</v>
      </c>
      <c r="BW3" s="63">
        <f t="shared" si="52"/>
        <v>5186258.914417726</v>
      </c>
      <c r="BX3" s="63">
        <f t="shared" si="52"/>
        <v>5352219.1996790934</v>
      </c>
      <c r="BY3" s="63">
        <f t="shared" si="52"/>
        <v>5523490.2140688244</v>
      </c>
      <c r="BZ3" s="63">
        <f t="shared" si="52"/>
        <v>5700241.9009190267</v>
      </c>
      <c r="CA3" s="63">
        <f t="shared" si="52"/>
        <v>5882649.6417484358</v>
      </c>
      <c r="CB3" s="63">
        <f t="shared" si="52"/>
        <v>6070894.4302843856</v>
      </c>
      <c r="CC3" s="63">
        <f t="shared" si="52"/>
        <v>6265163.052053486</v>
      </c>
      <c r="CD3" s="63">
        <f t="shared" si="52"/>
        <v>6465648.2697191974</v>
      </c>
      <c r="CE3" s="63">
        <f t="shared" si="52"/>
        <v>6672549.0143502122</v>
      </c>
      <c r="CF3" s="63">
        <f t="shared" si="52"/>
        <v>6886070.5828094194</v>
      </c>
      <c r="CG3" s="63">
        <f t="shared" si="52"/>
        <v>7106424.8414593209</v>
      </c>
      <c r="CH3" s="63">
        <f t="shared" si="52"/>
        <v>7333830.436386019</v>
      </c>
      <c r="CI3" s="63">
        <f t="shared" si="52"/>
        <v>7568513.0103503717</v>
      </c>
      <c r="CJ3" s="63">
        <f t="shared" si="52"/>
        <v>7810705.4266815837</v>
      </c>
      <c r="CK3" s="63">
        <f t="shared" si="52"/>
        <v>8060648.0003353944</v>
      </c>
      <c r="CL3" s="63">
        <f t="shared" si="52"/>
        <v>8318588.7363461275</v>
      </c>
      <c r="CM3" s="63">
        <f t="shared" si="52"/>
        <v>8584783.5759092029</v>
      </c>
      <c r="CN3" s="63">
        <f t="shared" si="52"/>
        <v>8859496.6503382977</v>
      </c>
      <c r="CO3" s="63">
        <f t="shared" si="52"/>
        <v>9143000.543149123</v>
      </c>
      <c r="CP3" s="63">
        <f t="shared" si="52"/>
        <v>9435576.5605298951</v>
      </c>
      <c r="CQ3" s="63">
        <f t="shared" si="52"/>
        <v>9737515.0104668513</v>
      </c>
      <c r="CR3" s="63">
        <f t="shared" si="52"/>
        <v>10049115.490801791</v>
      </c>
      <c r="CS3" s="63">
        <f t="shared" si="52"/>
        <v>10370687.186507449</v>
      </c>
      <c r="CT3" s="63">
        <f t="shared" si="52"/>
        <v>10702549.176475687</v>
      </c>
      <c r="CU3" s="63">
        <f t="shared" si="52"/>
        <v>11045030.750122909</v>
      </c>
      <c r="CV3" s="63">
        <f t="shared" si="52"/>
        <v>11398471.734126842</v>
      </c>
      <c r="CW3" s="63">
        <f t="shared" si="52"/>
        <v>11763222.829618901</v>
      </c>
      <c r="CX3" s="63">
        <f t="shared" si="52"/>
        <v>12139645.960166706</v>
      </c>
      <c r="CY3" s="63">
        <f t="shared" si="52"/>
        <v>12528114.63089204</v>
      </c>
      <c r="CZ3" s="63">
        <f t="shared" si="52"/>
        <v>12929014.299080586</v>
      </c>
      <c r="DA3" s="63">
        <f t="shared" si="52"/>
        <v>13342742.756651165</v>
      </c>
      <c r="DB3" s="63">
        <f t="shared" si="52"/>
        <v>13769710.524864003</v>
      </c>
      <c r="DC3" s="63">
        <f t="shared" si="52"/>
        <v>14210341.261659652</v>
      </c>
      <c r="DD3" s="63">
        <f t="shared" si="52"/>
        <v>14665072.182032762</v>
      </c>
      <c r="DE3" s="63">
        <f t="shared" si="52"/>
        <v>15134354.491857812</v>
      </c>
      <c r="DF3" s="63">
        <f t="shared" si="52"/>
        <v>15618653.835597262</v>
      </c>
      <c r="DG3" s="63">
        <f t="shared" si="52"/>
        <v>16118450.758336375</v>
      </c>
      <c r="DH3" s="63">
        <f t="shared" si="52"/>
        <v>16634241.182603139</v>
      </c>
      <c r="DI3" s="63">
        <f t="shared" si="52"/>
        <v>17166536.900446441</v>
      </c>
      <c r="DJ3" s="63">
        <f t="shared" si="52"/>
        <v>17715866.081260726</v>
      </c>
    </row>
    <row r="4" spans="1:115" x14ac:dyDescent="0.2">
      <c r="A4" s="9" t="s">
        <v>57</v>
      </c>
      <c r="B4" s="7" t="str">
        <f>'Data Non-Energy-Sector'!B75</f>
        <v>Steel Alloys</v>
      </c>
      <c r="C4" s="8" t="s">
        <v>2</v>
      </c>
      <c r="D4" s="63">
        <f t="shared" ref="D4:S10" si="53">D101</f>
        <v>134250.95336577058</v>
      </c>
      <c r="E4" s="63">
        <f t="shared" si="53"/>
        <v>134165.86515152868</v>
      </c>
      <c r="F4" s="63">
        <f t="shared" si="53"/>
        <v>136251.30344669509</v>
      </c>
      <c r="G4" s="63">
        <f t="shared" si="53"/>
        <v>138744.96702299285</v>
      </c>
      <c r="H4" s="63">
        <f t="shared" si="53"/>
        <v>140876.48569323772</v>
      </c>
      <c r="I4" s="63">
        <f t="shared" si="53"/>
        <v>165814.38359113564</v>
      </c>
      <c r="J4" s="63">
        <f t="shared" si="53"/>
        <v>176137.34458894323</v>
      </c>
      <c r="K4" s="63">
        <f t="shared" si="53"/>
        <v>186913.35089699947</v>
      </c>
      <c r="L4" s="63">
        <f t="shared" si="53"/>
        <v>194685.71646246847</v>
      </c>
      <c r="M4" s="63">
        <f t="shared" si="53"/>
        <v>195680.42011946719</v>
      </c>
      <c r="N4" s="63">
        <f t="shared" si="53"/>
        <v>224104.40515632497</v>
      </c>
      <c r="O4" s="63">
        <f t="shared" si="53"/>
        <v>244548.93755745524</v>
      </c>
      <c r="P4" s="63">
        <f t="shared" si="53"/>
        <v>252592.99149834571</v>
      </c>
      <c r="Q4" s="63">
        <f t="shared" si="53"/>
        <v>270764.23830045655</v>
      </c>
      <c r="R4" s="63">
        <f t="shared" si="53"/>
        <v>277892.46454887796</v>
      </c>
      <c r="S4" s="63">
        <f t="shared" si="53"/>
        <v>304016.10910887434</v>
      </c>
      <c r="T4" s="63">
        <f t="shared" si="51"/>
        <v>330883.91308372887</v>
      </c>
      <c r="U4" s="63">
        <f t="shared" si="51"/>
        <v>357950.35762379743</v>
      </c>
      <c r="V4" s="63">
        <f t="shared" si="51"/>
        <v>350193.27754693531</v>
      </c>
      <c r="W4" s="63">
        <f t="shared" si="51"/>
        <v>321039.94025498244</v>
      </c>
      <c r="X4" s="63">
        <f t="shared" si="51"/>
        <v>372848.47285822465</v>
      </c>
      <c r="Y4" s="63">
        <f t="shared" si="51"/>
        <v>471512.77832971094</v>
      </c>
      <c r="Z4" s="63">
        <f t="shared" si="51"/>
        <v>540345.47134067549</v>
      </c>
      <c r="AA4" s="63">
        <f t="shared" si="51"/>
        <v>641519.61222136894</v>
      </c>
      <c r="AB4" s="63">
        <f t="shared" si="51"/>
        <v>596300.592033564</v>
      </c>
      <c r="AC4" s="63">
        <f t="shared" si="51"/>
        <v>554245.74778341968</v>
      </c>
      <c r="AD4" s="63">
        <f t="shared" si="51"/>
        <v>504720.49274396157</v>
      </c>
      <c r="AE4" s="63">
        <f t="shared" si="51"/>
        <v>520402.38399341697</v>
      </c>
      <c r="AF4" s="63">
        <f t="shared" si="51"/>
        <v>577698.83978459379</v>
      </c>
      <c r="AG4" s="63">
        <f t="shared" si="51"/>
        <v>650051.8127473077</v>
      </c>
      <c r="AH4" s="63">
        <f t="shared" si="51"/>
        <v>670853.47075522156</v>
      </c>
      <c r="AI4" s="63">
        <f t="shared" si="51"/>
        <v>692320.78181938862</v>
      </c>
      <c r="AJ4" s="63">
        <f t="shared" si="51"/>
        <v>714475.04683760903</v>
      </c>
      <c r="AK4" s="63">
        <f t="shared" si="51"/>
        <v>737338.24833641259</v>
      </c>
      <c r="AL4" s="63">
        <f t="shared" si="51"/>
        <v>760933.07228317787</v>
      </c>
      <c r="AM4" s="63">
        <f t="shared" si="51"/>
        <v>785282.93059623963</v>
      </c>
      <c r="AN4" s="63">
        <f t="shared" si="51"/>
        <v>810411.98437531933</v>
      </c>
      <c r="AO4" s="63">
        <f t="shared" si="51"/>
        <v>836345.16787532961</v>
      </c>
      <c r="AP4" s="63">
        <f t="shared" si="51"/>
        <v>863108.21324734017</v>
      </c>
      <c r="AQ4" s="63">
        <f t="shared" si="51"/>
        <v>890727.67607125512</v>
      </c>
      <c r="AR4" s="63">
        <f t="shared" si="51"/>
        <v>919230.9617055353</v>
      </c>
      <c r="AS4" s="63">
        <f t="shared" si="51"/>
        <v>948646.35248011246</v>
      </c>
      <c r="AT4" s="63">
        <f t="shared" si="51"/>
        <v>979003.03575947613</v>
      </c>
      <c r="AU4" s="63">
        <f t="shared" si="51"/>
        <v>1010331.1329037794</v>
      </c>
      <c r="AV4" s="63">
        <f t="shared" si="51"/>
        <v>1042661.7291567003</v>
      </c>
      <c r="AW4" s="63">
        <f t="shared" si="51"/>
        <v>1076026.9044897147</v>
      </c>
      <c r="AX4" s="63">
        <f t="shared" si="51"/>
        <v>1110459.7654333855</v>
      </c>
      <c r="AY4" s="63">
        <f t="shared" si="51"/>
        <v>1145994.4779272538</v>
      </c>
      <c r="AZ4" s="63">
        <f t="shared" si="51"/>
        <v>1182666.301220926</v>
      </c>
      <c r="BA4" s="63">
        <f t="shared" si="51"/>
        <v>1220511.6228599956</v>
      </c>
      <c r="BB4" s="63">
        <f t="shared" si="51"/>
        <v>1259567.9947915154</v>
      </c>
      <c r="BC4" s="63">
        <f t="shared" si="51"/>
        <v>1299874.170624844</v>
      </c>
      <c r="BD4" s="63">
        <f t="shared" si="51"/>
        <v>1341470.1440848392</v>
      </c>
      <c r="BE4" s="63">
        <f t="shared" si="51"/>
        <v>1384397.1886955542</v>
      </c>
      <c r="BF4" s="63">
        <f t="shared" si="51"/>
        <v>1428697.8987338119</v>
      </c>
      <c r="BG4" s="63">
        <f t="shared" si="51"/>
        <v>1474416.231493294</v>
      </c>
      <c r="BH4" s="63">
        <f t="shared" si="51"/>
        <v>1521597.5509010796</v>
      </c>
      <c r="BI4" s="63">
        <f t="shared" si="51"/>
        <v>1570288.6725299142</v>
      </c>
      <c r="BJ4" s="63">
        <f t="shared" si="51"/>
        <v>1620537.9100508715</v>
      </c>
      <c r="BK4" s="63">
        <f t="shared" si="51"/>
        <v>1672395.1231724995</v>
      </c>
      <c r="BL4" s="63">
        <f t="shared" si="51"/>
        <v>1725911.7671140195</v>
      </c>
      <c r="BM4" s="63">
        <f t="shared" si="52"/>
        <v>1781140.9436616681</v>
      </c>
      <c r="BN4" s="63">
        <f t="shared" si="52"/>
        <v>1838137.4538588414</v>
      </c>
      <c r="BO4" s="63">
        <f t="shared" si="52"/>
        <v>1896957.8523823244</v>
      </c>
      <c r="BP4" s="63">
        <f t="shared" si="52"/>
        <v>1957660.5036585589</v>
      </c>
      <c r="BQ4" s="63">
        <f t="shared" si="52"/>
        <v>2020305.6397756329</v>
      </c>
      <c r="BR4" s="63">
        <f t="shared" si="52"/>
        <v>2084955.4202484533</v>
      </c>
      <c r="BS4" s="63">
        <f t="shared" si="52"/>
        <v>2151673.9936964037</v>
      </c>
      <c r="BT4" s="63">
        <f t="shared" si="52"/>
        <v>2220527.5614946885</v>
      </c>
      <c r="BU4" s="63">
        <f t="shared" si="52"/>
        <v>2291584.4434625185</v>
      </c>
      <c r="BV4" s="63">
        <f t="shared" si="52"/>
        <v>2364915.1456533191</v>
      </c>
      <c r="BW4" s="63">
        <f t="shared" si="52"/>
        <v>2440592.4303142251</v>
      </c>
      <c r="BX4" s="63">
        <f t="shared" si="52"/>
        <v>2518691.3880842803</v>
      </c>
      <c r="BY4" s="63">
        <f t="shared" si="52"/>
        <v>2599289.5125029772</v>
      </c>
      <c r="BZ4" s="63">
        <f t="shared" si="52"/>
        <v>2682466.7769030724</v>
      </c>
      <c r="CA4" s="63">
        <f t="shared" si="52"/>
        <v>2768305.7137639709</v>
      </c>
      <c r="CB4" s="63">
        <f t="shared" si="52"/>
        <v>2856891.4966044179</v>
      </c>
      <c r="CC4" s="63">
        <f t="shared" si="52"/>
        <v>2948312.0244957595</v>
      </c>
      <c r="CD4" s="63">
        <f t="shared" si="52"/>
        <v>3042658.0092796241</v>
      </c>
      <c r="CE4" s="63">
        <f t="shared" si="52"/>
        <v>3140023.065576572</v>
      </c>
      <c r="CF4" s="63">
        <f t="shared" si="52"/>
        <v>3240503.8036750224</v>
      </c>
      <c r="CG4" s="63">
        <f t="shared" si="52"/>
        <v>3344199.9253926231</v>
      </c>
      <c r="CH4" s="63">
        <f t="shared" si="52"/>
        <v>3451214.3230051873</v>
      </c>
      <c r="CI4" s="63">
        <f t="shared" si="52"/>
        <v>3561653.1813413533</v>
      </c>
      <c r="CJ4" s="63">
        <f t="shared" si="52"/>
        <v>3675626.0831442769</v>
      </c>
      <c r="CK4" s="63">
        <f t="shared" si="52"/>
        <v>3793246.1178048938</v>
      </c>
      <c r="CL4" s="63">
        <f t="shared" si="52"/>
        <v>3914629.9935746505</v>
      </c>
      <c r="CM4" s="63">
        <f t="shared" si="52"/>
        <v>4039898.1533690393</v>
      </c>
      <c r="CN4" s="63">
        <f t="shared" si="52"/>
        <v>4169174.8942768485</v>
      </c>
      <c r="CO4" s="63">
        <f t="shared" si="52"/>
        <v>4302588.4908937076</v>
      </c>
      <c r="CP4" s="63">
        <f t="shared" si="52"/>
        <v>4440271.3226023065</v>
      </c>
      <c r="CQ4" s="63">
        <f t="shared" si="52"/>
        <v>4582360.0049255807</v>
      </c>
      <c r="CR4" s="63">
        <f t="shared" si="52"/>
        <v>4728995.5250831991</v>
      </c>
      <c r="CS4" s="63">
        <f t="shared" si="52"/>
        <v>4880323.381885862</v>
      </c>
      <c r="CT4" s="63">
        <f t="shared" si="52"/>
        <v>5036493.7301062094</v>
      </c>
      <c r="CU4" s="63">
        <f t="shared" si="52"/>
        <v>5197661.5294696083</v>
      </c>
      <c r="CV4" s="63">
        <f t="shared" si="52"/>
        <v>5363986.6984126363</v>
      </c>
      <c r="CW4" s="63">
        <f t="shared" si="52"/>
        <v>5535634.2727618404</v>
      </c>
      <c r="CX4" s="63">
        <f t="shared" si="52"/>
        <v>5712774.5694902195</v>
      </c>
      <c r="CY4" s="63">
        <f t="shared" si="52"/>
        <v>5895583.3557139067</v>
      </c>
      <c r="CZ4" s="63">
        <f t="shared" si="52"/>
        <v>6084242.0230967514</v>
      </c>
      <c r="DA4" s="63">
        <f t="shared" si="52"/>
        <v>6278937.767835848</v>
      </c>
      <c r="DB4" s="63">
        <f t="shared" si="52"/>
        <v>6479863.7764065955</v>
      </c>
      <c r="DC4" s="63">
        <f t="shared" si="52"/>
        <v>6687219.4172516065</v>
      </c>
      <c r="DD4" s="63">
        <f t="shared" si="52"/>
        <v>6901210.4386036582</v>
      </c>
      <c r="DE4" s="63">
        <f t="shared" si="52"/>
        <v>7122049.1726389751</v>
      </c>
      <c r="DF4" s="63">
        <f t="shared" si="52"/>
        <v>7349954.7461634222</v>
      </c>
      <c r="DG4" s="63">
        <f t="shared" si="52"/>
        <v>7585153.2980406517</v>
      </c>
      <c r="DH4" s="63">
        <f t="shared" si="52"/>
        <v>7827878.2035779525</v>
      </c>
      <c r="DI4" s="63">
        <f t="shared" si="52"/>
        <v>8078370.3060924476</v>
      </c>
      <c r="DJ4" s="63">
        <f t="shared" si="52"/>
        <v>8336878.1558874063</v>
      </c>
    </row>
    <row r="5" spans="1:115" x14ac:dyDescent="0.2">
      <c r="A5" s="9" t="s">
        <v>57</v>
      </c>
      <c r="B5" s="7" t="str">
        <f>'Data Non-Energy-Sector'!B76</f>
        <v>Batteries</v>
      </c>
      <c r="C5" s="8" t="s">
        <v>2</v>
      </c>
      <c r="D5" s="63">
        <f t="shared" si="53"/>
        <v>134250.95336577058</v>
      </c>
      <c r="E5" s="63">
        <f t="shared" si="51"/>
        <v>134165.86515152868</v>
      </c>
      <c r="F5" s="63">
        <f t="shared" si="51"/>
        <v>136251.30344669509</v>
      </c>
      <c r="G5" s="63">
        <f t="shared" si="51"/>
        <v>138744.96702299285</v>
      </c>
      <c r="H5" s="63">
        <f t="shared" si="51"/>
        <v>140876.48569323772</v>
      </c>
      <c r="I5" s="63">
        <f t="shared" si="51"/>
        <v>165814.38359113564</v>
      </c>
      <c r="J5" s="63">
        <f t="shared" si="51"/>
        <v>176137.34458894323</v>
      </c>
      <c r="K5" s="63">
        <f t="shared" si="51"/>
        <v>186913.35089699947</v>
      </c>
      <c r="L5" s="63">
        <f t="shared" si="51"/>
        <v>194685.71646246847</v>
      </c>
      <c r="M5" s="63">
        <f t="shared" si="51"/>
        <v>195680.42011946719</v>
      </c>
      <c r="N5" s="63">
        <f t="shared" si="51"/>
        <v>224104.40515632497</v>
      </c>
      <c r="O5" s="63">
        <f t="shared" si="51"/>
        <v>244548.93755745524</v>
      </c>
      <c r="P5" s="63">
        <f t="shared" si="51"/>
        <v>252592.99149834571</v>
      </c>
      <c r="Q5" s="63">
        <f t="shared" si="51"/>
        <v>270764.23830045655</v>
      </c>
      <c r="R5" s="63">
        <f t="shared" si="51"/>
        <v>277892.46454887796</v>
      </c>
      <c r="S5" s="63">
        <f t="shared" si="51"/>
        <v>304016.10910887434</v>
      </c>
      <c r="T5" s="63">
        <f t="shared" si="51"/>
        <v>330883.91308372887</v>
      </c>
      <c r="U5" s="63">
        <f t="shared" si="51"/>
        <v>357950.35762379743</v>
      </c>
      <c r="V5" s="63">
        <f t="shared" si="51"/>
        <v>350193.27754693531</v>
      </c>
      <c r="W5" s="63">
        <f t="shared" si="51"/>
        <v>321039.94025498244</v>
      </c>
      <c r="X5" s="63">
        <f t="shared" si="51"/>
        <v>372848.47285822465</v>
      </c>
      <c r="Y5" s="63">
        <f t="shared" si="51"/>
        <v>471512.77832971094</v>
      </c>
      <c r="Z5" s="63">
        <f t="shared" si="51"/>
        <v>540345.47134067549</v>
      </c>
      <c r="AA5" s="63">
        <f t="shared" si="51"/>
        <v>641519.61222136894</v>
      </c>
      <c r="AB5" s="63">
        <f t="shared" si="51"/>
        <v>596300.592033564</v>
      </c>
      <c r="AC5" s="63">
        <f t="shared" si="51"/>
        <v>554245.74778341968</v>
      </c>
      <c r="AD5" s="63">
        <f t="shared" si="51"/>
        <v>504720.49274396157</v>
      </c>
      <c r="AE5" s="63">
        <f t="shared" si="51"/>
        <v>520402.38399341697</v>
      </c>
      <c r="AF5" s="63">
        <f t="shared" si="51"/>
        <v>577698.83978459379</v>
      </c>
      <c r="AG5" s="63">
        <f t="shared" si="51"/>
        <v>650051.8127473077</v>
      </c>
      <c r="AH5" s="63">
        <f t="shared" si="51"/>
        <v>670853.47075522156</v>
      </c>
      <c r="AI5" s="63">
        <f t="shared" si="51"/>
        <v>692320.78181938862</v>
      </c>
      <c r="AJ5" s="63">
        <f t="shared" si="51"/>
        <v>714475.04683760903</v>
      </c>
      <c r="AK5" s="63">
        <f t="shared" si="51"/>
        <v>737338.24833641259</v>
      </c>
      <c r="AL5" s="63">
        <f t="shared" si="51"/>
        <v>760933.07228317787</v>
      </c>
      <c r="AM5" s="63">
        <f t="shared" si="51"/>
        <v>785282.93059623963</v>
      </c>
      <c r="AN5" s="63">
        <f t="shared" si="51"/>
        <v>810411.98437531933</v>
      </c>
      <c r="AO5" s="63">
        <f t="shared" si="51"/>
        <v>836345.16787532961</v>
      </c>
      <c r="AP5" s="63">
        <f t="shared" si="51"/>
        <v>863108.21324734017</v>
      </c>
      <c r="AQ5" s="63">
        <f t="shared" si="51"/>
        <v>890727.67607125512</v>
      </c>
      <c r="AR5" s="63">
        <f t="shared" si="51"/>
        <v>919230.9617055353</v>
      </c>
      <c r="AS5" s="63">
        <f t="shared" si="51"/>
        <v>948646.35248011246</v>
      </c>
      <c r="AT5" s="63">
        <f t="shared" si="51"/>
        <v>979003.03575947613</v>
      </c>
      <c r="AU5" s="63">
        <f t="shared" si="51"/>
        <v>1010331.1329037794</v>
      </c>
      <c r="AV5" s="63">
        <f t="shared" si="51"/>
        <v>1042661.7291567003</v>
      </c>
      <c r="AW5" s="63">
        <f t="shared" si="51"/>
        <v>1076026.9044897147</v>
      </c>
      <c r="AX5" s="63">
        <f t="shared" si="51"/>
        <v>1110459.7654333855</v>
      </c>
      <c r="AY5" s="63">
        <f t="shared" si="51"/>
        <v>1145994.4779272538</v>
      </c>
      <c r="AZ5" s="63">
        <f t="shared" si="51"/>
        <v>1182666.301220926</v>
      </c>
      <c r="BA5" s="63">
        <f t="shared" si="51"/>
        <v>1220511.6228599956</v>
      </c>
      <c r="BB5" s="63">
        <f t="shared" si="51"/>
        <v>1259567.9947915154</v>
      </c>
      <c r="BC5" s="63">
        <f t="shared" si="51"/>
        <v>1299874.170624844</v>
      </c>
      <c r="BD5" s="63">
        <f t="shared" si="51"/>
        <v>1341470.1440848392</v>
      </c>
      <c r="BE5" s="63">
        <f t="shared" si="51"/>
        <v>1384397.1886955542</v>
      </c>
      <c r="BF5" s="63">
        <f t="shared" si="51"/>
        <v>1428697.8987338119</v>
      </c>
      <c r="BG5" s="63">
        <f t="shared" si="51"/>
        <v>1474416.231493294</v>
      </c>
      <c r="BH5" s="63">
        <f t="shared" si="51"/>
        <v>1521597.5509010796</v>
      </c>
      <c r="BI5" s="63">
        <f t="shared" si="51"/>
        <v>1570288.6725299142</v>
      </c>
      <c r="BJ5" s="63">
        <f t="shared" si="51"/>
        <v>1620537.9100508715</v>
      </c>
      <c r="BK5" s="63">
        <f t="shared" si="51"/>
        <v>1672395.1231724995</v>
      </c>
      <c r="BL5" s="63">
        <f t="shared" si="51"/>
        <v>1725911.7671140195</v>
      </c>
      <c r="BM5" s="63">
        <f t="shared" si="52"/>
        <v>1781140.9436616681</v>
      </c>
      <c r="BN5" s="63">
        <f t="shared" si="52"/>
        <v>1838137.4538588414</v>
      </c>
      <c r="BO5" s="63">
        <f t="shared" si="52"/>
        <v>1896957.8523823244</v>
      </c>
      <c r="BP5" s="63">
        <f t="shared" si="52"/>
        <v>1957660.5036585589</v>
      </c>
      <c r="BQ5" s="63">
        <f t="shared" si="52"/>
        <v>2020305.6397756329</v>
      </c>
      <c r="BR5" s="63">
        <f t="shared" si="52"/>
        <v>2084955.4202484533</v>
      </c>
      <c r="BS5" s="63">
        <f t="shared" si="52"/>
        <v>2151673.9936964037</v>
      </c>
      <c r="BT5" s="63">
        <f t="shared" si="52"/>
        <v>2220527.5614946885</v>
      </c>
      <c r="BU5" s="63">
        <f t="shared" si="52"/>
        <v>2291584.4434625185</v>
      </c>
      <c r="BV5" s="63">
        <f t="shared" si="52"/>
        <v>2364915.1456533191</v>
      </c>
      <c r="BW5" s="63">
        <f t="shared" si="52"/>
        <v>2440592.4303142251</v>
      </c>
      <c r="BX5" s="63">
        <f t="shared" si="52"/>
        <v>2518691.3880842803</v>
      </c>
      <c r="BY5" s="63">
        <f t="shared" si="52"/>
        <v>2599289.5125029772</v>
      </c>
      <c r="BZ5" s="63">
        <f t="shared" si="52"/>
        <v>2682466.7769030724</v>
      </c>
      <c r="CA5" s="63">
        <f t="shared" si="52"/>
        <v>2768305.7137639709</v>
      </c>
      <c r="CB5" s="63">
        <f t="shared" si="52"/>
        <v>2856891.4966044179</v>
      </c>
      <c r="CC5" s="63">
        <f t="shared" si="52"/>
        <v>2948312.0244957595</v>
      </c>
      <c r="CD5" s="63">
        <f t="shared" si="52"/>
        <v>3042658.0092796241</v>
      </c>
      <c r="CE5" s="63">
        <f t="shared" si="52"/>
        <v>3140023.065576572</v>
      </c>
      <c r="CF5" s="63">
        <f t="shared" si="52"/>
        <v>3240503.8036750224</v>
      </c>
      <c r="CG5" s="63">
        <f t="shared" si="52"/>
        <v>3344199.9253926231</v>
      </c>
      <c r="CH5" s="63">
        <f t="shared" si="52"/>
        <v>3451214.3230051873</v>
      </c>
      <c r="CI5" s="63">
        <f t="shared" si="52"/>
        <v>3561653.1813413533</v>
      </c>
      <c r="CJ5" s="63">
        <f t="shared" si="52"/>
        <v>3675626.0831442769</v>
      </c>
      <c r="CK5" s="63">
        <f t="shared" si="52"/>
        <v>3793246.1178048938</v>
      </c>
      <c r="CL5" s="63">
        <f t="shared" si="52"/>
        <v>3914629.9935746505</v>
      </c>
      <c r="CM5" s="63">
        <f t="shared" si="52"/>
        <v>4039898.1533690393</v>
      </c>
      <c r="CN5" s="63">
        <f t="shared" si="52"/>
        <v>4169174.8942768485</v>
      </c>
      <c r="CO5" s="63">
        <f t="shared" si="52"/>
        <v>4302588.4908937076</v>
      </c>
      <c r="CP5" s="63">
        <f t="shared" si="52"/>
        <v>4440271.3226023065</v>
      </c>
      <c r="CQ5" s="63">
        <f t="shared" si="52"/>
        <v>4582360.0049255807</v>
      </c>
      <c r="CR5" s="63">
        <f t="shared" si="52"/>
        <v>4728995.5250831991</v>
      </c>
      <c r="CS5" s="63">
        <f t="shared" si="52"/>
        <v>4880323.381885862</v>
      </c>
      <c r="CT5" s="63">
        <f t="shared" si="52"/>
        <v>5036493.7301062094</v>
      </c>
      <c r="CU5" s="63">
        <f t="shared" si="52"/>
        <v>5197661.5294696083</v>
      </c>
      <c r="CV5" s="63">
        <f t="shared" si="52"/>
        <v>5363986.6984126363</v>
      </c>
      <c r="CW5" s="63">
        <f t="shared" si="52"/>
        <v>5535634.2727618404</v>
      </c>
      <c r="CX5" s="63">
        <f t="shared" si="52"/>
        <v>5712774.5694902195</v>
      </c>
      <c r="CY5" s="63">
        <f t="shared" si="52"/>
        <v>5895583.3557139067</v>
      </c>
      <c r="CZ5" s="63">
        <f t="shared" si="52"/>
        <v>6084242.0230967514</v>
      </c>
      <c r="DA5" s="63">
        <f t="shared" si="52"/>
        <v>6278937.767835848</v>
      </c>
      <c r="DB5" s="63">
        <f t="shared" si="52"/>
        <v>6479863.7764065955</v>
      </c>
      <c r="DC5" s="63">
        <f t="shared" si="52"/>
        <v>6687219.4172516065</v>
      </c>
      <c r="DD5" s="63">
        <f t="shared" si="52"/>
        <v>6901210.4386036582</v>
      </c>
      <c r="DE5" s="63">
        <f t="shared" si="52"/>
        <v>7122049.1726389751</v>
      </c>
      <c r="DF5" s="63">
        <f t="shared" si="52"/>
        <v>7349954.7461634222</v>
      </c>
      <c r="DG5" s="63">
        <f t="shared" si="52"/>
        <v>7585153.2980406517</v>
      </c>
      <c r="DH5" s="63">
        <f t="shared" si="52"/>
        <v>7827878.2035779525</v>
      </c>
      <c r="DI5" s="63">
        <f t="shared" si="52"/>
        <v>8078370.3060924476</v>
      </c>
      <c r="DJ5" s="63">
        <f t="shared" si="52"/>
        <v>8336878.1558874063</v>
      </c>
    </row>
    <row r="6" spans="1:115" x14ac:dyDescent="0.2">
      <c r="A6" s="9" t="s">
        <v>57</v>
      </c>
      <c r="B6" s="7" t="str">
        <f>'Data Non-Energy-Sector'!B77</f>
        <v>Compounds</v>
      </c>
      <c r="C6" s="8" t="s">
        <v>2</v>
      </c>
      <c r="D6" s="63">
        <f t="shared" si="53"/>
        <v>109078.89960968858</v>
      </c>
      <c r="E6" s="63">
        <f t="shared" si="51"/>
        <v>109009.76543561704</v>
      </c>
      <c r="F6" s="63">
        <f t="shared" si="51"/>
        <v>110704.18405043976</v>
      </c>
      <c r="G6" s="63">
        <f t="shared" si="51"/>
        <v>112730.28570618169</v>
      </c>
      <c r="H6" s="63">
        <f t="shared" si="51"/>
        <v>114462.14462575564</v>
      </c>
      <c r="I6" s="63">
        <f t="shared" si="51"/>
        <v>134724.18666779771</v>
      </c>
      <c r="J6" s="63">
        <f t="shared" si="51"/>
        <v>143111.5924785164</v>
      </c>
      <c r="K6" s="63">
        <f t="shared" si="51"/>
        <v>151867.09760381206</v>
      </c>
      <c r="L6" s="63">
        <f t="shared" si="51"/>
        <v>158182.14462575564</v>
      </c>
      <c r="M6" s="63">
        <f t="shared" si="51"/>
        <v>158990.34134706709</v>
      </c>
      <c r="N6" s="63">
        <f t="shared" si="51"/>
        <v>182084.82918951404</v>
      </c>
      <c r="O6" s="63">
        <f t="shared" si="51"/>
        <v>198696.01176543237</v>
      </c>
      <c r="P6" s="63">
        <f t="shared" si="51"/>
        <v>205231.80559240587</v>
      </c>
      <c r="Q6" s="63">
        <f t="shared" si="51"/>
        <v>219995.94361912092</v>
      </c>
      <c r="R6" s="63">
        <f t="shared" si="51"/>
        <v>225787.62744596336</v>
      </c>
      <c r="S6" s="63">
        <f t="shared" si="51"/>
        <v>247013.08865096039</v>
      </c>
      <c r="T6" s="63">
        <f t="shared" si="51"/>
        <v>268843.17938052973</v>
      </c>
      <c r="U6" s="63">
        <f t="shared" si="51"/>
        <v>290834.6655693354</v>
      </c>
      <c r="V6" s="63">
        <f t="shared" si="51"/>
        <v>284532.03800688492</v>
      </c>
      <c r="W6" s="63">
        <f t="shared" si="51"/>
        <v>260844.95145717324</v>
      </c>
      <c r="X6" s="63">
        <f t="shared" si="51"/>
        <v>302939.38419730752</v>
      </c>
      <c r="Y6" s="63">
        <f t="shared" si="51"/>
        <v>383104.13239289017</v>
      </c>
      <c r="Z6" s="63">
        <f t="shared" si="51"/>
        <v>439030.69546429889</v>
      </c>
      <c r="AA6" s="63">
        <f t="shared" si="51"/>
        <v>521234.68492986227</v>
      </c>
      <c r="AB6" s="63">
        <f t="shared" si="51"/>
        <v>484494.23102727073</v>
      </c>
      <c r="AC6" s="63">
        <f t="shared" si="51"/>
        <v>450324.67007402849</v>
      </c>
      <c r="AD6" s="63">
        <f t="shared" si="51"/>
        <v>410085.40035446879</v>
      </c>
      <c r="AE6" s="63">
        <f t="shared" si="51"/>
        <v>422826.93699465127</v>
      </c>
      <c r="AF6" s="63">
        <f t="shared" si="51"/>
        <v>469380.30732498242</v>
      </c>
      <c r="AG6" s="63">
        <f t="shared" si="51"/>
        <v>528167.0978571875</v>
      </c>
      <c r="AH6" s="63">
        <f t="shared" si="51"/>
        <v>545068.44498861756</v>
      </c>
      <c r="AI6" s="63">
        <f t="shared" si="51"/>
        <v>562510.63522825332</v>
      </c>
      <c r="AJ6" s="63">
        <f t="shared" si="51"/>
        <v>580510.97555555741</v>
      </c>
      <c r="AK6" s="63">
        <f t="shared" si="51"/>
        <v>599087.32677333523</v>
      </c>
      <c r="AL6" s="63">
        <f t="shared" si="51"/>
        <v>618258.121230082</v>
      </c>
      <c r="AM6" s="63">
        <f t="shared" si="51"/>
        <v>638042.38110944466</v>
      </c>
      <c r="AN6" s="63">
        <f t="shared" si="51"/>
        <v>658459.73730494687</v>
      </c>
      <c r="AO6" s="63">
        <f t="shared" si="51"/>
        <v>679530.44889870519</v>
      </c>
      <c r="AP6" s="63">
        <f t="shared" si="51"/>
        <v>701275.42326346377</v>
      </c>
      <c r="AQ6" s="63">
        <f t="shared" si="51"/>
        <v>723716.23680789466</v>
      </c>
      <c r="AR6" s="63">
        <f t="shared" si="51"/>
        <v>746875.15638574737</v>
      </c>
      <c r="AS6" s="63">
        <f t="shared" si="51"/>
        <v>770775.16139009129</v>
      </c>
      <c r="AT6" s="63">
        <f t="shared" si="51"/>
        <v>795439.9665545742</v>
      </c>
      <c r="AU6" s="63">
        <f t="shared" si="51"/>
        <v>820894.04548432061</v>
      </c>
      <c r="AV6" s="63">
        <f t="shared" si="51"/>
        <v>847162.65493981889</v>
      </c>
      <c r="AW6" s="63">
        <f t="shared" si="51"/>
        <v>874271.85989789315</v>
      </c>
      <c r="AX6" s="63">
        <f t="shared" si="51"/>
        <v>902248.55941462575</v>
      </c>
      <c r="AY6" s="63">
        <f t="shared" si="51"/>
        <v>931120.51331589383</v>
      </c>
      <c r="AZ6" s="63">
        <f t="shared" si="51"/>
        <v>960916.36974200245</v>
      </c>
      <c r="BA6" s="63">
        <f t="shared" si="51"/>
        <v>991665.6935737466</v>
      </c>
      <c r="BB6" s="63">
        <f t="shared" si="51"/>
        <v>1023398.9957681065</v>
      </c>
      <c r="BC6" s="63">
        <f t="shared" si="51"/>
        <v>1056147.7636326859</v>
      </c>
      <c r="BD6" s="63">
        <f t="shared" si="51"/>
        <v>1089944.4920689319</v>
      </c>
      <c r="BE6" s="63">
        <f t="shared" si="51"/>
        <v>1124822.7158151378</v>
      </c>
      <c r="BF6" s="63">
        <f t="shared" si="51"/>
        <v>1160817.0427212224</v>
      </c>
      <c r="BG6" s="63">
        <f t="shared" si="51"/>
        <v>1197963.1880883016</v>
      </c>
      <c r="BH6" s="63">
        <f t="shared" si="51"/>
        <v>1236298.0101071273</v>
      </c>
      <c r="BI6" s="63">
        <f t="shared" si="51"/>
        <v>1275859.5464305554</v>
      </c>
      <c r="BJ6" s="63">
        <f t="shared" si="51"/>
        <v>1316687.0519163331</v>
      </c>
      <c r="BK6" s="63">
        <f t="shared" si="51"/>
        <v>1358821.0375776559</v>
      </c>
      <c r="BL6" s="63">
        <f t="shared" si="51"/>
        <v>1402303.3107801408</v>
      </c>
      <c r="BM6" s="63">
        <f t="shared" si="52"/>
        <v>1447177.0167251052</v>
      </c>
      <c r="BN6" s="63">
        <f t="shared" si="52"/>
        <v>1493486.6812603087</v>
      </c>
      <c r="BO6" s="63">
        <f t="shared" si="52"/>
        <v>1541278.2550606385</v>
      </c>
      <c r="BP6" s="63">
        <f t="shared" si="52"/>
        <v>1590599.1592225791</v>
      </c>
      <c r="BQ6" s="63">
        <f t="shared" si="52"/>
        <v>1641498.3323177018</v>
      </c>
      <c r="BR6" s="63">
        <f t="shared" si="52"/>
        <v>1694026.2789518682</v>
      </c>
      <c r="BS6" s="63">
        <f t="shared" si="52"/>
        <v>1748235.1198783279</v>
      </c>
      <c r="BT6" s="63">
        <f t="shared" si="52"/>
        <v>1804178.6437144345</v>
      </c>
      <c r="BU6" s="63">
        <f t="shared" si="52"/>
        <v>1861912.3603132963</v>
      </c>
      <c r="BV6" s="63">
        <f t="shared" si="52"/>
        <v>1921493.5558433218</v>
      </c>
      <c r="BW6" s="63">
        <f t="shared" si="52"/>
        <v>1982981.3496303081</v>
      </c>
      <c r="BX6" s="63">
        <f t="shared" si="52"/>
        <v>2046436.752818478</v>
      </c>
      <c r="BY6" s="63">
        <f t="shared" si="52"/>
        <v>2111922.7289086692</v>
      </c>
      <c r="BZ6" s="63">
        <f t="shared" si="52"/>
        <v>2179504.2562337467</v>
      </c>
      <c r="CA6" s="63">
        <f t="shared" si="52"/>
        <v>2249248.3924332266</v>
      </c>
      <c r="CB6" s="63">
        <f t="shared" si="52"/>
        <v>2321224.3409910901</v>
      </c>
      <c r="CC6" s="63">
        <f t="shared" si="52"/>
        <v>2395503.5199028049</v>
      </c>
      <c r="CD6" s="63">
        <f t="shared" si="52"/>
        <v>2472159.6325396947</v>
      </c>
      <c r="CE6" s="63">
        <f t="shared" si="52"/>
        <v>2551268.740780965</v>
      </c>
      <c r="CF6" s="63">
        <f t="shared" si="52"/>
        <v>2632909.3404859561</v>
      </c>
      <c r="CG6" s="63">
        <f t="shared" si="52"/>
        <v>2717162.4393815068</v>
      </c>
      <c r="CH6" s="63">
        <f t="shared" si="52"/>
        <v>2804111.6374417152</v>
      </c>
      <c r="CI6" s="63">
        <f t="shared" si="52"/>
        <v>2893843.2098398502</v>
      </c>
      <c r="CJ6" s="63">
        <f t="shared" si="52"/>
        <v>2986446.1925547253</v>
      </c>
      <c r="CK6" s="63">
        <f t="shared" si="52"/>
        <v>3082012.4707164764</v>
      </c>
      <c r="CL6" s="63">
        <f t="shared" si="52"/>
        <v>3180636.8697794038</v>
      </c>
      <c r="CM6" s="63">
        <f t="shared" si="52"/>
        <v>3282417.2496123449</v>
      </c>
      <c r="CN6" s="63">
        <f t="shared" si="52"/>
        <v>3387454.6015999401</v>
      </c>
      <c r="CO6" s="63">
        <f t="shared" si="52"/>
        <v>3495853.1488511381</v>
      </c>
      <c r="CP6" s="63">
        <f t="shared" si="52"/>
        <v>3607720.4496143744</v>
      </c>
      <c r="CQ6" s="63">
        <f t="shared" si="52"/>
        <v>3723167.5040020347</v>
      </c>
      <c r="CR6" s="63">
        <f t="shared" si="52"/>
        <v>3842308.8641300998</v>
      </c>
      <c r="CS6" s="63">
        <f t="shared" si="52"/>
        <v>3965262.747782263</v>
      </c>
      <c r="CT6" s="63">
        <f t="shared" si="52"/>
        <v>4092151.1557112955</v>
      </c>
      <c r="CU6" s="63">
        <f t="shared" si="52"/>
        <v>4223099.9926940575</v>
      </c>
      <c r="CV6" s="63">
        <f t="shared" si="52"/>
        <v>4358239.1924602678</v>
      </c>
      <c r="CW6" s="63">
        <f t="shared" si="52"/>
        <v>4497702.8466189969</v>
      </c>
      <c r="CX6" s="63">
        <f t="shared" si="52"/>
        <v>4641629.3377108052</v>
      </c>
      <c r="CY6" s="63">
        <f t="shared" si="52"/>
        <v>4790161.4765175516</v>
      </c>
      <c r="CZ6" s="63">
        <f t="shared" si="52"/>
        <v>4943446.6437661136</v>
      </c>
      <c r="DA6" s="63">
        <f t="shared" si="52"/>
        <v>5101636.9363666298</v>
      </c>
      <c r="DB6" s="63">
        <f t="shared" si="52"/>
        <v>5264889.3183303624</v>
      </c>
      <c r="DC6" s="63">
        <f t="shared" si="52"/>
        <v>5433365.7765169339</v>
      </c>
      <c r="DD6" s="63">
        <f t="shared" si="52"/>
        <v>5607233.4813654758</v>
      </c>
      <c r="DE6" s="63">
        <f t="shared" si="52"/>
        <v>5786664.9527691714</v>
      </c>
      <c r="DF6" s="63">
        <f t="shared" si="52"/>
        <v>5971838.2312577851</v>
      </c>
      <c r="DG6" s="63">
        <f t="shared" si="52"/>
        <v>6162937.0546580348</v>
      </c>
      <c r="DH6" s="63">
        <f t="shared" si="52"/>
        <v>6360151.0404070923</v>
      </c>
      <c r="DI6" s="63">
        <f t="shared" si="52"/>
        <v>6563675.8737001196</v>
      </c>
      <c r="DJ6" s="63">
        <f t="shared" si="52"/>
        <v>6773713.5016585235</v>
      </c>
    </row>
    <row r="7" spans="1:115" x14ac:dyDescent="0.2">
      <c r="A7" s="9" t="s">
        <v>57</v>
      </c>
      <c r="B7" s="7" t="str">
        <f>'Data Non-Energy-Sector'!B78</f>
        <v>Plates</v>
      </c>
      <c r="C7" s="8" t="s">
        <v>2</v>
      </c>
      <c r="D7" s="63">
        <f t="shared" si="53"/>
        <v>58734.792097524623</v>
      </c>
      <c r="E7" s="63">
        <f t="shared" si="51"/>
        <v>58697.566003793792</v>
      </c>
      <c r="F7" s="63">
        <f t="shared" si="51"/>
        <v>59609.945257929103</v>
      </c>
      <c r="G7" s="63">
        <f t="shared" si="51"/>
        <v>60700.923072559373</v>
      </c>
      <c r="H7" s="63">
        <f t="shared" si="51"/>
        <v>61633.462490791506</v>
      </c>
      <c r="I7" s="63">
        <f t="shared" si="51"/>
        <v>72543.792821121839</v>
      </c>
      <c r="J7" s="63">
        <f t="shared" si="51"/>
        <v>77060.088257662675</v>
      </c>
      <c r="K7" s="63">
        <f t="shared" si="51"/>
        <v>81774.591017437269</v>
      </c>
      <c r="L7" s="63">
        <f t="shared" si="51"/>
        <v>85175.000952329967</v>
      </c>
      <c r="M7" s="63">
        <f t="shared" si="51"/>
        <v>85610.183802266911</v>
      </c>
      <c r="N7" s="63">
        <f t="shared" si="51"/>
        <v>98045.67725589218</v>
      </c>
      <c r="O7" s="63">
        <f t="shared" si="51"/>
        <v>106990.16018138667</v>
      </c>
      <c r="P7" s="63">
        <f t="shared" si="51"/>
        <v>110509.43378052625</v>
      </c>
      <c r="Q7" s="63">
        <f t="shared" si="51"/>
        <v>118459.35425644973</v>
      </c>
      <c r="R7" s="63">
        <f t="shared" si="51"/>
        <v>121577.95324013411</v>
      </c>
      <c r="S7" s="63">
        <f t="shared" si="51"/>
        <v>133007.04773513254</v>
      </c>
      <c r="T7" s="63">
        <f t="shared" si="51"/>
        <v>144761.71197413141</v>
      </c>
      <c r="U7" s="63">
        <f t="shared" si="51"/>
        <v>156603.28146041138</v>
      </c>
      <c r="V7" s="63">
        <f t="shared" si="51"/>
        <v>153209.5589267842</v>
      </c>
      <c r="W7" s="63">
        <f t="shared" si="51"/>
        <v>140454.97386155484</v>
      </c>
      <c r="X7" s="63">
        <f t="shared" si="51"/>
        <v>163121.20687547329</v>
      </c>
      <c r="Y7" s="63">
        <f t="shared" si="51"/>
        <v>206286.84051924857</v>
      </c>
      <c r="Z7" s="63">
        <f t="shared" si="51"/>
        <v>236401.14371154556</v>
      </c>
      <c r="AA7" s="63">
        <f t="shared" si="51"/>
        <v>280664.83034684893</v>
      </c>
      <c r="AB7" s="63">
        <f t="shared" si="51"/>
        <v>260881.50901468424</v>
      </c>
      <c r="AC7" s="63">
        <f t="shared" si="51"/>
        <v>242482.51465524611</v>
      </c>
      <c r="AD7" s="63">
        <f t="shared" si="51"/>
        <v>220815.21557548322</v>
      </c>
      <c r="AE7" s="63">
        <f t="shared" si="51"/>
        <v>227676.04299711995</v>
      </c>
      <c r="AF7" s="63">
        <f t="shared" si="51"/>
        <v>252743.24240575978</v>
      </c>
      <c r="AG7" s="63">
        <f t="shared" si="51"/>
        <v>284397.6680769471</v>
      </c>
      <c r="AH7" s="63">
        <f t="shared" si="51"/>
        <v>293498.39345540939</v>
      </c>
      <c r="AI7" s="63">
        <f t="shared" ref="E7:BL10" si="54">AI104</f>
        <v>302890.34204598248</v>
      </c>
      <c r="AJ7" s="63">
        <f t="shared" si="54"/>
        <v>312582.83299145394</v>
      </c>
      <c r="AK7" s="63">
        <f t="shared" si="54"/>
        <v>322585.48364718049</v>
      </c>
      <c r="AL7" s="63">
        <f t="shared" si="54"/>
        <v>332908.21912389027</v>
      </c>
      <c r="AM7" s="63">
        <f t="shared" si="54"/>
        <v>343561.28213585477</v>
      </c>
      <c r="AN7" s="63">
        <f t="shared" si="54"/>
        <v>354555.24316420214</v>
      </c>
      <c r="AO7" s="63">
        <f t="shared" si="54"/>
        <v>365901.01094545663</v>
      </c>
      <c r="AP7" s="63">
        <f t="shared" si="54"/>
        <v>377609.84329571127</v>
      </c>
      <c r="AQ7" s="63">
        <f t="shared" si="54"/>
        <v>389693.35828117403</v>
      </c>
      <c r="AR7" s="63">
        <f t="shared" si="54"/>
        <v>402163.54574617161</v>
      </c>
      <c r="AS7" s="63">
        <f t="shared" si="54"/>
        <v>415032.77921004914</v>
      </c>
      <c r="AT7" s="63">
        <f t="shared" si="54"/>
        <v>428313.8281447707</v>
      </c>
      <c r="AU7" s="63">
        <f t="shared" si="54"/>
        <v>442019.8706454034</v>
      </c>
      <c r="AV7" s="63">
        <f t="shared" si="54"/>
        <v>456164.50650605629</v>
      </c>
      <c r="AW7" s="63">
        <f t="shared" si="54"/>
        <v>470761.7707142501</v>
      </c>
      <c r="AX7" s="63">
        <f t="shared" si="54"/>
        <v>485826.14737710613</v>
      </c>
      <c r="AY7" s="63">
        <f t="shared" si="54"/>
        <v>501372.58409317356</v>
      </c>
      <c r="AZ7" s="63">
        <f t="shared" si="54"/>
        <v>517416.50678415515</v>
      </c>
      <c r="BA7" s="63">
        <f t="shared" si="54"/>
        <v>533973.83500124817</v>
      </c>
      <c r="BB7" s="63">
        <f t="shared" si="54"/>
        <v>551060.99772128812</v>
      </c>
      <c r="BC7" s="63">
        <f t="shared" si="54"/>
        <v>568694.94964836934</v>
      </c>
      <c r="BD7" s="63">
        <f t="shared" si="54"/>
        <v>586893.18803711713</v>
      </c>
      <c r="BE7" s="63">
        <f t="shared" si="54"/>
        <v>605673.77005430486</v>
      </c>
      <c r="BF7" s="63">
        <f t="shared" si="54"/>
        <v>625055.33069604263</v>
      </c>
      <c r="BG7" s="63">
        <f t="shared" si="54"/>
        <v>645057.101278316</v>
      </c>
      <c r="BH7" s="63">
        <f t="shared" si="54"/>
        <v>665698.92851922207</v>
      </c>
      <c r="BI7" s="63">
        <f t="shared" si="54"/>
        <v>687001.29423183715</v>
      </c>
      <c r="BJ7" s="63">
        <f t="shared" si="54"/>
        <v>708985.335647256</v>
      </c>
      <c r="BK7" s="63">
        <f t="shared" si="54"/>
        <v>731672.86638796818</v>
      </c>
      <c r="BL7" s="63">
        <f t="shared" si="54"/>
        <v>755086.39811238321</v>
      </c>
      <c r="BM7" s="63">
        <f t="shared" ref="BM7:DJ7" si="55">BM104</f>
        <v>779249.16285197949</v>
      </c>
      <c r="BN7" s="63">
        <f t="shared" si="55"/>
        <v>804185.13606324291</v>
      </c>
      <c r="BO7" s="63">
        <f t="shared" si="55"/>
        <v>829919.06041726668</v>
      </c>
      <c r="BP7" s="63">
        <f t="shared" si="55"/>
        <v>856476.47035061929</v>
      </c>
      <c r="BQ7" s="63">
        <f t="shared" si="55"/>
        <v>883883.71740183909</v>
      </c>
      <c r="BR7" s="63">
        <f t="shared" si="55"/>
        <v>912167.996358698</v>
      </c>
      <c r="BS7" s="63">
        <f t="shared" si="55"/>
        <v>941357.37224217632</v>
      </c>
      <c r="BT7" s="63">
        <f t="shared" si="55"/>
        <v>971480.80815392605</v>
      </c>
      <c r="BU7" s="63">
        <f t="shared" si="55"/>
        <v>1002568.1940148517</v>
      </c>
      <c r="BV7" s="63">
        <f t="shared" si="55"/>
        <v>1034650.376223327</v>
      </c>
      <c r="BW7" s="63">
        <f t="shared" si="55"/>
        <v>1067759.1882624736</v>
      </c>
      <c r="BX7" s="63">
        <f t="shared" si="55"/>
        <v>1101927.4822868728</v>
      </c>
      <c r="BY7" s="63">
        <f t="shared" si="55"/>
        <v>1137189.1617200528</v>
      </c>
      <c r="BZ7" s="63">
        <f t="shared" si="55"/>
        <v>1173579.2148950945</v>
      </c>
      <c r="CA7" s="63">
        <f t="shared" si="55"/>
        <v>1211133.7497717375</v>
      </c>
      <c r="CB7" s="63">
        <f t="shared" si="55"/>
        <v>1249890.0297644332</v>
      </c>
      <c r="CC7" s="63">
        <f t="shared" si="55"/>
        <v>1289886.5107168951</v>
      </c>
      <c r="CD7" s="63">
        <f t="shared" si="55"/>
        <v>1331162.8790598358</v>
      </c>
      <c r="CE7" s="63">
        <f t="shared" si="55"/>
        <v>1373760.0911897505</v>
      </c>
      <c r="CF7" s="63">
        <f t="shared" si="55"/>
        <v>1417720.4141078226</v>
      </c>
      <c r="CG7" s="63">
        <f t="shared" si="55"/>
        <v>1463087.467359273</v>
      </c>
      <c r="CH7" s="63">
        <f t="shared" si="55"/>
        <v>1509906.2663147699</v>
      </c>
      <c r="CI7" s="63">
        <f t="shared" si="55"/>
        <v>1558223.2668368425</v>
      </c>
      <c r="CJ7" s="63">
        <f t="shared" si="55"/>
        <v>1608086.4113756216</v>
      </c>
      <c r="CK7" s="63">
        <f t="shared" si="55"/>
        <v>1659545.1765396416</v>
      </c>
      <c r="CL7" s="63">
        <f t="shared" si="55"/>
        <v>1712650.6221889101</v>
      </c>
      <c r="CM7" s="63">
        <f t="shared" si="55"/>
        <v>1767455.4420989554</v>
      </c>
      <c r="CN7" s="63">
        <f t="shared" si="55"/>
        <v>1824014.0162461221</v>
      </c>
      <c r="CO7" s="63">
        <f t="shared" si="55"/>
        <v>1882382.4647659981</v>
      </c>
      <c r="CP7" s="63">
        <f t="shared" si="55"/>
        <v>1942618.7036385101</v>
      </c>
      <c r="CQ7" s="63">
        <f t="shared" si="55"/>
        <v>2004782.5021549424</v>
      </c>
      <c r="CR7" s="63">
        <f t="shared" si="55"/>
        <v>2068935.5422239006</v>
      </c>
      <c r="CS7" s="63">
        <f t="shared" si="55"/>
        <v>2135141.4795750654</v>
      </c>
      <c r="CT7" s="63">
        <f t="shared" si="55"/>
        <v>2203466.0069214674</v>
      </c>
      <c r="CU7" s="63">
        <f t="shared" si="55"/>
        <v>2273976.9191429545</v>
      </c>
      <c r="CV7" s="63">
        <f t="shared" si="55"/>
        <v>2346744.180555529</v>
      </c>
      <c r="CW7" s="63">
        <f t="shared" si="55"/>
        <v>2421839.9943333059</v>
      </c>
      <c r="CX7" s="63">
        <f t="shared" si="55"/>
        <v>2499338.8741519717</v>
      </c>
      <c r="CY7" s="63">
        <f t="shared" si="55"/>
        <v>2579317.7181248348</v>
      </c>
      <c r="CZ7" s="63">
        <f t="shared" si="55"/>
        <v>2661855.8851048294</v>
      </c>
      <c r="DA7" s="63">
        <f t="shared" si="55"/>
        <v>2747035.273428184</v>
      </c>
      <c r="DB7" s="63">
        <f t="shared" si="55"/>
        <v>2834940.4021778861</v>
      </c>
      <c r="DC7" s="63">
        <f t="shared" si="55"/>
        <v>2925658.4950475786</v>
      </c>
      <c r="DD7" s="63">
        <f t="shared" si="55"/>
        <v>3019279.5668891012</v>
      </c>
      <c r="DE7" s="63">
        <f t="shared" si="55"/>
        <v>3115896.5130295525</v>
      </c>
      <c r="DF7" s="63">
        <f t="shared" si="55"/>
        <v>3215605.2014464983</v>
      </c>
      <c r="DG7" s="63">
        <f t="shared" si="55"/>
        <v>3318504.5678927861</v>
      </c>
      <c r="DH7" s="63">
        <f t="shared" si="55"/>
        <v>3424696.7140653552</v>
      </c>
      <c r="DI7" s="63">
        <f t="shared" si="55"/>
        <v>3534287.0089154467</v>
      </c>
      <c r="DJ7" s="63">
        <f t="shared" si="55"/>
        <v>3647384.193200741</v>
      </c>
    </row>
    <row r="8" spans="1:115" x14ac:dyDescent="0.2">
      <c r="A8" s="9" t="s">
        <v>57</v>
      </c>
      <c r="B8" s="7" t="str">
        <f>'Data Non-Energy-Sector'!B79</f>
        <v>Chassis Parts</v>
      </c>
      <c r="C8" s="8" t="s">
        <v>2</v>
      </c>
      <c r="D8" s="63">
        <f t="shared" si="53"/>
        <v>41953.422926803301</v>
      </c>
      <c r="E8" s="63">
        <f t="shared" si="54"/>
        <v>41926.832859852708</v>
      </c>
      <c r="F8" s="63">
        <f t="shared" si="54"/>
        <v>42578.532327092216</v>
      </c>
      <c r="G8" s="63">
        <f t="shared" si="54"/>
        <v>43357.802194685268</v>
      </c>
      <c r="H8" s="63">
        <f t="shared" si="54"/>
        <v>44023.901779136788</v>
      </c>
      <c r="I8" s="63">
        <f t="shared" si="54"/>
        <v>51816.994872229887</v>
      </c>
      <c r="J8" s="63">
        <f t="shared" si="54"/>
        <v>55042.920184044764</v>
      </c>
      <c r="K8" s="63">
        <f t="shared" si="54"/>
        <v>58410.422155312335</v>
      </c>
      <c r="L8" s="63">
        <f t="shared" si="54"/>
        <v>60839.286394521398</v>
      </c>
      <c r="M8" s="63">
        <f t="shared" si="54"/>
        <v>61150.131287333497</v>
      </c>
      <c r="N8" s="63">
        <f t="shared" si="54"/>
        <v>70032.626611351545</v>
      </c>
      <c r="O8" s="63">
        <f t="shared" si="54"/>
        <v>76421.542986704764</v>
      </c>
      <c r="P8" s="63">
        <f t="shared" si="54"/>
        <v>78935.30984323303</v>
      </c>
      <c r="Q8" s="63">
        <f t="shared" si="54"/>
        <v>84613.824468892664</v>
      </c>
      <c r="R8" s="63">
        <f t="shared" si="54"/>
        <v>86841.395171524375</v>
      </c>
      <c r="S8" s="63">
        <f t="shared" si="54"/>
        <v>95005.034096523232</v>
      </c>
      <c r="T8" s="63">
        <f t="shared" si="54"/>
        <v>103401.22283866529</v>
      </c>
      <c r="U8" s="63">
        <f t="shared" si="54"/>
        <v>111859.48675743671</v>
      </c>
      <c r="V8" s="63">
        <f t="shared" si="54"/>
        <v>109435.39923341729</v>
      </c>
      <c r="W8" s="63">
        <f t="shared" si="54"/>
        <v>100324.98132968202</v>
      </c>
      <c r="X8" s="63">
        <f t="shared" si="54"/>
        <v>116515.14776819521</v>
      </c>
      <c r="Y8" s="63">
        <f t="shared" si="54"/>
        <v>147347.74322803467</v>
      </c>
      <c r="Z8" s="63">
        <f t="shared" si="54"/>
        <v>168857.95979396111</v>
      </c>
      <c r="AA8" s="63">
        <f t="shared" si="54"/>
        <v>200474.8788191778</v>
      </c>
      <c r="AB8" s="63">
        <f t="shared" si="54"/>
        <v>186343.93501048873</v>
      </c>
      <c r="AC8" s="63">
        <f t="shared" si="54"/>
        <v>173201.79618231865</v>
      </c>
      <c r="AD8" s="63">
        <f t="shared" si="54"/>
        <v>157725.153982488</v>
      </c>
      <c r="AE8" s="63">
        <f t="shared" si="54"/>
        <v>162625.74499794282</v>
      </c>
      <c r="AF8" s="63">
        <f t="shared" si="54"/>
        <v>180530.88743268556</v>
      </c>
      <c r="AG8" s="63">
        <f t="shared" si="54"/>
        <v>203141.19148353365</v>
      </c>
      <c r="AH8" s="63">
        <f t="shared" si="54"/>
        <v>209641.70961100672</v>
      </c>
      <c r="AI8" s="63">
        <f t="shared" si="54"/>
        <v>216350.24431855895</v>
      </c>
      <c r="AJ8" s="63">
        <f t="shared" si="54"/>
        <v>223273.45213675284</v>
      </c>
      <c r="AK8" s="63">
        <f t="shared" si="54"/>
        <v>230418.20260512893</v>
      </c>
      <c r="AL8" s="63">
        <f t="shared" si="54"/>
        <v>237791.58508849307</v>
      </c>
      <c r="AM8" s="63">
        <f t="shared" si="54"/>
        <v>245400.91581132484</v>
      </c>
      <c r="AN8" s="63">
        <f t="shared" si="54"/>
        <v>253253.74511728724</v>
      </c>
      <c r="AO8" s="63">
        <f t="shared" si="54"/>
        <v>261357.86496104044</v>
      </c>
      <c r="AP8" s="63">
        <f t="shared" si="54"/>
        <v>269721.31663979375</v>
      </c>
      <c r="AQ8" s="63">
        <f t="shared" si="54"/>
        <v>278352.39877226716</v>
      </c>
      <c r="AR8" s="63">
        <f t="shared" si="54"/>
        <v>287259.67553297972</v>
      </c>
      <c r="AS8" s="63">
        <f t="shared" si="54"/>
        <v>296451.98515003506</v>
      </c>
      <c r="AT8" s="63">
        <f t="shared" si="54"/>
        <v>305938.4486748362</v>
      </c>
      <c r="AU8" s="63">
        <f t="shared" si="54"/>
        <v>315728.47903243097</v>
      </c>
      <c r="AV8" s="63">
        <f t="shared" si="54"/>
        <v>325831.7903614688</v>
      </c>
      <c r="AW8" s="63">
        <f t="shared" si="54"/>
        <v>336258.40765303583</v>
      </c>
      <c r="AX8" s="63">
        <f t="shared" si="54"/>
        <v>347018.676697933</v>
      </c>
      <c r="AY8" s="63">
        <f t="shared" si="54"/>
        <v>358123.27435226686</v>
      </c>
      <c r="AZ8" s="63">
        <f t="shared" si="54"/>
        <v>369583.2191315394</v>
      </c>
      <c r="BA8" s="63">
        <f t="shared" si="54"/>
        <v>381409.88214374869</v>
      </c>
      <c r="BB8" s="63">
        <f t="shared" si="54"/>
        <v>393614.99837234867</v>
      </c>
      <c r="BC8" s="63">
        <f t="shared" si="54"/>
        <v>406210.67832026386</v>
      </c>
      <c r="BD8" s="63">
        <f t="shared" si="54"/>
        <v>419209.42002651229</v>
      </c>
      <c r="BE8" s="63">
        <f t="shared" si="54"/>
        <v>432624.1214673607</v>
      </c>
      <c r="BF8" s="63">
        <f t="shared" si="54"/>
        <v>446468.09335431625</v>
      </c>
      <c r="BG8" s="63">
        <f t="shared" si="54"/>
        <v>460755.07234165439</v>
      </c>
      <c r="BH8" s="63">
        <f t="shared" si="54"/>
        <v>475499.23465658736</v>
      </c>
      <c r="BI8" s="63">
        <f t="shared" si="54"/>
        <v>490715.2101655982</v>
      </c>
      <c r="BJ8" s="63">
        <f t="shared" si="54"/>
        <v>506418.09689089737</v>
      </c>
      <c r="BK8" s="63">
        <f t="shared" si="54"/>
        <v>522623.47599140613</v>
      </c>
      <c r="BL8" s="63">
        <f t="shared" si="54"/>
        <v>539347.42722313118</v>
      </c>
      <c r="BM8" s="63">
        <f t="shared" ref="BM8:DJ8" si="56">BM105</f>
        <v>556606.54489427141</v>
      </c>
      <c r="BN8" s="63">
        <f t="shared" si="56"/>
        <v>574417.95433088811</v>
      </c>
      <c r="BO8" s="63">
        <f t="shared" si="56"/>
        <v>592799.32886947657</v>
      </c>
      <c r="BP8" s="63">
        <f t="shared" si="56"/>
        <v>611768.90739329986</v>
      </c>
      <c r="BQ8" s="63">
        <f t="shared" si="56"/>
        <v>631345.51242988545</v>
      </c>
      <c r="BR8" s="63">
        <f t="shared" si="56"/>
        <v>651548.56882764178</v>
      </c>
      <c r="BS8" s="63">
        <f t="shared" si="56"/>
        <v>672398.12303012633</v>
      </c>
      <c r="BT8" s="63">
        <f t="shared" si="56"/>
        <v>693914.86296709033</v>
      </c>
      <c r="BU8" s="63">
        <f t="shared" si="56"/>
        <v>716120.1385820373</v>
      </c>
      <c r="BV8" s="63">
        <f t="shared" si="56"/>
        <v>739035.98301666253</v>
      </c>
      <c r="BW8" s="63">
        <f t="shared" si="56"/>
        <v>762685.13447319577</v>
      </c>
      <c r="BX8" s="63">
        <f t="shared" si="56"/>
        <v>787091.058776338</v>
      </c>
      <c r="BY8" s="63">
        <f t="shared" si="56"/>
        <v>812277.97265718086</v>
      </c>
      <c r="BZ8" s="63">
        <f t="shared" si="56"/>
        <v>838270.8677822107</v>
      </c>
      <c r="CA8" s="63">
        <f t="shared" si="56"/>
        <v>865095.53555124148</v>
      </c>
      <c r="CB8" s="63">
        <f t="shared" si="56"/>
        <v>892778.59268888121</v>
      </c>
      <c r="CC8" s="63">
        <f t="shared" si="56"/>
        <v>921347.50765492546</v>
      </c>
      <c r="CD8" s="63">
        <f t="shared" si="56"/>
        <v>950830.62789988308</v>
      </c>
      <c r="CE8" s="63">
        <f t="shared" si="56"/>
        <v>981257.20799267932</v>
      </c>
      <c r="CF8" s="63">
        <f t="shared" si="56"/>
        <v>1012657.4386484451</v>
      </c>
      <c r="CG8" s="63">
        <f t="shared" si="56"/>
        <v>1045062.4766851953</v>
      </c>
      <c r="CH8" s="63">
        <f t="shared" si="56"/>
        <v>1078504.4759391216</v>
      </c>
      <c r="CI8" s="63">
        <f t="shared" si="56"/>
        <v>1113016.6191691735</v>
      </c>
      <c r="CJ8" s="63">
        <f t="shared" si="56"/>
        <v>1148633.1509825871</v>
      </c>
      <c r="CK8" s="63">
        <f t="shared" si="56"/>
        <v>1185389.41181403</v>
      </c>
      <c r="CL8" s="63">
        <f t="shared" si="56"/>
        <v>1223321.872992079</v>
      </c>
      <c r="CM8" s="63">
        <f t="shared" si="56"/>
        <v>1262468.1729278255</v>
      </c>
      <c r="CN8" s="63">
        <f t="shared" si="56"/>
        <v>1302867.1544615158</v>
      </c>
      <c r="CO8" s="63">
        <f t="shared" si="56"/>
        <v>1344558.9034042843</v>
      </c>
      <c r="CP8" s="63">
        <f t="shared" si="56"/>
        <v>1387584.7883132214</v>
      </c>
      <c r="CQ8" s="63">
        <f t="shared" si="56"/>
        <v>1431987.5015392445</v>
      </c>
      <c r="CR8" s="63">
        <f t="shared" si="56"/>
        <v>1477811.1015885004</v>
      </c>
      <c r="CS8" s="63">
        <f t="shared" si="56"/>
        <v>1525101.0568393325</v>
      </c>
      <c r="CT8" s="63">
        <f t="shared" si="56"/>
        <v>1573904.2906581911</v>
      </c>
      <c r="CU8" s="63">
        <f t="shared" si="56"/>
        <v>1624269.2279592531</v>
      </c>
      <c r="CV8" s="63">
        <f t="shared" si="56"/>
        <v>1676245.8432539492</v>
      </c>
      <c r="CW8" s="63">
        <f t="shared" si="56"/>
        <v>1729885.7102380756</v>
      </c>
      <c r="CX8" s="63">
        <f t="shared" si="56"/>
        <v>1785242.0529656941</v>
      </c>
      <c r="CY8" s="63">
        <f t="shared" si="56"/>
        <v>1842369.7986605964</v>
      </c>
      <c r="CZ8" s="63">
        <f t="shared" si="56"/>
        <v>1901325.6322177355</v>
      </c>
      <c r="DA8" s="63">
        <f t="shared" si="56"/>
        <v>1962168.0524487032</v>
      </c>
      <c r="DB8" s="63">
        <f t="shared" si="56"/>
        <v>2024957.4301270617</v>
      </c>
      <c r="DC8" s="63">
        <f t="shared" si="56"/>
        <v>2089756.0678911277</v>
      </c>
      <c r="DD8" s="63">
        <f t="shared" si="56"/>
        <v>2156628.2620636439</v>
      </c>
      <c r="DE8" s="63">
        <f t="shared" si="56"/>
        <v>2225640.3664496806</v>
      </c>
      <c r="DF8" s="63">
        <f t="shared" si="56"/>
        <v>2296860.8581760703</v>
      </c>
      <c r="DG8" s="63">
        <f t="shared" si="56"/>
        <v>2370360.4056377048</v>
      </c>
      <c r="DH8" s="63">
        <f t="shared" si="56"/>
        <v>2446211.9386181114</v>
      </c>
      <c r="DI8" s="63">
        <f t="shared" si="56"/>
        <v>2524490.7206538911</v>
      </c>
      <c r="DJ8" s="63">
        <f t="shared" si="56"/>
        <v>2605274.4237148156</v>
      </c>
    </row>
    <row r="9" spans="1:115" x14ac:dyDescent="0.2">
      <c r="A9" s="9" t="s">
        <v>57</v>
      </c>
      <c r="B9" s="7" t="str">
        <f>'Data Non-Energy-Sector'!B80</f>
        <v>Steel frames for other Transport eq.</v>
      </c>
      <c r="C9" s="8" t="s">
        <v>2</v>
      </c>
      <c r="D9" s="63">
        <f t="shared" si="53"/>
        <v>41953.422926803301</v>
      </c>
      <c r="E9" s="63">
        <f t="shared" si="54"/>
        <v>41926.832859852708</v>
      </c>
      <c r="F9" s="63">
        <f t="shared" si="54"/>
        <v>42578.532327092216</v>
      </c>
      <c r="G9" s="63">
        <f t="shared" si="54"/>
        <v>43357.802194685268</v>
      </c>
      <c r="H9" s="63">
        <f t="shared" si="54"/>
        <v>44023.901779136788</v>
      </c>
      <c r="I9" s="63">
        <f t="shared" si="54"/>
        <v>51816.994872229887</v>
      </c>
      <c r="J9" s="63">
        <f t="shared" si="54"/>
        <v>55042.920184044764</v>
      </c>
      <c r="K9" s="63">
        <f t="shared" si="54"/>
        <v>58410.422155312335</v>
      </c>
      <c r="L9" s="63">
        <f t="shared" si="54"/>
        <v>60839.286394521398</v>
      </c>
      <c r="M9" s="63">
        <f t="shared" si="54"/>
        <v>61150.131287333497</v>
      </c>
      <c r="N9" s="63">
        <f t="shared" si="54"/>
        <v>70032.626611351545</v>
      </c>
      <c r="O9" s="63">
        <f t="shared" si="54"/>
        <v>76421.542986704764</v>
      </c>
      <c r="P9" s="63">
        <f t="shared" si="54"/>
        <v>78935.30984323303</v>
      </c>
      <c r="Q9" s="63">
        <f t="shared" si="54"/>
        <v>84613.824468892664</v>
      </c>
      <c r="R9" s="63">
        <f t="shared" si="54"/>
        <v>86841.395171524375</v>
      </c>
      <c r="S9" s="63">
        <f t="shared" si="54"/>
        <v>95005.034096523232</v>
      </c>
      <c r="T9" s="63">
        <f t="shared" si="54"/>
        <v>103401.22283866529</v>
      </c>
      <c r="U9" s="63">
        <f t="shared" si="54"/>
        <v>111859.48675743671</v>
      </c>
      <c r="V9" s="63">
        <f t="shared" si="54"/>
        <v>109435.39923341729</v>
      </c>
      <c r="W9" s="63">
        <f t="shared" si="54"/>
        <v>100324.98132968202</v>
      </c>
      <c r="X9" s="63">
        <f t="shared" si="54"/>
        <v>116515.14776819521</v>
      </c>
      <c r="Y9" s="63">
        <f t="shared" si="54"/>
        <v>147347.74322803467</v>
      </c>
      <c r="Z9" s="63">
        <f t="shared" si="54"/>
        <v>168857.95979396111</v>
      </c>
      <c r="AA9" s="63">
        <f t="shared" si="54"/>
        <v>200474.8788191778</v>
      </c>
      <c r="AB9" s="63">
        <f t="shared" si="54"/>
        <v>186343.93501048873</v>
      </c>
      <c r="AC9" s="63">
        <f t="shared" si="54"/>
        <v>173201.79618231865</v>
      </c>
      <c r="AD9" s="63">
        <f t="shared" si="54"/>
        <v>157725.153982488</v>
      </c>
      <c r="AE9" s="63">
        <f t="shared" si="54"/>
        <v>162625.74499794282</v>
      </c>
      <c r="AF9" s="63">
        <f t="shared" si="54"/>
        <v>180530.88743268556</v>
      </c>
      <c r="AG9" s="63">
        <f t="shared" si="54"/>
        <v>203141.19148353365</v>
      </c>
      <c r="AH9" s="63">
        <f t="shared" si="54"/>
        <v>209641.70961100672</v>
      </c>
      <c r="AI9" s="63">
        <f t="shared" si="54"/>
        <v>216350.24431855895</v>
      </c>
      <c r="AJ9" s="63">
        <f t="shared" si="54"/>
        <v>223273.45213675284</v>
      </c>
      <c r="AK9" s="63">
        <f t="shared" si="54"/>
        <v>230418.20260512893</v>
      </c>
      <c r="AL9" s="63">
        <f t="shared" si="54"/>
        <v>237791.58508849307</v>
      </c>
      <c r="AM9" s="63">
        <f t="shared" si="54"/>
        <v>245400.91581132484</v>
      </c>
      <c r="AN9" s="63">
        <f t="shared" si="54"/>
        <v>253253.74511728724</v>
      </c>
      <c r="AO9" s="63">
        <f t="shared" si="54"/>
        <v>261357.86496104044</v>
      </c>
      <c r="AP9" s="63">
        <f t="shared" si="54"/>
        <v>269721.31663979375</v>
      </c>
      <c r="AQ9" s="63">
        <f t="shared" si="54"/>
        <v>278352.39877226716</v>
      </c>
      <c r="AR9" s="63">
        <f t="shared" si="54"/>
        <v>287259.67553297972</v>
      </c>
      <c r="AS9" s="63">
        <f t="shared" si="54"/>
        <v>296451.98515003506</v>
      </c>
      <c r="AT9" s="63">
        <f t="shared" si="54"/>
        <v>305938.4486748362</v>
      </c>
      <c r="AU9" s="63">
        <f t="shared" si="54"/>
        <v>315728.47903243097</v>
      </c>
      <c r="AV9" s="63">
        <f t="shared" si="54"/>
        <v>325831.7903614688</v>
      </c>
      <c r="AW9" s="63">
        <f t="shared" si="54"/>
        <v>336258.40765303583</v>
      </c>
      <c r="AX9" s="63">
        <f t="shared" si="54"/>
        <v>347018.676697933</v>
      </c>
      <c r="AY9" s="63">
        <f t="shared" si="54"/>
        <v>358123.27435226686</v>
      </c>
      <c r="AZ9" s="63">
        <f t="shared" si="54"/>
        <v>369583.2191315394</v>
      </c>
      <c r="BA9" s="63">
        <f t="shared" si="54"/>
        <v>381409.88214374869</v>
      </c>
      <c r="BB9" s="63">
        <f t="shared" si="54"/>
        <v>393614.99837234867</v>
      </c>
      <c r="BC9" s="63">
        <f t="shared" si="54"/>
        <v>406210.67832026386</v>
      </c>
      <c r="BD9" s="63">
        <f t="shared" si="54"/>
        <v>419209.42002651229</v>
      </c>
      <c r="BE9" s="63">
        <f t="shared" si="54"/>
        <v>432624.1214673607</v>
      </c>
      <c r="BF9" s="63">
        <f t="shared" si="54"/>
        <v>446468.09335431625</v>
      </c>
      <c r="BG9" s="63">
        <f t="shared" si="54"/>
        <v>460755.07234165439</v>
      </c>
      <c r="BH9" s="63">
        <f t="shared" si="54"/>
        <v>475499.23465658736</v>
      </c>
      <c r="BI9" s="63">
        <f t="shared" si="54"/>
        <v>490715.2101655982</v>
      </c>
      <c r="BJ9" s="63">
        <f t="shared" si="54"/>
        <v>506418.09689089737</v>
      </c>
      <c r="BK9" s="63">
        <f t="shared" si="54"/>
        <v>522623.47599140613</v>
      </c>
      <c r="BL9" s="63">
        <f t="shared" si="54"/>
        <v>539347.42722313118</v>
      </c>
      <c r="BM9" s="63">
        <f t="shared" ref="BM9:DJ9" si="57">BM106</f>
        <v>556606.54489427141</v>
      </c>
      <c r="BN9" s="63">
        <f t="shared" si="57"/>
        <v>574417.95433088811</v>
      </c>
      <c r="BO9" s="63">
        <f t="shared" si="57"/>
        <v>592799.32886947657</v>
      </c>
      <c r="BP9" s="63">
        <f t="shared" si="57"/>
        <v>611768.90739329986</v>
      </c>
      <c r="BQ9" s="63">
        <f t="shared" si="57"/>
        <v>631345.51242988545</v>
      </c>
      <c r="BR9" s="63">
        <f t="shared" si="57"/>
        <v>651548.56882764178</v>
      </c>
      <c r="BS9" s="63">
        <f t="shared" si="57"/>
        <v>672398.12303012633</v>
      </c>
      <c r="BT9" s="63">
        <f t="shared" si="57"/>
        <v>693914.86296709033</v>
      </c>
      <c r="BU9" s="63">
        <f t="shared" si="57"/>
        <v>716120.1385820373</v>
      </c>
      <c r="BV9" s="63">
        <f t="shared" si="57"/>
        <v>739035.98301666253</v>
      </c>
      <c r="BW9" s="63">
        <f t="shared" si="57"/>
        <v>762685.13447319577</v>
      </c>
      <c r="BX9" s="63">
        <f t="shared" si="57"/>
        <v>787091.058776338</v>
      </c>
      <c r="BY9" s="63">
        <f t="shared" si="57"/>
        <v>812277.97265718086</v>
      </c>
      <c r="BZ9" s="63">
        <f t="shared" si="57"/>
        <v>838270.8677822107</v>
      </c>
      <c r="CA9" s="63">
        <f t="shared" si="57"/>
        <v>865095.53555124148</v>
      </c>
      <c r="CB9" s="63">
        <f t="shared" si="57"/>
        <v>892778.59268888121</v>
      </c>
      <c r="CC9" s="63">
        <f t="shared" si="57"/>
        <v>921347.50765492546</v>
      </c>
      <c r="CD9" s="63">
        <f t="shared" si="57"/>
        <v>950830.62789988308</v>
      </c>
      <c r="CE9" s="63">
        <f t="shared" si="57"/>
        <v>981257.20799267932</v>
      </c>
      <c r="CF9" s="63">
        <f t="shared" si="57"/>
        <v>1012657.4386484451</v>
      </c>
      <c r="CG9" s="63">
        <f t="shared" si="57"/>
        <v>1045062.4766851953</v>
      </c>
      <c r="CH9" s="63">
        <f t="shared" si="57"/>
        <v>1078504.4759391216</v>
      </c>
      <c r="CI9" s="63">
        <f t="shared" si="57"/>
        <v>1113016.6191691735</v>
      </c>
      <c r="CJ9" s="63">
        <f t="shared" si="57"/>
        <v>1148633.1509825871</v>
      </c>
      <c r="CK9" s="63">
        <f t="shared" si="57"/>
        <v>1185389.41181403</v>
      </c>
      <c r="CL9" s="63">
        <f t="shared" si="57"/>
        <v>1223321.872992079</v>
      </c>
      <c r="CM9" s="63">
        <f t="shared" si="57"/>
        <v>1262468.1729278255</v>
      </c>
      <c r="CN9" s="63">
        <f t="shared" si="57"/>
        <v>1302867.1544615158</v>
      </c>
      <c r="CO9" s="63">
        <f t="shared" si="57"/>
        <v>1344558.9034042843</v>
      </c>
      <c r="CP9" s="63">
        <f t="shared" si="57"/>
        <v>1387584.7883132214</v>
      </c>
      <c r="CQ9" s="63">
        <f t="shared" si="57"/>
        <v>1431987.5015392445</v>
      </c>
      <c r="CR9" s="63">
        <f t="shared" si="57"/>
        <v>1477811.1015885004</v>
      </c>
      <c r="CS9" s="63">
        <f t="shared" si="57"/>
        <v>1525101.0568393325</v>
      </c>
      <c r="CT9" s="63">
        <f t="shared" si="57"/>
        <v>1573904.2906581911</v>
      </c>
      <c r="CU9" s="63">
        <f t="shared" si="57"/>
        <v>1624269.2279592531</v>
      </c>
      <c r="CV9" s="63">
        <f t="shared" si="57"/>
        <v>1676245.8432539492</v>
      </c>
      <c r="CW9" s="63">
        <f t="shared" si="57"/>
        <v>1729885.7102380756</v>
      </c>
      <c r="CX9" s="63">
        <f t="shared" si="57"/>
        <v>1785242.0529656941</v>
      </c>
      <c r="CY9" s="63">
        <f t="shared" si="57"/>
        <v>1842369.7986605964</v>
      </c>
      <c r="CZ9" s="63">
        <f t="shared" si="57"/>
        <v>1901325.6322177355</v>
      </c>
      <c r="DA9" s="63">
        <f t="shared" si="57"/>
        <v>1962168.0524487032</v>
      </c>
      <c r="DB9" s="63">
        <f t="shared" si="57"/>
        <v>2024957.4301270617</v>
      </c>
      <c r="DC9" s="63">
        <f t="shared" si="57"/>
        <v>2089756.0678911277</v>
      </c>
      <c r="DD9" s="63">
        <f t="shared" si="57"/>
        <v>2156628.2620636439</v>
      </c>
      <c r="DE9" s="63">
        <f t="shared" si="57"/>
        <v>2225640.3664496806</v>
      </c>
      <c r="DF9" s="63">
        <f t="shared" si="57"/>
        <v>2296860.8581760703</v>
      </c>
      <c r="DG9" s="63">
        <f t="shared" si="57"/>
        <v>2370360.4056377048</v>
      </c>
      <c r="DH9" s="63">
        <f t="shared" si="57"/>
        <v>2446211.9386181114</v>
      </c>
      <c r="DI9" s="63">
        <f t="shared" si="57"/>
        <v>2524490.7206538911</v>
      </c>
      <c r="DJ9" s="63">
        <f t="shared" si="57"/>
        <v>2605274.4237148156</v>
      </c>
    </row>
    <row r="10" spans="1:115" x14ac:dyDescent="0.2">
      <c r="A10" s="9" t="s">
        <v>57</v>
      </c>
      <c r="B10" s="7" t="str">
        <f>'Data Non-Energy-Sector'!B81</f>
        <v>Leisure eq.</v>
      </c>
      <c r="C10" s="8" t="s">
        <v>2</v>
      </c>
      <c r="D10" s="63">
        <f t="shared" si="53"/>
        <v>33562.738341442644</v>
      </c>
      <c r="E10" s="63">
        <f t="shared" si="54"/>
        <v>33541.466287882169</v>
      </c>
      <c r="F10" s="63">
        <f t="shared" si="54"/>
        <v>34062.825861673773</v>
      </c>
      <c r="G10" s="63">
        <f t="shared" si="54"/>
        <v>34686.241755748211</v>
      </c>
      <c r="H10" s="63">
        <f t="shared" si="54"/>
        <v>35219.121423309429</v>
      </c>
      <c r="I10" s="63">
        <f t="shared" si="54"/>
        <v>41453.595897783911</v>
      </c>
      <c r="J10" s="63">
        <f t="shared" si="54"/>
        <v>44034.336147235808</v>
      </c>
      <c r="K10" s="63">
        <f t="shared" si="54"/>
        <v>46728.337724249868</v>
      </c>
      <c r="L10" s="63">
        <f t="shared" si="54"/>
        <v>48671.429115617117</v>
      </c>
      <c r="M10" s="63">
        <f t="shared" si="54"/>
        <v>48920.105029866798</v>
      </c>
      <c r="N10" s="63">
        <f t="shared" si="54"/>
        <v>56026.101289081242</v>
      </c>
      <c r="O10" s="63">
        <f t="shared" si="54"/>
        <v>61137.23438936381</v>
      </c>
      <c r="P10" s="63">
        <f t="shared" si="54"/>
        <v>63148.247874586428</v>
      </c>
      <c r="Q10" s="63">
        <f t="shared" si="54"/>
        <v>67691.059575114137</v>
      </c>
      <c r="R10" s="63">
        <f t="shared" si="54"/>
        <v>69473.116137219491</v>
      </c>
      <c r="S10" s="63">
        <f t="shared" si="54"/>
        <v>76004.027277218585</v>
      </c>
      <c r="T10" s="63">
        <f t="shared" si="54"/>
        <v>82720.978270932217</v>
      </c>
      <c r="U10" s="63">
        <f t="shared" si="54"/>
        <v>89487.589405949358</v>
      </c>
      <c r="V10" s="63">
        <f t="shared" si="54"/>
        <v>87548.319386733827</v>
      </c>
      <c r="W10" s="63">
        <f t="shared" si="54"/>
        <v>80259.985063745611</v>
      </c>
      <c r="X10" s="63">
        <f t="shared" si="54"/>
        <v>93212.118214556162</v>
      </c>
      <c r="Y10" s="63">
        <f t="shared" si="54"/>
        <v>117878.19458242774</v>
      </c>
      <c r="Z10" s="63">
        <f t="shared" si="54"/>
        <v>135086.36783516887</v>
      </c>
      <c r="AA10" s="63">
        <f t="shared" si="54"/>
        <v>160379.90305534223</v>
      </c>
      <c r="AB10" s="63">
        <f t="shared" si="54"/>
        <v>149075.148008391</v>
      </c>
      <c r="AC10" s="63">
        <f t="shared" si="54"/>
        <v>138561.43694585492</v>
      </c>
      <c r="AD10" s="63">
        <f t="shared" si="54"/>
        <v>126180.12318599039</v>
      </c>
      <c r="AE10" s="63">
        <f t="shared" si="54"/>
        <v>130100.59599835424</v>
      </c>
      <c r="AF10" s="63">
        <f t="shared" si="54"/>
        <v>144424.70994614845</v>
      </c>
      <c r="AG10" s="63">
        <f t="shared" si="54"/>
        <v>162512.95318682693</v>
      </c>
      <c r="AH10" s="63">
        <f t="shared" si="54"/>
        <v>167713.36768880539</v>
      </c>
      <c r="AI10" s="63">
        <f t="shared" si="54"/>
        <v>173080.19545484715</v>
      </c>
      <c r="AJ10" s="63">
        <f t="shared" si="54"/>
        <v>178618.76170940226</v>
      </c>
      <c r="AK10" s="63">
        <f t="shared" si="54"/>
        <v>184334.56208410315</v>
      </c>
      <c r="AL10" s="63">
        <f t="shared" si="54"/>
        <v>190233.26807079447</v>
      </c>
      <c r="AM10" s="63">
        <f t="shared" si="54"/>
        <v>196320.73264905991</v>
      </c>
      <c r="AN10" s="63">
        <f t="shared" si="54"/>
        <v>202602.99609382983</v>
      </c>
      <c r="AO10" s="63">
        <f t="shared" si="54"/>
        <v>209086.2919688324</v>
      </c>
      <c r="AP10" s="63">
        <f t="shared" si="54"/>
        <v>215777.05331183504</v>
      </c>
      <c r="AQ10" s="63">
        <f t="shared" si="54"/>
        <v>222681.91901781378</v>
      </c>
      <c r="AR10" s="63">
        <f t="shared" si="54"/>
        <v>229807.74042638383</v>
      </c>
      <c r="AS10" s="63">
        <f t="shared" si="54"/>
        <v>237161.58812002811</v>
      </c>
      <c r="AT10" s="63">
        <f t="shared" si="54"/>
        <v>244750.75893986903</v>
      </c>
      <c r="AU10" s="63">
        <f t="shared" si="54"/>
        <v>252582.78322594485</v>
      </c>
      <c r="AV10" s="63">
        <f t="shared" si="54"/>
        <v>260665.43228917508</v>
      </c>
      <c r="AW10" s="63">
        <f t="shared" si="54"/>
        <v>269006.72612242866</v>
      </c>
      <c r="AX10" s="63">
        <f t="shared" si="54"/>
        <v>277614.94135834638</v>
      </c>
      <c r="AY10" s="63">
        <f t="shared" si="54"/>
        <v>286498.61948181345</v>
      </c>
      <c r="AZ10" s="63">
        <f t="shared" si="54"/>
        <v>295666.5753052315</v>
      </c>
      <c r="BA10" s="63">
        <f t="shared" si="54"/>
        <v>305127.90571499889</v>
      </c>
      <c r="BB10" s="63">
        <f t="shared" si="54"/>
        <v>314891.99869787885</v>
      </c>
      <c r="BC10" s="63">
        <f t="shared" si="54"/>
        <v>324968.54265621101</v>
      </c>
      <c r="BD10" s="63">
        <f t="shared" si="54"/>
        <v>335367.53602120979</v>
      </c>
      <c r="BE10" s="63">
        <f t="shared" si="54"/>
        <v>346099.29717388854</v>
      </c>
      <c r="BF10" s="63">
        <f t="shared" si="54"/>
        <v>357174.47468345298</v>
      </c>
      <c r="BG10" s="63">
        <f t="shared" si="54"/>
        <v>368604.0578733235</v>
      </c>
      <c r="BH10" s="63">
        <f t="shared" si="54"/>
        <v>380399.38772526989</v>
      </c>
      <c r="BI10" s="63">
        <f t="shared" si="54"/>
        <v>392572.16813247855</v>
      </c>
      <c r="BJ10" s="63">
        <f t="shared" si="54"/>
        <v>405134.47751271789</v>
      </c>
      <c r="BK10" s="63">
        <f t="shared" si="54"/>
        <v>418098.78079312487</v>
      </c>
      <c r="BL10" s="63">
        <f t="shared" si="54"/>
        <v>431477.94177850487</v>
      </c>
      <c r="BM10" s="63">
        <f t="shared" ref="BM10:DJ10" si="58">BM107</f>
        <v>445285.23591541703</v>
      </c>
      <c r="BN10" s="63">
        <f t="shared" si="58"/>
        <v>459534.36346471036</v>
      </c>
      <c r="BO10" s="63">
        <f t="shared" si="58"/>
        <v>474239.4630955811</v>
      </c>
      <c r="BP10" s="63">
        <f t="shared" si="58"/>
        <v>489415.12591463974</v>
      </c>
      <c r="BQ10" s="63">
        <f t="shared" si="58"/>
        <v>505076.40994390822</v>
      </c>
      <c r="BR10" s="63">
        <f t="shared" si="58"/>
        <v>521238.85506211332</v>
      </c>
      <c r="BS10" s="63">
        <f t="shared" si="58"/>
        <v>537918.49842410092</v>
      </c>
      <c r="BT10" s="63">
        <f t="shared" si="58"/>
        <v>555131.89037367213</v>
      </c>
      <c r="BU10" s="63">
        <f t="shared" si="58"/>
        <v>572896.11086562963</v>
      </c>
      <c r="BV10" s="63">
        <f t="shared" si="58"/>
        <v>591228.78641332977</v>
      </c>
      <c r="BW10" s="63">
        <f t="shared" si="58"/>
        <v>610148.10757855629</v>
      </c>
      <c r="BX10" s="63">
        <f t="shared" si="58"/>
        <v>629672.84702107008</v>
      </c>
      <c r="BY10" s="63">
        <f t="shared" si="58"/>
        <v>649822.37812574429</v>
      </c>
      <c r="BZ10" s="63">
        <f t="shared" si="58"/>
        <v>670616.69422576809</v>
      </c>
      <c r="CA10" s="63">
        <f t="shared" si="58"/>
        <v>692076.42844099272</v>
      </c>
      <c r="CB10" s="63">
        <f t="shared" si="58"/>
        <v>714222.87415110448</v>
      </c>
      <c r="CC10" s="63">
        <f t="shared" si="58"/>
        <v>737078.00612393988</v>
      </c>
      <c r="CD10" s="63">
        <f t="shared" si="58"/>
        <v>760664.50231990602</v>
      </c>
      <c r="CE10" s="63">
        <f t="shared" si="58"/>
        <v>785005.76639414299</v>
      </c>
      <c r="CF10" s="63">
        <f t="shared" si="58"/>
        <v>810125.95091875561</v>
      </c>
      <c r="CG10" s="63">
        <f t="shared" si="58"/>
        <v>836049.98134815576</v>
      </c>
      <c r="CH10" s="63">
        <f t="shared" si="58"/>
        <v>862803.58075129683</v>
      </c>
      <c r="CI10" s="63">
        <f t="shared" si="58"/>
        <v>890413.29533533833</v>
      </c>
      <c r="CJ10" s="63">
        <f t="shared" si="58"/>
        <v>918906.52078606922</v>
      </c>
      <c r="CK10" s="63">
        <f t="shared" si="58"/>
        <v>948311.52945122344</v>
      </c>
      <c r="CL10" s="63">
        <f t="shared" si="58"/>
        <v>978657.49839366262</v>
      </c>
      <c r="CM10" s="63">
        <f t="shared" si="58"/>
        <v>1009974.5383422598</v>
      </c>
      <c r="CN10" s="63">
        <f t="shared" si="58"/>
        <v>1042293.7235692121</v>
      </c>
      <c r="CO10" s="63">
        <f t="shared" si="58"/>
        <v>1075647.1227234269</v>
      </c>
      <c r="CP10" s="63">
        <f t="shared" si="58"/>
        <v>1110067.8306505766</v>
      </c>
      <c r="CQ10" s="63">
        <f t="shared" si="58"/>
        <v>1145590.0012313952</v>
      </c>
      <c r="CR10" s="63">
        <f t="shared" si="58"/>
        <v>1182248.8812707998</v>
      </c>
      <c r="CS10" s="63">
        <f t="shared" si="58"/>
        <v>1220080.8454714655</v>
      </c>
      <c r="CT10" s="63">
        <f t="shared" si="58"/>
        <v>1259123.4325265524</v>
      </c>
      <c r="CU10" s="63">
        <f t="shared" si="58"/>
        <v>1299415.3823674021</v>
      </c>
      <c r="CV10" s="63">
        <f t="shared" si="58"/>
        <v>1340996.6746031591</v>
      </c>
      <c r="CW10" s="63">
        <f t="shared" si="58"/>
        <v>1383908.5681904601</v>
      </c>
      <c r="CX10" s="63">
        <f t="shared" si="58"/>
        <v>1428193.6423725549</v>
      </c>
      <c r="CY10" s="63">
        <f t="shared" si="58"/>
        <v>1473895.8389284767</v>
      </c>
      <c r="CZ10" s="63">
        <f t="shared" si="58"/>
        <v>1521060.5057741879</v>
      </c>
      <c r="DA10" s="63">
        <f t="shared" si="58"/>
        <v>1569734.441958962</v>
      </c>
      <c r="DB10" s="63">
        <f t="shared" si="58"/>
        <v>1619965.9441016489</v>
      </c>
      <c r="DC10" s="63">
        <f t="shared" si="58"/>
        <v>1671804.8543129016</v>
      </c>
      <c r="DD10" s="63">
        <f t="shared" si="58"/>
        <v>1725302.6096509146</v>
      </c>
      <c r="DE10" s="63">
        <f t="shared" si="58"/>
        <v>1780512.2931597438</v>
      </c>
      <c r="DF10" s="63">
        <f t="shared" si="58"/>
        <v>1837488.6865408556</v>
      </c>
      <c r="DG10" s="63">
        <f t="shared" si="58"/>
        <v>1896288.3245101629</v>
      </c>
      <c r="DH10" s="63">
        <f t="shared" si="58"/>
        <v>1956969.5508944881</v>
      </c>
      <c r="DI10" s="63">
        <f t="shared" si="58"/>
        <v>2019592.5765231119</v>
      </c>
      <c r="DJ10" s="63">
        <f t="shared" si="58"/>
        <v>2084219.5389718516</v>
      </c>
    </row>
    <row r="11" spans="1:115" x14ac:dyDescent="0.2">
      <c r="A11" s="9" t="s">
        <v>57</v>
      </c>
      <c r="B11" s="2" t="s">
        <v>0</v>
      </c>
      <c r="C11" s="8" t="s">
        <v>2</v>
      </c>
    </row>
    <row r="12" spans="1:115" x14ac:dyDescent="0.2">
      <c r="A12" s="9" t="s">
        <v>57</v>
      </c>
      <c r="B12" s="2" t="s">
        <v>0</v>
      </c>
      <c r="C12" s="8" t="s">
        <v>2</v>
      </c>
    </row>
    <row r="13" spans="1:115" x14ac:dyDescent="0.2">
      <c r="A13" s="9" t="s">
        <v>57</v>
      </c>
      <c r="B13" s="2" t="s">
        <v>0</v>
      </c>
      <c r="C13" s="8" t="s">
        <v>2</v>
      </c>
    </row>
    <row r="14" spans="1:115" x14ac:dyDescent="0.2">
      <c r="A14" s="9" t="s">
        <v>57</v>
      </c>
      <c r="B14" s="2" t="s">
        <v>0</v>
      </c>
      <c r="C14" s="8" t="s">
        <v>2</v>
      </c>
    </row>
    <row r="15" spans="1:115" x14ac:dyDescent="0.2">
      <c r="A15" s="9" t="s">
        <v>57</v>
      </c>
      <c r="B15" s="2" t="s">
        <v>0</v>
      </c>
      <c r="C15" s="8" t="s">
        <v>2</v>
      </c>
    </row>
    <row r="16" spans="1:115" x14ac:dyDescent="0.2">
      <c r="A16" s="9" t="s">
        <v>57</v>
      </c>
      <c r="B16" s="2" t="s">
        <v>0</v>
      </c>
      <c r="C16" s="8" t="s">
        <v>2</v>
      </c>
    </row>
    <row r="17" spans="1:115" x14ac:dyDescent="0.2">
      <c r="A17" s="9" t="s">
        <v>57</v>
      </c>
      <c r="B17" s="2" t="s">
        <v>0</v>
      </c>
      <c r="C17" s="8" t="s">
        <v>2</v>
      </c>
    </row>
    <row r="18" spans="1:115" x14ac:dyDescent="0.2">
      <c r="A18" s="9" t="s">
        <v>57</v>
      </c>
      <c r="B18" s="2" t="s">
        <v>0</v>
      </c>
      <c r="C18" s="8" t="s">
        <v>2</v>
      </c>
    </row>
    <row r="19" spans="1:115" x14ac:dyDescent="0.2">
      <c r="A19" s="9" t="s">
        <v>57</v>
      </c>
      <c r="B19" s="2" t="s">
        <v>0</v>
      </c>
      <c r="C19" s="8" t="s">
        <v>2</v>
      </c>
    </row>
    <row r="20" spans="1:115" x14ac:dyDescent="0.2">
      <c r="A20" s="9" t="s">
        <v>57</v>
      </c>
      <c r="B20" s="2" t="s">
        <v>0</v>
      </c>
      <c r="C20" s="8" t="s">
        <v>2</v>
      </c>
    </row>
    <row r="21" spans="1:115" x14ac:dyDescent="0.2">
      <c r="A21" s="9" t="s">
        <v>57</v>
      </c>
      <c r="B21" s="2" t="s">
        <v>0</v>
      </c>
      <c r="C21" s="8" t="s">
        <v>2</v>
      </c>
    </row>
    <row r="22" spans="1:115" s="27" customFormat="1" x14ac:dyDescent="0.2">
      <c r="A22" s="9" t="s">
        <v>57</v>
      </c>
      <c r="B22" s="2" t="s">
        <v>0</v>
      </c>
      <c r="C22" s="8" t="s">
        <v>2</v>
      </c>
      <c r="DK22" s="392"/>
    </row>
    <row r="23" spans="1:115" s="53" customFormat="1" ht="16" thickBot="1" x14ac:dyDescent="0.25">
      <c r="A23" s="50"/>
      <c r="B23" s="51" t="s">
        <v>64</v>
      </c>
      <c r="C23" s="52" t="s">
        <v>2</v>
      </c>
      <c r="D23" s="49">
        <f t="shared" ref="D23:AI23" si="59">SUM(D3:D22)</f>
        <v>839068.45853606623</v>
      </c>
      <c r="E23" s="49">
        <f t="shared" si="59"/>
        <v>838536.65719705413</v>
      </c>
      <c r="F23" s="49">
        <f t="shared" si="59"/>
        <v>851570.64654184447</v>
      </c>
      <c r="G23" s="49">
        <f t="shared" si="59"/>
        <v>867156.04389370512</v>
      </c>
      <c r="H23" s="49">
        <f t="shared" si="59"/>
        <v>880478.03558273555</v>
      </c>
      <c r="I23" s="49">
        <f t="shared" si="59"/>
        <v>1036339.8974445977</v>
      </c>
      <c r="J23" s="49">
        <f t="shared" si="59"/>
        <v>1100858.4036808952</v>
      </c>
      <c r="K23" s="49">
        <f t="shared" si="59"/>
        <v>1168208.4431062466</v>
      </c>
      <c r="L23" s="49">
        <f t="shared" si="59"/>
        <v>1216785.7278904279</v>
      </c>
      <c r="M23" s="49">
        <f t="shared" si="59"/>
        <v>1223002.6257466702</v>
      </c>
      <c r="N23" s="49">
        <f t="shared" si="59"/>
        <v>1400652.5322270307</v>
      </c>
      <c r="O23" s="49">
        <f t="shared" si="59"/>
        <v>1528430.8597340952</v>
      </c>
      <c r="P23" s="49">
        <f t="shared" si="59"/>
        <v>1578706.1968646608</v>
      </c>
      <c r="Q23" s="49">
        <f t="shared" si="59"/>
        <v>1692276.4893778537</v>
      </c>
      <c r="R23" s="49">
        <f t="shared" si="59"/>
        <v>1736827.9034304875</v>
      </c>
      <c r="S23" s="49">
        <f t="shared" si="59"/>
        <v>1900100.6819304647</v>
      </c>
      <c r="T23" s="49">
        <f t="shared" si="59"/>
        <v>2068024.4567733058</v>
      </c>
      <c r="U23" s="49">
        <f t="shared" si="59"/>
        <v>2237189.7351487339</v>
      </c>
      <c r="V23" s="49">
        <f t="shared" si="59"/>
        <v>2188707.9846683457</v>
      </c>
      <c r="W23" s="49">
        <f t="shared" si="59"/>
        <v>2006499.6265936405</v>
      </c>
      <c r="X23" s="49">
        <f t="shared" si="59"/>
        <v>2330302.9553639037</v>
      </c>
      <c r="Y23" s="49">
        <f t="shared" si="59"/>
        <v>2946954.8645606935</v>
      </c>
      <c r="Z23" s="49">
        <f t="shared" si="59"/>
        <v>3377159.1958792219</v>
      </c>
      <c r="AA23" s="49">
        <f t="shared" si="59"/>
        <v>4009497.5763835562</v>
      </c>
      <c r="AB23" s="49">
        <f t="shared" si="59"/>
        <v>3726878.7002097745</v>
      </c>
      <c r="AC23" s="49">
        <f t="shared" si="59"/>
        <v>3464035.9236463727</v>
      </c>
      <c r="AD23" s="49">
        <f t="shared" si="59"/>
        <v>3154503.0796497599</v>
      </c>
      <c r="AE23" s="49">
        <f t="shared" si="59"/>
        <v>3252514.8999588564</v>
      </c>
      <c r="AF23" s="49">
        <f t="shared" si="59"/>
        <v>3610617.7486537108</v>
      </c>
      <c r="AG23" s="49">
        <f t="shared" si="59"/>
        <v>4062823.8296706723</v>
      </c>
      <c r="AH23" s="49">
        <f t="shared" si="59"/>
        <v>4192834.1922201342</v>
      </c>
      <c r="AI23" s="49">
        <f t="shared" si="59"/>
        <v>4327004.8863711786</v>
      </c>
      <c r="AJ23" s="49">
        <f t="shared" ref="AJ23:BL23" si="60">SUM(AJ3:AJ22)</f>
        <v>4465469.042735057</v>
      </c>
      <c r="AK23" s="49">
        <f t="shared" si="60"/>
        <v>4608364.0521025779</v>
      </c>
      <c r="AL23" s="49">
        <f t="shared" si="60"/>
        <v>4755831.7017698623</v>
      </c>
      <c r="AM23" s="49">
        <f t="shared" si="60"/>
        <v>4908018.3162264964</v>
      </c>
      <c r="AN23" s="49">
        <f t="shared" si="60"/>
        <v>5065074.9023457449</v>
      </c>
      <c r="AO23" s="49">
        <f t="shared" si="60"/>
        <v>5227157.2992208088</v>
      </c>
      <c r="AP23" s="49">
        <f t="shared" si="60"/>
        <v>5394426.3327958761</v>
      </c>
      <c r="AQ23" s="49">
        <f t="shared" si="60"/>
        <v>5567047.9754453432</v>
      </c>
      <c r="AR23" s="49">
        <f t="shared" si="60"/>
        <v>5745193.510659595</v>
      </c>
      <c r="AS23" s="49">
        <f t="shared" si="60"/>
        <v>5929039.7030007029</v>
      </c>
      <c r="AT23" s="49">
        <f t="shared" si="60"/>
        <v>6118768.9734967249</v>
      </c>
      <c r="AU23" s="49">
        <f t="shared" si="60"/>
        <v>6314569.5806486206</v>
      </c>
      <c r="AV23" s="49">
        <f t="shared" si="60"/>
        <v>6516635.8072293755</v>
      </c>
      <c r="AW23" s="49">
        <f t="shared" si="60"/>
        <v>6725168.1530607156</v>
      </c>
      <c r="AX23" s="49">
        <f t="shared" si="60"/>
        <v>6940373.5339586604</v>
      </c>
      <c r="AY23" s="49">
        <f t="shared" si="60"/>
        <v>7162465.4870453356</v>
      </c>
      <c r="AZ23" s="49">
        <f t="shared" si="60"/>
        <v>7391664.3826307878</v>
      </c>
      <c r="BA23" s="49">
        <f t="shared" si="60"/>
        <v>7628197.6428749738</v>
      </c>
      <c r="BB23" s="49">
        <f t="shared" si="60"/>
        <v>7872299.9674469726</v>
      </c>
      <c r="BC23" s="49">
        <f t="shared" si="60"/>
        <v>8124213.566405274</v>
      </c>
      <c r="BD23" s="49">
        <f t="shared" si="60"/>
        <v>8384188.4005302433</v>
      </c>
      <c r="BE23" s="49">
        <f t="shared" si="60"/>
        <v>8652482.4293472134</v>
      </c>
      <c r="BF23" s="49">
        <f t="shared" si="60"/>
        <v>8929361.8670863211</v>
      </c>
      <c r="BG23" s="49">
        <f t="shared" si="60"/>
        <v>9215101.4468330871</v>
      </c>
      <c r="BH23" s="49">
        <f t="shared" si="60"/>
        <v>9509984.6931317449</v>
      </c>
      <c r="BI23" s="49">
        <f t="shared" si="60"/>
        <v>9814304.2033119593</v>
      </c>
      <c r="BJ23" s="49">
        <f t="shared" si="60"/>
        <v>10128361.937817942</v>
      </c>
      <c r="BK23" s="49">
        <f t="shared" si="60"/>
        <v>10452469.519828118</v>
      </c>
      <c r="BL23" s="49">
        <f t="shared" si="60"/>
        <v>10786948.544462619</v>
      </c>
      <c r="BM23" s="49">
        <f t="shared" ref="BM23:DJ23" si="61">SUM(BM3:BM22)</f>
        <v>11132130.897885423</v>
      </c>
      <c r="BN23" s="49">
        <f t="shared" si="61"/>
        <v>11488359.086617757</v>
      </c>
      <c r="BO23" s="49">
        <f t="shared" si="61"/>
        <v>11855986.577389527</v>
      </c>
      <c r="BP23" s="49">
        <f t="shared" si="61"/>
        <v>12235378.147865988</v>
      </c>
      <c r="BQ23" s="49">
        <f t="shared" si="61"/>
        <v>12626910.248597704</v>
      </c>
      <c r="BR23" s="49">
        <f t="shared" si="61"/>
        <v>13030971.376552831</v>
      </c>
      <c r="BS23" s="49">
        <f t="shared" si="61"/>
        <v>13447962.460602522</v>
      </c>
      <c r="BT23" s="49">
        <f t="shared" si="61"/>
        <v>13878297.259341802</v>
      </c>
      <c r="BU23" s="49">
        <f t="shared" si="61"/>
        <v>14322402.77164074</v>
      </c>
      <c r="BV23" s="49">
        <f t="shared" si="61"/>
        <v>14780719.660333242</v>
      </c>
      <c r="BW23" s="49">
        <f t="shared" si="61"/>
        <v>15253702.689463906</v>
      </c>
      <c r="BX23" s="49">
        <f t="shared" si="61"/>
        <v>15741821.175526749</v>
      </c>
      <c r="BY23" s="49">
        <f t="shared" si="61"/>
        <v>16245559.453143608</v>
      </c>
      <c r="BZ23" s="49">
        <f t="shared" si="61"/>
        <v>16765417.355644202</v>
      </c>
      <c r="CA23" s="49">
        <f t="shared" si="61"/>
        <v>17301910.711024813</v>
      </c>
      <c r="CB23" s="49">
        <f t="shared" si="61"/>
        <v>17855571.85377761</v>
      </c>
      <c r="CC23" s="49">
        <f t="shared" si="61"/>
        <v>18426950.153098498</v>
      </c>
      <c r="CD23" s="49">
        <f t="shared" si="61"/>
        <v>19016612.557997648</v>
      </c>
      <c r="CE23" s="49">
        <f t="shared" si="61"/>
        <v>19625144.159853574</v>
      </c>
      <c r="CF23" s="49">
        <f t="shared" si="61"/>
        <v>20253148.772968888</v>
      </c>
      <c r="CG23" s="49">
        <f t="shared" si="61"/>
        <v>20901249.533703897</v>
      </c>
      <c r="CH23" s="49">
        <f t="shared" si="61"/>
        <v>21570089.518782422</v>
      </c>
      <c r="CI23" s="49">
        <f t="shared" si="61"/>
        <v>22260332.383383453</v>
      </c>
      <c r="CJ23" s="49">
        <f t="shared" si="61"/>
        <v>22972663.019651733</v>
      </c>
      <c r="CK23" s="49">
        <f t="shared" si="61"/>
        <v>23707788.236280583</v>
      </c>
      <c r="CL23" s="49">
        <f t="shared" si="61"/>
        <v>24466437.459841564</v>
      </c>
      <c r="CM23" s="49">
        <f t="shared" si="61"/>
        <v>25249363.458556496</v>
      </c>
      <c r="CN23" s="49">
        <f t="shared" si="61"/>
        <v>26057343.089230295</v>
      </c>
      <c r="CO23" s="49">
        <f t="shared" si="61"/>
        <v>26891178.06808567</v>
      </c>
      <c r="CP23" s="49">
        <f t="shared" si="61"/>
        <v>27751695.766264409</v>
      </c>
      <c r="CQ23" s="49">
        <f t="shared" si="61"/>
        <v>28639750.030784875</v>
      </c>
      <c r="CR23" s="49">
        <f t="shared" si="61"/>
        <v>29556222.031769983</v>
      </c>
      <c r="CS23" s="49">
        <f t="shared" si="61"/>
        <v>30502021.136786629</v>
      </c>
      <c r="CT23" s="49">
        <f t="shared" si="61"/>
        <v>31478085.813163802</v>
      </c>
      <c r="CU23" s="49">
        <f t="shared" si="61"/>
        <v>32485384.559185047</v>
      </c>
      <c r="CV23" s="49">
        <f t="shared" si="61"/>
        <v>33524916.865078967</v>
      </c>
      <c r="CW23" s="49">
        <f t="shared" si="61"/>
        <v>34597714.204761498</v>
      </c>
      <c r="CX23" s="49">
        <f t="shared" si="61"/>
        <v>35704841.059313864</v>
      </c>
      <c r="CY23" s="49">
        <f t="shared" si="61"/>
        <v>36847395.973211907</v>
      </c>
      <c r="CZ23" s="49">
        <f t="shared" si="61"/>
        <v>38026512.644354686</v>
      </c>
      <c r="DA23" s="49">
        <f t="shared" si="61"/>
        <v>39243361.048974045</v>
      </c>
      <c r="DB23" s="49">
        <f t="shared" si="61"/>
        <v>40499148.602541208</v>
      </c>
      <c r="DC23" s="49">
        <f t="shared" si="61"/>
        <v>41795121.357822537</v>
      </c>
      <c r="DD23" s="49">
        <f t="shared" si="61"/>
        <v>43132565.241272859</v>
      </c>
      <c r="DE23" s="49">
        <f t="shared" si="61"/>
        <v>44512807.328993604</v>
      </c>
      <c r="DF23" s="49">
        <f t="shared" si="61"/>
        <v>45937217.163521372</v>
      </c>
      <c r="DG23" s="49">
        <f t="shared" si="61"/>
        <v>47407208.112754069</v>
      </c>
      <c r="DH23" s="49">
        <f t="shared" si="61"/>
        <v>48924238.772362202</v>
      </c>
      <c r="DI23" s="49">
        <f t="shared" si="61"/>
        <v>50489814.413077794</v>
      </c>
      <c r="DJ23" s="49">
        <f t="shared" si="61"/>
        <v>52105488.474296279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s="9" t="s">
        <v>58</v>
      </c>
      <c r="B25" s="12" t="e">
        <f ca="1">MID(CELL("Dateiname",$B$2),FIND("]", CELL("Dateiname",$B$2))+1,31)&amp;" LO"</f>
        <v>#VALUE!</v>
      </c>
      <c r="C25" s="13" t="str">
        <f t="shared" ref="C25:AH25" si="62">C2</f>
        <v>unit</v>
      </c>
      <c r="D25" s="23">
        <f t="shared" si="62"/>
        <v>1990</v>
      </c>
      <c r="E25" s="23">
        <f t="shared" si="62"/>
        <v>1991</v>
      </c>
      <c r="F25" s="23">
        <f t="shared" si="62"/>
        <v>1992</v>
      </c>
      <c r="G25" s="23">
        <f t="shared" si="62"/>
        <v>1993</v>
      </c>
      <c r="H25" s="23">
        <f t="shared" si="62"/>
        <v>1994</v>
      </c>
      <c r="I25" s="23">
        <f t="shared" si="62"/>
        <v>1995</v>
      </c>
      <c r="J25" s="23">
        <f t="shared" si="62"/>
        <v>1996</v>
      </c>
      <c r="K25" s="23">
        <f t="shared" si="62"/>
        <v>1997</v>
      </c>
      <c r="L25" s="23">
        <f t="shared" si="62"/>
        <v>1998</v>
      </c>
      <c r="M25" s="23">
        <f t="shared" si="62"/>
        <v>1999</v>
      </c>
      <c r="N25" s="23">
        <f t="shared" si="62"/>
        <v>2000</v>
      </c>
      <c r="O25" s="23">
        <f t="shared" si="62"/>
        <v>2001</v>
      </c>
      <c r="P25" s="23">
        <f t="shared" si="62"/>
        <v>2002</v>
      </c>
      <c r="Q25" s="23">
        <f t="shared" si="62"/>
        <v>2003</v>
      </c>
      <c r="R25" s="23">
        <f t="shared" si="62"/>
        <v>2004</v>
      </c>
      <c r="S25" s="23">
        <f t="shared" si="62"/>
        <v>2005</v>
      </c>
      <c r="T25" s="23">
        <f t="shared" si="62"/>
        <v>2006</v>
      </c>
      <c r="U25" s="23">
        <f t="shared" si="62"/>
        <v>2007</v>
      </c>
      <c r="V25" s="23">
        <f t="shared" si="62"/>
        <v>2008</v>
      </c>
      <c r="W25" s="23">
        <f t="shared" si="62"/>
        <v>2009</v>
      </c>
      <c r="X25" s="23">
        <f t="shared" si="62"/>
        <v>2010</v>
      </c>
      <c r="Y25" s="23">
        <f t="shared" si="62"/>
        <v>2011</v>
      </c>
      <c r="Z25" s="23">
        <f t="shared" si="62"/>
        <v>2012</v>
      </c>
      <c r="AA25" s="23">
        <f t="shared" si="62"/>
        <v>2013</v>
      </c>
      <c r="AB25" s="23">
        <f t="shared" si="62"/>
        <v>2014</v>
      </c>
      <c r="AC25" s="23">
        <f t="shared" si="62"/>
        <v>2015</v>
      </c>
      <c r="AD25" s="23">
        <f t="shared" si="62"/>
        <v>2016</v>
      </c>
      <c r="AE25" s="23">
        <f t="shared" si="62"/>
        <v>2017</v>
      </c>
      <c r="AF25" s="23">
        <f t="shared" si="62"/>
        <v>2018</v>
      </c>
      <c r="AG25" s="23">
        <f t="shared" si="62"/>
        <v>2019</v>
      </c>
      <c r="AH25" s="23">
        <f t="shared" si="62"/>
        <v>2020</v>
      </c>
      <c r="AI25" s="23">
        <f t="shared" ref="AI25:BL25" si="63">AI2</f>
        <v>2021</v>
      </c>
      <c r="AJ25" s="23">
        <f t="shared" si="63"/>
        <v>2022</v>
      </c>
      <c r="AK25" s="23">
        <f t="shared" si="63"/>
        <v>2023</v>
      </c>
      <c r="AL25" s="23">
        <f t="shared" si="63"/>
        <v>2024</v>
      </c>
      <c r="AM25" s="23">
        <f t="shared" si="63"/>
        <v>2025</v>
      </c>
      <c r="AN25" s="23">
        <f t="shared" si="63"/>
        <v>2026</v>
      </c>
      <c r="AO25" s="23">
        <f t="shared" si="63"/>
        <v>2027</v>
      </c>
      <c r="AP25" s="23">
        <f t="shared" si="63"/>
        <v>2028</v>
      </c>
      <c r="AQ25" s="23">
        <f t="shared" si="63"/>
        <v>2029</v>
      </c>
      <c r="AR25" s="23">
        <f t="shared" si="63"/>
        <v>2030</v>
      </c>
      <c r="AS25" s="23">
        <f t="shared" si="63"/>
        <v>2031</v>
      </c>
      <c r="AT25" s="23">
        <f t="shared" si="63"/>
        <v>2032</v>
      </c>
      <c r="AU25" s="23">
        <f t="shared" si="63"/>
        <v>2033</v>
      </c>
      <c r="AV25" s="23">
        <f t="shared" si="63"/>
        <v>2034</v>
      </c>
      <c r="AW25" s="23">
        <f t="shared" si="63"/>
        <v>2035</v>
      </c>
      <c r="AX25" s="23">
        <f t="shared" si="63"/>
        <v>2036</v>
      </c>
      <c r="AY25" s="23">
        <f t="shared" si="63"/>
        <v>2037</v>
      </c>
      <c r="AZ25" s="23">
        <f t="shared" si="63"/>
        <v>2038</v>
      </c>
      <c r="BA25" s="23">
        <f t="shared" si="63"/>
        <v>2039</v>
      </c>
      <c r="BB25" s="23">
        <f t="shared" si="63"/>
        <v>2040</v>
      </c>
      <c r="BC25" s="23">
        <f t="shared" si="63"/>
        <v>2041</v>
      </c>
      <c r="BD25" s="23">
        <f t="shared" si="63"/>
        <v>2042</v>
      </c>
      <c r="BE25" s="23">
        <f t="shared" si="63"/>
        <v>2043</v>
      </c>
      <c r="BF25" s="23">
        <f t="shared" si="63"/>
        <v>2044</v>
      </c>
      <c r="BG25" s="23">
        <f t="shared" si="63"/>
        <v>2045</v>
      </c>
      <c r="BH25" s="23">
        <f t="shared" si="63"/>
        <v>2046</v>
      </c>
      <c r="BI25" s="23">
        <f t="shared" si="63"/>
        <v>2047</v>
      </c>
      <c r="BJ25" s="23">
        <f t="shared" si="63"/>
        <v>2048</v>
      </c>
      <c r="BK25" s="23">
        <f t="shared" si="63"/>
        <v>2049</v>
      </c>
      <c r="BL25" s="23">
        <f t="shared" si="63"/>
        <v>2050</v>
      </c>
      <c r="BM25" s="23">
        <f t="shared" ref="BM25:DJ25" si="64">BM2</f>
        <v>2051</v>
      </c>
      <c r="BN25" s="23">
        <f t="shared" si="64"/>
        <v>2052</v>
      </c>
      <c r="BO25" s="23">
        <f t="shared" si="64"/>
        <v>2053</v>
      </c>
      <c r="BP25" s="23">
        <f t="shared" si="64"/>
        <v>2054</v>
      </c>
      <c r="BQ25" s="23">
        <f t="shared" si="64"/>
        <v>2055</v>
      </c>
      <c r="BR25" s="23">
        <f t="shared" si="64"/>
        <v>2056</v>
      </c>
      <c r="BS25" s="23">
        <f t="shared" si="64"/>
        <v>2057</v>
      </c>
      <c r="BT25" s="23">
        <f t="shared" si="64"/>
        <v>2058</v>
      </c>
      <c r="BU25" s="23">
        <f t="shared" si="64"/>
        <v>2059</v>
      </c>
      <c r="BV25" s="23">
        <f t="shared" si="64"/>
        <v>2060</v>
      </c>
      <c r="BW25" s="23">
        <f t="shared" si="64"/>
        <v>2061</v>
      </c>
      <c r="BX25" s="23">
        <f t="shared" si="64"/>
        <v>2062</v>
      </c>
      <c r="BY25" s="23">
        <f t="shared" si="64"/>
        <v>2063</v>
      </c>
      <c r="BZ25" s="23">
        <f t="shared" si="64"/>
        <v>2064</v>
      </c>
      <c r="CA25" s="23">
        <f t="shared" si="64"/>
        <v>2065</v>
      </c>
      <c r="CB25" s="23">
        <f t="shared" si="64"/>
        <v>2066</v>
      </c>
      <c r="CC25" s="23">
        <f t="shared" si="64"/>
        <v>2067</v>
      </c>
      <c r="CD25" s="23">
        <f t="shared" si="64"/>
        <v>2068</v>
      </c>
      <c r="CE25" s="23">
        <f t="shared" si="64"/>
        <v>2069</v>
      </c>
      <c r="CF25" s="23">
        <f t="shared" si="64"/>
        <v>2070</v>
      </c>
      <c r="CG25" s="23">
        <f t="shared" si="64"/>
        <v>2071</v>
      </c>
      <c r="CH25" s="23">
        <f t="shared" si="64"/>
        <v>2072</v>
      </c>
      <c r="CI25" s="23">
        <f t="shared" si="64"/>
        <v>2073</v>
      </c>
      <c r="CJ25" s="23">
        <f t="shared" si="64"/>
        <v>2074</v>
      </c>
      <c r="CK25" s="23">
        <f t="shared" si="64"/>
        <v>2075</v>
      </c>
      <c r="CL25" s="23">
        <f t="shared" si="64"/>
        <v>2076</v>
      </c>
      <c r="CM25" s="23">
        <f t="shared" si="64"/>
        <v>2077</v>
      </c>
      <c r="CN25" s="23">
        <f t="shared" si="64"/>
        <v>2078</v>
      </c>
      <c r="CO25" s="23">
        <f t="shared" si="64"/>
        <v>2079</v>
      </c>
      <c r="CP25" s="23">
        <f t="shared" si="64"/>
        <v>2080</v>
      </c>
      <c r="CQ25" s="23">
        <f t="shared" si="64"/>
        <v>2081</v>
      </c>
      <c r="CR25" s="23">
        <f t="shared" si="64"/>
        <v>2082</v>
      </c>
      <c r="CS25" s="23">
        <f t="shared" si="64"/>
        <v>2083</v>
      </c>
      <c r="CT25" s="23">
        <f t="shared" si="64"/>
        <v>2084</v>
      </c>
      <c r="CU25" s="23">
        <f t="shared" si="64"/>
        <v>2085</v>
      </c>
      <c r="CV25" s="23">
        <f t="shared" si="64"/>
        <v>2086</v>
      </c>
      <c r="CW25" s="23">
        <f t="shared" si="64"/>
        <v>2087</v>
      </c>
      <c r="CX25" s="23">
        <f t="shared" si="64"/>
        <v>2088</v>
      </c>
      <c r="CY25" s="23">
        <f t="shared" si="64"/>
        <v>2089</v>
      </c>
      <c r="CZ25" s="23">
        <f t="shared" si="64"/>
        <v>2090</v>
      </c>
      <c r="DA25" s="23">
        <f t="shared" si="64"/>
        <v>2091</v>
      </c>
      <c r="DB25" s="23">
        <f t="shared" si="64"/>
        <v>2092</v>
      </c>
      <c r="DC25" s="23">
        <f t="shared" si="64"/>
        <v>2093</v>
      </c>
      <c r="DD25" s="23">
        <f t="shared" si="64"/>
        <v>2094</v>
      </c>
      <c r="DE25" s="23">
        <f t="shared" si="64"/>
        <v>2095</v>
      </c>
      <c r="DF25" s="23">
        <f t="shared" si="64"/>
        <v>2096</v>
      </c>
      <c r="DG25" s="23">
        <f t="shared" si="64"/>
        <v>2097</v>
      </c>
      <c r="DH25" s="23">
        <f t="shared" si="64"/>
        <v>2098</v>
      </c>
      <c r="DI25" s="23">
        <f t="shared" si="64"/>
        <v>2099</v>
      </c>
      <c r="DJ25" s="23">
        <f t="shared" si="64"/>
        <v>2100</v>
      </c>
      <c r="DK25" s="394"/>
    </row>
    <row r="26" spans="1:115" x14ac:dyDescent="0.2">
      <c r="A26" s="9" t="s">
        <v>58</v>
      </c>
      <c r="B26" s="7" t="str">
        <f t="shared" ref="B26:AF26" si="65">B3</f>
        <v>Construction</v>
      </c>
      <c r="C26" s="14" t="str">
        <f t="shared" si="65"/>
        <v>t/a</v>
      </c>
      <c r="D26" s="63">
        <f t="shared" si="65"/>
        <v>285283.27590226248</v>
      </c>
      <c r="E26" s="63">
        <f t="shared" si="65"/>
        <v>285102.46344699844</v>
      </c>
      <c r="F26" s="63">
        <f t="shared" si="65"/>
        <v>289534.01982422709</v>
      </c>
      <c r="G26" s="63">
        <f t="shared" si="65"/>
        <v>294833.05492385977</v>
      </c>
      <c r="H26" s="63">
        <f t="shared" si="65"/>
        <v>299362.53209813015</v>
      </c>
      <c r="I26" s="63">
        <f t="shared" si="65"/>
        <v>352355.56513116322</v>
      </c>
      <c r="J26" s="63">
        <f t="shared" si="65"/>
        <v>374291.85725150438</v>
      </c>
      <c r="K26" s="63">
        <f t="shared" si="65"/>
        <v>397190.87065612391</v>
      </c>
      <c r="L26" s="63">
        <f t="shared" si="65"/>
        <v>413707.14748274552</v>
      </c>
      <c r="M26" s="63">
        <f t="shared" si="65"/>
        <v>415820.89275386784</v>
      </c>
      <c r="N26" s="63">
        <f t="shared" si="65"/>
        <v>476221.86095719057</v>
      </c>
      <c r="O26" s="63">
        <f t="shared" si="65"/>
        <v>519666.49230959237</v>
      </c>
      <c r="P26" s="63">
        <f t="shared" si="65"/>
        <v>536760.10693398467</v>
      </c>
      <c r="Q26" s="63">
        <f t="shared" si="65"/>
        <v>575374.00638847018</v>
      </c>
      <c r="R26" s="63">
        <f t="shared" si="65"/>
        <v>590521.48716636572</v>
      </c>
      <c r="S26" s="63">
        <f t="shared" si="65"/>
        <v>646034.231856358</v>
      </c>
      <c r="T26" s="63">
        <f t="shared" si="65"/>
        <v>703128.3153029239</v>
      </c>
      <c r="U26" s="63">
        <f t="shared" si="65"/>
        <v>760644.5099505696</v>
      </c>
      <c r="V26" s="63">
        <f t="shared" si="65"/>
        <v>744160.71478723758</v>
      </c>
      <c r="W26" s="63">
        <f t="shared" si="65"/>
        <v>682209.87304183771</v>
      </c>
      <c r="X26" s="63">
        <f t="shared" si="65"/>
        <v>792303.00482372742</v>
      </c>
      <c r="Y26" s="63">
        <f t="shared" si="65"/>
        <v>1001964.6539506358</v>
      </c>
      <c r="Z26" s="63">
        <f t="shared" si="65"/>
        <v>1148234.1265989356</v>
      </c>
      <c r="AA26" s="63">
        <f t="shared" si="65"/>
        <v>1363229.1759704091</v>
      </c>
      <c r="AB26" s="63">
        <f t="shared" si="65"/>
        <v>1267138.7580713234</v>
      </c>
      <c r="AC26" s="63">
        <f t="shared" si="65"/>
        <v>1177772.2140397669</v>
      </c>
      <c r="AD26" s="63">
        <f t="shared" si="65"/>
        <v>1072531.0470809184</v>
      </c>
      <c r="AE26" s="63">
        <f t="shared" si="65"/>
        <v>1105855.0659860112</v>
      </c>
      <c r="AF26" s="63">
        <f t="shared" si="65"/>
        <v>1227610.0345422619</v>
      </c>
      <c r="AG26" s="63">
        <f>AG109</f>
        <v>1381360.1020880288</v>
      </c>
      <c r="AH26" s="63">
        <f t="shared" ref="AH26:BL33" si="66">AH109</f>
        <v>1425563.6253548458</v>
      </c>
      <c r="AI26" s="63">
        <f t="shared" si="66"/>
        <v>1471181.6613662008</v>
      </c>
      <c r="AJ26" s="63">
        <f t="shared" si="66"/>
        <v>1518259.4745299192</v>
      </c>
      <c r="AK26" s="63">
        <f t="shared" si="66"/>
        <v>1566843.7777148767</v>
      </c>
      <c r="AL26" s="63">
        <f t="shared" si="66"/>
        <v>1616982.7786017528</v>
      </c>
      <c r="AM26" s="63">
        <f t="shared" si="66"/>
        <v>1668726.227517009</v>
      </c>
      <c r="AN26" s="63">
        <f t="shared" si="66"/>
        <v>1722125.4667975532</v>
      </c>
      <c r="AO26" s="63">
        <f t="shared" si="66"/>
        <v>1777233.4817350749</v>
      </c>
      <c r="AP26" s="63">
        <f t="shared" si="66"/>
        <v>1834104.9531505974</v>
      </c>
      <c r="AQ26" s="63">
        <f t="shared" si="66"/>
        <v>1892796.3116514166</v>
      </c>
      <c r="AR26" s="63">
        <f t="shared" si="66"/>
        <v>1953365.7936242619</v>
      </c>
      <c r="AS26" s="63">
        <f t="shared" si="66"/>
        <v>2015873.4990202384</v>
      </c>
      <c r="AT26" s="63">
        <f t="shared" si="66"/>
        <v>2080381.4509888862</v>
      </c>
      <c r="AU26" s="63">
        <f t="shared" si="66"/>
        <v>2146953.6574205304</v>
      </c>
      <c r="AV26" s="63">
        <f t="shared" si="66"/>
        <v>2215656.1744579873</v>
      </c>
      <c r="AW26" s="63">
        <f t="shared" si="66"/>
        <v>2286557.1720406432</v>
      </c>
      <c r="AX26" s="63">
        <f t="shared" si="66"/>
        <v>2359727.0015459438</v>
      </c>
      <c r="AY26" s="63">
        <f t="shared" si="66"/>
        <v>2435238.2655954142</v>
      </c>
      <c r="AZ26" s="63">
        <f t="shared" si="66"/>
        <v>2513165.8900944674</v>
      </c>
      <c r="BA26" s="63">
        <f t="shared" si="66"/>
        <v>2593587.1985774906</v>
      </c>
      <c r="BB26" s="63">
        <f t="shared" si="66"/>
        <v>2676581.9889319702</v>
      </c>
      <c r="BC26" s="63">
        <f t="shared" si="66"/>
        <v>2762232.6125777932</v>
      </c>
      <c r="BD26" s="63">
        <f t="shared" si="66"/>
        <v>2850624.0561802825</v>
      </c>
      <c r="BE26" s="63">
        <f t="shared" si="66"/>
        <v>2941844.0259780516</v>
      </c>
      <c r="BF26" s="63">
        <f t="shared" si="66"/>
        <v>3035983.0348093491</v>
      </c>
      <c r="BG26" s="63">
        <f t="shared" si="66"/>
        <v>3133134.4919232484</v>
      </c>
      <c r="BH26" s="63">
        <f t="shared" si="66"/>
        <v>3233394.7956647924</v>
      </c>
      <c r="BI26" s="63">
        <f t="shared" si="66"/>
        <v>3336863.4291260657</v>
      </c>
      <c r="BJ26" s="63">
        <f t="shared" si="66"/>
        <v>3443643.0588580999</v>
      </c>
      <c r="BK26" s="63">
        <f t="shared" si="66"/>
        <v>3553839.636741559</v>
      </c>
      <c r="BL26" s="63">
        <f t="shared" si="66"/>
        <v>3667562.5051172888</v>
      </c>
      <c r="BM26" s="63">
        <f t="shared" ref="BM26:DJ26" si="67">BM109</f>
        <v>3784924.5052810423</v>
      </c>
      <c r="BN26" s="63">
        <f t="shared" si="67"/>
        <v>3906042.0894500357</v>
      </c>
      <c r="BO26" s="63">
        <f t="shared" si="67"/>
        <v>4031035.4363124371</v>
      </c>
      <c r="BP26" s="63">
        <f t="shared" si="67"/>
        <v>4160028.570274435</v>
      </c>
      <c r="BQ26" s="63">
        <f t="shared" si="67"/>
        <v>4293149.4845232172</v>
      </c>
      <c r="BR26" s="63">
        <f t="shared" si="67"/>
        <v>4430530.2680279603</v>
      </c>
      <c r="BS26" s="63">
        <f t="shared" si="67"/>
        <v>4572307.2366048554</v>
      </c>
      <c r="BT26" s="63">
        <f t="shared" si="67"/>
        <v>4718621.0681762109</v>
      </c>
      <c r="BU26" s="63">
        <f t="shared" si="67"/>
        <v>4869616.9423578493</v>
      </c>
      <c r="BV26" s="63">
        <f t="shared" si="67"/>
        <v>5025444.6845133007</v>
      </c>
      <c r="BW26" s="63">
        <f t="shared" si="67"/>
        <v>5186258.914417726</v>
      </c>
      <c r="BX26" s="63">
        <f t="shared" si="67"/>
        <v>5352219.1996790934</v>
      </c>
      <c r="BY26" s="63">
        <f t="shared" si="67"/>
        <v>5523490.2140688244</v>
      </c>
      <c r="BZ26" s="63">
        <f t="shared" si="67"/>
        <v>5700241.9009190267</v>
      </c>
      <c r="CA26" s="63">
        <f t="shared" si="67"/>
        <v>5882649.6417484358</v>
      </c>
      <c r="CB26" s="63">
        <f t="shared" si="67"/>
        <v>6070894.4302843856</v>
      </c>
      <c r="CC26" s="63">
        <f t="shared" si="67"/>
        <v>6265163.052053486</v>
      </c>
      <c r="CD26" s="63">
        <f t="shared" si="67"/>
        <v>6465648.2697191974</v>
      </c>
      <c r="CE26" s="63">
        <f t="shared" si="67"/>
        <v>6672549.0143502122</v>
      </c>
      <c r="CF26" s="63">
        <f t="shared" si="67"/>
        <v>6886070.5828094194</v>
      </c>
      <c r="CG26" s="63">
        <f t="shared" si="67"/>
        <v>7106424.8414593209</v>
      </c>
      <c r="CH26" s="63">
        <f t="shared" si="67"/>
        <v>7333830.436386019</v>
      </c>
      <c r="CI26" s="63">
        <f t="shared" si="67"/>
        <v>7568513.0103503717</v>
      </c>
      <c r="CJ26" s="63">
        <f t="shared" si="67"/>
        <v>7810705.4266815837</v>
      </c>
      <c r="CK26" s="63">
        <f t="shared" si="67"/>
        <v>8060648.0003353944</v>
      </c>
      <c r="CL26" s="63">
        <f t="shared" si="67"/>
        <v>8318588.7363461275</v>
      </c>
      <c r="CM26" s="63">
        <f t="shared" si="67"/>
        <v>8584783.5759092029</v>
      </c>
      <c r="CN26" s="63">
        <f t="shared" si="67"/>
        <v>8859496.6503382977</v>
      </c>
      <c r="CO26" s="63">
        <f t="shared" si="67"/>
        <v>9143000.543149123</v>
      </c>
      <c r="CP26" s="63">
        <f t="shared" si="67"/>
        <v>9435576.5605298951</v>
      </c>
      <c r="CQ26" s="63">
        <f t="shared" si="67"/>
        <v>9737515.0104668513</v>
      </c>
      <c r="CR26" s="63">
        <f t="shared" si="67"/>
        <v>10049115.490801791</v>
      </c>
      <c r="CS26" s="63">
        <f t="shared" si="67"/>
        <v>10370687.186507449</v>
      </c>
      <c r="CT26" s="63">
        <f t="shared" si="67"/>
        <v>10702549.176475687</v>
      </c>
      <c r="CU26" s="63">
        <f t="shared" si="67"/>
        <v>11045030.750122909</v>
      </c>
      <c r="CV26" s="63">
        <f t="shared" si="67"/>
        <v>11398471.734126842</v>
      </c>
      <c r="CW26" s="63">
        <f t="shared" si="67"/>
        <v>11763222.829618901</v>
      </c>
      <c r="CX26" s="63">
        <f t="shared" si="67"/>
        <v>12139645.960166706</v>
      </c>
      <c r="CY26" s="63">
        <f t="shared" si="67"/>
        <v>12528114.63089204</v>
      </c>
      <c r="CZ26" s="63">
        <f t="shared" si="67"/>
        <v>12929014.299080586</v>
      </c>
      <c r="DA26" s="63">
        <f t="shared" si="67"/>
        <v>13342742.756651165</v>
      </c>
      <c r="DB26" s="63">
        <f t="shared" si="67"/>
        <v>13769710.524864003</v>
      </c>
      <c r="DC26" s="63">
        <f t="shared" si="67"/>
        <v>14210341.261659652</v>
      </c>
      <c r="DD26" s="63">
        <f t="shared" si="67"/>
        <v>14665072.182032762</v>
      </c>
      <c r="DE26" s="63">
        <f t="shared" si="67"/>
        <v>15134354.491857812</v>
      </c>
      <c r="DF26" s="63">
        <f t="shared" si="67"/>
        <v>15618653.835597262</v>
      </c>
      <c r="DG26" s="63">
        <f t="shared" si="67"/>
        <v>16118450.758336375</v>
      </c>
      <c r="DH26" s="63">
        <f t="shared" si="67"/>
        <v>16634241.182603139</v>
      </c>
      <c r="DI26" s="63">
        <f t="shared" si="67"/>
        <v>17166536.900446441</v>
      </c>
      <c r="DJ26" s="63">
        <f t="shared" si="67"/>
        <v>17715866.081260726</v>
      </c>
    </row>
    <row r="27" spans="1:115" x14ac:dyDescent="0.2">
      <c r="A27" s="9" t="s">
        <v>58</v>
      </c>
      <c r="B27" s="7" t="str">
        <f t="shared" ref="B27:AF27" si="68">B4</f>
        <v>Steel Alloys</v>
      </c>
      <c r="C27" s="14" t="str">
        <f t="shared" si="68"/>
        <v>t/a</v>
      </c>
      <c r="D27" s="63">
        <f t="shared" si="68"/>
        <v>134250.95336577058</v>
      </c>
      <c r="E27" s="63">
        <f t="shared" si="68"/>
        <v>134165.86515152868</v>
      </c>
      <c r="F27" s="63">
        <f t="shared" si="68"/>
        <v>136251.30344669509</v>
      </c>
      <c r="G27" s="63">
        <f t="shared" si="68"/>
        <v>138744.96702299285</v>
      </c>
      <c r="H27" s="63">
        <f t="shared" si="68"/>
        <v>140876.48569323772</v>
      </c>
      <c r="I27" s="63">
        <f t="shared" si="68"/>
        <v>165814.38359113564</v>
      </c>
      <c r="J27" s="63">
        <f t="shared" si="68"/>
        <v>176137.34458894323</v>
      </c>
      <c r="K27" s="63">
        <f t="shared" si="68"/>
        <v>186913.35089699947</v>
      </c>
      <c r="L27" s="63">
        <f t="shared" si="68"/>
        <v>194685.71646246847</v>
      </c>
      <c r="M27" s="63">
        <f t="shared" si="68"/>
        <v>195680.42011946719</v>
      </c>
      <c r="N27" s="63">
        <f t="shared" si="68"/>
        <v>224104.40515632497</v>
      </c>
      <c r="O27" s="63">
        <f t="shared" si="68"/>
        <v>244548.93755745524</v>
      </c>
      <c r="P27" s="63">
        <f t="shared" si="68"/>
        <v>252592.99149834571</v>
      </c>
      <c r="Q27" s="63">
        <f t="shared" si="68"/>
        <v>270764.23830045655</v>
      </c>
      <c r="R27" s="63">
        <f t="shared" si="68"/>
        <v>277892.46454887796</v>
      </c>
      <c r="S27" s="63">
        <f t="shared" si="68"/>
        <v>304016.10910887434</v>
      </c>
      <c r="T27" s="63">
        <f t="shared" si="68"/>
        <v>330883.91308372887</v>
      </c>
      <c r="U27" s="63">
        <f t="shared" si="68"/>
        <v>357950.35762379743</v>
      </c>
      <c r="V27" s="63">
        <f t="shared" si="68"/>
        <v>350193.27754693531</v>
      </c>
      <c r="W27" s="63">
        <f t="shared" si="68"/>
        <v>321039.94025498244</v>
      </c>
      <c r="X27" s="63">
        <f t="shared" si="68"/>
        <v>372848.47285822465</v>
      </c>
      <c r="Y27" s="63">
        <f t="shared" si="68"/>
        <v>471512.77832971094</v>
      </c>
      <c r="Z27" s="63">
        <f t="shared" si="68"/>
        <v>540345.47134067549</v>
      </c>
      <c r="AA27" s="63">
        <f t="shared" si="68"/>
        <v>641519.61222136894</v>
      </c>
      <c r="AB27" s="63">
        <f t="shared" si="68"/>
        <v>596300.592033564</v>
      </c>
      <c r="AC27" s="63">
        <f t="shared" si="68"/>
        <v>554245.74778341968</v>
      </c>
      <c r="AD27" s="63">
        <f t="shared" si="68"/>
        <v>504720.49274396157</v>
      </c>
      <c r="AE27" s="63">
        <f t="shared" si="68"/>
        <v>520402.38399341697</v>
      </c>
      <c r="AF27" s="63">
        <f t="shared" si="68"/>
        <v>577698.83978459379</v>
      </c>
      <c r="AG27" s="63">
        <f t="shared" ref="AG27:AV33" si="69">AG110</f>
        <v>650051.8127473077</v>
      </c>
      <c r="AH27" s="63">
        <f t="shared" si="69"/>
        <v>670853.47075522156</v>
      </c>
      <c r="AI27" s="63">
        <f t="shared" si="69"/>
        <v>692320.78181938862</v>
      </c>
      <c r="AJ27" s="63">
        <f t="shared" si="69"/>
        <v>714475.04683760903</v>
      </c>
      <c r="AK27" s="63">
        <f t="shared" si="69"/>
        <v>737338.24833641259</v>
      </c>
      <c r="AL27" s="63">
        <f t="shared" si="69"/>
        <v>760933.07228317787</v>
      </c>
      <c r="AM27" s="63">
        <f t="shared" si="69"/>
        <v>785282.93059623963</v>
      </c>
      <c r="AN27" s="63">
        <f t="shared" si="69"/>
        <v>810411.98437531933</v>
      </c>
      <c r="AO27" s="63">
        <f t="shared" si="69"/>
        <v>836345.16787532961</v>
      </c>
      <c r="AP27" s="63">
        <f t="shared" si="69"/>
        <v>863108.21324734017</v>
      </c>
      <c r="AQ27" s="63">
        <f t="shared" si="69"/>
        <v>890727.67607125512</v>
      </c>
      <c r="AR27" s="63">
        <f t="shared" si="69"/>
        <v>919230.9617055353</v>
      </c>
      <c r="AS27" s="63">
        <f t="shared" si="69"/>
        <v>948646.35248011246</v>
      </c>
      <c r="AT27" s="63">
        <f t="shared" si="69"/>
        <v>979003.03575947613</v>
      </c>
      <c r="AU27" s="63">
        <f t="shared" si="69"/>
        <v>1010331.1329037794</v>
      </c>
      <c r="AV27" s="63">
        <f t="shared" si="69"/>
        <v>1042661.7291567003</v>
      </c>
      <c r="AW27" s="63">
        <f t="shared" si="66"/>
        <v>1076026.9044897147</v>
      </c>
      <c r="AX27" s="63">
        <f t="shared" si="66"/>
        <v>1110459.7654333855</v>
      </c>
      <c r="AY27" s="63">
        <f t="shared" si="66"/>
        <v>1145994.4779272538</v>
      </c>
      <c r="AZ27" s="63">
        <f t="shared" si="66"/>
        <v>1182666.301220926</v>
      </c>
      <c r="BA27" s="63">
        <f t="shared" si="66"/>
        <v>1220511.6228599956</v>
      </c>
      <c r="BB27" s="63">
        <f t="shared" si="66"/>
        <v>1259567.9947915154</v>
      </c>
      <c r="BC27" s="63">
        <f t="shared" si="66"/>
        <v>1299874.170624844</v>
      </c>
      <c r="BD27" s="63">
        <f t="shared" si="66"/>
        <v>1341470.1440848392</v>
      </c>
      <c r="BE27" s="63">
        <f t="shared" si="66"/>
        <v>1384397.1886955542</v>
      </c>
      <c r="BF27" s="63">
        <f t="shared" si="66"/>
        <v>1428697.8987338119</v>
      </c>
      <c r="BG27" s="63">
        <f t="shared" si="66"/>
        <v>1474416.231493294</v>
      </c>
      <c r="BH27" s="63">
        <f t="shared" si="66"/>
        <v>1521597.5509010796</v>
      </c>
      <c r="BI27" s="63">
        <f t="shared" si="66"/>
        <v>1570288.6725299142</v>
      </c>
      <c r="BJ27" s="63">
        <f t="shared" si="66"/>
        <v>1620537.9100508715</v>
      </c>
      <c r="BK27" s="63">
        <f t="shared" si="66"/>
        <v>1672395.1231724995</v>
      </c>
      <c r="BL27" s="63">
        <f t="shared" si="66"/>
        <v>1725911.7671140195</v>
      </c>
      <c r="BM27" s="63">
        <f t="shared" ref="BM27:DJ27" si="70">BM110</f>
        <v>1781140.9436616681</v>
      </c>
      <c r="BN27" s="63">
        <f t="shared" si="70"/>
        <v>1838137.4538588414</v>
      </c>
      <c r="BO27" s="63">
        <f t="shared" si="70"/>
        <v>1896957.8523823244</v>
      </c>
      <c r="BP27" s="63">
        <f t="shared" si="70"/>
        <v>1957660.5036585589</v>
      </c>
      <c r="BQ27" s="63">
        <f t="shared" si="70"/>
        <v>2020305.6397756329</v>
      </c>
      <c r="BR27" s="63">
        <f t="shared" si="70"/>
        <v>2084955.4202484533</v>
      </c>
      <c r="BS27" s="63">
        <f t="shared" si="70"/>
        <v>2151673.9936964037</v>
      </c>
      <c r="BT27" s="63">
        <f t="shared" si="70"/>
        <v>2220527.5614946885</v>
      </c>
      <c r="BU27" s="63">
        <f t="shared" si="70"/>
        <v>2291584.4434625185</v>
      </c>
      <c r="BV27" s="63">
        <f t="shared" si="70"/>
        <v>2364915.1456533191</v>
      </c>
      <c r="BW27" s="63">
        <f t="shared" si="70"/>
        <v>2440592.4303142251</v>
      </c>
      <c r="BX27" s="63">
        <f t="shared" si="70"/>
        <v>2518691.3880842803</v>
      </c>
      <c r="BY27" s="63">
        <f t="shared" si="70"/>
        <v>2599289.5125029772</v>
      </c>
      <c r="BZ27" s="63">
        <f t="shared" si="70"/>
        <v>2682466.7769030724</v>
      </c>
      <c r="CA27" s="63">
        <f t="shared" si="70"/>
        <v>2768305.7137639709</v>
      </c>
      <c r="CB27" s="63">
        <f t="shared" si="70"/>
        <v>2856891.4966044179</v>
      </c>
      <c r="CC27" s="63">
        <f t="shared" si="70"/>
        <v>2948312.0244957595</v>
      </c>
      <c r="CD27" s="63">
        <f t="shared" si="70"/>
        <v>3042658.0092796241</v>
      </c>
      <c r="CE27" s="63">
        <f t="shared" si="70"/>
        <v>3140023.065576572</v>
      </c>
      <c r="CF27" s="63">
        <f t="shared" si="70"/>
        <v>3240503.8036750224</v>
      </c>
      <c r="CG27" s="63">
        <f t="shared" si="70"/>
        <v>3344199.9253926231</v>
      </c>
      <c r="CH27" s="63">
        <f t="shared" si="70"/>
        <v>3451214.3230051873</v>
      </c>
      <c r="CI27" s="63">
        <f t="shared" si="70"/>
        <v>3561653.1813413533</v>
      </c>
      <c r="CJ27" s="63">
        <f t="shared" si="70"/>
        <v>3675626.0831442769</v>
      </c>
      <c r="CK27" s="63">
        <f t="shared" si="70"/>
        <v>3793246.1178048938</v>
      </c>
      <c r="CL27" s="63">
        <f t="shared" si="70"/>
        <v>3914629.9935746505</v>
      </c>
      <c r="CM27" s="63">
        <f t="shared" si="70"/>
        <v>4039898.1533690393</v>
      </c>
      <c r="CN27" s="63">
        <f t="shared" si="70"/>
        <v>4169174.8942768485</v>
      </c>
      <c r="CO27" s="63">
        <f t="shared" si="70"/>
        <v>4302588.4908937076</v>
      </c>
      <c r="CP27" s="63">
        <f t="shared" si="70"/>
        <v>4440271.3226023065</v>
      </c>
      <c r="CQ27" s="63">
        <f t="shared" si="70"/>
        <v>4582360.0049255807</v>
      </c>
      <c r="CR27" s="63">
        <f t="shared" si="70"/>
        <v>4728995.5250831991</v>
      </c>
      <c r="CS27" s="63">
        <f t="shared" si="70"/>
        <v>4880323.381885862</v>
      </c>
      <c r="CT27" s="63">
        <f t="shared" si="70"/>
        <v>5036493.7301062094</v>
      </c>
      <c r="CU27" s="63">
        <f t="shared" si="70"/>
        <v>5197661.5294696083</v>
      </c>
      <c r="CV27" s="63">
        <f t="shared" si="70"/>
        <v>5363986.6984126363</v>
      </c>
      <c r="CW27" s="63">
        <f t="shared" si="70"/>
        <v>5535634.2727618404</v>
      </c>
      <c r="CX27" s="63">
        <f t="shared" si="70"/>
        <v>5712774.5694902195</v>
      </c>
      <c r="CY27" s="63">
        <f t="shared" si="70"/>
        <v>5895583.3557139067</v>
      </c>
      <c r="CZ27" s="63">
        <f t="shared" si="70"/>
        <v>6084242.0230967514</v>
      </c>
      <c r="DA27" s="63">
        <f t="shared" si="70"/>
        <v>6278937.767835848</v>
      </c>
      <c r="DB27" s="63">
        <f t="shared" si="70"/>
        <v>6479863.7764065955</v>
      </c>
      <c r="DC27" s="63">
        <f t="shared" si="70"/>
        <v>6687219.4172516065</v>
      </c>
      <c r="DD27" s="63">
        <f t="shared" si="70"/>
        <v>6901210.4386036582</v>
      </c>
      <c r="DE27" s="63">
        <f t="shared" si="70"/>
        <v>7122049.1726389751</v>
      </c>
      <c r="DF27" s="63">
        <f t="shared" si="70"/>
        <v>7349954.7461634222</v>
      </c>
      <c r="DG27" s="63">
        <f t="shared" si="70"/>
        <v>7585153.2980406517</v>
      </c>
      <c r="DH27" s="63">
        <f t="shared" si="70"/>
        <v>7827878.2035779525</v>
      </c>
      <c r="DI27" s="63">
        <f t="shared" si="70"/>
        <v>8078370.3060924476</v>
      </c>
      <c r="DJ27" s="63">
        <f t="shared" si="70"/>
        <v>8336878.1558874063</v>
      </c>
    </row>
    <row r="28" spans="1:115" x14ac:dyDescent="0.2">
      <c r="A28" s="9" t="s">
        <v>58</v>
      </c>
      <c r="B28" s="7" t="str">
        <f t="shared" ref="B28:AF28" si="71">B5</f>
        <v>Batteries</v>
      </c>
      <c r="C28" s="14" t="str">
        <f t="shared" si="71"/>
        <v>t/a</v>
      </c>
      <c r="D28" s="63">
        <f t="shared" si="71"/>
        <v>134250.95336577058</v>
      </c>
      <c r="E28" s="63">
        <f t="shared" si="71"/>
        <v>134165.86515152868</v>
      </c>
      <c r="F28" s="63">
        <f t="shared" si="71"/>
        <v>136251.30344669509</v>
      </c>
      <c r="G28" s="63">
        <f t="shared" si="71"/>
        <v>138744.96702299285</v>
      </c>
      <c r="H28" s="63">
        <f t="shared" si="71"/>
        <v>140876.48569323772</v>
      </c>
      <c r="I28" s="63">
        <f t="shared" si="71"/>
        <v>165814.38359113564</v>
      </c>
      <c r="J28" s="63">
        <f t="shared" si="71"/>
        <v>176137.34458894323</v>
      </c>
      <c r="K28" s="63">
        <f t="shared" si="71"/>
        <v>186913.35089699947</v>
      </c>
      <c r="L28" s="63">
        <f t="shared" si="71"/>
        <v>194685.71646246847</v>
      </c>
      <c r="M28" s="63">
        <f t="shared" si="71"/>
        <v>195680.42011946719</v>
      </c>
      <c r="N28" s="63">
        <f t="shared" si="71"/>
        <v>224104.40515632497</v>
      </c>
      <c r="O28" s="63">
        <f t="shared" si="71"/>
        <v>244548.93755745524</v>
      </c>
      <c r="P28" s="63">
        <f t="shared" si="71"/>
        <v>252592.99149834571</v>
      </c>
      <c r="Q28" s="63">
        <f t="shared" si="71"/>
        <v>270764.23830045655</v>
      </c>
      <c r="R28" s="63">
        <f t="shared" si="71"/>
        <v>277892.46454887796</v>
      </c>
      <c r="S28" s="63">
        <f t="shared" si="71"/>
        <v>304016.10910887434</v>
      </c>
      <c r="T28" s="63">
        <f t="shared" si="71"/>
        <v>330883.91308372887</v>
      </c>
      <c r="U28" s="63">
        <f t="shared" si="71"/>
        <v>357950.35762379743</v>
      </c>
      <c r="V28" s="63">
        <f t="shared" si="71"/>
        <v>350193.27754693531</v>
      </c>
      <c r="W28" s="63">
        <f t="shared" si="71"/>
        <v>321039.94025498244</v>
      </c>
      <c r="X28" s="63">
        <f t="shared" si="71"/>
        <v>372848.47285822465</v>
      </c>
      <c r="Y28" s="63">
        <f t="shared" si="71"/>
        <v>471512.77832971094</v>
      </c>
      <c r="Z28" s="63">
        <f t="shared" si="71"/>
        <v>540345.47134067549</v>
      </c>
      <c r="AA28" s="63">
        <f t="shared" si="71"/>
        <v>641519.61222136894</v>
      </c>
      <c r="AB28" s="63">
        <f t="shared" si="71"/>
        <v>596300.592033564</v>
      </c>
      <c r="AC28" s="63">
        <f t="shared" si="71"/>
        <v>554245.74778341968</v>
      </c>
      <c r="AD28" s="63">
        <f t="shared" si="71"/>
        <v>504720.49274396157</v>
      </c>
      <c r="AE28" s="63">
        <f t="shared" si="71"/>
        <v>520402.38399341697</v>
      </c>
      <c r="AF28" s="63">
        <f t="shared" si="71"/>
        <v>577698.83978459379</v>
      </c>
      <c r="AG28" s="63">
        <f t="shared" si="69"/>
        <v>650051.8127473077</v>
      </c>
      <c r="AH28" s="63">
        <f t="shared" si="66"/>
        <v>670853.47075522156</v>
      </c>
      <c r="AI28" s="63">
        <f t="shared" si="66"/>
        <v>692320.78181938862</v>
      </c>
      <c r="AJ28" s="63">
        <f t="shared" si="66"/>
        <v>714475.04683760903</v>
      </c>
      <c r="AK28" s="63">
        <f t="shared" si="66"/>
        <v>737338.24833641259</v>
      </c>
      <c r="AL28" s="63">
        <f t="shared" si="66"/>
        <v>760933.07228317787</v>
      </c>
      <c r="AM28" s="63">
        <f t="shared" si="66"/>
        <v>785282.93059623963</v>
      </c>
      <c r="AN28" s="63">
        <f t="shared" si="66"/>
        <v>810411.98437531933</v>
      </c>
      <c r="AO28" s="63">
        <f t="shared" si="66"/>
        <v>836345.16787532961</v>
      </c>
      <c r="AP28" s="63">
        <f t="shared" si="66"/>
        <v>863108.21324734017</v>
      </c>
      <c r="AQ28" s="63">
        <f t="shared" si="66"/>
        <v>890727.67607125512</v>
      </c>
      <c r="AR28" s="63">
        <f t="shared" si="66"/>
        <v>919230.9617055353</v>
      </c>
      <c r="AS28" s="63">
        <f t="shared" si="66"/>
        <v>948646.35248011246</v>
      </c>
      <c r="AT28" s="63">
        <f t="shared" si="66"/>
        <v>979003.03575947613</v>
      </c>
      <c r="AU28" s="63">
        <f t="shared" si="66"/>
        <v>1010331.1329037794</v>
      </c>
      <c r="AV28" s="63">
        <f t="shared" si="66"/>
        <v>1042661.7291567003</v>
      </c>
      <c r="AW28" s="63">
        <f t="shared" si="66"/>
        <v>1076026.9044897147</v>
      </c>
      <c r="AX28" s="63">
        <f t="shared" si="66"/>
        <v>1110459.7654333855</v>
      </c>
      <c r="AY28" s="63">
        <f t="shared" si="66"/>
        <v>1145994.4779272538</v>
      </c>
      <c r="AZ28" s="63">
        <f t="shared" si="66"/>
        <v>1182666.301220926</v>
      </c>
      <c r="BA28" s="63">
        <f t="shared" si="66"/>
        <v>1220511.6228599956</v>
      </c>
      <c r="BB28" s="63">
        <f t="shared" si="66"/>
        <v>1259567.9947915154</v>
      </c>
      <c r="BC28" s="63">
        <f t="shared" si="66"/>
        <v>1299874.170624844</v>
      </c>
      <c r="BD28" s="63">
        <f t="shared" si="66"/>
        <v>1341470.1440848392</v>
      </c>
      <c r="BE28" s="63">
        <f t="shared" si="66"/>
        <v>1384397.1886955542</v>
      </c>
      <c r="BF28" s="63">
        <f t="shared" si="66"/>
        <v>1428697.8987338119</v>
      </c>
      <c r="BG28" s="63">
        <f t="shared" si="66"/>
        <v>1474416.231493294</v>
      </c>
      <c r="BH28" s="63">
        <f t="shared" si="66"/>
        <v>1521597.5509010796</v>
      </c>
      <c r="BI28" s="63">
        <f t="shared" si="66"/>
        <v>1570288.6725299142</v>
      </c>
      <c r="BJ28" s="63">
        <f t="shared" si="66"/>
        <v>1620537.9100508715</v>
      </c>
      <c r="BK28" s="63">
        <f t="shared" si="66"/>
        <v>1672395.1231724995</v>
      </c>
      <c r="BL28" s="63">
        <f t="shared" si="66"/>
        <v>1725911.7671140195</v>
      </c>
      <c r="BM28" s="63">
        <f t="shared" ref="BM28:DJ28" si="72">BM111</f>
        <v>1781140.9436616681</v>
      </c>
      <c r="BN28" s="63">
        <f t="shared" si="72"/>
        <v>1838137.4538588414</v>
      </c>
      <c r="BO28" s="63">
        <f t="shared" si="72"/>
        <v>1896957.8523823244</v>
      </c>
      <c r="BP28" s="63">
        <f t="shared" si="72"/>
        <v>1957660.5036585589</v>
      </c>
      <c r="BQ28" s="63">
        <f t="shared" si="72"/>
        <v>2020305.6397756329</v>
      </c>
      <c r="BR28" s="63">
        <f t="shared" si="72"/>
        <v>2084955.4202484533</v>
      </c>
      <c r="BS28" s="63">
        <f t="shared" si="72"/>
        <v>2151673.9936964037</v>
      </c>
      <c r="BT28" s="63">
        <f t="shared" si="72"/>
        <v>2220527.5614946885</v>
      </c>
      <c r="BU28" s="63">
        <f t="shared" si="72"/>
        <v>2291584.4434625185</v>
      </c>
      <c r="BV28" s="63">
        <f t="shared" si="72"/>
        <v>2364915.1456533191</v>
      </c>
      <c r="BW28" s="63">
        <f t="shared" si="72"/>
        <v>2440592.4303142251</v>
      </c>
      <c r="BX28" s="63">
        <f t="shared" si="72"/>
        <v>2518691.3880842803</v>
      </c>
      <c r="BY28" s="63">
        <f t="shared" si="72"/>
        <v>2599289.5125029772</v>
      </c>
      <c r="BZ28" s="63">
        <f t="shared" si="72"/>
        <v>2682466.7769030724</v>
      </c>
      <c r="CA28" s="63">
        <f t="shared" si="72"/>
        <v>2768305.7137639709</v>
      </c>
      <c r="CB28" s="63">
        <f t="shared" si="72"/>
        <v>2856891.4966044179</v>
      </c>
      <c r="CC28" s="63">
        <f t="shared" si="72"/>
        <v>2948312.0244957595</v>
      </c>
      <c r="CD28" s="63">
        <f t="shared" si="72"/>
        <v>3042658.0092796241</v>
      </c>
      <c r="CE28" s="63">
        <f t="shared" si="72"/>
        <v>3140023.065576572</v>
      </c>
      <c r="CF28" s="63">
        <f t="shared" si="72"/>
        <v>3240503.8036750224</v>
      </c>
      <c r="CG28" s="63">
        <f t="shared" si="72"/>
        <v>3344199.9253926231</v>
      </c>
      <c r="CH28" s="63">
        <f t="shared" si="72"/>
        <v>3451214.3230051873</v>
      </c>
      <c r="CI28" s="63">
        <f t="shared" si="72"/>
        <v>3561653.1813413533</v>
      </c>
      <c r="CJ28" s="63">
        <f t="shared" si="72"/>
        <v>3675626.0831442769</v>
      </c>
      <c r="CK28" s="63">
        <f t="shared" si="72"/>
        <v>3793246.1178048938</v>
      </c>
      <c r="CL28" s="63">
        <f t="shared" si="72"/>
        <v>3914629.9935746505</v>
      </c>
      <c r="CM28" s="63">
        <f t="shared" si="72"/>
        <v>4039898.1533690393</v>
      </c>
      <c r="CN28" s="63">
        <f t="shared" si="72"/>
        <v>4169174.8942768485</v>
      </c>
      <c r="CO28" s="63">
        <f t="shared" si="72"/>
        <v>4302588.4908937076</v>
      </c>
      <c r="CP28" s="63">
        <f t="shared" si="72"/>
        <v>4440271.3226023065</v>
      </c>
      <c r="CQ28" s="63">
        <f t="shared" si="72"/>
        <v>4582360.0049255807</v>
      </c>
      <c r="CR28" s="63">
        <f t="shared" si="72"/>
        <v>4728995.5250831991</v>
      </c>
      <c r="CS28" s="63">
        <f t="shared" si="72"/>
        <v>4880323.381885862</v>
      </c>
      <c r="CT28" s="63">
        <f t="shared" si="72"/>
        <v>5036493.7301062094</v>
      </c>
      <c r="CU28" s="63">
        <f t="shared" si="72"/>
        <v>5197661.5294696083</v>
      </c>
      <c r="CV28" s="63">
        <f t="shared" si="72"/>
        <v>5363986.6984126363</v>
      </c>
      <c r="CW28" s="63">
        <f t="shared" si="72"/>
        <v>5535634.2727618404</v>
      </c>
      <c r="CX28" s="63">
        <f t="shared" si="72"/>
        <v>5712774.5694902195</v>
      </c>
      <c r="CY28" s="63">
        <f t="shared" si="72"/>
        <v>5895583.3557139067</v>
      </c>
      <c r="CZ28" s="63">
        <f t="shared" si="72"/>
        <v>6084242.0230967514</v>
      </c>
      <c r="DA28" s="63">
        <f t="shared" si="72"/>
        <v>6278937.767835848</v>
      </c>
      <c r="DB28" s="63">
        <f t="shared" si="72"/>
        <v>6479863.7764065955</v>
      </c>
      <c r="DC28" s="63">
        <f t="shared" si="72"/>
        <v>6687219.4172516065</v>
      </c>
      <c r="DD28" s="63">
        <f t="shared" si="72"/>
        <v>6901210.4386036582</v>
      </c>
      <c r="DE28" s="63">
        <f t="shared" si="72"/>
        <v>7122049.1726389751</v>
      </c>
      <c r="DF28" s="63">
        <f t="shared" si="72"/>
        <v>7349954.7461634222</v>
      </c>
      <c r="DG28" s="63">
        <f t="shared" si="72"/>
        <v>7585153.2980406517</v>
      </c>
      <c r="DH28" s="63">
        <f t="shared" si="72"/>
        <v>7827878.2035779525</v>
      </c>
      <c r="DI28" s="63">
        <f t="shared" si="72"/>
        <v>8078370.3060924476</v>
      </c>
      <c r="DJ28" s="63">
        <f t="shared" si="72"/>
        <v>8336878.1558874063</v>
      </c>
    </row>
    <row r="29" spans="1:115" x14ac:dyDescent="0.2">
      <c r="A29" s="9" t="s">
        <v>58</v>
      </c>
      <c r="B29" s="7" t="str">
        <f t="shared" ref="B29:AF29" si="73">B6</f>
        <v>Compounds</v>
      </c>
      <c r="C29" s="14" t="str">
        <f t="shared" si="73"/>
        <v>t/a</v>
      </c>
      <c r="D29" s="63">
        <f t="shared" si="73"/>
        <v>109078.89960968858</v>
      </c>
      <c r="E29" s="63">
        <f t="shared" si="73"/>
        <v>109009.76543561704</v>
      </c>
      <c r="F29" s="63">
        <f t="shared" si="73"/>
        <v>110704.18405043976</v>
      </c>
      <c r="G29" s="63">
        <f t="shared" si="73"/>
        <v>112730.28570618169</v>
      </c>
      <c r="H29" s="63">
        <f t="shared" si="73"/>
        <v>114462.14462575564</v>
      </c>
      <c r="I29" s="63">
        <f t="shared" si="73"/>
        <v>134724.18666779771</v>
      </c>
      <c r="J29" s="63">
        <f t="shared" si="73"/>
        <v>143111.5924785164</v>
      </c>
      <c r="K29" s="63">
        <f t="shared" si="73"/>
        <v>151867.09760381206</v>
      </c>
      <c r="L29" s="63">
        <f t="shared" si="73"/>
        <v>158182.14462575564</v>
      </c>
      <c r="M29" s="63">
        <f t="shared" si="73"/>
        <v>158990.34134706709</v>
      </c>
      <c r="N29" s="63">
        <f t="shared" si="73"/>
        <v>182084.82918951404</v>
      </c>
      <c r="O29" s="63">
        <f t="shared" si="73"/>
        <v>198696.01176543237</v>
      </c>
      <c r="P29" s="63">
        <f t="shared" si="73"/>
        <v>205231.80559240587</v>
      </c>
      <c r="Q29" s="63">
        <f t="shared" si="73"/>
        <v>219995.94361912092</v>
      </c>
      <c r="R29" s="63">
        <f t="shared" si="73"/>
        <v>225787.62744596336</v>
      </c>
      <c r="S29" s="63">
        <f t="shared" si="73"/>
        <v>247013.08865096039</v>
      </c>
      <c r="T29" s="63">
        <f t="shared" si="73"/>
        <v>268843.17938052973</v>
      </c>
      <c r="U29" s="63">
        <f t="shared" si="73"/>
        <v>290834.6655693354</v>
      </c>
      <c r="V29" s="63">
        <f t="shared" si="73"/>
        <v>284532.03800688492</v>
      </c>
      <c r="W29" s="63">
        <f t="shared" si="73"/>
        <v>260844.95145717324</v>
      </c>
      <c r="X29" s="63">
        <f t="shared" si="73"/>
        <v>302939.38419730752</v>
      </c>
      <c r="Y29" s="63">
        <f t="shared" si="73"/>
        <v>383104.13239289017</v>
      </c>
      <c r="Z29" s="63">
        <f t="shared" si="73"/>
        <v>439030.69546429889</v>
      </c>
      <c r="AA29" s="63">
        <f t="shared" si="73"/>
        <v>521234.68492986227</v>
      </c>
      <c r="AB29" s="63">
        <f t="shared" si="73"/>
        <v>484494.23102727073</v>
      </c>
      <c r="AC29" s="63">
        <f t="shared" si="73"/>
        <v>450324.67007402849</v>
      </c>
      <c r="AD29" s="63">
        <f t="shared" si="73"/>
        <v>410085.40035446879</v>
      </c>
      <c r="AE29" s="63">
        <f t="shared" si="73"/>
        <v>422826.93699465127</v>
      </c>
      <c r="AF29" s="63">
        <f t="shared" si="73"/>
        <v>469380.30732498242</v>
      </c>
      <c r="AG29" s="63">
        <f t="shared" si="69"/>
        <v>528167.0978571875</v>
      </c>
      <c r="AH29" s="63">
        <f t="shared" si="66"/>
        <v>545068.44498861756</v>
      </c>
      <c r="AI29" s="63">
        <f t="shared" si="66"/>
        <v>562510.63522825332</v>
      </c>
      <c r="AJ29" s="63">
        <f t="shared" si="66"/>
        <v>580510.97555555741</v>
      </c>
      <c r="AK29" s="63">
        <f t="shared" si="66"/>
        <v>599087.32677333523</v>
      </c>
      <c r="AL29" s="63">
        <f t="shared" si="66"/>
        <v>618258.121230082</v>
      </c>
      <c r="AM29" s="63">
        <f t="shared" si="66"/>
        <v>638042.38110944466</v>
      </c>
      <c r="AN29" s="63">
        <f t="shared" si="66"/>
        <v>658459.73730494687</v>
      </c>
      <c r="AO29" s="63">
        <f t="shared" si="66"/>
        <v>679530.44889870519</v>
      </c>
      <c r="AP29" s="63">
        <f t="shared" si="66"/>
        <v>701275.42326346377</v>
      </c>
      <c r="AQ29" s="63">
        <f t="shared" si="66"/>
        <v>723716.23680789466</v>
      </c>
      <c r="AR29" s="63">
        <f t="shared" si="66"/>
        <v>746875.15638574737</v>
      </c>
      <c r="AS29" s="63">
        <f t="shared" si="66"/>
        <v>770775.16139009129</v>
      </c>
      <c r="AT29" s="63">
        <f t="shared" si="66"/>
        <v>795439.9665545742</v>
      </c>
      <c r="AU29" s="63">
        <f t="shared" si="66"/>
        <v>820894.04548432061</v>
      </c>
      <c r="AV29" s="63">
        <f t="shared" si="66"/>
        <v>847162.65493981889</v>
      </c>
      <c r="AW29" s="63">
        <f t="shared" si="66"/>
        <v>874271.85989789315</v>
      </c>
      <c r="AX29" s="63">
        <f t="shared" si="66"/>
        <v>902248.55941462575</v>
      </c>
      <c r="AY29" s="63">
        <f t="shared" si="66"/>
        <v>931120.51331589383</v>
      </c>
      <c r="AZ29" s="63">
        <f t="shared" si="66"/>
        <v>960916.36974200245</v>
      </c>
      <c r="BA29" s="63">
        <f t="shared" si="66"/>
        <v>991665.6935737466</v>
      </c>
      <c r="BB29" s="63">
        <f t="shared" si="66"/>
        <v>1023398.9957681065</v>
      </c>
      <c r="BC29" s="63">
        <f t="shared" si="66"/>
        <v>1056147.7636326859</v>
      </c>
      <c r="BD29" s="63">
        <f t="shared" si="66"/>
        <v>1089944.4920689319</v>
      </c>
      <c r="BE29" s="63">
        <f t="shared" si="66"/>
        <v>1124822.7158151378</v>
      </c>
      <c r="BF29" s="63">
        <f t="shared" si="66"/>
        <v>1160817.0427212224</v>
      </c>
      <c r="BG29" s="63">
        <f t="shared" si="66"/>
        <v>1197963.1880883016</v>
      </c>
      <c r="BH29" s="63">
        <f t="shared" si="66"/>
        <v>1236298.0101071273</v>
      </c>
      <c r="BI29" s="63">
        <f t="shared" si="66"/>
        <v>1275859.5464305554</v>
      </c>
      <c r="BJ29" s="63">
        <f t="shared" si="66"/>
        <v>1316687.0519163331</v>
      </c>
      <c r="BK29" s="63">
        <f t="shared" si="66"/>
        <v>1358821.0375776559</v>
      </c>
      <c r="BL29" s="63">
        <f t="shared" si="66"/>
        <v>1402303.3107801408</v>
      </c>
      <c r="BM29" s="63">
        <f t="shared" ref="BM29:DJ29" si="74">BM112</f>
        <v>1447177.0167251052</v>
      </c>
      <c r="BN29" s="63">
        <f t="shared" si="74"/>
        <v>1493486.6812603087</v>
      </c>
      <c r="BO29" s="63">
        <f t="shared" si="74"/>
        <v>1541278.2550606385</v>
      </c>
      <c r="BP29" s="63">
        <f t="shared" si="74"/>
        <v>1590599.1592225791</v>
      </c>
      <c r="BQ29" s="63">
        <f t="shared" si="74"/>
        <v>1641498.3323177018</v>
      </c>
      <c r="BR29" s="63">
        <f t="shared" si="74"/>
        <v>1694026.2789518682</v>
      </c>
      <c r="BS29" s="63">
        <f t="shared" si="74"/>
        <v>1748235.1198783279</v>
      </c>
      <c r="BT29" s="63">
        <f t="shared" si="74"/>
        <v>1804178.6437144345</v>
      </c>
      <c r="BU29" s="63">
        <f t="shared" si="74"/>
        <v>1861912.3603132963</v>
      </c>
      <c r="BV29" s="63">
        <f t="shared" si="74"/>
        <v>1921493.5558433218</v>
      </c>
      <c r="BW29" s="63">
        <f t="shared" si="74"/>
        <v>1982981.3496303081</v>
      </c>
      <c r="BX29" s="63">
        <f t="shared" si="74"/>
        <v>2046436.752818478</v>
      </c>
      <c r="BY29" s="63">
        <f t="shared" si="74"/>
        <v>2111922.7289086692</v>
      </c>
      <c r="BZ29" s="63">
        <f t="shared" si="74"/>
        <v>2179504.2562337467</v>
      </c>
      <c r="CA29" s="63">
        <f t="shared" si="74"/>
        <v>2249248.3924332266</v>
      </c>
      <c r="CB29" s="63">
        <f t="shared" si="74"/>
        <v>2321224.3409910901</v>
      </c>
      <c r="CC29" s="63">
        <f t="shared" si="74"/>
        <v>2395503.5199028049</v>
      </c>
      <c r="CD29" s="63">
        <f t="shared" si="74"/>
        <v>2472159.6325396947</v>
      </c>
      <c r="CE29" s="63">
        <f t="shared" si="74"/>
        <v>2551268.740780965</v>
      </c>
      <c r="CF29" s="63">
        <f t="shared" si="74"/>
        <v>2632909.3404859561</v>
      </c>
      <c r="CG29" s="63">
        <f t="shared" si="74"/>
        <v>2717162.4393815068</v>
      </c>
      <c r="CH29" s="63">
        <f t="shared" si="74"/>
        <v>2804111.6374417152</v>
      </c>
      <c r="CI29" s="63">
        <f t="shared" si="74"/>
        <v>2893843.2098398502</v>
      </c>
      <c r="CJ29" s="63">
        <f t="shared" si="74"/>
        <v>2986446.1925547253</v>
      </c>
      <c r="CK29" s="63">
        <f t="shared" si="74"/>
        <v>3082012.4707164764</v>
      </c>
      <c r="CL29" s="63">
        <f t="shared" si="74"/>
        <v>3180636.8697794038</v>
      </c>
      <c r="CM29" s="63">
        <f t="shared" si="74"/>
        <v>3282417.2496123449</v>
      </c>
      <c r="CN29" s="63">
        <f t="shared" si="74"/>
        <v>3387454.6015999401</v>
      </c>
      <c r="CO29" s="63">
        <f t="shared" si="74"/>
        <v>3495853.1488511381</v>
      </c>
      <c r="CP29" s="63">
        <f t="shared" si="74"/>
        <v>3607720.4496143744</v>
      </c>
      <c r="CQ29" s="63">
        <f t="shared" si="74"/>
        <v>3723167.5040020347</v>
      </c>
      <c r="CR29" s="63">
        <f t="shared" si="74"/>
        <v>3842308.8641300998</v>
      </c>
      <c r="CS29" s="63">
        <f t="shared" si="74"/>
        <v>3965262.747782263</v>
      </c>
      <c r="CT29" s="63">
        <f t="shared" si="74"/>
        <v>4092151.1557112955</v>
      </c>
      <c r="CU29" s="63">
        <f t="shared" si="74"/>
        <v>4223099.9926940575</v>
      </c>
      <c r="CV29" s="63">
        <f t="shared" si="74"/>
        <v>4358239.1924602678</v>
      </c>
      <c r="CW29" s="63">
        <f t="shared" si="74"/>
        <v>4497702.8466189969</v>
      </c>
      <c r="CX29" s="63">
        <f t="shared" si="74"/>
        <v>4641629.3377108052</v>
      </c>
      <c r="CY29" s="63">
        <f t="shared" si="74"/>
        <v>4790161.4765175516</v>
      </c>
      <c r="CZ29" s="63">
        <f t="shared" si="74"/>
        <v>4943446.6437661136</v>
      </c>
      <c r="DA29" s="63">
        <f t="shared" si="74"/>
        <v>5101636.9363666298</v>
      </c>
      <c r="DB29" s="63">
        <f t="shared" si="74"/>
        <v>5264889.3183303624</v>
      </c>
      <c r="DC29" s="63">
        <f t="shared" si="74"/>
        <v>5433365.7765169339</v>
      </c>
      <c r="DD29" s="63">
        <f t="shared" si="74"/>
        <v>5607233.4813654758</v>
      </c>
      <c r="DE29" s="63">
        <f t="shared" si="74"/>
        <v>5786664.9527691714</v>
      </c>
      <c r="DF29" s="63">
        <f t="shared" si="74"/>
        <v>5971838.2312577851</v>
      </c>
      <c r="DG29" s="63">
        <f t="shared" si="74"/>
        <v>6162937.0546580348</v>
      </c>
      <c r="DH29" s="63">
        <f t="shared" si="74"/>
        <v>6360151.0404070923</v>
      </c>
      <c r="DI29" s="63">
        <f t="shared" si="74"/>
        <v>6563675.8737001196</v>
      </c>
      <c r="DJ29" s="63">
        <f t="shared" si="74"/>
        <v>6773713.5016585235</v>
      </c>
    </row>
    <row r="30" spans="1:115" x14ac:dyDescent="0.2">
      <c r="A30" s="9" t="s">
        <v>58</v>
      </c>
      <c r="B30" s="7" t="str">
        <f t="shared" ref="B30:AF30" si="75">B7</f>
        <v>Plates</v>
      </c>
      <c r="C30" s="14" t="str">
        <f t="shared" si="75"/>
        <v>t/a</v>
      </c>
      <c r="D30" s="63">
        <f t="shared" si="75"/>
        <v>58734.792097524623</v>
      </c>
      <c r="E30" s="63">
        <f t="shared" si="75"/>
        <v>58697.566003793792</v>
      </c>
      <c r="F30" s="63">
        <f t="shared" si="75"/>
        <v>59609.945257929103</v>
      </c>
      <c r="G30" s="63">
        <f t="shared" si="75"/>
        <v>60700.923072559373</v>
      </c>
      <c r="H30" s="63">
        <f t="shared" si="75"/>
        <v>61633.462490791506</v>
      </c>
      <c r="I30" s="63">
        <f t="shared" si="75"/>
        <v>72543.792821121839</v>
      </c>
      <c r="J30" s="63">
        <f t="shared" si="75"/>
        <v>77060.088257662675</v>
      </c>
      <c r="K30" s="63">
        <f t="shared" si="75"/>
        <v>81774.591017437269</v>
      </c>
      <c r="L30" s="63">
        <f t="shared" si="75"/>
        <v>85175.000952329967</v>
      </c>
      <c r="M30" s="63">
        <f t="shared" si="75"/>
        <v>85610.183802266911</v>
      </c>
      <c r="N30" s="63">
        <f t="shared" si="75"/>
        <v>98045.67725589218</v>
      </c>
      <c r="O30" s="63">
        <f t="shared" si="75"/>
        <v>106990.16018138667</v>
      </c>
      <c r="P30" s="63">
        <f t="shared" si="75"/>
        <v>110509.43378052625</v>
      </c>
      <c r="Q30" s="63">
        <f t="shared" si="75"/>
        <v>118459.35425644973</v>
      </c>
      <c r="R30" s="63">
        <f t="shared" si="75"/>
        <v>121577.95324013411</v>
      </c>
      <c r="S30" s="63">
        <f t="shared" si="75"/>
        <v>133007.04773513254</v>
      </c>
      <c r="T30" s="63">
        <f t="shared" si="75"/>
        <v>144761.71197413141</v>
      </c>
      <c r="U30" s="63">
        <f t="shared" si="75"/>
        <v>156603.28146041138</v>
      </c>
      <c r="V30" s="63">
        <f t="shared" si="75"/>
        <v>153209.5589267842</v>
      </c>
      <c r="W30" s="63">
        <f t="shared" si="75"/>
        <v>140454.97386155484</v>
      </c>
      <c r="X30" s="63">
        <f t="shared" si="75"/>
        <v>163121.20687547329</v>
      </c>
      <c r="Y30" s="63">
        <f t="shared" si="75"/>
        <v>206286.84051924857</v>
      </c>
      <c r="Z30" s="63">
        <f t="shared" si="75"/>
        <v>236401.14371154556</v>
      </c>
      <c r="AA30" s="63">
        <f t="shared" si="75"/>
        <v>280664.83034684893</v>
      </c>
      <c r="AB30" s="63">
        <f t="shared" si="75"/>
        <v>260881.50901468424</v>
      </c>
      <c r="AC30" s="63">
        <f t="shared" si="75"/>
        <v>242482.51465524611</v>
      </c>
      <c r="AD30" s="63">
        <f t="shared" si="75"/>
        <v>220815.21557548322</v>
      </c>
      <c r="AE30" s="63">
        <f t="shared" si="75"/>
        <v>227676.04299711995</v>
      </c>
      <c r="AF30" s="63">
        <f t="shared" si="75"/>
        <v>252743.24240575978</v>
      </c>
      <c r="AG30" s="63">
        <f t="shared" si="69"/>
        <v>284397.6680769471</v>
      </c>
      <c r="AH30" s="63">
        <f t="shared" si="66"/>
        <v>293498.39345540939</v>
      </c>
      <c r="AI30" s="63">
        <f t="shared" si="66"/>
        <v>302890.34204598248</v>
      </c>
      <c r="AJ30" s="63">
        <f t="shared" si="66"/>
        <v>312582.83299145394</v>
      </c>
      <c r="AK30" s="63">
        <f t="shared" si="66"/>
        <v>322585.48364718049</v>
      </c>
      <c r="AL30" s="63">
        <f t="shared" si="66"/>
        <v>332908.21912389027</v>
      </c>
      <c r="AM30" s="63">
        <f t="shared" si="66"/>
        <v>343561.28213585477</v>
      </c>
      <c r="AN30" s="63">
        <f t="shared" si="66"/>
        <v>354555.24316420214</v>
      </c>
      <c r="AO30" s="63">
        <f t="shared" si="66"/>
        <v>365901.01094545663</v>
      </c>
      <c r="AP30" s="63">
        <f t="shared" si="66"/>
        <v>377609.84329571127</v>
      </c>
      <c r="AQ30" s="63">
        <f t="shared" si="66"/>
        <v>389693.35828117403</v>
      </c>
      <c r="AR30" s="63">
        <f t="shared" si="66"/>
        <v>402163.54574617161</v>
      </c>
      <c r="AS30" s="63">
        <f t="shared" si="66"/>
        <v>415032.77921004914</v>
      </c>
      <c r="AT30" s="63">
        <f t="shared" si="66"/>
        <v>428313.8281447707</v>
      </c>
      <c r="AU30" s="63">
        <f t="shared" si="66"/>
        <v>442019.8706454034</v>
      </c>
      <c r="AV30" s="63">
        <f t="shared" si="66"/>
        <v>456164.50650605629</v>
      </c>
      <c r="AW30" s="63">
        <f t="shared" si="66"/>
        <v>470761.7707142501</v>
      </c>
      <c r="AX30" s="63">
        <f t="shared" si="66"/>
        <v>485826.14737710613</v>
      </c>
      <c r="AY30" s="63">
        <f t="shared" si="66"/>
        <v>501372.58409317356</v>
      </c>
      <c r="AZ30" s="63">
        <f t="shared" si="66"/>
        <v>517416.50678415515</v>
      </c>
      <c r="BA30" s="63">
        <f t="shared" si="66"/>
        <v>533973.83500124817</v>
      </c>
      <c r="BB30" s="63">
        <f t="shared" si="66"/>
        <v>551060.99772128812</v>
      </c>
      <c r="BC30" s="63">
        <f t="shared" si="66"/>
        <v>568694.94964836934</v>
      </c>
      <c r="BD30" s="63">
        <f t="shared" si="66"/>
        <v>586893.18803711713</v>
      </c>
      <c r="BE30" s="63">
        <f t="shared" si="66"/>
        <v>605673.77005430486</v>
      </c>
      <c r="BF30" s="63">
        <f t="shared" si="66"/>
        <v>625055.33069604263</v>
      </c>
      <c r="BG30" s="63">
        <f t="shared" si="66"/>
        <v>645057.101278316</v>
      </c>
      <c r="BH30" s="63">
        <f t="shared" si="66"/>
        <v>665698.92851922207</v>
      </c>
      <c r="BI30" s="63">
        <f t="shared" si="66"/>
        <v>687001.29423183715</v>
      </c>
      <c r="BJ30" s="63">
        <f t="shared" si="66"/>
        <v>708985.335647256</v>
      </c>
      <c r="BK30" s="63">
        <f t="shared" si="66"/>
        <v>731672.86638796818</v>
      </c>
      <c r="BL30" s="63">
        <f t="shared" si="66"/>
        <v>755086.39811238321</v>
      </c>
      <c r="BM30" s="63">
        <f t="shared" ref="BM30:DJ30" si="76">BM113</f>
        <v>779249.16285197949</v>
      </c>
      <c r="BN30" s="63">
        <f t="shared" si="76"/>
        <v>804185.13606324291</v>
      </c>
      <c r="BO30" s="63">
        <f t="shared" si="76"/>
        <v>829919.06041726668</v>
      </c>
      <c r="BP30" s="63">
        <f t="shared" si="76"/>
        <v>856476.47035061929</v>
      </c>
      <c r="BQ30" s="63">
        <f t="shared" si="76"/>
        <v>883883.71740183909</v>
      </c>
      <c r="BR30" s="63">
        <f t="shared" si="76"/>
        <v>912167.996358698</v>
      </c>
      <c r="BS30" s="63">
        <f t="shared" si="76"/>
        <v>941357.37224217632</v>
      </c>
      <c r="BT30" s="63">
        <f t="shared" si="76"/>
        <v>971480.80815392605</v>
      </c>
      <c r="BU30" s="63">
        <f t="shared" si="76"/>
        <v>1002568.1940148517</v>
      </c>
      <c r="BV30" s="63">
        <f t="shared" si="76"/>
        <v>1034650.376223327</v>
      </c>
      <c r="BW30" s="63">
        <f t="shared" si="76"/>
        <v>1067759.1882624736</v>
      </c>
      <c r="BX30" s="63">
        <f t="shared" si="76"/>
        <v>1101927.4822868728</v>
      </c>
      <c r="BY30" s="63">
        <f t="shared" si="76"/>
        <v>1137189.1617200528</v>
      </c>
      <c r="BZ30" s="63">
        <f t="shared" si="76"/>
        <v>1173579.2148950945</v>
      </c>
      <c r="CA30" s="63">
        <f t="shared" si="76"/>
        <v>1211133.7497717375</v>
      </c>
      <c r="CB30" s="63">
        <f t="shared" si="76"/>
        <v>1249890.0297644332</v>
      </c>
      <c r="CC30" s="63">
        <f t="shared" si="76"/>
        <v>1289886.5107168951</v>
      </c>
      <c r="CD30" s="63">
        <f t="shared" si="76"/>
        <v>1331162.8790598358</v>
      </c>
      <c r="CE30" s="63">
        <f t="shared" si="76"/>
        <v>1373760.0911897505</v>
      </c>
      <c r="CF30" s="63">
        <f t="shared" si="76"/>
        <v>1417720.4141078226</v>
      </c>
      <c r="CG30" s="63">
        <f t="shared" si="76"/>
        <v>1463087.467359273</v>
      </c>
      <c r="CH30" s="63">
        <f t="shared" si="76"/>
        <v>1509906.2663147699</v>
      </c>
      <c r="CI30" s="63">
        <f t="shared" si="76"/>
        <v>1558223.2668368425</v>
      </c>
      <c r="CJ30" s="63">
        <f t="shared" si="76"/>
        <v>1608086.4113756216</v>
      </c>
      <c r="CK30" s="63">
        <f t="shared" si="76"/>
        <v>1659545.1765396416</v>
      </c>
      <c r="CL30" s="63">
        <f t="shared" si="76"/>
        <v>1712650.6221889101</v>
      </c>
      <c r="CM30" s="63">
        <f t="shared" si="76"/>
        <v>1767455.4420989554</v>
      </c>
      <c r="CN30" s="63">
        <f t="shared" si="76"/>
        <v>1824014.0162461221</v>
      </c>
      <c r="CO30" s="63">
        <f t="shared" si="76"/>
        <v>1882382.4647659981</v>
      </c>
      <c r="CP30" s="63">
        <f t="shared" si="76"/>
        <v>1942618.7036385101</v>
      </c>
      <c r="CQ30" s="63">
        <f t="shared" si="76"/>
        <v>2004782.5021549424</v>
      </c>
      <c r="CR30" s="63">
        <f t="shared" si="76"/>
        <v>2068935.5422239006</v>
      </c>
      <c r="CS30" s="63">
        <f t="shared" si="76"/>
        <v>2135141.4795750654</v>
      </c>
      <c r="CT30" s="63">
        <f t="shared" si="76"/>
        <v>2203466.0069214674</v>
      </c>
      <c r="CU30" s="63">
        <f t="shared" si="76"/>
        <v>2273976.9191429545</v>
      </c>
      <c r="CV30" s="63">
        <f t="shared" si="76"/>
        <v>2346744.180555529</v>
      </c>
      <c r="CW30" s="63">
        <f t="shared" si="76"/>
        <v>2421839.9943333059</v>
      </c>
      <c r="CX30" s="63">
        <f t="shared" si="76"/>
        <v>2499338.8741519717</v>
      </c>
      <c r="CY30" s="63">
        <f t="shared" si="76"/>
        <v>2579317.7181248348</v>
      </c>
      <c r="CZ30" s="63">
        <f t="shared" si="76"/>
        <v>2661855.8851048294</v>
      </c>
      <c r="DA30" s="63">
        <f t="shared" si="76"/>
        <v>2747035.273428184</v>
      </c>
      <c r="DB30" s="63">
        <f t="shared" si="76"/>
        <v>2834940.4021778861</v>
      </c>
      <c r="DC30" s="63">
        <f t="shared" si="76"/>
        <v>2925658.4950475786</v>
      </c>
      <c r="DD30" s="63">
        <f t="shared" si="76"/>
        <v>3019279.5668891012</v>
      </c>
      <c r="DE30" s="63">
        <f t="shared" si="76"/>
        <v>3115896.5130295525</v>
      </c>
      <c r="DF30" s="63">
        <f t="shared" si="76"/>
        <v>3215605.2014464983</v>
      </c>
      <c r="DG30" s="63">
        <f t="shared" si="76"/>
        <v>3318504.5678927861</v>
      </c>
      <c r="DH30" s="63">
        <f t="shared" si="76"/>
        <v>3424696.7140653552</v>
      </c>
      <c r="DI30" s="63">
        <f t="shared" si="76"/>
        <v>3534287.0089154467</v>
      </c>
      <c r="DJ30" s="63">
        <f t="shared" si="76"/>
        <v>3647384.193200741</v>
      </c>
    </row>
    <row r="31" spans="1:115" x14ac:dyDescent="0.2">
      <c r="A31" s="9" t="s">
        <v>58</v>
      </c>
      <c r="B31" s="7" t="str">
        <f t="shared" ref="B31:AF31" si="77">B8</f>
        <v>Chassis Parts</v>
      </c>
      <c r="C31" s="14" t="str">
        <f t="shared" si="77"/>
        <v>t/a</v>
      </c>
      <c r="D31" s="63">
        <f t="shared" si="77"/>
        <v>41953.422926803301</v>
      </c>
      <c r="E31" s="63">
        <f t="shared" si="77"/>
        <v>41926.832859852708</v>
      </c>
      <c r="F31" s="63">
        <f t="shared" si="77"/>
        <v>42578.532327092216</v>
      </c>
      <c r="G31" s="63">
        <f t="shared" si="77"/>
        <v>43357.802194685268</v>
      </c>
      <c r="H31" s="63">
        <f t="shared" si="77"/>
        <v>44023.901779136788</v>
      </c>
      <c r="I31" s="63">
        <f t="shared" si="77"/>
        <v>51816.994872229887</v>
      </c>
      <c r="J31" s="63">
        <f t="shared" si="77"/>
        <v>55042.920184044764</v>
      </c>
      <c r="K31" s="63">
        <f t="shared" si="77"/>
        <v>58410.422155312335</v>
      </c>
      <c r="L31" s="63">
        <f t="shared" si="77"/>
        <v>60839.286394521398</v>
      </c>
      <c r="M31" s="63">
        <f t="shared" si="77"/>
        <v>61150.131287333497</v>
      </c>
      <c r="N31" s="63">
        <f t="shared" si="77"/>
        <v>70032.626611351545</v>
      </c>
      <c r="O31" s="63">
        <f t="shared" si="77"/>
        <v>76421.542986704764</v>
      </c>
      <c r="P31" s="63">
        <f t="shared" si="77"/>
        <v>78935.30984323303</v>
      </c>
      <c r="Q31" s="63">
        <f t="shared" si="77"/>
        <v>84613.824468892664</v>
      </c>
      <c r="R31" s="63">
        <f t="shared" si="77"/>
        <v>86841.395171524375</v>
      </c>
      <c r="S31" s="63">
        <f t="shared" si="77"/>
        <v>95005.034096523232</v>
      </c>
      <c r="T31" s="63">
        <f t="shared" si="77"/>
        <v>103401.22283866529</v>
      </c>
      <c r="U31" s="63">
        <f t="shared" si="77"/>
        <v>111859.48675743671</v>
      </c>
      <c r="V31" s="63">
        <f t="shared" si="77"/>
        <v>109435.39923341729</v>
      </c>
      <c r="W31" s="63">
        <f t="shared" si="77"/>
        <v>100324.98132968202</v>
      </c>
      <c r="X31" s="63">
        <f t="shared" si="77"/>
        <v>116515.14776819521</v>
      </c>
      <c r="Y31" s="63">
        <f t="shared" si="77"/>
        <v>147347.74322803467</v>
      </c>
      <c r="Z31" s="63">
        <f t="shared" si="77"/>
        <v>168857.95979396111</v>
      </c>
      <c r="AA31" s="63">
        <f t="shared" si="77"/>
        <v>200474.8788191778</v>
      </c>
      <c r="AB31" s="63">
        <f t="shared" si="77"/>
        <v>186343.93501048873</v>
      </c>
      <c r="AC31" s="63">
        <f t="shared" si="77"/>
        <v>173201.79618231865</v>
      </c>
      <c r="AD31" s="63">
        <f t="shared" si="77"/>
        <v>157725.153982488</v>
      </c>
      <c r="AE31" s="63">
        <f t="shared" si="77"/>
        <v>162625.74499794282</v>
      </c>
      <c r="AF31" s="63">
        <f t="shared" si="77"/>
        <v>180530.88743268556</v>
      </c>
      <c r="AG31" s="63">
        <f t="shared" si="69"/>
        <v>203141.19148353365</v>
      </c>
      <c r="AH31" s="63">
        <f t="shared" si="66"/>
        <v>209641.70961100672</v>
      </c>
      <c r="AI31" s="63">
        <f t="shared" si="66"/>
        <v>216350.24431855895</v>
      </c>
      <c r="AJ31" s="63">
        <f t="shared" si="66"/>
        <v>223273.45213675284</v>
      </c>
      <c r="AK31" s="63">
        <f t="shared" si="66"/>
        <v>230418.20260512893</v>
      </c>
      <c r="AL31" s="63">
        <f t="shared" si="66"/>
        <v>237791.58508849307</v>
      </c>
      <c r="AM31" s="63">
        <f t="shared" si="66"/>
        <v>245400.91581132484</v>
      </c>
      <c r="AN31" s="63">
        <f t="shared" si="66"/>
        <v>253253.74511728724</v>
      </c>
      <c r="AO31" s="63">
        <f t="shared" si="66"/>
        <v>261357.86496104044</v>
      </c>
      <c r="AP31" s="63">
        <f t="shared" si="66"/>
        <v>269721.31663979375</v>
      </c>
      <c r="AQ31" s="63">
        <f t="shared" si="66"/>
        <v>278352.39877226716</v>
      </c>
      <c r="AR31" s="63">
        <f t="shared" si="66"/>
        <v>287259.67553297972</v>
      </c>
      <c r="AS31" s="63">
        <f t="shared" si="66"/>
        <v>296451.98515003506</v>
      </c>
      <c r="AT31" s="63">
        <f t="shared" si="66"/>
        <v>305938.4486748362</v>
      </c>
      <c r="AU31" s="63">
        <f t="shared" si="66"/>
        <v>315728.47903243097</v>
      </c>
      <c r="AV31" s="63">
        <f t="shared" si="66"/>
        <v>325831.7903614688</v>
      </c>
      <c r="AW31" s="63">
        <f t="shared" si="66"/>
        <v>336258.40765303583</v>
      </c>
      <c r="AX31" s="63">
        <f t="shared" si="66"/>
        <v>347018.676697933</v>
      </c>
      <c r="AY31" s="63">
        <f t="shared" si="66"/>
        <v>358123.27435226686</v>
      </c>
      <c r="AZ31" s="63">
        <f t="shared" si="66"/>
        <v>369583.2191315394</v>
      </c>
      <c r="BA31" s="63">
        <f t="shared" si="66"/>
        <v>381409.88214374869</v>
      </c>
      <c r="BB31" s="63">
        <f t="shared" si="66"/>
        <v>393614.99837234867</v>
      </c>
      <c r="BC31" s="63">
        <f t="shared" si="66"/>
        <v>406210.67832026386</v>
      </c>
      <c r="BD31" s="63">
        <f t="shared" si="66"/>
        <v>419209.42002651229</v>
      </c>
      <c r="BE31" s="63">
        <f t="shared" si="66"/>
        <v>432624.1214673607</v>
      </c>
      <c r="BF31" s="63">
        <f t="shared" si="66"/>
        <v>446468.09335431625</v>
      </c>
      <c r="BG31" s="63">
        <f t="shared" si="66"/>
        <v>460755.07234165439</v>
      </c>
      <c r="BH31" s="63">
        <f t="shared" si="66"/>
        <v>475499.23465658736</v>
      </c>
      <c r="BI31" s="63">
        <f t="shared" si="66"/>
        <v>490715.2101655982</v>
      </c>
      <c r="BJ31" s="63">
        <f t="shared" si="66"/>
        <v>506418.09689089737</v>
      </c>
      <c r="BK31" s="63">
        <f t="shared" si="66"/>
        <v>522623.47599140613</v>
      </c>
      <c r="BL31" s="63">
        <f t="shared" si="66"/>
        <v>539347.42722313118</v>
      </c>
      <c r="BM31" s="63">
        <f t="shared" ref="BM31:DJ31" si="78">BM114</f>
        <v>556606.54489427141</v>
      </c>
      <c r="BN31" s="63">
        <f t="shared" si="78"/>
        <v>574417.95433088811</v>
      </c>
      <c r="BO31" s="63">
        <f t="shared" si="78"/>
        <v>592799.32886947657</v>
      </c>
      <c r="BP31" s="63">
        <f t="shared" si="78"/>
        <v>611768.90739329986</v>
      </c>
      <c r="BQ31" s="63">
        <f t="shared" si="78"/>
        <v>631345.51242988545</v>
      </c>
      <c r="BR31" s="63">
        <f t="shared" si="78"/>
        <v>651548.56882764178</v>
      </c>
      <c r="BS31" s="63">
        <f t="shared" si="78"/>
        <v>672398.12303012633</v>
      </c>
      <c r="BT31" s="63">
        <f t="shared" si="78"/>
        <v>693914.86296709033</v>
      </c>
      <c r="BU31" s="63">
        <f t="shared" si="78"/>
        <v>716120.1385820373</v>
      </c>
      <c r="BV31" s="63">
        <f t="shared" si="78"/>
        <v>739035.98301666253</v>
      </c>
      <c r="BW31" s="63">
        <f t="shared" si="78"/>
        <v>762685.13447319577</v>
      </c>
      <c r="BX31" s="63">
        <f t="shared" si="78"/>
        <v>787091.058776338</v>
      </c>
      <c r="BY31" s="63">
        <f t="shared" si="78"/>
        <v>812277.97265718086</v>
      </c>
      <c r="BZ31" s="63">
        <f t="shared" si="78"/>
        <v>838270.8677822107</v>
      </c>
      <c r="CA31" s="63">
        <f t="shared" si="78"/>
        <v>865095.53555124148</v>
      </c>
      <c r="CB31" s="63">
        <f t="shared" si="78"/>
        <v>892778.59268888121</v>
      </c>
      <c r="CC31" s="63">
        <f t="shared" si="78"/>
        <v>921347.50765492546</v>
      </c>
      <c r="CD31" s="63">
        <f t="shared" si="78"/>
        <v>950830.62789988308</v>
      </c>
      <c r="CE31" s="63">
        <f t="shared" si="78"/>
        <v>981257.20799267932</v>
      </c>
      <c r="CF31" s="63">
        <f t="shared" si="78"/>
        <v>1012657.4386484451</v>
      </c>
      <c r="CG31" s="63">
        <f t="shared" si="78"/>
        <v>1045062.4766851953</v>
      </c>
      <c r="CH31" s="63">
        <f t="shared" si="78"/>
        <v>1078504.4759391216</v>
      </c>
      <c r="CI31" s="63">
        <f t="shared" si="78"/>
        <v>1113016.6191691735</v>
      </c>
      <c r="CJ31" s="63">
        <f t="shared" si="78"/>
        <v>1148633.1509825871</v>
      </c>
      <c r="CK31" s="63">
        <f t="shared" si="78"/>
        <v>1185389.41181403</v>
      </c>
      <c r="CL31" s="63">
        <f t="shared" si="78"/>
        <v>1223321.872992079</v>
      </c>
      <c r="CM31" s="63">
        <f t="shared" si="78"/>
        <v>1262468.1729278255</v>
      </c>
      <c r="CN31" s="63">
        <f t="shared" si="78"/>
        <v>1302867.1544615158</v>
      </c>
      <c r="CO31" s="63">
        <f t="shared" si="78"/>
        <v>1344558.9034042843</v>
      </c>
      <c r="CP31" s="63">
        <f t="shared" si="78"/>
        <v>1387584.7883132214</v>
      </c>
      <c r="CQ31" s="63">
        <f t="shared" si="78"/>
        <v>1431987.5015392445</v>
      </c>
      <c r="CR31" s="63">
        <f t="shared" si="78"/>
        <v>1477811.1015885004</v>
      </c>
      <c r="CS31" s="63">
        <f t="shared" si="78"/>
        <v>1525101.0568393325</v>
      </c>
      <c r="CT31" s="63">
        <f t="shared" si="78"/>
        <v>1573904.2906581911</v>
      </c>
      <c r="CU31" s="63">
        <f t="shared" si="78"/>
        <v>1624269.2279592531</v>
      </c>
      <c r="CV31" s="63">
        <f t="shared" si="78"/>
        <v>1676245.8432539492</v>
      </c>
      <c r="CW31" s="63">
        <f t="shared" si="78"/>
        <v>1729885.7102380756</v>
      </c>
      <c r="CX31" s="63">
        <f t="shared" si="78"/>
        <v>1785242.0529656941</v>
      </c>
      <c r="CY31" s="63">
        <f t="shared" si="78"/>
        <v>1842369.7986605964</v>
      </c>
      <c r="CZ31" s="63">
        <f t="shared" si="78"/>
        <v>1901325.6322177355</v>
      </c>
      <c r="DA31" s="63">
        <f t="shared" si="78"/>
        <v>1962168.0524487032</v>
      </c>
      <c r="DB31" s="63">
        <f t="shared" si="78"/>
        <v>2024957.4301270617</v>
      </c>
      <c r="DC31" s="63">
        <f t="shared" si="78"/>
        <v>2089756.0678911277</v>
      </c>
      <c r="DD31" s="63">
        <f t="shared" si="78"/>
        <v>2156628.2620636439</v>
      </c>
      <c r="DE31" s="63">
        <f t="shared" si="78"/>
        <v>2225640.3664496806</v>
      </c>
      <c r="DF31" s="63">
        <f t="shared" si="78"/>
        <v>2296860.8581760703</v>
      </c>
      <c r="DG31" s="63">
        <f t="shared" si="78"/>
        <v>2370360.4056377048</v>
      </c>
      <c r="DH31" s="63">
        <f t="shared" si="78"/>
        <v>2446211.9386181114</v>
      </c>
      <c r="DI31" s="63">
        <f t="shared" si="78"/>
        <v>2524490.7206538911</v>
      </c>
      <c r="DJ31" s="63">
        <f t="shared" si="78"/>
        <v>2605274.4237148156</v>
      </c>
    </row>
    <row r="32" spans="1:115" x14ac:dyDescent="0.2">
      <c r="A32" s="9" t="s">
        <v>58</v>
      </c>
      <c r="B32" s="7" t="str">
        <f t="shared" ref="B32:AF32" si="79">B9</f>
        <v>Steel frames for other Transport eq.</v>
      </c>
      <c r="C32" s="14" t="str">
        <f t="shared" si="79"/>
        <v>t/a</v>
      </c>
      <c r="D32" s="63">
        <f t="shared" si="79"/>
        <v>41953.422926803301</v>
      </c>
      <c r="E32" s="63">
        <f t="shared" si="79"/>
        <v>41926.832859852708</v>
      </c>
      <c r="F32" s="63">
        <f t="shared" si="79"/>
        <v>42578.532327092216</v>
      </c>
      <c r="G32" s="63">
        <f t="shared" si="79"/>
        <v>43357.802194685268</v>
      </c>
      <c r="H32" s="63">
        <f t="shared" si="79"/>
        <v>44023.901779136788</v>
      </c>
      <c r="I32" s="63">
        <f t="shared" si="79"/>
        <v>51816.994872229887</v>
      </c>
      <c r="J32" s="63">
        <f t="shared" si="79"/>
        <v>55042.920184044764</v>
      </c>
      <c r="K32" s="63">
        <f t="shared" si="79"/>
        <v>58410.422155312335</v>
      </c>
      <c r="L32" s="63">
        <f t="shared" si="79"/>
        <v>60839.286394521398</v>
      </c>
      <c r="M32" s="63">
        <f t="shared" si="79"/>
        <v>61150.131287333497</v>
      </c>
      <c r="N32" s="63">
        <f t="shared" si="79"/>
        <v>70032.626611351545</v>
      </c>
      <c r="O32" s="63">
        <f t="shared" si="79"/>
        <v>76421.542986704764</v>
      </c>
      <c r="P32" s="63">
        <f t="shared" si="79"/>
        <v>78935.30984323303</v>
      </c>
      <c r="Q32" s="63">
        <f t="shared" si="79"/>
        <v>84613.824468892664</v>
      </c>
      <c r="R32" s="63">
        <f t="shared" si="79"/>
        <v>86841.395171524375</v>
      </c>
      <c r="S32" s="63">
        <f t="shared" si="79"/>
        <v>95005.034096523232</v>
      </c>
      <c r="T32" s="63">
        <f t="shared" si="79"/>
        <v>103401.22283866529</v>
      </c>
      <c r="U32" s="63">
        <f t="shared" si="79"/>
        <v>111859.48675743671</v>
      </c>
      <c r="V32" s="63">
        <f t="shared" si="79"/>
        <v>109435.39923341729</v>
      </c>
      <c r="W32" s="63">
        <f t="shared" si="79"/>
        <v>100324.98132968202</v>
      </c>
      <c r="X32" s="63">
        <f t="shared" si="79"/>
        <v>116515.14776819521</v>
      </c>
      <c r="Y32" s="63">
        <f t="shared" si="79"/>
        <v>147347.74322803467</v>
      </c>
      <c r="Z32" s="63">
        <f t="shared" si="79"/>
        <v>168857.95979396111</v>
      </c>
      <c r="AA32" s="63">
        <f t="shared" si="79"/>
        <v>200474.8788191778</v>
      </c>
      <c r="AB32" s="63">
        <f t="shared" si="79"/>
        <v>186343.93501048873</v>
      </c>
      <c r="AC32" s="63">
        <f t="shared" si="79"/>
        <v>173201.79618231865</v>
      </c>
      <c r="AD32" s="63">
        <f t="shared" si="79"/>
        <v>157725.153982488</v>
      </c>
      <c r="AE32" s="63">
        <f t="shared" si="79"/>
        <v>162625.74499794282</v>
      </c>
      <c r="AF32" s="63">
        <f t="shared" si="79"/>
        <v>180530.88743268556</v>
      </c>
      <c r="AG32" s="63">
        <f t="shared" si="69"/>
        <v>203141.19148353365</v>
      </c>
      <c r="AH32" s="63">
        <f t="shared" si="66"/>
        <v>209641.70961100672</v>
      </c>
      <c r="AI32" s="63">
        <f t="shared" si="66"/>
        <v>216350.24431855895</v>
      </c>
      <c r="AJ32" s="63">
        <f t="shared" si="66"/>
        <v>223273.45213675284</v>
      </c>
      <c r="AK32" s="63">
        <f t="shared" si="66"/>
        <v>230418.20260512893</v>
      </c>
      <c r="AL32" s="63">
        <f t="shared" si="66"/>
        <v>237791.58508849307</v>
      </c>
      <c r="AM32" s="63">
        <f t="shared" si="66"/>
        <v>245400.91581132484</v>
      </c>
      <c r="AN32" s="63">
        <f t="shared" si="66"/>
        <v>253253.74511728724</v>
      </c>
      <c r="AO32" s="63">
        <f t="shared" si="66"/>
        <v>261357.86496104044</v>
      </c>
      <c r="AP32" s="63">
        <f t="shared" si="66"/>
        <v>269721.31663979375</v>
      </c>
      <c r="AQ32" s="63">
        <f t="shared" si="66"/>
        <v>278352.39877226716</v>
      </c>
      <c r="AR32" s="63">
        <f t="shared" si="66"/>
        <v>287259.67553297972</v>
      </c>
      <c r="AS32" s="63">
        <f t="shared" si="66"/>
        <v>296451.98515003506</v>
      </c>
      <c r="AT32" s="63">
        <f t="shared" si="66"/>
        <v>305938.4486748362</v>
      </c>
      <c r="AU32" s="63">
        <f t="shared" si="66"/>
        <v>315728.47903243097</v>
      </c>
      <c r="AV32" s="63">
        <f t="shared" si="66"/>
        <v>325831.7903614688</v>
      </c>
      <c r="AW32" s="63">
        <f t="shared" si="66"/>
        <v>336258.40765303583</v>
      </c>
      <c r="AX32" s="63">
        <f t="shared" si="66"/>
        <v>347018.676697933</v>
      </c>
      <c r="AY32" s="63">
        <f t="shared" si="66"/>
        <v>358123.27435226686</v>
      </c>
      <c r="AZ32" s="63">
        <f t="shared" si="66"/>
        <v>369583.2191315394</v>
      </c>
      <c r="BA32" s="63">
        <f t="shared" si="66"/>
        <v>381409.88214374869</v>
      </c>
      <c r="BB32" s="63">
        <f t="shared" si="66"/>
        <v>393614.99837234867</v>
      </c>
      <c r="BC32" s="63">
        <f t="shared" si="66"/>
        <v>406210.67832026386</v>
      </c>
      <c r="BD32" s="63">
        <f t="shared" si="66"/>
        <v>419209.42002651229</v>
      </c>
      <c r="BE32" s="63">
        <f t="shared" si="66"/>
        <v>432624.1214673607</v>
      </c>
      <c r="BF32" s="63">
        <f t="shared" si="66"/>
        <v>446468.09335431625</v>
      </c>
      <c r="BG32" s="63">
        <f t="shared" si="66"/>
        <v>460755.07234165439</v>
      </c>
      <c r="BH32" s="63">
        <f t="shared" si="66"/>
        <v>475499.23465658736</v>
      </c>
      <c r="BI32" s="63">
        <f t="shared" si="66"/>
        <v>490715.2101655982</v>
      </c>
      <c r="BJ32" s="63">
        <f t="shared" si="66"/>
        <v>506418.09689089737</v>
      </c>
      <c r="BK32" s="63">
        <f t="shared" si="66"/>
        <v>522623.47599140613</v>
      </c>
      <c r="BL32" s="63">
        <f t="shared" si="66"/>
        <v>539347.42722313118</v>
      </c>
      <c r="BM32" s="63">
        <f t="shared" ref="BM32:DJ32" si="80">BM115</f>
        <v>556606.54489427141</v>
      </c>
      <c r="BN32" s="63">
        <f t="shared" si="80"/>
        <v>574417.95433088811</v>
      </c>
      <c r="BO32" s="63">
        <f t="shared" si="80"/>
        <v>592799.32886947657</v>
      </c>
      <c r="BP32" s="63">
        <f t="shared" si="80"/>
        <v>611768.90739329986</v>
      </c>
      <c r="BQ32" s="63">
        <f t="shared" si="80"/>
        <v>631345.51242988545</v>
      </c>
      <c r="BR32" s="63">
        <f t="shared" si="80"/>
        <v>651548.56882764178</v>
      </c>
      <c r="BS32" s="63">
        <f t="shared" si="80"/>
        <v>672398.12303012633</v>
      </c>
      <c r="BT32" s="63">
        <f t="shared" si="80"/>
        <v>693914.86296709033</v>
      </c>
      <c r="BU32" s="63">
        <f t="shared" si="80"/>
        <v>716120.1385820373</v>
      </c>
      <c r="BV32" s="63">
        <f t="shared" si="80"/>
        <v>739035.98301666253</v>
      </c>
      <c r="BW32" s="63">
        <f t="shared" si="80"/>
        <v>762685.13447319577</v>
      </c>
      <c r="BX32" s="63">
        <f t="shared" si="80"/>
        <v>787091.058776338</v>
      </c>
      <c r="BY32" s="63">
        <f t="shared" si="80"/>
        <v>812277.97265718086</v>
      </c>
      <c r="BZ32" s="63">
        <f t="shared" si="80"/>
        <v>838270.8677822107</v>
      </c>
      <c r="CA32" s="63">
        <f t="shared" si="80"/>
        <v>865095.53555124148</v>
      </c>
      <c r="CB32" s="63">
        <f t="shared" si="80"/>
        <v>892778.59268888121</v>
      </c>
      <c r="CC32" s="63">
        <f t="shared" si="80"/>
        <v>921347.50765492546</v>
      </c>
      <c r="CD32" s="63">
        <f t="shared" si="80"/>
        <v>950830.62789988308</v>
      </c>
      <c r="CE32" s="63">
        <f t="shared" si="80"/>
        <v>981257.20799267932</v>
      </c>
      <c r="CF32" s="63">
        <f t="shared" si="80"/>
        <v>1012657.4386484451</v>
      </c>
      <c r="CG32" s="63">
        <f t="shared" si="80"/>
        <v>1045062.4766851953</v>
      </c>
      <c r="CH32" s="63">
        <f t="shared" si="80"/>
        <v>1078504.4759391216</v>
      </c>
      <c r="CI32" s="63">
        <f t="shared" si="80"/>
        <v>1113016.6191691735</v>
      </c>
      <c r="CJ32" s="63">
        <f t="shared" si="80"/>
        <v>1148633.1509825871</v>
      </c>
      <c r="CK32" s="63">
        <f t="shared" si="80"/>
        <v>1185389.41181403</v>
      </c>
      <c r="CL32" s="63">
        <f t="shared" si="80"/>
        <v>1223321.872992079</v>
      </c>
      <c r="CM32" s="63">
        <f t="shared" si="80"/>
        <v>1262468.1729278255</v>
      </c>
      <c r="CN32" s="63">
        <f t="shared" si="80"/>
        <v>1302867.1544615158</v>
      </c>
      <c r="CO32" s="63">
        <f t="shared" si="80"/>
        <v>1344558.9034042843</v>
      </c>
      <c r="CP32" s="63">
        <f t="shared" si="80"/>
        <v>1387584.7883132214</v>
      </c>
      <c r="CQ32" s="63">
        <f t="shared" si="80"/>
        <v>1431987.5015392445</v>
      </c>
      <c r="CR32" s="63">
        <f t="shared" si="80"/>
        <v>1477811.1015885004</v>
      </c>
      <c r="CS32" s="63">
        <f t="shared" si="80"/>
        <v>1525101.0568393325</v>
      </c>
      <c r="CT32" s="63">
        <f t="shared" si="80"/>
        <v>1573904.2906581911</v>
      </c>
      <c r="CU32" s="63">
        <f t="shared" si="80"/>
        <v>1624269.2279592531</v>
      </c>
      <c r="CV32" s="63">
        <f t="shared" si="80"/>
        <v>1676245.8432539492</v>
      </c>
      <c r="CW32" s="63">
        <f t="shared" si="80"/>
        <v>1729885.7102380756</v>
      </c>
      <c r="CX32" s="63">
        <f t="shared" si="80"/>
        <v>1785242.0529656941</v>
      </c>
      <c r="CY32" s="63">
        <f t="shared" si="80"/>
        <v>1842369.7986605964</v>
      </c>
      <c r="CZ32" s="63">
        <f t="shared" si="80"/>
        <v>1901325.6322177355</v>
      </c>
      <c r="DA32" s="63">
        <f t="shared" si="80"/>
        <v>1962168.0524487032</v>
      </c>
      <c r="DB32" s="63">
        <f t="shared" si="80"/>
        <v>2024957.4301270617</v>
      </c>
      <c r="DC32" s="63">
        <f t="shared" si="80"/>
        <v>2089756.0678911277</v>
      </c>
      <c r="DD32" s="63">
        <f t="shared" si="80"/>
        <v>2156628.2620636439</v>
      </c>
      <c r="DE32" s="63">
        <f t="shared" si="80"/>
        <v>2225640.3664496806</v>
      </c>
      <c r="DF32" s="63">
        <f t="shared" si="80"/>
        <v>2296860.8581760703</v>
      </c>
      <c r="DG32" s="63">
        <f t="shared" si="80"/>
        <v>2370360.4056377048</v>
      </c>
      <c r="DH32" s="63">
        <f t="shared" si="80"/>
        <v>2446211.9386181114</v>
      </c>
      <c r="DI32" s="63">
        <f t="shared" si="80"/>
        <v>2524490.7206538911</v>
      </c>
      <c r="DJ32" s="63">
        <f t="shared" si="80"/>
        <v>2605274.4237148156</v>
      </c>
    </row>
    <row r="33" spans="1:115" x14ac:dyDescent="0.2">
      <c r="A33" s="9" t="s">
        <v>58</v>
      </c>
      <c r="B33" s="7" t="str">
        <f t="shared" ref="B33:AF33" si="81">B10</f>
        <v>Leisure eq.</v>
      </c>
      <c r="C33" s="14" t="str">
        <f t="shared" si="81"/>
        <v>t/a</v>
      </c>
      <c r="D33" s="63">
        <f t="shared" si="81"/>
        <v>33562.738341442644</v>
      </c>
      <c r="E33" s="63">
        <f t="shared" si="81"/>
        <v>33541.466287882169</v>
      </c>
      <c r="F33" s="63">
        <f t="shared" si="81"/>
        <v>34062.825861673773</v>
      </c>
      <c r="G33" s="63">
        <f t="shared" si="81"/>
        <v>34686.241755748211</v>
      </c>
      <c r="H33" s="63">
        <f t="shared" si="81"/>
        <v>35219.121423309429</v>
      </c>
      <c r="I33" s="63">
        <f t="shared" si="81"/>
        <v>41453.595897783911</v>
      </c>
      <c r="J33" s="63">
        <f t="shared" si="81"/>
        <v>44034.336147235808</v>
      </c>
      <c r="K33" s="63">
        <f t="shared" si="81"/>
        <v>46728.337724249868</v>
      </c>
      <c r="L33" s="63">
        <f t="shared" si="81"/>
        <v>48671.429115617117</v>
      </c>
      <c r="M33" s="63">
        <f t="shared" si="81"/>
        <v>48920.105029866798</v>
      </c>
      <c r="N33" s="63">
        <f t="shared" si="81"/>
        <v>56026.101289081242</v>
      </c>
      <c r="O33" s="63">
        <f t="shared" si="81"/>
        <v>61137.23438936381</v>
      </c>
      <c r="P33" s="63">
        <f t="shared" si="81"/>
        <v>63148.247874586428</v>
      </c>
      <c r="Q33" s="63">
        <f t="shared" si="81"/>
        <v>67691.059575114137</v>
      </c>
      <c r="R33" s="63">
        <f t="shared" si="81"/>
        <v>69473.116137219491</v>
      </c>
      <c r="S33" s="63">
        <f t="shared" si="81"/>
        <v>76004.027277218585</v>
      </c>
      <c r="T33" s="63">
        <f t="shared" si="81"/>
        <v>82720.978270932217</v>
      </c>
      <c r="U33" s="63">
        <f t="shared" si="81"/>
        <v>89487.589405949358</v>
      </c>
      <c r="V33" s="63">
        <f t="shared" si="81"/>
        <v>87548.319386733827</v>
      </c>
      <c r="W33" s="63">
        <f t="shared" si="81"/>
        <v>80259.985063745611</v>
      </c>
      <c r="X33" s="63">
        <f t="shared" si="81"/>
        <v>93212.118214556162</v>
      </c>
      <c r="Y33" s="63">
        <f t="shared" si="81"/>
        <v>117878.19458242774</v>
      </c>
      <c r="Z33" s="63">
        <f t="shared" si="81"/>
        <v>135086.36783516887</v>
      </c>
      <c r="AA33" s="63">
        <f t="shared" si="81"/>
        <v>160379.90305534223</v>
      </c>
      <c r="AB33" s="63">
        <f t="shared" si="81"/>
        <v>149075.148008391</v>
      </c>
      <c r="AC33" s="63">
        <f t="shared" si="81"/>
        <v>138561.43694585492</v>
      </c>
      <c r="AD33" s="63">
        <f t="shared" si="81"/>
        <v>126180.12318599039</v>
      </c>
      <c r="AE33" s="63">
        <f t="shared" si="81"/>
        <v>130100.59599835424</v>
      </c>
      <c r="AF33" s="63">
        <f t="shared" si="81"/>
        <v>144424.70994614845</v>
      </c>
      <c r="AG33" s="63">
        <f t="shared" si="69"/>
        <v>162512.95318682693</v>
      </c>
      <c r="AH33" s="63">
        <f t="shared" si="66"/>
        <v>167713.36768880539</v>
      </c>
      <c r="AI33" s="63">
        <f t="shared" si="66"/>
        <v>173080.19545484715</v>
      </c>
      <c r="AJ33" s="63">
        <f t="shared" si="66"/>
        <v>178618.76170940226</v>
      </c>
      <c r="AK33" s="63">
        <f t="shared" si="66"/>
        <v>184334.56208410315</v>
      </c>
      <c r="AL33" s="63">
        <f t="shared" si="66"/>
        <v>190233.26807079447</v>
      </c>
      <c r="AM33" s="63">
        <f t="shared" si="66"/>
        <v>196320.73264905991</v>
      </c>
      <c r="AN33" s="63">
        <f t="shared" si="66"/>
        <v>202602.99609382983</v>
      </c>
      <c r="AO33" s="63">
        <f t="shared" si="66"/>
        <v>209086.2919688324</v>
      </c>
      <c r="AP33" s="63">
        <f t="shared" si="66"/>
        <v>215777.05331183504</v>
      </c>
      <c r="AQ33" s="63">
        <f t="shared" si="66"/>
        <v>222681.91901781378</v>
      </c>
      <c r="AR33" s="63">
        <f t="shared" si="66"/>
        <v>229807.74042638383</v>
      </c>
      <c r="AS33" s="63">
        <f t="shared" si="66"/>
        <v>237161.58812002811</v>
      </c>
      <c r="AT33" s="63">
        <f t="shared" si="66"/>
        <v>244750.75893986903</v>
      </c>
      <c r="AU33" s="63">
        <f t="shared" si="66"/>
        <v>252582.78322594485</v>
      </c>
      <c r="AV33" s="63">
        <f t="shared" si="66"/>
        <v>260665.43228917508</v>
      </c>
      <c r="AW33" s="63">
        <f t="shared" si="66"/>
        <v>269006.72612242866</v>
      </c>
      <c r="AX33" s="63">
        <f t="shared" si="66"/>
        <v>277614.94135834638</v>
      </c>
      <c r="AY33" s="63">
        <f t="shared" si="66"/>
        <v>286498.61948181345</v>
      </c>
      <c r="AZ33" s="63">
        <f t="shared" si="66"/>
        <v>295666.5753052315</v>
      </c>
      <c r="BA33" s="63">
        <f t="shared" si="66"/>
        <v>305127.90571499889</v>
      </c>
      <c r="BB33" s="63">
        <f t="shared" si="66"/>
        <v>314891.99869787885</v>
      </c>
      <c r="BC33" s="63">
        <f t="shared" si="66"/>
        <v>324968.54265621101</v>
      </c>
      <c r="BD33" s="63">
        <f t="shared" si="66"/>
        <v>335367.53602120979</v>
      </c>
      <c r="BE33" s="63">
        <f t="shared" si="66"/>
        <v>346099.29717388854</v>
      </c>
      <c r="BF33" s="63">
        <f t="shared" si="66"/>
        <v>357174.47468345298</v>
      </c>
      <c r="BG33" s="63">
        <f t="shared" si="66"/>
        <v>368604.0578733235</v>
      </c>
      <c r="BH33" s="63">
        <f t="shared" si="66"/>
        <v>380399.38772526989</v>
      </c>
      <c r="BI33" s="63">
        <f t="shared" si="66"/>
        <v>392572.16813247855</v>
      </c>
      <c r="BJ33" s="63">
        <f t="shared" si="66"/>
        <v>405134.47751271789</v>
      </c>
      <c r="BK33" s="63">
        <f t="shared" si="66"/>
        <v>418098.78079312487</v>
      </c>
      <c r="BL33" s="63">
        <f t="shared" si="66"/>
        <v>431477.94177850487</v>
      </c>
      <c r="BM33" s="63">
        <f t="shared" ref="BM33:DJ33" si="82">BM116</f>
        <v>445285.23591541703</v>
      </c>
      <c r="BN33" s="63">
        <f t="shared" si="82"/>
        <v>459534.36346471036</v>
      </c>
      <c r="BO33" s="63">
        <f t="shared" si="82"/>
        <v>474239.4630955811</v>
      </c>
      <c r="BP33" s="63">
        <f t="shared" si="82"/>
        <v>489415.12591463974</v>
      </c>
      <c r="BQ33" s="63">
        <f t="shared" si="82"/>
        <v>505076.40994390822</v>
      </c>
      <c r="BR33" s="63">
        <f t="shared" si="82"/>
        <v>521238.85506211332</v>
      </c>
      <c r="BS33" s="63">
        <f t="shared" si="82"/>
        <v>537918.49842410092</v>
      </c>
      <c r="BT33" s="63">
        <f t="shared" si="82"/>
        <v>555131.89037367213</v>
      </c>
      <c r="BU33" s="63">
        <f t="shared" si="82"/>
        <v>572896.11086562963</v>
      </c>
      <c r="BV33" s="63">
        <f t="shared" si="82"/>
        <v>591228.78641332977</v>
      </c>
      <c r="BW33" s="63">
        <f t="shared" si="82"/>
        <v>610148.10757855629</v>
      </c>
      <c r="BX33" s="63">
        <f t="shared" si="82"/>
        <v>629672.84702107008</v>
      </c>
      <c r="BY33" s="63">
        <f t="shared" si="82"/>
        <v>649822.37812574429</v>
      </c>
      <c r="BZ33" s="63">
        <f t="shared" si="82"/>
        <v>670616.69422576809</v>
      </c>
      <c r="CA33" s="63">
        <f t="shared" si="82"/>
        <v>692076.42844099272</v>
      </c>
      <c r="CB33" s="63">
        <f t="shared" si="82"/>
        <v>714222.87415110448</v>
      </c>
      <c r="CC33" s="63">
        <f t="shared" si="82"/>
        <v>737078.00612393988</v>
      </c>
      <c r="CD33" s="63">
        <f t="shared" si="82"/>
        <v>760664.50231990602</v>
      </c>
      <c r="CE33" s="63">
        <f t="shared" si="82"/>
        <v>785005.76639414299</v>
      </c>
      <c r="CF33" s="63">
        <f t="shared" si="82"/>
        <v>810125.95091875561</v>
      </c>
      <c r="CG33" s="63">
        <f t="shared" si="82"/>
        <v>836049.98134815576</v>
      </c>
      <c r="CH33" s="63">
        <f t="shared" si="82"/>
        <v>862803.58075129683</v>
      </c>
      <c r="CI33" s="63">
        <f t="shared" si="82"/>
        <v>890413.29533533833</v>
      </c>
      <c r="CJ33" s="63">
        <f t="shared" si="82"/>
        <v>918906.52078606922</v>
      </c>
      <c r="CK33" s="63">
        <f t="shared" si="82"/>
        <v>948311.52945122344</v>
      </c>
      <c r="CL33" s="63">
        <f t="shared" si="82"/>
        <v>978657.49839366262</v>
      </c>
      <c r="CM33" s="63">
        <f t="shared" si="82"/>
        <v>1009974.5383422598</v>
      </c>
      <c r="CN33" s="63">
        <f t="shared" si="82"/>
        <v>1042293.7235692121</v>
      </c>
      <c r="CO33" s="63">
        <f t="shared" si="82"/>
        <v>1075647.1227234269</v>
      </c>
      <c r="CP33" s="63">
        <f t="shared" si="82"/>
        <v>1110067.8306505766</v>
      </c>
      <c r="CQ33" s="63">
        <f t="shared" si="82"/>
        <v>1145590.0012313952</v>
      </c>
      <c r="CR33" s="63">
        <f t="shared" si="82"/>
        <v>1182248.8812707998</v>
      </c>
      <c r="CS33" s="63">
        <f t="shared" si="82"/>
        <v>1220080.8454714655</v>
      </c>
      <c r="CT33" s="63">
        <f t="shared" si="82"/>
        <v>1259123.4325265524</v>
      </c>
      <c r="CU33" s="63">
        <f t="shared" si="82"/>
        <v>1299415.3823674021</v>
      </c>
      <c r="CV33" s="63">
        <f t="shared" si="82"/>
        <v>1340996.6746031591</v>
      </c>
      <c r="CW33" s="63">
        <f t="shared" si="82"/>
        <v>1383908.5681904601</v>
      </c>
      <c r="CX33" s="63">
        <f t="shared" si="82"/>
        <v>1428193.6423725549</v>
      </c>
      <c r="CY33" s="63">
        <f t="shared" si="82"/>
        <v>1473895.8389284767</v>
      </c>
      <c r="CZ33" s="63">
        <f t="shared" si="82"/>
        <v>1521060.5057741879</v>
      </c>
      <c r="DA33" s="63">
        <f t="shared" si="82"/>
        <v>1569734.441958962</v>
      </c>
      <c r="DB33" s="63">
        <f t="shared" si="82"/>
        <v>1619965.9441016489</v>
      </c>
      <c r="DC33" s="63">
        <f t="shared" si="82"/>
        <v>1671804.8543129016</v>
      </c>
      <c r="DD33" s="63">
        <f t="shared" si="82"/>
        <v>1725302.6096509146</v>
      </c>
      <c r="DE33" s="63">
        <f t="shared" si="82"/>
        <v>1780512.2931597438</v>
      </c>
      <c r="DF33" s="63">
        <f t="shared" si="82"/>
        <v>1837488.6865408556</v>
      </c>
      <c r="DG33" s="63">
        <f t="shared" si="82"/>
        <v>1896288.3245101629</v>
      </c>
      <c r="DH33" s="63">
        <f t="shared" si="82"/>
        <v>1956969.5508944881</v>
      </c>
      <c r="DI33" s="63">
        <f t="shared" si="82"/>
        <v>2019592.5765231119</v>
      </c>
      <c r="DJ33" s="63">
        <f t="shared" si="82"/>
        <v>2084219.5389718516</v>
      </c>
    </row>
    <row r="34" spans="1:115" x14ac:dyDescent="0.2">
      <c r="A34" s="9" t="s">
        <v>58</v>
      </c>
      <c r="B34" s="7" t="str">
        <f t="shared" ref="B34:C34" si="83">B11</f>
        <v>-</v>
      </c>
      <c r="C34" s="14" t="str">
        <f t="shared" si="83"/>
        <v>t/a</v>
      </c>
    </row>
    <row r="35" spans="1:115" x14ac:dyDescent="0.2">
      <c r="A35" s="9" t="s">
        <v>58</v>
      </c>
      <c r="B35" s="7" t="str">
        <f t="shared" ref="B35:C35" si="84">B12</f>
        <v>-</v>
      </c>
      <c r="C35" s="14" t="str">
        <f t="shared" si="84"/>
        <v>t/a</v>
      </c>
    </row>
    <row r="36" spans="1:115" x14ac:dyDescent="0.2">
      <c r="A36" s="9" t="s">
        <v>58</v>
      </c>
      <c r="B36" s="7" t="str">
        <f t="shared" ref="B36:C36" si="85">B13</f>
        <v>-</v>
      </c>
      <c r="C36" s="14" t="str">
        <f t="shared" si="85"/>
        <v>t/a</v>
      </c>
    </row>
    <row r="37" spans="1:115" x14ac:dyDescent="0.2">
      <c r="A37" s="9" t="s">
        <v>58</v>
      </c>
      <c r="B37" s="7" t="str">
        <f t="shared" ref="B37:C37" si="86">B14</f>
        <v>-</v>
      </c>
      <c r="C37" s="14" t="str">
        <f t="shared" si="86"/>
        <v>t/a</v>
      </c>
    </row>
    <row r="38" spans="1:115" x14ac:dyDescent="0.2">
      <c r="A38" s="9" t="s">
        <v>58</v>
      </c>
      <c r="B38" s="7" t="str">
        <f t="shared" ref="B38:C38" si="87">B15</f>
        <v>-</v>
      </c>
      <c r="C38" s="14" t="str">
        <f t="shared" si="87"/>
        <v>t/a</v>
      </c>
    </row>
    <row r="39" spans="1:115" x14ac:dyDescent="0.2">
      <c r="A39" s="9" t="s">
        <v>58</v>
      </c>
      <c r="B39" s="7" t="str">
        <f t="shared" ref="B39:C39" si="88">B16</f>
        <v>-</v>
      </c>
      <c r="C39" s="14" t="str">
        <f t="shared" si="88"/>
        <v>t/a</v>
      </c>
    </row>
    <row r="40" spans="1:115" x14ac:dyDescent="0.2">
      <c r="A40" s="9" t="s">
        <v>58</v>
      </c>
      <c r="B40" s="7" t="str">
        <f t="shared" ref="B40:C40" si="89">B17</f>
        <v>-</v>
      </c>
      <c r="C40" s="14" t="str">
        <f t="shared" si="89"/>
        <v>t/a</v>
      </c>
    </row>
    <row r="41" spans="1:115" x14ac:dyDescent="0.2">
      <c r="A41" s="9" t="s">
        <v>58</v>
      </c>
      <c r="B41" s="7" t="str">
        <f t="shared" ref="B41:C41" si="90">B18</f>
        <v>-</v>
      </c>
      <c r="C41" s="14" t="str">
        <f t="shared" si="90"/>
        <v>t/a</v>
      </c>
    </row>
    <row r="42" spans="1:115" x14ac:dyDescent="0.2">
      <c r="A42" s="9" t="s">
        <v>58</v>
      </c>
      <c r="B42" s="7" t="str">
        <f t="shared" ref="B42:C42" si="91">B19</f>
        <v>-</v>
      </c>
      <c r="C42" s="14" t="str">
        <f t="shared" si="91"/>
        <v>t/a</v>
      </c>
    </row>
    <row r="43" spans="1:115" x14ac:dyDescent="0.2">
      <c r="A43" s="9" t="s">
        <v>58</v>
      </c>
      <c r="B43" s="7" t="str">
        <f t="shared" ref="B43:C43" si="92">B20</f>
        <v>-</v>
      </c>
      <c r="C43" s="14" t="str">
        <f t="shared" si="92"/>
        <v>t/a</v>
      </c>
    </row>
    <row r="44" spans="1:115" x14ac:dyDescent="0.2">
      <c r="A44" s="9" t="s">
        <v>58</v>
      </c>
      <c r="B44" s="7" t="str">
        <f t="shared" ref="B44:C44" si="93">B21</f>
        <v>-</v>
      </c>
      <c r="C44" s="14" t="str">
        <f t="shared" si="93"/>
        <v>t/a</v>
      </c>
    </row>
    <row r="45" spans="1:115" s="28" customFormat="1" ht="16" thickBot="1" x14ac:dyDescent="0.25">
      <c r="A45" s="9" t="s">
        <v>58</v>
      </c>
      <c r="B45" s="7" t="str">
        <f t="shared" ref="B45:C45" si="94">B22</f>
        <v>-</v>
      </c>
      <c r="C45" s="14" t="str">
        <f t="shared" si="94"/>
        <v>t/a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395"/>
    </row>
    <row r="46" spans="1:115" s="53" customFormat="1" ht="17" thickTop="1" thickBot="1" x14ac:dyDescent="0.25">
      <c r="A46" s="50"/>
      <c r="B46" s="51" t="s">
        <v>64</v>
      </c>
      <c r="C46" s="52" t="s">
        <v>2</v>
      </c>
      <c r="D46" s="49">
        <f t="shared" ref="D46:AI46" si="95">SUM(D26:D45)</f>
        <v>839068.45853606623</v>
      </c>
      <c r="E46" s="49">
        <f t="shared" si="95"/>
        <v>838536.65719705413</v>
      </c>
      <c r="F46" s="49">
        <f t="shared" si="95"/>
        <v>851570.64654184447</v>
      </c>
      <c r="G46" s="49">
        <f t="shared" si="95"/>
        <v>867156.04389370512</v>
      </c>
      <c r="H46" s="49">
        <f t="shared" si="95"/>
        <v>880478.03558273555</v>
      </c>
      <c r="I46" s="49">
        <f t="shared" si="95"/>
        <v>1036339.8974445977</v>
      </c>
      <c r="J46" s="49">
        <f t="shared" si="95"/>
        <v>1100858.4036808952</v>
      </c>
      <c r="K46" s="49">
        <f t="shared" si="95"/>
        <v>1168208.4431062466</v>
      </c>
      <c r="L46" s="49">
        <f t="shared" si="95"/>
        <v>1216785.7278904279</v>
      </c>
      <c r="M46" s="49">
        <f t="shared" si="95"/>
        <v>1223002.6257466702</v>
      </c>
      <c r="N46" s="49">
        <f t="shared" si="95"/>
        <v>1400652.5322270307</v>
      </c>
      <c r="O46" s="49">
        <f t="shared" si="95"/>
        <v>1528430.8597340952</v>
      </c>
      <c r="P46" s="49">
        <f t="shared" si="95"/>
        <v>1578706.1968646608</v>
      </c>
      <c r="Q46" s="49">
        <f t="shared" si="95"/>
        <v>1692276.4893778537</v>
      </c>
      <c r="R46" s="49">
        <f t="shared" si="95"/>
        <v>1736827.9034304875</v>
      </c>
      <c r="S46" s="49">
        <f t="shared" si="95"/>
        <v>1900100.6819304647</v>
      </c>
      <c r="T46" s="49">
        <f t="shared" si="95"/>
        <v>2068024.4567733058</v>
      </c>
      <c r="U46" s="49">
        <f t="shared" si="95"/>
        <v>2237189.7351487339</v>
      </c>
      <c r="V46" s="49">
        <f t="shared" si="95"/>
        <v>2188707.9846683457</v>
      </c>
      <c r="W46" s="49">
        <f t="shared" si="95"/>
        <v>2006499.6265936405</v>
      </c>
      <c r="X46" s="49">
        <f t="shared" si="95"/>
        <v>2330302.9553639037</v>
      </c>
      <c r="Y46" s="49">
        <f t="shared" si="95"/>
        <v>2946954.8645606935</v>
      </c>
      <c r="Z46" s="49">
        <f t="shared" si="95"/>
        <v>3377159.1958792219</v>
      </c>
      <c r="AA46" s="49">
        <f t="shared" si="95"/>
        <v>4009497.5763835562</v>
      </c>
      <c r="AB46" s="49">
        <f t="shared" si="95"/>
        <v>3726878.7002097745</v>
      </c>
      <c r="AC46" s="49">
        <f t="shared" si="95"/>
        <v>3464035.9236463727</v>
      </c>
      <c r="AD46" s="49">
        <f t="shared" si="95"/>
        <v>3154503.0796497599</v>
      </c>
      <c r="AE46" s="49">
        <f t="shared" si="95"/>
        <v>3252514.8999588564</v>
      </c>
      <c r="AF46" s="49">
        <f t="shared" si="95"/>
        <v>3610617.7486537108</v>
      </c>
      <c r="AG46" s="49">
        <f t="shared" si="95"/>
        <v>4062823.8296706723</v>
      </c>
      <c r="AH46" s="49">
        <f t="shared" si="95"/>
        <v>4192834.1922201342</v>
      </c>
      <c r="AI46" s="49">
        <f t="shared" si="95"/>
        <v>4327004.8863711786</v>
      </c>
      <c r="AJ46" s="49">
        <f t="shared" ref="AJ46:BL46" si="96">SUM(AJ26:AJ45)</f>
        <v>4465469.042735057</v>
      </c>
      <c r="AK46" s="49">
        <f t="shared" si="96"/>
        <v>4608364.0521025779</v>
      </c>
      <c r="AL46" s="49">
        <f t="shared" si="96"/>
        <v>4755831.7017698623</v>
      </c>
      <c r="AM46" s="49">
        <f t="shared" si="96"/>
        <v>4908018.3162264964</v>
      </c>
      <c r="AN46" s="49">
        <f t="shared" si="96"/>
        <v>5065074.9023457449</v>
      </c>
      <c r="AO46" s="49">
        <f t="shared" si="96"/>
        <v>5227157.2992208088</v>
      </c>
      <c r="AP46" s="49">
        <f t="shared" si="96"/>
        <v>5394426.3327958761</v>
      </c>
      <c r="AQ46" s="49">
        <f t="shared" si="96"/>
        <v>5567047.9754453432</v>
      </c>
      <c r="AR46" s="49">
        <f t="shared" si="96"/>
        <v>5745193.510659595</v>
      </c>
      <c r="AS46" s="49">
        <f t="shared" si="96"/>
        <v>5929039.7030007029</v>
      </c>
      <c r="AT46" s="49">
        <f t="shared" si="96"/>
        <v>6118768.9734967249</v>
      </c>
      <c r="AU46" s="49">
        <f t="shared" si="96"/>
        <v>6314569.5806486206</v>
      </c>
      <c r="AV46" s="49">
        <f t="shared" si="96"/>
        <v>6516635.8072293755</v>
      </c>
      <c r="AW46" s="49">
        <f t="shared" si="96"/>
        <v>6725168.1530607156</v>
      </c>
      <c r="AX46" s="49">
        <f t="shared" si="96"/>
        <v>6940373.5339586604</v>
      </c>
      <c r="AY46" s="49">
        <f t="shared" si="96"/>
        <v>7162465.4870453356</v>
      </c>
      <c r="AZ46" s="49">
        <f t="shared" si="96"/>
        <v>7391664.3826307878</v>
      </c>
      <c r="BA46" s="49">
        <f t="shared" si="96"/>
        <v>7628197.6428749738</v>
      </c>
      <c r="BB46" s="49">
        <f t="shared" si="96"/>
        <v>7872299.9674469726</v>
      </c>
      <c r="BC46" s="49">
        <f t="shared" si="96"/>
        <v>8124213.566405274</v>
      </c>
      <c r="BD46" s="49">
        <f t="shared" si="96"/>
        <v>8384188.4005302433</v>
      </c>
      <c r="BE46" s="49">
        <f t="shared" si="96"/>
        <v>8652482.4293472134</v>
      </c>
      <c r="BF46" s="49">
        <f t="shared" si="96"/>
        <v>8929361.8670863211</v>
      </c>
      <c r="BG46" s="49">
        <f t="shared" si="96"/>
        <v>9215101.4468330871</v>
      </c>
      <c r="BH46" s="49">
        <f t="shared" si="96"/>
        <v>9509984.6931317449</v>
      </c>
      <c r="BI46" s="49">
        <f t="shared" si="96"/>
        <v>9814304.2033119593</v>
      </c>
      <c r="BJ46" s="49">
        <f t="shared" si="96"/>
        <v>10128361.937817942</v>
      </c>
      <c r="BK46" s="49">
        <f t="shared" si="96"/>
        <v>10452469.519828118</v>
      </c>
      <c r="BL46" s="49">
        <f t="shared" si="96"/>
        <v>10786948.544462619</v>
      </c>
      <c r="BM46" s="49">
        <f t="shared" ref="BM46:DJ46" si="97">SUM(BM26:BM45)</f>
        <v>11132130.897885423</v>
      </c>
      <c r="BN46" s="49">
        <f t="shared" si="97"/>
        <v>11488359.086617757</v>
      </c>
      <c r="BO46" s="49">
        <f t="shared" si="97"/>
        <v>11855986.577389527</v>
      </c>
      <c r="BP46" s="49">
        <f t="shared" si="97"/>
        <v>12235378.147865988</v>
      </c>
      <c r="BQ46" s="49">
        <f t="shared" si="97"/>
        <v>12626910.248597704</v>
      </c>
      <c r="BR46" s="49">
        <f t="shared" si="97"/>
        <v>13030971.376552831</v>
      </c>
      <c r="BS46" s="49">
        <f t="shared" si="97"/>
        <v>13447962.460602522</v>
      </c>
      <c r="BT46" s="49">
        <f t="shared" si="97"/>
        <v>13878297.259341802</v>
      </c>
      <c r="BU46" s="49">
        <f t="shared" si="97"/>
        <v>14322402.77164074</v>
      </c>
      <c r="BV46" s="49">
        <f t="shared" si="97"/>
        <v>14780719.660333242</v>
      </c>
      <c r="BW46" s="49">
        <f t="shared" si="97"/>
        <v>15253702.689463906</v>
      </c>
      <c r="BX46" s="49">
        <f t="shared" si="97"/>
        <v>15741821.175526749</v>
      </c>
      <c r="BY46" s="49">
        <f t="shared" si="97"/>
        <v>16245559.453143608</v>
      </c>
      <c r="BZ46" s="49">
        <f t="shared" si="97"/>
        <v>16765417.355644202</v>
      </c>
      <c r="CA46" s="49">
        <f t="shared" si="97"/>
        <v>17301910.711024813</v>
      </c>
      <c r="CB46" s="49">
        <f t="shared" si="97"/>
        <v>17855571.85377761</v>
      </c>
      <c r="CC46" s="49">
        <f t="shared" si="97"/>
        <v>18426950.153098498</v>
      </c>
      <c r="CD46" s="49">
        <f t="shared" si="97"/>
        <v>19016612.557997648</v>
      </c>
      <c r="CE46" s="49">
        <f t="shared" si="97"/>
        <v>19625144.159853574</v>
      </c>
      <c r="CF46" s="49">
        <f t="shared" si="97"/>
        <v>20253148.772968888</v>
      </c>
      <c r="CG46" s="49">
        <f t="shared" si="97"/>
        <v>20901249.533703897</v>
      </c>
      <c r="CH46" s="49">
        <f t="shared" si="97"/>
        <v>21570089.518782422</v>
      </c>
      <c r="CI46" s="49">
        <f t="shared" si="97"/>
        <v>22260332.383383453</v>
      </c>
      <c r="CJ46" s="49">
        <f t="shared" si="97"/>
        <v>22972663.019651733</v>
      </c>
      <c r="CK46" s="49">
        <f t="shared" si="97"/>
        <v>23707788.236280583</v>
      </c>
      <c r="CL46" s="49">
        <f t="shared" si="97"/>
        <v>24466437.459841564</v>
      </c>
      <c r="CM46" s="49">
        <f t="shared" si="97"/>
        <v>25249363.458556496</v>
      </c>
      <c r="CN46" s="49">
        <f t="shared" si="97"/>
        <v>26057343.089230295</v>
      </c>
      <c r="CO46" s="49">
        <f t="shared" si="97"/>
        <v>26891178.06808567</v>
      </c>
      <c r="CP46" s="49">
        <f t="shared" si="97"/>
        <v>27751695.766264409</v>
      </c>
      <c r="CQ46" s="49">
        <f t="shared" si="97"/>
        <v>28639750.030784875</v>
      </c>
      <c r="CR46" s="49">
        <f t="shared" si="97"/>
        <v>29556222.031769983</v>
      </c>
      <c r="CS46" s="49">
        <f t="shared" si="97"/>
        <v>30502021.136786629</v>
      </c>
      <c r="CT46" s="49">
        <f t="shared" si="97"/>
        <v>31478085.813163802</v>
      </c>
      <c r="CU46" s="49">
        <f t="shared" si="97"/>
        <v>32485384.559185047</v>
      </c>
      <c r="CV46" s="49">
        <f t="shared" si="97"/>
        <v>33524916.865078967</v>
      </c>
      <c r="CW46" s="49">
        <f t="shared" si="97"/>
        <v>34597714.204761498</v>
      </c>
      <c r="CX46" s="49">
        <f t="shared" si="97"/>
        <v>35704841.059313864</v>
      </c>
      <c r="CY46" s="49">
        <f t="shared" si="97"/>
        <v>36847395.973211907</v>
      </c>
      <c r="CZ46" s="49">
        <f t="shared" si="97"/>
        <v>38026512.644354686</v>
      </c>
      <c r="DA46" s="49">
        <f t="shared" si="97"/>
        <v>39243361.048974045</v>
      </c>
      <c r="DB46" s="49">
        <f t="shared" si="97"/>
        <v>40499148.602541208</v>
      </c>
      <c r="DC46" s="49">
        <f t="shared" si="97"/>
        <v>41795121.357822537</v>
      </c>
      <c r="DD46" s="49">
        <f t="shared" si="97"/>
        <v>43132565.241272859</v>
      </c>
      <c r="DE46" s="49">
        <f t="shared" si="97"/>
        <v>44512807.328993604</v>
      </c>
      <c r="DF46" s="49">
        <f t="shared" si="97"/>
        <v>45937217.163521372</v>
      </c>
      <c r="DG46" s="49">
        <f t="shared" si="97"/>
        <v>47407208.112754069</v>
      </c>
      <c r="DH46" s="49">
        <f t="shared" si="97"/>
        <v>48924238.772362202</v>
      </c>
      <c r="DI46" s="49">
        <f t="shared" si="97"/>
        <v>50489814.413077794</v>
      </c>
      <c r="DJ46" s="49">
        <f t="shared" si="97"/>
        <v>52105488.474296279</v>
      </c>
      <c r="DK46" s="393"/>
    </row>
    <row r="47" spans="1:115" ht="16" thickTop="1" x14ac:dyDescent="0.2"/>
    <row r="48" spans="1:115" s="45" customFormat="1" ht="58" x14ac:dyDescent="0.2">
      <c r="A48" s="40" t="s">
        <v>59</v>
      </c>
      <c r="B48" s="41" t="e">
        <f ca="1">MID(CELL("Dateiname",$B$2),FIND("]", CELL("Dateiname",$B$2))+1,31)</f>
        <v>#VALUE!</v>
      </c>
      <c r="C48" s="42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s="9" t="s">
        <v>59</v>
      </c>
      <c r="B49" s="33" t="s">
        <v>63</v>
      </c>
      <c r="C49" s="36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0" t="s">
        <v>51</v>
      </c>
      <c r="S49" s="491"/>
    </row>
    <row r="50" spans="1:19" ht="42" x14ac:dyDescent="0.2">
      <c r="A50" s="9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98">D50+10</f>
        <v>2000</v>
      </c>
      <c r="F50" s="15">
        <f t="shared" si="98"/>
        <v>2010</v>
      </c>
      <c r="G50" s="15">
        <f t="shared" si="98"/>
        <v>2020</v>
      </c>
      <c r="H50" s="15">
        <f t="shared" si="98"/>
        <v>2030</v>
      </c>
      <c r="I50" s="15">
        <f t="shared" si="98"/>
        <v>2040</v>
      </c>
      <c r="J50" s="16">
        <f t="shared" si="98"/>
        <v>2050</v>
      </c>
      <c r="K50" s="37">
        <v>1990</v>
      </c>
      <c r="L50" s="15">
        <f t="shared" ref="L50:Q50" si="99">K50+10</f>
        <v>2000</v>
      </c>
      <c r="M50" s="15">
        <f t="shared" si="99"/>
        <v>2010</v>
      </c>
      <c r="N50" s="15">
        <f t="shared" si="99"/>
        <v>2020</v>
      </c>
      <c r="O50" s="15">
        <f t="shared" si="99"/>
        <v>2030</v>
      </c>
      <c r="P50" s="15">
        <f t="shared" si="99"/>
        <v>2040</v>
      </c>
      <c r="Q50" s="25">
        <f t="shared" si="99"/>
        <v>2050</v>
      </c>
      <c r="R50" s="29" t="s">
        <v>60</v>
      </c>
      <c r="S50" s="30" t="s">
        <v>61</v>
      </c>
    </row>
    <row r="51" spans="1:19" x14ac:dyDescent="0.2">
      <c r="A51" s="9" t="s">
        <v>59</v>
      </c>
      <c r="B51" s="7" t="str">
        <f t="shared" ref="B51:B70" si="100">B26</f>
        <v>Construction</v>
      </c>
      <c r="C51" s="36" t="s">
        <v>63</v>
      </c>
      <c r="D51" s="125">
        <f>'Data Non-Energy-Sector'!J74</f>
        <v>0</v>
      </c>
      <c r="E51" s="122">
        <f>(G51-D51)/(G$50-D$50)*(E$50-D$50)+D51</f>
        <v>0.2</v>
      </c>
      <c r="F51" s="122">
        <f>(G51-E51)/(G$50-E$50)*(F$50-E$50)+E51</f>
        <v>0.39999999999999997</v>
      </c>
      <c r="G51" s="125">
        <f>'Data Non-Energy-Sector'!I74</f>
        <v>0.6</v>
      </c>
      <c r="H51" s="122">
        <f>(J51-G51)/(J$50-G$50)*(H$50-G$50)+G51</f>
        <v>0.6</v>
      </c>
      <c r="I51" s="122">
        <f>(J51-H51)/(J$50-H$50)*(I$50-H$50)+H51</f>
        <v>0.6</v>
      </c>
      <c r="J51" s="120">
        <f>'Data Non-Energy-Sector'!K74</f>
        <v>0.6</v>
      </c>
      <c r="K51" s="124">
        <f t="shared" ref="K51:N58" si="101">D51</f>
        <v>0</v>
      </c>
      <c r="L51" s="125">
        <f t="shared" si="101"/>
        <v>0.2</v>
      </c>
      <c r="M51" s="125">
        <f t="shared" si="101"/>
        <v>0.39999999999999997</v>
      </c>
      <c r="N51" s="125">
        <f t="shared" si="101"/>
        <v>0.6</v>
      </c>
      <c r="O51" s="122">
        <f>(Q51-N51)/(Q$50-N$50)*(O$50-N$50)+N51</f>
        <v>0.66666666666666663</v>
      </c>
      <c r="P51" s="122">
        <f>(Q51-O51)/(Q$50-O$50)*(P$50-O$50)+O51</f>
        <v>0.73333333333333339</v>
      </c>
      <c r="Q51" s="121">
        <f>'Data Non-Energy-Sector'!L74</f>
        <v>0.8</v>
      </c>
      <c r="R51" s="57">
        <f>'Data Non-Energy-Sector'!G74</f>
        <v>27</v>
      </c>
      <c r="S51" s="252">
        <f t="shared" ref="S51:S58" si="102">(AC26/N26)^(1/(AC$25-N$25))-1</f>
        <v>6.222568456434785E-2</v>
      </c>
    </row>
    <row r="52" spans="1:19" x14ac:dyDescent="0.2">
      <c r="A52" s="9" t="s">
        <v>59</v>
      </c>
      <c r="B52" s="7" t="str">
        <f t="shared" si="100"/>
        <v>Steel Alloys</v>
      </c>
      <c r="C52" s="36" t="s">
        <v>63</v>
      </c>
      <c r="D52" s="125">
        <f>'Data Non-Energy-Sector'!J75</f>
        <v>0</v>
      </c>
      <c r="E52" s="122">
        <f t="shared" ref="E52:E58" si="103">(G52-D52)/(G$50-D$50)*(E$50-D$50)+D52</f>
        <v>0.2</v>
      </c>
      <c r="F52" s="122">
        <f t="shared" ref="F52:F58" si="104">(G52-E52)/(G$50-E$50)*(F$50-E$50)+E52</f>
        <v>0.39999999999999997</v>
      </c>
      <c r="G52" s="125">
        <f>'Data Non-Energy-Sector'!I75</f>
        <v>0.6</v>
      </c>
      <c r="H52" s="122">
        <f t="shared" ref="H52:H58" si="105">(J52-G52)/(J$50-G$50)*(H$50-G$50)+G52</f>
        <v>0.6</v>
      </c>
      <c r="I52" s="122">
        <f t="shared" ref="I52:I58" si="106">(J52-H52)/(J$50-H$50)*(I$50-H$50)+H52</f>
        <v>0.6</v>
      </c>
      <c r="J52" s="120">
        <f>'Data Non-Energy-Sector'!K75</f>
        <v>0.6</v>
      </c>
      <c r="K52" s="124">
        <f t="shared" si="101"/>
        <v>0</v>
      </c>
      <c r="L52" s="125">
        <f t="shared" si="101"/>
        <v>0.2</v>
      </c>
      <c r="M52" s="125">
        <f t="shared" si="101"/>
        <v>0.39999999999999997</v>
      </c>
      <c r="N52" s="125">
        <f t="shared" si="101"/>
        <v>0.6</v>
      </c>
      <c r="O52" s="122">
        <f t="shared" ref="O52:O58" si="107">(Q52-N52)/(Q$50-N$50)*(O$50-N$50)+N52</f>
        <v>0.66666666666666663</v>
      </c>
      <c r="P52" s="122">
        <f t="shared" ref="P52:P58" si="108">(Q52-O52)/(Q$50-O$50)*(P$50-O$50)+O52</f>
        <v>0.73333333333333339</v>
      </c>
      <c r="Q52" s="123">
        <f>'Data Non-Energy-Sector'!L75</f>
        <v>0.8</v>
      </c>
      <c r="R52" s="57">
        <f>'Data Non-Energy-Sector'!G75</f>
        <v>13</v>
      </c>
      <c r="S52" s="252">
        <f t="shared" si="102"/>
        <v>6.222568456434785E-2</v>
      </c>
    </row>
    <row r="53" spans="1:19" x14ac:dyDescent="0.2">
      <c r="A53" s="9" t="s">
        <v>59</v>
      </c>
      <c r="B53" s="7" t="str">
        <f t="shared" si="100"/>
        <v>Batteries</v>
      </c>
      <c r="C53" s="36" t="s">
        <v>63</v>
      </c>
      <c r="D53" s="125">
        <f>'Data Non-Energy-Sector'!J76</f>
        <v>0</v>
      </c>
      <c r="E53" s="122">
        <f t="shared" si="103"/>
        <v>0.2</v>
      </c>
      <c r="F53" s="122">
        <f t="shared" si="104"/>
        <v>0.39999999999999997</v>
      </c>
      <c r="G53" s="125">
        <f>'Data Non-Energy-Sector'!I76</f>
        <v>0.6</v>
      </c>
      <c r="H53" s="122">
        <f t="shared" si="105"/>
        <v>0.6</v>
      </c>
      <c r="I53" s="122">
        <f t="shared" si="106"/>
        <v>0.6</v>
      </c>
      <c r="J53" s="120">
        <f>'Data Non-Energy-Sector'!K76</f>
        <v>0.6</v>
      </c>
      <c r="K53" s="124">
        <f t="shared" si="101"/>
        <v>0</v>
      </c>
      <c r="L53" s="125">
        <f t="shared" si="101"/>
        <v>0.2</v>
      </c>
      <c r="M53" s="125">
        <f t="shared" si="101"/>
        <v>0.39999999999999997</v>
      </c>
      <c r="N53" s="125">
        <f t="shared" si="101"/>
        <v>0.6</v>
      </c>
      <c r="O53" s="122">
        <f t="shared" si="107"/>
        <v>0.66666666666666663</v>
      </c>
      <c r="P53" s="122">
        <f t="shared" si="108"/>
        <v>0.73333333333333339</v>
      </c>
      <c r="Q53" s="123">
        <f>'Data Non-Energy-Sector'!L76</f>
        <v>0.8</v>
      </c>
      <c r="R53" s="57">
        <f>'Data Non-Energy-Sector'!G76</f>
        <v>5</v>
      </c>
      <c r="S53" s="252">
        <f t="shared" si="102"/>
        <v>6.222568456434785E-2</v>
      </c>
    </row>
    <row r="54" spans="1:19" x14ac:dyDescent="0.2">
      <c r="A54" s="9" t="s">
        <v>59</v>
      </c>
      <c r="B54" s="7" t="str">
        <f t="shared" si="100"/>
        <v>Compounds</v>
      </c>
      <c r="C54" s="36" t="s">
        <v>63</v>
      </c>
      <c r="D54" s="125">
        <f>'Data Non-Energy-Sector'!J77</f>
        <v>0</v>
      </c>
      <c r="E54" s="122">
        <f t="shared" si="103"/>
        <v>0.2</v>
      </c>
      <c r="F54" s="122">
        <f t="shared" si="104"/>
        <v>0.39999999999999997</v>
      </c>
      <c r="G54" s="125">
        <f>'Data Non-Energy-Sector'!I77</f>
        <v>0.6</v>
      </c>
      <c r="H54" s="122">
        <f t="shared" si="105"/>
        <v>0.6</v>
      </c>
      <c r="I54" s="122">
        <f t="shared" si="106"/>
        <v>0.6</v>
      </c>
      <c r="J54" s="120">
        <f>'Data Non-Energy-Sector'!K77</f>
        <v>0.6</v>
      </c>
      <c r="K54" s="124">
        <f t="shared" si="101"/>
        <v>0</v>
      </c>
      <c r="L54" s="125">
        <f t="shared" si="101"/>
        <v>0.2</v>
      </c>
      <c r="M54" s="125">
        <f t="shared" si="101"/>
        <v>0.39999999999999997</v>
      </c>
      <c r="N54" s="125">
        <f t="shared" si="101"/>
        <v>0.6</v>
      </c>
      <c r="O54" s="122">
        <f t="shared" si="107"/>
        <v>0.66666666666666663</v>
      </c>
      <c r="P54" s="122">
        <f t="shared" si="108"/>
        <v>0.73333333333333339</v>
      </c>
      <c r="Q54" s="123">
        <f>'Data Non-Energy-Sector'!L77</f>
        <v>0.8</v>
      </c>
      <c r="R54" s="57">
        <f>'Data Non-Energy-Sector'!G77</f>
        <v>13</v>
      </c>
      <c r="S54" s="252">
        <f t="shared" si="102"/>
        <v>6.222568456434785E-2</v>
      </c>
    </row>
    <row r="55" spans="1:19" x14ac:dyDescent="0.2">
      <c r="A55" s="9" t="s">
        <v>59</v>
      </c>
      <c r="B55" s="7" t="str">
        <f t="shared" si="100"/>
        <v>Plates</v>
      </c>
      <c r="C55" s="36" t="s">
        <v>63</v>
      </c>
      <c r="D55" s="125">
        <f>'Data Non-Energy-Sector'!J78</f>
        <v>0</v>
      </c>
      <c r="E55" s="122">
        <f t="shared" si="103"/>
        <v>0.2</v>
      </c>
      <c r="F55" s="122">
        <f t="shared" si="104"/>
        <v>0.39999999999999997</v>
      </c>
      <c r="G55" s="125">
        <f>'Data Non-Energy-Sector'!I78</f>
        <v>0.6</v>
      </c>
      <c r="H55" s="122">
        <f t="shared" si="105"/>
        <v>0.6</v>
      </c>
      <c r="I55" s="122">
        <f t="shared" si="106"/>
        <v>0.6</v>
      </c>
      <c r="J55" s="120">
        <f>'Data Non-Energy-Sector'!K78</f>
        <v>0.6</v>
      </c>
      <c r="K55" s="124">
        <f t="shared" si="101"/>
        <v>0</v>
      </c>
      <c r="L55" s="125">
        <f t="shared" si="101"/>
        <v>0.2</v>
      </c>
      <c r="M55" s="125">
        <f t="shared" si="101"/>
        <v>0.39999999999999997</v>
      </c>
      <c r="N55" s="125">
        <f t="shared" si="101"/>
        <v>0.6</v>
      </c>
      <c r="O55" s="122">
        <f t="shared" si="107"/>
        <v>0.66666666666666663</v>
      </c>
      <c r="P55" s="122">
        <f t="shared" si="108"/>
        <v>0.73333333333333339</v>
      </c>
      <c r="Q55" s="123">
        <f>'Data Non-Energy-Sector'!L78</f>
        <v>0.8</v>
      </c>
      <c r="R55" s="57">
        <f>'Data Non-Energy-Sector'!G78</f>
        <v>15</v>
      </c>
      <c r="S55" s="252">
        <f t="shared" si="102"/>
        <v>6.222568456434785E-2</v>
      </c>
    </row>
    <row r="56" spans="1:19" x14ac:dyDescent="0.2">
      <c r="A56" s="9" t="s">
        <v>59</v>
      </c>
      <c r="B56" s="7" t="str">
        <f t="shared" si="100"/>
        <v>Chassis Parts</v>
      </c>
      <c r="C56" s="36" t="s">
        <v>63</v>
      </c>
      <c r="D56" s="125">
        <f>'Data Non-Energy-Sector'!J79</f>
        <v>0</v>
      </c>
      <c r="E56" s="122">
        <f t="shared" si="103"/>
        <v>0.2</v>
      </c>
      <c r="F56" s="122">
        <f t="shared" si="104"/>
        <v>0.39999999999999997</v>
      </c>
      <c r="G56" s="125">
        <f>'Data Non-Energy-Sector'!I79</f>
        <v>0.6</v>
      </c>
      <c r="H56" s="122">
        <f t="shared" si="105"/>
        <v>0.6</v>
      </c>
      <c r="I56" s="122">
        <f t="shared" si="106"/>
        <v>0.6</v>
      </c>
      <c r="J56" s="120">
        <f>'Data Non-Energy-Sector'!K79</f>
        <v>0.6</v>
      </c>
      <c r="K56" s="124">
        <f t="shared" si="101"/>
        <v>0</v>
      </c>
      <c r="L56" s="125">
        <f t="shared" si="101"/>
        <v>0.2</v>
      </c>
      <c r="M56" s="125">
        <f t="shared" si="101"/>
        <v>0.39999999999999997</v>
      </c>
      <c r="N56" s="125">
        <f t="shared" si="101"/>
        <v>0.6</v>
      </c>
      <c r="O56" s="122">
        <f t="shared" si="107"/>
        <v>0.66666666666666663</v>
      </c>
      <c r="P56" s="122">
        <f t="shared" si="108"/>
        <v>0.73333333333333339</v>
      </c>
      <c r="Q56" s="123">
        <f>'Data Non-Energy-Sector'!L79</f>
        <v>0.8</v>
      </c>
      <c r="R56" s="57">
        <f>'Data Non-Energy-Sector'!G79</f>
        <v>13</v>
      </c>
      <c r="S56" s="252">
        <f t="shared" si="102"/>
        <v>6.222568456434785E-2</v>
      </c>
    </row>
    <row r="57" spans="1:19" x14ac:dyDescent="0.2">
      <c r="A57" s="9" t="s">
        <v>59</v>
      </c>
      <c r="B57" s="7" t="str">
        <f t="shared" si="100"/>
        <v>Steel frames for other Transport eq.</v>
      </c>
      <c r="C57" s="36" t="s">
        <v>63</v>
      </c>
      <c r="D57" s="125">
        <f>'Data Non-Energy-Sector'!J80</f>
        <v>0</v>
      </c>
      <c r="E57" s="122">
        <f t="shared" si="103"/>
        <v>0.2</v>
      </c>
      <c r="F57" s="122">
        <f t="shared" si="104"/>
        <v>0.39999999999999997</v>
      </c>
      <c r="G57" s="125">
        <f>'Data Non-Energy-Sector'!I80</f>
        <v>0.6</v>
      </c>
      <c r="H57" s="122">
        <f t="shared" si="105"/>
        <v>0.6</v>
      </c>
      <c r="I57" s="122">
        <f t="shared" si="106"/>
        <v>0.6</v>
      </c>
      <c r="J57" s="120">
        <f>'Data Non-Energy-Sector'!K80</f>
        <v>0.6</v>
      </c>
      <c r="K57" s="124">
        <f t="shared" si="101"/>
        <v>0</v>
      </c>
      <c r="L57" s="125">
        <f t="shared" si="101"/>
        <v>0.2</v>
      </c>
      <c r="M57" s="125">
        <f t="shared" si="101"/>
        <v>0.39999999999999997</v>
      </c>
      <c r="N57" s="125">
        <f t="shared" si="101"/>
        <v>0.6</v>
      </c>
      <c r="O57" s="122">
        <f t="shared" si="107"/>
        <v>0.66666666666666663</v>
      </c>
      <c r="P57" s="122">
        <f t="shared" si="108"/>
        <v>0.73333333333333339</v>
      </c>
      <c r="Q57" s="123">
        <f>'Data Non-Energy-Sector'!L80</f>
        <v>0.8</v>
      </c>
      <c r="R57" s="57">
        <f>'Data Non-Energy-Sector'!G80</f>
        <v>15</v>
      </c>
      <c r="S57" s="252">
        <f t="shared" si="102"/>
        <v>6.222568456434785E-2</v>
      </c>
    </row>
    <row r="58" spans="1:19" x14ac:dyDescent="0.2">
      <c r="A58" s="9" t="s">
        <v>59</v>
      </c>
      <c r="B58" s="7" t="str">
        <f t="shared" si="100"/>
        <v>Leisure eq.</v>
      </c>
      <c r="C58" s="36" t="s">
        <v>63</v>
      </c>
      <c r="D58" s="125">
        <f>'Data Non-Energy-Sector'!J81</f>
        <v>0</v>
      </c>
      <c r="E58" s="122">
        <f t="shared" si="103"/>
        <v>0.2</v>
      </c>
      <c r="F58" s="122">
        <f t="shared" si="104"/>
        <v>0.39999999999999997</v>
      </c>
      <c r="G58" s="125">
        <f>'Data Non-Energy-Sector'!I81</f>
        <v>0.6</v>
      </c>
      <c r="H58" s="122">
        <f t="shared" si="105"/>
        <v>0.6</v>
      </c>
      <c r="I58" s="122">
        <f t="shared" si="106"/>
        <v>0.6</v>
      </c>
      <c r="J58" s="120">
        <f>'Data Non-Energy-Sector'!K81</f>
        <v>0.6</v>
      </c>
      <c r="K58" s="124">
        <f t="shared" si="101"/>
        <v>0</v>
      </c>
      <c r="L58" s="125">
        <f t="shared" si="101"/>
        <v>0.2</v>
      </c>
      <c r="M58" s="125">
        <f t="shared" si="101"/>
        <v>0.39999999999999997</v>
      </c>
      <c r="N58" s="125">
        <f t="shared" si="101"/>
        <v>0.6</v>
      </c>
      <c r="O58" s="122">
        <f t="shared" si="107"/>
        <v>0.66666666666666663</v>
      </c>
      <c r="P58" s="122">
        <f t="shared" si="108"/>
        <v>0.73333333333333339</v>
      </c>
      <c r="Q58" s="123">
        <f>'Data Non-Energy-Sector'!L81</f>
        <v>0.8</v>
      </c>
      <c r="R58" s="57">
        <f>'Data Non-Energy-Sector'!G81</f>
        <v>5</v>
      </c>
      <c r="S58" s="252">
        <f t="shared" si="102"/>
        <v>6.222568456434785E-2</v>
      </c>
    </row>
    <row r="59" spans="1:19" x14ac:dyDescent="0.2">
      <c r="A59" s="9" t="s">
        <v>59</v>
      </c>
      <c r="B59" s="7" t="str">
        <f t="shared" si="100"/>
        <v>-</v>
      </c>
      <c r="C59" s="36" t="s">
        <v>63</v>
      </c>
      <c r="D59" s="249"/>
      <c r="E59" s="249"/>
      <c r="F59" s="249"/>
      <c r="G59" s="249"/>
      <c r="H59" s="249"/>
      <c r="I59" s="249"/>
      <c r="J59" s="250"/>
      <c r="K59" s="251"/>
      <c r="L59" s="249"/>
      <c r="M59" s="249"/>
      <c r="N59" s="249"/>
      <c r="O59" s="249"/>
      <c r="P59" s="249"/>
      <c r="Q59" s="250"/>
      <c r="S59" s="252"/>
    </row>
    <row r="60" spans="1:19" x14ac:dyDescent="0.2">
      <c r="A60" s="9" t="s">
        <v>59</v>
      </c>
      <c r="B60" s="7" t="str">
        <f t="shared" si="100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s="9" t="s">
        <v>59</v>
      </c>
      <c r="B61" s="7" t="str">
        <f t="shared" si="100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s="9" t="s">
        <v>59</v>
      </c>
      <c r="B62" s="7" t="str">
        <f t="shared" si="100"/>
        <v>-</v>
      </c>
      <c r="C62" s="36" t="s">
        <v>63</v>
      </c>
      <c r="D62" s="96"/>
      <c r="E62" s="96"/>
      <c r="F62" s="96"/>
      <c r="G62" s="96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s="9" t="s">
        <v>59</v>
      </c>
      <c r="B63" s="7" t="str">
        <f t="shared" si="100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s="9" t="s">
        <v>59</v>
      </c>
      <c r="B64" s="7" t="str">
        <f t="shared" si="100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s="9" t="s">
        <v>59</v>
      </c>
      <c r="B65" s="7" t="str">
        <f t="shared" si="100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s="9" t="s">
        <v>59</v>
      </c>
      <c r="B66" s="7" t="str">
        <f t="shared" si="100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s="9" t="s">
        <v>59</v>
      </c>
      <c r="B67" s="7" t="str">
        <f t="shared" si="100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s="9" t="s">
        <v>59</v>
      </c>
      <c r="B68" s="7" t="str">
        <f t="shared" si="100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s="9" t="s">
        <v>59</v>
      </c>
      <c r="B69" s="7" t="str">
        <f t="shared" si="100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s="102" customFormat="1" ht="16" thickBot="1" x14ac:dyDescent="0.25">
      <c r="A70" s="99" t="s">
        <v>59</v>
      </c>
      <c r="B70" s="100" t="str">
        <f t="shared" si="100"/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DK70" s="397"/>
    </row>
    <row r="71" spans="1:115" ht="16" thickTop="1" x14ac:dyDescent="0.2">
      <c r="C71" s="36"/>
      <c r="D71" s="96"/>
      <c r="E71" s="493" t="s">
        <v>150</v>
      </c>
      <c r="F71" s="493"/>
      <c r="G71" s="493"/>
      <c r="H71" s="493"/>
      <c r="I71" s="493"/>
      <c r="J71" s="493"/>
      <c r="K71" s="493"/>
      <c r="L71" s="96"/>
      <c r="M71" s="96"/>
      <c r="N71" s="96"/>
      <c r="O71" s="96"/>
      <c r="P71" s="96"/>
      <c r="Q71" s="97"/>
      <c r="S71" s="98"/>
    </row>
    <row r="72" spans="1:115" x14ac:dyDescent="0.2">
      <c r="C72" s="36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115" x14ac:dyDescent="0.2">
      <c r="C73" s="36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115" x14ac:dyDescent="0.2">
      <c r="C74" s="36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O74" s="96"/>
      <c r="P74" s="96"/>
      <c r="Q74" s="97"/>
      <c r="S74" s="98"/>
    </row>
    <row r="77" spans="1:115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64">
        <v>2050</v>
      </c>
      <c r="BM77" s="64">
        <v>2051</v>
      </c>
      <c r="BN77" s="64">
        <v>2052</v>
      </c>
      <c r="BO77" s="64">
        <v>2053</v>
      </c>
      <c r="BP77" s="64">
        <v>2054</v>
      </c>
      <c r="BQ77" s="64">
        <v>2055</v>
      </c>
      <c r="BR77" s="64">
        <v>2056</v>
      </c>
      <c r="BS77" s="64">
        <v>2057</v>
      </c>
      <c r="BT77" s="64">
        <v>2058</v>
      </c>
      <c r="BU77" s="64">
        <v>2059</v>
      </c>
      <c r="BV77" s="64">
        <v>2060</v>
      </c>
      <c r="BW77" s="64">
        <v>2061</v>
      </c>
      <c r="BX77" s="64">
        <v>2062</v>
      </c>
      <c r="BY77" s="64">
        <v>2063</v>
      </c>
      <c r="BZ77" s="64">
        <v>2064</v>
      </c>
      <c r="CA77" s="64">
        <v>2065</v>
      </c>
      <c r="CB77" s="64">
        <v>2066</v>
      </c>
      <c r="CC77" s="64">
        <v>2067</v>
      </c>
      <c r="CD77" s="64">
        <v>2068</v>
      </c>
      <c r="CE77" s="64">
        <v>2069</v>
      </c>
      <c r="CF77" s="64">
        <v>2070</v>
      </c>
      <c r="CG77" s="64">
        <v>2071</v>
      </c>
      <c r="CH77" s="64">
        <v>2072</v>
      </c>
      <c r="CI77" s="64">
        <v>2073</v>
      </c>
      <c r="CJ77" s="64">
        <v>2074</v>
      </c>
      <c r="CK77" s="64">
        <v>2075</v>
      </c>
      <c r="CL77" s="64">
        <v>2076</v>
      </c>
      <c r="CM77" s="64">
        <v>2077</v>
      </c>
      <c r="CN77" s="64">
        <v>2078</v>
      </c>
      <c r="CO77" s="64">
        <v>2079</v>
      </c>
      <c r="CP77" s="64">
        <v>2080</v>
      </c>
      <c r="CQ77" s="64">
        <v>2081</v>
      </c>
      <c r="CR77" s="64">
        <v>2082</v>
      </c>
      <c r="CS77" s="64">
        <v>2083</v>
      </c>
      <c r="CT77" s="64">
        <v>2084</v>
      </c>
      <c r="CU77" s="64">
        <v>2085</v>
      </c>
      <c r="CV77" s="64">
        <v>2086</v>
      </c>
      <c r="CW77" s="64">
        <v>2087</v>
      </c>
      <c r="CX77" s="64">
        <v>2088</v>
      </c>
      <c r="CY77" s="64">
        <v>2089</v>
      </c>
      <c r="CZ77" s="64">
        <v>2090</v>
      </c>
      <c r="DA77" s="64">
        <v>2091</v>
      </c>
      <c r="DB77" s="64">
        <v>2092</v>
      </c>
      <c r="DC77" s="64">
        <v>2093</v>
      </c>
      <c r="DD77" s="64">
        <v>2094</v>
      </c>
      <c r="DE77" s="64">
        <v>2095</v>
      </c>
      <c r="DF77" s="64">
        <v>2096</v>
      </c>
      <c r="DG77" s="64">
        <v>2097</v>
      </c>
      <c r="DH77" s="64">
        <v>2098</v>
      </c>
      <c r="DI77" s="64">
        <v>2099</v>
      </c>
      <c r="DJ77" s="64">
        <v>2100</v>
      </c>
    </row>
    <row r="78" spans="1:115" x14ac:dyDescent="0.2">
      <c r="B78" s="65" t="s">
        <v>87</v>
      </c>
      <c r="C78" s="65" t="s">
        <v>2</v>
      </c>
      <c r="D78" s="66">
        <f>E78/(1+D84)</f>
        <v>839068.458536066</v>
      </c>
      <c r="E78" s="66">
        <f>F78/(1+E84)</f>
        <v>864058.62161431846</v>
      </c>
      <c r="F78" s="66">
        <f>G78/(1+F84)</f>
        <v>877092.61095910857</v>
      </c>
      <c r="G78" s="66">
        <f>H78/(1+G84)</f>
        <v>892678.00831096957</v>
      </c>
      <c r="H78" s="236">
        <f>'Framework Data'!H26</f>
        <v>906000</v>
      </c>
      <c r="I78" s="236">
        <f>'Framework Data'!I26</f>
        <v>1040000</v>
      </c>
      <c r="J78" s="236">
        <f>'Framework Data'!J26</f>
        <v>1080000</v>
      </c>
      <c r="K78" s="236">
        <f>'Framework Data'!K26</f>
        <v>1120000</v>
      </c>
      <c r="L78" s="236">
        <f>'Framework Data'!L26</f>
        <v>1140000</v>
      </c>
      <c r="M78" s="236">
        <f>'Framework Data'!M26</f>
        <v>1120000</v>
      </c>
      <c r="N78" s="236">
        <f>'Framework Data'!N26</f>
        <v>1250000</v>
      </c>
      <c r="O78" s="236">
        <f>'Framework Data'!O26</f>
        <v>1330000</v>
      </c>
      <c r="P78" s="236">
        <f>'Framework Data'!P26</f>
        <v>1340000</v>
      </c>
      <c r="Q78" s="236">
        <f>'Framework Data'!Q26</f>
        <v>1400000</v>
      </c>
      <c r="R78" s="236">
        <f>'Framework Data'!R26</f>
        <v>1400000</v>
      </c>
      <c r="S78" s="236">
        <f>'Framework Data'!S26</f>
        <v>1490000</v>
      </c>
      <c r="T78" s="236">
        <f>'Framework Data'!T26</f>
        <v>1580000</v>
      </c>
      <c r="U78" s="236">
        <f>'Framework Data'!U26</f>
        <v>1660000</v>
      </c>
      <c r="V78" s="236">
        <f>'Framework Data'!V26</f>
        <v>1570000</v>
      </c>
      <c r="W78" s="236">
        <f>'Framework Data'!W26</f>
        <v>1400000</v>
      </c>
      <c r="X78" s="236">
        <f>'Framework Data'!X26</f>
        <v>1590000</v>
      </c>
      <c r="Y78" s="236">
        <f>'Framework Data'!Y26</f>
        <v>1940000</v>
      </c>
      <c r="Z78" s="236">
        <f>'Framework Data'!Z26</f>
        <v>2220000</v>
      </c>
      <c r="AA78" s="236">
        <f>'Framework Data'!AA26</f>
        <v>2630000</v>
      </c>
      <c r="AB78" s="236">
        <f>'Framework Data'!AB26</f>
        <v>2450000</v>
      </c>
      <c r="AC78" s="236">
        <f>'Framework Data'!AC26</f>
        <v>2280000</v>
      </c>
      <c r="AD78" s="236">
        <f>'Framework Data'!AD26</f>
        <v>2090000</v>
      </c>
      <c r="AE78" s="236">
        <f>'Framework Data'!AE26</f>
        <v>2160000</v>
      </c>
      <c r="AF78" s="236">
        <f>'Framework Data'!AF26</f>
        <v>2400000</v>
      </c>
      <c r="AG78" s="236">
        <f>'Framework Data'!AG26</f>
        <v>2700000</v>
      </c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</row>
    <row r="79" spans="1:115" x14ac:dyDescent="0.2">
      <c r="B79" s="65" t="s">
        <v>152</v>
      </c>
      <c r="C79" s="68" t="s">
        <v>89</v>
      </c>
      <c r="D79" s="70">
        <f t="shared" ref="D79:F79" si="109">E79</f>
        <v>0</v>
      </c>
      <c r="E79" s="70">
        <f t="shared" si="109"/>
        <v>0</v>
      </c>
      <c r="F79" s="70">
        <f t="shared" si="109"/>
        <v>0</v>
      </c>
      <c r="G79" s="70">
        <f>H79</f>
        <v>0</v>
      </c>
      <c r="H79" s="240">
        <f>'Framework Data'!D82</f>
        <v>0</v>
      </c>
      <c r="I79" s="70">
        <f t="shared" ref="I79:X79" si="110">($Y$79-$H$79)/($Y$77-$H$77)+H79</f>
        <v>2.0588235294117647E-2</v>
      </c>
      <c r="J79" s="70">
        <f t="shared" si="110"/>
        <v>4.1176470588235294E-2</v>
      </c>
      <c r="K79" s="70">
        <f t="shared" si="110"/>
        <v>6.1764705882352944E-2</v>
      </c>
      <c r="L79" s="70">
        <f t="shared" si="110"/>
        <v>8.2352941176470587E-2</v>
      </c>
      <c r="M79" s="70">
        <f t="shared" si="110"/>
        <v>0.10294117647058823</v>
      </c>
      <c r="N79" s="70">
        <f t="shared" si="110"/>
        <v>0.12352941176470587</v>
      </c>
      <c r="O79" s="70">
        <f t="shared" si="110"/>
        <v>0.14411764705882352</v>
      </c>
      <c r="P79" s="70">
        <f t="shared" si="110"/>
        <v>0.16470588235294117</v>
      </c>
      <c r="Q79" s="70">
        <f t="shared" si="110"/>
        <v>0.18529411764705883</v>
      </c>
      <c r="R79" s="70">
        <f t="shared" si="110"/>
        <v>0.20588235294117649</v>
      </c>
      <c r="S79" s="70">
        <f t="shared" si="110"/>
        <v>0.22647058823529415</v>
      </c>
      <c r="T79" s="70">
        <f t="shared" si="110"/>
        <v>0.2470588235294118</v>
      </c>
      <c r="U79" s="70">
        <f t="shared" si="110"/>
        <v>0.26764705882352946</v>
      </c>
      <c r="V79" s="70">
        <f t="shared" si="110"/>
        <v>0.28823529411764709</v>
      </c>
      <c r="W79" s="70">
        <f t="shared" si="110"/>
        <v>0.30882352941176472</v>
      </c>
      <c r="X79" s="70">
        <f t="shared" si="110"/>
        <v>0.32941176470588235</v>
      </c>
      <c r="Y79" s="240">
        <f>'Framework Data'!E82</f>
        <v>0.35</v>
      </c>
      <c r="Z79" s="70">
        <f>($AG$79-$Y$79)/($AG$77-$Y$77)+Y79</f>
        <v>0.35</v>
      </c>
      <c r="AA79" s="70">
        <f t="shared" ref="AA79:AF79" si="111">($AG$79-$Y$79)/($AG$77-$Y$77)+Z79</f>
        <v>0.35</v>
      </c>
      <c r="AB79" s="70">
        <f t="shared" si="111"/>
        <v>0.35</v>
      </c>
      <c r="AC79" s="70">
        <f t="shared" si="111"/>
        <v>0.35</v>
      </c>
      <c r="AD79" s="70">
        <f t="shared" si="111"/>
        <v>0.35</v>
      </c>
      <c r="AE79" s="70">
        <f t="shared" si="111"/>
        <v>0.35</v>
      </c>
      <c r="AF79" s="70">
        <f t="shared" si="111"/>
        <v>0.35</v>
      </c>
      <c r="AG79" s="240">
        <f>'Framework Data'!G82</f>
        <v>0.35</v>
      </c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</row>
    <row r="80" spans="1:115" x14ac:dyDescent="0.2">
      <c r="B80" s="65" t="s">
        <v>90</v>
      </c>
      <c r="C80" s="65" t="s">
        <v>2</v>
      </c>
      <c r="D80" s="74">
        <f t="shared" ref="D80:AF80" si="112">D78/(1-D79)</f>
        <v>839068.458536066</v>
      </c>
      <c r="E80" s="74">
        <f t="shared" si="112"/>
        <v>864058.62161431846</v>
      </c>
      <c r="F80" s="74">
        <f t="shared" si="112"/>
        <v>877092.61095910857</v>
      </c>
      <c r="G80" s="74">
        <f t="shared" si="112"/>
        <v>892678.00831096957</v>
      </c>
      <c r="H80" s="74">
        <f t="shared" si="112"/>
        <v>906000</v>
      </c>
      <c r="I80" s="74">
        <f t="shared" si="112"/>
        <v>1061861.861861862</v>
      </c>
      <c r="J80" s="74">
        <f t="shared" si="112"/>
        <v>1126380.3680981596</v>
      </c>
      <c r="K80" s="74">
        <f t="shared" si="112"/>
        <v>1193730.407523511</v>
      </c>
      <c r="L80" s="74">
        <f t="shared" si="112"/>
        <v>1242307.6923076923</v>
      </c>
      <c r="M80" s="74">
        <f t="shared" si="112"/>
        <v>1248524.5901639343</v>
      </c>
      <c r="N80" s="74">
        <f t="shared" si="112"/>
        <v>1426174.4966442953</v>
      </c>
      <c r="O80" s="74">
        <f t="shared" si="112"/>
        <v>1553951.8900343641</v>
      </c>
      <c r="P80" s="74">
        <f t="shared" si="112"/>
        <v>1604225.352112676</v>
      </c>
      <c r="Q80" s="74">
        <f t="shared" si="112"/>
        <v>1718411.5523465704</v>
      </c>
      <c r="R80" s="74">
        <f t="shared" si="112"/>
        <v>1762962.9629629632</v>
      </c>
      <c r="S80" s="74">
        <f t="shared" si="112"/>
        <v>1926235.7414448671</v>
      </c>
      <c r="T80" s="74">
        <f t="shared" si="112"/>
        <v>2098437.5</v>
      </c>
      <c r="U80" s="74">
        <f t="shared" si="112"/>
        <v>2266666.666666667</v>
      </c>
      <c r="V80" s="74">
        <f t="shared" si="112"/>
        <v>2205785.1239669425</v>
      </c>
      <c r="W80" s="74">
        <f t="shared" si="112"/>
        <v>2025531.9148936172</v>
      </c>
      <c r="X80" s="74">
        <f t="shared" si="112"/>
        <v>2371052.631578947</v>
      </c>
      <c r="Y80" s="74">
        <f t="shared" si="112"/>
        <v>2984615.3846153845</v>
      </c>
      <c r="Z80" s="74">
        <f t="shared" si="112"/>
        <v>3415384.6153846155</v>
      </c>
      <c r="AA80" s="74">
        <f t="shared" si="112"/>
        <v>4046153.846153846</v>
      </c>
      <c r="AB80" s="74">
        <f t="shared" si="112"/>
        <v>3769230.769230769</v>
      </c>
      <c r="AC80" s="74">
        <f t="shared" si="112"/>
        <v>3507692.3076923075</v>
      </c>
      <c r="AD80" s="74">
        <f t="shared" si="112"/>
        <v>3215384.6153846155</v>
      </c>
      <c r="AE80" s="74">
        <f t="shared" si="112"/>
        <v>3323076.923076923</v>
      </c>
      <c r="AF80" s="74">
        <f t="shared" si="112"/>
        <v>3692307.692307692</v>
      </c>
      <c r="AG80" s="74">
        <f t="shared" ref="AG80" si="113">AG78/(1-AG79)</f>
        <v>4153846.1538461535</v>
      </c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</row>
    <row r="81" spans="2:114" x14ac:dyDescent="0.2">
      <c r="B81" s="65" t="s">
        <v>91</v>
      </c>
      <c r="C81" s="65" t="s">
        <v>2</v>
      </c>
      <c r="D81" s="84">
        <f>'Framework Data'!D27</f>
        <v>0</v>
      </c>
      <c r="E81" s="84">
        <f>'Framework Data'!E27</f>
        <v>25521.964417264346</v>
      </c>
      <c r="F81" s="84">
        <f>'Framework Data'!F27</f>
        <v>25521.964417264346</v>
      </c>
      <c r="G81" s="84">
        <f>'Framework Data'!G27</f>
        <v>25521.964417264346</v>
      </c>
      <c r="H81" s="84">
        <f>'Framework Data'!H27</f>
        <v>25521.964417264338</v>
      </c>
      <c r="I81" s="84">
        <f>'Framework Data'!I27</f>
        <v>25521.964417264338</v>
      </c>
      <c r="J81" s="84">
        <f>'Framework Data'!J27</f>
        <v>25521.964417264349</v>
      </c>
      <c r="K81" s="84">
        <f>'Framework Data'!K27</f>
        <v>25521.964417264349</v>
      </c>
      <c r="L81" s="84">
        <f>'Framework Data'!L27</f>
        <v>25521.964417264327</v>
      </c>
      <c r="M81" s="84">
        <f>'Framework Data'!M27</f>
        <v>25521.964417264349</v>
      </c>
      <c r="N81" s="84">
        <f>'Framework Data'!N27</f>
        <v>25521.964417264331</v>
      </c>
      <c r="O81" s="84">
        <f>'Framework Data'!O27</f>
        <v>25521.030300268947</v>
      </c>
      <c r="P81" s="84">
        <f>'Framework Data'!P27</f>
        <v>25519.155248015391</v>
      </c>
      <c r="Q81" s="84">
        <f>'Framework Data'!Q27</f>
        <v>26135.062968717251</v>
      </c>
      <c r="R81" s="84">
        <f>'Framework Data'!R27</f>
        <v>26135.059532475992</v>
      </c>
      <c r="S81" s="84">
        <f>'Framework Data'!S27</f>
        <v>26135.059514402685</v>
      </c>
      <c r="T81" s="84">
        <f>'Framework Data'!T27</f>
        <v>30413.043226694452</v>
      </c>
      <c r="U81" s="84">
        <f>'Framework Data'!U27</f>
        <v>29476.931517933215</v>
      </c>
      <c r="V81" s="84">
        <f>'Framework Data'!V27</f>
        <v>17077.139298596714</v>
      </c>
      <c r="W81" s="84">
        <f>'Framework Data'!W27</f>
        <v>19032.288299976943</v>
      </c>
      <c r="X81" s="84">
        <f>'Framework Data'!X27</f>
        <v>40749.676215042862</v>
      </c>
      <c r="Y81" s="84">
        <f>'Framework Data'!Y27</f>
        <v>37660.520054691224</v>
      </c>
      <c r="Z81" s="84">
        <f>'Framework Data'!Z27</f>
        <v>38225.419505393453</v>
      </c>
      <c r="AA81" s="84">
        <f>'Framework Data'!AA27</f>
        <v>36656.269770290339</v>
      </c>
      <c r="AB81" s="84">
        <f>'Framework Data'!AB27</f>
        <v>42352.06902099451</v>
      </c>
      <c r="AC81" s="84">
        <f>'Framework Data'!AC27</f>
        <v>43656.384045934785</v>
      </c>
      <c r="AD81" s="84">
        <f>'Framework Data'!AD27</f>
        <v>60881.535734855708</v>
      </c>
      <c r="AE81" s="84">
        <f>'Framework Data'!AE27</f>
        <v>70562.023118066951</v>
      </c>
      <c r="AF81" s="84">
        <f>'Framework Data'!AF27</f>
        <v>81689.943653980998</v>
      </c>
      <c r="AG81" s="84">
        <f>'Framework Data'!AG27</f>
        <v>91022.324175480913</v>
      </c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</row>
    <row r="82" spans="2:114" x14ac:dyDescent="0.2">
      <c r="B82" s="71" t="s">
        <v>92</v>
      </c>
      <c r="C82" s="65" t="s">
        <v>2</v>
      </c>
      <c r="D82" s="74">
        <f t="shared" ref="D82:AF82" si="114">D80-D81</f>
        <v>839068.458536066</v>
      </c>
      <c r="E82" s="74">
        <f t="shared" si="114"/>
        <v>838536.65719705413</v>
      </c>
      <c r="F82" s="74">
        <f t="shared" si="114"/>
        <v>851570.64654184424</v>
      </c>
      <c r="G82" s="74">
        <f t="shared" si="114"/>
        <v>867156.04389370524</v>
      </c>
      <c r="H82" s="74">
        <f t="shared" si="114"/>
        <v>880478.03558273567</v>
      </c>
      <c r="I82" s="74">
        <f t="shared" si="114"/>
        <v>1036339.8974445977</v>
      </c>
      <c r="J82" s="74">
        <f t="shared" si="114"/>
        <v>1100858.4036808952</v>
      </c>
      <c r="K82" s="74">
        <f t="shared" si="114"/>
        <v>1168208.4431062466</v>
      </c>
      <c r="L82" s="74">
        <f t="shared" si="114"/>
        <v>1216785.7278904279</v>
      </c>
      <c r="M82" s="74">
        <f t="shared" si="114"/>
        <v>1223002.6257466699</v>
      </c>
      <c r="N82" s="74">
        <f t="shared" si="114"/>
        <v>1400652.532227031</v>
      </c>
      <c r="O82" s="74">
        <f t="shared" si="114"/>
        <v>1528430.8597340952</v>
      </c>
      <c r="P82" s="74">
        <f t="shared" si="114"/>
        <v>1578706.1968646606</v>
      </c>
      <c r="Q82" s="74">
        <f t="shared" si="114"/>
        <v>1692276.4893778532</v>
      </c>
      <c r="R82" s="74">
        <f t="shared" si="114"/>
        <v>1736827.9034304873</v>
      </c>
      <c r="S82" s="74">
        <f t="shared" si="114"/>
        <v>1900100.6819304645</v>
      </c>
      <c r="T82" s="74">
        <f t="shared" si="114"/>
        <v>2068024.4567733055</v>
      </c>
      <c r="U82" s="74">
        <f t="shared" si="114"/>
        <v>2237189.7351487339</v>
      </c>
      <c r="V82" s="74">
        <f t="shared" si="114"/>
        <v>2188707.9846683457</v>
      </c>
      <c r="W82" s="74">
        <f t="shared" si="114"/>
        <v>2006499.6265936403</v>
      </c>
      <c r="X82" s="74">
        <f t="shared" si="114"/>
        <v>2330302.9553639041</v>
      </c>
      <c r="Y82" s="74">
        <f t="shared" si="114"/>
        <v>2946954.8645606935</v>
      </c>
      <c r="Z82" s="74">
        <f t="shared" si="114"/>
        <v>3377159.1958792219</v>
      </c>
      <c r="AA82" s="74">
        <f t="shared" si="114"/>
        <v>4009497.5763835558</v>
      </c>
      <c r="AB82" s="74">
        <f t="shared" si="114"/>
        <v>3726878.7002097745</v>
      </c>
      <c r="AC82" s="74">
        <f t="shared" si="114"/>
        <v>3464035.9236463727</v>
      </c>
      <c r="AD82" s="74">
        <f t="shared" si="114"/>
        <v>3154503.0796497599</v>
      </c>
      <c r="AE82" s="74">
        <f t="shared" si="114"/>
        <v>3252514.8999588559</v>
      </c>
      <c r="AF82" s="74">
        <f t="shared" si="114"/>
        <v>3610617.7486537108</v>
      </c>
      <c r="AG82" s="74">
        <f t="shared" ref="AG82" si="115">AG80-AG81</f>
        <v>4062823.8296706728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2:114" x14ac:dyDescent="0.2">
      <c r="B83" s="65" t="s">
        <v>93</v>
      </c>
      <c r="C83" s="65" t="s">
        <v>94</v>
      </c>
      <c r="D83" s="238">
        <f>'Framework Data'!D$57</f>
        <v>50950509069488.367</v>
      </c>
      <c r="E83" s="238">
        <f>'Framework Data'!E$57</f>
        <v>51647194959981.109</v>
      </c>
      <c r="F83" s="238">
        <f>'Framework Data'!F$57</f>
        <v>52470667633217.25</v>
      </c>
      <c r="G83" s="238">
        <f>'Framework Data'!G$57</f>
        <v>53337588714185.781</v>
      </c>
      <c r="H83" s="238">
        <f>'Framework Data'!H$57</f>
        <v>54833948860734.422</v>
      </c>
      <c r="I83" s="238">
        <f>'Framework Data'!I$57</f>
        <v>56562297159824.047</v>
      </c>
      <c r="J83" s="238">
        <f>'Framework Data'!J$57</f>
        <v>58705719130559.383</v>
      </c>
      <c r="K83" s="238">
        <f>'Framework Data'!K$57</f>
        <v>60986320577218.547</v>
      </c>
      <c r="L83" s="238">
        <f>'Framework Data'!L$57</f>
        <v>62501121248218.641</v>
      </c>
      <c r="M83" s="238">
        <f>'Framework Data'!M$57</f>
        <v>64690042408440.953</v>
      </c>
      <c r="N83" s="238">
        <f>'Framework Data'!N$57</f>
        <v>67746249355230.945</v>
      </c>
      <c r="O83" s="238">
        <f>'Framework Data'!O$57</f>
        <v>69316442935601.664</v>
      </c>
      <c r="P83" s="238">
        <f>'Framework Data'!P$57</f>
        <v>71196116657664.938</v>
      </c>
      <c r="Q83" s="238">
        <f>'Framework Data'!Q$57</f>
        <v>73854265756934.125</v>
      </c>
      <c r="R83" s="238">
        <f>'Framework Data'!R$57</f>
        <v>77602966693876.203</v>
      </c>
      <c r="S83" s="238">
        <f>'Framework Data'!S$57</f>
        <v>81143163086806.188</v>
      </c>
      <c r="T83" s="238">
        <f>'Framework Data'!T$57</f>
        <v>85317812651766.359</v>
      </c>
      <c r="U83" s="238">
        <f>'Framework Data'!U$57</f>
        <v>89736479352572.125</v>
      </c>
      <c r="V83" s="238">
        <f>'Framework Data'!V$57</f>
        <v>92137080273009.359</v>
      </c>
      <c r="W83" s="238">
        <f>'Framework Data'!W$57</f>
        <v>91525864324734.672</v>
      </c>
      <c r="X83" s="238">
        <f>'Framework Data'!X$57</f>
        <v>96148429697269.094</v>
      </c>
      <c r="Y83" s="238">
        <f>'Framework Data'!Y$57</f>
        <v>99863601661332.016</v>
      </c>
      <c r="Z83" s="238">
        <f>'Framework Data'!Z$57</f>
        <v>103026668031011.92</v>
      </c>
      <c r="AA83" s="238">
        <f>'Framework Data'!AA$57</f>
        <v>106423356016032.61</v>
      </c>
      <c r="AB83" s="238">
        <f>'Framework Data'!AB$57</f>
        <v>110099865752272.81</v>
      </c>
      <c r="AC83" s="238">
        <f>'Framework Data'!AC$57</f>
        <v>113829052972541.62</v>
      </c>
      <c r="AD83" s="238">
        <f>'Framework Data'!AD$57</f>
        <v>117527206583639.56</v>
      </c>
      <c r="AE83" s="238">
        <f>'Framework Data'!AE$57</f>
        <v>121974483812883.59</v>
      </c>
      <c r="AF83" s="238">
        <f>'Framework Data'!AF$57</f>
        <v>126314862833648.59</v>
      </c>
      <c r="AG83" s="238">
        <f>'Framework Data'!AG$57</f>
        <v>129796846031689.72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2:114" x14ac:dyDescent="0.2">
      <c r="B84" s="65" t="s">
        <v>95</v>
      </c>
      <c r="C84" s="65" t="s">
        <v>96</v>
      </c>
      <c r="D84" s="239">
        <f>'Framework Data'!D$60</f>
        <v>2.9783223077951389E-2</v>
      </c>
      <c r="E84" s="239">
        <f>'Framework Data'!E$60</f>
        <v>1.5084612338499283E-2</v>
      </c>
      <c r="F84" s="239">
        <f>'Framework Data'!F$60</f>
        <v>1.7769386216602782E-2</v>
      </c>
      <c r="G84" s="239">
        <f>'Framework Data'!G$60</f>
        <v>1.4923624828886374E-2</v>
      </c>
      <c r="H84" s="239">
        <f>'Framework Data'!H$60</f>
        <v>2.9467757558579138E-2</v>
      </c>
      <c r="I84" s="239">
        <f>'Framework Data'!I$60</f>
        <v>3.0206666325427279E-2</v>
      </c>
      <c r="J84" s="239">
        <f>'Framework Data'!J$60</f>
        <v>3.430991950901259E-2</v>
      </c>
      <c r="K84" s="239">
        <f>'Framework Data'!K$60</f>
        <v>3.7078027769383223E-2</v>
      </c>
      <c r="L84" s="239">
        <f>'Framework Data'!L$60</f>
        <v>2.5600548765354746E-2</v>
      </c>
      <c r="M84" s="239">
        <f>'Framework Data'!M$60</f>
        <v>3.245240311908091E-2</v>
      </c>
      <c r="N84" s="239">
        <f>'Framework Data'!N$60</f>
        <v>4.4254030559922199E-2</v>
      </c>
      <c r="O84" s="239">
        <f>'Framework Data'!O$60</f>
        <v>1.9530011103147588E-2</v>
      </c>
      <c r="P84" s="239">
        <f>'Framework Data'!P$60</f>
        <v>2.1687816746712229E-2</v>
      </c>
      <c r="Q84" s="239">
        <f>'Framework Data'!Q$60</f>
        <v>2.9502309241424173E-2</v>
      </c>
      <c r="R84" s="239">
        <f>'Framework Data'!R$60</f>
        <v>4.407677887295549E-2</v>
      </c>
      <c r="S84" s="239">
        <f>'Framework Data'!S$60</f>
        <v>3.899393075224182E-2</v>
      </c>
      <c r="T84" s="239">
        <f>'Framework Data'!T$60</f>
        <v>4.367086832887395E-2</v>
      </c>
      <c r="U84" s="239">
        <f>'Framework Data'!U$60</f>
        <v>4.3192451722335365E-2</v>
      </c>
      <c r="V84" s="239">
        <f>'Framework Data'!V$60</f>
        <v>1.8588910842709937E-2</v>
      </c>
      <c r="W84" s="239">
        <f>'Framework Data'!W$60</f>
        <v>-1.6664258267650212E-2</v>
      </c>
      <c r="X84" s="239">
        <f>'Framework Data'!X$60</f>
        <v>4.3103796996963692E-2</v>
      </c>
      <c r="Y84" s="239">
        <f>'Framework Data'!Y$60</f>
        <v>3.1267998172018995E-2</v>
      </c>
      <c r="Z84" s="239">
        <f>'Framework Data'!Z$60</f>
        <v>2.519738704496376E-2</v>
      </c>
      <c r="AA84" s="239">
        <f>'Framework Data'!AA$60</f>
        <v>2.6715070444901984E-2</v>
      </c>
      <c r="AB84" s="239">
        <f>'Framework Data'!AB$60</f>
        <v>2.8742216301226052E-2</v>
      </c>
      <c r="AC84" s="239">
        <f>'Framework Data'!AC$60</f>
        <v>2.9190340656972749E-2</v>
      </c>
      <c r="AD84" s="239">
        <f>'Framework Data'!AD$60</f>
        <v>2.6055721933096406E-2</v>
      </c>
      <c r="AE84" s="239">
        <f>'Framework Data'!AE$60</f>
        <v>3.2813286918142379E-2</v>
      </c>
      <c r="AF84" s="239">
        <f>'Framework Data'!AF$60</f>
        <v>3.0340607444099988E-2</v>
      </c>
      <c r="AG84" s="239">
        <f>'Framework Data'!AG$60</f>
        <v>2.3355581404925944E-2</v>
      </c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</row>
    <row r="85" spans="2:114" x14ac:dyDescent="0.2">
      <c r="B85" s="65" t="s">
        <v>97</v>
      </c>
      <c r="C85" s="65" t="s">
        <v>96</v>
      </c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239">
        <f>'Framework Data'!AG$61</f>
        <v>3.2000000000000001E-2</v>
      </c>
      <c r="AH85" s="239">
        <f>'Framework Data'!AH$61</f>
        <v>3.2000000000000001E-2</v>
      </c>
      <c r="AI85" s="239">
        <f>'Framework Data'!AI$61</f>
        <v>3.2000000000000001E-2</v>
      </c>
      <c r="AJ85" s="239">
        <f>'Framework Data'!AJ$61</f>
        <v>3.2000000000000001E-2</v>
      </c>
      <c r="AK85" s="239">
        <f>'Framework Data'!AK$61</f>
        <v>3.2000000000000001E-2</v>
      </c>
      <c r="AL85" s="239">
        <f>'Framework Data'!AL$61</f>
        <v>3.2000000000000001E-2</v>
      </c>
      <c r="AM85" s="239">
        <f>'Framework Data'!AM$61</f>
        <v>3.2000000000000001E-2</v>
      </c>
      <c r="AN85" s="239">
        <f>'Framework Data'!AN$61</f>
        <v>3.2000000000000001E-2</v>
      </c>
      <c r="AO85" s="239">
        <f>'Framework Data'!AO$61</f>
        <v>3.2000000000000001E-2</v>
      </c>
      <c r="AP85" s="239">
        <f>'Framework Data'!AP$61</f>
        <v>3.2000000000000001E-2</v>
      </c>
      <c r="AQ85" s="239">
        <f>'Framework Data'!AQ$61</f>
        <v>3.2000000000000001E-2</v>
      </c>
      <c r="AR85" s="239">
        <f>'Framework Data'!AR$61</f>
        <v>3.2000000000000001E-2</v>
      </c>
      <c r="AS85" s="239">
        <f>'Framework Data'!AS$61</f>
        <v>3.2000000000000001E-2</v>
      </c>
      <c r="AT85" s="239">
        <f>'Framework Data'!AT$61</f>
        <v>3.2000000000000001E-2</v>
      </c>
      <c r="AU85" s="239">
        <f>'Framework Data'!AU$61</f>
        <v>3.2000000000000001E-2</v>
      </c>
      <c r="AV85" s="239">
        <f>'Framework Data'!AV$61</f>
        <v>3.2000000000000001E-2</v>
      </c>
      <c r="AW85" s="239">
        <f>'Framework Data'!AW$61</f>
        <v>3.2000000000000001E-2</v>
      </c>
      <c r="AX85" s="239">
        <f>'Framework Data'!AX$61</f>
        <v>3.2000000000000001E-2</v>
      </c>
      <c r="AY85" s="239">
        <f>'Framework Data'!AY$61</f>
        <v>3.2000000000000001E-2</v>
      </c>
      <c r="AZ85" s="239">
        <f>'Framework Data'!AZ$61</f>
        <v>3.2000000000000001E-2</v>
      </c>
      <c r="BA85" s="239">
        <f>'Framework Data'!BA$61</f>
        <v>3.2000000000000001E-2</v>
      </c>
      <c r="BB85" s="239">
        <f>'Framework Data'!BB$61</f>
        <v>3.2000000000000001E-2</v>
      </c>
      <c r="BC85" s="239">
        <f>'Framework Data'!BC$61</f>
        <v>3.2000000000000001E-2</v>
      </c>
      <c r="BD85" s="239">
        <f>'Framework Data'!BD$61</f>
        <v>3.2000000000000001E-2</v>
      </c>
      <c r="BE85" s="239">
        <f>'Framework Data'!BE$61</f>
        <v>3.2000000000000001E-2</v>
      </c>
      <c r="BF85" s="239">
        <f>'Framework Data'!BF$61</f>
        <v>3.2000000000000001E-2</v>
      </c>
      <c r="BG85" s="239">
        <f>'Framework Data'!BG$61</f>
        <v>3.2000000000000001E-2</v>
      </c>
      <c r="BH85" s="239">
        <f>'Framework Data'!BH$61</f>
        <v>3.2000000000000001E-2</v>
      </c>
      <c r="BI85" s="239">
        <f>'Framework Data'!BI$61</f>
        <v>3.2000000000000001E-2</v>
      </c>
      <c r="BJ85" s="239">
        <f>'Framework Data'!BJ$61</f>
        <v>3.2000000000000001E-2</v>
      </c>
      <c r="BK85" s="239">
        <f>'Framework Data'!BK$61</f>
        <v>3.2000000000000001E-2</v>
      </c>
      <c r="BL85" s="239">
        <f>'Framework Data'!BL$61</f>
        <v>3.2000000000000001E-2</v>
      </c>
      <c r="BM85" s="239">
        <f>'Framework Data'!BM$61</f>
        <v>3.2000000000000001E-2</v>
      </c>
      <c r="BN85" s="239">
        <f>'Framework Data'!BN$61</f>
        <v>3.2000000000000001E-2</v>
      </c>
      <c r="BO85" s="239">
        <f>'Framework Data'!BO$61</f>
        <v>3.2000000000000001E-2</v>
      </c>
      <c r="BP85" s="239">
        <f>'Framework Data'!BP$61</f>
        <v>3.2000000000000001E-2</v>
      </c>
      <c r="BQ85" s="239">
        <f>'Framework Data'!BQ$61</f>
        <v>3.2000000000000001E-2</v>
      </c>
      <c r="BR85" s="239">
        <f>'Framework Data'!BR$61</f>
        <v>3.2000000000000001E-2</v>
      </c>
      <c r="BS85" s="239">
        <f>'Framework Data'!BS$61</f>
        <v>3.2000000000000001E-2</v>
      </c>
      <c r="BT85" s="239">
        <f>'Framework Data'!BT$61</f>
        <v>3.2000000000000001E-2</v>
      </c>
      <c r="BU85" s="239">
        <f>'Framework Data'!BU$61</f>
        <v>3.2000000000000001E-2</v>
      </c>
      <c r="BV85" s="239">
        <f>'Framework Data'!BV$61</f>
        <v>3.2000000000000001E-2</v>
      </c>
      <c r="BW85" s="239">
        <f>'Framework Data'!BW$61</f>
        <v>3.2000000000000001E-2</v>
      </c>
      <c r="BX85" s="239">
        <f>'Framework Data'!BX$61</f>
        <v>3.2000000000000001E-2</v>
      </c>
      <c r="BY85" s="239">
        <f>'Framework Data'!BY$61</f>
        <v>3.2000000000000001E-2</v>
      </c>
      <c r="BZ85" s="239">
        <f>'Framework Data'!BZ$61</f>
        <v>3.2000000000000001E-2</v>
      </c>
      <c r="CA85" s="239">
        <f>'Framework Data'!CA$61</f>
        <v>3.2000000000000001E-2</v>
      </c>
      <c r="CB85" s="239">
        <f>'Framework Data'!CB$61</f>
        <v>3.2000000000000001E-2</v>
      </c>
      <c r="CC85" s="239">
        <f>'Framework Data'!CC$61</f>
        <v>3.2000000000000001E-2</v>
      </c>
      <c r="CD85" s="239">
        <f>'Framework Data'!CD$61</f>
        <v>3.2000000000000001E-2</v>
      </c>
      <c r="CE85" s="239">
        <f>'Framework Data'!CE$61</f>
        <v>3.2000000000000001E-2</v>
      </c>
      <c r="CF85" s="239">
        <f>'Framework Data'!CF$61</f>
        <v>3.2000000000000001E-2</v>
      </c>
      <c r="CG85" s="239">
        <f>'Framework Data'!CG$61</f>
        <v>3.2000000000000001E-2</v>
      </c>
      <c r="CH85" s="239">
        <f>'Framework Data'!CH$61</f>
        <v>3.2000000000000001E-2</v>
      </c>
      <c r="CI85" s="239">
        <f>'Framework Data'!CI$61</f>
        <v>3.2000000000000001E-2</v>
      </c>
      <c r="CJ85" s="239">
        <f>'Framework Data'!CJ$61</f>
        <v>3.2000000000000001E-2</v>
      </c>
      <c r="CK85" s="239">
        <f>'Framework Data'!CK$61</f>
        <v>3.2000000000000001E-2</v>
      </c>
      <c r="CL85" s="239">
        <f>'Framework Data'!CL$61</f>
        <v>3.2000000000000001E-2</v>
      </c>
      <c r="CM85" s="239">
        <f>'Framework Data'!CM$61</f>
        <v>3.2000000000000001E-2</v>
      </c>
      <c r="CN85" s="239">
        <f>'Framework Data'!CN$61</f>
        <v>3.2000000000000001E-2</v>
      </c>
      <c r="CO85" s="239">
        <f>'Framework Data'!CO$61</f>
        <v>3.2000000000000001E-2</v>
      </c>
      <c r="CP85" s="239">
        <f>'Framework Data'!CP$61</f>
        <v>3.2000000000000001E-2</v>
      </c>
      <c r="CQ85" s="239">
        <f>'Framework Data'!CQ$61</f>
        <v>3.2000000000000001E-2</v>
      </c>
      <c r="CR85" s="239">
        <f>'Framework Data'!CR$61</f>
        <v>3.2000000000000001E-2</v>
      </c>
      <c r="CS85" s="239">
        <f>'Framework Data'!CS$61</f>
        <v>3.2000000000000001E-2</v>
      </c>
      <c r="CT85" s="239">
        <f>'Framework Data'!CT$61</f>
        <v>3.2000000000000001E-2</v>
      </c>
      <c r="CU85" s="239">
        <f>'Framework Data'!CU$61</f>
        <v>3.2000000000000001E-2</v>
      </c>
      <c r="CV85" s="239">
        <f>'Framework Data'!CV$61</f>
        <v>3.2000000000000001E-2</v>
      </c>
      <c r="CW85" s="239">
        <f>'Framework Data'!CW$61</f>
        <v>3.2000000000000001E-2</v>
      </c>
      <c r="CX85" s="239">
        <f>'Framework Data'!CX$61</f>
        <v>3.2000000000000001E-2</v>
      </c>
      <c r="CY85" s="239">
        <f>'Framework Data'!CY$61</f>
        <v>3.2000000000000001E-2</v>
      </c>
      <c r="CZ85" s="239">
        <f>'Framework Data'!CZ$61</f>
        <v>3.2000000000000001E-2</v>
      </c>
      <c r="DA85" s="239">
        <f>'Framework Data'!DA$61</f>
        <v>3.2000000000000001E-2</v>
      </c>
      <c r="DB85" s="239">
        <f>'Framework Data'!DB$61</f>
        <v>3.2000000000000001E-2</v>
      </c>
      <c r="DC85" s="239">
        <f>'Framework Data'!DC$61</f>
        <v>3.2000000000000001E-2</v>
      </c>
      <c r="DD85" s="239">
        <f>'Framework Data'!DD$61</f>
        <v>3.2000000000000001E-2</v>
      </c>
      <c r="DE85" s="239">
        <f>'Framework Data'!DE$61</f>
        <v>3.2000000000000001E-2</v>
      </c>
      <c r="DF85" s="239">
        <f>'Framework Data'!DF$61</f>
        <v>3.2000000000000001E-2</v>
      </c>
      <c r="DG85" s="239">
        <f>'Framework Data'!DG$61</f>
        <v>3.2000000000000001E-2</v>
      </c>
      <c r="DH85" s="239">
        <f>'Framework Data'!DH$61</f>
        <v>3.2000000000000001E-2</v>
      </c>
      <c r="DI85" s="239">
        <f>'Framework Data'!DI$61</f>
        <v>3.2000000000000001E-2</v>
      </c>
      <c r="DJ85" s="239">
        <f>'Framework Data'!DJ$61</f>
        <v>3.2000000000000001E-2</v>
      </c>
    </row>
    <row r="86" spans="2:114" x14ac:dyDescent="0.2">
      <c r="B86" s="65" t="s">
        <v>98</v>
      </c>
      <c r="C86" s="65" t="s">
        <v>96</v>
      </c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239">
        <f>'Framework Data'!AG$62</f>
        <v>3.2000000000000001E-2</v>
      </c>
      <c r="AH86" s="239">
        <f>'Framework Data'!AH$62</f>
        <v>3.2000000000000001E-2</v>
      </c>
      <c r="AI86" s="239">
        <f>'Framework Data'!AI$62</f>
        <v>3.2000000000000001E-2</v>
      </c>
      <c r="AJ86" s="239">
        <f>'Framework Data'!AJ$62</f>
        <v>3.2000000000000001E-2</v>
      </c>
      <c r="AK86" s="239">
        <f>'Framework Data'!AK$62</f>
        <v>3.2000000000000001E-2</v>
      </c>
      <c r="AL86" s="239">
        <f>'Framework Data'!AL$62</f>
        <v>3.2000000000000001E-2</v>
      </c>
      <c r="AM86" s="239">
        <f>'Framework Data'!AM$62</f>
        <v>3.2000000000000001E-2</v>
      </c>
      <c r="AN86" s="239">
        <f>'Framework Data'!AN$62</f>
        <v>3.2000000000000001E-2</v>
      </c>
      <c r="AO86" s="239">
        <f>'Framework Data'!AO$62</f>
        <v>3.2000000000000001E-2</v>
      </c>
      <c r="AP86" s="239">
        <f>'Framework Data'!AP$62</f>
        <v>3.2000000000000001E-2</v>
      </c>
      <c r="AQ86" s="239">
        <f>'Framework Data'!AQ$62</f>
        <v>3.2000000000000001E-2</v>
      </c>
      <c r="AR86" s="239">
        <f>'Framework Data'!AR$62</f>
        <v>3.2000000000000001E-2</v>
      </c>
      <c r="AS86" s="239">
        <f>'Framework Data'!AS$62</f>
        <v>3.2000000000000001E-2</v>
      </c>
      <c r="AT86" s="239">
        <f>'Framework Data'!AT$62</f>
        <v>3.2000000000000001E-2</v>
      </c>
      <c r="AU86" s="239">
        <f>'Framework Data'!AU$62</f>
        <v>3.2000000000000001E-2</v>
      </c>
      <c r="AV86" s="239">
        <f>'Framework Data'!AV$62</f>
        <v>3.2000000000000001E-2</v>
      </c>
      <c r="AW86" s="239">
        <f>'Framework Data'!AW$62</f>
        <v>3.2000000000000001E-2</v>
      </c>
      <c r="AX86" s="239">
        <f>'Framework Data'!AX$62</f>
        <v>3.2000000000000001E-2</v>
      </c>
      <c r="AY86" s="239">
        <f>'Framework Data'!AY$62</f>
        <v>3.2000000000000001E-2</v>
      </c>
      <c r="AZ86" s="239">
        <f>'Framework Data'!AZ$62</f>
        <v>3.2000000000000001E-2</v>
      </c>
      <c r="BA86" s="239">
        <f>'Framework Data'!BA$62</f>
        <v>3.2000000000000001E-2</v>
      </c>
      <c r="BB86" s="239">
        <f>'Framework Data'!BB$62</f>
        <v>3.2000000000000001E-2</v>
      </c>
      <c r="BC86" s="239">
        <f>'Framework Data'!BC$62</f>
        <v>3.2000000000000001E-2</v>
      </c>
      <c r="BD86" s="239">
        <f>'Framework Data'!BD$62</f>
        <v>3.2000000000000001E-2</v>
      </c>
      <c r="BE86" s="239">
        <f>'Framework Data'!BE$62</f>
        <v>3.2000000000000001E-2</v>
      </c>
      <c r="BF86" s="239">
        <f>'Framework Data'!BF$62</f>
        <v>3.2000000000000001E-2</v>
      </c>
      <c r="BG86" s="239">
        <f>'Framework Data'!BG$62</f>
        <v>3.2000000000000001E-2</v>
      </c>
      <c r="BH86" s="239">
        <f>'Framework Data'!BH$62</f>
        <v>3.2000000000000001E-2</v>
      </c>
      <c r="BI86" s="239">
        <f>'Framework Data'!BI$62</f>
        <v>3.2000000000000001E-2</v>
      </c>
      <c r="BJ86" s="239">
        <f>'Framework Data'!BJ$62</f>
        <v>3.2000000000000001E-2</v>
      </c>
      <c r="BK86" s="239">
        <f>'Framework Data'!BK$62</f>
        <v>3.2000000000000001E-2</v>
      </c>
      <c r="BL86" s="239">
        <f>'Framework Data'!BL$62</f>
        <v>3.2000000000000001E-2</v>
      </c>
      <c r="BM86" s="239">
        <f>'Framework Data'!BM$62</f>
        <v>3.2000000000000001E-2</v>
      </c>
      <c r="BN86" s="239">
        <f>'Framework Data'!BN$62</f>
        <v>3.2000000000000001E-2</v>
      </c>
      <c r="BO86" s="239">
        <f>'Framework Data'!BO$62</f>
        <v>3.2000000000000001E-2</v>
      </c>
      <c r="BP86" s="239">
        <f>'Framework Data'!BP$62</f>
        <v>3.2000000000000001E-2</v>
      </c>
      <c r="BQ86" s="239">
        <f>'Framework Data'!BQ$62</f>
        <v>3.2000000000000001E-2</v>
      </c>
      <c r="BR86" s="239">
        <f>'Framework Data'!BR$62</f>
        <v>3.2000000000000001E-2</v>
      </c>
      <c r="BS86" s="239">
        <f>'Framework Data'!BS$62</f>
        <v>3.2000000000000001E-2</v>
      </c>
      <c r="BT86" s="239">
        <f>'Framework Data'!BT$62</f>
        <v>3.2000000000000001E-2</v>
      </c>
      <c r="BU86" s="239">
        <f>'Framework Data'!BU$62</f>
        <v>3.2000000000000001E-2</v>
      </c>
      <c r="BV86" s="239">
        <f>'Framework Data'!BV$62</f>
        <v>3.2000000000000001E-2</v>
      </c>
      <c r="BW86" s="239">
        <f>'Framework Data'!BW$62</f>
        <v>3.2000000000000001E-2</v>
      </c>
      <c r="BX86" s="239">
        <f>'Framework Data'!BX$62</f>
        <v>3.2000000000000001E-2</v>
      </c>
      <c r="BY86" s="239">
        <f>'Framework Data'!BY$62</f>
        <v>3.2000000000000001E-2</v>
      </c>
      <c r="BZ86" s="239">
        <f>'Framework Data'!BZ$62</f>
        <v>3.2000000000000001E-2</v>
      </c>
      <c r="CA86" s="239">
        <f>'Framework Data'!CA$62</f>
        <v>3.2000000000000001E-2</v>
      </c>
      <c r="CB86" s="239">
        <f>'Framework Data'!CB$62</f>
        <v>3.2000000000000001E-2</v>
      </c>
      <c r="CC86" s="239">
        <f>'Framework Data'!CC$62</f>
        <v>3.2000000000000001E-2</v>
      </c>
      <c r="CD86" s="239">
        <f>'Framework Data'!CD$62</f>
        <v>3.2000000000000001E-2</v>
      </c>
      <c r="CE86" s="239">
        <f>'Framework Data'!CE$62</f>
        <v>3.2000000000000001E-2</v>
      </c>
      <c r="CF86" s="239">
        <f>'Framework Data'!CF$62</f>
        <v>3.2000000000000001E-2</v>
      </c>
      <c r="CG86" s="239">
        <f>'Framework Data'!CG$62</f>
        <v>3.2000000000000001E-2</v>
      </c>
      <c r="CH86" s="239">
        <f>'Framework Data'!CH$62</f>
        <v>3.2000000000000001E-2</v>
      </c>
      <c r="CI86" s="239">
        <f>'Framework Data'!CI$62</f>
        <v>3.2000000000000001E-2</v>
      </c>
      <c r="CJ86" s="239">
        <f>'Framework Data'!CJ$62</f>
        <v>3.2000000000000001E-2</v>
      </c>
      <c r="CK86" s="239">
        <f>'Framework Data'!CK$62</f>
        <v>3.2000000000000001E-2</v>
      </c>
      <c r="CL86" s="239">
        <f>'Framework Data'!CL$62</f>
        <v>3.2000000000000001E-2</v>
      </c>
      <c r="CM86" s="239">
        <f>'Framework Data'!CM$62</f>
        <v>3.2000000000000001E-2</v>
      </c>
      <c r="CN86" s="239">
        <f>'Framework Data'!CN$62</f>
        <v>3.2000000000000001E-2</v>
      </c>
      <c r="CO86" s="239">
        <f>'Framework Data'!CO$62</f>
        <v>3.2000000000000001E-2</v>
      </c>
      <c r="CP86" s="239">
        <f>'Framework Data'!CP$62</f>
        <v>3.2000000000000001E-2</v>
      </c>
      <c r="CQ86" s="239">
        <f>'Framework Data'!CQ$62</f>
        <v>3.2000000000000001E-2</v>
      </c>
      <c r="CR86" s="239">
        <f>'Framework Data'!CR$62</f>
        <v>3.2000000000000001E-2</v>
      </c>
      <c r="CS86" s="239">
        <f>'Framework Data'!CS$62</f>
        <v>3.2000000000000001E-2</v>
      </c>
      <c r="CT86" s="239">
        <f>'Framework Data'!CT$62</f>
        <v>3.2000000000000001E-2</v>
      </c>
      <c r="CU86" s="239">
        <f>'Framework Data'!CU$62</f>
        <v>3.2000000000000001E-2</v>
      </c>
      <c r="CV86" s="239">
        <f>'Framework Data'!CV$62</f>
        <v>3.2000000000000001E-2</v>
      </c>
      <c r="CW86" s="239">
        <f>'Framework Data'!CW$62</f>
        <v>3.2000000000000001E-2</v>
      </c>
      <c r="CX86" s="239">
        <f>'Framework Data'!CX$62</f>
        <v>3.2000000000000001E-2</v>
      </c>
      <c r="CY86" s="239">
        <f>'Framework Data'!CY$62</f>
        <v>3.2000000000000001E-2</v>
      </c>
      <c r="CZ86" s="239">
        <f>'Framework Data'!CZ$62</f>
        <v>3.2000000000000001E-2</v>
      </c>
      <c r="DA86" s="239">
        <f>'Framework Data'!DA$62</f>
        <v>3.2000000000000001E-2</v>
      </c>
      <c r="DB86" s="239">
        <f>'Framework Data'!DB$62</f>
        <v>3.2000000000000001E-2</v>
      </c>
      <c r="DC86" s="239">
        <f>'Framework Data'!DC$62</f>
        <v>3.2000000000000001E-2</v>
      </c>
      <c r="DD86" s="239">
        <f>'Framework Data'!DD$62</f>
        <v>3.2000000000000001E-2</v>
      </c>
      <c r="DE86" s="239">
        <f>'Framework Data'!DE$62</f>
        <v>3.2000000000000001E-2</v>
      </c>
      <c r="DF86" s="239">
        <f>'Framework Data'!DF$62</f>
        <v>3.2000000000000001E-2</v>
      </c>
      <c r="DG86" s="239">
        <f>'Framework Data'!DG$62</f>
        <v>3.2000000000000001E-2</v>
      </c>
      <c r="DH86" s="239">
        <f>'Framework Data'!DH$62</f>
        <v>3.2000000000000001E-2</v>
      </c>
      <c r="DI86" s="239">
        <f>'Framework Data'!DI$62</f>
        <v>3.2000000000000001E-2</v>
      </c>
      <c r="DJ86" s="239">
        <f>'Framework Data'!DJ$62</f>
        <v>3.2000000000000001E-2</v>
      </c>
    </row>
    <row r="87" spans="2:114" x14ac:dyDescent="0.2"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</row>
    <row r="88" spans="2:114" x14ac:dyDescent="0.2">
      <c r="B88" s="64" t="s">
        <v>107</v>
      </c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</row>
    <row r="89" spans="2:114" x14ac:dyDescent="0.2">
      <c r="B89" s="236" t="str">
        <f t="shared" ref="B89:B96" si="116">B3</f>
        <v>Construction</v>
      </c>
      <c r="C89" s="65" t="s">
        <v>96</v>
      </c>
      <c r="D89" s="70">
        <f t="shared" ref="D89:AB89" si="117">E89</f>
        <v>0.34</v>
      </c>
      <c r="E89" s="70">
        <f t="shared" si="117"/>
        <v>0.34</v>
      </c>
      <c r="F89" s="70">
        <f t="shared" si="117"/>
        <v>0.34</v>
      </c>
      <c r="G89" s="70">
        <f t="shared" si="117"/>
        <v>0.34</v>
      </c>
      <c r="H89" s="70">
        <f t="shared" si="117"/>
        <v>0.34</v>
      </c>
      <c r="I89" s="70">
        <f t="shared" si="117"/>
        <v>0.34</v>
      </c>
      <c r="J89" s="70">
        <f t="shared" si="117"/>
        <v>0.34</v>
      </c>
      <c r="K89" s="70">
        <f t="shared" si="117"/>
        <v>0.34</v>
      </c>
      <c r="L89" s="70">
        <f t="shared" si="117"/>
        <v>0.34</v>
      </c>
      <c r="M89" s="70">
        <f t="shared" si="117"/>
        <v>0.34</v>
      </c>
      <c r="N89" s="70">
        <f t="shared" si="117"/>
        <v>0.34</v>
      </c>
      <c r="O89" s="70">
        <f t="shared" si="117"/>
        <v>0.34</v>
      </c>
      <c r="P89" s="70">
        <f t="shared" si="117"/>
        <v>0.34</v>
      </c>
      <c r="Q89" s="70">
        <f t="shared" si="117"/>
        <v>0.34</v>
      </c>
      <c r="R89" s="70">
        <f t="shared" si="117"/>
        <v>0.34</v>
      </c>
      <c r="S89" s="70">
        <f t="shared" si="117"/>
        <v>0.34</v>
      </c>
      <c r="T89" s="70">
        <f t="shared" si="117"/>
        <v>0.34</v>
      </c>
      <c r="U89" s="70">
        <f t="shared" si="117"/>
        <v>0.34</v>
      </c>
      <c r="V89" s="70">
        <f t="shared" si="117"/>
        <v>0.34</v>
      </c>
      <c r="W89" s="70">
        <f t="shared" si="117"/>
        <v>0.34</v>
      </c>
      <c r="X89" s="70">
        <f t="shared" si="117"/>
        <v>0.34</v>
      </c>
      <c r="Y89" s="70">
        <f t="shared" si="117"/>
        <v>0.34</v>
      </c>
      <c r="Z89" s="70">
        <f t="shared" si="117"/>
        <v>0.34</v>
      </c>
      <c r="AA89" s="70">
        <f t="shared" si="117"/>
        <v>0.34</v>
      </c>
      <c r="AB89" s="70">
        <f t="shared" si="117"/>
        <v>0.34</v>
      </c>
      <c r="AC89" s="240">
        <f>'Data Non-Energy-Sector'!E74</f>
        <v>0.34</v>
      </c>
      <c r="AD89" s="70">
        <f t="shared" ref="AD89:AG96" si="118">AC89</f>
        <v>0.34</v>
      </c>
      <c r="AE89" s="70">
        <f t="shared" si="118"/>
        <v>0.34</v>
      </c>
      <c r="AF89" s="70">
        <f t="shared" si="118"/>
        <v>0.34</v>
      </c>
      <c r="AG89" s="70">
        <f t="shared" si="118"/>
        <v>0.34</v>
      </c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  <c r="CJ89" s="73"/>
      <c r="CK89" s="73"/>
      <c r="CL89" s="73"/>
      <c r="CM89" s="73"/>
      <c r="CN89" s="73"/>
      <c r="CO89" s="73"/>
      <c r="CP89" s="73"/>
      <c r="CQ89" s="73"/>
      <c r="CR89" s="73"/>
      <c r="CS89" s="73"/>
      <c r="CT89" s="73"/>
      <c r="CU89" s="73"/>
      <c r="CV89" s="73"/>
      <c r="CW89" s="73"/>
      <c r="CX89" s="73"/>
      <c r="CY89" s="73"/>
      <c r="CZ89" s="73"/>
      <c r="DA89" s="73"/>
      <c r="DB89" s="73"/>
      <c r="DC89" s="73"/>
      <c r="DD89" s="73"/>
      <c r="DE89" s="73"/>
      <c r="DF89" s="73"/>
      <c r="DG89" s="73"/>
      <c r="DH89" s="73"/>
      <c r="DI89" s="73"/>
      <c r="DJ89" s="73"/>
    </row>
    <row r="90" spans="2:114" x14ac:dyDescent="0.2">
      <c r="B90" s="236" t="str">
        <f t="shared" si="116"/>
        <v>Steel Alloys</v>
      </c>
      <c r="C90" s="65" t="s">
        <v>96</v>
      </c>
      <c r="D90" s="70">
        <f t="shared" ref="D90:AB90" si="119">E90</f>
        <v>0.16</v>
      </c>
      <c r="E90" s="70">
        <f t="shared" si="119"/>
        <v>0.16</v>
      </c>
      <c r="F90" s="70">
        <f t="shared" si="119"/>
        <v>0.16</v>
      </c>
      <c r="G90" s="70">
        <f t="shared" si="119"/>
        <v>0.16</v>
      </c>
      <c r="H90" s="70">
        <f t="shared" si="119"/>
        <v>0.16</v>
      </c>
      <c r="I90" s="70">
        <f t="shared" si="119"/>
        <v>0.16</v>
      </c>
      <c r="J90" s="70">
        <f t="shared" si="119"/>
        <v>0.16</v>
      </c>
      <c r="K90" s="70">
        <f t="shared" si="119"/>
        <v>0.16</v>
      </c>
      <c r="L90" s="70">
        <f t="shared" si="119"/>
        <v>0.16</v>
      </c>
      <c r="M90" s="70">
        <f t="shared" si="119"/>
        <v>0.16</v>
      </c>
      <c r="N90" s="70">
        <f t="shared" si="119"/>
        <v>0.16</v>
      </c>
      <c r="O90" s="70">
        <f t="shared" si="119"/>
        <v>0.16</v>
      </c>
      <c r="P90" s="70">
        <f t="shared" si="119"/>
        <v>0.16</v>
      </c>
      <c r="Q90" s="70">
        <f t="shared" si="119"/>
        <v>0.16</v>
      </c>
      <c r="R90" s="70">
        <f t="shared" si="119"/>
        <v>0.16</v>
      </c>
      <c r="S90" s="70">
        <f t="shared" si="119"/>
        <v>0.16</v>
      </c>
      <c r="T90" s="70">
        <f t="shared" si="119"/>
        <v>0.16</v>
      </c>
      <c r="U90" s="70">
        <f t="shared" si="119"/>
        <v>0.16</v>
      </c>
      <c r="V90" s="70">
        <f t="shared" si="119"/>
        <v>0.16</v>
      </c>
      <c r="W90" s="70">
        <f t="shared" si="119"/>
        <v>0.16</v>
      </c>
      <c r="X90" s="70">
        <f t="shared" si="119"/>
        <v>0.16</v>
      </c>
      <c r="Y90" s="70">
        <f t="shared" si="119"/>
        <v>0.16</v>
      </c>
      <c r="Z90" s="70">
        <f t="shared" si="119"/>
        <v>0.16</v>
      </c>
      <c r="AA90" s="70">
        <f t="shared" si="119"/>
        <v>0.16</v>
      </c>
      <c r="AB90" s="70">
        <f t="shared" si="119"/>
        <v>0.16</v>
      </c>
      <c r="AC90" s="240">
        <f>'Data Non-Energy-Sector'!E75</f>
        <v>0.16</v>
      </c>
      <c r="AD90" s="70">
        <f t="shared" si="118"/>
        <v>0.16</v>
      </c>
      <c r="AE90" s="70">
        <f t="shared" si="118"/>
        <v>0.16</v>
      </c>
      <c r="AF90" s="70">
        <f t="shared" si="118"/>
        <v>0.16</v>
      </c>
      <c r="AG90" s="70">
        <f t="shared" si="118"/>
        <v>0.16</v>
      </c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</row>
    <row r="91" spans="2:114" x14ac:dyDescent="0.2">
      <c r="B91" s="236" t="str">
        <f t="shared" si="116"/>
        <v>Batteries</v>
      </c>
      <c r="C91" s="65" t="s">
        <v>96</v>
      </c>
      <c r="D91" s="70">
        <f t="shared" ref="D91:AB91" si="120">E91</f>
        <v>0.16</v>
      </c>
      <c r="E91" s="70">
        <f t="shared" si="120"/>
        <v>0.16</v>
      </c>
      <c r="F91" s="70">
        <f t="shared" si="120"/>
        <v>0.16</v>
      </c>
      <c r="G91" s="70">
        <f t="shared" si="120"/>
        <v>0.16</v>
      </c>
      <c r="H91" s="70">
        <f t="shared" si="120"/>
        <v>0.16</v>
      </c>
      <c r="I91" s="70">
        <f t="shared" si="120"/>
        <v>0.16</v>
      </c>
      <c r="J91" s="70">
        <f t="shared" si="120"/>
        <v>0.16</v>
      </c>
      <c r="K91" s="70">
        <f t="shared" si="120"/>
        <v>0.16</v>
      </c>
      <c r="L91" s="70">
        <f t="shared" si="120"/>
        <v>0.16</v>
      </c>
      <c r="M91" s="70">
        <f t="shared" si="120"/>
        <v>0.16</v>
      </c>
      <c r="N91" s="70">
        <f t="shared" si="120"/>
        <v>0.16</v>
      </c>
      <c r="O91" s="70">
        <f t="shared" si="120"/>
        <v>0.16</v>
      </c>
      <c r="P91" s="70">
        <f t="shared" si="120"/>
        <v>0.16</v>
      </c>
      <c r="Q91" s="70">
        <f t="shared" si="120"/>
        <v>0.16</v>
      </c>
      <c r="R91" s="70">
        <f t="shared" si="120"/>
        <v>0.16</v>
      </c>
      <c r="S91" s="70">
        <f t="shared" si="120"/>
        <v>0.16</v>
      </c>
      <c r="T91" s="70">
        <f t="shared" si="120"/>
        <v>0.16</v>
      </c>
      <c r="U91" s="70">
        <f t="shared" si="120"/>
        <v>0.16</v>
      </c>
      <c r="V91" s="70">
        <f t="shared" si="120"/>
        <v>0.16</v>
      </c>
      <c r="W91" s="70">
        <f t="shared" si="120"/>
        <v>0.16</v>
      </c>
      <c r="X91" s="70">
        <f t="shared" si="120"/>
        <v>0.16</v>
      </c>
      <c r="Y91" s="70">
        <f t="shared" si="120"/>
        <v>0.16</v>
      </c>
      <c r="Z91" s="70">
        <f t="shared" si="120"/>
        <v>0.16</v>
      </c>
      <c r="AA91" s="70">
        <f t="shared" si="120"/>
        <v>0.16</v>
      </c>
      <c r="AB91" s="70">
        <f t="shared" si="120"/>
        <v>0.16</v>
      </c>
      <c r="AC91" s="240">
        <f>'Data Non-Energy-Sector'!E76</f>
        <v>0.16</v>
      </c>
      <c r="AD91" s="70">
        <f t="shared" si="118"/>
        <v>0.16</v>
      </c>
      <c r="AE91" s="70">
        <f t="shared" si="118"/>
        <v>0.16</v>
      </c>
      <c r="AF91" s="70">
        <f t="shared" si="118"/>
        <v>0.16</v>
      </c>
      <c r="AG91" s="70">
        <f t="shared" si="118"/>
        <v>0.16</v>
      </c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</row>
    <row r="92" spans="2:114" x14ac:dyDescent="0.2">
      <c r="B92" s="236" t="str">
        <f t="shared" si="116"/>
        <v>Compounds</v>
      </c>
      <c r="C92" s="65" t="s">
        <v>96</v>
      </c>
      <c r="D92" s="70">
        <f t="shared" ref="D92:AB92" si="121">E92</f>
        <v>0.13</v>
      </c>
      <c r="E92" s="70">
        <f t="shared" si="121"/>
        <v>0.13</v>
      </c>
      <c r="F92" s="70">
        <f t="shared" si="121"/>
        <v>0.13</v>
      </c>
      <c r="G92" s="70">
        <f t="shared" si="121"/>
        <v>0.13</v>
      </c>
      <c r="H92" s="70">
        <f t="shared" si="121"/>
        <v>0.13</v>
      </c>
      <c r="I92" s="70">
        <f t="shared" si="121"/>
        <v>0.13</v>
      </c>
      <c r="J92" s="70">
        <f t="shared" si="121"/>
        <v>0.13</v>
      </c>
      <c r="K92" s="70">
        <f t="shared" si="121"/>
        <v>0.13</v>
      </c>
      <c r="L92" s="70">
        <f t="shared" si="121"/>
        <v>0.13</v>
      </c>
      <c r="M92" s="70">
        <f t="shared" si="121"/>
        <v>0.13</v>
      </c>
      <c r="N92" s="70">
        <f t="shared" si="121"/>
        <v>0.13</v>
      </c>
      <c r="O92" s="70">
        <f t="shared" si="121"/>
        <v>0.13</v>
      </c>
      <c r="P92" s="70">
        <f t="shared" si="121"/>
        <v>0.13</v>
      </c>
      <c r="Q92" s="70">
        <f t="shared" si="121"/>
        <v>0.13</v>
      </c>
      <c r="R92" s="70">
        <f t="shared" si="121"/>
        <v>0.13</v>
      </c>
      <c r="S92" s="70">
        <f t="shared" si="121"/>
        <v>0.13</v>
      </c>
      <c r="T92" s="70">
        <f t="shared" si="121"/>
        <v>0.13</v>
      </c>
      <c r="U92" s="70">
        <f t="shared" si="121"/>
        <v>0.13</v>
      </c>
      <c r="V92" s="70">
        <f t="shared" si="121"/>
        <v>0.13</v>
      </c>
      <c r="W92" s="70">
        <f t="shared" si="121"/>
        <v>0.13</v>
      </c>
      <c r="X92" s="70">
        <f t="shared" si="121"/>
        <v>0.13</v>
      </c>
      <c r="Y92" s="70">
        <f t="shared" si="121"/>
        <v>0.13</v>
      </c>
      <c r="Z92" s="70">
        <f t="shared" si="121"/>
        <v>0.13</v>
      </c>
      <c r="AA92" s="70">
        <f t="shared" si="121"/>
        <v>0.13</v>
      </c>
      <c r="AB92" s="70">
        <f t="shared" si="121"/>
        <v>0.13</v>
      </c>
      <c r="AC92" s="240">
        <f>'Data Non-Energy-Sector'!E77</f>
        <v>0.13</v>
      </c>
      <c r="AD92" s="70">
        <f t="shared" si="118"/>
        <v>0.13</v>
      </c>
      <c r="AE92" s="70">
        <f t="shared" si="118"/>
        <v>0.13</v>
      </c>
      <c r="AF92" s="70">
        <f t="shared" si="118"/>
        <v>0.13</v>
      </c>
      <c r="AG92" s="70">
        <f t="shared" si="118"/>
        <v>0.13</v>
      </c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</row>
    <row r="93" spans="2:114" x14ac:dyDescent="0.2">
      <c r="B93" s="236" t="str">
        <f t="shared" si="116"/>
        <v>Plates</v>
      </c>
      <c r="C93" s="65" t="s">
        <v>96</v>
      </c>
      <c r="D93" s="70">
        <f t="shared" ref="D93:AB93" si="122">E93</f>
        <v>7.0000000000000007E-2</v>
      </c>
      <c r="E93" s="70">
        <f t="shared" si="122"/>
        <v>7.0000000000000007E-2</v>
      </c>
      <c r="F93" s="70">
        <f t="shared" si="122"/>
        <v>7.0000000000000007E-2</v>
      </c>
      <c r="G93" s="70">
        <f t="shared" si="122"/>
        <v>7.0000000000000007E-2</v>
      </c>
      <c r="H93" s="70">
        <f t="shared" si="122"/>
        <v>7.0000000000000007E-2</v>
      </c>
      <c r="I93" s="70">
        <f t="shared" si="122"/>
        <v>7.0000000000000007E-2</v>
      </c>
      <c r="J93" s="70">
        <f t="shared" si="122"/>
        <v>7.0000000000000007E-2</v>
      </c>
      <c r="K93" s="70">
        <f t="shared" si="122"/>
        <v>7.0000000000000007E-2</v>
      </c>
      <c r="L93" s="70">
        <f t="shared" si="122"/>
        <v>7.0000000000000007E-2</v>
      </c>
      <c r="M93" s="70">
        <f t="shared" si="122"/>
        <v>7.0000000000000007E-2</v>
      </c>
      <c r="N93" s="70">
        <f t="shared" si="122"/>
        <v>7.0000000000000007E-2</v>
      </c>
      <c r="O93" s="70">
        <f t="shared" si="122"/>
        <v>7.0000000000000007E-2</v>
      </c>
      <c r="P93" s="70">
        <f t="shared" si="122"/>
        <v>7.0000000000000007E-2</v>
      </c>
      <c r="Q93" s="70">
        <f t="shared" si="122"/>
        <v>7.0000000000000007E-2</v>
      </c>
      <c r="R93" s="70">
        <f t="shared" si="122"/>
        <v>7.0000000000000007E-2</v>
      </c>
      <c r="S93" s="70">
        <f t="shared" si="122"/>
        <v>7.0000000000000007E-2</v>
      </c>
      <c r="T93" s="70">
        <f t="shared" si="122"/>
        <v>7.0000000000000007E-2</v>
      </c>
      <c r="U93" s="70">
        <f t="shared" si="122"/>
        <v>7.0000000000000007E-2</v>
      </c>
      <c r="V93" s="70">
        <f t="shared" si="122"/>
        <v>7.0000000000000007E-2</v>
      </c>
      <c r="W93" s="70">
        <f t="shared" si="122"/>
        <v>7.0000000000000007E-2</v>
      </c>
      <c r="X93" s="70">
        <f t="shared" si="122"/>
        <v>7.0000000000000007E-2</v>
      </c>
      <c r="Y93" s="70">
        <f t="shared" si="122"/>
        <v>7.0000000000000007E-2</v>
      </c>
      <c r="Z93" s="70">
        <f t="shared" si="122"/>
        <v>7.0000000000000007E-2</v>
      </c>
      <c r="AA93" s="70">
        <f t="shared" si="122"/>
        <v>7.0000000000000007E-2</v>
      </c>
      <c r="AB93" s="70">
        <f t="shared" si="122"/>
        <v>7.0000000000000007E-2</v>
      </c>
      <c r="AC93" s="240">
        <f>'Data Non-Energy-Sector'!E78</f>
        <v>7.0000000000000007E-2</v>
      </c>
      <c r="AD93" s="70">
        <f t="shared" si="118"/>
        <v>7.0000000000000007E-2</v>
      </c>
      <c r="AE93" s="70">
        <f t="shared" si="118"/>
        <v>7.0000000000000007E-2</v>
      </c>
      <c r="AF93" s="70">
        <f t="shared" si="118"/>
        <v>7.0000000000000007E-2</v>
      </c>
      <c r="AG93" s="70">
        <f t="shared" si="118"/>
        <v>7.0000000000000007E-2</v>
      </c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</row>
    <row r="94" spans="2:114" x14ac:dyDescent="0.2">
      <c r="B94" s="236" t="str">
        <f t="shared" si="116"/>
        <v>Chassis Parts</v>
      </c>
      <c r="C94" s="65" t="s">
        <v>96</v>
      </c>
      <c r="D94" s="70">
        <f t="shared" ref="D94:AB94" si="123">E94</f>
        <v>0.05</v>
      </c>
      <c r="E94" s="70">
        <f t="shared" si="123"/>
        <v>0.05</v>
      </c>
      <c r="F94" s="70">
        <f t="shared" si="123"/>
        <v>0.05</v>
      </c>
      <c r="G94" s="70">
        <f t="shared" si="123"/>
        <v>0.05</v>
      </c>
      <c r="H94" s="70">
        <f t="shared" si="123"/>
        <v>0.05</v>
      </c>
      <c r="I94" s="70">
        <f t="shared" si="123"/>
        <v>0.05</v>
      </c>
      <c r="J94" s="70">
        <f t="shared" si="123"/>
        <v>0.05</v>
      </c>
      <c r="K94" s="70">
        <f t="shared" si="123"/>
        <v>0.05</v>
      </c>
      <c r="L94" s="70">
        <f t="shared" si="123"/>
        <v>0.05</v>
      </c>
      <c r="M94" s="70">
        <f t="shared" si="123"/>
        <v>0.05</v>
      </c>
      <c r="N94" s="70">
        <f t="shared" si="123"/>
        <v>0.05</v>
      </c>
      <c r="O94" s="70">
        <f t="shared" si="123"/>
        <v>0.05</v>
      </c>
      <c r="P94" s="70">
        <f t="shared" si="123"/>
        <v>0.05</v>
      </c>
      <c r="Q94" s="70">
        <f t="shared" si="123"/>
        <v>0.05</v>
      </c>
      <c r="R94" s="70">
        <f t="shared" si="123"/>
        <v>0.05</v>
      </c>
      <c r="S94" s="70">
        <f t="shared" si="123"/>
        <v>0.05</v>
      </c>
      <c r="T94" s="70">
        <f t="shared" si="123"/>
        <v>0.05</v>
      </c>
      <c r="U94" s="70">
        <f t="shared" si="123"/>
        <v>0.05</v>
      </c>
      <c r="V94" s="70">
        <f t="shared" si="123"/>
        <v>0.05</v>
      </c>
      <c r="W94" s="70">
        <f t="shared" si="123"/>
        <v>0.05</v>
      </c>
      <c r="X94" s="70">
        <f t="shared" si="123"/>
        <v>0.05</v>
      </c>
      <c r="Y94" s="70">
        <f t="shared" si="123"/>
        <v>0.05</v>
      </c>
      <c r="Z94" s="70">
        <f t="shared" si="123"/>
        <v>0.05</v>
      </c>
      <c r="AA94" s="70">
        <f t="shared" si="123"/>
        <v>0.05</v>
      </c>
      <c r="AB94" s="70">
        <f t="shared" si="123"/>
        <v>0.05</v>
      </c>
      <c r="AC94" s="240">
        <f>'Data Non-Energy-Sector'!E79</f>
        <v>0.05</v>
      </c>
      <c r="AD94" s="70">
        <f t="shared" si="118"/>
        <v>0.05</v>
      </c>
      <c r="AE94" s="70">
        <f t="shared" si="118"/>
        <v>0.05</v>
      </c>
      <c r="AF94" s="70">
        <f t="shared" si="118"/>
        <v>0.05</v>
      </c>
      <c r="AG94" s="70">
        <f t="shared" si="118"/>
        <v>0.05</v>
      </c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</row>
    <row r="95" spans="2:114" x14ac:dyDescent="0.2">
      <c r="B95" s="236" t="str">
        <f t="shared" si="116"/>
        <v>Steel frames for other Transport eq.</v>
      </c>
      <c r="C95" s="65" t="s">
        <v>96</v>
      </c>
      <c r="D95" s="70">
        <f t="shared" ref="D95:AB95" si="124">E95</f>
        <v>0.05</v>
      </c>
      <c r="E95" s="70">
        <f t="shared" si="124"/>
        <v>0.05</v>
      </c>
      <c r="F95" s="70">
        <f t="shared" si="124"/>
        <v>0.05</v>
      </c>
      <c r="G95" s="70">
        <f t="shared" si="124"/>
        <v>0.05</v>
      </c>
      <c r="H95" s="70">
        <f t="shared" si="124"/>
        <v>0.05</v>
      </c>
      <c r="I95" s="70">
        <f t="shared" si="124"/>
        <v>0.05</v>
      </c>
      <c r="J95" s="70">
        <f t="shared" si="124"/>
        <v>0.05</v>
      </c>
      <c r="K95" s="70">
        <f t="shared" si="124"/>
        <v>0.05</v>
      </c>
      <c r="L95" s="70">
        <f t="shared" si="124"/>
        <v>0.05</v>
      </c>
      <c r="M95" s="70">
        <f t="shared" si="124"/>
        <v>0.05</v>
      </c>
      <c r="N95" s="70">
        <f t="shared" si="124"/>
        <v>0.05</v>
      </c>
      <c r="O95" s="70">
        <f t="shared" si="124"/>
        <v>0.05</v>
      </c>
      <c r="P95" s="70">
        <f t="shared" si="124"/>
        <v>0.05</v>
      </c>
      <c r="Q95" s="70">
        <f t="shared" si="124"/>
        <v>0.05</v>
      </c>
      <c r="R95" s="70">
        <f t="shared" si="124"/>
        <v>0.05</v>
      </c>
      <c r="S95" s="70">
        <f t="shared" si="124"/>
        <v>0.05</v>
      </c>
      <c r="T95" s="70">
        <f t="shared" si="124"/>
        <v>0.05</v>
      </c>
      <c r="U95" s="70">
        <f t="shared" si="124"/>
        <v>0.05</v>
      </c>
      <c r="V95" s="70">
        <f t="shared" si="124"/>
        <v>0.05</v>
      </c>
      <c r="W95" s="70">
        <f t="shared" si="124"/>
        <v>0.05</v>
      </c>
      <c r="X95" s="70">
        <f t="shared" si="124"/>
        <v>0.05</v>
      </c>
      <c r="Y95" s="70">
        <f t="shared" si="124"/>
        <v>0.05</v>
      </c>
      <c r="Z95" s="70">
        <f t="shared" si="124"/>
        <v>0.05</v>
      </c>
      <c r="AA95" s="70">
        <f t="shared" si="124"/>
        <v>0.05</v>
      </c>
      <c r="AB95" s="70">
        <f t="shared" si="124"/>
        <v>0.05</v>
      </c>
      <c r="AC95" s="240">
        <f>'Data Non-Energy-Sector'!E80</f>
        <v>0.05</v>
      </c>
      <c r="AD95" s="70">
        <f t="shared" si="118"/>
        <v>0.05</v>
      </c>
      <c r="AE95" s="70">
        <f t="shared" si="118"/>
        <v>0.05</v>
      </c>
      <c r="AF95" s="70">
        <f t="shared" si="118"/>
        <v>0.05</v>
      </c>
      <c r="AG95" s="70">
        <f t="shared" si="118"/>
        <v>0.05</v>
      </c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</row>
    <row r="96" spans="2:114" x14ac:dyDescent="0.2">
      <c r="B96" s="236" t="str">
        <f t="shared" si="116"/>
        <v>Leisure eq.</v>
      </c>
      <c r="C96" s="65" t="s">
        <v>96</v>
      </c>
      <c r="D96" s="70">
        <f t="shared" ref="D96:AB96" si="125">E96</f>
        <v>0.04</v>
      </c>
      <c r="E96" s="70">
        <f t="shared" si="125"/>
        <v>0.04</v>
      </c>
      <c r="F96" s="70">
        <f t="shared" si="125"/>
        <v>0.04</v>
      </c>
      <c r="G96" s="70">
        <f t="shared" si="125"/>
        <v>0.04</v>
      </c>
      <c r="H96" s="70">
        <f t="shared" si="125"/>
        <v>0.04</v>
      </c>
      <c r="I96" s="70">
        <f t="shared" si="125"/>
        <v>0.04</v>
      </c>
      <c r="J96" s="70">
        <f t="shared" si="125"/>
        <v>0.04</v>
      </c>
      <c r="K96" s="70">
        <f t="shared" si="125"/>
        <v>0.04</v>
      </c>
      <c r="L96" s="70">
        <f t="shared" si="125"/>
        <v>0.04</v>
      </c>
      <c r="M96" s="70">
        <f t="shared" si="125"/>
        <v>0.04</v>
      </c>
      <c r="N96" s="70">
        <f t="shared" si="125"/>
        <v>0.04</v>
      </c>
      <c r="O96" s="70">
        <f t="shared" si="125"/>
        <v>0.04</v>
      </c>
      <c r="P96" s="70">
        <f t="shared" si="125"/>
        <v>0.04</v>
      </c>
      <c r="Q96" s="70">
        <f t="shared" si="125"/>
        <v>0.04</v>
      </c>
      <c r="R96" s="70">
        <f t="shared" si="125"/>
        <v>0.04</v>
      </c>
      <c r="S96" s="70">
        <f t="shared" si="125"/>
        <v>0.04</v>
      </c>
      <c r="T96" s="70">
        <f t="shared" si="125"/>
        <v>0.04</v>
      </c>
      <c r="U96" s="70">
        <f t="shared" si="125"/>
        <v>0.04</v>
      </c>
      <c r="V96" s="70">
        <f t="shared" si="125"/>
        <v>0.04</v>
      </c>
      <c r="W96" s="70">
        <f t="shared" si="125"/>
        <v>0.04</v>
      </c>
      <c r="X96" s="70">
        <f t="shared" si="125"/>
        <v>0.04</v>
      </c>
      <c r="Y96" s="70">
        <f t="shared" si="125"/>
        <v>0.04</v>
      </c>
      <c r="Z96" s="70">
        <f t="shared" si="125"/>
        <v>0.04</v>
      </c>
      <c r="AA96" s="70">
        <f t="shared" si="125"/>
        <v>0.04</v>
      </c>
      <c r="AB96" s="70">
        <f t="shared" si="125"/>
        <v>0.04</v>
      </c>
      <c r="AC96" s="240">
        <f>'Data Non-Energy-Sector'!E81</f>
        <v>0.04</v>
      </c>
      <c r="AD96" s="70">
        <f t="shared" si="118"/>
        <v>0.04</v>
      </c>
      <c r="AE96" s="70">
        <f t="shared" si="118"/>
        <v>0.04</v>
      </c>
      <c r="AF96" s="70">
        <f t="shared" si="118"/>
        <v>0.04</v>
      </c>
      <c r="AG96" s="70">
        <f t="shared" si="118"/>
        <v>0.04</v>
      </c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</row>
    <row r="97" spans="2:114" x14ac:dyDescent="0.2"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</row>
    <row r="98" spans="2:114" x14ac:dyDescent="0.2">
      <c r="B98" s="64" t="s">
        <v>99</v>
      </c>
      <c r="C98" s="65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</row>
    <row r="99" spans="2:114" x14ac:dyDescent="0.2">
      <c r="B99" s="64" t="s">
        <v>57</v>
      </c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</row>
    <row r="100" spans="2:114" x14ac:dyDescent="0.2">
      <c r="B100" s="236" t="str">
        <f>B89</f>
        <v>Construction</v>
      </c>
      <c r="C100" s="65" t="s">
        <v>2</v>
      </c>
      <c r="D100" s="74">
        <f t="shared" ref="D100:AF100" si="126">D$82*D89</f>
        <v>285283.27590226248</v>
      </c>
      <c r="E100" s="74">
        <f t="shared" si="126"/>
        <v>285102.46344699844</v>
      </c>
      <c r="F100" s="74">
        <f t="shared" si="126"/>
        <v>289534.01982422709</v>
      </c>
      <c r="G100" s="74">
        <f t="shared" si="126"/>
        <v>294833.05492385977</v>
      </c>
      <c r="H100" s="74">
        <f t="shared" si="126"/>
        <v>299362.53209813015</v>
      </c>
      <c r="I100" s="74">
        <f t="shared" si="126"/>
        <v>352355.56513116322</v>
      </c>
      <c r="J100" s="74">
        <f t="shared" si="126"/>
        <v>374291.85725150438</v>
      </c>
      <c r="K100" s="74">
        <f t="shared" si="126"/>
        <v>397190.87065612391</v>
      </c>
      <c r="L100" s="74">
        <f t="shared" si="126"/>
        <v>413707.14748274552</v>
      </c>
      <c r="M100" s="74">
        <f t="shared" si="126"/>
        <v>415820.89275386784</v>
      </c>
      <c r="N100" s="74">
        <f t="shared" si="126"/>
        <v>476221.86095719057</v>
      </c>
      <c r="O100" s="74">
        <f t="shared" si="126"/>
        <v>519666.49230959237</v>
      </c>
      <c r="P100" s="74">
        <f t="shared" si="126"/>
        <v>536760.10693398467</v>
      </c>
      <c r="Q100" s="74">
        <f t="shared" si="126"/>
        <v>575374.00638847018</v>
      </c>
      <c r="R100" s="74">
        <f t="shared" si="126"/>
        <v>590521.48716636572</v>
      </c>
      <c r="S100" s="74">
        <f t="shared" si="126"/>
        <v>646034.231856358</v>
      </c>
      <c r="T100" s="74">
        <f t="shared" si="126"/>
        <v>703128.3153029239</v>
      </c>
      <c r="U100" s="74">
        <f t="shared" si="126"/>
        <v>760644.5099505696</v>
      </c>
      <c r="V100" s="74">
        <f t="shared" si="126"/>
        <v>744160.71478723758</v>
      </c>
      <c r="W100" s="74">
        <f t="shared" si="126"/>
        <v>682209.87304183771</v>
      </c>
      <c r="X100" s="74">
        <f t="shared" si="126"/>
        <v>792303.00482372742</v>
      </c>
      <c r="Y100" s="74">
        <f t="shared" si="126"/>
        <v>1001964.6539506358</v>
      </c>
      <c r="Z100" s="74">
        <f t="shared" si="126"/>
        <v>1148234.1265989356</v>
      </c>
      <c r="AA100" s="74">
        <f t="shared" si="126"/>
        <v>1363229.1759704091</v>
      </c>
      <c r="AB100" s="74">
        <f t="shared" si="126"/>
        <v>1267138.7580713234</v>
      </c>
      <c r="AC100" s="74">
        <f t="shared" si="126"/>
        <v>1177772.2140397669</v>
      </c>
      <c r="AD100" s="74">
        <f t="shared" si="126"/>
        <v>1072531.0470809184</v>
      </c>
      <c r="AE100" s="74">
        <f t="shared" si="126"/>
        <v>1105855.0659860112</v>
      </c>
      <c r="AF100" s="74">
        <f t="shared" si="126"/>
        <v>1227610.0345422619</v>
      </c>
      <c r="AG100" s="74">
        <f t="shared" ref="AG100" si="127">AG$82*AG89</f>
        <v>1381360.1020880288</v>
      </c>
      <c r="AH100" s="74">
        <f t="shared" ref="AH100:BL100" si="128">AG100*(1+AH$85)</f>
        <v>1425563.6253548458</v>
      </c>
      <c r="AI100" s="74">
        <f t="shared" si="128"/>
        <v>1471181.6613662008</v>
      </c>
      <c r="AJ100" s="74">
        <f t="shared" si="128"/>
        <v>1518259.4745299192</v>
      </c>
      <c r="AK100" s="74">
        <f t="shared" si="128"/>
        <v>1566843.7777148767</v>
      </c>
      <c r="AL100" s="74">
        <f t="shared" si="128"/>
        <v>1616982.7786017528</v>
      </c>
      <c r="AM100" s="74">
        <f t="shared" si="128"/>
        <v>1668726.227517009</v>
      </c>
      <c r="AN100" s="74">
        <f t="shared" si="128"/>
        <v>1722125.4667975532</v>
      </c>
      <c r="AO100" s="74">
        <f t="shared" si="128"/>
        <v>1777233.4817350749</v>
      </c>
      <c r="AP100" s="74">
        <f t="shared" si="128"/>
        <v>1834104.9531505974</v>
      </c>
      <c r="AQ100" s="74">
        <f t="shared" si="128"/>
        <v>1892796.3116514166</v>
      </c>
      <c r="AR100" s="74">
        <f t="shared" si="128"/>
        <v>1953365.7936242619</v>
      </c>
      <c r="AS100" s="74">
        <f t="shared" si="128"/>
        <v>2015873.4990202384</v>
      </c>
      <c r="AT100" s="74">
        <f t="shared" si="128"/>
        <v>2080381.4509888862</v>
      </c>
      <c r="AU100" s="74">
        <f t="shared" si="128"/>
        <v>2146953.6574205304</v>
      </c>
      <c r="AV100" s="74">
        <f t="shared" si="128"/>
        <v>2215656.1744579873</v>
      </c>
      <c r="AW100" s="74">
        <f t="shared" si="128"/>
        <v>2286557.1720406432</v>
      </c>
      <c r="AX100" s="74">
        <f t="shared" si="128"/>
        <v>2359727.0015459438</v>
      </c>
      <c r="AY100" s="74">
        <f t="shared" si="128"/>
        <v>2435238.2655954142</v>
      </c>
      <c r="AZ100" s="74">
        <f t="shared" si="128"/>
        <v>2513165.8900944674</v>
      </c>
      <c r="BA100" s="74">
        <f t="shared" si="128"/>
        <v>2593587.1985774906</v>
      </c>
      <c r="BB100" s="74">
        <f t="shared" si="128"/>
        <v>2676581.9889319702</v>
      </c>
      <c r="BC100" s="74">
        <f t="shared" si="128"/>
        <v>2762232.6125777932</v>
      </c>
      <c r="BD100" s="74">
        <f t="shared" si="128"/>
        <v>2850624.0561802825</v>
      </c>
      <c r="BE100" s="74">
        <f t="shared" si="128"/>
        <v>2941844.0259780516</v>
      </c>
      <c r="BF100" s="74">
        <f t="shared" si="128"/>
        <v>3035983.0348093491</v>
      </c>
      <c r="BG100" s="74">
        <f t="shared" si="128"/>
        <v>3133134.4919232484</v>
      </c>
      <c r="BH100" s="74">
        <f t="shared" si="128"/>
        <v>3233394.7956647924</v>
      </c>
      <c r="BI100" s="74">
        <f t="shared" si="128"/>
        <v>3336863.4291260657</v>
      </c>
      <c r="BJ100" s="74">
        <f t="shared" si="128"/>
        <v>3443643.0588580999</v>
      </c>
      <c r="BK100" s="74">
        <f t="shared" si="128"/>
        <v>3553839.636741559</v>
      </c>
      <c r="BL100" s="74">
        <f t="shared" si="128"/>
        <v>3667562.5051172888</v>
      </c>
      <c r="BM100" s="74">
        <f t="shared" ref="BM100:BM107" si="129">BL100*(1+BM$85)</f>
        <v>3784924.5052810423</v>
      </c>
      <c r="BN100" s="74">
        <f t="shared" ref="BN100:BN107" si="130">BM100*(1+BN$85)</f>
        <v>3906042.0894500357</v>
      </c>
      <c r="BO100" s="74">
        <f t="shared" ref="BO100:BO107" si="131">BN100*(1+BO$85)</f>
        <v>4031035.4363124371</v>
      </c>
      <c r="BP100" s="74">
        <f t="shared" ref="BP100:BP107" si="132">BO100*(1+BP$85)</f>
        <v>4160028.570274435</v>
      </c>
      <c r="BQ100" s="74">
        <f t="shared" ref="BQ100:BQ107" si="133">BP100*(1+BQ$85)</f>
        <v>4293149.4845232172</v>
      </c>
      <c r="BR100" s="74">
        <f t="shared" ref="BR100:BR107" si="134">BQ100*(1+BR$85)</f>
        <v>4430530.2680279603</v>
      </c>
      <c r="BS100" s="74">
        <f t="shared" ref="BS100:BS107" si="135">BR100*(1+BS$85)</f>
        <v>4572307.2366048554</v>
      </c>
      <c r="BT100" s="74">
        <f t="shared" ref="BT100:BT107" si="136">BS100*(1+BT$85)</f>
        <v>4718621.0681762109</v>
      </c>
      <c r="BU100" s="74">
        <f t="shared" ref="BU100:BU107" si="137">BT100*(1+BU$85)</f>
        <v>4869616.9423578493</v>
      </c>
      <c r="BV100" s="74">
        <f t="shared" ref="BV100:BV107" si="138">BU100*(1+BV$85)</f>
        <v>5025444.6845133007</v>
      </c>
      <c r="BW100" s="74">
        <f t="shared" ref="BW100:BW107" si="139">BV100*(1+BW$85)</f>
        <v>5186258.914417726</v>
      </c>
      <c r="BX100" s="74">
        <f t="shared" ref="BX100:BX107" si="140">BW100*(1+BX$85)</f>
        <v>5352219.1996790934</v>
      </c>
      <c r="BY100" s="74">
        <f t="shared" ref="BY100:BY107" si="141">BX100*(1+BY$85)</f>
        <v>5523490.2140688244</v>
      </c>
      <c r="BZ100" s="74">
        <f t="shared" ref="BZ100:BZ107" si="142">BY100*(1+BZ$85)</f>
        <v>5700241.9009190267</v>
      </c>
      <c r="CA100" s="74">
        <f t="shared" ref="CA100:CA107" si="143">BZ100*(1+CA$85)</f>
        <v>5882649.6417484358</v>
      </c>
      <c r="CB100" s="74">
        <f t="shared" ref="CB100:CB107" si="144">CA100*(1+CB$85)</f>
        <v>6070894.4302843856</v>
      </c>
      <c r="CC100" s="74">
        <f t="shared" ref="CC100:CC107" si="145">CB100*(1+CC$85)</f>
        <v>6265163.052053486</v>
      </c>
      <c r="CD100" s="74">
        <f t="shared" ref="CD100:CD107" si="146">CC100*(1+CD$85)</f>
        <v>6465648.2697191974</v>
      </c>
      <c r="CE100" s="74">
        <f t="shared" ref="CE100:CE107" si="147">CD100*(1+CE$85)</f>
        <v>6672549.0143502122</v>
      </c>
      <c r="CF100" s="74">
        <f t="shared" ref="CF100:CF107" si="148">CE100*(1+CF$85)</f>
        <v>6886070.5828094194</v>
      </c>
      <c r="CG100" s="74">
        <f t="shared" ref="CG100:CG107" si="149">CF100*(1+CG$85)</f>
        <v>7106424.8414593209</v>
      </c>
      <c r="CH100" s="74">
        <f t="shared" ref="CH100:CH107" si="150">CG100*(1+CH$85)</f>
        <v>7333830.436386019</v>
      </c>
      <c r="CI100" s="74">
        <f t="shared" ref="CI100:CI107" si="151">CH100*(1+CI$85)</f>
        <v>7568513.0103503717</v>
      </c>
      <c r="CJ100" s="74">
        <f t="shared" ref="CJ100:CJ107" si="152">CI100*(1+CJ$85)</f>
        <v>7810705.4266815837</v>
      </c>
      <c r="CK100" s="74">
        <f t="shared" ref="CK100:CK107" si="153">CJ100*(1+CK$85)</f>
        <v>8060648.0003353944</v>
      </c>
      <c r="CL100" s="74">
        <f t="shared" ref="CL100:CL107" si="154">CK100*(1+CL$85)</f>
        <v>8318588.7363461275</v>
      </c>
      <c r="CM100" s="74">
        <f t="shared" ref="CM100:CM107" si="155">CL100*(1+CM$85)</f>
        <v>8584783.5759092029</v>
      </c>
      <c r="CN100" s="74">
        <f t="shared" ref="CN100:CN107" si="156">CM100*(1+CN$85)</f>
        <v>8859496.6503382977</v>
      </c>
      <c r="CO100" s="74">
        <f t="shared" ref="CO100:CO107" si="157">CN100*(1+CO$85)</f>
        <v>9143000.543149123</v>
      </c>
      <c r="CP100" s="74">
        <f t="shared" ref="CP100:CP107" si="158">CO100*(1+CP$85)</f>
        <v>9435576.5605298951</v>
      </c>
      <c r="CQ100" s="74">
        <f t="shared" ref="CQ100:CQ107" si="159">CP100*(1+CQ$85)</f>
        <v>9737515.0104668513</v>
      </c>
      <c r="CR100" s="74">
        <f t="shared" ref="CR100:CR107" si="160">CQ100*(1+CR$85)</f>
        <v>10049115.490801791</v>
      </c>
      <c r="CS100" s="74">
        <f t="shared" ref="CS100:CS107" si="161">CR100*(1+CS$85)</f>
        <v>10370687.186507449</v>
      </c>
      <c r="CT100" s="74">
        <f t="shared" ref="CT100:CT107" si="162">CS100*(1+CT$85)</f>
        <v>10702549.176475687</v>
      </c>
      <c r="CU100" s="74">
        <f t="shared" ref="CU100:CU107" si="163">CT100*(1+CU$85)</f>
        <v>11045030.750122909</v>
      </c>
      <c r="CV100" s="74">
        <f t="shared" ref="CV100:CV107" si="164">CU100*(1+CV$85)</f>
        <v>11398471.734126842</v>
      </c>
      <c r="CW100" s="74">
        <f t="shared" ref="CW100:CW107" si="165">CV100*(1+CW$85)</f>
        <v>11763222.829618901</v>
      </c>
      <c r="CX100" s="74">
        <f t="shared" ref="CX100:CX107" si="166">CW100*(1+CX$85)</f>
        <v>12139645.960166706</v>
      </c>
      <c r="CY100" s="74">
        <f t="shared" ref="CY100:CY107" si="167">CX100*(1+CY$85)</f>
        <v>12528114.63089204</v>
      </c>
      <c r="CZ100" s="74">
        <f t="shared" ref="CZ100:CZ107" si="168">CY100*(1+CZ$85)</f>
        <v>12929014.299080586</v>
      </c>
      <c r="DA100" s="74">
        <f t="shared" ref="DA100:DA107" si="169">CZ100*(1+DA$85)</f>
        <v>13342742.756651165</v>
      </c>
      <c r="DB100" s="74">
        <f t="shared" ref="DB100:DB107" si="170">DA100*(1+DB$85)</f>
        <v>13769710.524864003</v>
      </c>
      <c r="DC100" s="74">
        <f t="shared" ref="DC100:DC107" si="171">DB100*(1+DC$85)</f>
        <v>14210341.261659652</v>
      </c>
      <c r="DD100" s="74">
        <f t="shared" ref="DD100:DD107" si="172">DC100*(1+DD$85)</f>
        <v>14665072.182032762</v>
      </c>
      <c r="DE100" s="74">
        <f t="shared" ref="DE100:DE107" si="173">DD100*(1+DE$85)</f>
        <v>15134354.491857812</v>
      </c>
      <c r="DF100" s="74">
        <f t="shared" ref="DF100:DF107" si="174">DE100*(1+DF$85)</f>
        <v>15618653.835597262</v>
      </c>
      <c r="DG100" s="74">
        <f t="shared" ref="DG100:DG107" si="175">DF100*(1+DG$85)</f>
        <v>16118450.758336375</v>
      </c>
      <c r="DH100" s="74">
        <f t="shared" ref="DH100:DH107" si="176">DG100*(1+DH$85)</f>
        <v>16634241.182603139</v>
      </c>
      <c r="DI100" s="74">
        <f t="shared" ref="DI100:DI107" si="177">DH100*(1+DI$85)</f>
        <v>17166536.900446441</v>
      </c>
      <c r="DJ100" s="74">
        <f t="shared" ref="DJ100:DJ107" si="178">DI100*(1+DJ$85)</f>
        <v>17715866.081260726</v>
      </c>
    </row>
    <row r="101" spans="2:114" x14ac:dyDescent="0.2">
      <c r="B101" s="236" t="str">
        <f t="shared" ref="B101:B107" si="179">B90</f>
        <v>Steel Alloys</v>
      </c>
      <c r="C101" s="65" t="s">
        <v>2</v>
      </c>
      <c r="D101" s="74">
        <f t="shared" ref="D101:AF101" si="180">D$82*D90</f>
        <v>134250.95336577058</v>
      </c>
      <c r="E101" s="74">
        <f t="shared" si="180"/>
        <v>134165.86515152868</v>
      </c>
      <c r="F101" s="74">
        <f t="shared" si="180"/>
        <v>136251.30344669509</v>
      </c>
      <c r="G101" s="74">
        <f t="shared" si="180"/>
        <v>138744.96702299285</v>
      </c>
      <c r="H101" s="74">
        <f t="shared" si="180"/>
        <v>140876.48569323772</v>
      </c>
      <c r="I101" s="74">
        <f t="shared" si="180"/>
        <v>165814.38359113564</v>
      </c>
      <c r="J101" s="74">
        <f t="shared" si="180"/>
        <v>176137.34458894323</v>
      </c>
      <c r="K101" s="74">
        <f t="shared" si="180"/>
        <v>186913.35089699947</v>
      </c>
      <c r="L101" s="74">
        <f t="shared" si="180"/>
        <v>194685.71646246847</v>
      </c>
      <c r="M101" s="74">
        <f t="shared" si="180"/>
        <v>195680.42011946719</v>
      </c>
      <c r="N101" s="74">
        <f t="shared" si="180"/>
        <v>224104.40515632497</v>
      </c>
      <c r="O101" s="74">
        <f t="shared" si="180"/>
        <v>244548.93755745524</v>
      </c>
      <c r="P101" s="74">
        <f t="shared" si="180"/>
        <v>252592.99149834571</v>
      </c>
      <c r="Q101" s="74">
        <f t="shared" si="180"/>
        <v>270764.23830045655</v>
      </c>
      <c r="R101" s="74">
        <f t="shared" si="180"/>
        <v>277892.46454887796</v>
      </c>
      <c r="S101" s="74">
        <f t="shared" si="180"/>
        <v>304016.10910887434</v>
      </c>
      <c r="T101" s="74">
        <f t="shared" si="180"/>
        <v>330883.91308372887</v>
      </c>
      <c r="U101" s="74">
        <f t="shared" si="180"/>
        <v>357950.35762379743</v>
      </c>
      <c r="V101" s="74">
        <f t="shared" si="180"/>
        <v>350193.27754693531</v>
      </c>
      <c r="W101" s="74">
        <f t="shared" si="180"/>
        <v>321039.94025498244</v>
      </c>
      <c r="X101" s="74">
        <f t="shared" si="180"/>
        <v>372848.47285822465</v>
      </c>
      <c r="Y101" s="74">
        <f t="shared" si="180"/>
        <v>471512.77832971094</v>
      </c>
      <c r="Z101" s="74">
        <f t="shared" si="180"/>
        <v>540345.47134067549</v>
      </c>
      <c r="AA101" s="74">
        <f t="shared" si="180"/>
        <v>641519.61222136894</v>
      </c>
      <c r="AB101" s="74">
        <f t="shared" si="180"/>
        <v>596300.592033564</v>
      </c>
      <c r="AC101" s="74">
        <f t="shared" si="180"/>
        <v>554245.74778341968</v>
      </c>
      <c r="AD101" s="74">
        <f t="shared" si="180"/>
        <v>504720.49274396157</v>
      </c>
      <c r="AE101" s="74">
        <f t="shared" si="180"/>
        <v>520402.38399341697</v>
      </c>
      <c r="AF101" s="74">
        <f t="shared" si="180"/>
        <v>577698.83978459379</v>
      </c>
      <c r="AG101" s="74">
        <f t="shared" ref="AG101" si="181">AG$82*AG90</f>
        <v>650051.8127473077</v>
      </c>
      <c r="AH101" s="74">
        <f t="shared" ref="AH101:BL101" si="182">AG101*(1+AH$85)</f>
        <v>670853.47075522156</v>
      </c>
      <c r="AI101" s="74">
        <f t="shared" si="182"/>
        <v>692320.78181938862</v>
      </c>
      <c r="AJ101" s="74">
        <f t="shared" si="182"/>
        <v>714475.04683760903</v>
      </c>
      <c r="AK101" s="74">
        <f t="shared" si="182"/>
        <v>737338.24833641259</v>
      </c>
      <c r="AL101" s="74">
        <f t="shared" si="182"/>
        <v>760933.07228317787</v>
      </c>
      <c r="AM101" s="74">
        <f t="shared" si="182"/>
        <v>785282.93059623963</v>
      </c>
      <c r="AN101" s="74">
        <f t="shared" si="182"/>
        <v>810411.98437531933</v>
      </c>
      <c r="AO101" s="74">
        <f t="shared" si="182"/>
        <v>836345.16787532961</v>
      </c>
      <c r="AP101" s="74">
        <f t="shared" si="182"/>
        <v>863108.21324734017</v>
      </c>
      <c r="AQ101" s="74">
        <f t="shared" si="182"/>
        <v>890727.67607125512</v>
      </c>
      <c r="AR101" s="74">
        <f t="shared" si="182"/>
        <v>919230.9617055353</v>
      </c>
      <c r="AS101" s="74">
        <f t="shared" si="182"/>
        <v>948646.35248011246</v>
      </c>
      <c r="AT101" s="74">
        <f t="shared" si="182"/>
        <v>979003.03575947613</v>
      </c>
      <c r="AU101" s="74">
        <f t="shared" si="182"/>
        <v>1010331.1329037794</v>
      </c>
      <c r="AV101" s="74">
        <f t="shared" si="182"/>
        <v>1042661.7291567003</v>
      </c>
      <c r="AW101" s="74">
        <f t="shared" si="182"/>
        <v>1076026.9044897147</v>
      </c>
      <c r="AX101" s="74">
        <f t="shared" si="182"/>
        <v>1110459.7654333855</v>
      </c>
      <c r="AY101" s="74">
        <f t="shared" si="182"/>
        <v>1145994.4779272538</v>
      </c>
      <c r="AZ101" s="74">
        <f t="shared" si="182"/>
        <v>1182666.301220926</v>
      </c>
      <c r="BA101" s="74">
        <f t="shared" si="182"/>
        <v>1220511.6228599956</v>
      </c>
      <c r="BB101" s="74">
        <f t="shared" si="182"/>
        <v>1259567.9947915154</v>
      </c>
      <c r="BC101" s="74">
        <f t="shared" si="182"/>
        <v>1299874.170624844</v>
      </c>
      <c r="BD101" s="74">
        <f t="shared" si="182"/>
        <v>1341470.1440848392</v>
      </c>
      <c r="BE101" s="74">
        <f t="shared" si="182"/>
        <v>1384397.1886955542</v>
      </c>
      <c r="BF101" s="74">
        <f t="shared" si="182"/>
        <v>1428697.8987338119</v>
      </c>
      <c r="BG101" s="74">
        <f t="shared" si="182"/>
        <v>1474416.231493294</v>
      </c>
      <c r="BH101" s="74">
        <f t="shared" si="182"/>
        <v>1521597.5509010796</v>
      </c>
      <c r="BI101" s="74">
        <f t="shared" si="182"/>
        <v>1570288.6725299142</v>
      </c>
      <c r="BJ101" s="74">
        <f t="shared" si="182"/>
        <v>1620537.9100508715</v>
      </c>
      <c r="BK101" s="74">
        <f t="shared" si="182"/>
        <v>1672395.1231724995</v>
      </c>
      <c r="BL101" s="74">
        <f t="shared" si="182"/>
        <v>1725911.7671140195</v>
      </c>
      <c r="BM101" s="74">
        <f t="shared" si="129"/>
        <v>1781140.9436616681</v>
      </c>
      <c r="BN101" s="74">
        <f t="shared" si="130"/>
        <v>1838137.4538588414</v>
      </c>
      <c r="BO101" s="74">
        <f t="shared" si="131"/>
        <v>1896957.8523823244</v>
      </c>
      <c r="BP101" s="74">
        <f t="shared" si="132"/>
        <v>1957660.5036585589</v>
      </c>
      <c r="BQ101" s="74">
        <f t="shared" si="133"/>
        <v>2020305.6397756329</v>
      </c>
      <c r="BR101" s="74">
        <f t="shared" si="134"/>
        <v>2084955.4202484533</v>
      </c>
      <c r="BS101" s="74">
        <f t="shared" si="135"/>
        <v>2151673.9936964037</v>
      </c>
      <c r="BT101" s="74">
        <f t="shared" si="136"/>
        <v>2220527.5614946885</v>
      </c>
      <c r="BU101" s="74">
        <f t="shared" si="137"/>
        <v>2291584.4434625185</v>
      </c>
      <c r="BV101" s="74">
        <f t="shared" si="138"/>
        <v>2364915.1456533191</v>
      </c>
      <c r="BW101" s="74">
        <f t="shared" si="139"/>
        <v>2440592.4303142251</v>
      </c>
      <c r="BX101" s="74">
        <f t="shared" si="140"/>
        <v>2518691.3880842803</v>
      </c>
      <c r="BY101" s="74">
        <f t="shared" si="141"/>
        <v>2599289.5125029772</v>
      </c>
      <c r="BZ101" s="74">
        <f t="shared" si="142"/>
        <v>2682466.7769030724</v>
      </c>
      <c r="CA101" s="74">
        <f t="shared" si="143"/>
        <v>2768305.7137639709</v>
      </c>
      <c r="CB101" s="74">
        <f t="shared" si="144"/>
        <v>2856891.4966044179</v>
      </c>
      <c r="CC101" s="74">
        <f t="shared" si="145"/>
        <v>2948312.0244957595</v>
      </c>
      <c r="CD101" s="74">
        <f t="shared" si="146"/>
        <v>3042658.0092796241</v>
      </c>
      <c r="CE101" s="74">
        <f t="shared" si="147"/>
        <v>3140023.065576572</v>
      </c>
      <c r="CF101" s="74">
        <f t="shared" si="148"/>
        <v>3240503.8036750224</v>
      </c>
      <c r="CG101" s="74">
        <f t="shared" si="149"/>
        <v>3344199.9253926231</v>
      </c>
      <c r="CH101" s="74">
        <f t="shared" si="150"/>
        <v>3451214.3230051873</v>
      </c>
      <c r="CI101" s="74">
        <f t="shared" si="151"/>
        <v>3561653.1813413533</v>
      </c>
      <c r="CJ101" s="74">
        <f t="shared" si="152"/>
        <v>3675626.0831442769</v>
      </c>
      <c r="CK101" s="74">
        <f t="shared" si="153"/>
        <v>3793246.1178048938</v>
      </c>
      <c r="CL101" s="74">
        <f t="shared" si="154"/>
        <v>3914629.9935746505</v>
      </c>
      <c r="CM101" s="74">
        <f t="shared" si="155"/>
        <v>4039898.1533690393</v>
      </c>
      <c r="CN101" s="74">
        <f t="shared" si="156"/>
        <v>4169174.8942768485</v>
      </c>
      <c r="CO101" s="74">
        <f t="shared" si="157"/>
        <v>4302588.4908937076</v>
      </c>
      <c r="CP101" s="74">
        <f t="shared" si="158"/>
        <v>4440271.3226023065</v>
      </c>
      <c r="CQ101" s="74">
        <f t="shared" si="159"/>
        <v>4582360.0049255807</v>
      </c>
      <c r="CR101" s="74">
        <f t="shared" si="160"/>
        <v>4728995.5250831991</v>
      </c>
      <c r="CS101" s="74">
        <f t="shared" si="161"/>
        <v>4880323.381885862</v>
      </c>
      <c r="CT101" s="74">
        <f t="shared" si="162"/>
        <v>5036493.7301062094</v>
      </c>
      <c r="CU101" s="74">
        <f t="shared" si="163"/>
        <v>5197661.5294696083</v>
      </c>
      <c r="CV101" s="74">
        <f t="shared" si="164"/>
        <v>5363986.6984126363</v>
      </c>
      <c r="CW101" s="74">
        <f t="shared" si="165"/>
        <v>5535634.2727618404</v>
      </c>
      <c r="CX101" s="74">
        <f t="shared" si="166"/>
        <v>5712774.5694902195</v>
      </c>
      <c r="CY101" s="74">
        <f t="shared" si="167"/>
        <v>5895583.3557139067</v>
      </c>
      <c r="CZ101" s="74">
        <f t="shared" si="168"/>
        <v>6084242.0230967514</v>
      </c>
      <c r="DA101" s="74">
        <f t="shared" si="169"/>
        <v>6278937.767835848</v>
      </c>
      <c r="DB101" s="74">
        <f t="shared" si="170"/>
        <v>6479863.7764065955</v>
      </c>
      <c r="DC101" s="74">
        <f t="shared" si="171"/>
        <v>6687219.4172516065</v>
      </c>
      <c r="DD101" s="74">
        <f t="shared" si="172"/>
        <v>6901210.4386036582</v>
      </c>
      <c r="DE101" s="74">
        <f t="shared" si="173"/>
        <v>7122049.1726389751</v>
      </c>
      <c r="DF101" s="74">
        <f t="shared" si="174"/>
        <v>7349954.7461634222</v>
      </c>
      <c r="DG101" s="74">
        <f t="shared" si="175"/>
        <v>7585153.2980406517</v>
      </c>
      <c r="DH101" s="74">
        <f t="shared" si="176"/>
        <v>7827878.2035779525</v>
      </c>
      <c r="DI101" s="74">
        <f t="shared" si="177"/>
        <v>8078370.3060924476</v>
      </c>
      <c r="DJ101" s="74">
        <f t="shared" si="178"/>
        <v>8336878.1558874063</v>
      </c>
    </row>
    <row r="102" spans="2:114" x14ac:dyDescent="0.2">
      <c r="B102" s="236" t="str">
        <f t="shared" si="179"/>
        <v>Batteries</v>
      </c>
      <c r="C102" s="65" t="s">
        <v>2</v>
      </c>
      <c r="D102" s="74">
        <f t="shared" ref="D102:AF102" si="183">D$82*D91</f>
        <v>134250.95336577058</v>
      </c>
      <c r="E102" s="74">
        <f t="shared" si="183"/>
        <v>134165.86515152868</v>
      </c>
      <c r="F102" s="74">
        <f t="shared" si="183"/>
        <v>136251.30344669509</v>
      </c>
      <c r="G102" s="74">
        <f t="shared" si="183"/>
        <v>138744.96702299285</v>
      </c>
      <c r="H102" s="74">
        <f t="shared" si="183"/>
        <v>140876.48569323772</v>
      </c>
      <c r="I102" s="74">
        <f t="shared" si="183"/>
        <v>165814.38359113564</v>
      </c>
      <c r="J102" s="74">
        <f t="shared" si="183"/>
        <v>176137.34458894323</v>
      </c>
      <c r="K102" s="74">
        <f t="shared" si="183"/>
        <v>186913.35089699947</v>
      </c>
      <c r="L102" s="74">
        <f t="shared" si="183"/>
        <v>194685.71646246847</v>
      </c>
      <c r="M102" s="74">
        <f t="shared" si="183"/>
        <v>195680.42011946719</v>
      </c>
      <c r="N102" s="74">
        <f t="shared" si="183"/>
        <v>224104.40515632497</v>
      </c>
      <c r="O102" s="74">
        <f t="shared" si="183"/>
        <v>244548.93755745524</v>
      </c>
      <c r="P102" s="74">
        <f t="shared" si="183"/>
        <v>252592.99149834571</v>
      </c>
      <c r="Q102" s="74">
        <f t="shared" si="183"/>
        <v>270764.23830045655</v>
      </c>
      <c r="R102" s="74">
        <f t="shared" si="183"/>
        <v>277892.46454887796</v>
      </c>
      <c r="S102" s="74">
        <f t="shared" si="183"/>
        <v>304016.10910887434</v>
      </c>
      <c r="T102" s="74">
        <f t="shared" si="183"/>
        <v>330883.91308372887</v>
      </c>
      <c r="U102" s="74">
        <f t="shared" si="183"/>
        <v>357950.35762379743</v>
      </c>
      <c r="V102" s="74">
        <f t="shared" si="183"/>
        <v>350193.27754693531</v>
      </c>
      <c r="W102" s="74">
        <f t="shared" si="183"/>
        <v>321039.94025498244</v>
      </c>
      <c r="X102" s="74">
        <f t="shared" si="183"/>
        <v>372848.47285822465</v>
      </c>
      <c r="Y102" s="74">
        <f t="shared" si="183"/>
        <v>471512.77832971094</v>
      </c>
      <c r="Z102" s="74">
        <f t="shared" si="183"/>
        <v>540345.47134067549</v>
      </c>
      <c r="AA102" s="74">
        <f t="shared" si="183"/>
        <v>641519.61222136894</v>
      </c>
      <c r="AB102" s="74">
        <f t="shared" si="183"/>
        <v>596300.592033564</v>
      </c>
      <c r="AC102" s="74">
        <f t="shared" si="183"/>
        <v>554245.74778341968</v>
      </c>
      <c r="AD102" s="74">
        <f t="shared" si="183"/>
        <v>504720.49274396157</v>
      </c>
      <c r="AE102" s="74">
        <f t="shared" si="183"/>
        <v>520402.38399341697</v>
      </c>
      <c r="AF102" s="74">
        <f t="shared" si="183"/>
        <v>577698.83978459379</v>
      </c>
      <c r="AG102" s="74">
        <f t="shared" ref="AG102" si="184">AG$82*AG91</f>
        <v>650051.8127473077</v>
      </c>
      <c r="AH102" s="74">
        <f t="shared" ref="AH102:BL102" si="185">AG102*(1+AH$85)</f>
        <v>670853.47075522156</v>
      </c>
      <c r="AI102" s="74">
        <f t="shared" si="185"/>
        <v>692320.78181938862</v>
      </c>
      <c r="AJ102" s="74">
        <f t="shared" si="185"/>
        <v>714475.04683760903</v>
      </c>
      <c r="AK102" s="74">
        <f t="shared" si="185"/>
        <v>737338.24833641259</v>
      </c>
      <c r="AL102" s="74">
        <f t="shared" si="185"/>
        <v>760933.07228317787</v>
      </c>
      <c r="AM102" s="74">
        <f t="shared" si="185"/>
        <v>785282.93059623963</v>
      </c>
      <c r="AN102" s="74">
        <f t="shared" si="185"/>
        <v>810411.98437531933</v>
      </c>
      <c r="AO102" s="74">
        <f t="shared" si="185"/>
        <v>836345.16787532961</v>
      </c>
      <c r="AP102" s="74">
        <f t="shared" si="185"/>
        <v>863108.21324734017</v>
      </c>
      <c r="AQ102" s="74">
        <f t="shared" si="185"/>
        <v>890727.67607125512</v>
      </c>
      <c r="AR102" s="74">
        <f t="shared" si="185"/>
        <v>919230.9617055353</v>
      </c>
      <c r="AS102" s="74">
        <f t="shared" si="185"/>
        <v>948646.35248011246</v>
      </c>
      <c r="AT102" s="74">
        <f t="shared" si="185"/>
        <v>979003.03575947613</v>
      </c>
      <c r="AU102" s="74">
        <f t="shared" si="185"/>
        <v>1010331.1329037794</v>
      </c>
      <c r="AV102" s="74">
        <f t="shared" si="185"/>
        <v>1042661.7291567003</v>
      </c>
      <c r="AW102" s="74">
        <f t="shared" si="185"/>
        <v>1076026.9044897147</v>
      </c>
      <c r="AX102" s="74">
        <f t="shared" si="185"/>
        <v>1110459.7654333855</v>
      </c>
      <c r="AY102" s="74">
        <f t="shared" si="185"/>
        <v>1145994.4779272538</v>
      </c>
      <c r="AZ102" s="74">
        <f t="shared" si="185"/>
        <v>1182666.301220926</v>
      </c>
      <c r="BA102" s="74">
        <f t="shared" si="185"/>
        <v>1220511.6228599956</v>
      </c>
      <c r="BB102" s="74">
        <f t="shared" si="185"/>
        <v>1259567.9947915154</v>
      </c>
      <c r="BC102" s="74">
        <f t="shared" si="185"/>
        <v>1299874.170624844</v>
      </c>
      <c r="BD102" s="74">
        <f t="shared" si="185"/>
        <v>1341470.1440848392</v>
      </c>
      <c r="BE102" s="74">
        <f t="shared" si="185"/>
        <v>1384397.1886955542</v>
      </c>
      <c r="BF102" s="74">
        <f t="shared" si="185"/>
        <v>1428697.8987338119</v>
      </c>
      <c r="BG102" s="74">
        <f t="shared" si="185"/>
        <v>1474416.231493294</v>
      </c>
      <c r="BH102" s="74">
        <f t="shared" si="185"/>
        <v>1521597.5509010796</v>
      </c>
      <c r="BI102" s="74">
        <f t="shared" si="185"/>
        <v>1570288.6725299142</v>
      </c>
      <c r="BJ102" s="74">
        <f t="shared" si="185"/>
        <v>1620537.9100508715</v>
      </c>
      <c r="BK102" s="74">
        <f t="shared" si="185"/>
        <v>1672395.1231724995</v>
      </c>
      <c r="BL102" s="74">
        <f t="shared" si="185"/>
        <v>1725911.7671140195</v>
      </c>
      <c r="BM102" s="74">
        <f t="shared" si="129"/>
        <v>1781140.9436616681</v>
      </c>
      <c r="BN102" s="74">
        <f t="shared" si="130"/>
        <v>1838137.4538588414</v>
      </c>
      <c r="BO102" s="74">
        <f t="shared" si="131"/>
        <v>1896957.8523823244</v>
      </c>
      <c r="BP102" s="74">
        <f t="shared" si="132"/>
        <v>1957660.5036585589</v>
      </c>
      <c r="BQ102" s="74">
        <f t="shared" si="133"/>
        <v>2020305.6397756329</v>
      </c>
      <c r="BR102" s="74">
        <f t="shared" si="134"/>
        <v>2084955.4202484533</v>
      </c>
      <c r="BS102" s="74">
        <f t="shared" si="135"/>
        <v>2151673.9936964037</v>
      </c>
      <c r="BT102" s="74">
        <f t="shared" si="136"/>
        <v>2220527.5614946885</v>
      </c>
      <c r="BU102" s="74">
        <f t="shared" si="137"/>
        <v>2291584.4434625185</v>
      </c>
      <c r="BV102" s="74">
        <f t="shared" si="138"/>
        <v>2364915.1456533191</v>
      </c>
      <c r="BW102" s="74">
        <f t="shared" si="139"/>
        <v>2440592.4303142251</v>
      </c>
      <c r="BX102" s="74">
        <f t="shared" si="140"/>
        <v>2518691.3880842803</v>
      </c>
      <c r="BY102" s="74">
        <f t="shared" si="141"/>
        <v>2599289.5125029772</v>
      </c>
      <c r="BZ102" s="74">
        <f t="shared" si="142"/>
        <v>2682466.7769030724</v>
      </c>
      <c r="CA102" s="74">
        <f t="shared" si="143"/>
        <v>2768305.7137639709</v>
      </c>
      <c r="CB102" s="74">
        <f t="shared" si="144"/>
        <v>2856891.4966044179</v>
      </c>
      <c r="CC102" s="74">
        <f t="shared" si="145"/>
        <v>2948312.0244957595</v>
      </c>
      <c r="CD102" s="74">
        <f t="shared" si="146"/>
        <v>3042658.0092796241</v>
      </c>
      <c r="CE102" s="74">
        <f t="shared" si="147"/>
        <v>3140023.065576572</v>
      </c>
      <c r="CF102" s="74">
        <f t="shared" si="148"/>
        <v>3240503.8036750224</v>
      </c>
      <c r="CG102" s="74">
        <f t="shared" si="149"/>
        <v>3344199.9253926231</v>
      </c>
      <c r="CH102" s="74">
        <f t="shared" si="150"/>
        <v>3451214.3230051873</v>
      </c>
      <c r="CI102" s="74">
        <f t="shared" si="151"/>
        <v>3561653.1813413533</v>
      </c>
      <c r="CJ102" s="74">
        <f t="shared" si="152"/>
        <v>3675626.0831442769</v>
      </c>
      <c r="CK102" s="74">
        <f t="shared" si="153"/>
        <v>3793246.1178048938</v>
      </c>
      <c r="CL102" s="74">
        <f t="shared" si="154"/>
        <v>3914629.9935746505</v>
      </c>
      <c r="CM102" s="74">
        <f t="shared" si="155"/>
        <v>4039898.1533690393</v>
      </c>
      <c r="CN102" s="74">
        <f t="shared" si="156"/>
        <v>4169174.8942768485</v>
      </c>
      <c r="CO102" s="74">
        <f t="shared" si="157"/>
        <v>4302588.4908937076</v>
      </c>
      <c r="CP102" s="74">
        <f t="shared" si="158"/>
        <v>4440271.3226023065</v>
      </c>
      <c r="CQ102" s="74">
        <f t="shared" si="159"/>
        <v>4582360.0049255807</v>
      </c>
      <c r="CR102" s="74">
        <f t="shared" si="160"/>
        <v>4728995.5250831991</v>
      </c>
      <c r="CS102" s="74">
        <f t="shared" si="161"/>
        <v>4880323.381885862</v>
      </c>
      <c r="CT102" s="74">
        <f t="shared" si="162"/>
        <v>5036493.7301062094</v>
      </c>
      <c r="CU102" s="74">
        <f t="shared" si="163"/>
        <v>5197661.5294696083</v>
      </c>
      <c r="CV102" s="74">
        <f t="shared" si="164"/>
        <v>5363986.6984126363</v>
      </c>
      <c r="CW102" s="74">
        <f t="shared" si="165"/>
        <v>5535634.2727618404</v>
      </c>
      <c r="CX102" s="74">
        <f t="shared" si="166"/>
        <v>5712774.5694902195</v>
      </c>
      <c r="CY102" s="74">
        <f t="shared" si="167"/>
        <v>5895583.3557139067</v>
      </c>
      <c r="CZ102" s="74">
        <f t="shared" si="168"/>
        <v>6084242.0230967514</v>
      </c>
      <c r="DA102" s="74">
        <f t="shared" si="169"/>
        <v>6278937.767835848</v>
      </c>
      <c r="DB102" s="74">
        <f t="shared" si="170"/>
        <v>6479863.7764065955</v>
      </c>
      <c r="DC102" s="74">
        <f t="shared" si="171"/>
        <v>6687219.4172516065</v>
      </c>
      <c r="DD102" s="74">
        <f t="shared" si="172"/>
        <v>6901210.4386036582</v>
      </c>
      <c r="DE102" s="74">
        <f t="shared" si="173"/>
        <v>7122049.1726389751</v>
      </c>
      <c r="DF102" s="74">
        <f t="shared" si="174"/>
        <v>7349954.7461634222</v>
      </c>
      <c r="DG102" s="74">
        <f t="shared" si="175"/>
        <v>7585153.2980406517</v>
      </c>
      <c r="DH102" s="74">
        <f t="shared" si="176"/>
        <v>7827878.2035779525</v>
      </c>
      <c r="DI102" s="74">
        <f t="shared" si="177"/>
        <v>8078370.3060924476</v>
      </c>
      <c r="DJ102" s="74">
        <f t="shared" si="178"/>
        <v>8336878.1558874063</v>
      </c>
    </row>
    <row r="103" spans="2:114" x14ac:dyDescent="0.2">
      <c r="B103" s="236" t="str">
        <f t="shared" si="179"/>
        <v>Compounds</v>
      </c>
      <c r="C103" s="65" t="s">
        <v>2</v>
      </c>
      <c r="D103" s="74">
        <f t="shared" ref="D103:AF103" si="186">D$82*D92</f>
        <v>109078.89960968858</v>
      </c>
      <c r="E103" s="74">
        <f t="shared" si="186"/>
        <v>109009.76543561704</v>
      </c>
      <c r="F103" s="74">
        <f t="shared" si="186"/>
        <v>110704.18405043976</v>
      </c>
      <c r="G103" s="74">
        <f t="shared" si="186"/>
        <v>112730.28570618169</v>
      </c>
      <c r="H103" s="74">
        <f t="shared" si="186"/>
        <v>114462.14462575564</v>
      </c>
      <c r="I103" s="74">
        <f t="shared" si="186"/>
        <v>134724.18666779771</v>
      </c>
      <c r="J103" s="74">
        <f t="shared" si="186"/>
        <v>143111.5924785164</v>
      </c>
      <c r="K103" s="74">
        <f t="shared" si="186"/>
        <v>151867.09760381206</v>
      </c>
      <c r="L103" s="74">
        <f t="shared" si="186"/>
        <v>158182.14462575564</v>
      </c>
      <c r="M103" s="74">
        <f t="shared" si="186"/>
        <v>158990.34134706709</v>
      </c>
      <c r="N103" s="74">
        <f t="shared" si="186"/>
        <v>182084.82918951404</v>
      </c>
      <c r="O103" s="74">
        <f t="shared" si="186"/>
        <v>198696.01176543237</v>
      </c>
      <c r="P103" s="74">
        <f t="shared" si="186"/>
        <v>205231.80559240587</v>
      </c>
      <c r="Q103" s="74">
        <f t="shared" si="186"/>
        <v>219995.94361912092</v>
      </c>
      <c r="R103" s="74">
        <f t="shared" si="186"/>
        <v>225787.62744596336</v>
      </c>
      <c r="S103" s="74">
        <f t="shared" si="186"/>
        <v>247013.08865096039</v>
      </c>
      <c r="T103" s="74">
        <f t="shared" si="186"/>
        <v>268843.17938052973</v>
      </c>
      <c r="U103" s="74">
        <f t="shared" si="186"/>
        <v>290834.6655693354</v>
      </c>
      <c r="V103" s="74">
        <f t="shared" si="186"/>
        <v>284532.03800688492</v>
      </c>
      <c r="W103" s="74">
        <f t="shared" si="186"/>
        <v>260844.95145717324</v>
      </c>
      <c r="X103" s="74">
        <f t="shared" si="186"/>
        <v>302939.38419730752</v>
      </c>
      <c r="Y103" s="74">
        <f t="shared" si="186"/>
        <v>383104.13239289017</v>
      </c>
      <c r="Z103" s="74">
        <f t="shared" si="186"/>
        <v>439030.69546429889</v>
      </c>
      <c r="AA103" s="74">
        <f t="shared" si="186"/>
        <v>521234.68492986227</v>
      </c>
      <c r="AB103" s="74">
        <f t="shared" si="186"/>
        <v>484494.23102727073</v>
      </c>
      <c r="AC103" s="74">
        <f t="shared" si="186"/>
        <v>450324.67007402849</v>
      </c>
      <c r="AD103" s="74">
        <f t="shared" si="186"/>
        <v>410085.40035446879</v>
      </c>
      <c r="AE103" s="74">
        <f t="shared" si="186"/>
        <v>422826.93699465127</v>
      </c>
      <c r="AF103" s="74">
        <f t="shared" si="186"/>
        <v>469380.30732498242</v>
      </c>
      <c r="AG103" s="74">
        <f t="shared" ref="AG103" si="187">AG$82*AG92</f>
        <v>528167.0978571875</v>
      </c>
      <c r="AH103" s="74">
        <f t="shared" ref="AH103:BL103" si="188">AG103*(1+AH$85)</f>
        <v>545068.44498861756</v>
      </c>
      <c r="AI103" s="74">
        <f t="shared" si="188"/>
        <v>562510.63522825332</v>
      </c>
      <c r="AJ103" s="74">
        <f t="shared" si="188"/>
        <v>580510.97555555741</v>
      </c>
      <c r="AK103" s="74">
        <f t="shared" si="188"/>
        <v>599087.32677333523</v>
      </c>
      <c r="AL103" s="74">
        <f t="shared" si="188"/>
        <v>618258.121230082</v>
      </c>
      <c r="AM103" s="74">
        <f t="shared" si="188"/>
        <v>638042.38110944466</v>
      </c>
      <c r="AN103" s="74">
        <f t="shared" si="188"/>
        <v>658459.73730494687</v>
      </c>
      <c r="AO103" s="74">
        <f t="shared" si="188"/>
        <v>679530.44889870519</v>
      </c>
      <c r="AP103" s="74">
        <f t="shared" si="188"/>
        <v>701275.42326346377</v>
      </c>
      <c r="AQ103" s="74">
        <f t="shared" si="188"/>
        <v>723716.23680789466</v>
      </c>
      <c r="AR103" s="74">
        <f t="shared" si="188"/>
        <v>746875.15638574737</v>
      </c>
      <c r="AS103" s="74">
        <f t="shared" si="188"/>
        <v>770775.16139009129</v>
      </c>
      <c r="AT103" s="74">
        <f t="shared" si="188"/>
        <v>795439.9665545742</v>
      </c>
      <c r="AU103" s="74">
        <f t="shared" si="188"/>
        <v>820894.04548432061</v>
      </c>
      <c r="AV103" s="74">
        <f t="shared" si="188"/>
        <v>847162.65493981889</v>
      </c>
      <c r="AW103" s="74">
        <f t="shared" si="188"/>
        <v>874271.85989789315</v>
      </c>
      <c r="AX103" s="74">
        <f t="shared" si="188"/>
        <v>902248.55941462575</v>
      </c>
      <c r="AY103" s="74">
        <f t="shared" si="188"/>
        <v>931120.51331589383</v>
      </c>
      <c r="AZ103" s="74">
        <f t="shared" si="188"/>
        <v>960916.36974200245</v>
      </c>
      <c r="BA103" s="74">
        <f t="shared" si="188"/>
        <v>991665.6935737466</v>
      </c>
      <c r="BB103" s="74">
        <f t="shared" si="188"/>
        <v>1023398.9957681065</v>
      </c>
      <c r="BC103" s="74">
        <f t="shared" si="188"/>
        <v>1056147.7636326859</v>
      </c>
      <c r="BD103" s="74">
        <f t="shared" si="188"/>
        <v>1089944.4920689319</v>
      </c>
      <c r="BE103" s="74">
        <f t="shared" si="188"/>
        <v>1124822.7158151378</v>
      </c>
      <c r="BF103" s="74">
        <f t="shared" si="188"/>
        <v>1160817.0427212224</v>
      </c>
      <c r="BG103" s="74">
        <f t="shared" si="188"/>
        <v>1197963.1880883016</v>
      </c>
      <c r="BH103" s="74">
        <f t="shared" si="188"/>
        <v>1236298.0101071273</v>
      </c>
      <c r="BI103" s="74">
        <f t="shared" si="188"/>
        <v>1275859.5464305554</v>
      </c>
      <c r="BJ103" s="74">
        <f t="shared" si="188"/>
        <v>1316687.0519163331</v>
      </c>
      <c r="BK103" s="74">
        <f t="shared" si="188"/>
        <v>1358821.0375776559</v>
      </c>
      <c r="BL103" s="74">
        <f t="shared" si="188"/>
        <v>1402303.3107801408</v>
      </c>
      <c r="BM103" s="74">
        <f t="shared" si="129"/>
        <v>1447177.0167251052</v>
      </c>
      <c r="BN103" s="74">
        <f t="shared" si="130"/>
        <v>1493486.6812603087</v>
      </c>
      <c r="BO103" s="74">
        <f t="shared" si="131"/>
        <v>1541278.2550606385</v>
      </c>
      <c r="BP103" s="74">
        <f t="shared" si="132"/>
        <v>1590599.1592225791</v>
      </c>
      <c r="BQ103" s="74">
        <f t="shared" si="133"/>
        <v>1641498.3323177018</v>
      </c>
      <c r="BR103" s="74">
        <f t="shared" si="134"/>
        <v>1694026.2789518682</v>
      </c>
      <c r="BS103" s="74">
        <f t="shared" si="135"/>
        <v>1748235.1198783279</v>
      </c>
      <c r="BT103" s="74">
        <f t="shared" si="136"/>
        <v>1804178.6437144345</v>
      </c>
      <c r="BU103" s="74">
        <f t="shared" si="137"/>
        <v>1861912.3603132963</v>
      </c>
      <c r="BV103" s="74">
        <f t="shared" si="138"/>
        <v>1921493.5558433218</v>
      </c>
      <c r="BW103" s="74">
        <f t="shared" si="139"/>
        <v>1982981.3496303081</v>
      </c>
      <c r="BX103" s="74">
        <f t="shared" si="140"/>
        <v>2046436.752818478</v>
      </c>
      <c r="BY103" s="74">
        <f t="shared" si="141"/>
        <v>2111922.7289086692</v>
      </c>
      <c r="BZ103" s="74">
        <f t="shared" si="142"/>
        <v>2179504.2562337467</v>
      </c>
      <c r="CA103" s="74">
        <f t="shared" si="143"/>
        <v>2249248.3924332266</v>
      </c>
      <c r="CB103" s="74">
        <f t="shared" si="144"/>
        <v>2321224.3409910901</v>
      </c>
      <c r="CC103" s="74">
        <f t="shared" si="145"/>
        <v>2395503.5199028049</v>
      </c>
      <c r="CD103" s="74">
        <f t="shared" si="146"/>
        <v>2472159.6325396947</v>
      </c>
      <c r="CE103" s="74">
        <f t="shared" si="147"/>
        <v>2551268.740780965</v>
      </c>
      <c r="CF103" s="74">
        <f t="shared" si="148"/>
        <v>2632909.3404859561</v>
      </c>
      <c r="CG103" s="74">
        <f t="shared" si="149"/>
        <v>2717162.4393815068</v>
      </c>
      <c r="CH103" s="74">
        <f t="shared" si="150"/>
        <v>2804111.6374417152</v>
      </c>
      <c r="CI103" s="74">
        <f t="shared" si="151"/>
        <v>2893843.2098398502</v>
      </c>
      <c r="CJ103" s="74">
        <f t="shared" si="152"/>
        <v>2986446.1925547253</v>
      </c>
      <c r="CK103" s="74">
        <f t="shared" si="153"/>
        <v>3082012.4707164764</v>
      </c>
      <c r="CL103" s="74">
        <f t="shared" si="154"/>
        <v>3180636.8697794038</v>
      </c>
      <c r="CM103" s="74">
        <f t="shared" si="155"/>
        <v>3282417.2496123449</v>
      </c>
      <c r="CN103" s="74">
        <f t="shared" si="156"/>
        <v>3387454.6015999401</v>
      </c>
      <c r="CO103" s="74">
        <f t="shared" si="157"/>
        <v>3495853.1488511381</v>
      </c>
      <c r="CP103" s="74">
        <f t="shared" si="158"/>
        <v>3607720.4496143744</v>
      </c>
      <c r="CQ103" s="74">
        <f t="shared" si="159"/>
        <v>3723167.5040020347</v>
      </c>
      <c r="CR103" s="74">
        <f t="shared" si="160"/>
        <v>3842308.8641300998</v>
      </c>
      <c r="CS103" s="74">
        <f t="shared" si="161"/>
        <v>3965262.747782263</v>
      </c>
      <c r="CT103" s="74">
        <f t="shared" si="162"/>
        <v>4092151.1557112955</v>
      </c>
      <c r="CU103" s="74">
        <f t="shared" si="163"/>
        <v>4223099.9926940575</v>
      </c>
      <c r="CV103" s="74">
        <f t="shared" si="164"/>
        <v>4358239.1924602678</v>
      </c>
      <c r="CW103" s="74">
        <f t="shared" si="165"/>
        <v>4497702.8466189969</v>
      </c>
      <c r="CX103" s="74">
        <f t="shared" si="166"/>
        <v>4641629.3377108052</v>
      </c>
      <c r="CY103" s="74">
        <f t="shared" si="167"/>
        <v>4790161.4765175516</v>
      </c>
      <c r="CZ103" s="74">
        <f t="shared" si="168"/>
        <v>4943446.6437661136</v>
      </c>
      <c r="DA103" s="74">
        <f t="shared" si="169"/>
        <v>5101636.9363666298</v>
      </c>
      <c r="DB103" s="74">
        <f t="shared" si="170"/>
        <v>5264889.3183303624</v>
      </c>
      <c r="DC103" s="74">
        <f t="shared" si="171"/>
        <v>5433365.7765169339</v>
      </c>
      <c r="DD103" s="74">
        <f t="shared" si="172"/>
        <v>5607233.4813654758</v>
      </c>
      <c r="DE103" s="74">
        <f t="shared" si="173"/>
        <v>5786664.9527691714</v>
      </c>
      <c r="DF103" s="74">
        <f t="shared" si="174"/>
        <v>5971838.2312577851</v>
      </c>
      <c r="DG103" s="74">
        <f t="shared" si="175"/>
        <v>6162937.0546580348</v>
      </c>
      <c r="DH103" s="74">
        <f t="shared" si="176"/>
        <v>6360151.0404070923</v>
      </c>
      <c r="DI103" s="74">
        <f t="shared" si="177"/>
        <v>6563675.8737001196</v>
      </c>
      <c r="DJ103" s="74">
        <f t="shared" si="178"/>
        <v>6773713.5016585235</v>
      </c>
    </row>
    <row r="104" spans="2:114" x14ac:dyDescent="0.2">
      <c r="B104" s="236" t="str">
        <f t="shared" si="179"/>
        <v>Plates</v>
      </c>
      <c r="C104" s="65" t="s">
        <v>2</v>
      </c>
      <c r="D104" s="74">
        <f t="shared" ref="D104:AF104" si="189">D$82*D93</f>
        <v>58734.792097524623</v>
      </c>
      <c r="E104" s="74">
        <f t="shared" si="189"/>
        <v>58697.566003793792</v>
      </c>
      <c r="F104" s="74">
        <f t="shared" si="189"/>
        <v>59609.945257929103</v>
      </c>
      <c r="G104" s="74">
        <f t="shared" si="189"/>
        <v>60700.923072559373</v>
      </c>
      <c r="H104" s="74">
        <f t="shared" si="189"/>
        <v>61633.462490791506</v>
      </c>
      <c r="I104" s="74">
        <f t="shared" si="189"/>
        <v>72543.792821121839</v>
      </c>
      <c r="J104" s="74">
        <f t="shared" si="189"/>
        <v>77060.088257662675</v>
      </c>
      <c r="K104" s="74">
        <f t="shared" si="189"/>
        <v>81774.591017437269</v>
      </c>
      <c r="L104" s="74">
        <f t="shared" si="189"/>
        <v>85175.000952329967</v>
      </c>
      <c r="M104" s="74">
        <f t="shared" si="189"/>
        <v>85610.183802266911</v>
      </c>
      <c r="N104" s="74">
        <f t="shared" si="189"/>
        <v>98045.67725589218</v>
      </c>
      <c r="O104" s="74">
        <f t="shared" si="189"/>
        <v>106990.16018138667</v>
      </c>
      <c r="P104" s="74">
        <f t="shared" si="189"/>
        <v>110509.43378052625</v>
      </c>
      <c r="Q104" s="74">
        <f t="shared" si="189"/>
        <v>118459.35425644973</v>
      </c>
      <c r="R104" s="74">
        <f t="shared" si="189"/>
        <v>121577.95324013411</v>
      </c>
      <c r="S104" s="74">
        <f t="shared" si="189"/>
        <v>133007.04773513254</v>
      </c>
      <c r="T104" s="74">
        <f t="shared" si="189"/>
        <v>144761.71197413141</v>
      </c>
      <c r="U104" s="74">
        <f t="shared" si="189"/>
        <v>156603.28146041138</v>
      </c>
      <c r="V104" s="74">
        <f t="shared" si="189"/>
        <v>153209.5589267842</v>
      </c>
      <c r="W104" s="74">
        <f t="shared" si="189"/>
        <v>140454.97386155484</v>
      </c>
      <c r="X104" s="74">
        <f t="shared" si="189"/>
        <v>163121.20687547329</v>
      </c>
      <c r="Y104" s="74">
        <f t="shared" si="189"/>
        <v>206286.84051924857</v>
      </c>
      <c r="Z104" s="74">
        <f t="shared" si="189"/>
        <v>236401.14371154556</v>
      </c>
      <c r="AA104" s="74">
        <f t="shared" si="189"/>
        <v>280664.83034684893</v>
      </c>
      <c r="AB104" s="74">
        <f t="shared" si="189"/>
        <v>260881.50901468424</v>
      </c>
      <c r="AC104" s="74">
        <f t="shared" si="189"/>
        <v>242482.51465524611</v>
      </c>
      <c r="AD104" s="74">
        <f t="shared" si="189"/>
        <v>220815.21557548322</v>
      </c>
      <c r="AE104" s="74">
        <f t="shared" si="189"/>
        <v>227676.04299711995</v>
      </c>
      <c r="AF104" s="74">
        <f t="shared" si="189"/>
        <v>252743.24240575978</v>
      </c>
      <c r="AG104" s="74">
        <f t="shared" ref="AG104" si="190">AG$82*AG93</f>
        <v>284397.6680769471</v>
      </c>
      <c r="AH104" s="74">
        <f t="shared" ref="AH104:BL104" si="191">AG104*(1+AH$85)</f>
        <v>293498.39345540939</v>
      </c>
      <c r="AI104" s="74">
        <f t="shared" si="191"/>
        <v>302890.34204598248</v>
      </c>
      <c r="AJ104" s="74">
        <f t="shared" si="191"/>
        <v>312582.83299145394</v>
      </c>
      <c r="AK104" s="74">
        <f t="shared" si="191"/>
        <v>322585.48364718049</v>
      </c>
      <c r="AL104" s="74">
        <f t="shared" si="191"/>
        <v>332908.21912389027</v>
      </c>
      <c r="AM104" s="74">
        <f t="shared" si="191"/>
        <v>343561.28213585477</v>
      </c>
      <c r="AN104" s="74">
        <f t="shared" si="191"/>
        <v>354555.24316420214</v>
      </c>
      <c r="AO104" s="74">
        <f t="shared" si="191"/>
        <v>365901.01094545663</v>
      </c>
      <c r="AP104" s="74">
        <f t="shared" si="191"/>
        <v>377609.84329571127</v>
      </c>
      <c r="AQ104" s="74">
        <f t="shared" si="191"/>
        <v>389693.35828117403</v>
      </c>
      <c r="AR104" s="74">
        <f t="shared" si="191"/>
        <v>402163.54574617161</v>
      </c>
      <c r="AS104" s="74">
        <f t="shared" si="191"/>
        <v>415032.77921004914</v>
      </c>
      <c r="AT104" s="74">
        <f t="shared" si="191"/>
        <v>428313.8281447707</v>
      </c>
      <c r="AU104" s="74">
        <f t="shared" si="191"/>
        <v>442019.8706454034</v>
      </c>
      <c r="AV104" s="74">
        <f t="shared" si="191"/>
        <v>456164.50650605629</v>
      </c>
      <c r="AW104" s="74">
        <f t="shared" si="191"/>
        <v>470761.7707142501</v>
      </c>
      <c r="AX104" s="74">
        <f t="shared" si="191"/>
        <v>485826.14737710613</v>
      </c>
      <c r="AY104" s="74">
        <f t="shared" si="191"/>
        <v>501372.58409317356</v>
      </c>
      <c r="AZ104" s="74">
        <f t="shared" si="191"/>
        <v>517416.50678415515</v>
      </c>
      <c r="BA104" s="74">
        <f t="shared" si="191"/>
        <v>533973.83500124817</v>
      </c>
      <c r="BB104" s="74">
        <f t="shared" si="191"/>
        <v>551060.99772128812</v>
      </c>
      <c r="BC104" s="74">
        <f t="shared" si="191"/>
        <v>568694.94964836934</v>
      </c>
      <c r="BD104" s="74">
        <f t="shared" si="191"/>
        <v>586893.18803711713</v>
      </c>
      <c r="BE104" s="74">
        <f t="shared" si="191"/>
        <v>605673.77005430486</v>
      </c>
      <c r="BF104" s="74">
        <f t="shared" si="191"/>
        <v>625055.33069604263</v>
      </c>
      <c r="BG104" s="74">
        <f t="shared" si="191"/>
        <v>645057.101278316</v>
      </c>
      <c r="BH104" s="74">
        <f t="shared" si="191"/>
        <v>665698.92851922207</v>
      </c>
      <c r="BI104" s="74">
        <f t="shared" si="191"/>
        <v>687001.29423183715</v>
      </c>
      <c r="BJ104" s="74">
        <f t="shared" si="191"/>
        <v>708985.335647256</v>
      </c>
      <c r="BK104" s="74">
        <f t="shared" si="191"/>
        <v>731672.86638796818</v>
      </c>
      <c r="BL104" s="74">
        <f t="shared" si="191"/>
        <v>755086.39811238321</v>
      </c>
      <c r="BM104" s="74">
        <f t="shared" si="129"/>
        <v>779249.16285197949</v>
      </c>
      <c r="BN104" s="74">
        <f t="shared" si="130"/>
        <v>804185.13606324291</v>
      </c>
      <c r="BO104" s="74">
        <f t="shared" si="131"/>
        <v>829919.06041726668</v>
      </c>
      <c r="BP104" s="74">
        <f t="shared" si="132"/>
        <v>856476.47035061929</v>
      </c>
      <c r="BQ104" s="74">
        <f t="shared" si="133"/>
        <v>883883.71740183909</v>
      </c>
      <c r="BR104" s="74">
        <f t="shared" si="134"/>
        <v>912167.996358698</v>
      </c>
      <c r="BS104" s="74">
        <f t="shared" si="135"/>
        <v>941357.37224217632</v>
      </c>
      <c r="BT104" s="74">
        <f t="shared" si="136"/>
        <v>971480.80815392605</v>
      </c>
      <c r="BU104" s="74">
        <f t="shared" si="137"/>
        <v>1002568.1940148517</v>
      </c>
      <c r="BV104" s="74">
        <f t="shared" si="138"/>
        <v>1034650.376223327</v>
      </c>
      <c r="BW104" s="74">
        <f t="shared" si="139"/>
        <v>1067759.1882624736</v>
      </c>
      <c r="BX104" s="74">
        <f t="shared" si="140"/>
        <v>1101927.4822868728</v>
      </c>
      <c r="BY104" s="74">
        <f t="shared" si="141"/>
        <v>1137189.1617200528</v>
      </c>
      <c r="BZ104" s="74">
        <f t="shared" si="142"/>
        <v>1173579.2148950945</v>
      </c>
      <c r="CA104" s="74">
        <f t="shared" si="143"/>
        <v>1211133.7497717375</v>
      </c>
      <c r="CB104" s="74">
        <f t="shared" si="144"/>
        <v>1249890.0297644332</v>
      </c>
      <c r="CC104" s="74">
        <f t="shared" si="145"/>
        <v>1289886.5107168951</v>
      </c>
      <c r="CD104" s="74">
        <f t="shared" si="146"/>
        <v>1331162.8790598358</v>
      </c>
      <c r="CE104" s="74">
        <f t="shared" si="147"/>
        <v>1373760.0911897505</v>
      </c>
      <c r="CF104" s="74">
        <f t="shared" si="148"/>
        <v>1417720.4141078226</v>
      </c>
      <c r="CG104" s="74">
        <f t="shared" si="149"/>
        <v>1463087.467359273</v>
      </c>
      <c r="CH104" s="74">
        <f t="shared" si="150"/>
        <v>1509906.2663147699</v>
      </c>
      <c r="CI104" s="74">
        <f t="shared" si="151"/>
        <v>1558223.2668368425</v>
      </c>
      <c r="CJ104" s="74">
        <f t="shared" si="152"/>
        <v>1608086.4113756216</v>
      </c>
      <c r="CK104" s="74">
        <f t="shared" si="153"/>
        <v>1659545.1765396416</v>
      </c>
      <c r="CL104" s="74">
        <f t="shared" si="154"/>
        <v>1712650.6221889101</v>
      </c>
      <c r="CM104" s="74">
        <f t="shared" si="155"/>
        <v>1767455.4420989554</v>
      </c>
      <c r="CN104" s="74">
        <f t="shared" si="156"/>
        <v>1824014.0162461221</v>
      </c>
      <c r="CO104" s="74">
        <f t="shared" si="157"/>
        <v>1882382.4647659981</v>
      </c>
      <c r="CP104" s="74">
        <f t="shared" si="158"/>
        <v>1942618.7036385101</v>
      </c>
      <c r="CQ104" s="74">
        <f t="shared" si="159"/>
        <v>2004782.5021549424</v>
      </c>
      <c r="CR104" s="74">
        <f t="shared" si="160"/>
        <v>2068935.5422239006</v>
      </c>
      <c r="CS104" s="74">
        <f t="shared" si="161"/>
        <v>2135141.4795750654</v>
      </c>
      <c r="CT104" s="74">
        <f t="shared" si="162"/>
        <v>2203466.0069214674</v>
      </c>
      <c r="CU104" s="74">
        <f t="shared" si="163"/>
        <v>2273976.9191429545</v>
      </c>
      <c r="CV104" s="74">
        <f t="shared" si="164"/>
        <v>2346744.180555529</v>
      </c>
      <c r="CW104" s="74">
        <f t="shared" si="165"/>
        <v>2421839.9943333059</v>
      </c>
      <c r="CX104" s="74">
        <f t="shared" si="166"/>
        <v>2499338.8741519717</v>
      </c>
      <c r="CY104" s="74">
        <f t="shared" si="167"/>
        <v>2579317.7181248348</v>
      </c>
      <c r="CZ104" s="74">
        <f t="shared" si="168"/>
        <v>2661855.8851048294</v>
      </c>
      <c r="DA104" s="74">
        <f t="shared" si="169"/>
        <v>2747035.273428184</v>
      </c>
      <c r="DB104" s="74">
        <f t="shared" si="170"/>
        <v>2834940.4021778861</v>
      </c>
      <c r="DC104" s="74">
        <f t="shared" si="171"/>
        <v>2925658.4950475786</v>
      </c>
      <c r="DD104" s="74">
        <f t="shared" si="172"/>
        <v>3019279.5668891012</v>
      </c>
      <c r="DE104" s="74">
        <f t="shared" si="173"/>
        <v>3115896.5130295525</v>
      </c>
      <c r="DF104" s="74">
        <f t="shared" si="174"/>
        <v>3215605.2014464983</v>
      </c>
      <c r="DG104" s="74">
        <f t="shared" si="175"/>
        <v>3318504.5678927861</v>
      </c>
      <c r="DH104" s="74">
        <f t="shared" si="176"/>
        <v>3424696.7140653552</v>
      </c>
      <c r="DI104" s="74">
        <f t="shared" si="177"/>
        <v>3534287.0089154467</v>
      </c>
      <c r="DJ104" s="74">
        <f t="shared" si="178"/>
        <v>3647384.193200741</v>
      </c>
    </row>
    <row r="105" spans="2:114" x14ac:dyDescent="0.2">
      <c r="B105" s="236" t="str">
        <f t="shared" si="179"/>
        <v>Chassis Parts</v>
      </c>
      <c r="C105" s="65" t="s">
        <v>2</v>
      </c>
      <c r="D105" s="74">
        <f t="shared" ref="D105:AF105" si="192">D$82*D94</f>
        <v>41953.422926803301</v>
      </c>
      <c r="E105" s="74">
        <f t="shared" si="192"/>
        <v>41926.832859852708</v>
      </c>
      <c r="F105" s="74">
        <f t="shared" si="192"/>
        <v>42578.532327092216</v>
      </c>
      <c r="G105" s="74">
        <f t="shared" si="192"/>
        <v>43357.802194685268</v>
      </c>
      <c r="H105" s="74">
        <f t="shared" si="192"/>
        <v>44023.901779136788</v>
      </c>
      <c r="I105" s="74">
        <f t="shared" si="192"/>
        <v>51816.994872229887</v>
      </c>
      <c r="J105" s="74">
        <f t="shared" si="192"/>
        <v>55042.920184044764</v>
      </c>
      <c r="K105" s="74">
        <f t="shared" si="192"/>
        <v>58410.422155312335</v>
      </c>
      <c r="L105" s="74">
        <f t="shared" si="192"/>
        <v>60839.286394521398</v>
      </c>
      <c r="M105" s="74">
        <f t="shared" si="192"/>
        <v>61150.131287333497</v>
      </c>
      <c r="N105" s="74">
        <f t="shared" si="192"/>
        <v>70032.626611351545</v>
      </c>
      <c r="O105" s="74">
        <f t="shared" si="192"/>
        <v>76421.542986704764</v>
      </c>
      <c r="P105" s="74">
        <f t="shared" si="192"/>
        <v>78935.30984323303</v>
      </c>
      <c r="Q105" s="74">
        <f t="shared" si="192"/>
        <v>84613.824468892664</v>
      </c>
      <c r="R105" s="74">
        <f t="shared" si="192"/>
        <v>86841.395171524375</v>
      </c>
      <c r="S105" s="74">
        <f t="shared" si="192"/>
        <v>95005.034096523232</v>
      </c>
      <c r="T105" s="74">
        <f t="shared" si="192"/>
        <v>103401.22283866529</v>
      </c>
      <c r="U105" s="74">
        <f t="shared" si="192"/>
        <v>111859.48675743671</v>
      </c>
      <c r="V105" s="74">
        <f t="shared" si="192"/>
        <v>109435.39923341729</v>
      </c>
      <c r="W105" s="74">
        <f t="shared" si="192"/>
        <v>100324.98132968202</v>
      </c>
      <c r="X105" s="74">
        <f t="shared" si="192"/>
        <v>116515.14776819521</v>
      </c>
      <c r="Y105" s="74">
        <f t="shared" si="192"/>
        <v>147347.74322803467</v>
      </c>
      <c r="Z105" s="74">
        <f t="shared" si="192"/>
        <v>168857.95979396111</v>
      </c>
      <c r="AA105" s="74">
        <f t="shared" si="192"/>
        <v>200474.8788191778</v>
      </c>
      <c r="AB105" s="74">
        <f t="shared" si="192"/>
        <v>186343.93501048873</v>
      </c>
      <c r="AC105" s="74">
        <f t="shared" si="192"/>
        <v>173201.79618231865</v>
      </c>
      <c r="AD105" s="74">
        <f t="shared" si="192"/>
        <v>157725.153982488</v>
      </c>
      <c r="AE105" s="74">
        <f t="shared" si="192"/>
        <v>162625.74499794282</v>
      </c>
      <c r="AF105" s="74">
        <f t="shared" si="192"/>
        <v>180530.88743268556</v>
      </c>
      <c r="AG105" s="74">
        <f t="shared" ref="AG105" si="193">AG$82*AG94</f>
        <v>203141.19148353365</v>
      </c>
      <c r="AH105" s="74">
        <f t="shared" ref="AH105:BL105" si="194">AG105*(1+AH$85)</f>
        <v>209641.70961100672</v>
      </c>
      <c r="AI105" s="74">
        <f t="shared" si="194"/>
        <v>216350.24431855895</v>
      </c>
      <c r="AJ105" s="74">
        <f t="shared" si="194"/>
        <v>223273.45213675284</v>
      </c>
      <c r="AK105" s="74">
        <f t="shared" si="194"/>
        <v>230418.20260512893</v>
      </c>
      <c r="AL105" s="74">
        <f t="shared" si="194"/>
        <v>237791.58508849307</v>
      </c>
      <c r="AM105" s="74">
        <f t="shared" si="194"/>
        <v>245400.91581132484</v>
      </c>
      <c r="AN105" s="74">
        <f t="shared" si="194"/>
        <v>253253.74511728724</v>
      </c>
      <c r="AO105" s="74">
        <f t="shared" si="194"/>
        <v>261357.86496104044</v>
      </c>
      <c r="AP105" s="74">
        <f t="shared" si="194"/>
        <v>269721.31663979375</v>
      </c>
      <c r="AQ105" s="74">
        <f t="shared" si="194"/>
        <v>278352.39877226716</v>
      </c>
      <c r="AR105" s="74">
        <f t="shared" si="194"/>
        <v>287259.67553297972</v>
      </c>
      <c r="AS105" s="74">
        <f t="shared" si="194"/>
        <v>296451.98515003506</v>
      </c>
      <c r="AT105" s="74">
        <f t="shared" si="194"/>
        <v>305938.4486748362</v>
      </c>
      <c r="AU105" s="74">
        <f t="shared" si="194"/>
        <v>315728.47903243097</v>
      </c>
      <c r="AV105" s="74">
        <f t="shared" si="194"/>
        <v>325831.7903614688</v>
      </c>
      <c r="AW105" s="74">
        <f t="shared" si="194"/>
        <v>336258.40765303583</v>
      </c>
      <c r="AX105" s="74">
        <f t="shared" si="194"/>
        <v>347018.676697933</v>
      </c>
      <c r="AY105" s="74">
        <f t="shared" si="194"/>
        <v>358123.27435226686</v>
      </c>
      <c r="AZ105" s="74">
        <f t="shared" si="194"/>
        <v>369583.2191315394</v>
      </c>
      <c r="BA105" s="74">
        <f t="shared" si="194"/>
        <v>381409.88214374869</v>
      </c>
      <c r="BB105" s="74">
        <f t="shared" si="194"/>
        <v>393614.99837234867</v>
      </c>
      <c r="BC105" s="74">
        <f t="shared" si="194"/>
        <v>406210.67832026386</v>
      </c>
      <c r="BD105" s="74">
        <f t="shared" si="194"/>
        <v>419209.42002651229</v>
      </c>
      <c r="BE105" s="74">
        <f t="shared" si="194"/>
        <v>432624.1214673607</v>
      </c>
      <c r="BF105" s="74">
        <f t="shared" si="194"/>
        <v>446468.09335431625</v>
      </c>
      <c r="BG105" s="74">
        <f t="shared" si="194"/>
        <v>460755.07234165439</v>
      </c>
      <c r="BH105" s="74">
        <f t="shared" si="194"/>
        <v>475499.23465658736</v>
      </c>
      <c r="BI105" s="74">
        <f t="shared" si="194"/>
        <v>490715.2101655982</v>
      </c>
      <c r="BJ105" s="74">
        <f t="shared" si="194"/>
        <v>506418.09689089737</v>
      </c>
      <c r="BK105" s="74">
        <f t="shared" si="194"/>
        <v>522623.47599140613</v>
      </c>
      <c r="BL105" s="74">
        <f t="shared" si="194"/>
        <v>539347.42722313118</v>
      </c>
      <c r="BM105" s="74">
        <f t="shared" si="129"/>
        <v>556606.54489427141</v>
      </c>
      <c r="BN105" s="74">
        <f t="shared" si="130"/>
        <v>574417.95433088811</v>
      </c>
      <c r="BO105" s="74">
        <f t="shared" si="131"/>
        <v>592799.32886947657</v>
      </c>
      <c r="BP105" s="74">
        <f t="shared" si="132"/>
        <v>611768.90739329986</v>
      </c>
      <c r="BQ105" s="74">
        <f t="shared" si="133"/>
        <v>631345.51242988545</v>
      </c>
      <c r="BR105" s="74">
        <f t="shared" si="134"/>
        <v>651548.56882764178</v>
      </c>
      <c r="BS105" s="74">
        <f t="shared" si="135"/>
        <v>672398.12303012633</v>
      </c>
      <c r="BT105" s="74">
        <f t="shared" si="136"/>
        <v>693914.86296709033</v>
      </c>
      <c r="BU105" s="74">
        <f t="shared" si="137"/>
        <v>716120.1385820373</v>
      </c>
      <c r="BV105" s="74">
        <f t="shared" si="138"/>
        <v>739035.98301666253</v>
      </c>
      <c r="BW105" s="74">
        <f t="shared" si="139"/>
        <v>762685.13447319577</v>
      </c>
      <c r="BX105" s="74">
        <f t="shared" si="140"/>
        <v>787091.058776338</v>
      </c>
      <c r="BY105" s="74">
        <f t="shared" si="141"/>
        <v>812277.97265718086</v>
      </c>
      <c r="BZ105" s="74">
        <f t="shared" si="142"/>
        <v>838270.8677822107</v>
      </c>
      <c r="CA105" s="74">
        <f t="shared" si="143"/>
        <v>865095.53555124148</v>
      </c>
      <c r="CB105" s="74">
        <f t="shared" si="144"/>
        <v>892778.59268888121</v>
      </c>
      <c r="CC105" s="74">
        <f t="shared" si="145"/>
        <v>921347.50765492546</v>
      </c>
      <c r="CD105" s="74">
        <f t="shared" si="146"/>
        <v>950830.62789988308</v>
      </c>
      <c r="CE105" s="74">
        <f t="shared" si="147"/>
        <v>981257.20799267932</v>
      </c>
      <c r="CF105" s="74">
        <f t="shared" si="148"/>
        <v>1012657.4386484451</v>
      </c>
      <c r="CG105" s="74">
        <f t="shared" si="149"/>
        <v>1045062.4766851953</v>
      </c>
      <c r="CH105" s="74">
        <f t="shared" si="150"/>
        <v>1078504.4759391216</v>
      </c>
      <c r="CI105" s="74">
        <f t="shared" si="151"/>
        <v>1113016.6191691735</v>
      </c>
      <c r="CJ105" s="74">
        <f t="shared" si="152"/>
        <v>1148633.1509825871</v>
      </c>
      <c r="CK105" s="74">
        <f t="shared" si="153"/>
        <v>1185389.41181403</v>
      </c>
      <c r="CL105" s="74">
        <f t="shared" si="154"/>
        <v>1223321.872992079</v>
      </c>
      <c r="CM105" s="74">
        <f t="shared" si="155"/>
        <v>1262468.1729278255</v>
      </c>
      <c r="CN105" s="74">
        <f t="shared" si="156"/>
        <v>1302867.1544615158</v>
      </c>
      <c r="CO105" s="74">
        <f t="shared" si="157"/>
        <v>1344558.9034042843</v>
      </c>
      <c r="CP105" s="74">
        <f t="shared" si="158"/>
        <v>1387584.7883132214</v>
      </c>
      <c r="CQ105" s="74">
        <f t="shared" si="159"/>
        <v>1431987.5015392445</v>
      </c>
      <c r="CR105" s="74">
        <f t="shared" si="160"/>
        <v>1477811.1015885004</v>
      </c>
      <c r="CS105" s="74">
        <f t="shared" si="161"/>
        <v>1525101.0568393325</v>
      </c>
      <c r="CT105" s="74">
        <f t="shared" si="162"/>
        <v>1573904.2906581911</v>
      </c>
      <c r="CU105" s="74">
        <f t="shared" si="163"/>
        <v>1624269.2279592531</v>
      </c>
      <c r="CV105" s="74">
        <f t="shared" si="164"/>
        <v>1676245.8432539492</v>
      </c>
      <c r="CW105" s="74">
        <f t="shared" si="165"/>
        <v>1729885.7102380756</v>
      </c>
      <c r="CX105" s="74">
        <f t="shared" si="166"/>
        <v>1785242.0529656941</v>
      </c>
      <c r="CY105" s="74">
        <f t="shared" si="167"/>
        <v>1842369.7986605964</v>
      </c>
      <c r="CZ105" s="74">
        <f t="shared" si="168"/>
        <v>1901325.6322177355</v>
      </c>
      <c r="DA105" s="74">
        <f t="shared" si="169"/>
        <v>1962168.0524487032</v>
      </c>
      <c r="DB105" s="74">
        <f t="shared" si="170"/>
        <v>2024957.4301270617</v>
      </c>
      <c r="DC105" s="74">
        <f t="shared" si="171"/>
        <v>2089756.0678911277</v>
      </c>
      <c r="DD105" s="74">
        <f t="shared" si="172"/>
        <v>2156628.2620636439</v>
      </c>
      <c r="DE105" s="74">
        <f t="shared" si="173"/>
        <v>2225640.3664496806</v>
      </c>
      <c r="DF105" s="74">
        <f t="shared" si="174"/>
        <v>2296860.8581760703</v>
      </c>
      <c r="DG105" s="74">
        <f t="shared" si="175"/>
        <v>2370360.4056377048</v>
      </c>
      <c r="DH105" s="74">
        <f t="shared" si="176"/>
        <v>2446211.9386181114</v>
      </c>
      <c r="DI105" s="74">
        <f t="shared" si="177"/>
        <v>2524490.7206538911</v>
      </c>
      <c r="DJ105" s="74">
        <f t="shared" si="178"/>
        <v>2605274.4237148156</v>
      </c>
    </row>
    <row r="106" spans="2:114" x14ac:dyDescent="0.2">
      <c r="B106" s="236" t="str">
        <f t="shared" si="179"/>
        <v>Steel frames for other Transport eq.</v>
      </c>
      <c r="C106" s="65" t="s">
        <v>2</v>
      </c>
      <c r="D106" s="74">
        <f t="shared" ref="D106:AF106" si="195">D$82*D95</f>
        <v>41953.422926803301</v>
      </c>
      <c r="E106" s="74">
        <f t="shared" si="195"/>
        <v>41926.832859852708</v>
      </c>
      <c r="F106" s="74">
        <f t="shared" si="195"/>
        <v>42578.532327092216</v>
      </c>
      <c r="G106" s="74">
        <f t="shared" si="195"/>
        <v>43357.802194685268</v>
      </c>
      <c r="H106" s="74">
        <f t="shared" si="195"/>
        <v>44023.901779136788</v>
      </c>
      <c r="I106" s="74">
        <f t="shared" si="195"/>
        <v>51816.994872229887</v>
      </c>
      <c r="J106" s="74">
        <f t="shared" si="195"/>
        <v>55042.920184044764</v>
      </c>
      <c r="K106" s="74">
        <f t="shared" si="195"/>
        <v>58410.422155312335</v>
      </c>
      <c r="L106" s="74">
        <f t="shared" si="195"/>
        <v>60839.286394521398</v>
      </c>
      <c r="M106" s="74">
        <f t="shared" si="195"/>
        <v>61150.131287333497</v>
      </c>
      <c r="N106" s="74">
        <f t="shared" si="195"/>
        <v>70032.626611351545</v>
      </c>
      <c r="O106" s="74">
        <f t="shared" si="195"/>
        <v>76421.542986704764</v>
      </c>
      <c r="P106" s="74">
        <f t="shared" si="195"/>
        <v>78935.30984323303</v>
      </c>
      <c r="Q106" s="74">
        <f t="shared" si="195"/>
        <v>84613.824468892664</v>
      </c>
      <c r="R106" s="74">
        <f t="shared" si="195"/>
        <v>86841.395171524375</v>
      </c>
      <c r="S106" s="74">
        <f t="shared" si="195"/>
        <v>95005.034096523232</v>
      </c>
      <c r="T106" s="74">
        <f t="shared" si="195"/>
        <v>103401.22283866529</v>
      </c>
      <c r="U106" s="74">
        <f t="shared" si="195"/>
        <v>111859.48675743671</v>
      </c>
      <c r="V106" s="74">
        <f t="shared" si="195"/>
        <v>109435.39923341729</v>
      </c>
      <c r="W106" s="74">
        <f t="shared" si="195"/>
        <v>100324.98132968202</v>
      </c>
      <c r="X106" s="74">
        <f t="shared" si="195"/>
        <v>116515.14776819521</v>
      </c>
      <c r="Y106" s="74">
        <f t="shared" si="195"/>
        <v>147347.74322803467</v>
      </c>
      <c r="Z106" s="74">
        <f t="shared" si="195"/>
        <v>168857.95979396111</v>
      </c>
      <c r="AA106" s="74">
        <f t="shared" si="195"/>
        <v>200474.8788191778</v>
      </c>
      <c r="AB106" s="74">
        <f t="shared" si="195"/>
        <v>186343.93501048873</v>
      </c>
      <c r="AC106" s="74">
        <f t="shared" si="195"/>
        <v>173201.79618231865</v>
      </c>
      <c r="AD106" s="74">
        <f t="shared" si="195"/>
        <v>157725.153982488</v>
      </c>
      <c r="AE106" s="74">
        <f t="shared" si="195"/>
        <v>162625.74499794282</v>
      </c>
      <c r="AF106" s="74">
        <f t="shared" si="195"/>
        <v>180530.88743268556</v>
      </c>
      <c r="AG106" s="74">
        <f t="shared" ref="AG106" si="196">AG$82*AG95</f>
        <v>203141.19148353365</v>
      </c>
      <c r="AH106" s="74">
        <f t="shared" ref="AH106:BL106" si="197">AG106*(1+AH$85)</f>
        <v>209641.70961100672</v>
      </c>
      <c r="AI106" s="74">
        <f t="shared" si="197"/>
        <v>216350.24431855895</v>
      </c>
      <c r="AJ106" s="74">
        <f t="shared" si="197"/>
        <v>223273.45213675284</v>
      </c>
      <c r="AK106" s="74">
        <f t="shared" si="197"/>
        <v>230418.20260512893</v>
      </c>
      <c r="AL106" s="74">
        <f t="shared" si="197"/>
        <v>237791.58508849307</v>
      </c>
      <c r="AM106" s="74">
        <f t="shared" si="197"/>
        <v>245400.91581132484</v>
      </c>
      <c r="AN106" s="74">
        <f t="shared" si="197"/>
        <v>253253.74511728724</v>
      </c>
      <c r="AO106" s="74">
        <f t="shared" si="197"/>
        <v>261357.86496104044</v>
      </c>
      <c r="AP106" s="74">
        <f t="shared" si="197"/>
        <v>269721.31663979375</v>
      </c>
      <c r="AQ106" s="74">
        <f t="shared" si="197"/>
        <v>278352.39877226716</v>
      </c>
      <c r="AR106" s="74">
        <f t="shared" si="197"/>
        <v>287259.67553297972</v>
      </c>
      <c r="AS106" s="74">
        <f t="shared" si="197"/>
        <v>296451.98515003506</v>
      </c>
      <c r="AT106" s="74">
        <f t="shared" si="197"/>
        <v>305938.4486748362</v>
      </c>
      <c r="AU106" s="74">
        <f t="shared" si="197"/>
        <v>315728.47903243097</v>
      </c>
      <c r="AV106" s="74">
        <f t="shared" si="197"/>
        <v>325831.7903614688</v>
      </c>
      <c r="AW106" s="74">
        <f t="shared" si="197"/>
        <v>336258.40765303583</v>
      </c>
      <c r="AX106" s="74">
        <f t="shared" si="197"/>
        <v>347018.676697933</v>
      </c>
      <c r="AY106" s="74">
        <f t="shared" si="197"/>
        <v>358123.27435226686</v>
      </c>
      <c r="AZ106" s="74">
        <f t="shared" si="197"/>
        <v>369583.2191315394</v>
      </c>
      <c r="BA106" s="74">
        <f t="shared" si="197"/>
        <v>381409.88214374869</v>
      </c>
      <c r="BB106" s="74">
        <f t="shared" si="197"/>
        <v>393614.99837234867</v>
      </c>
      <c r="BC106" s="74">
        <f t="shared" si="197"/>
        <v>406210.67832026386</v>
      </c>
      <c r="BD106" s="74">
        <f t="shared" si="197"/>
        <v>419209.42002651229</v>
      </c>
      <c r="BE106" s="74">
        <f t="shared" si="197"/>
        <v>432624.1214673607</v>
      </c>
      <c r="BF106" s="74">
        <f t="shared" si="197"/>
        <v>446468.09335431625</v>
      </c>
      <c r="BG106" s="74">
        <f t="shared" si="197"/>
        <v>460755.07234165439</v>
      </c>
      <c r="BH106" s="74">
        <f t="shared" si="197"/>
        <v>475499.23465658736</v>
      </c>
      <c r="BI106" s="74">
        <f t="shared" si="197"/>
        <v>490715.2101655982</v>
      </c>
      <c r="BJ106" s="74">
        <f t="shared" si="197"/>
        <v>506418.09689089737</v>
      </c>
      <c r="BK106" s="74">
        <f t="shared" si="197"/>
        <v>522623.47599140613</v>
      </c>
      <c r="BL106" s="74">
        <f t="shared" si="197"/>
        <v>539347.42722313118</v>
      </c>
      <c r="BM106" s="74">
        <f t="shared" si="129"/>
        <v>556606.54489427141</v>
      </c>
      <c r="BN106" s="74">
        <f t="shared" si="130"/>
        <v>574417.95433088811</v>
      </c>
      <c r="BO106" s="74">
        <f t="shared" si="131"/>
        <v>592799.32886947657</v>
      </c>
      <c r="BP106" s="74">
        <f t="shared" si="132"/>
        <v>611768.90739329986</v>
      </c>
      <c r="BQ106" s="74">
        <f t="shared" si="133"/>
        <v>631345.51242988545</v>
      </c>
      <c r="BR106" s="74">
        <f t="shared" si="134"/>
        <v>651548.56882764178</v>
      </c>
      <c r="BS106" s="74">
        <f t="shared" si="135"/>
        <v>672398.12303012633</v>
      </c>
      <c r="BT106" s="74">
        <f t="shared" si="136"/>
        <v>693914.86296709033</v>
      </c>
      <c r="BU106" s="74">
        <f t="shared" si="137"/>
        <v>716120.1385820373</v>
      </c>
      <c r="BV106" s="74">
        <f t="shared" si="138"/>
        <v>739035.98301666253</v>
      </c>
      <c r="BW106" s="74">
        <f t="shared" si="139"/>
        <v>762685.13447319577</v>
      </c>
      <c r="BX106" s="74">
        <f t="shared" si="140"/>
        <v>787091.058776338</v>
      </c>
      <c r="BY106" s="74">
        <f t="shared" si="141"/>
        <v>812277.97265718086</v>
      </c>
      <c r="BZ106" s="74">
        <f t="shared" si="142"/>
        <v>838270.8677822107</v>
      </c>
      <c r="CA106" s="74">
        <f t="shared" si="143"/>
        <v>865095.53555124148</v>
      </c>
      <c r="CB106" s="74">
        <f t="shared" si="144"/>
        <v>892778.59268888121</v>
      </c>
      <c r="CC106" s="74">
        <f t="shared" si="145"/>
        <v>921347.50765492546</v>
      </c>
      <c r="CD106" s="74">
        <f t="shared" si="146"/>
        <v>950830.62789988308</v>
      </c>
      <c r="CE106" s="74">
        <f t="shared" si="147"/>
        <v>981257.20799267932</v>
      </c>
      <c r="CF106" s="74">
        <f t="shared" si="148"/>
        <v>1012657.4386484451</v>
      </c>
      <c r="CG106" s="74">
        <f t="shared" si="149"/>
        <v>1045062.4766851953</v>
      </c>
      <c r="CH106" s="74">
        <f t="shared" si="150"/>
        <v>1078504.4759391216</v>
      </c>
      <c r="CI106" s="74">
        <f t="shared" si="151"/>
        <v>1113016.6191691735</v>
      </c>
      <c r="CJ106" s="74">
        <f t="shared" si="152"/>
        <v>1148633.1509825871</v>
      </c>
      <c r="CK106" s="74">
        <f t="shared" si="153"/>
        <v>1185389.41181403</v>
      </c>
      <c r="CL106" s="74">
        <f t="shared" si="154"/>
        <v>1223321.872992079</v>
      </c>
      <c r="CM106" s="74">
        <f t="shared" si="155"/>
        <v>1262468.1729278255</v>
      </c>
      <c r="CN106" s="74">
        <f t="shared" si="156"/>
        <v>1302867.1544615158</v>
      </c>
      <c r="CO106" s="74">
        <f t="shared" si="157"/>
        <v>1344558.9034042843</v>
      </c>
      <c r="CP106" s="74">
        <f t="shared" si="158"/>
        <v>1387584.7883132214</v>
      </c>
      <c r="CQ106" s="74">
        <f t="shared" si="159"/>
        <v>1431987.5015392445</v>
      </c>
      <c r="CR106" s="74">
        <f t="shared" si="160"/>
        <v>1477811.1015885004</v>
      </c>
      <c r="CS106" s="74">
        <f t="shared" si="161"/>
        <v>1525101.0568393325</v>
      </c>
      <c r="CT106" s="74">
        <f t="shared" si="162"/>
        <v>1573904.2906581911</v>
      </c>
      <c r="CU106" s="74">
        <f t="shared" si="163"/>
        <v>1624269.2279592531</v>
      </c>
      <c r="CV106" s="74">
        <f t="shared" si="164"/>
        <v>1676245.8432539492</v>
      </c>
      <c r="CW106" s="74">
        <f t="shared" si="165"/>
        <v>1729885.7102380756</v>
      </c>
      <c r="CX106" s="74">
        <f t="shared" si="166"/>
        <v>1785242.0529656941</v>
      </c>
      <c r="CY106" s="74">
        <f t="shared" si="167"/>
        <v>1842369.7986605964</v>
      </c>
      <c r="CZ106" s="74">
        <f t="shared" si="168"/>
        <v>1901325.6322177355</v>
      </c>
      <c r="DA106" s="74">
        <f t="shared" si="169"/>
        <v>1962168.0524487032</v>
      </c>
      <c r="DB106" s="74">
        <f t="shared" si="170"/>
        <v>2024957.4301270617</v>
      </c>
      <c r="DC106" s="74">
        <f t="shared" si="171"/>
        <v>2089756.0678911277</v>
      </c>
      <c r="DD106" s="74">
        <f t="shared" si="172"/>
        <v>2156628.2620636439</v>
      </c>
      <c r="DE106" s="74">
        <f t="shared" si="173"/>
        <v>2225640.3664496806</v>
      </c>
      <c r="DF106" s="74">
        <f t="shared" si="174"/>
        <v>2296860.8581760703</v>
      </c>
      <c r="DG106" s="74">
        <f t="shared" si="175"/>
        <v>2370360.4056377048</v>
      </c>
      <c r="DH106" s="74">
        <f t="shared" si="176"/>
        <v>2446211.9386181114</v>
      </c>
      <c r="DI106" s="74">
        <f t="shared" si="177"/>
        <v>2524490.7206538911</v>
      </c>
      <c r="DJ106" s="74">
        <f t="shared" si="178"/>
        <v>2605274.4237148156</v>
      </c>
    </row>
    <row r="107" spans="2:114" x14ac:dyDescent="0.2">
      <c r="B107" s="236" t="str">
        <f t="shared" si="179"/>
        <v>Leisure eq.</v>
      </c>
      <c r="C107" s="65" t="s">
        <v>2</v>
      </c>
      <c r="D107" s="74">
        <f t="shared" ref="D107:AF107" si="198">D$82*D96</f>
        <v>33562.738341442644</v>
      </c>
      <c r="E107" s="74">
        <f t="shared" si="198"/>
        <v>33541.466287882169</v>
      </c>
      <c r="F107" s="74">
        <f t="shared" si="198"/>
        <v>34062.825861673773</v>
      </c>
      <c r="G107" s="74">
        <f t="shared" si="198"/>
        <v>34686.241755748211</v>
      </c>
      <c r="H107" s="74">
        <f t="shared" si="198"/>
        <v>35219.121423309429</v>
      </c>
      <c r="I107" s="74">
        <f t="shared" si="198"/>
        <v>41453.595897783911</v>
      </c>
      <c r="J107" s="74">
        <f t="shared" si="198"/>
        <v>44034.336147235808</v>
      </c>
      <c r="K107" s="74">
        <f t="shared" si="198"/>
        <v>46728.337724249868</v>
      </c>
      <c r="L107" s="74">
        <f t="shared" si="198"/>
        <v>48671.429115617117</v>
      </c>
      <c r="M107" s="74">
        <f t="shared" si="198"/>
        <v>48920.105029866798</v>
      </c>
      <c r="N107" s="74">
        <f t="shared" si="198"/>
        <v>56026.101289081242</v>
      </c>
      <c r="O107" s="74">
        <f t="shared" si="198"/>
        <v>61137.23438936381</v>
      </c>
      <c r="P107" s="74">
        <f t="shared" si="198"/>
        <v>63148.247874586428</v>
      </c>
      <c r="Q107" s="74">
        <f t="shared" si="198"/>
        <v>67691.059575114137</v>
      </c>
      <c r="R107" s="74">
        <f t="shared" si="198"/>
        <v>69473.116137219491</v>
      </c>
      <c r="S107" s="74">
        <f t="shared" si="198"/>
        <v>76004.027277218585</v>
      </c>
      <c r="T107" s="74">
        <f t="shared" si="198"/>
        <v>82720.978270932217</v>
      </c>
      <c r="U107" s="74">
        <f t="shared" si="198"/>
        <v>89487.589405949358</v>
      </c>
      <c r="V107" s="74">
        <f t="shared" si="198"/>
        <v>87548.319386733827</v>
      </c>
      <c r="W107" s="74">
        <f t="shared" si="198"/>
        <v>80259.985063745611</v>
      </c>
      <c r="X107" s="74">
        <f t="shared" si="198"/>
        <v>93212.118214556162</v>
      </c>
      <c r="Y107" s="74">
        <f t="shared" si="198"/>
        <v>117878.19458242774</v>
      </c>
      <c r="Z107" s="74">
        <f t="shared" si="198"/>
        <v>135086.36783516887</v>
      </c>
      <c r="AA107" s="74">
        <f t="shared" si="198"/>
        <v>160379.90305534223</v>
      </c>
      <c r="AB107" s="74">
        <f t="shared" si="198"/>
        <v>149075.148008391</v>
      </c>
      <c r="AC107" s="74">
        <f t="shared" si="198"/>
        <v>138561.43694585492</v>
      </c>
      <c r="AD107" s="74">
        <f t="shared" si="198"/>
        <v>126180.12318599039</v>
      </c>
      <c r="AE107" s="74">
        <f t="shared" si="198"/>
        <v>130100.59599835424</v>
      </c>
      <c r="AF107" s="74">
        <f t="shared" si="198"/>
        <v>144424.70994614845</v>
      </c>
      <c r="AG107" s="74">
        <f t="shared" ref="AG107" si="199">AG$82*AG96</f>
        <v>162512.95318682693</v>
      </c>
      <c r="AH107" s="74">
        <f t="shared" ref="AH107:BL107" si="200">AG107*(1+AH$85)</f>
        <v>167713.36768880539</v>
      </c>
      <c r="AI107" s="74">
        <f t="shared" si="200"/>
        <v>173080.19545484715</v>
      </c>
      <c r="AJ107" s="74">
        <f t="shared" si="200"/>
        <v>178618.76170940226</v>
      </c>
      <c r="AK107" s="74">
        <f t="shared" si="200"/>
        <v>184334.56208410315</v>
      </c>
      <c r="AL107" s="74">
        <f t="shared" si="200"/>
        <v>190233.26807079447</v>
      </c>
      <c r="AM107" s="74">
        <f t="shared" si="200"/>
        <v>196320.73264905991</v>
      </c>
      <c r="AN107" s="74">
        <f t="shared" si="200"/>
        <v>202602.99609382983</v>
      </c>
      <c r="AO107" s="74">
        <f t="shared" si="200"/>
        <v>209086.2919688324</v>
      </c>
      <c r="AP107" s="74">
        <f t="shared" si="200"/>
        <v>215777.05331183504</v>
      </c>
      <c r="AQ107" s="74">
        <f t="shared" si="200"/>
        <v>222681.91901781378</v>
      </c>
      <c r="AR107" s="74">
        <f t="shared" si="200"/>
        <v>229807.74042638383</v>
      </c>
      <c r="AS107" s="74">
        <f t="shared" si="200"/>
        <v>237161.58812002811</v>
      </c>
      <c r="AT107" s="74">
        <f t="shared" si="200"/>
        <v>244750.75893986903</v>
      </c>
      <c r="AU107" s="74">
        <f t="shared" si="200"/>
        <v>252582.78322594485</v>
      </c>
      <c r="AV107" s="74">
        <f t="shared" si="200"/>
        <v>260665.43228917508</v>
      </c>
      <c r="AW107" s="74">
        <f t="shared" si="200"/>
        <v>269006.72612242866</v>
      </c>
      <c r="AX107" s="74">
        <f t="shared" si="200"/>
        <v>277614.94135834638</v>
      </c>
      <c r="AY107" s="74">
        <f t="shared" si="200"/>
        <v>286498.61948181345</v>
      </c>
      <c r="AZ107" s="74">
        <f t="shared" si="200"/>
        <v>295666.5753052315</v>
      </c>
      <c r="BA107" s="74">
        <f t="shared" si="200"/>
        <v>305127.90571499889</v>
      </c>
      <c r="BB107" s="74">
        <f t="shared" si="200"/>
        <v>314891.99869787885</v>
      </c>
      <c r="BC107" s="74">
        <f t="shared" si="200"/>
        <v>324968.54265621101</v>
      </c>
      <c r="BD107" s="74">
        <f t="shared" si="200"/>
        <v>335367.53602120979</v>
      </c>
      <c r="BE107" s="74">
        <f t="shared" si="200"/>
        <v>346099.29717388854</v>
      </c>
      <c r="BF107" s="74">
        <f t="shared" si="200"/>
        <v>357174.47468345298</v>
      </c>
      <c r="BG107" s="74">
        <f t="shared" si="200"/>
        <v>368604.0578733235</v>
      </c>
      <c r="BH107" s="74">
        <f t="shared" si="200"/>
        <v>380399.38772526989</v>
      </c>
      <c r="BI107" s="74">
        <f t="shared" si="200"/>
        <v>392572.16813247855</v>
      </c>
      <c r="BJ107" s="74">
        <f t="shared" si="200"/>
        <v>405134.47751271789</v>
      </c>
      <c r="BK107" s="74">
        <f t="shared" si="200"/>
        <v>418098.78079312487</v>
      </c>
      <c r="BL107" s="74">
        <f t="shared" si="200"/>
        <v>431477.94177850487</v>
      </c>
      <c r="BM107" s="74">
        <f t="shared" si="129"/>
        <v>445285.23591541703</v>
      </c>
      <c r="BN107" s="74">
        <f t="shared" si="130"/>
        <v>459534.36346471036</v>
      </c>
      <c r="BO107" s="74">
        <f t="shared" si="131"/>
        <v>474239.4630955811</v>
      </c>
      <c r="BP107" s="74">
        <f t="shared" si="132"/>
        <v>489415.12591463974</v>
      </c>
      <c r="BQ107" s="74">
        <f t="shared" si="133"/>
        <v>505076.40994390822</v>
      </c>
      <c r="BR107" s="74">
        <f t="shared" si="134"/>
        <v>521238.85506211332</v>
      </c>
      <c r="BS107" s="74">
        <f t="shared" si="135"/>
        <v>537918.49842410092</v>
      </c>
      <c r="BT107" s="74">
        <f t="shared" si="136"/>
        <v>555131.89037367213</v>
      </c>
      <c r="BU107" s="74">
        <f t="shared" si="137"/>
        <v>572896.11086562963</v>
      </c>
      <c r="BV107" s="74">
        <f t="shared" si="138"/>
        <v>591228.78641332977</v>
      </c>
      <c r="BW107" s="74">
        <f t="shared" si="139"/>
        <v>610148.10757855629</v>
      </c>
      <c r="BX107" s="74">
        <f t="shared" si="140"/>
        <v>629672.84702107008</v>
      </c>
      <c r="BY107" s="74">
        <f t="shared" si="141"/>
        <v>649822.37812574429</v>
      </c>
      <c r="BZ107" s="74">
        <f t="shared" si="142"/>
        <v>670616.69422576809</v>
      </c>
      <c r="CA107" s="74">
        <f t="shared" si="143"/>
        <v>692076.42844099272</v>
      </c>
      <c r="CB107" s="74">
        <f t="shared" si="144"/>
        <v>714222.87415110448</v>
      </c>
      <c r="CC107" s="74">
        <f t="shared" si="145"/>
        <v>737078.00612393988</v>
      </c>
      <c r="CD107" s="74">
        <f t="shared" si="146"/>
        <v>760664.50231990602</v>
      </c>
      <c r="CE107" s="74">
        <f t="shared" si="147"/>
        <v>785005.76639414299</v>
      </c>
      <c r="CF107" s="74">
        <f t="shared" si="148"/>
        <v>810125.95091875561</v>
      </c>
      <c r="CG107" s="74">
        <f t="shared" si="149"/>
        <v>836049.98134815576</v>
      </c>
      <c r="CH107" s="74">
        <f t="shared" si="150"/>
        <v>862803.58075129683</v>
      </c>
      <c r="CI107" s="74">
        <f t="shared" si="151"/>
        <v>890413.29533533833</v>
      </c>
      <c r="CJ107" s="74">
        <f t="shared" si="152"/>
        <v>918906.52078606922</v>
      </c>
      <c r="CK107" s="74">
        <f t="shared" si="153"/>
        <v>948311.52945122344</v>
      </c>
      <c r="CL107" s="74">
        <f t="shared" si="154"/>
        <v>978657.49839366262</v>
      </c>
      <c r="CM107" s="74">
        <f t="shared" si="155"/>
        <v>1009974.5383422598</v>
      </c>
      <c r="CN107" s="74">
        <f t="shared" si="156"/>
        <v>1042293.7235692121</v>
      </c>
      <c r="CO107" s="74">
        <f t="shared" si="157"/>
        <v>1075647.1227234269</v>
      </c>
      <c r="CP107" s="74">
        <f t="shared" si="158"/>
        <v>1110067.8306505766</v>
      </c>
      <c r="CQ107" s="74">
        <f t="shared" si="159"/>
        <v>1145590.0012313952</v>
      </c>
      <c r="CR107" s="74">
        <f t="shared" si="160"/>
        <v>1182248.8812707998</v>
      </c>
      <c r="CS107" s="74">
        <f t="shared" si="161"/>
        <v>1220080.8454714655</v>
      </c>
      <c r="CT107" s="74">
        <f t="shared" si="162"/>
        <v>1259123.4325265524</v>
      </c>
      <c r="CU107" s="74">
        <f t="shared" si="163"/>
        <v>1299415.3823674021</v>
      </c>
      <c r="CV107" s="74">
        <f t="shared" si="164"/>
        <v>1340996.6746031591</v>
      </c>
      <c r="CW107" s="74">
        <f t="shared" si="165"/>
        <v>1383908.5681904601</v>
      </c>
      <c r="CX107" s="74">
        <f t="shared" si="166"/>
        <v>1428193.6423725549</v>
      </c>
      <c r="CY107" s="74">
        <f t="shared" si="167"/>
        <v>1473895.8389284767</v>
      </c>
      <c r="CZ107" s="74">
        <f t="shared" si="168"/>
        <v>1521060.5057741879</v>
      </c>
      <c r="DA107" s="74">
        <f t="shared" si="169"/>
        <v>1569734.441958962</v>
      </c>
      <c r="DB107" s="74">
        <f t="shared" si="170"/>
        <v>1619965.9441016489</v>
      </c>
      <c r="DC107" s="74">
        <f t="shared" si="171"/>
        <v>1671804.8543129016</v>
      </c>
      <c r="DD107" s="74">
        <f t="shared" si="172"/>
        <v>1725302.6096509146</v>
      </c>
      <c r="DE107" s="74">
        <f t="shared" si="173"/>
        <v>1780512.2931597438</v>
      </c>
      <c r="DF107" s="74">
        <f t="shared" si="174"/>
        <v>1837488.6865408556</v>
      </c>
      <c r="DG107" s="74">
        <f t="shared" si="175"/>
        <v>1896288.3245101629</v>
      </c>
      <c r="DH107" s="74">
        <f t="shared" si="176"/>
        <v>1956969.5508944881</v>
      </c>
      <c r="DI107" s="74">
        <f t="shared" si="177"/>
        <v>2019592.5765231119</v>
      </c>
      <c r="DJ107" s="74">
        <f t="shared" si="178"/>
        <v>2084219.5389718516</v>
      </c>
    </row>
    <row r="108" spans="2:114" x14ac:dyDescent="0.2">
      <c r="B108" s="64" t="s">
        <v>58</v>
      </c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/>
      <c r="CB108" s="65"/>
      <c r="CC108" s="65"/>
      <c r="CD108" s="65"/>
      <c r="CE108" s="65"/>
      <c r="CF108" s="65"/>
      <c r="CG108" s="65"/>
      <c r="CH108" s="65"/>
      <c r="CI108" s="65"/>
      <c r="CJ108" s="65"/>
      <c r="CK108" s="65"/>
      <c r="CL108" s="65"/>
      <c r="CM108" s="65"/>
      <c r="CN108" s="65"/>
      <c r="CO108" s="65"/>
      <c r="CP108" s="65"/>
      <c r="CQ108" s="65"/>
      <c r="CR108" s="65"/>
      <c r="CS108" s="65"/>
      <c r="CT108" s="65"/>
      <c r="CU108" s="65"/>
      <c r="CV108" s="65"/>
      <c r="CW108" s="65"/>
      <c r="CX108" s="65"/>
      <c r="CY108" s="65"/>
      <c r="CZ108" s="65"/>
      <c r="DA108" s="65"/>
      <c r="DB108" s="65"/>
      <c r="DC108" s="65"/>
      <c r="DD108" s="65"/>
      <c r="DE108" s="65"/>
      <c r="DF108" s="65"/>
      <c r="DG108" s="65"/>
      <c r="DH108" s="65"/>
      <c r="DI108" s="65"/>
      <c r="DJ108" s="65"/>
    </row>
    <row r="109" spans="2:114" x14ac:dyDescent="0.2">
      <c r="B109" s="236" t="str">
        <f>B89</f>
        <v>Construction</v>
      </c>
      <c r="C109" s="65" t="s">
        <v>2</v>
      </c>
      <c r="D109" s="74">
        <f t="shared" ref="D109:AF109" si="201">D$82*D89</f>
        <v>285283.27590226248</v>
      </c>
      <c r="E109" s="74">
        <f t="shared" si="201"/>
        <v>285102.46344699844</v>
      </c>
      <c r="F109" s="74">
        <f t="shared" si="201"/>
        <v>289534.01982422709</v>
      </c>
      <c r="G109" s="74">
        <f t="shared" si="201"/>
        <v>294833.05492385977</v>
      </c>
      <c r="H109" s="74">
        <f t="shared" si="201"/>
        <v>299362.53209813015</v>
      </c>
      <c r="I109" s="74">
        <f t="shared" si="201"/>
        <v>352355.56513116322</v>
      </c>
      <c r="J109" s="74">
        <f t="shared" si="201"/>
        <v>374291.85725150438</v>
      </c>
      <c r="K109" s="74">
        <f t="shared" si="201"/>
        <v>397190.87065612391</v>
      </c>
      <c r="L109" s="74">
        <f t="shared" si="201"/>
        <v>413707.14748274552</v>
      </c>
      <c r="M109" s="74">
        <f t="shared" si="201"/>
        <v>415820.89275386784</v>
      </c>
      <c r="N109" s="74">
        <f t="shared" si="201"/>
        <v>476221.86095719057</v>
      </c>
      <c r="O109" s="74">
        <f t="shared" si="201"/>
        <v>519666.49230959237</v>
      </c>
      <c r="P109" s="74">
        <f t="shared" si="201"/>
        <v>536760.10693398467</v>
      </c>
      <c r="Q109" s="74">
        <f t="shared" si="201"/>
        <v>575374.00638847018</v>
      </c>
      <c r="R109" s="74">
        <f t="shared" si="201"/>
        <v>590521.48716636572</v>
      </c>
      <c r="S109" s="74">
        <f t="shared" si="201"/>
        <v>646034.231856358</v>
      </c>
      <c r="T109" s="74">
        <f t="shared" si="201"/>
        <v>703128.3153029239</v>
      </c>
      <c r="U109" s="74">
        <f t="shared" si="201"/>
        <v>760644.5099505696</v>
      </c>
      <c r="V109" s="74">
        <f t="shared" si="201"/>
        <v>744160.71478723758</v>
      </c>
      <c r="W109" s="74">
        <f t="shared" si="201"/>
        <v>682209.87304183771</v>
      </c>
      <c r="X109" s="74">
        <f t="shared" si="201"/>
        <v>792303.00482372742</v>
      </c>
      <c r="Y109" s="74">
        <f t="shared" si="201"/>
        <v>1001964.6539506358</v>
      </c>
      <c r="Z109" s="74">
        <f t="shared" si="201"/>
        <v>1148234.1265989356</v>
      </c>
      <c r="AA109" s="74">
        <f t="shared" si="201"/>
        <v>1363229.1759704091</v>
      </c>
      <c r="AB109" s="74">
        <f t="shared" si="201"/>
        <v>1267138.7580713234</v>
      </c>
      <c r="AC109" s="74">
        <f t="shared" si="201"/>
        <v>1177772.2140397669</v>
      </c>
      <c r="AD109" s="74">
        <f t="shared" si="201"/>
        <v>1072531.0470809184</v>
      </c>
      <c r="AE109" s="74">
        <f t="shared" si="201"/>
        <v>1105855.0659860112</v>
      </c>
      <c r="AF109" s="74">
        <f t="shared" si="201"/>
        <v>1227610.0345422619</v>
      </c>
      <c r="AG109" s="74">
        <f t="shared" ref="AG109" si="202">AG$82*AG89</f>
        <v>1381360.1020880288</v>
      </c>
      <c r="AH109" s="74">
        <f>AH100</f>
        <v>1425563.6253548458</v>
      </c>
      <c r="AI109" s="74">
        <f t="shared" ref="AI109:BL109" si="203">AH109*(1+AI$86)</f>
        <v>1471181.6613662008</v>
      </c>
      <c r="AJ109" s="74">
        <f t="shared" si="203"/>
        <v>1518259.4745299192</v>
      </c>
      <c r="AK109" s="74">
        <f t="shared" si="203"/>
        <v>1566843.7777148767</v>
      </c>
      <c r="AL109" s="74">
        <f t="shared" si="203"/>
        <v>1616982.7786017528</v>
      </c>
      <c r="AM109" s="74">
        <f t="shared" si="203"/>
        <v>1668726.227517009</v>
      </c>
      <c r="AN109" s="74">
        <f t="shared" si="203"/>
        <v>1722125.4667975532</v>
      </c>
      <c r="AO109" s="74">
        <f t="shared" si="203"/>
        <v>1777233.4817350749</v>
      </c>
      <c r="AP109" s="74">
        <f t="shared" si="203"/>
        <v>1834104.9531505974</v>
      </c>
      <c r="AQ109" s="74">
        <f t="shared" si="203"/>
        <v>1892796.3116514166</v>
      </c>
      <c r="AR109" s="74">
        <f t="shared" si="203"/>
        <v>1953365.7936242619</v>
      </c>
      <c r="AS109" s="74">
        <f t="shared" si="203"/>
        <v>2015873.4990202384</v>
      </c>
      <c r="AT109" s="74">
        <f t="shared" si="203"/>
        <v>2080381.4509888862</v>
      </c>
      <c r="AU109" s="74">
        <f t="shared" si="203"/>
        <v>2146953.6574205304</v>
      </c>
      <c r="AV109" s="74">
        <f t="shared" si="203"/>
        <v>2215656.1744579873</v>
      </c>
      <c r="AW109" s="74">
        <f t="shared" si="203"/>
        <v>2286557.1720406432</v>
      </c>
      <c r="AX109" s="74">
        <f t="shared" si="203"/>
        <v>2359727.0015459438</v>
      </c>
      <c r="AY109" s="74">
        <f t="shared" si="203"/>
        <v>2435238.2655954142</v>
      </c>
      <c r="AZ109" s="74">
        <f t="shared" si="203"/>
        <v>2513165.8900944674</v>
      </c>
      <c r="BA109" s="74">
        <f t="shared" si="203"/>
        <v>2593587.1985774906</v>
      </c>
      <c r="BB109" s="74">
        <f t="shared" si="203"/>
        <v>2676581.9889319702</v>
      </c>
      <c r="BC109" s="74">
        <f t="shared" si="203"/>
        <v>2762232.6125777932</v>
      </c>
      <c r="BD109" s="74">
        <f t="shared" si="203"/>
        <v>2850624.0561802825</v>
      </c>
      <c r="BE109" s="74">
        <f t="shared" si="203"/>
        <v>2941844.0259780516</v>
      </c>
      <c r="BF109" s="74">
        <f t="shared" si="203"/>
        <v>3035983.0348093491</v>
      </c>
      <c r="BG109" s="74">
        <f t="shared" si="203"/>
        <v>3133134.4919232484</v>
      </c>
      <c r="BH109" s="74">
        <f t="shared" si="203"/>
        <v>3233394.7956647924</v>
      </c>
      <c r="BI109" s="74">
        <f t="shared" si="203"/>
        <v>3336863.4291260657</v>
      </c>
      <c r="BJ109" s="74">
        <f t="shared" si="203"/>
        <v>3443643.0588580999</v>
      </c>
      <c r="BK109" s="74">
        <f t="shared" si="203"/>
        <v>3553839.636741559</v>
      </c>
      <c r="BL109" s="74">
        <f t="shared" si="203"/>
        <v>3667562.5051172888</v>
      </c>
      <c r="BM109" s="74">
        <f t="shared" ref="BM109:BM116" si="204">BL109*(1+BM$86)</f>
        <v>3784924.5052810423</v>
      </c>
      <c r="BN109" s="74">
        <f t="shared" ref="BN109:BN116" si="205">BM109*(1+BN$86)</f>
        <v>3906042.0894500357</v>
      </c>
      <c r="BO109" s="74">
        <f t="shared" ref="BO109:BO116" si="206">BN109*(1+BO$86)</f>
        <v>4031035.4363124371</v>
      </c>
      <c r="BP109" s="74">
        <f t="shared" ref="BP109:BP116" si="207">BO109*(1+BP$86)</f>
        <v>4160028.570274435</v>
      </c>
      <c r="BQ109" s="74">
        <f t="shared" ref="BQ109:BQ116" si="208">BP109*(1+BQ$86)</f>
        <v>4293149.4845232172</v>
      </c>
      <c r="BR109" s="74">
        <f t="shared" ref="BR109:BR116" si="209">BQ109*(1+BR$86)</f>
        <v>4430530.2680279603</v>
      </c>
      <c r="BS109" s="74">
        <f t="shared" ref="BS109:BS116" si="210">BR109*(1+BS$86)</f>
        <v>4572307.2366048554</v>
      </c>
      <c r="BT109" s="74">
        <f t="shared" ref="BT109:BT116" si="211">BS109*(1+BT$86)</f>
        <v>4718621.0681762109</v>
      </c>
      <c r="BU109" s="74">
        <f t="shared" ref="BU109:BU116" si="212">BT109*(1+BU$86)</f>
        <v>4869616.9423578493</v>
      </c>
      <c r="BV109" s="74">
        <f t="shared" ref="BV109:BV116" si="213">BU109*(1+BV$86)</f>
        <v>5025444.6845133007</v>
      </c>
      <c r="BW109" s="74">
        <f t="shared" ref="BW109:BW116" si="214">BV109*(1+BW$86)</f>
        <v>5186258.914417726</v>
      </c>
      <c r="BX109" s="74">
        <f t="shared" ref="BX109:BX116" si="215">BW109*(1+BX$86)</f>
        <v>5352219.1996790934</v>
      </c>
      <c r="BY109" s="74">
        <f t="shared" ref="BY109:BY116" si="216">BX109*(1+BY$86)</f>
        <v>5523490.2140688244</v>
      </c>
      <c r="BZ109" s="74">
        <f t="shared" ref="BZ109:BZ116" si="217">BY109*(1+BZ$86)</f>
        <v>5700241.9009190267</v>
      </c>
      <c r="CA109" s="74">
        <f t="shared" ref="CA109:CA116" si="218">BZ109*(1+CA$86)</f>
        <v>5882649.6417484358</v>
      </c>
      <c r="CB109" s="74">
        <f t="shared" ref="CB109:CB116" si="219">CA109*(1+CB$86)</f>
        <v>6070894.4302843856</v>
      </c>
      <c r="CC109" s="74">
        <f t="shared" ref="CC109:CC116" si="220">CB109*(1+CC$86)</f>
        <v>6265163.052053486</v>
      </c>
      <c r="CD109" s="74">
        <f t="shared" ref="CD109:CD116" si="221">CC109*(1+CD$86)</f>
        <v>6465648.2697191974</v>
      </c>
      <c r="CE109" s="74">
        <f t="shared" ref="CE109:CE116" si="222">CD109*(1+CE$86)</f>
        <v>6672549.0143502122</v>
      </c>
      <c r="CF109" s="74">
        <f t="shared" ref="CF109:CF116" si="223">CE109*(1+CF$86)</f>
        <v>6886070.5828094194</v>
      </c>
      <c r="CG109" s="74">
        <f t="shared" ref="CG109:CG116" si="224">CF109*(1+CG$86)</f>
        <v>7106424.8414593209</v>
      </c>
      <c r="CH109" s="74">
        <f t="shared" ref="CH109:CH116" si="225">CG109*(1+CH$86)</f>
        <v>7333830.436386019</v>
      </c>
      <c r="CI109" s="74">
        <f t="shared" ref="CI109:CI116" si="226">CH109*(1+CI$86)</f>
        <v>7568513.0103503717</v>
      </c>
      <c r="CJ109" s="74">
        <f t="shared" ref="CJ109:CJ116" si="227">CI109*(1+CJ$86)</f>
        <v>7810705.4266815837</v>
      </c>
      <c r="CK109" s="74">
        <f t="shared" ref="CK109:CK116" si="228">CJ109*(1+CK$86)</f>
        <v>8060648.0003353944</v>
      </c>
      <c r="CL109" s="74">
        <f t="shared" ref="CL109:CL116" si="229">CK109*(1+CL$86)</f>
        <v>8318588.7363461275</v>
      </c>
      <c r="CM109" s="74">
        <f t="shared" ref="CM109:CM116" si="230">CL109*(1+CM$86)</f>
        <v>8584783.5759092029</v>
      </c>
      <c r="CN109" s="74">
        <f t="shared" ref="CN109:CN116" si="231">CM109*(1+CN$86)</f>
        <v>8859496.6503382977</v>
      </c>
      <c r="CO109" s="74">
        <f t="shared" ref="CO109:CO116" si="232">CN109*(1+CO$86)</f>
        <v>9143000.543149123</v>
      </c>
      <c r="CP109" s="74">
        <f t="shared" ref="CP109:CP116" si="233">CO109*(1+CP$86)</f>
        <v>9435576.5605298951</v>
      </c>
      <c r="CQ109" s="74">
        <f t="shared" ref="CQ109:CQ116" si="234">CP109*(1+CQ$86)</f>
        <v>9737515.0104668513</v>
      </c>
      <c r="CR109" s="74">
        <f t="shared" ref="CR109:CR116" si="235">CQ109*(1+CR$86)</f>
        <v>10049115.490801791</v>
      </c>
      <c r="CS109" s="74">
        <f t="shared" ref="CS109:CS116" si="236">CR109*(1+CS$86)</f>
        <v>10370687.186507449</v>
      </c>
      <c r="CT109" s="74">
        <f t="shared" ref="CT109:CT116" si="237">CS109*(1+CT$86)</f>
        <v>10702549.176475687</v>
      </c>
      <c r="CU109" s="74">
        <f t="shared" ref="CU109:CU116" si="238">CT109*(1+CU$86)</f>
        <v>11045030.750122909</v>
      </c>
      <c r="CV109" s="74">
        <f t="shared" ref="CV109:CV116" si="239">CU109*(1+CV$86)</f>
        <v>11398471.734126842</v>
      </c>
      <c r="CW109" s="74">
        <f t="shared" ref="CW109:CW116" si="240">CV109*(1+CW$86)</f>
        <v>11763222.829618901</v>
      </c>
      <c r="CX109" s="74">
        <f t="shared" ref="CX109:CX116" si="241">CW109*(1+CX$86)</f>
        <v>12139645.960166706</v>
      </c>
      <c r="CY109" s="74">
        <f t="shared" ref="CY109:CY116" si="242">CX109*(1+CY$86)</f>
        <v>12528114.63089204</v>
      </c>
      <c r="CZ109" s="74">
        <f t="shared" ref="CZ109:CZ116" si="243">CY109*(1+CZ$86)</f>
        <v>12929014.299080586</v>
      </c>
      <c r="DA109" s="74">
        <f t="shared" ref="DA109:DA116" si="244">CZ109*(1+DA$86)</f>
        <v>13342742.756651165</v>
      </c>
      <c r="DB109" s="74">
        <f t="shared" ref="DB109:DB116" si="245">DA109*(1+DB$86)</f>
        <v>13769710.524864003</v>
      </c>
      <c r="DC109" s="74">
        <f t="shared" ref="DC109:DC116" si="246">DB109*(1+DC$86)</f>
        <v>14210341.261659652</v>
      </c>
      <c r="DD109" s="74">
        <f t="shared" ref="DD109:DD116" si="247">DC109*(1+DD$86)</f>
        <v>14665072.182032762</v>
      </c>
      <c r="DE109" s="74">
        <f t="shared" ref="DE109:DE116" si="248">DD109*(1+DE$86)</f>
        <v>15134354.491857812</v>
      </c>
      <c r="DF109" s="74">
        <f t="shared" ref="DF109:DF116" si="249">DE109*(1+DF$86)</f>
        <v>15618653.835597262</v>
      </c>
      <c r="DG109" s="74">
        <f t="shared" ref="DG109:DG116" si="250">DF109*(1+DG$86)</f>
        <v>16118450.758336375</v>
      </c>
      <c r="DH109" s="74">
        <f t="shared" ref="DH109:DH116" si="251">DG109*(1+DH$86)</f>
        <v>16634241.182603139</v>
      </c>
      <c r="DI109" s="74">
        <f t="shared" ref="DI109:DI116" si="252">DH109*(1+DI$86)</f>
        <v>17166536.900446441</v>
      </c>
      <c r="DJ109" s="74">
        <f t="shared" ref="DJ109:DJ116" si="253">DI109*(1+DJ$86)</f>
        <v>17715866.081260726</v>
      </c>
    </row>
    <row r="110" spans="2:114" x14ac:dyDescent="0.2">
      <c r="B110" s="236" t="str">
        <f t="shared" ref="B110:B116" si="254">B90</f>
        <v>Steel Alloys</v>
      </c>
      <c r="C110" s="65" t="s">
        <v>2</v>
      </c>
      <c r="D110" s="74">
        <f t="shared" ref="D110:AF110" si="255">D$82*D90</f>
        <v>134250.95336577058</v>
      </c>
      <c r="E110" s="74">
        <f t="shared" si="255"/>
        <v>134165.86515152868</v>
      </c>
      <c r="F110" s="74">
        <f t="shared" si="255"/>
        <v>136251.30344669509</v>
      </c>
      <c r="G110" s="74">
        <f t="shared" si="255"/>
        <v>138744.96702299285</v>
      </c>
      <c r="H110" s="74">
        <f t="shared" si="255"/>
        <v>140876.48569323772</v>
      </c>
      <c r="I110" s="74">
        <f t="shared" si="255"/>
        <v>165814.38359113564</v>
      </c>
      <c r="J110" s="74">
        <f t="shared" si="255"/>
        <v>176137.34458894323</v>
      </c>
      <c r="K110" s="74">
        <f t="shared" si="255"/>
        <v>186913.35089699947</v>
      </c>
      <c r="L110" s="74">
        <f t="shared" si="255"/>
        <v>194685.71646246847</v>
      </c>
      <c r="M110" s="74">
        <f t="shared" si="255"/>
        <v>195680.42011946719</v>
      </c>
      <c r="N110" s="74">
        <f t="shared" si="255"/>
        <v>224104.40515632497</v>
      </c>
      <c r="O110" s="74">
        <f t="shared" si="255"/>
        <v>244548.93755745524</v>
      </c>
      <c r="P110" s="74">
        <f t="shared" si="255"/>
        <v>252592.99149834571</v>
      </c>
      <c r="Q110" s="74">
        <f t="shared" si="255"/>
        <v>270764.23830045655</v>
      </c>
      <c r="R110" s="74">
        <f t="shared" si="255"/>
        <v>277892.46454887796</v>
      </c>
      <c r="S110" s="74">
        <f t="shared" si="255"/>
        <v>304016.10910887434</v>
      </c>
      <c r="T110" s="74">
        <f t="shared" si="255"/>
        <v>330883.91308372887</v>
      </c>
      <c r="U110" s="74">
        <f t="shared" si="255"/>
        <v>357950.35762379743</v>
      </c>
      <c r="V110" s="74">
        <f t="shared" si="255"/>
        <v>350193.27754693531</v>
      </c>
      <c r="W110" s="74">
        <f t="shared" si="255"/>
        <v>321039.94025498244</v>
      </c>
      <c r="X110" s="74">
        <f t="shared" si="255"/>
        <v>372848.47285822465</v>
      </c>
      <c r="Y110" s="74">
        <f t="shared" si="255"/>
        <v>471512.77832971094</v>
      </c>
      <c r="Z110" s="74">
        <f t="shared" si="255"/>
        <v>540345.47134067549</v>
      </c>
      <c r="AA110" s="74">
        <f t="shared" si="255"/>
        <v>641519.61222136894</v>
      </c>
      <c r="AB110" s="74">
        <f t="shared" si="255"/>
        <v>596300.592033564</v>
      </c>
      <c r="AC110" s="74">
        <f t="shared" si="255"/>
        <v>554245.74778341968</v>
      </c>
      <c r="AD110" s="74">
        <f t="shared" si="255"/>
        <v>504720.49274396157</v>
      </c>
      <c r="AE110" s="74">
        <f t="shared" si="255"/>
        <v>520402.38399341697</v>
      </c>
      <c r="AF110" s="74">
        <f t="shared" si="255"/>
        <v>577698.83978459379</v>
      </c>
      <c r="AG110" s="74">
        <f t="shared" ref="AG110" si="256">AG$82*AG90</f>
        <v>650051.8127473077</v>
      </c>
      <c r="AH110" s="74">
        <f t="shared" ref="AH110:AH116" si="257">AH101</f>
        <v>670853.47075522156</v>
      </c>
      <c r="AI110" s="74">
        <f t="shared" ref="AI110:BL110" si="258">AH110*(1+AI$86)</f>
        <v>692320.78181938862</v>
      </c>
      <c r="AJ110" s="74">
        <f t="shared" si="258"/>
        <v>714475.04683760903</v>
      </c>
      <c r="AK110" s="74">
        <f t="shared" si="258"/>
        <v>737338.24833641259</v>
      </c>
      <c r="AL110" s="74">
        <f t="shared" si="258"/>
        <v>760933.07228317787</v>
      </c>
      <c r="AM110" s="74">
        <f t="shared" si="258"/>
        <v>785282.93059623963</v>
      </c>
      <c r="AN110" s="74">
        <f t="shared" si="258"/>
        <v>810411.98437531933</v>
      </c>
      <c r="AO110" s="74">
        <f t="shared" si="258"/>
        <v>836345.16787532961</v>
      </c>
      <c r="AP110" s="74">
        <f t="shared" si="258"/>
        <v>863108.21324734017</v>
      </c>
      <c r="AQ110" s="74">
        <f t="shared" si="258"/>
        <v>890727.67607125512</v>
      </c>
      <c r="AR110" s="74">
        <f t="shared" si="258"/>
        <v>919230.9617055353</v>
      </c>
      <c r="AS110" s="74">
        <f t="shared" si="258"/>
        <v>948646.35248011246</v>
      </c>
      <c r="AT110" s="74">
        <f t="shared" si="258"/>
        <v>979003.03575947613</v>
      </c>
      <c r="AU110" s="74">
        <f t="shared" si="258"/>
        <v>1010331.1329037794</v>
      </c>
      <c r="AV110" s="74">
        <f t="shared" si="258"/>
        <v>1042661.7291567003</v>
      </c>
      <c r="AW110" s="74">
        <f t="shared" si="258"/>
        <v>1076026.9044897147</v>
      </c>
      <c r="AX110" s="74">
        <f t="shared" si="258"/>
        <v>1110459.7654333855</v>
      </c>
      <c r="AY110" s="74">
        <f t="shared" si="258"/>
        <v>1145994.4779272538</v>
      </c>
      <c r="AZ110" s="74">
        <f t="shared" si="258"/>
        <v>1182666.301220926</v>
      </c>
      <c r="BA110" s="74">
        <f t="shared" si="258"/>
        <v>1220511.6228599956</v>
      </c>
      <c r="BB110" s="74">
        <f t="shared" si="258"/>
        <v>1259567.9947915154</v>
      </c>
      <c r="BC110" s="74">
        <f t="shared" si="258"/>
        <v>1299874.170624844</v>
      </c>
      <c r="BD110" s="74">
        <f t="shared" si="258"/>
        <v>1341470.1440848392</v>
      </c>
      <c r="BE110" s="74">
        <f t="shared" si="258"/>
        <v>1384397.1886955542</v>
      </c>
      <c r="BF110" s="74">
        <f t="shared" si="258"/>
        <v>1428697.8987338119</v>
      </c>
      <c r="BG110" s="74">
        <f t="shared" si="258"/>
        <v>1474416.231493294</v>
      </c>
      <c r="BH110" s="74">
        <f t="shared" si="258"/>
        <v>1521597.5509010796</v>
      </c>
      <c r="BI110" s="74">
        <f t="shared" si="258"/>
        <v>1570288.6725299142</v>
      </c>
      <c r="BJ110" s="74">
        <f t="shared" si="258"/>
        <v>1620537.9100508715</v>
      </c>
      <c r="BK110" s="74">
        <f t="shared" si="258"/>
        <v>1672395.1231724995</v>
      </c>
      <c r="BL110" s="74">
        <f t="shared" si="258"/>
        <v>1725911.7671140195</v>
      </c>
      <c r="BM110" s="74">
        <f t="shared" si="204"/>
        <v>1781140.9436616681</v>
      </c>
      <c r="BN110" s="74">
        <f t="shared" si="205"/>
        <v>1838137.4538588414</v>
      </c>
      <c r="BO110" s="74">
        <f t="shared" si="206"/>
        <v>1896957.8523823244</v>
      </c>
      <c r="BP110" s="74">
        <f t="shared" si="207"/>
        <v>1957660.5036585589</v>
      </c>
      <c r="BQ110" s="74">
        <f t="shared" si="208"/>
        <v>2020305.6397756329</v>
      </c>
      <c r="BR110" s="74">
        <f t="shared" si="209"/>
        <v>2084955.4202484533</v>
      </c>
      <c r="BS110" s="74">
        <f t="shared" si="210"/>
        <v>2151673.9936964037</v>
      </c>
      <c r="BT110" s="74">
        <f t="shared" si="211"/>
        <v>2220527.5614946885</v>
      </c>
      <c r="BU110" s="74">
        <f t="shared" si="212"/>
        <v>2291584.4434625185</v>
      </c>
      <c r="BV110" s="74">
        <f t="shared" si="213"/>
        <v>2364915.1456533191</v>
      </c>
      <c r="BW110" s="74">
        <f t="shared" si="214"/>
        <v>2440592.4303142251</v>
      </c>
      <c r="BX110" s="74">
        <f t="shared" si="215"/>
        <v>2518691.3880842803</v>
      </c>
      <c r="BY110" s="74">
        <f t="shared" si="216"/>
        <v>2599289.5125029772</v>
      </c>
      <c r="BZ110" s="74">
        <f t="shared" si="217"/>
        <v>2682466.7769030724</v>
      </c>
      <c r="CA110" s="74">
        <f t="shared" si="218"/>
        <v>2768305.7137639709</v>
      </c>
      <c r="CB110" s="74">
        <f t="shared" si="219"/>
        <v>2856891.4966044179</v>
      </c>
      <c r="CC110" s="74">
        <f t="shared" si="220"/>
        <v>2948312.0244957595</v>
      </c>
      <c r="CD110" s="74">
        <f t="shared" si="221"/>
        <v>3042658.0092796241</v>
      </c>
      <c r="CE110" s="74">
        <f t="shared" si="222"/>
        <v>3140023.065576572</v>
      </c>
      <c r="CF110" s="74">
        <f t="shared" si="223"/>
        <v>3240503.8036750224</v>
      </c>
      <c r="CG110" s="74">
        <f t="shared" si="224"/>
        <v>3344199.9253926231</v>
      </c>
      <c r="CH110" s="74">
        <f t="shared" si="225"/>
        <v>3451214.3230051873</v>
      </c>
      <c r="CI110" s="74">
        <f t="shared" si="226"/>
        <v>3561653.1813413533</v>
      </c>
      <c r="CJ110" s="74">
        <f t="shared" si="227"/>
        <v>3675626.0831442769</v>
      </c>
      <c r="CK110" s="74">
        <f t="shared" si="228"/>
        <v>3793246.1178048938</v>
      </c>
      <c r="CL110" s="74">
        <f t="shared" si="229"/>
        <v>3914629.9935746505</v>
      </c>
      <c r="CM110" s="74">
        <f t="shared" si="230"/>
        <v>4039898.1533690393</v>
      </c>
      <c r="CN110" s="74">
        <f t="shared" si="231"/>
        <v>4169174.8942768485</v>
      </c>
      <c r="CO110" s="74">
        <f t="shared" si="232"/>
        <v>4302588.4908937076</v>
      </c>
      <c r="CP110" s="74">
        <f t="shared" si="233"/>
        <v>4440271.3226023065</v>
      </c>
      <c r="CQ110" s="74">
        <f t="shared" si="234"/>
        <v>4582360.0049255807</v>
      </c>
      <c r="CR110" s="74">
        <f t="shared" si="235"/>
        <v>4728995.5250831991</v>
      </c>
      <c r="CS110" s="74">
        <f t="shared" si="236"/>
        <v>4880323.381885862</v>
      </c>
      <c r="CT110" s="74">
        <f t="shared" si="237"/>
        <v>5036493.7301062094</v>
      </c>
      <c r="CU110" s="74">
        <f t="shared" si="238"/>
        <v>5197661.5294696083</v>
      </c>
      <c r="CV110" s="74">
        <f t="shared" si="239"/>
        <v>5363986.6984126363</v>
      </c>
      <c r="CW110" s="74">
        <f t="shared" si="240"/>
        <v>5535634.2727618404</v>
      </c>
      <c r="CX110" s="74">
        <f t="shared" si="241"/>
        <v>5712774.5694902195</v>
      </c>
      <c r="CY110" s="74">
        <f t="shared" si="242"/>
        <v>5895583.3557139067</v>
      </c>
      <c r="CZ110" s="74">
        <f t="shared" si="243"/>
        <v>6084242.0230967514</v>
      </c>
      <c r="DA110" s="74">
        <f t="shared" si="244"/>
        <v>6278937.767835848</v>
      </c>
      <c r="DB110" s="74">
        <f t="shared" si="245"/>
        <v>6479863.7764065955</v>
      </c>
      <c r="DC110" s="74">
        <f t="shared" si="246"/>
        <v>6687219.4172516065</v>
      </c>
      <c r="DD110" s="74">
        <f t="shared" si="247"/>
        <v>6901210.4386036582</v>
      </c>
      <c r="DE110" s="74">
        <f t="shared" si="248"/>
        <v>7122049.1726389751</v>
      </c>
      <c r="DF110" s="74">
        <f t="shared" si="249"/>
        <v>7349954.7461634222</v>
      </c>
      <c r="DG110" s="74">
        <f t="shared" si="250"/>
        <v>7585153.2980406517</v>
      </c>
      <c r="DH110" s="74">
        <f t="shared" si="251"/>
        <v>7827878.2035779525</v>
      </c>
      <c r="DI110" s="74">
        <f t="shared" si="252"/>
        <v>8078370.3060924476</v>
      </c>
      <c r="DJ110" s="74">
        <f t="shared" si="253"/>
        <v>8336878.1558874063</v>
      </c>
    </row>
    <row r="111" spans="2:114" x14ac:dyDescent="0.2">
      <c r="B111" s="236" t="str">
        <f t="shared" si="254"/>
        <v>Batteries</v>
      </c>
      <c r="C111" s="65" t="s">
        <v>2</v>
      </c>
      <c r="D111" s="74">
        <f t="shared" ref="D111:AF111" si="259">D$82*D91</f>
        <v>134250.95336577058</v>
      </c>
      <c r="E111" s="74">
        <f t="shared" si="259"/>
        <v>134165.86515152868</v>
      </c>
      <c r="F111" s="74">
        <f t="shared" si="259"/>
        <v>136251.30344669509</v>
      </c>
      <c r="G111" s="74">
        <f t="shared" si="259"/>
        <v>138744.96702299285</v>
      </c>
      <c r="H111" s="74">
        <f t="shared" si="259"/>
        <v>140876.48569323772</v>
      </c>
      <c r="I111" s="74">
        <f t="shared" si="259"/>
        <v>165814.38359113564</v>
      </c>
      <c r="J111" s="74">
        <f t="shared" si="259"/>
        <v>176137.34458894323</v>
      </c>
      <c r="K111" s="74">
        <f t="shared" si="259"/>
        <v>186913.35089699947</v>
      </c>
      <c r="L111" s="74">
        <f t="shared" si="259"/>
        <v>194685.71646246847</v>
      </c>
      <c r="M111" s="74">
        <f t="shared" si="259"/>
        <v>195680.42011946719</v>
      </c>
      <c r="N111" s="74">
        <f t="shared" si="259"/>
        <v>224104.40515632497</v>
      </c>
      <c r="O111" s="74">
        <f t="shared" si="259"/>
        <v>244548.93755745524</v>
      </c>
      <c r="P111" s="74">
        <f t="shared" si="259"/>
        <v>252592.99149834571</v>
      </c>
      <c r="Q111" s="74">
        <f t="shared" si="259"/>
        <v>270764.23830045655</v>
      </c>
      <c r="R111" s="74">
        <f t="shared" si="259"/>
        <v>277892.46454887796</v>
      </c>
      <c r="S111" s="74">
        <f t="shared" si="259"/>
        <v>304016.10910887434</v>
      </c>
      <c r="T111" s="74">
        <f t="shared" si="259"/>
        <v>330883.91308372887</v>
      </c>
      <c r="U111" s="74">
        <f t="shared" si="259"/>
        <v>357950.35762379743</v>
      </c>
      <c r="V111" s="74">
        <f t="shared" si="259"/>
        <v>350193.27754693531</v>
      </c>
      <c r="W111" s="74">
        <f t="shared" si="259"/>
        <v>321039.94025498244</v>
      </c>
      <c r="X111" s="74">
        <f t="shared" si="259"/>
        <v>372848.47285822465</v>
      </c>
      <c r="Y111" s="74">
        <f t="shared" si="259"/>
        <v>471512.77832971094</v>
      </c>
      <c r="Z111" s="74">
        <f t="shared" si="259"/>
        <v>540345.47134067549</v>
      </c>
      <c r="AA111" s="74">
        <f t="shared" si="259"/>
        <v>641519.61222136894</v>
      </c>
      <c r="AB111" s="74">
        <f t="shared" si="259"/>
        <v>596300.592033564</v>
      </c>
      <c r="AC111" s="74">
        <f t="shared" si="259"/>
        <v>554245.74778341968</v>
      </c>
      <c r="AD111" s="74">
        <f t="shared" si="259"/>
        <v>504720.49274396157</v>
      </c>
      <c r="AE111" s="74">
        <f t="shared" si="259"/>
        <v>520402.38399341697</v>
      </c>
      <c r="AF111" s="74">
        <f t="shared" si="259"/>
        <v>577698.83978459379</v>
      </c>
      <c r="AG111" s="74">
        <f t="shared" ref="AG111" si="260">AG$82*AG91</f>
        <v>650051.8127473077</v>
      </c>
      <c r="AH111" s="74">
        <f t="shared" si="257"/>
        <v>670853.47075522156</v>
      </c>
      <c r="AI111" s="74">
        <f t="shared" ref="AI111:BL111" si="261">AH111*(1+AI$86)</f>
        <v>692320.78181938862</v>
      </c>
      <c r="AJ111" s="74">
        <f t="shared" si="261"/>
        <v>714475.04683760903</v>
      </c>
      <c r="AK111" s="74">
        <f t="shared" si="261"/>
        <v>737338.24833641259</v>
      </c>
      <c r="AL111" s="74">
        <f t="shared" si="261"/>
        <v>760933.07228317787</v>
      </c>
      <c r="AM111" s="74">
        <f t="shared" si="261"/>
        <v>785282.93059623963</v>
      </c>
      <c r="AN111" s="74">
        <f t="shared" si="261"/>
        <v>810411.98437531933</v>
      </c>
      <c r="AO111" s="74">
        <f t="shared" si="261"/>
        <v>836345.16787532961</v>
      </c>
      <c r="AP111" s="74">
        <f t="shared" si="261"/>
        <v>863108.21324734017</v>
      </c>
      <c r="AQ111" s="74">
        <f t="shared" si="261"/>
        <v>890727.67607125512</v>
      </c>
      <c r="AR111" s="74">
        <f t="shared" si="261"/>
        <v>919230.9617055353</v>
      </c>
      <c r="AS111" s="74">
        <f t="shared" si="261"/>
        <v>948646.35248011246</v>
      </c>
      <c r="AT111" s="74">
        <f t="shared" si="261"/>
        <v>979003.03575947613</v>
      </c>
      <c r="AU111" s="74">
        <f t="shared" si="261"/>
        <v>1010331.1329037794</v>
      </c>
      <c r="AV111" s="74">
        <f t="shared" si="261"/>
        <v>1042661.7291567003</v>
      </c>
      <c r="AW111" s="74">
        <f t="shared" si="261"/>
        <v>1076026.9044897147</v>
      </c>
      <c r="AX111" s="74">
        <f t="shared" si="261"/>
        <v>1110459.7654333855</v>
      </c>
      <c r="AY111" s="74">
        <f t="shared" si="261"/>
        <v>1145994.4779272538</v>
      </c>
      <c r="AZ111" s="74">
        <f t="shared" si="261"/>
        <v>1182666.301220926</v>
      </c>
      <c r="BA111" s="74">
        <f t="shared" si="261"/>
        <v>1220511.6228599956</v>
      </c>
      <c r="BB111" s="74">
        <f t="shared" si="261"/>
        <v>1259567.9947915154</v>
      </c>
      <c r="BC111" s="74">
        <f t="shared" si="261"/>
        <v>1299874.170624844</v>
      </c>
      <c r="BD111" s="74">
        <f t="shared" si="261"/>
        <v>1341470.1440848392</v>
      </c>
      <c r="BE111" s="74">
        <f t="shared" si="261"/>
        <v>1384397.1886955542</v>
      </c>
      <c r="BF111" s="74">
        <f t="shared" si="261"/>
        <v>1428697.8987338119</v>
      </c>
      <c r="BG111" s="74">
        <f t="shared" si="261"/>
        <v>1474416.231493294</v>
      </c>
      <c r="BH111" s="74">
        <f t="shared" si="261"/>
        <v>1521597.5509010796</v>
      </c>
      <c r="BI111" s="74">
        <f t="shared" si="261"/>
        <v>1570288.6725299142</v>
      </c>
      <c r="BJ111" s="74">
        <f t="shared" si="261"/>
        <v>1620537.9100508715</v>
      </c>
      <c r="BK111" s="74">
        <f t="shared" si="261"/>
        <v>1672395.1231724995</v>
      </c>
      <c r="BL111" s="74">
        <f t="shared" si="261"/>
        <v>1725911.7671140195</v>
      </c>
      <c r="BM111" s="74">
        <f t="shared" si="204"/>
        <v>1781140.9436616681</v>
      </c>
      <c r="BN111" s="74">
        <f t="shared" si="205"/>
        <v>1838137.4538588414</v>
      </c>
      <c r="BO111" s="74">
        <f t="shared" si="206"/>
        <v>1896957.8523823244</v>
      </c>
      <c r="BP111" s="74">
        <f t="shared" si="207"/>
        <v>1957660.5036585589</v>
      </c>
      <c r="BQ111" s="74">
        <f t="shared" si="208"/>
        <v>2020305.6397756329</v>
      </c>
      <c r="BR111" s="74">
        <f t="shared" si="209"/>
        <v>2084955.4202484533</v>
      </c>
      <c r="BS111" s="74">
        <f t="shared" si="210"/>
        <v>2151673.9936964037</v>
      </c>
      <c r="BT111" s="74">
        <f t="shared" si="211"/>
        <v>2220527.5614946885</v>
      </c>
      <c r="BU111" s="74">
        <f t="shared" si="212"/>
        <v>2291584.4434625185</v>
      </c>
      <c r="BV111" s="74">
        <f t="shared" si="213"/>
        <v>2364915.1456533191</v>
      </c>
      <c r="BW111" s="74">
        <f t="shared" si="214"/>
        <v>2440592.4303142251</v>
      </c>
      <c r="BX111" s="74">
        <f t="shared" si="215"/>
        <v>2518691.3880842803</v>
      </c>
      <c r="BY111" s="74">
        <f t="shared" si="216"/>
        <v>2599289.5125029772</v>
      </c>
      <c r="BZ111" s="74">
        <f t="shared" si="217"/>
        <v>2682466.7769030724</v>
      </c>
      <c r="CA111" s="74">
        <f t="shared" si="218"/>
        <v>2768305.7137639709</v>
      </c>
      <c r="CB111" s="74">
        <f t="shared" si="219"/>
        <v>2856891.4966044179</v>
      </c>
      <c r="CC111" s="74">
        <f t="shared" si="220"/>
        <v>2948312.0244957595</v>
      </c>
      <c r="CD111" s="74">
        <f t="shared" si="221"/>
        <v>3042658.0092796241</v>
      </c>
      <c r="CE111" s="74">
        <f t="shared" si="222"/>
        <v>3140023.065576572</v>
      </c>
      <c r="CF111" s="74">
        <f t="shared" si="223"/>
        <v>3240503.8036750224</v>
      </c>
      <c r="CG111" s="74">
        <f t="shared" si="224"/>
        <v>3344199.9253926231</v>
      </c>
      <c r="CH111" s="74">
        <f t="shared" si="225"/>
        <v>3451214.3230051873</v>
      </c>
      <c r="CI111" s="74">
        <f t="shared" si="226"/>
        <v>3561653.1813413533</v>
      </c>
      <c r="CJ111" s="74">
        <f t="shared" si="227"/>
        <v>3675626.0831442769</v>
      </c>
      <c r="CK111" s="74">
        <f t="shared" si="228"/>
        <v>3793246.1178048938</v>
      </c>
      <c r="CL111" s="74">
        <f t="shared" si="229"/>
        <v>3914629.9935746505</v>
      </c>
      <c r="CM111" s="74">
        <f t="shared" si="230"/>
        <v>4039898.1533690393</v>
      </c>
      <c r="CN111" s="74">
        <f t="shared" si="231"/>
        <v>4169174.8942768485</v>
      </c>
      <c r="CO111" s="74">
        <f t="shared" si="232"/>
        <v>4302588.4908937076</v>
      </c>
      <c r="CP111" s="74">
        <f t="shared" si="233"/>
        <v>4440271.3226023065</v>
      </c>
      <c r="CQ111" s="74">
        <f t="shared" si="234"/>
        <v>4582360.0049255807</v>
      </c>
      <c r="CR111" s="74">
        <f t="shared" si="235"/>
        <v>4728995.5250831991</v>
      </c>
      <c r="CS111" s="74">
        <f t="shared" si="236"/>
        <v>4880323.381885862</v>
      </c>
      <c r="CT111" s="74">
        <f t="shared" si="237"/>
        <v>5036493.7301062094</v>
      </c>
      <c r="CU111" s="74">
        <f t="shared" si="238"/>
        <v>5197661.5294696083</v>
      </c>
      <c r="CV111" s="74">
        <f t="shared" si="239"/>
        <v>5363986.6984126363</v>
      </c>
      <c r="CW111" s="74">
        <f t="shared" si="240"/>
        <v>5535634.2727618404</v>
      </c>
      <c r="CX111" s="74">
        <f t="shared" si="241"/>
        <v>5712774.5694902195</v>
      </c>
      <c r="CY111" s="74">
        <f t="shared" si="242"/>
        <v>5895583.3557139067</v>
      </c>
      <c r="CZ111" s="74">
        <f t="shared" si="243"/>
        <v>6084242.0230967514</v>
      </c>
      <c r="DA111" s="74">
        <f t="shared" si="244"/>
        <v>6278937.767835848</v>
      </c>
      <c r="DB111" s="74">
        <f t="shared" si="245"/>
        <v>6479863.7764065955</v>
      </c>
      <c r="DC111" s="74">
        <f t="shared" si="246"/>
        <v>6687219.4172516065</v>
      </c>
      <c r="DD111" s="74">
        <f t="shared" si="247"/>
        <v>6901210.4386036582</v>
      </c>
      <c r="DE111" s="74">
        <f t="shared" si="248"/>
        <v>7122049.1726389751</v>
      </c>
      <c r="DF111" s="74">
        <f t="shared" si="249"/>
        <v>7349954.7461634222</v>
      </c>
      <c r="DG111" s="74">
        <f t="shared" si="250"/>
        <v>7585153.2980406517</v>
      </c>
      <c r="DH111" s="74">
        <f t="shared" si="251"/>
        <v>7827878.2035779525</v>
      </c>
      <c r="DI111" s="74">
        <f t="shared" si="252"/>
        <v>8078370.3060924476</v>
      </c>
      <c r="DJ111" s="74">
        <f t="shared" si="253"/>
        <v>8336878.1558874063</v>
      </c>
    </row>
    <row r="112" spans="2:114" x14ac:dyDescent="0.2">
      <c r="B112" s="236" t="str">
        <f t="shared" si="254"/>
        <v>Compounds</v>
      </c>
      <c r="C112" s="65" t="s">
        <v>2</v>
      </c>
      <c r="D112" s="74">
        <f t="shared" ref="D112:AF112" si="262">D$82*D92</f>
        <v>109078.89960968858</v>
      </c>
      <c r="E112" s="74">
        <f t="shared" si="262"/>
        <v>109009.76543561704</v>
      </c>
      <c r="F112" s="74">
        <f t="shared" si="262"/>
        <v>110704.18405043976</v>
      </c>
      <c r="G112" s="74">
        <f t="shared" si="262"/>
        <v>112730.28570618169</v>
      </c>
      <c r="H112" s="74">
        <f t="shared" si="262"/>
        <v>114462.14462575564</v>
      </c>
      <c r="I112" s="74">
        <f t="shared" si="262"/>
        <v>134724.18666779771</v>
      </c>
      <c r="J112" s="74">
        <f t="shared" si="262"/>
        <v>143111.5924785164</v>
      </c>
      <c r="K112" s="74">
        <f t="shared" si="262"/>
        <v>151867.09760381206</v>
      </c>
      <c r="L112" s="74">
        <f t="shared" si="262"/>
        <v>158182.14462575564</v>
      </c>
      <c r="M112" s="74">
        <f t="shared" si="262"/>
        <v>158990.34134706709</v>
      </c>
      <c r="N112" s="74">
        <f t="shared" si="262"/>
        <v>182084.82918951404</v>
      </c>
      <c r="O112" s="74">
        <f t="shared" si="262"/>
        <v>198696.01176543237</v>
      </c>
      <c r="P112" s="74">
        <f t="shared" si="262"/>
        <v>205231.80559240587</v>
      </c>
      <c r="Q112" s="74">
        <f t="shared" si="262"/>
        <v>219995.94361912092</v>
      </c>
      <c r="R112" s="74">
        <f t="shared" si="262"/>
        <v>225787.62744596336</v>
      </c>
      <c r="S112" s="74">
        <f t="shared" si="262"/>
        <v>247013.08865096039</v>
      </c>
      <c r="T112" s="74">
        <f t="shared" si="262"/>
        <v>268843.17938052973</v>
      </c>
      <c r="U112" s="74">
        <f t="shared" si="262"/>
        <v>290834.6655693354</v>
      </c>
      <c r="V112" s="74">
        <f t="shared" si="262"/>
        <v>284532.03800688492</v>
      </c>
      <c r="W112" s="74">
        <f t="shared" si="262"/>
        <v>260844.95145717324</v>
      </c>
      <c r="X112" s="74">
        <f t="shared" si="262"/>
        <v>302939.38419730752</v>
      </c>
      <c r="Y112" s="74">
        <f t="shared" si="262"/>
        <v>383104.13239289017</v>
      </c>
      <c r="Z112" s="74">
        <f t="shared" si="262"/>
        <v>439030.69546429889</v>
      </c>
      <c r="AA112" s="74">
        <f t="shared" si="262"/>
        <v>521234.68492986227</v>
      </c>
      <c r="AB112" s="74">
        <f t="shared" si="262"/>
        <v>484494.23102727073</v>
      </c>
      <c r="AC112" s="74">
        <f t="shared" si="262"/>
        <v>450324.67007402849</v>
      </c>
      <c r="AD112" s="74">
        <f t="shared" si="262"/>
        <v>410085.40035446879</v>
      </c>
      <c r="AE112" s="74">
        <f t="shared" si="262"/>
        <v>422826.93699465127</v>
      </c>
      <c r="AF112" s="74">
        <f t="shared" si="262"/>
        <v>469380.30732498242</v>
      </c>
      <c r="AG112" s="74">
        <f t="shared" ref="AG112" si="263">AG$82*AG92</f>
        <v>528167.0978571875</v>
      </c>
      <c r="AH112" s="74">
        <f t="shared" si="257"/>
        <v>545068.44498861756</v>
      </c>
      <c r="AI112" s="74">
        <f t="shared" ref="AI112:BL112" si="264">AH112*(1+AI$86)</f>
        <v>562510.63522825332</v>
      </c>
      <c r="AJ112" s="74">
        <f t="shared" si="264"/>
        <v>580510.97555555741</v>
      </c>
      <c r="AK112" s="74">
        <f t="shared" si="264"/>
        <v>599087.32677333523</v>
      </c>
      <c r="AL112" s="74">
        <f t="shared" si="264"/>
        <v>618258.121230082</v>
      </c>
      <c r="AM112" s="74">
        <f t="shared" si="264"/>
        <v>638042.38110944466</v>
      </c>
      <c r="AN112" s="74">
        <f t="shared" si="264"/>
        <v>658459.73730494687</v>
      </c>
      <c r="AO112" s="74">
        <f t="shared" si="264"/>
        <v>679530.44889870519</v>
      </c>
      <c r="AP112" s="74">
        <f t="shared" si="264"/>
        <v>701275.42326346377</v>
      </c>
      <c r="AQ112" s="74">
        <f t="shared" si="264"/>
        <v>723716.23680789466</v>
      </c>
      <c r="AR112" s="74">
        <f t="shared" si="264"/>
        <v>746875.15638574737</v>
      </c>
      <c r="AS112" s="74">
        <f t="shared" si="264"/>
        <v>770775.16139009129</v>
      </c>
      <c r="AT112" s="74">
        <f t="shared" si="264"/>
        <v>795439.9665545742</v>
      </c>
      <c r="AU112" s="74">
        <f t="shared" si="264"/>
        <v>820894.04548432061</v>
      </c>
      <c r="AV112" s="74">
        <f t="shared" si="264"/>
        <v>847162.65493981889</v>
      </c>
      <c r="AW112" s="74">
        <f t="shared" si="264"/>
        <v>874271.85989789315</v>
      </c>
      <c r="AX112" s="74">
        <f t="shared" si="264"/>
        <v>902248.55941462575</v>
      </c>
      <c r="AY112" s="74">
        <f t="shared" si="264"/>
        <v>931120.51331589383</v>
      </c>
      <c r="AZ112" s="74">
        <f t="shared" si="264"/>
        <v>960916.36974200245</v>
      </c>
      <c r="BA112" s="74">
        <f t="shared" si="264"/>
        <v>991665.6935737466</v>
      </c>
      <c r="BB112" s="74">
        <f t="shared" si="264"/>
        <v>1023398.9957681065</v>
      </c>
      <c r="BC112" s="74">
        <f t="shared" si="264"/>
        <v>1056147.7636326859</v>
      </c>
      <c r="BD112" s="74">
        <f t="shared" si="264"/>
        <v>1089944.4920689319</v>
      </c>
      <c r="BE112" s="74">
        <f t="shared" si="264"/>
        <v>1124822.7158151378</v>
      </c>
      <c r="BF112" s="74">
        <f t="shared" si="264"/>
        <v>1160817.0427212224</v>
      </c>
      <c r="BG112" s="74">
        <f t="shared" si="264"/>
        <v>1197963.1880883016</v>
      </c>
      <c r="BH112" s="74">
        <f t="shared" si="264"/>
        <v>1236298.0101071273</v>
      </c>
      <c r="BI112" s="74">
        <f t="shared" si="264"/>
        <v>1275859.5464305554</v>
      </c>
      <c r="BJ112" s="74">
        <f t="shared" si="264"/>
        <v>1316687.0519163331</v>
      </c>
      <c r="BK112" s="74">
        <f t="shared" si="264"/>
        <v>1358821.0375776559</v>
      </c>
      <c r="BL112" s="74">
        <f t="shared" si="264"/>
        <v>1402303.3107801408</v>
      </c>
      <c r="BM112" s="74">
        <f t="shared" si="204"/>
        <v>1447177.0167251052</v>
      </c>
      <c r="BN112" s="74">
        <f t="shared" si="205"/>
        <v>1493486.6812603087</v>
      </c>
      <c r="BO112" s="74">
        <f t="shared" si="206"/>
        <v>1541278.2550606385</v>
      </c>
      <c r="BP112" s="74">
        <f t="shared" si="207"/>
        <v>1590599.1592225791</v>
      </c>
      <c r="BQ112" s="74">
        <f t="shared" si="208"/>
        <v>1641498.3323177018</v>
      </c>
      <c r="BR112" s="74">
        <f t="shared" si="209"/>
        <v>1694026.2789518682</v>
      </c>
      <c r="BS112" s="74">
        <f t="shared" si="210"/>
        <v>1748235.1198783279</v>
      </c>
      <c r="BT112" s="74">
        <f t="shared" si="211"/>
        <v>1804178.6437144345</v>
      </c>
      <c r="BU112" s="74">
        <f t="shared" si="212"/>
        <v>1861912.3603132963</v>
      </c>
      <c r="BV112" s="74">
        <f t="shared" si="213"/>
        <v>1921493.5558433218</v>
      </c>
      <c r="BW112" s="74">
        <f t="shared" si="214"/>
        <v>1982981.3496303081</v>
      </c>
      <c r="BX112" s="74">
        <f t="shared" si="215"/>
        <v>2046436.752818478</v>
      </c>
      <c r="BY112" s="74">
        <f t="shared" si="216"/>
        <v>2111922.7289086692</v>
      </c>
      <c r="BZ112" s="74">
        <f t="shared" si="217"/>
        <v>2179504.2562337467</v>
      </c>
      <c r="CA112" s="74">
        <f t="shared" si="218"/>
        <v>2249248.3924332266</v>
      </c>
      <c r="CB112" s="74">
        <f t="shared" si="219"/>
        <v>2321224.3409910901</v>
      </c>
      <c r="CC112" s="74">
        <f t="shared" si="220"/>
        <v>2395503.5199028049</v>
      </c>
      <c r="CD112" s="74">
        <f t="shared" si="221"/>
        <v>2472159.6325396947</v>
      </c>
      <c r="CE112" s="74">
        <f t="shared" si="222"/>
        <v>2551268.740780965</v>
      </c>
      <c r="CF112" s="74">
        <f t="shared" si="223"/>
        <v>2632909.3404859561</v>
      </c>
      <c r="CG112" s="74">
        <f t="shared" si="224"/>
        <v>2717162.4393815068</v>
      </c>
      <c r="CH112" s="74">
        <f t="shared" si="225"/>
        <v>2804111.6374417152</v>
      </c>
      <c r="CI112" s="74">
        <f t="shared" si="226"/>
        <v>2893843.2098398502</v>
      </c>
      <c r="CJ112" s="74">
        <f t="shared" si="227"/>
        <v>2986446.1925547253</v>
      </c>
      <c r="CK112" s="74">
        <f t="shared" si="228"/>
        <v>3082012.4707164764</v>
      </c>
      <c r="CL112" s="74">
        <f t="shared" si="229"/>
        <v>3180636.8697794038</v>
      </c>
      <c r="CM112" s="74">
        <f t="shared" si="230"/>
        <v>3282417.2496123449</v>
      </c>
      <c r="CN112" s="74">
        <f t="shared" si="231"/>
        <v>3387454.6015999401</v>
      </c>
      <c r="CO112" s="74">
        <f t="shared" si="232"/>
        <v>3495853.1488511381</v>
      </c>
      <c r="CP112" s="74">
        <f t="shared" si="233"/>
        <v>3607720.4496143744</v>
      </c>
      <c r="CQ112" s="74">
        <f t="shared" si="234"/>
        <v>3723167.5040020347</v>
      </c>
      <c r="CR112" s="74">
        <f t="shared" si="235"/>
        <v>3842308.8641300998</v>
      </c>
      <c r="CS112" s="74">
        <f t="shared" si="236"/>
        <v>3965262.747782263</v>
      </c>
      <c r="CT112" s="74">
        <f t="shared" si="237"/>
        <v>4092151.1557112955</v>
      </c>
      <c r="CU112" s="74">
        <f t="shared" si="238"/>
        <v>4223099.9926940575</v>
      </c>
      <c r="CV112" s="74">
        <f t="shared" si="239"/>
        <v>4358239.1924602678</v>
      </c>
      <c r="CW112" s="74">
        <f t="shared" si="240"/>
        <v>4497702.8466189969</v>
      </c>
      <c r="CX112" s="74">
        <f t="shared" si="241"/>
        <v>4641629.3377108052</v>
      </c>
      <c r="CY112" s="74">
        <f t="shared" si="242"/>
        <v>4790161.4765175516</v>
      </c>
      <c r="CZ112" s="74">
        <f t="shared" si="243"/>
        <v>4943446.6437661136</v>
      </c>
      <c r="DA112" s="74">
        <f t="shared" si="244"/>
        <v>5101636.9363666298</v>
      </c>
      <c r="DB112" s="74">
        <f t="shared" si="245"/>
        <v>5264889.3183303624</v>
      </c>
      <c r="DC112" s="74">
        <f t="shared" si="246"/>
        <v>5433365.7765169339</v>
      </c>
      <c r="DD112" s="74">
        <f t="shared" si="247"/>
        <v>5607233.4813654758</v>
      </c>
      <c r="DE112" s="74">
        <f t="shared" si="248"/>
        <v>5786664.9527691714</v>
      </c>
      <c r="DF112" s="74">
        <f t="shared" si="249"/>
        <v>5971838.2312577851</v>
      </c>
      <c r="DG112" s="74">
        <f t="shared" si="250"/>
        <v>6162937.0546580348</v>
      </c>
      <c r="DH112" s="74">
        <f t="shared" si="251"/>
        <v>6360151.0404070923</v>
      </c>
      <c r="DI112" s="74">
        <f t="shared" si="252"/>
        <v>6563675.8737001196</v>
      </c>
      <c r="DJ112" s="74">
        <f t="shared" si="253"/>
        <v>6773713.5016585235</v>
      </c>
    </row>
    <row r="113" spans="2:114" x14ac:dyDescent="0.2">
      <c r="B113" s="236" t="str">
        <f t="shared" si="254"/>
        <v>Plates</v>
      </c>
      <c r="C113" s="65" t="s">
        <v>2</v>
      </c>
      <c r="D113" s="74">
        <f t="shared" ref="D113:AF113" si="265">D$82*D93</f>
        <v>58734.792097524623</v>
      </c>
      <c r="E113" s="74">
        <f t="shared" si="265"/>
        <v>58697.566003793792</v>
      </c>
      <c r="F113" s="74">
        <f t="shared" si="265"/>
        <v>59609.945257929103</v>
      </c>
      <c r="G113" s="74">
        <f t="shared" si="265"/>
        <v>60700.923072559373</v>
      </c>
      <c r="H113" s="74">
        <f t="shared" si="265"/>
        <v>61633.462490791506</v>
      </c>
      <c r="I113" s="74">
        <f t="shared" si="265"/>
        <v>72543.792821121839</v>
      </c>
      <c r="J113" s="74">
        <f t="shared" si="265"/>
        <v>77060.088257662675</v>
      </c>
      <c r="K113" s="74">
        <f t="shared" si="265"/>
        <v>81774.591017437269</v>
      </c>
      <c r="L113" s="74">
        <f t="shared" si="265"/>
        <v>85175.000952329967</v>
      </c>
      <c r="M113" s="74">
        <f t="shared" si="265"/>
        <v>85610.183802266911</v>
      </c>
      <c r="N113" s="74">
        <f t="shared" si="265"/>
        <v>98045.67725589218</v>
      </c>
      <c r="O113" s="74">
        <f t="shared" si="265"/>
        <v>106990.16018138667</v>
      </c>
      <c r="P113" s="74">
        <f t="shared" si="265"/>
        <v>110509.43378052625</v>
      </c>
      <c r="Q113" s="74">
        <f t="shared" si="265"/>
        <v>118459.35425644973</v>
      </c>
      <c r="R113" s="74">
        <f t="shared" si="265"/>
        <v>121577.95324013411</v>
      </c>
      <c r="S113" s="74">
        <f t="shared" si="265"/>
        <v>133007.04773513254</v>
      </c>
      <c r="T113" s="74">
        <f t="shared" si="265"/>
        <v>144761.71197413141</v>
      </c>
      <c r="U113" s="74">
        <f t="shared" si="265"/>
        <v>156603.28146041138</v>
      </c>
      <c r="V113" s="74">
        <f t="shared" si="265"/>
        <v>153209.5589267842</v>
      </c>
      <c r="W113" s="74">
        <f t="shared" si="265"/>
        <v>140454.97386155484</v>
      </c>
      <c r="X113" s="74">
        <f t="shared" si="265"/>
        <v>163121.20687547329</v>
      </c>
      <c r="Y113" s="74">
        <f t="shared" si="265"/>
        <v>206286.84051924857</v>
      </c>
      <c r="Z113" s="74">
        <f t="shared" si="265"/>
        <v>236401.14371154556</v>
      </c>
      <c r="AA113" s="74">
        <f t="shared" si="265"/>
        <v>280664.83034684893</v>
      </c>
      <c r="AB113" s="74">
        <f t="shared" si="265"/>
        <v>260881.50901468424</v>
      </c>
      <c r="AC113" s="74">
        <f t="shared" si="265"/>
        <v>242482.51465524611</v>
      </c>
      <c r="AD113" s="74">
        <f t="shared" si="265"/>
        <v>220815.21557548322</v>
      </c>
      <c r="AE113" s="74">
        <f t="shared" si="265"/>
        <v>227676.04299711995</v>
      </c>
      <c r="AF113" s="74">
        <f t="shared" si="265"/>
        <v>252743.24240575978</v>
      </c>
      <c r="AG113" s="74">
        <f t="shared" ref="AG113" si="266">AG$82*AG93</f>
        <v>284397.6680769471</v>
      </c>
      <c r="AH113" s="74">
        <f t="shared" si="257"/>
        <v>293498.39345540939</v>
      </c>
      <c r="AI113" s="74">
        <f t="shared" ref="AI113:BL113" si="267">AH113*(1+AI$86)</f>
        <v>302890.34204598248</v>
      </c>
      <c r="AJ113" s="74">
        <f t="shared" si="267"/>
        <v>312582.83299145394</v>
      </c>
      <c r="AK113" s="74">
        <f t="shared" si="267"/>
        <v>322585.48364718049</v>
      </c>
      <c r="AL113" s="74">
        <f t="shared" si="267"/>
        <v>332908.21912389027</v>
      </c>
      <c r="AM113" s="74">
        <f t="shared" si="267"/>
        <v>343561.28213585477</v>
      </c>
      <c r="AN113" s="74">
        <f t="shared" si="267"/>
        <v>354555.24316420214</v>
      </c>
      <c r="AO113" s="74">
        <f t="shared" si="267"/>
        <v>365901.01094545663</v>
      </c>
      <c r="AP113" s="74">
        <f t="shared" si="267"/>
        <v>377609.84329571127</v>
      </c>
      <c r="AQ113" s="74">
        <f t="shared" si="267"/>
        <v>389693.35828117403</v>
      </c>
      <c r="AR113" s="74">
        <f t="shared" si="267"/>
        <v>402163.54574617161</v>
      </c>
      <c r="AS113" s="74">
        <f t="shared" si="267"/>
        <v>415032.77921004914</v>
      </c>
      <c r="AT113" s="74">
        <f t="shared" si="267"/>
        <v>428313.8281447707</v>
      </c>
      <c r="AU113" s="74">
        <f t="shared" si="267"/>
        <v>442019.8706454034</v>
      </c>
      <c r="AV113" s="74">
        <f t="shared" si="267"/>
        <v>456164.50650605629</v>
      </c>
      <c r="AW113" s="74">
        <f t="shared" si="267"/>
        <v>470761.7707142501</v>
      </c>
      <c r="AX113" s="74">
        <f t="shared" si="267"/>
        <v>485826.14737710613</v>
      </c>
      <c r="AY113" s="74">
        <f t="shared" si="267"/>
        <v>501372.58409317356</v>
      </c>
      <c r="AZ113" s="74">
        <f t="shared" si="267"/>
        <v>517416.50678415515</v>
      </c>
      <c r="BA113" s="74">
        <f t="shared" si="267"/>
        <v>533973.83500124817</v>
      </c>
      <c r="BB113" s="74">
        <f t="shared" si="267"/>
        <v>551060.99772128812</v>
      </c>
      <c r="BC113" s="74">
        <f t="shared" si="267"/>
        <v>568694.94964836934</v>
      </c>
      <c r="BD113" s="74">
        <f t="shared" si="267"/>
        <v>586893.18803711713</v>
      </c>
      <c r="BE113" s="74">
        <f t="shared" si="267"/>
        <v>605673.77005430486</v>
      </c>
      <c r="BF113" s="74">
        <f t="shared" si="267"/>
        <v>625055.33069604263</v>
      </c>
      <c r="BG113" s="74">
        <f t="shared" si="267"/>
        <v>645057.101278316</v>
      </c>
      <c r="BH113" s="74">
        <f t="shared" si="267"/>
        <v>665698.92851922207</v>
      </c>
      <c r="BI113" s="74">
        <f t="shared" si="267"/>
        <v>687001.29423183715</v>
      </c>
      <c r="BJ113" s="74">
        <f t="shared" si="267"/>
        <v>708985.335647256</v>
      </c>
      <c r="BK113" s="74">
        <f t="shared" si="267"/>
        <v>731672.86638796818</v>
      </c>
      <c r="BL113" s="74">
        <f t="shared" si="267"/>
        <v>755086.39811238321</v>
      </c>
      <c r="BM113" s="74">
        <f t="shared" si="204"/>
        <v>779249.16285197949</v>
      </c>
      <c r="BN113" s="74">
        <f t="shared" si="205"/>
        <v>804185.13606324291</v>
      </c>
      <c r="BO113" s="74">
        <f t="shared" si="206"/>
        <v>829919.06041726668</v>
      </c>
      <c r="BP113" s="74">
        <f t="shared" si="207"/>
        <v>856476.47035061929</v>
      </c>
      <c r="BQ113" s="74">
        <f t="shared" si="208"/>
        <v>883883.71740183909</v>
      </c>
      <c r="BR113" s="74">
        <f t="shared" si="209"/>
        <v>912167.996358698</v>
      </c>
      <c r="BS113" s="74">
        <f t="shared" si="210"/>
        <v>941357.37224217632</v>
      </c>
      <c r="BT113" s="74">
        <f t="shared" si="211"/>
        <v>971480.80815392605</v>
      </c>
      <c r="BU113" s="74">
        <f t="shared" si="212"/>
        <v>1002568.1940148517</v>
      </c>
      <c r="BV113" s="74">
        <f t="shared" si="213"/>
        <v>1034650.376223327</v>
      </c>
      <c r="BW113" s="74">
        <f t="shared" si="214"/>
        <v>1067759.1882624736</v>
      </c>
      <c r="BX113" s="74">
        <f t="shared" si="215"/>
        <v>1101927.4822868728</v>
      </c>
      <c r="BY113" s="74">
        <f t="shared" si="216"/>
        <v>1137189.1617200528</v>
      </c>
      <c r="BZ113" s="74">
        <f t="shared" si="217"/>
        <v>1173579.2148950945</v>
      </c>
      <c r="CA113" s="74">
        <f t="shared" si="218"/>
        <v>1211133.7497717375</v>
      </c>
      <c r="CB113" s="74">
        <f t="shared" si="219"/>
        <v>1249890.0297644332</v>
      </c>
      <c r="CC113" s="74">
        <f t="shared" si="220"/>
        <v>1289886.5107168951</v>
      </c>
      <c r="CD113" s="74">
        <f t="shared" si="221"/>
        <v>1331162.8790598358</v>
      </c>
      <c r="CE113" s="74">
        <f t="shared" si="222"/>
        <v>1373760.0911897505</v>
      </c>
      <c r="CF113" s="74">
        <f t="shared" si="223"/>
        <v>1417720.4141078226</v>
      </c>
      <c r="CG113" s="74">
        <f t="shared" si="224"/>
        <v>1463087.467359273</v>
      </c>
      <c r="CH113" s="74">
        <f t="shared" si="225"/>
        <v>1509906.2663147699</v>
      </c>
      <c r="CI113" s="74">
        <f t="shared" si="226"/>
        <v>1558223.2668368425</v>
      </c>
      <c r="CJ113" s="74">
        <f t="shared" si="227"/>
        <v>1608086.4113756216</v>
      </c>
      <c r="CK113" s="74">
        <f t="shared" si="228"/>
        <v>1659545.1765396416</v>
      </c>
      <c r="CL113" s="74">
        <f t="shared" si="229"/>
        <v>1712650.6221889101</v>
      </c>
      <c r="CM113" s="74">
        <f t="shared" si="230"/>
        <v>1767455.4420989554</v>
      </c>
      <c r="CN113" s="74">
        <f t="shared" si="231"/>
        <v>1824014.0162461221</v>
      </c>
      <c r="CO113" s="74">
        <f t="shared" si="232"/>
        <v>1882382.4647659981</v>
      </c>
      <c r="CP113" s="74">
        <f t="shared" si="233"/>
        <v>1942618.7036385101</v>
      </c>
      <c r="CQ113" s="74">
        <f t="shared" si="234"/>
        <v>2004782.5021549424</v>
      </c>
      <c r="CR113" s="74">
        <f t="shared" si="235"/>
        <v>2068935.5422239006</v>
      </c>
      <c r="CS113" s="74">
        <f t="shared" si="236"/>
        <v>2135141.4795750654</v>
      </c>
      <c r="CT113" s="74">
        <f t="shared" si="237"/>
        <v>2203466.0069214674</v>
      </c>
      <c r="CU113" s="74">
        <f t="shared" si="238"/>
        <v>2273976.9191429545</v>
      </c>
      <c r="CV113" s="74">
        <f t="shared" si="239"/>
        <v>2346744.180555529</v>
      </c>
      <c r="CW113" s="74">
        <f t="shared" si="240"/>
        <v>2421839.9943333059</v>
      </c>
      <c r="CX113" s="74">
        <f t="shared" si="241"/>
        <v>2499338.8741519717</v>
      </c>
      <c r="CY113" s="74">
        <f t="shared" si="242"/>
        <v>2579317.7181248348</v>
      </c>
      <c r="CZ113" s="74">
        <f t="shared" si="243"/>
        <v>2661855.8851048294</v>
      </c>
      <c r="DA113" s="74">
        <f t="shared" si="244"/>
        <v>2747035.273428184</v>
      </c>
      <c r="DB113" s="74">
        <f t="shared" si="245"/>
        <v>2834940.4021778861</v>
      </c>
      <c r="DC113" s="74">
        <f t="shared" si="246"/>
        <v>2925658.4950475786</v>
      </c>
      <c r="DD113" s="74">
        <f t="shared" si="247"/>
        <v>3019279.5668891012</v>
      </c>
      <c r="DE113" s="74">
        <f t="shared" si="248"/>
        <v>3115896.5130295525</v>
      </c>
      <c r="DF113" s="74">
        <f t="shared" si="249"/>
        <v>3215605.2014464983</v>
      </c>
      <c r="DG113" s="74">
        <f t="shared" si="250"/>
        <v>3318504.5678927861</v>
      </c>
      <c r="DH113" s="74">
        <f t="shared" si="251"/>
        <v>3424696.7140653552</v>
      </c>
      <c r="DI113" s="74">
        <f t="shared" si="252"/>
        <v>3534287.0089154467</v>
      </c>
      <c r="DJ113" s="74">
        <f t="shared" si="253"/>
        <v>3647384.193200741</v>
      </c>
    </row>
    <row r="114" spans="2:114" x14ac:dyDescent="0.2">
      <c r="B114" s="236" t="str">
        <f t="shared" si="254"/>
        <v>Chassis Parts</v>
      </c>
      <c r="C114" s="65" t="s">
        <v>2</v>
      </c>
      <c r="D114" s="74">
        <f t="shared" ref="D114:AF114" si="268">D$82*D94</f>
        <v>41953.422926803301</v>
      </c>
      <c r="E114" s="74">
        <f t="shared" si="268"/>
        <v>41926.832859852708</v>
      </c>
      <c r="F114" s="74">
        <f t="shared" si="268"/>
        <v>42578.532327092216</v>
      </c>
      <c r="G114" s="74">
        <f t="shared" si="268"/>
        <v>43357.802194685268</v>
      </c>
      <c r="H114" s="74">
        <f t="shared" si="268"/>
        <v>44023.901779136788</v>
      </c>
      <c r="I114" s="74">
        <f t="shared" si="268"/>
        <v>51816.994872229887</v>
      </c>
      <c r="J114" s="74">
        <f t="shared" si="268"/>
        <v>55042.920184044764</v>
      </c>
      <c r="K114" s="74">
        <f t="shared" si="268"/>
        <v>58410.422155312335</v>
      </c>
      <c r="L114" s="74">
        <f t="shared" si="268"/>
        <v>60839.286394521398</v>
      </c>
      <c r="M114" s="74">
        <f t="shared" si="268"/>
        <v>61150.131287333497</v>
      </c>
      <c r="N114" s="74">
        <f t="shared" si="268"/>
        <v>70032.626611351545</v>
      </c>
      <c r="O114" s="74">
        <f t="shared" si="268"/>
        <v>76421.542986704764</v>
      </c>
      <c r="P114" s="74">
        <f t="shared" si="268"/>
        <v>78935.30984323303</v>
      </c>
      <c r="Q114" s="74">
        <f t="shared" si="268"/>
        <v>84613.824468892664</v>
      </c>
      <c r="R114" s="74">
        <f t="shared" si="268"/>
        <v>86841.395171524375</v>
      </c>
      <c r="S114" s="74">
        <f t="shared" si="268"/>
        <v>95005.034096523232</v>
      </c>
      <c r="T114" s="74">
        <f t="shared" si="268"/>
        <v>103401.22283866529</v>
      </c>
      <c r="U114" s="74">
        <f t="shared" si="268"/>
        <v>111859.48675743671</v>
      </c>
      <c r="V114" s="74">
        <f t="shared" si="268"/>
        <v>109435.39923341729</v>
      </c>
      <c r="W114" s="74">
        <f t="shared" si="268"/>
        <v>100324.98132968202</v>
      </c>
      <c r="X114" s="74">
        <f t="shared" si="268"/>
        <v>116515.14776819521</v>
      </c>
      <c r="Y114" s="74">
        <f t="shared" si="268"/>
        <v>147347.74322803467</v>
      </c>
      <c r="Z114" s="74">
        <f t="shared" si="268"/>
        <v>168857.95979396111</v>
      </c>
      <c r="AA114" s="74">
        <f t="shared" si="268"/>
        <v>200474.8788191778</v>
      </c>
      <c r="AB114" s="74">
        <f t="shared" si="268"/>
        <v>186343.93501048873</v>
      </c>
      <c r="AC114" s="74">
        <f t="shared" si="268"/>
        <v>173201.79618231865</v>
      </c>
      <c r="AD114" s="74">
        <f t="shared" si="268"/>
        <v>157725.153982488</v>
      </c>
      <c r="AE114" s="74">
        <f t="shared" si="268"/>
        <v>162625.74499794282</v>
      </c>
      <c r="AF114" s="74">
        <f t="shared" si="268"/>
        <v>180530.88743268556</v>
      </c>
      <c r="AG114" s="74">
        <f t="shared" ref="AG114" si="269">AG$82*AG94</f>
        <v>203141.19148353365</v>
      </c>
      <c r="AH114" s="74">
        <f t="shared" si="257"/>
        <v>209641.70961100672</v>
      </c>
      <c r="AI114" s="74">
        <f t="shared" ref="AI114:BL114" si="270">AH114*(1+AI$86)</f>
        <v>216350.24431855895</v>
      </c>
      <c r="AJ114" s="74">
        <f t="shared" si="270"/>
        <v>223273.45213675284</v>
      </c>
      <c r="AK114" s="74">
        <f t="shared" si="270"/>
        <v>230418.20260512893</v>
      </c>
      <c r="AL114" s="74">
        <f t="shared" si="270"/>
        <v>237791.58508849307</v>
      </c>
      <c r="AM114" s="74">
        <f t="shared" si="270"/>
        <v>245400.91581132484</v>
      </c>
      <c r="AN114" s="74">
        <f t="shared" si="270"/>
        <v>253253.74511728724</v>
      </c>
      <c r="AO114" s="74">
        <f t="shared" si="270"/>
        <v>261357.86496104044</v>
      </c>
      <c r="AP114" s="74">
        <f t="shared" si="270"/>
        <v>269721.31663979375</v>
      </c>
      <c r="AQ114" s="74">
        <f t="shared" si="270"/>
        <v>278352.39877226716</v>
      </c>
      <c r="AR114" s="74">
        <f t="shared" si="270"/>
        <v>287259.67553297972</v>
      </c>
      <c r="AS114" s="74">
        <f t="shared" si="270"/>
        <v>296451.98515003506</v>
      </c>
      <c r="AT114" s="74">
        <f t="shared" si="270"/>
        <v>305938.4486748362</v>
      </c>
      <c r="AU114" s="74">
        <f t="shared" si="270"/>
        <v>315728.47903243097</v>
      </c>
      <c r="AV114" s="74">
        <f t="shared" si="270"/>
        <v>325831.7903614688</v>
      </c>
      <c r="AW114" s="74">
        <f t="shared" si="270"/>
        <v>336258.40765303583</v>
      </c>
      <c r="AX114" s="74">
        <f t="shared" si="270"/>
        <v>347018.676697933</v>
      </c>
      <c r="AY114" s="74">
        <f t="shared" si="270"/>
        <v>358123.27435226686</v>
      </c>
      <c r="AZ114" s="74">
        <f t="shared" si="270"/>
        <v>369583.2191315394</v>
      </c>
      <c r="BA114" s="74">
        <f t="shared" si="270"/>
        <v>381409.88214374869</v>
      </c>
      <c r="BB114" s="74">
        <f t="shared" si="270"/>
        <v>393614.99837234867</v>
      </c>
      <c r="BC114" s="74">
        <f t="shared" si="270"/>
        <v>406210.67832026386</v>
      </c>
      <c r="BD114" s="74">
        <f t="shared" si="270"/>
        <v>419209.42002651229</v>
      </c>
      <c r="BE114" s="74">
        <f t="shared" si="270"/>
        <v>432624.1214673607</v>
      </c>
      <c r="BF114" s="74">
        <f t="shared" si="270"/>
        <v>446468.09335431625</v>
      </c>
      <c r="BG114" s="74">
        <f t="shared" si="270"/>
        <v>460755.07234165439</v>
      </c>
      <c r="BH114" s="74">
        <f t="shared" si="270"/>
        <v>475499.23465658736</v>
      </c>
      <c r="BI114" s="74">
        <f t="shared" si="270"/>
        <v>490715.2101655982</v>
      </c>
      <c r="BJ114" s="74">
        <f t="shared" si="270"/>
        <v>506418.09689089737</v>
      </c>
      <c r="BK114" s="74">
        <f t="shared" si="270"/>
        <v>522623.47599140613</v>
      </c>
      <c r="BL114" s="74">
        <f t="shared" si="270"/>
        <v>539347.42722313118</v>
      </c>
      <c r="BM114" s="74">
        <f t="shared" si="204"/>
        <v>556606.54489427141</v>
      </c>
      <c r="BN114" s="74">
        <f t="shared" si="205"/>
        <v>574417.95433088811</v>
      </c>
      <c r="BO114" s="74">
        <f t="shared" si="206"/>
        <v>592799.32886947657</v>
      </c>
      <c r="BP114" s="74">
        <f t="shared" si="207"/>
        <v>611768.90739329986</v>
      </c>
      <c r="BQ114" s="74">
        <f t="shared" si="208"/>
        <v>631345.51242988545</v>
      </c>
      <c r="BR114" s="74">
        <f t="shared" si="209"/>
        <v>651548.56882764178</v>
      </c>
      <c r="BS114" s="74">
        <f t="shared" si="210"/>
        <v>672398.12303012633</v>
      </c>
      <c r="BT114" s="74">
        <f t="shared" si="211"/>
        <v>693914.86296709033</v>
      </c>
      <c r="BU114" s="74">
        <f t="shared" si="212"/>
        <v>716120.1385820373</v>
      </c>
      <c r="BV114" s="74">
        <f t="shared" si="213"/>
        <v>739035.98301666253</v>
      </c>
      <c r="BW114" s="74">
        <f t="shared" si="214"/>
        <v>762685.13447319577</v>
      </c>
      <c r="BX114" s="74">
        <f t="shared" si="215"/>
        <v>787091.058776338</v>
      </c>
      <c r="BY114" s="74">
        <f t="shared" si="216"/>
        <v>812277.97265718086</v>
      </c>
      <c r="BZ114" s="74">
        <f t="shared" si="217"/>
        <v>838270.8677822107</v>
      </c>
      <c r="CA114" s="74">
        <f t="shared" si="218"/>
        <v>865095.53555124148</v>
      </c>
      <c r="CB114" s="74">
        <f t="shared" si="219"/>
        <v>892778.59268888121</v>
      </c>
      <c r="CC114" s="74">
        <f t="shared" si="220"/>
        <v>921347.50765492546</v>
      </c>
      <c r="CD114" s="74">
        <f t="shared" si="221"/>
        <v>950830.62789988308</v>
      </c>
      <c r="CE114" s="74">
        <f t="shared" si="222"/>
        <v>981257.20799267932</v>
      </c>
      <c r="CF114" s="74">
        <f t="shared" si="223"/>
        <v>1012657.4386484451</v>
      </c>
      <c r="CG114" s="74">
        <f t="shared" si="224"/>
        <v>1045062.4766851953</v>
      </c>
      <c r="CH114" s="74">
        <f t="shared" si="225"/>
        <v>1078504.4759391216</v>
      </c>
      <c r="CI114" s="74">
        <f t="shared" si="226"/>
        <v>1113016.6191691735</v>
      </c>
      <c r="CJ114" s="74">
        <f t="shared" si="227"/>
        <v>1148633.1509825871</v>
      </c>
      <c r="CK114" s="74">
        <f t="shared" si="228"/>
        <v>1185389.41181403</v>
      </c>
      <c r="CL114" s="74">
        <f t="shared" si="229"/>
        <v>1223321.872992079</v>
      </c>
      <c r="CM114" s="74">
        <f t="shared" si="230"/>
        <v>1262468.1729278255</v>
      </c>
      <c r="CN114" s="74">
        <f t="shared" si="231"/>
        <v>1302867.1544615158</v>
      </c>
      <c r="CO114" s="74">
        <f t="shared" si="232"/>
        <v>1344558.9034042843</v>
      </c>
      <c r="CP114" s="74">
        <f t="shared" si="233"/>
        <v>1387584.7883132214</v>
      </c>
      <c r="CQ114" s="74">
        <f t="shared" si="234"/>
        <v>1431987.5015392445</v>
      </c>
      <c r="CR114" s="74">
        <f t="shared" si="235"/>
        <v>1477811.1015885004</v>
      </c>
      <c r="CS114" s="74">
        <f t="shared" si="236"/>
        <v>1525101.0568393325</v>
      </c>
      <c r="CT114" s="74">
        <f t="shared" si="237"/>
        <v>1573904.2906581911</v>
      </c>
      <c r="CU114" s="74">
        <f t="shared" si="238"/>
        <v>1624269.2279592531</v>
      </c>
      <c r="CV114" s="74">
        <f t="shared" si="239"/>
        <v>1676245.8432539492</v>
      </c>
      <c r="CW114" s="74">
        <f t="shared" si="240"/>
        <v>1729885.7102380756</v>
      </c>
      <c r="CX114" s="74">
        <f t="shared" si="241"/>
        <v>1785242.0529656941</v>
      </c>
      <c r="CY114" s="74">
        <f t="shared" si="242"/>
        <v>1842369.7986605964</v>
      </c>
      <c r="CZ114" s="74">
        <f t="shared" si="243"/>
        <v>1901325.6322177355</v>
      </c>
      <c r="DA114" s="74">
        <f t="shared" si="244"/>
        <v>1962168.0524487032</v>
      </c>
      <c r="DB114" s="74">
        <f t="shared" si="245"/>
        <v>2024957.4301270617</v>
      </c>
      <c r="DC114" s="74">
        <f t="shared" si="246"/>
        <v>2089756.0678911277</v>
      </c>
      <c r="DD114" s="74">
        <f t="shared" si="247"/>
        <v>2156628.2620636439</v>
      </c>
      <c r="DE114" s="74">
        <f t="shared" si="248"/>
        <v>2225640.3664496806</v>
      </c>
      <c r="DF114" s="74">
        <f t="shared" si="249"/>
        <v>2296860.8581760703</v>
      </c>
      <c r="DG114" s="74">
        <f t="shared" si="250"/>
        <v>2370360.4056377048</v>
      </c>
      <c r="DH114" s="74">
        <f t="shared" si="251"/>
        <v>2446211.9386181114</v>
      </c>
      <c r="DI114" s="74">
        <f t="shared" si="252"/>
        <v>2524490.7206538911</v>
      </c>
      <c r="DJ114" s="74">
        <f t="shared" si="253"/>
        <v>2605274.4237148156</v>
      </c>
    </row>
    <row r="115" spans="2:114" x14ac:dyDescent="0.2">
      <c r="B115" s="236" t="str">
        <f t="shared" si="254"/>
        <v>Steel frames for other Transport eq.</v>
      </c>
      <c r="C115" s="65" t="s">
        <v>2</v>
      </c>
      <c r="D115" s="74">
        <f t="shared" ref="D115:AF115" si="271">D$82*D95</f>
        <v>41953.422926803301</v>
      </c>
      <c r="E115" s="74">
        <f t="shared" si="271"/>
        <v>41926.832859852708</v>
      </c>
      <c r="F115" s="74">
        <f t="shared" si="271"/>
        <v>42578.532327092216</v>
      </c>
      <c r="G115" s="74">
        <f t="shared" si="271"/>
        <v>43357.802194685268</v>
      </c>
      <c r="H115" s="74">
        <f t="shared" si="271"/>
        <v>44023.901779136788</v>
      </c>
      <c r="I115" s="74">
        <f t="shared" si="271"/>
        <v>51816.994872229887</v>
      </c>
      <c r="J115" s="74">
        <f t="shared" si="271"/>
        <v>55042.920184044764</v>
      </c>
      <c r="K115" s="74">
        <f t="shared" si="271"/>
        <v>58410.422155312335</v>
      </c>
      <c r="L115" s="74">
        <f t="shared" si="271"/>
        <v>60839.286394521398</v>
      </c>
      <c r="M115" s="74">
        <f t="shared" si="271"/>
        <v>61150.131287333497</v>
      </c>
      <c r="N115" s="74">
        <f t="shared" si="271"/>
        <v>70032.626611351545</v>
      </c>
      <c r="O115" s="74">
        <f t="shared" si="271"/>
        <v>76421.542986704764</v>
      </c>
      <c r="P115" s="74">
        <f t="shared" si="271"/>
        <v>78935.30984323303</v>
      </c>
      <c r="Q115" s="74">
        <f t="shared" si="271"/>
        <v>84613.824468892664</v>
      </c>
      <c r="R115" s="74">
        <f t="shared" si="271"/>
        <v>86841.395171524375</v>
      </c>
      <c r="S115" s="74">
        <f t="shared" si="271"/>
        <v>95005.034096523232</v>
      </c>
      <c r="T115" s="74">
        <f t="shared" si="271"/>
        <v>103401.22283866529</v>
      </c>
      <c r="U115" s="74">
        <f t="shared" si="271"/>
        <v>111859.48675743671</v>
      </c>
      <c r="V115" s="74">
        <f t="shared" si="271"/>
        <v>109435.39923341729</v>
      </c>
      <c r="W115" s="74">
        <f t="shared" si="271"/>
        <v>100324.98132968202</v>
      </c>
      <c r="X115" s="74">
        <f t="shared" si="271"/>
        <v>116515.14776819521</v>
      </c>
      <c r="Y115" s="74">
        <f t="shared" si="271"/>
        <v>147347.74322803467</v>
      </c>
      <c r="Z115" s="74">
        <f t="shared" si="271"/>
        <v>168857.95979396111</v>
      </c>
      <c r="AA115" s="74">
        <f t="shared" si="271"/>
        <v>200474.8788191778</v>
      </c>
      <c r="AB115" s="74">
        <f t="shared" si="271"/>
        <v>186343.93501048873</v>
      </c>
      <c r="AC115" s="74">
        <f t="shared" si="271"/>
        <v>173201.79618231865</v>
      </c>
      <c r="AD115" s="74">
        <f t="shared" si="271"/>
        <v>157725.153982488</v>
      </c>
      <c r="AE115" s="74">
        <f t="shared" si="271"/>
        <v>162625.74499794282</v>
      </c>
      <c r="AF115" s="74">
        <f t="shared" si="271"/>
        <v>180530.88743268556</v>
      </c>
      <c r="AG115" s="74">
        <f t="shared" ref="AG115" si="272">AG$82*AG95</f>
        <v>203141.19148353365</v>
      </c>
      <c r="AH115" s="74">
        <f t="shared" si="257"/>
        <v>209641.70961100672</v>
      </c>
      <c r="AI115" s="74">
        <f t="shared" ref="AI115:BL115" si="273">AH115*(1+AI$86)</f>
        <v>216350.24431855895</v>
      </c>
      <c r="AJ115" s="74">
        <f t="shared" si="273"/>
        <v>223273.45213675284</v>
      </c>
      <c r="AK115" s="74">
        <f t="shared" si="273"/>
        <v>230418.20260512893</v>
      </c>
      <c r="AL115" s="74">
        <f t="shared" si="273"/>
        <v>237791.58508849307</v>
      </c>
      <c r="AM115" s="74">
        <f t="shared" si="273"/>
        <v>245400.91581132484</v>
      </c>
      <c r="AN115" s="74">
        <f t="shared" si="273"/>
        <v>253253.74511728724</v>
      </c>
      <c r="AO115" s="74">
        <f t="shared" si="273"/>
        <v>261357.86496104044</v>
      </c>
      <c r="AP115" s="74">
        <f t="shared" si="273"/>
        <v>269721.31663979375</v>
      </c>
      <c r="AQ115" s="74">
        <f t="shared" si="273"/>
        <v>278352.39877226716</v>
      </c>
      <c r="AR115" s="74">
        <f t="shared" si="273"/>
        <v>287259.67553297972</v>
      </c>
      <c r="AS115" s="74">
        <f t="shared" si="273"/>
        <v>296451.98515003506</v>
      </c>
      <c r="AT115" s="74">
        <f t="shared" si="273"/>
        <v>305938.4486748362</v>
      </c>
      <c r="AU115" s="74">
        <f t="shared" si="273"/>
        <v>315728.47903243097</v>
      </c>
      <c r="AV115" s="74">
        <f t="shared" si="273"/>
        <v>325831.7903614688</v>
      </c>
      <c r="AW115" s="74">
        <f t="shared" si="273"/>
        <v>336258.40765303583</v>
      </c>
      <c r="AX115" s="74">
        <f t="shared" si="273"/>
        <v>347018.676697933</v>
      </c>
      <c r="AY115" s="74">
        <f t="shared" si="273"/>
        <v>358123.27435226686</v>
      </c>
      <c r="AZ115" s="74">
        <f t="shared" si="273"/>
        <v>369583.2191315394</v>
      </c>
      <c r="BA115" s="74">
        <f t="shared" si="273"/>
        <v>381409.88214374869</v>
      </c>
      <c r="BB115" s="74">
        <f t="shared" si="273"/>
        <v>393614.99837234867</v>
      </c>
      <c r="BC115" s="74">
        <f t="shared" si="273"/>
        <v>406210.67832026386</v>
      </c>
      <c r="BD115" s="74">
        <f t="shared" si="273"/>
        <v>419209.42002651229</v>
      </c>
      <c r="BE115" s="74">
        <f t="shared" si="273"/>
        <v>432624.1214673607</v>
      </c>
      <c r="BF115" s="74">
        <f t="shared" si="273"/>
        <v>446468.09335431625</v>
      </c>
      <c r="BG115" s="74">
        <f t="shared" si="273"/>
        <v>460755.07234165439</v>
      </c>
      <c r="BH115" s="74">
        <f t="shared" si="273"/>
        <v>475499.23465658736</v>
      </c>
      <c r="BI115" s="74">
        <f t="shared" si="273"/>
        <v>490715.2101655982</v>
      </c>
      <c r="BJ115" s="74">
        <f t="shared" si="273"/>
        <v>506418.09689089737</v>
      </c>
      <c r="BK115" s="74">
        <f t="shared" si="273"/>
        <v>522623.47599140613</v>
      </c>
      <c r="BL115" s="74">
        <f t="shared" si="273"/>
        <v>539347.42722313118</v>
      </c>
      <c r="BM115" s="74">
        <f t="shared" si="204"/>
        <v>556606.54489427141</v>
      </c>
      <c r="BN115" s="74">
        <f t="shared" si="205"/>
        <v>574417.95433088811</v>
      </c>
      <c r="BO115" s="74">
        <f t="shared" si="206"/>
        <v>592799.32886947657</v>
      </c>
      <c r="BP115" s="74">
        <f t="shared" si="207"/>
        <v>611768.90739329986</v>
      </c>
      <c r="BQ115" s="74">
        <f t="shared" si="208"/>
        <v>631345.51242988545</v>
      </c>
      <c r="BR115" s="74">
        <f t="shared" si="209"/>
        <v>651548.56882764178</v>
      </c>
      <c r="BS115" s="74">
        <f t="shared" si="210"/>
        <v>672398.12303012633</v>
      </c>
      <c r="BT115" s="74">
        <f t="shared" si="211"/>
        <v>693914.86296709033</v>
      </c>
      <c r="BU115" s="74">
        <f t="shared" si="212"/>
        <v>716120.1385820373</v>
      </c>
      <c r="BV115" s="74">
        <f t="shared" si="213"/>
        <v>739035.98301666253</v>
      </c>
      <c r="BW115" s="74">
        <f t="shared" si="214"/>
        <v>762685.13447319577</v>
      </c>
      <c r="BX115" s="74">
        <f t="shared" si="215"/>
        <v>787091.058776338</v>
      </c>
      <c r="BY115" s="74">
        <f t="shared" si="216"/>
        <v>812277.97265718086</v>
      </c>
      <c r="BZ115" s="74">
        <f t="shared" si="217"/>
        <v>838270.8677822107</v>
      </c>
      <c r="CA115" s="74">
        <f t="shared" si="218"/>
        <v>865095.53555124148</v>
      </c>
      <c r="CB115" s="74">
        <f t="shared" si="219"/>
        <v>892778.59268888121</v>
      </c>
      <c r="CC115" s="74">
        <f t="shared" si="220"/>
        <v>921347.50765492546</v>
      </c>
      <c r="CD115" s="74">
        <f t="shared" si="221"/>
        <v>950830.62789988308</v>
      </c>
      <c r="CE115" s="74">
        <f t="shared" si="222"/>
        <v>981257.20799267932</v>
      </c>
      <c r="CF115" s="74">
        <f t="shared" si="223"/>
        <v>1012657.4386484451</v>
      </c>
      <c r="CG115" s="74">
        <f t="shared" si="224"/>
        <v>1045062.4766851953</v>
      </c>
      <c r="CH115" s="74">
        <f t="shared" si="225"/>
        <v>1078504.4759391216</v>
      </c>
      <c r="CI115" s="74">
        <f t="shared" si="226"/>
        <v>1113016.6191691735</v>
      </c>
      <c r="CJ115" s="74">
        <f t="shared" si="227"/>
        <v>1148633.1509825871</v>
      </c>
      <c r="CK115" s="74">
        <f t="shared" si="228"/>
        <v>1185389.41181403</v>
      </c>
      <c r="CL115" s="74">
        <f t="shared" si="229"/>
        <v>1223321.872992079</v>
      </c>
      <c r="CM115" s="74">
        <f t="shared" si="230"/>
        <v>1262468.1729278255</v>
      </c>
      <c r="CN115" s="74">
        <f t="shared" si="231"/>
        <v>1302867.1544615158</v>
      </c>
      <c r="CO115" s="74">
        <f t="shared" si="232"/>
        <v>1344558.9034042843</v>
      </c>
      <c r="CP115" s="74">
        <f t="shared" si="233"/>
        <v>1387584.7883132214</v>
      </c>
      <c r="CQ115" s="74">
        <f t="shared" si="234"/>
        <v>1431987.5015392445</v>
      </c>
      <c r="CR115" s="74">
        <f t="shared" si="235"/>
        <v>1477811.1015885004</v>
      </c>
      <c r="CS115" s="74">
        <f t="shared" si="236"/>
        <v>1525101.0568393325</v>
      </c>
      <c r="CT115" s="74">
        <f t="shared" si="237"/>
        <v>1573904.2906581911</v>
      </c>
      <c r="CU115" s="74">
        <f t="shared" si="238"/>
        <v>1624269.2279592531</v>
      </c>
      <c r="CV115" s="74">
        <f t="shared" si="239"/>
        <v>1676245.8432539492</v>
      </c>
      <c r="CW115" s="74">
        <f t="shared" si="240"/>
        <v>1729885.7102380756</v>
      </c>
      <c r="CX115" s="74">
        <f t="shared" si="241"/>
        <v>1785242.0529656941</v>
      </c>
      <c r="CY115" s="74">
        <f t="shared" si="242"/>
        <v>1842369.7986605964</v>
      </c>
      <c r="CZ115" s="74">
        <f t="shared" si="243"/>
        <v>1901325.6322177355</v>
      </c>
      <c r="DA115" s="74">
        <f t="shared" si="244"/>
        <v>1962168.0524487032</v>
      </c>
      <c r="DB115" s="74">
        <f t="shared" si="245"/>
        <v>2024957.4301270617</v>
      </c>
      <c r="DC115" s="74">
        <f t="shared" si="246"/>
        <v>2089756.0678911277</v>
      </c>
      <c r="DD115" s="74">
        <f t="shared" si="247"/>
        <v>2156628.2620636439</v>
      </c>
      <c r="DE115" s="74">
        <f t="shared" si="248"/>
        <v>2225640.3664496806</v>
      </c>
      <c r="DF115" s="74">
        <f t="shared" si="249"/>
        <v>2296860.8581760703</v>
      </c>
      <c r="DG115" s="74">
        <f t="shared" si="250"/>
        <v>2370360.4056377048</v>
      </c>
      <c r="DH115" s="74">
        <f t="shared" si="251"/>
        <v>2446211.9386181114</v>
      </c>
      <c r="DI115" s="74">
        <f t="shared" si="252"/>
        <v>2524490.7206538911</v>
      </c>
      <c r="DJ115" s="74">
        <f t="shared" si="253"/>
        <v>2605274.4237148156</v>
      </c>
    </row>
    <row r="116" spans="2:114" x14ac:dyDescent="0.2">
      <c r="B116" s="236" t="str">
        <f t="shared" si="254"/>
        <v>Leisure eq.</v>
      </c>
      <c r="C116" s="65" t="s">
        <v>2</v>
      </c>
      <c r="D116" s="74">
        <f t="shared" ref="D116:AF116" si="274">D$82*D96</f>
        <v>33562.738341442644</v>
      </c>
      <c r="E116" s="74">
        <f t="shared" si="274"/>
        <v>33541.466287882169</v>
      </c>
      <c r="F116" s="74">
        <f t="shared" si="274"/>
        <v>34062.825861673773</v>
      </c>
      <c r="G116" s="74">
        <f t="shared" si="274"/>
        <v>34686.241755748211</v>
      </c>
      <c r="H116" s="74">
        <f t="shared" si="274"/>
        <v>35219.121423309429</v>
      </c>
      <c r="I116" s="74">
        <f t="shared" si="274"/>
        <v>41453.595897783911</v>
      </c>
      <c r="J116" s="74">
        <f t="shared" si="274"/>
        <v>44034.336147235808</v>
      </c>
      <c r="K116" s="74">
        <f t="shared" si="274"/>
        <v>46728.337724249868</v>
      </c>
      <c r="L116" s="74">
        <f t="shared" si="274"/>
        <v>48671.429115617117</v>
      </c>
      <c r="M116" s="74">
        <f t="shared" si="274"/>
        <v>48920.105029866798</v>
      </c>
      <c r="N116" s="74">
        <f t="shared" si="274"/>
        <v>56026.101289081242</v>
      </c>
      <c r="O116" s="74">
        <f t="shared" si="274"/>
        <v>61137.23438936381</v>
      </c>
      <c r="P116" s="74">
        <f t="shared" si="274"/>
        <v>63148.247874586428</v>
      </c>
      <c r="Q116" s="74">
        <f t="shared" si="274"/>
        <v>67691.059575114137</v>
      </c>
      <c r="R116" s="74">
        <f t="shared" si="274"/>
        <v>69473.116137219491</v>
      </c>
      <c r="S116" s="74">
        <f t="shared" si="274"/>
        <v>76004.027277218585</v>
      </c>
      <c r="T116" s="74">
        <f t="shared" si="274"/>
        <v>82720.978270932217</v>
      </c>
      <c r="U116" s="74">
        <f t="shared" si="274"/>
        <v>89487.589405949358</v>
      </c>
      <c r="V116" s="74">
        <f t="shared" si="274"/>
        <v>87548.319386733827</v>
      </c>
      <c r="W116" s="74">
        <f t="shared" si="274"/>
        <v>80259.985063745611</v>
      </c>
      <c r="X116" s="74">
        <f t="shared" si="274"/>
        <v>93212.118214556162</v>
      </c>
      <c r="Y116" s="74">
        <f t="shared" si="274"/>
        <v>117878.19458242774</v>
      </c>
      <c r="Z116" s="74">
        <f t="shared" si="274"/>
        <v>135086.36783516887</v>
      </c>
      <c r="AA116" s="74">
        <f t="shared" si="274"/>
        <v>160379.90305534223</v>
      </c>
      <c r="AB116" s="74">
        <f t="shared" si="274"/>
        <v>149075.148008391</v>
      </c>
      <c r="AC116" s="74">
        <f t="shared" si="274"/>
        <v>138561.43694585492</v>
      </c>
      <c r="AD116" s="74">
        <f t="shared" si="274"/>
        <v>126180.12318599039</v>
      </c>
      <c r="AE116" s="74">
        <f t="shared" si="274"/>
        <v>130100.59599835424</v>
      </c>
      <c r="AF116" s="74">
        <f t="shared" si="274"/>
        <v>144424.70994614845</v>
      </c>
      <c r="AG116" s="74">
        <f t="shared" ref="AG116" si="275">AG$82*AG96</f>
        <v>162512.95318682693</v>
      </c>
      <c r="AH116" s="74">
        <f t="shared" si="257"/>
        <v>167713.36768880539</v>
      </c>
      <c r="AI116" s="74">
        <f t="shared" ref="AI116:BL116" si="276">AH116*(1+AI$86)</f>
        <v>173080.19545484715</v>
      </c>
      <c r="AJ116" s="74">
        <f t="shared" si="276"/>
        <v>178618.76170940226</v>
      </c>
      <c r="AK116" s="74">
        <f t="shared" si="276"/>
        <v>184334.56208410315</v>
      </c>
      <c r="AL116" s="74">
        <f t="shared" si="276"/>
        <v>190233.26807079447</v>
      </c>
      <c r="AM116" s="74">
        <f t="shared" si="276"/>
        <v>196320.73264905991</v>
      </c>
      <c r="AN116" s="74">
        <f t="shared" si="276"/>
        <v>202602.99609382983</v>
      </c>
      <c r="AO116" s="74">
        <f t="shared" si="276"/>
        <v>209086.2919688324</v>
      </c>
      <c r="AP116" s="74">
        <f t="shared" si="276"/>
        <v>215777.05331183504</v>
      </c>
      <c r="AQ116" s="74">
        <f t="shared" si="276"/>
        <v>222681.91901781378</v>
      </c>
      <c r="AR116" s="74">
        <f t="shared" si="276"/>
        <v>229807.74042638383</v>
      </c>
      <c r="AS116" s="74">
        <f t="shared" si="276"/>
        <v>237161.58812002811</v>
      </c>
      <c r="AT116" s="74">
        <f t="shared" si="276"/>
        <v>244750.75893986903</v>
      </c>
      <c r="AU116" s="74">
        <f t="shared" si="276"/>
        <v>252582.78322594485</v>
      </c>
      <c r="AV116" s="74">
        <f t="shared" si="276"/>
        <v>260665.43228917508</v>
      </c>
      <c r="AW116" s="74">
        <f t="shared" si="276"/>
        <v>269006.72612242866</v>
      </c>
      <c r="AX116" s="74">
        <f t="shared" si="276"/>
        <v>277614.94135834638</v>
      </c>
      <c r="AY116" s="74">
        <f t="shared" si="276"/>
        <v>286498.61948181345</v>
      </c>
      <c r="AZ116" s="74">
        <f t="shared" si="276"/>
        <v>295666.5753052315</v>
      </c>
      <c r="BA116" s="74">
        <f t="shared" si="276"/>
        <v>305127.90571499889</v>
      </c>
      <c r="BB116" s="74">
        <f t="shared" si="276"/>
        <v>314891.99869787885</v>
      </c>
      <c r="BC116" s="74">
        <f t="shared" si="276"/>
        <v>324968.54265621101</v>
      </c>
      <c r="BD116" s="74">
        <f t="shared" si="276"/>
        <v>335367.53602120979</v>
      </c>
      <c r="BE116" s="74">
        <f t="shared" si="276"/>
        <v>346099.29717388854</v>
      </c>
      <c r="BF116" s="74">
        <f t="shared" si="276"/>
        <v>357174.47468345298</v>
      </c>
      <c r="BG116" s="74">
        <f t="shared" si="276"/>
        <v>368604.0578733235</v>
      </c>
      <c r="BH116" s="74">
        <f t="shared" si="276"/>
        <v>380399.38772526989</v>
      </c>
      <c r="BI116" s="74">
        <f t="shared" si="276"/>
        <v>392572.16813247855</v>
      </c>
      <c r="BJ116" s="74">
        <f t="shared" si="276"/>
        <v>405134.47751271789</v>
      </c>
      <c r="BK116" s="74">
        <f t="shared" si="276"/>
        <v>418098.78079312487</v>
      </c>
      <c r="BL116" s="74">
        <f t="shared" si="276"/>
        <v>431477.94177850487</v>
      </c>
      <c r="BM116" s="74">
        <f t="shared" si="204"/>
        <v>445285.23591541703</v>
      </c>
      <c r="BN116" s="74">
        <f t="shared" si="205"/>
        <v>459534.36346471036</v>
      </c>
      <c r="BO116" s="74">
        <f t="shared" si="206"/>
        <v>474239.4630955811</v>
      </c>
      <c r="BP116" s="74">
        <f t="shared" si="207"/>
        <v>489415.12591463974</v>
      </c>
      <c r="BQ116" s="74">
        <f t="shared" si="208"/>
        <v>505076.40994390822</v>
      </c>
      <c r="BR116" s="74">
        <f t="shared" si="209"/>
        <v>521238.85506211332</v>
      </c>
      <c r="BS116" s="74">
        <f t="shared" si="210"/>
        <v>537918.49842410092</v>
      </c>
      <c r="BT116" s="74">
        <f t="shared" si="211"/>
        <v>555131.89037367213</v>
      </c>
      <c r="BU116" s="74">
        <f t="shared" si="212"/>
        <v>572896.11086562963</v>
      </c>
      <c r="BV116" s="74">
        <f t="shared" si="213"/>
        <v>591228.78641332977</v>
      </c>
      <c r="BW116" s="74">
        <f t="shared" si="214"/>
        <v>610148.10757855629</v>
      </c>
      <c r="BX116" s="74">
        <f t="shared" si="215"/>
        <v>629672.84702107008</v>
      </c>
      <c r="BY116" s="74">
        <f t="shared" si="216"/>
        <v>649822.37812574429</v>
      </c>
      <c r="BZ116" s="74">
        <f t="shared" si="217"/>
        <v>670616.69422576809</v>
      </c>
      <c r="CA116" s="74">
        <f t="shared" si="218"/>
        <v>692076.42844099272</v>
      </c>
      <c r="CB116" s="74">
        <f t="shared" si="219"/>
        <v>714222.87415110448</v>
      </c>
      <c r="CC116" s="74">
        <f t="shared" si="220"/>
        <v>737078.00612393988</v>
      </c>
      <c r="CD116" s="74">
        <f t="shared" si="221"/>
        <v>760664.50231990602</v>
      </c>
      <c r="CE116" s="74">
        <f t="shared" si="222"/>
        <v>785005.76639414299</v>
      </c>
      <c r="CF116" s="74">
        <f t="shared" si="223"/>
        <v>810125.95091875561</v>
      </c>
      <c r="CG116" s="74">
        <f t="shared" si="224"/>
        <v>836049.98134815576</v>
      </c>
      <c r="CH116" s="74">
        <f t="shared" si="225"/>
        <v>862803.58075129683</v>
      </c>
      <c r="CI116" s="74">
        <f t="shared" si="226"/>
        <v>890413.29533533833</v>
      </c>
      <c r="CJ116" s="74">
        <f t="shared" si="227"/>
        <v>918906.52078606922</v>
      </c>
      <c r="CK116" s="74">
        <f t="shared" si="228"/>
        <v>948311.52945122344</v>
      </c>
      <c r="CL116" s="74">
        <f t="shared" si="229"/>
        <v>978657.49839366262</v>
      </c>
      <c r="CM116" s="74">
        <f t="shared" si="230"/>
        <v>1009974.5383422598</v>
      </c>
      <c r="CN116" s="74">
        <f t="shared" si="231"/>
        <v>1042293.7235692121</v>
      </c>
      <c r="CO116" s="74">
        <f t="shared" si="232"/>
        <v>1075647.1227234269</v>
      </c>
      <c r="CP116" s="74">
        <f t="shared" si="233"/>
        <v>1110067.8306505766</v>
      </c>
      <c r="CQ116" s="74">
        <f t="shared" si="234"/>
        <v>1145590.0012313952</v>
      </c>
      <c r="CR116" s="74">
        <f t="shared" si="235"/>
        <v>1182248.8812707998</v>
      </c>
      <c r="CS116" s="74">
        <f t="shared" si="236"/>
        <v>1220080.8454714655</v>
      </c>
      <c r="CT116" s="74">
        <f t="shared" si="237"/>
        <v>1259123.4325265524</v>
      </c>
      <c r="CU116" s="74">
        <f t="shared" si="238"/>
        <v>1299415.3823674021</v>
      </c>
      <c r="CV116" s="74">
        <f t="shared" si="239"/>
        <v>1340996.6746031591</v>
      </c>
      <c r="CW116" s="74">
        <f t="shared" si="240"/>
        <v>1383908.5681904601</v>
      </c>
      <c r="CX116" s="74">
        <f t="shared" si="241"/>
        <v>1428193.6423725549</v>
      </c>
      <c r="CY116" s="74">
        <f t="shared" si="242"/>
        <v>1473895.8389284767</v>
      </c>
      <c r="CZ116" s="74">
        <f t="shared" si="243"/>
        <v>1521060.5057741879</v>
      </c>
      <c r="DA116" s="74">
        <f t="shared" si="244"/>
        <v>1569734.441958962</v>
      </c>
      <c r="DB116" s="74">
        <f t="shared" si="245"/>
        <v>1619965.9441016489</v>
      </c>
      <c r="DC116" s="74">
        <f t="shared" si="246"/>
        <v>1671804.8543129016</v>
      </c>
      <c r="DD116" s="74">
        <f t="shared" si="247"/>
        <v>1725302.6096509146</v>
      </c>
      <c r="DE116" s="74">
        <f t="shared" si="248"/>
        <v>1780512.2931597438</v>
      </c>
      <c r="DF116" s="74">
        <f t="shared" si="249"/>
        <v>1837488.6865408556</v>
      </c>
      <c r="DG116" s="74">
        <f t="shared" si="250"/>
        <v>1896288.3245101629</v>
      </c>
      <c r="DH116" s="74">
        <f t="shared" si="251"/>
        <v>1956969.5508944881</v>
      </c>
      <c r="DI116" s="74">
        <f t="shared" si="252"/>
        <v>2019592.5765231119</v>
      </c>
      <c r="DJ116" s="74">
        <f t="shared" si="253"/>
        <v>2084219.5389718516</v>
      </c>
    </row>
    <row r="117" spans="2:114" x14ac:dyDescent="0.2">
      <c r="B117" s="65"/>
      <c r="C117" s="65"/>
      <c r="D117" s="65"/>
      <c r="E117" s="65"/>
      <c r="F117" s="65"/>
      <c r="G117" s="65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5"/>
      <c r="DI117" s="65"/>
      <c r="DJ117" s="65"/>
    </row>
    <row r="118" spans="2:114" x14ac:dyDescent="0.2">
      <c r="B118" s="64" t="s">
        <v>454</v>
      </c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/>
      <c r="CB118" s="65"/>
      <c r="CC118" s="65"/>
      <c r="CD118" s="65"/>
      <c r="CE118" s="65"/>
      <c r="CF118" s="65"/>
      <c r="CG118" s="65"/>
      <c r="CH118" s="65"/>
      <c r="CI118" s="65"/>
      <c r="CJ118" s="65"/>
      <c r="CK118" s="65"/>
      <c r="CL118" s="65"/>
      <c r="CM118" s="65"/>
      <c r="CN118" s="65"/>
      <c r="CO118" s="65"/>
      <c r="CP118" s="65"/>
      <c r="CQ118" s="65"/>
      <c r="CR118" s="65"/>
      <c r="CS118" s="65"/>
      <c r="CT118" s="65"/>
      <c r="CU118" s="65"/>
      <c r="CV118" s="65"/>
      <c r="CW118" s="65"/>
      <c r="CX118" s="65"/>
      <c r="CY118" s="65"/>
      <c r="CZ118" s="65"/>
      <c r="DA118" s="65"/>
      <c r="DB118" s="65"/>
      <c r="DC118" s="65"/>
      <c r="DD118" s="65"/>
      <c r="DE118" s="65"/>
      <c r="DF118" s="65"/>
      <c r="DG118" s="65"/>
      <c r="DH118" s="65"/>
      <c r="DI118" s="65"/>
      <c r="DJ118" s="65"/>
    </row>
    <row r="119" spans="2:114" ht="16" thickBot="1" x14ac:dyDescent="0.25">
      <c r="B119" s="65" t="s">
        <v>455</v>
      </c>
      <c r="C119" s="65" t="s">
        <v>2</v>
      </c>
      <c r="D119" s="65"/>
      <c r="E119" s="65"/>
      <c r="F119" s="65"/>
      <c r="G119" s="65"/>
      <c r="H119" s="74">
        <f t="shared" ref="H119:AF119" si="277">SUM(H109:H116)</f>
        <v>880478.03558273555</v>
      </c>
      <c r="I119" s="74">
        <f t="shared" si="277"/>
        <v>1036339.8974445977</v>
      </c>
      <c r="J119" s="74">
        <f t="shared" si="277"/>
        <v>1100858.4036808952</v>
      </c>
      <c r="K119" s="74">
        <f t="shared" si="277"/>
        <v>1168208.4431062466</v>
      </c>
      <c r="L119" s="74">
        <f t="shared" si="277"/>
        <v>1216785.7278904279</v>
      </c>
      <c r="M119" s="74">
        <f t="shared" si="277"/>
        <v>1223002.6257466702</v>
      </c>
      <c r="N119" s="74">
        <f t="shared" si="277"/>
        <v>1400652.5322270307</v>
      </c>
      <c r="O119" s="74">
        <f t="shared" si="277"/>
        <v>1528430.8597340952</v>
      </c>
      <c r="P119" s="74">
        <f t="shared" si="277"/>
        <v>1578706.1968646608</v>
      </c>
      <c r="Q119" s="74">
        <f t="shared" si="277"/>
        <v>1692276.4893778537</v>
      </c>
      <c r="R119" s="74">
        <f t="shared" si="277"/>
        <v>1736827.9034304875</v>
      </c>
      <c r="S119" s="74">
        <f t="shared" si="277"/>
        <v>1900100.6819304647</v>
      </c>
      <c r="T119" s="74">
        <f t="shared" si="277"/>
        <v>2068024.4567733058</v>
      </c>
      <c r="U119" s="74">
        <f t="shared" si="277"/>
        <v>2237189.7351487339</v>
      </c>
      <c r="V119" s="74">
        <f t="shared" si="277"/>
        <v>2188707.9846683457</v>
      </c>
      <c r="W119" s="74">
        <f t="shared" si="277"/>
        <v>2006499.6265936405</v>
      </c>
      <c r="X119" s="74">
        <f t="shared" si="277"/>
        <v>2330302.9553639037</v>
      </c>
      <c r="Y119" s="74">
        <f t="shared" si="277"/>
        <v>2946954.8645606935</v>
      </c>
      <c r="Z119" s="74">
        <f t="shared" si="277"/>
        <v>3377159.1958792219</v>
      </c>
      <c r="AA119" s="74">
        <f t="shared" si="277"/>
        <v>4009497.5763835562</v>
      </c>
      <c r="AB119" s="74">
        <f t="shared" si="277"/>
        <v>3726878.7002097745</v>
      </c>
      <c r="AC119" s="74">
        <f t="shared" si="277"/>
        <v>3464035.9236463727</v>
      </c>
      <c r="AD119" s="74">
        <f t="shared" si="277"/>
        <v>3154503.0796497599</v>
      </c>
      <c r="AE119" s="74">
        <f t="shared" si="277"/>
        <v>3252514.8999588564</v>
      </c>
      <c r="AF119" s="74">
        <f t="shared" si="277"/>
        <v>3610617.7486537108</v>
      </c>
      <c r="AG119" s="74">
        <f t="shared" ref="AG119" si="278">SUM(AG109:AG116)</f>
        <v>4062823.8296706723</v>
      </c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/>
      <c r="CB119" s="65"/>
      <c r="CC119" s="65"/>
      <c r="CD119" s="65"/>
      <c r="CE119" s="65"/>
      <c r="CF119" s="65"/>
      <c r="CG119" s="65"/>
      <c r="CH119" s="65"/>
      <c r="CI119" s="65"/>
      <c r="CJ119" s="65"/>
      <c r="CK119" s="65"/>
      <c r="CL119" s="65"/>
      <c r="CM119" s="65"/>
      <c r="CN119" s="65"/>
      <c r="CO119" s="65"/>
      <c r="CP119" s="65"/>
      <c r="CQ119" s="65"/>
      <c r="CR119" s="65"/>
      <c r="CS119" s="65"/>
      <c r="CT119" s="65"/>
      <c r="CU119" s="65"/>
      <c r="CV119" s="65"/>
      <c r="CW119" s="65"/>
      <c r="CX119" s="65"/>
      <c r="CY119" s="65"/>
      <c r="CZ119" s="65"/>
      <c r="DA119" s="65"/>
      <c r="DB119" s="65"/>
      <c r="DC119" s="65"/>
      <c r="DD119" s="65"/>
      <c r="DE119" s="65"/>
      <c r="DF119" s="65"/>
      <c r="DG119" s="65"/>
      <c r="DH119" s="65"/>
      <c r="DI119" s="65"/>
      <c r="DJ119" s="65"/>
    </row>
    <row r="120" spans="2:114" ht="16" thickBot="1" x14ac:dyDescent="0.25">
      <c r="B120" s="75" t="s">
        <v>453</v>
      </c>
      <c r="C120" s="379">
        <f>(CORREL(H119:AG119,H83:AG83))^2</f>
        <v>0.91322783084363413</v>
      </c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/>
      <c r="CI120" s="65"/>
      <c r="CJ120" s="65"/>
      <c r="CK120" s="65"/>
      <c r="CL120" s="65"/>
      <c r="CM120" s="65"/>
      <c r="CN120" s="65"/>
      <c r="CO120" s="65"/>
      <c r="CP120" s="65"/>
      <c r="CQ120" s="65"/>
      <c r="CR120" s="65"/>
      <c r="CS120" s="65"/>
      <c r="CT120" s="65"/>
      <c r="CU120" s="65"/>
      <c r="CV120" s="65"/>
      <c r="CW120" s="65"/>
      <c r="CX120" s="65"/>
      <c r="CY120" s="65"/>
      <c r="CZ120" s="65"/>
      <c r="DA120" s="65"/>
      <c r="DB120" s="65"/>
      <c r="DC120" s="65"/>
      <c r="DD120" s="65"/>
      <c r="DE120" s="65"/>
      <c r="DF120" s="65"/>
      <c r="DG120" s="65"/>
      <c r="DH120" s="65"/>
      <c r="DI120" s="65"/>
      <c r="DJ120" s="65"/>
    </row>
    <row r="123" spans="2:114" x14ac:dyDescent="0.2">
      <c r="B123" s="119"/>
      <c r="C123" s="119"/>
    </row>
    <row r="124" spans="2:114" x14ac:dyDescent="0.2">
      <c r="B124" s="119"/>
      <c r="C124" s="119"/>
    </row>
    <row r="125" spans="2:114" x14ac:dyDescent="0.2">
      <c r="B125" s="119"/>
      <c r="C125" s="119"/>
    </row>
    <row r="126" spans="2:114" x14ac:dyDescent="0.2">
      <c r="B126" s="119"/>
      <c r="C126" s="119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Tabelle16"/>
  <dimension ref="A1:DK123"/>
  <sheetViews>
    <sheetView zoomScale="80" zoomScaleNormal="80" workbookViewId="0">
      <pane xSplit="3" ySplit="2" topLeftCell="D3" activePane="bottomRight" state="frozen"/>
      <selection activeCell="B51" sqref="B51:B70"/>
      <selection pane="topRight" activeCell="B51" sqref="B51:B70"/>
      <selection pane="bottomLeft" activeCell="B51" sqref="B51:B70"/>
      <selection pane="bottomRight" activeCell="F86" sqref="F86"/>
    </sheetView>
  </sheetViews>
  <sheetFormatPr baseColWidth="10" defaultColWidth="11.5" defaultRowHeight="15" x14ac:dyDescent="0.2"/>
  <cols>
    <col min="1" max="1" width="5.6640625" style="9" bestFit="1" customWidth="1"/>
    <col min="2" max="2" width="54.33203125" style="2" bestFit="1" customWidth="1"/>
    <col min="3" max="3" width="14.5" style="5" bestFit="1" customWidth="1"/>
    <col min="4" max="33" width="8.6640625" bestFit="1" customWidth="1"/>
    <col min="34" max="90" width="6.5" bestFit="1" customWidth="1"/>
    <col min="91" max="114" width="7.6640625" bestFit="1" customWidth="1"/>
    <col min="115" max="115" width="44.1640625" style="390" bestFit="1" customWidth="1"/>
  </cols>
  <sheetData>
    <row r="1" spans="1:115" x14ac:dyDescent="0.2">
      <c r="A1" s="9" t="s">
        <v>62</v>
      </c>
    </row>
    <row r="2" spans="1:115" s="1" customFormat="1" x14ac:dyDescent="0.2">
      <c r="A2" s="9" t="s">
        <v>57</v>
      </c>
      <c r="B2" s="26" t="e">
        <f ca="1">MID(CELL("Dateiname",$B$2),FIND("]", CELL("Dateiname",$B$2))+1,31)&amp;" HI"</f>
        <v>#VALUE!</v>
      </c>
      <c r="C2" s="10" t="s">
        <v>1</v>
      </c>
      <c r="D2" s="11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s="9" t="s">
        <v>57</v>
      </c>
      <c r="B3" s="7" t="str">
        <f>'Data Non-Energy-Sector'!B82</f>
        <v>Autocatalyst</v>
      </c>
      <c r="C3" s="8" t="s">
        <v>2</v>
      </c>
      <c r="D3" s="80">
        <f>D101</f>
        <v>48.602994154495299</v>
      </c>
      <c r="E3" s="80">
        <f t="shared" ref="E3:BL7" si="51">E101</f>
        <v>50.05054788433489</v>
      </c>
      <c r="F3" s="80">
        <f t="shared" si="51"/>
        <v>50.805540997816763</v>
      </c>
      <c r="G3" s="80">
        <f t="shared" si="51"/>
        <v>51.708324279302047</v>
      </c>
      <c r="H3" s="80">
        <f t="shared" si="51"/>
        <v>52.479999912679887</v>
      </c>
      <c r="I3" s="80">
        <f t="shared" si="51"/>
        <v>61.251515064195047</v>
      </c>
      <c r="J3" s="80">
        <f t="shared" si="51"/>
        <v>63.60124991267989</v>
      </c>
      <c r="K3" s="80">
        <f t="shared" si="51"/>
        <v>69.250322493325058</v>
      </c>
      <c r="L3" s="80">
        <f t="shared" si="51"/>
        <v>67.841333246013221</v>
      </c>
      <c r="M3" s="80">
        <f t="shared" si="51"/>
        <v>81.236551636817822</v>
      </c>
      <c r="N3" s="80">
        <f t="shared" si="51"/>
        <v>77.167857055537041</v>
      </c>
      <c r="O3" s="80">
        <f t="shared" si="51"/>
        <v>82.607407318624126</v>
      </c>
      <c r="P3" s="80">
        <f t="shared" si="51"/>
        <v>98.652307602061242</v>
      </c>
      <c r="Q3" s="80">
        <f t="shared" si="51"/>
        <v>114.30799990829034</v>
      </c>
      <c r="R3" s="80">
        <f t="shared" si="51"/>
        <v>124.29833324016052</v>
      </c>
      <c r="S3" s="80">
        <f t="shared" si="51"/>
        <v>131.52086947058137</v>
      </c>
      <c r="T3" s="80">
        <f t="shared" si="51"/>
        <v>140.03363612582041</v>
      </c>
      <c r="U3" s="80">
        <f t="shared" si="51"/>
        <v>141.39142830701709</v>
      </c>
      <c r="V3" s="80">
        <f t="shared" si="51"/>
        <v>131.73299973551505</v>
      </c>
      <c r="W3" s="80">
        <f t="shared" si="51"/>
        <v>132.79684181582957</v>
      </c>
      <c r="X3" s="80">
        <f t="shared" si="51"/>
        <v>148.69333289536365</v>
      </c>
      <c r="Y3" s="80">
        <f t="shared" si="51"/>
        <v>159.89999975812972</v>
      </c>
      <c r="Z3" s="80">
        <f t="shared" si="51"/>
        <v>150.05999981170444</v>
      </c>
      <c r="AA3" s="80">
        <f t="shared" si="51"/>
        <v>150.05999994876439</v>
      </c>
      <c r="AB3" s="80">
        <f t="shared" si="51"/>
        <v>120.5399999549018</v>
      </c>
      <c r="AC3" s="80">
        <f t="shared" si="51"/>
        <v>154.97999991154549</v>
      </c>
      <c r="AD3" s="80">
        <f t="shared" si="51"/>
        <v>156.61141270881103</v>
      </c>
      <c r="AE3" s="80">
        <f t="shared" si="51"/>
        <v>163.15191196734156</v>
      </c>
      <c r="AF3" s="80">
        <f t="shared" si="51"/>
        <v>155.75277173953251</v>
      </c>
      <c r="AG3" s="80">
        <f t="shared" si="51"/>
        <v>147.53040298171675</v>
      </c>
      <c r="AH3" s="80">
        <f t="shared" si="51"/>
        <v>152.25137587713169</v>
      </c>
      <c r="AI3" s="80">
        <f t="shared" si="51"/>
        <v>157.12341990519991</v>
      </c>
      <c r="AJ3" s="80">
        <f t="shared" si="51"/>
        <v>162.1513693421663</v>
      </c>
      <c r="AK3" s="80">
        <f t="shared" si="51"/>
        <v>167.34021316111563</v>
      </c>
      <c r="AL3" s="80">
        <f t="shared" si="51"/>
        <v>172.69509998227133</v>
      </c>
      <c r="AM3" s="80">
        <f t="shared" si="51"/>
        <v>178.22134318170401</v>
      </c>
      <c r="AN3" s="80">
        <f t="shared" si="51"/>
        <v>183.92442616351855</v>
      </c>
      <c r="AO3" s="80">
        <f t="shared" si="51"/>
        <v>189.81000780075115</v>
      </c>
      <c r="AP3" s="80">
        <f t="shared" si="51"/>
        <v>195.8839280503752</v>
      </c>
      <c r="AQ3" s="80">
        <f t="shared" si="51"/>
        <v>202.15221374798722</v>
      </c>
      <c r="AR3" s="80">
        <f t="shared" si="51"/>
        <v>208.62108458792281</v>
      </c>
      <c r="AS3" s="80">
        <f t="shared" si="51"/>
        <v>215.29695929473635</v>
      </c>
      <c r="AT3" s="80">
        <f t="shared" si="51"/>
        <v>222.18646199216792</v>
      </c>
      <c r="AU3" s="80">
        <f t="shared" si="51"/>
        <v>229.29642877591729</v>
      </c>
      <c r="AV3" s="80">
        <f t="shared" si="51"/>
        <v>236.63391449674666</v>
      </c>
      <c r="AW3" s="80">
        <f t="shared" si="51"/>
        <v>244.20619976064256</v>
      </c>
      <c r="AX3" s="80">
        <f t="shared" si="51"/>
        <v>252.02079815298313</v>
      </c>
      <c r="AY3" s="80">
        <f t="shared" si="51"/>
        <v>260.08546369387858</v>
      </c>
      <c r="AZ3" s="80">
        <f t="shared" si="51"/>
        <v>268.40819853208268</v>
      </c>
      <c r="BA3" s="80">
        <f t="shared" si="51"/>
        <v>276.99726088510931</v>
      </c>
      <c r="BB3" s="80">
        <f t="shared" si="51"/>
        <v>285.86117323343279</v>
      </c>
      <c r="BC3" s="80">
        <f t="shared" si="51"/>
        <v>295.00873077690267</v>
      </c>
      <c r="BD3" s="80">
        <f t="shared" si="51"/>
        <v>304.44901016176357</v>
      </c>
      <c r="BE3" s="80">
        <f t="shared" si="51"/>
        <v>314.19137848693998</v>
      </c>
      <c r="BF3" s="80">
        <f t="shared" si="51"/>
        <v>324.24550259852208</v>
      </c>
      <c r="BG3" s="80">
        <f t="shared" si="51"/>
        <v>334.62135868167479</v>
      </c>
      <c r="BH3" s="80">
        <f t="shared" si="51"/>
        <v>345.32924215948839</v>
      </c>
      <c r="BI3" s="80">
        <f t="shared" si="51"/>
        <v>356.37977790859202</v>
      </c>
      <c r="BJ3" s="80">
        <f t="shared" si="51"/>
        <v>367.783930801667</v>
      </c>
      <c r="BK3" s="80">
        <f t="shared" si="51"/>
        <v>379.55301658732037</v>
      </c>
      <c r="BL3" s="80">
        <f t="shared" si="51"/>
        <v>391.69871311811465</v>
      </c>
      <c r="BM3" s="80">
        <f t="shared" ref="BM3:DJ8" si="52">BM101</f>
        <v>404.23307193789435</v>
      </c>
      <c r="BN3" s="80">
        <f t="shared" si="52"/>
        <v>417.168530239907</v>
      </c>
      <c r="BO3" s="80">
        <f t="shared" si="52"/>
        <v>430.51792320758403</v>
      </c>
      <c r="BP3" s="80">
        <f t="shared" si="52"/>
        <v>444.29449675022676</v>
      </c>
      <c r="BQ3" s="80">
        <f t="shared" si="52"/>
        <v>458.51192064623405</v>
      </c>
      <c r="BR3" s="80">
        <f t="shared" si="52"/>
        <v>473.18430210691355</v>
      </c>
      <c r="BS3" s="80">
        <f t="shared" si="52"/>
        <v>488.32619977433478</v>
      </c>
      <c r="BT3" s="80">
        <f t="shared" si="52"/>
        <v>503.95263816711349</v>
      </c>
      <c r="BU3" s="80">
        <f t="shared" si="52"/>
        <v>520.07912258846113</v>
      </c>
      <c r="BV3" s="80">
        <f t="shared" si="52"/>
        <v>536.72165451129194</v>
      </c>
      <c r="BW3" s="80">
        <f t="shared" si="52"/>
        <v>553.89674745565333</v>
      </c>
      <c r="BX3" s="80">
        <f t="shared" si="52"/>
        <v>571.62144337423422</v>
      </c>
      <c r="BY3" s="80">
        <f t="shared" si="52"/>
        <v>589.9133295622097</v>
      </c>
      <c r="BZ3" s="80">
        <f t="shared" si="52"/>
        <v>608.79055610820046</v>
      </c>
      <c r="CA3" s="80">
        <f t="shared" si="52"/>
        <v>628.27185390366287</v>
      </c>
      <c r="CB3" s="80">
        <f t="shared" si="52"/>
        <v>648.37655322858006</v>
      </c>
      <c r="CC3" s="80">
        <f t="shared" si="52"/>
        <v>669.12460293189463</v>
      </c>
      <c r="CD3" s="80">
        <f t="shared" si="52"/>
        <v>690.53659022571526</v>
      </c>
      <c r="CE3" s="80">
        <f t="shared" si="52"/>
        <v>712.63376111293815</v>
      </c>
      <c r="CF3" s="80">
        <f t="shared" si="52"/>
        <v>735.43804146855223</v>
      </c>
      <c r="CG3" s="80">
        <f t="shared" si="52"/>
        <v>758.97205879554588</v>
      </c>
      <c r="CH3" s="80">
        <f t="shared" si="52"/>
        <v>783.25916467700335</v>
      </c>
      <c r="CI3" s="80">
        <f t="shared" si="52"/>
        <v>808.32345794666753</v>
      </c>
      <c r="CJ3" s="80">
        <f t="shared" si="52"/>
        <v>834.18980860096087</v>
      </c>
      <c r="CK3" s="80">
        <f t="shared" si="52"/>
        <v>860.88388247619162</v>
      </c>
      <c r="CL3" s="80">
        <f t="shared" si="52"/>
        <v>888.43216671542973</v>
      </c>
      <c r="CM3" s="80">
        <f t="shared" si="52"/>
        <v>916.86199605032346</v>
      </c>
      <c r="CN3" s="80">
        <f t="shared" si="52"/>
        <v>946.20157992393388</v>
      </c>
      <c r="CO3" s="80">
        <f t="shared" si="52"/>
        <v>976.48003048149974</v>
      </c>
      <c r="CP3" s="80">
        <f t="shared" si="52"/>
        <v>1007.7273914569078</v>
      </c>
      <c r="CQ3" s="80">
        <f t="shared" si="52"/>
        <v>1039.9746679835289</v>
      </c>
      <c r="CR3" s="80">
        <f t="shared" si="52"/>
        <v>1073.2538573590018</v>
      </c>
      <c r="CS3" s="80">
        <f t="shared" si="52"/>
        <v>1107.59798079449</v>
      </c>
      <c r="CT3" s="80">
        <f t="shared" si="52"/>
        <v>1143.0411161799136</v>
      </c>
      <c r="CU3" s="80">
        <f t="shared" si="52"/>
        <v>1179.6184318976709</v>
      </c>
      <c r="CV3" s="80">
        <f t="shared" si="52"/>
        <v>1217.3662217183964</v>
      </c>
      <c r="CW3" s="80">
        <f t="shared" si="52"/>
        <v>1256.3219408133853</v>
      </c>
      <c r="CX3" s="80">
        <f t="shared" si="52"/>
        <v>1296.5242429194136</v>
      </c>
      <c r="CY3" s="80">
        <f t="shared" si="52"/>
        <v>1338.013018692835</v>
      </c>
      <c r="CZ3" s="80">
        <f t="shared" si="52"/>
        <v>1380.8294352910057</v>
      </c>
      <c r="DA3" s="80">
        <f t="shared" si="52"/>
        <v>1425.0159772203178</v>
      </c>
      <c r="DB3" s="80">
        <f t="shared" si="52"/>
        <v>1470.616488491368</v>
      </c>
      <c r="DC3" s="80">
        <f t="shared" si="52"/>
        <v>1517.6762161230918</v>
      </c>
      <c r="DD3" s="80">
        <f t="shared" si="52"/>
        <v>1566.2418550390307</v>
      </c>
      <c r="DE3" s="80">
        <f t="shared" si="52"/>
        <v>1616.3615944002797</v>
      </c>
      <c r="DF3" s="80">
        <f t="shared" si="52"/>
        <v>1668.0851654210887</v>
      </c>
      <c r="DG3" s="80">
        <f t="shared" si="52"/>
        <v>1721.4638907145636</v>
      </c>
      <c r="DH3" s="80">
        <f t="shared" si="52"/>
        <v>1776.5507352174297</v>
      </c>
      <c r="DI3" s="80">
        <f t="shared" si="52"/>
        <v>1833.4003587443876</v>
      </c>
      <c r="DJ3" s="80">
        <f t="shared" si="52"/>
        <v>1892.0691702242082</v>
      </c>
    </row>
    <row r="4" spans="1:115" x14ac:dyDescent="0.2">
      <c r="A4" s="9" t="s">
        <v>57</v>
      </c>
      <c r="B4" s="7" t="str">
        <f>'Data Non-Energy-Sector'!B83</f>
        <v>Jewellery</v>
      </c>
      <c r="C4" s="8" t="s">
        <v>2</v>
      </c>
      <c r="D4" s="80">
        <f t="shared" ref="D4:S11" si="53">D102</f>
        <v>39.119483099959638</v>
      </c>
      <c r="E4" s="80">
        <f t="shared" si="53"/>
        <v>40.284587321537842</v>
      </c>
      <c r="F4" s="80">
        <f t="shared" si="53"/>
        <v>40.892264705559839</v>
      </c>
      <c r="G4" s="80">
        <f t="shared" si="53"/>
        <v>41.61889515163336</v>
      </c>
      <c r="H4" s="80">
        <f t="shared" si="53"/>
        <v>42.23999992971796</v>
      </c>
      <c r="I4" s="80">
        <f t="shared" si="53"/>
        <v>49.29999992971797</v>
      </c>
      <c r="J4" s="80">
        <f t="shared" si="53"/>
        <v>51.191249929717969</v>
      </c>
      <c r="K4" s="80">
        <f t="shared" si="53"/>
        <v>55.738064445847002</v>
      </c>
      <c r="L4" s="80">
        <f t="shared" si="53"/>
        <v>54.603999929717972</v>
      </c>
      <c r="M4" s="80">
        <f t="shared" si="53"/>
        <v>65.385517171097277</v>
      </c>
      <c r="N4" s="80">
        <f t="shared" si="53"/>
        <v>62.110714215432253</v>
      </c>
      <c r="O4" s="80">
        <f t="shared" si="53"/>
        <v>66.488888817429171</v>
      </c>
      <c r="P4" s="80">
        <f t="shared" si="53"/>
        <v>79.403076850439533</v>
      </c>
      <c r="Q4" s="80">
        <f t="shared" si="53"/>
        <v>92.003999926184918</v>
      </c>
      <c r="R4" s="80">
        <f t="shared" si="53"/>
        <v>100.04499992500725</v>
      </c>
      <c r="S4" s="80">
        <f t="shared" si="53"/>
        <v>105.85826079339476</v>
      </c>
      <c r="T4" s="80">
        <f t="shared" si="51"/>
        <v>112.70999980858718</v>
      </c>
      <c r="U4" s="80">
        <f t="shared" si="51"/>
        <v>113.80285693003816</v>
      </c>
      <c r="V4" s="80">
        <f t="shared" si="51"/>
        <v>106.02899978712189</v>
      </c>
      <c r="W4" s="80">
        <f t="shared" si="51"/>
        <v>106.885262924936</v>
      </c>
      <c r="X4" s="80">
        <f t="shared" si="51"/>
        <v>119.67999964748782</v>
      </c>
      <c r="Y4" s="80">
        <f t="shared" si="51"/>
        <v>128.69999980532393</v>
      </c>
      <c r="Z4" s="80">
        <f t="shared" si="51"/>
        <v>120.77999984844506</v>
      </c>
      <c r="AA4" s="80">
        <f t="shared" si="51"/>
        <v>120.77999995876158</v>
      </c>
      <c r="AB4" s="80">
        <f t="shared" si="51"/>
        <v>97.019999963701451</v>
      </c>
      <c r="AC4" s="80">
        <f t="shared" si="51"/>
        <v>124.73999992880491</v>
      </c>
      <c r="AD4" s="80">
        <f t="shared" si="51"/>
        <v>126.05308827782353</v>
      </c>
      <c r="AE4" s="80">
        <f t="shared" si="51"/>
        <v>131.31739255907982</v>
      </c>
      <c r="AF4" s="80">
        <f t="shared" si="51"/>
        <v>125.36198700986765</v>
      </c>
      <c r="AG4" s="80">
        <f t="shared" si="51"/>
        <v>118.74398288772323</v>
      </c>
      <c r="AH4" s="80">
        <f t="shared" si="51"/>
        <v>122.54379034013039</v>
      </c>
      <c r="AI4" s="80">
        <f t="shared" si="51"/>
        <v>126.46519163101456</v>
      </c>
      <c r="AJ4" s="80">
        <f t="shared" si="51"/>
        <v>130.51207776320703</v>
      </c>
      <c r="AK4" s="80">
        <f t="shared" si="51"/>
        <v>134.68846425162965</v>
      </c>
      <c r="AL4" s="80">
        <f t="shared" si="51"/>
        <v>138.9984951076818</v>
      </c>
      <c r="AM4" s="80">
        <f t="shared" si="51"/>
        <v>143.44644695112763</v>
      </c>
      <c r="AN4" s="80">
        <f t="shared" si="51"/>
        <v>148.03673325356371</v>
      </c>
      <c r="AO4" s="80">
        <f t="shared" si="51"/>
        <v>152.77390871767776</v>
      </c>
      <c r="AP4" s="80">
        <f t="shared" si="51"/>
        <v>157.66267379664345</v>
      </c>
      <c r="AQ4" s="80">
        <f t="shared" si="51"/>
        <v>162.70787935813604</v>
      </c>
      <c r="AR4" s="80">
        <f t="shared" si="51"/>
        <v>167.91453149759639</v>
      </c>
      <c r="AS4" s="80">
        <f t="shared" si="51"/>
        <v>173.28779650551948</v>
      </c>
      <c r="AT4" s="80">
        <f t="shared" si="51"/>
        <v>178.8330059936961</v>
      </c>
      <c r="AU4" s="80">
        <f t="shared" si="51"/>
        <v>184.55566218549438</v>
      </c>
      <c r="AV4" s="80">
        <f t="shared" si="51"/>
        <v>190.46144337543021</v>
      </c>
      <c r="AW4" s="80">
        <f t="shared" si="51"/>
        <v>196.55620956344399</v>
      </c>
      <c r="AX4" s="80">
        <f t="shared" si="51"/>
        <v>202.8460082694742</v>
      </c>
      <c r="AY4" s="80">
        <f t="shared" si="51"/>
        <v>209.33708053409737</v>
      </c>
      <c r="AZ4" s="80">
        <f t="shared" si="51"/>
        <v>216.03586711118848</v>
      </c>
      <c r="BA4" s="80">
        <f t="shared" si="51"/>
        <v>222.94901485874652</v>
      </c>
      <c r="BB4" s="80">
        <f t="shared" si="51"/>
        <v>230.08338333422643</v>
      </c>
      <c r="BC4" s="80">
        <f t="shared" si="51"/>
        <v>237.44605160092169</v>
      </c>
      <c r="BD4" s="80">
        <f t="shared" si="51"/>
        <v>245.0443252521512</v>
      </c>
      <c r="BE4" s="80">
        <f t="shared" si="51"/>
        <v>252.88574366022004</v>
      </c>
      <c r="BF4" s="80">
        <f t="shared" si="51"/>
        <v>260.9780874573471</v>
      </c>
      <c r="BG4" s="80">
        <f t="shared" si="51"/>
        <v>269.32938625598223</v>
      </c>
      <c r="BH4" s="80">
        <f t="shared" si="51"/>
        <v>277.94792661617367</v>
      </c>
      <c r="BI4" s="80">
        <f t="shared" si="51"/>
        <v>286.84226026789122</v>
      </c>
      <c r="BJ4" s="80">
        <f t="shared" si="51"/>
        <v>296.02121259646373</v>
      </c>
      <c r="BK4" s="80">
        <f t="shared" si="51"/>
        <v>305.49389139955059</v>
      </c>
      <c r="BL4" s="80">
        <f t="shared" si="51"/>
        <v>315.26969592433625</v>
      </c>
      <c r="BM4" s="80">
        <f t="shared" si="52"/>
        <v>325.35832619391499</v>
      </c>
      <c r="BN4" s="80">
        <f t="shared" si="52"/>
        <v>335.7697926321203</v>
      </c>
      <c r="BO4" s="80">
        <f t="shared" si="52"/>
        <v>346.51442599634817</v>
      </c>
      <c r="BP4" s="80">
        <f t="shared" si="52"/>
        <v>357.60288762823131</v>
      </c>
      <c r="BQ4" s="80">
        <f t="shared" si="52"/>
        <v>369.04618003233475</v>
      </c>
      <c r="BR4" s="80">
        <f t="shared" si="52"/>
        <v>380.85565779336946</v>
      </c>
      <c r="BS4" s="80">
        <f t="shared" si="52"/>
        <v>393.04303884275731</v>
      </c>
      <c r="BT4" s="80">
        <f t="shared" si="52"/>
        <v>405.62041608572554</v>
      </c>
      <c r="BU4" s="80">
        <f t="shared" si="52"/>
        <v>418.60026940046879</v>
      </c>
      <c r="BV4" s="80">
        <f t="shared" si="52"/>
        <v>431.99547802128382</v>
      </c>
      <c r="BW4" s="80">
        <f t="shared" si="52"/>
        <v>445.81933331796489</v>
      </c>
      <c r="BX4" s="80">
        <f t="shared" si="52"/>
        <v>460.08555198413978</v>
      </c>
      <c r="BY4" s="80">
        <f t="shared" si="52"/>
        <v>474.80828964763225</v>
      </c>
      <c r="BZ4" s="80">
        <f t="shared" si="52"/>
        <v>490.00215491635652</v>
      </c>
      <c r="CA4" s="80">
        <f t="shared" si="52"/>
        <v>505.68222387367996</v>
      </c>
      <c r="CB4" s="80">
        <f t="shared" si="52"/>
        <v>521.86405503763774</v>
      </c>
      <c r="CC4" s="80">
        <f t="shared" si="52"/>
        <v>538.5637047988422</v>
      </c>
      <c r="CD4" s="80">
        <f t="shared" si="52"/>
        <v>555.79774335240518</v>
      </c>
      <c r="CE4" s="80">
        <f t="shared" si="52"/>
        <v>573.58327113968221</v>
      </c>
      <c r="CF4" s="80">
        <f t="shared" si="52"/>
        <v>591.93793581615205</v>
      </c>
      <c r="CG4" s="80">
        <f t="shared" si="52"/>
        <v>610.87994976226889</v>
      </c>
      <c r="CH4" s="80">
        <f t="shared" si="52"/>
        <v>630.42810815466146</v>
      </c>
      <c r="CI4" s="80">
        <f t="shared" si="52"/>
        <v>650.6018076156106</v>
      </c>
      <c r="CJ4" s="80">
        <f t="shared" si="52"/>
        <v>671.42106545931017</v>
      </c>
      <c r="CK4" s="80">
        <f t="shared" si="52"/>
        <v>692.90653955400808</v>
      </c>
      <c r="CL4" s="80">
        <f t="shared" si="52"/>
        <v>715.07954881973637</v>
      </c>
      <c r="CM4" s="80">
        <f t="shared" si="52"/>
        <v>737.96209438196797</v>
      </c>
      <c r="CN4" s="80">
        <f t="shared" si="52"/>
        <v>761.57688140219102</v>
      </c>
      <c r="CO4" s="80">
        <f t="shared" si="52"/>
        <v>785.94734160706116</v>
      </c>
      <c r="CP4" s="80">
        <f t="shared" si="52"/>
        <v>811.09765653848717</v>
      </c>
      <c r="CQ4" s="80">
        <f t="shared" si="52"/>
        <v>837.05278154771884</v>
      </c>
      <c r="CR4" s="80">
        <f t="shared" si="52"/>
        <v>863.83847055724584</v>
      </c>
      <c r="CS4" s="80">
        <f t="shared" si="52"/>
        <v>891.48130161507777</v>
      </c>
      <c r="CT4" s="80">
        <f t="shared" si="52"/>
        <v>920.00870326676034</v>
      </c>
      <c r="CU4" s="80">
        <f t="shared" si="52"/>
        <v>949.44898177129664</v>
      </c>
      <c r="CV4" s="80">
        <f t="shared" si="52"/>
        <v>979.83134918797816</v>
      </c>
      <c r="CW4" s="80">
        <f t="shared" si="52"/>
        <v>1011.1859523619935</v>
      </c>
      <c r="CX4" s="80">
        <f t="shared" si="52"/>
        <v>1043.5439028375772</v>
      </c>
      <c r="CY4" s="80">
        <f t="shared" si="52"/>
        <v>1076.9373077283797</v>
      </c>
      <c r="CZ4" s="80">
        <f t="shared" si="52"/>
        <v>1111.3993015756878</v>
      </c>
      <c r="DA4" s="80">
        <f t="shared" si="52"/>
        <v>1146.9640792261098</v>
      </c>
      <c r="DB4" s="80">
        <f t="shared" si="52"/>
        <v>1183.6669297613453</v>
      </c>
      <c r="DC4" s="80">
        <f t="shared" si="52"/>
        <v>1221.5442715137083</v>
      </c>
      <c r="DD4" s="80">
        <f t="shared" si="52"/>
        <v>1260.6336882021469</v>
      </c>
      <c r="DE4" s="80">
        <f t="shared" si="52"/>
        <v>1300.9739662246157</v>
      </c>
      <c r="DF4" s="80">
        <f t="shared" si="52"/>
        <v>1342.6051331438034</v>
      </c>
      <c r="DG4" s="80">
        <f t="shared" si="52"/>
        <v>1385.5684974044052</v>
      </c>
      <c r="DH4" s="80">
        <f t="shared" si="52"/>
        <v>1429.9066893213462</v>
      </c>
      <c r="DI4" s="80">
        <f t="shared" si="52"/>
        <v>1475.6637033796294</v>
      </c>
      <c r="DJ4" s="80">
        <f t="shared" si="52"/>
        <v>1522.8849418877776</v>
      </c>
    </row>
    <row r="5" spans="1:115" x14ac:dyDescent="0.2">
      <c r="A5" s="9" t="s">
        <v>57</v>
      </c>
      <c r="B5" s="7" t="str">
        <f>'Data Non-Energy-Sector'!B84</f>
        <v>Chemical</v>
      </c>
      <c r="C5" s="8" t="s">
        <v>2</v>
      </c>
      <c r="D5" s="80">
        <f t="shared" si="53"/>
        <v>8.2980721727187117</v>
      </c>
      <c r="E5" s="80">
        <f t="shared" si="51"/>
        <v>8.5452154924474204</v>
      </c>
      <c r="F5" s="80">
        <f t="shared" si="51"/>
        <v>8.6741167557248158</v>
      </c>
      <c r="G5" s="80">
        <f t="shared" si="51"/>
        <v>8.8282504867101075</v>
      </c>
      <c r="H5" s="80">
        <f t="shared" si="51"/>
        <v>8.9599999850916898</v>
      </c>
      <c r="I5" s="80">
        <f t="shared" si="51"/>
        <v>10.45757574266745</v>
      </c>
      <c r="J5" s="80">
        <f t="shared" si="51"/>
        <v>10.858749985091691</v>
      </c>
      <c r="K5" s="80">
        <f t="shared" si="51"/>
        <v>11.823225791543305</v>
      </c>
      <c r="L5" s="80">
        <f t="shared" si="51"/>
        <v>11.582666651758357</v>
      </c>
      <c r="M5" s="80">
        <f t="shared" si="51"/>
        <v>13.869655157505484</v>
      </c>
      <c r="N5" s="80">
        <f t="shared" si="51"/>
        <v>13.174999985091691</v>
      </c>
      <c r="O5" s="80">
        <f t="shared" si="51"/>
        <v>14.103703688545584</v>
      </c>
      <c r="P5" s="80">
        <f t="shared" si="51"/>
        <v>16.843076907668994</v>
      </c>
      <c r="Q5" s="80">
        <f t="shared" si="51"/>
        <v>19.515999984342255</v>
      </c>
      <c r="R5" s="80">
        <f t="shared" si="51"/>
        <v>21.221666650759115</v>
      </c>
      <c r="S5" s="80">
        <f t="shared" si="51"/>
        <v>22.454782592538283</v>
      </c>
      <c r="T5" s="80">
        <f t="shared" si="51"/>
        <v>23.908181777579099</v>
      </c>
      <c r="U5" s="80">
        <f t="shared" si="51"/>
        <v>24.139999954856581</v>
      </c>
      <c r="V5" s="80">
        <f t="shared" si="51"/>
        <v>22.490999954844039</v>
      </c>
      <c r="W5" s="80">
        <f t="shared" si="51"/>
        <v>22.672631529531881</v>
      </c>
      <c r="X5" s="80">
        <f t="shared" si="51"/>
        <v>25.386666591891359</v>
      </c>
      <c r="Y5" s="80">
        <f t="shared" si="51"/>
        <v>27.299999958705079</v>
      </c>
      <c r="Z5" s="80">
        <f t="shared" si="51"/>
        <v>25.619999967851982</v>
      </c>
      <c r="AA5" s="80">
        <f t="shared" si="51"/>
        <v>25.61999999125246</v>
      </c>
      <c r="AB5" s="80">
        <f t="shared" si="51"/>
        <v>20.579999992300309</v>
      </c>
      <c r="AC5" s="80">
        <f t="shared" si="51"/>
        <v>26.459999984898012</v>
      </c>
      <c r="AD5" s="80">
        <f t="shared" si="51"/>
        <v>26.738533877114087</v>
      </c>
      <c r="AE5" s="80">
        <f t="shared" si="51"/>
        <v>27.855204482229052</v>
      </c>
      <c r="AF5" s="80">
        <f t="shared" si="51"/>
        <v>26.591936638456776</v>
      </c>
      <c r="AG5" s="80">
        <f t="shared" si="51"/>
        <v>25.188117582244324</v>
      </c>
      <c r="AH5" s="80">
        <f t="shared" si="51"/>
        <v>25.994137344876144</v>
      </c>
      <c r="AI5" s="80">
        <f t="shared" si="51"/>
        <v>26.825949739912183</v>
      </c>
      <c r="AJ5" s="80">
        <f t="shared" si="51"/>
        <v>27.684380131589375</v>
      </c>
      <c r="AK5" s="80">
        <f t="shared" si="51"/>
        <v>28.570280295800234</v>
      </c>
      <c r="AL5" s="80">
        <f t="shared" si="51"/>
        <v>29.484529265265842</v>
      </c>
      <c r="AM5" s="80">
        <f t="shared" si="51"/>
        <v>30.42803420175435</v>
      </c>
      <c r="AN5" s="80">
        <f t="shared" si="51"/>
        <v>31.401731296210489</v>
      </c>
      <c r="AO5" s="80">
        <f t="shared" si="51"/>
        <v>32.406586697689228</v>
      </c>
      <c r="AP5" s="80">
        <f t="shared" si="51"/>
        <v>33.443597472015284</v>
      </c>
      <c r="AQ5" s="80">
        <f t="shared" si="51"/>
        <v>34.513792591119774</v>
      </c>
      <c r="AR5" s="80">
        <f t="shared" si="51"/>
        <v>35.61823395403561</v>
      </c>
      <c r="AS5" s="80">
        <f t="shared" si="51"/>
        <v>36.75801744056475</v>
      </c>
      <c r="AT5" s="80">
        <f t="shared" si="51"/>
        <v>37.934273998662825</v>
      </c>
      <c r="AU5" s="80">
        <f t="shared" si="51"/>
        <v>39.148170766620034</v>
      </c>
      <c r="AV5" s="80">
        <f t="shared" si="51"/>
        <v>40.400912231151878</v>
      </c>
      <c r="AW5" s="80">
        <f t="shared" si="51"/>
        <v>41.69374142254874</v>
      </c>
      <c r="AX5" s="80">
        <f t="shared" si="51"/>
        <v>43.027941148070298</v>
      </c>
      <c r="AY5" s="80">
        <f t="shared" si="51"/>
        <v>44.404835264808547</v>
      </c>
      <c r="AZ5" s="80">
        <f t="shared" si="51"/>
        <v>45.82578999328242</v>
      </c>
      <c r="BA5" s="80">
        <f t="shared" si="51"/>
        <v>47.292215273067455</v>
      </c>
      <c r="BB5" s="80">
        <f t="shared" si="51"/>
        <v>48.805566161805615</v>
      </c>
      <c r="BC5" s="80">
        <f t="shared" si="51"/>
        <v>50.367344278983396</v>
      </c>
      <c r="BD5" s="80">
        <f t="shared" si="51"/>
        <v>51.979099295910864</v>
      </c>
      <c r="BE5" s="80">
        <f t="shared" si="51"/>
        <v>53.64243047338001</v>
      </c>
      <c r="BF5" s="80">
        <f t="shared" si="51"/>
        <v>55.358988248528171</v>
      </c>
      <c r="BG5" s="80">
        <f t="shared" si="51"/>
        <v>57.130475872481071</v>
      </c>
      <c r="BH5" s="80">
        <f t="shared" si="51"/>
        <v>58.958651100400466</v>
      </c>
      <c r="BI5" s="80">
        <f t="shared" si="51"/>
        <v>60.845327935613284</v>
      </c>
      <c r="BJ5" s="80">
        <f t="shared" si="51"/>
        <v>62.792378429552912</v>
      </c>
      <c r="BK5" s="80">
        <f t="shared" si="51"/>
        <v>64.801734539298607</v>
      </c>
      <c r="BL5" s="80">
        <f t="shared" si="51"/>
        <v>66.87539004455617</v>
      </c>
      <c r="BM5" s="80">
        <f t="shared" si="52"/>
        <v>69.015402525981969</v>
      </c>
      <c r="BN5" s="80">
        <f t="shared" si="52"/>
        <v>71.223895406813398</v>
      </c>
      <c r="BO5" s="80">
        <f t="shared" si="52"/>
        <v>73.503060059831427</v>
      </c>
      <c r="BP5" s="80">
        <f t="shared" si="52"/>
        <v>75.855157981746032</v>
      </c>
      <c r="BQ5" s="80">
        <f t="shared" si="52"/>
        <v>78.282523037161909</v>
      </c>
      <c r="BR5" s="80">
        <f t="shared" si="52"/>
        <v>80.787563774351085</v>
      </c>
      <c r="BS5" s="80">
        <f t="shared" si="52"/>
        <v>83.372765815130322</v>
      </c>
      <c r="BT5" s="80">
        <f t="shared" si="52"/>
        <v>86.040694321214488</v>
      </c>
      <c r="BU5" s="80">
        <f t="shared" si="52"/>
        <v>88.793996539493349</v>
      </c>
      <c r="BV5" s="80">
        <f t="shared" si="52"/>
        <v>91.635404428757141</v>
      </c>
      <c r="BW5" s="80">
        <f t="shared" si="52"/>
        <v>94.567737370477374</v>
      </c>
      <c r="BX5" s="80">
        <f t="shared" si="52"/>
        <v>97.593904966332659</v>
      </c>
      <c r="BY5" s="80">
        <f t="shared" si="52"/>
        <v>100.71690992525531</v>
      </c>
      <c r="BZ5" s="80">
        <f t="shared" si="52"/>
        <v>103.93985104286348</v>
      </c>
      <c r="CA5" s="80">
        <f t="shared" si="52"/>
        <v>107.26592627623512</v>
      </c>
      <c r="CB5" s="80">
        <f t="shared" si="52"/>
        <v>110.69843591707465</v>
      </c>
      <c r="CC5" s="80">
        <f t="shared" si="52"/>
        <v>114.24078586642104</v>
      </c>
      <c r="CD5" s="80">
        <f t="shared" si="52"/>
        <v>117.89649101414651</v>
      </c>
      <c r="CE5" s="80">
        <f t="shared" si="52"/>
        <v>121.6691787265992</v>
      </c>
      <c r="CF5" s="80">
        <f t="shared" si="52"/>
        <v>125.56259244585037</v>
      </c>
      <c r="CG5" s="80">
        <f t="shared" si="52"/>
        <v>129.58059540411759</v>
      </c>
      <c r="CH5" s="80">
        <f t="shared" si="52"/>
        <v>133.72717445704936</v>
      </c>
      <c r="CI5" s="80">
        <f t="shared" si="52"/>
        <v>138.00644403967493</v>
      </c>
      <c r="CJ5" s="80">
        <f t="shared" si="52"/>
        <v>142.42265024894454</v>
      </c>
      <c r="CK5" s="80">
        <f t="shared" si="52"/>
        <v>146.98017505691075</v>
      </c>
      <c r="CL5" s="80">
        <f t="shared" si="52"/>
        <v>151.68354065873191</v>
      </c>
      <c r="CM5" s="80">
        <f t="shared" si="52"/>
        <v>156.53741395981135</v>
      </c>
      <c r="CN5" s="80">
        <f t="shared" si="52"/>
        <v>161.54661120652531</v>
      </c>
      <c r="CO5" s="80">
        <f t="shared" si="52"/>
        <v>166.71610276513414</v>
      </c>
      <c r="CP5" s="80">
        <f t="shared" si="52"/>
        <v>172.05101805361844</v>
      </c>
      <c r="CQ5" s="80">
        <f t="shared" si="52"/>
        <v>177.55665063133424</v>
      </c>
      <c r="CR5" s="80">
        <f t="shared" si="52"/>
        <v>183.23846345153694</v>
      </c>
      <c r="CS5" s="80">
        <f t="shared" si="52"/>
        <v>189.10209428198613</v>
      </c>
      <c r="CT5" s="80">
        <f t="shared" si="52"/>
        <v>195.15336129900967</v>
      </c>
      <c r="CU5" s="80">
        <f t="shared" si="52"/>
        <v>201.39826886057799</v>
      </c>
      <c r="CV5" s="80">
        <f t="shared" si="52"/>
        <v>207.8430134641165</v>
      </c>
      <c r="CW5" s="80">
        <f t="shared" si="52"/>
        <v>214.49398989496822</v>
      </c>
      <c r="CX5" s="80">
        <f t="shared" si="52"/>
        <v>221.35779757160722</v>
      </c>
      <c r="CY5" s="80">
        <f t="shared" si="52"/>
        <v>228.44124709389865</v>
      </c>
      <c r="CZ5" s="80">
        <f t="shared" si="52"/>
        <v>235.75136700090343</v>
      </c>
      <c r="DA5" s="80">
        <f t="shared" si="52"/>
        <v>243.29541074493235</v>
      </c>
      <c r="DB5" s="80">
        <f t="shared" si="52"/>
        <v>251.08086388877021</v>
      </c>
      <c r="DC5" s="80">
        <f t="shared" si="52"/>
        <v>259.11545153321089</v>
      </c>
      <c r="DD5" s="80">
        <f t="shared" si="52"/>
        <v>267.40714598227362</v>
      </c>
      <c r="DE5" s="80">
        <f t="shared" si="52"/>
        <v>275.96417465370638</v>
      </c>
      <c r="DF5" s="80">
        <f t="shared" si="52"/>
        <v>284.79502824262499</v>
      </c>
      <c r="DG5" s="80">
        <f t="shared" si="52"/>
        <v>293.908469146389</v>
      </c>
      <c r="DH5" s="80">
        <f t="shared" si="52"/>
        <v>303.31354015907345</v>
      </c>
      <c r="DI5" s="80">
        <f t="shared" si="52"/>
        <v>313.01957344416383</v>
      </c>
      <c r="DJ5" s="80">
        <f t="shared" si="52"/>
        <v>323.03619979437707</v>
      </c>
    </row>
    <row r="6" spans="1:115" x14ac:dyDescent="0.2">
      <c r="A6" s="9" t="s">
        <v>57</v>
      </c>
      <c r="B6" s="7" t="str">
        <f>'Data Non-Energy-Sector'!B85</f>
        <v>Investement</v>
      </c>
      <c r="C6" s="8" t="s">
        <v>2</v>
      </c>
      <c r="D6" s="80">
        <f t="shared" si="53"/>
        <v>5.9271944090847937</v>
      </c>
      <c r="E6" s="80">
        <f t="shared" si="51"/>
        <v>6.1037253517481576</v>
      </c>
      <c r="F6" s="80">
        <f t="shared" si="51"/>
        <v>6.1957976826605821</v>
      </c>
      <c r="G6" s="80">
        <f t="shared" si="51"/>
        <v>6.3058932047929339</v>
      </c>
      <c r="H6" s="80">
        <f t="shared" si="51"/>
        <v>6.3999999893512065</v>
      </c>
      <c r="I6" s="80">
        <f t="shared" si="51"/>
        <v>7.4696969590481777</v>
      </c>
      <c r="J6" s="80">
        <f t="shared" si="51"/>
        <v>7.7562499893512076</v>
      </c>
      <c r="K6" s="80">
        <f t="shared" si="51"/>
        <v>8.4451612796737887</v>
      </c>
      <c r="L6" s="80">
        <f t="shared" si="51"/>
        <v>8.2733333226845414</v>
      </c>
      <c r="M6" s="80">
        <f t="shared" si="51"/>
        <v>9.906896541075346</v>
      </c>
      <c r="N6" s="80">
        <f t="shared" si="51"/>
        <v>9.4107142750654926</v>
      </c>
      <c r="O6" s="80">
        <f t="shared" si="51"/>
        <v>10.074074063246846</v>
      </c>
      <c r="P6" s="80">
        <f t="shared" si="51"/>
        <v>12.030769219763567</v>
      </c>
      <c r="Q6" s="80">
        <f t="shared" si="51"/>
        <v>13.939999988815897</v>
      </c>
      <c r="R6" s="80">
        <f t="shared" si="51"/>
        <v>15.158333321970796</v>
      </c>
      <c r="S6" s="80">
        <f t="shared" si="51"/>
        <v>16.03913042324163</v>
      </c>
      <c r="T6" s="80">
        <f t="shared" si="51"/>
        <v>17.077272698270786</v>
      </c>
      <c r="U6" s="80">
        <f t="shared" si="51"/>
        <v>17.242857110611844</v>
      </c>
      <c r="V6" s="80">
        <f t="shared" si="51"/>
        <v>16.064999967745742</v>
      </c>
      <c r="W6" s="80">
        <f t="shared" si="51"/>
        <v>16.194736806808486</v>
      </c>
      <c r="X6" s="80">
        <f t="shared" si="51"/>
        <v>18.133333279922397</v>
      </c>
      <c r="Y6" s="80">
        <f t="shared" si="51"/>
        <v>19.499999970503627</v>
      </c>
      <c r="Z6" s="80">
        <f t="shared" si="51"/>
        <v>18.299999977037128</v>
      </c>
      <c r="AA6" s="80">
        <f t="shared" si="51"/>
        <v>18.299999993751754</v>
      </c>
      <c r="AB6" s="80">
        <f t="shared" si="51"/>
        <v>14.699999994500221</v>
      </c>
      <c r="AC6" s="80">
        <f t="shared" si="51"/>
        <v>18.899999989212866</v>
      </c>
      <c r="AD6" s="80">
        <f t="shared" si="51"/>
        <v>19.098952769367202</v>
      </c>
      <c r="AE6" s="80">
        <f t="shared" si="51"/>
        <v>19.896574630163609</v>
      </c>
      <c r="AF6" s="80">
        <f t="shared" si="51"/>
        <v>18.994240456040554</v>
      </c>
      <c r="AG6" s="80">
        <f t="shared" si="51"/>
        <v>17.991512558745946</v>
      </c>
      <c r="AH6" s="80">
        <f t="shared" si="51"/>
        <v>18.567240960625817</v>
      </c>
      <c r="AI6" s="80">
        <f t="shared" si="51"/>
        <v>19.161392671365842</v>
      </c>
      <c r="AJ6" s="80">
        <f t="shared" si="51"/>
        <v>19.774557236849549</v>
      </c>
      <c r="AK6" s="80">
        <f t="shared" si="51"/>
        <v>20.407343068428737</v>
      </c>
      <c r="AL6" s="80">
        <f t="shared" si="51"/>
        <v>21.060378046618457</v>
      </c>
      <c r="AM6" s="80">
        <f t="shared" si="51"/>
        <v>21.734310144110246</v>
      </c>
      <c r="AN6" s="80">
        <f t="shared" si="51"/>
        <v>22.429808068721776</v>
      </c>
      <c r="AO6" s="80">
        <f t="shared" si="51"/>
        <v>23.147561926920872</v>
      </c>
      <c r="AP6" s="80">
        <f t="shared" si="51"/>
        <v>23.888283908582341</v>
      </c>
      <c r="AQ6" s="80">
        <f t="shared" si="51"/>
        <v>24.652708993656976</v>
      </c>
      <c r="AR6" s="80">
        <f t="shared" si="51"/>
        <v>25.441595681454</v>
      </c>
      <c r="AS6" s="80">
        <f t="shared" si="51"/>
        <v>26.255726743260528</v>
      </c>
      <c r="AT6" s="80">
        <f t="shared" si="51"/>
        <v>27.095909999044867</v>
      </c>
      <c r="AU6" s="80">
        <f t="shared" si="51"/>
        <v>27.962979119014303</v>
      </c>
      <c r="AV6" s="80">
        <f t="shared" si="51"/>
        <v>28.857794450822762</v>
      </c>
      <c r="AW6" s="80">
        <f t="shared" si="51"/>
        <v>29.781243873249093</v>
      </c>
      <c r="AX6" s="80">
        <f t="shared" si="51"/>
        <v>30.734243677193064</v>
      </c>
      <c r="AY6" s="80">
        <f t="shared" si="51"/>
        <v>31.717739474863244</v>
      </c>
      <c r="AZ6" s="80">
        <f t="shared" si="51"/>
        <v>32.732707138058871</v>
      </c>
      <c r="BA6" s="80">
        <f t="shared" si="51"/>
        <v>33.780153766476758</v>
      </c>
      <c r="BB6" s="80">
        <f t="shared" si="51"/>
        <v>34.861118687004016</v>
      </c>
      <c r="BC6" s="80">
        <f t="shared" si="51"/>
        <v>35.976674484988145</v>
      </c>
      <c r="BD6" s="80">
        <f t="shared" si="51"/>
        <v>37.127928068507764</v>
      </c>
      <c r="BE6" s="80">
        <f t="shared" si="51"/>
        <v>38.316021766700011</v>
      </c>
      <c r="BF6" s="80">
        <f t="shared" si="51"/>
        <v>39.542134463234412</v>
      </c>
      <c r="BG6" s="80">
        <f t="shared" si="51"/>
        <v>40.807482766057916</v>
      </c>
      <c r="BH6" s="80">
        <f t="shared" si="51"/>
        <v>42.113322214571774</v>
      </c>
      <c r="BI6" s="80">
        <f t="shared" si="51"/>
        <v>43.46094852543807</v>
      </c>
      <c r="BJ6" s="80">
        <f t="shared" si="51"/>
        <v>44.851698878252087</v>
      </c>
      <c r="BK6" s="80">
        <f t="shared" si="51"/>
        <v>46.286953242356155</v>
      </c>
      <c r="BL6" s="80">
        <f t="shared" si="51"/>
        <v>47.768135746111554</v>
      </c>
      <c r="BM6" s="80">
        <f t="shared" si="52"/>
        <v>49.296716089987122</v>
      </c>
      <c r="BN6" s="80">
        <f t="shared" si="52"/>
        <v>50.874211004866709</v>
      </c>
      <c r="BO6" s="80">
        <f t="shared" si="52"/>
        <v>52.502185757022446</v>
      </c>
      <c r="BP6" s="80">
        <f t="shared" si="52"/>
        <v>54.182255701247165</v>
      </c>
      <c r="BQ6" s="80">
        <f t="shared" si="52"/>
        <v>55.916087883687076</v>
      </c>
      <c r="BR6" s="80">
        <f t="shared" si="52"/>
        <v>57.705402695965063</v>
      </c>
      <c r="BS6" s="80">
        <f t="shared" si="52"/>
        <v>59.551975582235947</v>
      </c>
      <c r="BT6" s="80">
        <f t="shared" si="52"/>
        <v>61.4576388008675</v>
      </c>
      <c r="BU6" s="80">
        <f t="shared" si="52"/>
        <v>63.424283242495264</v>
      </c>
      <c r="BV6" s="80">
        <f t="shared" si="52"/>
        <v>65.453860306255109</v>
      </c>
      <c r="BW6" s="80">
        <f t="shared" si="52"/>
        <v>67.54838383605528</v>
      </c>
      <c r="BX6" s="80">
        <f t="shared" si="52"/>
        <v>69.70993211880905</v>
      </c>
      <c r="BY6" s="80">
        <f t="shared" si="52"/>
        <v>71.940649946610947</v>
      </c>
      <c r="BZ6" s="80">
        <f t="shared" si="52"/>
        <v>74.242750744902494</v>
      </c>
      <c r="CA6" s="80">
        <f t="shared" si="52"/>
        <v>76.618518768739378</v>
      </c>
      <c r="CB6" s="80">
        <f t="shared" si="52"/>
        <v>79.070311369339038</v>
      </c>
      <c r="CC6" s="80">
        <f t="shared" si="52"/>
        <v>81.600561333157884</v>
      </c>
      <c r="CD6" s="80">
        <f t="shared" si="52"/>
        <v>84.211779295818943</v>
      </c>
      <c r="CE6" s="80">
        <f t="shared" si="52"/>
        <v>86.906556233285144</v>
      </c>
      <c r="CF6" s="80">
        <f t="shared" si="52"/>
        <v>89.687566032750269</v>
      </c>
      <c r="CG6" s="80">
        <f t="shared" si="52"/>
        <v>92.557568145798285</v>
      </c>
      <c r="CH6" s="80">
        <f t="shared" si="52"/>
        <v>95.519410326463827</v>
      </c>
      <c r="CI6" s="80">
        <f t="shared" si="52"/>
        <v>98.57603145691067</v>
      </c>
      <c r="CJ6" s="80">
        <f t="shared" si="52"/>
        <v>101.73046446353182</v>
      </c>
      <c r="CK6" s="80">
        <f t="shared" si="52"/>
        <v>104.98583932636484</v>
      </c>
      <c r="CL6" s="80">
        <f t="shared" si="52"/>
        <v>108.34538618480852</v>
      </c>
      <c r="CM6" s="80">
        <f t="shared" si="52"/>
        <v>111.81243854272239</v>
      </c>
      <c r="CN6" s="80">
        <f t="shared" si="52"/>
        <v>115.39043657608951</v>
      </c>
      <c r="CO6" s="80">
        <f t="shared" si="52"/>
        <v>119.08293054652438</v>
      </c>
      <c r="CP6" s="80">
        <f t="shared" si="52"/>
        <v>122.89358432401316</v>
      </c>
      <c r="CQ6" s="80">
        <f t="shared" si="52"/>
        <v>126.82617902238158</v>
      </c>
      <c r="CR6" s="80">
        <f t="shared" si="52"/>
        <v>130.88461675109781</v>
      </c>
      <c r="CS6" s="80">
        <f t="shared" si="52"/>
        <v>135.07292448713295</v>
      </c>
      <c r="CT6" s="80">
        <f t="shared" si="52"/>
        <v>139.39525807072121</v>
      </c>
      <c r="CU6" s="80">
        <f t="shared" si="52"/>
        <v>143.8559063289843</v>
      </c>
      <c r="CV6" s="80">
        <f t="shared" si="52"/>
        <v>148.45929533151181</v>
      </c>
      <c r="CW6" s="80">
        <f t="shared" si="52"/>
        <v>153.2099927821202</v>
      </c>
      <c r="CX6" s="80">
        <f t="shared" si="52"/>
        <v>158.11271255114804</v>
      </c>
      <c r="CY6" s="80">
        <f t="shared" si="52"/>
        <v>163.17231935278477</v>
      </c>
      <c r="CZ6" s="80">
        <f t="shared" si="52"/>
        <v>168.39383357207387</v>
      </c>
      <c r="DA6" s="80">
        <f t="shared" si="52"/>
        <v>173.78243624638023</v>
      </c>
      <c r="DB6" s="80">
        <f t="shared" si="52"/>
        <v>179.3434742062644</v>
      </c>
      <c r="DC6" s="80">
        <f t="shared" si="52"/>
        <v>185.08246538086487</v>
      </c>
      <c r="DD6" s="80">
        <f t="shared" si="52"/>
        <v>191.00510427305255</v>
      </c>
      <c r="DE6" s="80">
        <f t="shared" si="52"/>
        <v>197.11726760979025</v>
      </c>
      <c r="DF6" s="80">
        <f t="shared" si="52"/>
        <v>203.42502017330355</v>
      </c>
      <c r="DG6" s="80">
        <f t="shared" si="52"/>
        <v>209.93462081884928</v>
      </c>
      <c r="DH6" s="80">
        <f t="shared" si="52"/>
        <v>216.65252868505246</v>
      </c>
      <c r="DI6" s="80">
        <f t="shared" si="52"/>
        <v>223.58540960297415</v>
      </c>
      <c r="DJ6" s="80">
        <f t="shared" si="52"/>
        <v>230.74014271026934</v>
      </c>
    </row>
    <row r="7" spans="1:115" x14ac:dyDescent="0.2">
      <c r="A7" s="9" t="s">
        <v>57</v>
      </c>
      <c r="B7" s="7" t="str">
        <f>'Data Non-Energy-Sector'!B86</f>
        <v>Electrical</v>
      </c>
      <c r="C7" s="8" t="s">
        <v>2</v>
      </c>
      <c r="D7" s="80">
        <f t="shared" si="53"/>
        <v>3.5563166454508757</v>
      </c>
      <c r="E7" s="80">
        <f t="shared" si="51"/>
        <v>3.6622352110488943</v>
      </c>
      <c r="F7" s="80">
        <f t="shared" si="51"/>
        <v>3.7174786095963488</v>
      </c>
      <c r="G7" s="80">
        <f t="shared" si="51"/>
        <v>3.7835359228757599</v>
      </c>
      <c r="H7" s="80">
        <f t="shared" si="51"/>
        <v>3.8399999936107236</v>
      </c>
      <c r="I7" s="80">
        <f t="shared" si="51"/>
        <v>4.4818181754289057</v>
      </c>
      <c r="J7" s="80">
        <f t="shared" si="51"/>
        <v>4.6537499936107238</v>
      </c>
      <c r="K7" s="80">
        <f t="shared" si="51"/>
        <v>5.067096767804272</v>
      </c>
      <c r="L7" s="80">
        <f t="shared" si="51"/>
        <v>4.9639999936107237</v>
      </c>
      <c r="M7" s="80">
        <f t="shared" si="51"/>
        <v>5.9441379246452071</v>
      </c>
      <c r="N7" s="80">
        <f t="shared" si="51"/>
        <v>5.6464285650392956</v>
      </c>
      <c r="O7" s="80">
        <f t="shared" si="51"/>
        <v>6.0444444379481066</v>
      </c>
      <c r="P7" s="80">
        <f t="shared" si="51"/>
        <v>7.2184615318581393</v>
      </c>
      <c r="Q7" s="80">
        <f t="shared" si="51"/>
        <v>8.3639999932895375</v>
      </c>
      <c r="R7" s="80">
        <f t="shared" si="51"/>
        <v>9.0949999931824763</v>
      </c>
      <c r="S7" s="80">
        <f t="shared" si="51"/>
        <v>9.6234782539449775</v>
      </c>
      <c r="T7" s="80">
        <f t="shared" si="51"/>
        <v>10.246363618962469</v>
      </c>
      <c r="U7" s="80">
        <f t="shared" si="51"/>
        <v>10.345714266367105</v>
      </c>
      <c r="V7" s="80">
        <f t="shared" si="51"/>
        <v>9.6389999806474442</v>
      </c>
      <c r="W7" s="80">
        <f t="shared" si="51"/>
        <v>9.7168420840850906</v>
      </c>
      <c r="X7" s="80">
        <f t="shared" si="51"/>
        <v>10.879999967953438</v>
      </c>
      <c r="Y7" s="80">
        <f t="shared" si="51"/>
        <v>11.699999982302176</v>
      </c>
      <c r="Z7" s="80">
        <f t="shared" si="51"/>
        <v>10.979999986222277</v>
      </c>
      <c r="AA7" s="80">
        <f t="shared" si="51"/>
        <v>10.979999996251053</v>
      </c>
      <c r="AB7" s="80">
        <f t="shared" si="51"/>
        <v>8.8199999967001315</v>
      </c>
      <c r="AC7" s="80">
        <f t="shared" si="51"/>
        <v>11.339999993527718</v>
      </c>
      <c r="AD7" s="80">
        <f t="shared" si="51"/>
        <v>11.45937166162032</v>
      </c>
      <c r="AE7" s="80">
        <f t="shared" si="51"/>
        <v>11.937944778098164</v>
      </c>
      <c r="AF7" s="80">
        <f t="shared" si="51"/>
        <v>11.396544273624331</v>
      </c>
      <c r="AG7" s="80">
        <f t="shared" si="51"/>
        <v>10.794907535247566</v>
      </c>
      <c r="AH7" s="80">
        <f t="shared" si="51"/>
        <v>11.140344576375488</v>
      </c>
      <c r="AI7" s="80">
        <f t="shared" ref="E7:BL11" si="54">AI105</f>
        <v>11.496835602819504</v>
      </c>
      <c r="AJ7" s="80">
        <f t="shared" si="54"/>
        <v>11.864734342109728</v>
      </c>
      <c r="AK7" s="80">
        <f t="shared" si="54"/>
        <v>12.244405841057239</v>
      </c>
      <c r="AL7" s="80">
        <f t="shared" si="54"/>
        <v>12.63622682797107</v>
      </c>
      <c r="AM7" s="80">
        <f t="shared" si="54"/>
        <v>13.040586086466146</v>
      </c>
      <c r="AN7" s="80">
        <f t="shared" si="54"/>
        <v>13.457884841233062</v>
      </c>
      <c r="AO7" s="80">
        <f t="shared" si="54"/>
        <v>13.88853715615252</v>
      </c>
      <c r="AP7" s="80">
        <f t="shared" si="54"/>
        <v>14.3329703451494</v>
      </c>
      <c r="AQ7" s="80">
        <f t="shared" si="54"/>
        <v>14.791625396194181</v>
      </c>
      <c r="AR7" s="80">
        <f t="shared" si="54"/>
        <v>15.264957408872396</v>
      </c>
      <c r="AS7" s="80">
        <f t="shared" si="54"/>
        <v>15.753436045956313</v>
      </c>
      <c r="AT7" s="80">
        <f t="shared" si="54"/>
        <v>16.257545999426917</v>
      </c>
      <c r="AU7" s="80">
        <f t="shared" si="54"/>
        <v>16.77778747140858</v>
      </c>
      <c r="AV7" s="80">
        <f t="shared" si="54"/>
        <v>17.314676670493654</v>
      </c>
      <c r="AW7" s="80">
        <f t="shared" si="54"/>
        <v>17.868746323949452</v>
      </c>
      <c r="AX7" s="80">
        <f t="shared" si="54"/>
        <v>18.440546206315833</v>
      </c>
      <c r="AY7" s="80">
        <f t="shared" si="54"/>
        <v>19.030643684917941</v>
      </c>
      <c r="AZ7" s="80">
        <f t="shared" si="54"/>
        <v>19.639624282835314</v>
      </c>
      <c r="BA7" s="80">
        <f t="shared" si="54"/>
        <v>20.268092259886043</v>
      </c>
      <c r="BB7" s="80">
        <f t="shared" si="54"/>
        <v>20.916671212202395</v>
      </c>
      <c r="BC7" s="80">
        <f t="shared" si="54"/>
        <v>21.586004690992873</v>
      </c>
      <c r="BD7" s="80">
        <f t="shared" si="54"/>
        <v>22.276756841104646</v>
      </c>
      <c r="BE7" s="80">
        <f t="shared" si="54"/>
        <v>22.989613060019995</v>
      </c>
      <c r="BF7" s="80">
        <f t="shared" si="54"/>
        <v>23.725280677940635</v>
      </c>
      <c r="BG7" s="80">
        <f t="shared" si="54"/>
        <v>24.484489659634736</v>
      </c>
      <c r="BH7" s="80">
        <f t="shared" si="54"/>
        <v>25.267993328743049</v>
      </c>
      <c r="BI7" s="80">
        <f t="shared" si="54"/>
        <v>26.076569115262828</v>
      </c>
      <c r="BJ7" s="80">
        <f t="shared" si="54"/>
        <v>26.911019326951241</v>
      </c>
      <c r="BK7" s="80">
        <f t="shared" si="54"/>
        <v>27.772171945413682</v>
      </c>
      <c r="BL7" s="80">
        <f t="shared" si="54"/>
        <v>28.66088144766692</v>
      </c>
      <c r="BM7" s="80">
        <f t="shared" si="52"/>
        <v>29.578029653992264</v>
      </c>
      <c r="BN7" s="80">
        <f t="shared" si="52"/>
        <v>30.524526602920016</v>
      </c>
      <c r="BO7" s="80">
        <f t="shared" si="52"/>
        <v>31.501311454213457</v>
      </c>
      <c r="BP7" s="80">
        <f t="shared" si="52"/>
        <v>32.50935342074829</v>
      </c>
      <c r="BQ7" s="80">
        <f t="shared" si="52"/>
        <v>33.549652730212237</v>
      </c>
      <c r="BR7" s="80">
        <f t="shared" si="52"/>
        <v>34.623241617579033</v>
      </c>
      <c r="BS7" s="80">
        <f t="shared" si="52"/>
        <v>35.731185349341565</v>
      </c>
      <c r="BT7" s="80">
        <f t="shared" si="52"/>
        <v>36.874583280520497</v>
      </c>
      <c r="BU7" s="80">
        <f t="shared" si="52"/>
        <v>38.054569945497157</v>
      </c>
      <c r="BV7" s="80">
        <f t="shared" si="52"/>
        <v>39.27231618375307</v>
      </c>
      <c r="BW7" s="80">
        <f t="shared" si="52"/>
        <v>40.529030301633171</v>
      </c>
      <c r="BX7" s="80">
        <f t="shared" si="52"/>
        <v>41.825959271285434</v>
      </c>
      <c r="BY7" s="80">
        <f t="shared" si="52"/>
        <v>43.164389967966571</v>
      </c>
      <c r="BZ7" s="80">
        <f t="shared" si="52"/>
        <v>44.545650446941501</v>
      </c>
      <c r="CA7" s="80">
        <f t="shared" si="52"/>
        <v>45.971111261243628</v>
      </c>
      <c r="CB7" s="80">
        <f t="shared" si="52"/>
        <v>47.442186821603428</v>
      </c>
      <c r="CC7" s="80">
        <f t="shared" si="52"/>
        <v>48.960336799894741</v>
      </c>
      <c r="CD7" s="80">
        <f t="shared" si="52"/>
        <v>50.527067577491373</v>
      </c>
      <c r="CE7" s="80">
        <f t="shared" si="52"/>
        <v>52.143933739971096</v>
      </c>
      <c r="CF7" s="80">
        <f t="shared" si="52"/>
        <v>53.812539619650174</v>
      </c>
      <c r="CG7" s="80">
        <f t="shared" si="52"/>
        <v>55.534540887478983</v>
      </c>
      <c r="CH7" s="80">
        <f t="shared" si="52"/>
        <v>57.311646195878311</v>
      </c>
      <c r="CI7" s="80">
        <f t="shared" si="52"/>
        <v>59.145618874146415</v>
      </c>
      <c r="CJ7" s="80">
        <f t="shared" si="52"/>
        <v>61.038278678119099</v>
      </c>
      <c r="CK7" s="80">
        <f t="shared" si="52"/>
        <v>62.991503595818912</v>
      </c>
      <c r="CL7" s="80">
        <f t="shared" si="52"/>
        <v>65.007231710885122</v>
      </c>
      <c r="CM7" s="80">
        <f t="shared" si="52"/>
        <v>67.087463125633448</v>
      </c>
      <c r="CN7" s="80">
        <f t="shared" si="52"/>
        <v>69.234261945653714</v>
      </c>
      <c r="CO7" s="80">
        <f t="shared" si="52"/>
        <v>71.449758327914637</v>
      </c>
      <c r="CP7" s="80">
        <f t="shared" si="52"/>
        <v>73.736150594407903</v>
      </c>
      <c r="CQ7" s="80">
        <f t="shared" si="52"/>
        <v>76.095707413428954</v>
      </c>
      <c r="CR7" s="80">
        <f t="shared" si="52"/>
        <v>78.530770050658688</v>
      </c>
      <c r="CS7" s="80">
        <f t="shared" si="52"/>
        <v>81.043754692279762</v>
      </c>
      <c r="CT7" s="80">
        <f t="shared" si="52"/>
        <v>83.637154842432722</v>
      </c>
      <c r="CU7" s="80">
        <f t="shared" si="52"/>
        <v>86.313543797390565</v>
      </c>
      <c r="CV7" s="80">
        <f t="shared" si="52"/>
        <v>89.075577198907069</v>
      </c>
      <c r="CW7" s="80">
        <f t="shared" si="52"/>
        <v>91.925995669272098</v>
      </c>
      <c r="CX7" s="80">
        <f t="shared" si="52"/>
        <v>94.867627530688807</v>
      </c>
      <c r="CY7" s="80">
        <f t="shared" si="52"/>
        <v>97.903391611670855</v>
      </c>
      <c r="CZ7" s="80">
        <f t="shared" si="52"/>
        <v>101.03630014324432</v>
      </c>
      <c r="DA7" s="80">
        <f t="shared" si="52"/>
        <v>104.26946174782815</v>
      </c>
      <c r="DB7" s="80">
        <f t="shared" si="52"/>
        <v>107.60608452375865</v>
      </c>
      <c r="DC7" s="80">
        <f t="shared" si="52"/>
        <v>111.04947922851893</v>
      </c>
      <c r="DD7" s="80">
        <f t="shared" si="52"/>
        <v>114.60306256383154</v>
      </c>
      <c r="DE7" s="80">
        <f t="shared" si="52"/>
        <v>118.27036056587416</v>
      </c>
      <c r="DF7" s="80">
        <f t="shared" si="52"/>
        <v>122.05501210398214</v>
      </c>
      <c r="DG7" s="80">
        <f t="shared" si="52"/>
        <v>125.96077249130957</v>
      </c>
      <c r="DH7" s="80">
        <f t="shared" si="52"/>
        <v>129.99151721103149</v>
      </c>
      <c r="DI7" s="80">
        <f t="shared" si="52"/>
        <v>134.15124576178451</v>
      </c>
      <c r="DJ7" s="80">
        <f t="shared" si="52"/>
        <v>138.44408562616161</v>
      </c>
    </row>
    <row r="8" spans="1:115" x14ac:dyDescent="0.2">
      <c r="A8" s="9" t="s">
        <v>57</v>
      </c>
      <c r="B8" s="7" t="str">
        <f>'Data Non-Energy-Sector'!B87</f>
        <v>Fluid Cracking Catalysts (Petroleum)</v>
      </c>
      <c r="C8" s="8" t="s">
        <v>2</v>
      </c>
      <c r="D8" s="80">
        <f t="shared" si="53"/>
        <v>2.3708777636339171</v>
      </c>
      <c r="E8" s="80">
        <f t="shared" si="54"/>
        <v>2.4414901406992628</v>
      </c>
      <c r="F8" s="80">
        <f t="shared" si="54"/>
        <v>2.4783190730642328</v>
      </c>
      <c r="G8" s="80">
        <f t="shared" si="54"/>
        <v>2.5223572819171731</v>
      </c>
      <c r="H8" s="80">
        <f t="shared" si="54"/>
        <v>2.5599999957404824</v>
      </c>
      <c r="I8" s="80">
        <f t="shared" si="54"/>
        <v>2.9878787836192711</v>
      </c>
      <c r="J8" s="80">
        <f t="shared" si="54"/>
        <v>3.1024999957404829</v>
      </c>
      <c r="K8" s="80">
        <f t="shared" si="54"/>
        <v>3.378064511869515</v>
      </c>
      <c r="L8" s="80">
        <f t="shared" si="54"/>
        <v>3.3093333290738163</v>
      </c>
      <c r="M8" s="80">
        <f t="shared" si="54"/>
        <v>3.962758616430138</v>
      </c>
      <c r="N8" s="80">
        <f t="shared" si="54"/>
        <v>3.7642857100261971</v>
      </c>
      <c r="O8" s="80">
        <f t="shared" si="54"/>
        <v>4.029629625298738</v>
      </c>
      <c r="P8" s="80">
        <f t="shared" si="54"/>
        <v>4.8123076879054265</v>
      </c>
      <c r="Q8" s="80">
        <f t="shared" si="54"/>
        <v>5.5759999955263586</v>
      </c>
      <c r="R8" s="80">
        <f t="shared" si="54"/>
        <v>6.0633333287883184</v>
      </c>
      <c r="S8" s="80">
        <f t="shared" si="54"/>
        <v>6.4156521692966519</v>
      </c>
      <c r="T8" s="80">
        <f t="shared" si="54"/>
        <v>6.8309090793083138</v>
      </c>
      <c r="U8" s="80">
        <f t="shared" si="54"/>
        <v>6.8971428442447369</v>
      </c>
      <c r="V8" s="80">
        <f t="shared" si="54"/>
        <v>6.4259999870982965</v>
      </c>
      <c r="W8" s="80">
        <f t="shared" si="54"/>
        <v>6.4778947227233941</v>
      </c>
      <c r="X8" s="80">
        <f t="shared" si="54"/>
        <v>7.2533333119689587</v>
      </c>
      <c r="Y8" s="80">
        <f t="shared" si="54"/>
        <v>7.7999999882014501</v>
      </c>
      <c r="Z8" s="80">
        <f t="shared" si="54"/>
        <v>7.3199999908148516</v>
      </c>
      <c r="AA8" s="80">
        <f t="shared" si="54"/>
        <v>7.3199999975007017</v>
      </c>
      <c r="AB8" s="80">
        <f t="shared" si="54"/>
        <v>5.8799999978000885</v>
      </c>
      <c r="AC8" s="80">
        <f t="shared" si="54"/>
        <v>7.5599999956851462</v>
      </c>
      <c r="AD8" s="80">
        <f t="shared" si="54"/>
        <v>7.6395811077468805</v>
      </c>
      <c r="AE8" s="80">
        <f t="shared" si="54"/>
        <v>7.9586298520654433</v>
      </c>
      <c r="AF8" s="80">
        <f t="shared" si="54"/>
        <v>7.5976961824162208</v>
      </c>
      <c r="AG8" s="80">
        <f t="shared" si="54"/>
        <v>7.1966050234983783</v>
      </c>
      <c r="AH8" s="80">
        <f t="shared" si="54"/>
        <v>7.4268963842503268</v>
      </c>
      <c r="AI8" s="80">
        <f t="shared" si="54"/>
        <v>7.6645570685463378</v>
      </c>
      <c r="AJ8" s="80">
        <f t="shared" si="54"/>
        <v>7.909822894739821</v>
      </c>
      <c r="AK8" s="80">
        <f t="shared" si="54"/>
        <v>8.1629372273714953</v>
      </c>
      <c r="AL8" s="80">
        <f t="shared" si="54"/>
        <v>8.424151218647383</v>
      </c>
      <c r="AM8" s="80">
        <f t="shared" si="54"/>
        <v>8.6937240576440988</v>
      </c>
      <c r="AN8" s="80">
        <f t="shared" si="54"/>
        <v>8.9719232274887109</v>
      </c>
      <c r="AO8" s="80">
        <f t="shared" si="54"/>
        <v>9.2590247707683506</v>
      </c>
      <c r="AP8" s="80">
        <f t="shared" si="54"/>
        <v>9.5553135634329376</v>
      </c>
      <c r="AQ8" s="80">
        <f t="shared" si="54"/>
        <v>9.8610835974627911</v>
      </c>
      <c r="AR8" s="80">
        <f t="shared" si="54"/>
        <v>10.1766382725816</v>
      </c>
      <c r="AS8" s="80">
        <f t="shared" si="54"/>
        <v>10.502290697304211</v>
      </c>
      <c r="AT8" s="80">
        <f t="shared" si="54"/>
        <v>10.838363999617947</v>
      </c>
      <c r="AU8" s="80">
        <f t="shared" si="54"/>
        <v>11.185191647605722</v>
      </c>
      <c r="AV8" s="80">
        <f t="shared" si="54"/>
        <v>11.543117780329105</v>
      </c>
      <c r="AW8" s="80">
        <f t="shared" si="54"/>
        <v>11.912497549299637</v>
      </c>
      <c r="AX8" s="80">
        <f t="shared" si="54"/>
        <v>12.293697470877225</v>
      </c>
      <c r="AY8" s="80">
        <f t="shared" si="54"/>
        <v>12.687095789945296</v>
      </c>
      <c r="AZ8" s="80">
        <f t="shared" si="54"/>
        <v>13.093082855223546</v>
      </c>
      <c r="BA8" s="80">
        <f t="shared" si="54"/>
        <v>13.512061506590699</v>
      </c>
      <c r="BB8" s="80">
        <f t="shared" si="54"/>
        <v>13.944447474801603</v>
      </c>
      <c r="BC8" s="80">
        <f t="shared" si="54"/>
        <v>14.390669793995254</v>
      </c>
      <c r="BD8" s="80">
        <f t="shared" si="54"/>
        <v>14.851171227403103</v>
      </c>
      <c r="BE8" s="80">
        <f t="shared" si="54"/>
        <v>15.326408706680002</v>
      </c>
      <c r="BF8" s="80">
        <f t="shared" si="54"/>
        <v>15.816853785293763</v>
      </c>
      <c r="BG8" s="80">
        <f t="shared" si="54"/>
        <v>16.322993106423162</v>
      </c>
      <c r="BH8" s="80">
        <f t="shared" si="54"/>
        <v>16.845328885828703</v>
      </c>
      <c r="BI8" s="80">
        <f t="shared" si="54"/>
        <v>17.384379410175221</v>
      </c>
      <c r="BJ8" s="80">
        <f t="shared" si="54"/>
        <v>17.940679551300828</v>
      </c>
      <c r="BK8" s="80">
        <f t="shared" si="54"/>
        <v>18.514781296942456</v>
      </c>
      <c r="BL8" s="80">
        <f t="shared" si="54"/>
        <v>19.107254298444616</v>
      </c>
      <c r="BM8" s="80">
        <f t="shared" si="52"/>
        <v>19.718686435994844</v>
      </c>
      <c r="BN8" s="80">
        <f t="shared" si="52"/>
        <v>20.349684401946678</v>
      </c>
      <c r="BO8" s="80">
        <f t="shared" si="52"/>
        <v>21.000874302808974</v>
      </c>
      <c r="BP8" s="80">
        <f t="shared" si="52"/>
        <v>21.67290228049886</v>
      </c>
      <c r="BQ8" s="80">
        <f t="shared" si="52"/>
        <v>22.366435153474825</v>
      </c>
      <c r="BR8" s="80">
        <f t="shared" ref="BM8:DJ10" si="55">BR106</f>
        <v>23.082161078386019</v>
      </c>
      <c r="BS8" s="80">
        <f t="shared" si="55"/>
        <v>23.820790232894371</v>
      </c>
      <c r="BT8" s="80">
        <f t="shared" si="55"/>
        <v>24.583055520346992</v>
      </c>
      <c r="BU8" s="80">
        <f t="shared" si="55"/>
        <v>25.369713296998096</v>
      </c>
      <c r="BV8" s="80">
        <f t="shared" si="55"/>
        <v>26.181544122502036</v>
      </c>
      <c r="BW8" s="80">
        <f t="shared" si="55"/>
        <v>27.019353534422102</v>
      </c>
      <c r="BX8" s="80">
        <f t="shared" si="55"/>
        <v>27.883972847523609</v>
      </c>
      <c r="BY8" s="80">
        <f t="shared" si="55"/>
        <v>28.776259978644365</v>
      </c>
      <c r="BZ8" s="80">
        <f t="shared" si="55"/>
        <v>29.697100297960986</v>
      </c>
      <c r="CA8" s="80">
        <f t="shared" si="55"/>
        <v>30.647407507495739</v>
      </c>
      <c r="CB8" s="80">
        <f t="shared" si="55"/>
        <v>31.628124547735602</v>
      </c>
      <c r="CC8" s="80">
        <f t="shared" si="55"/>
        <v>32.640224533263144</v>
      </c>
      <c r="CD8" s="80">
        <f t="shared" si="55"/>
        <v>33.684711718327563</v>
      </c>
      <c r="CE8" s="80">
        <f t="shared" si="55"/>
        <v>34.762622493314048</v>
      </c>
      <c r="CF8" s="80">
        <f t="shared" si="55"/>
        <v>35.875026413100102</v>
      </c>
      <c r="CG8" s="80">
        <f t="shared" si="55"/>
        <v>37.023027258319303</v>
      </c>
      <c r="CH8" s="80">
        <f t="shared" si="55"/>
        <v>38.207764130585524</v>
      </c>
      <c r="CI8" s="80">
        <f t="shared" si="55"/>
        <v>39.430412582764262</v>
      </c>
      <c r="CJ8" s="80">
        <f t="shared" si="55"/>
        <v>40.692185785412718</v>
      </c>
      <c r="CK8" s="80">
        <f t="shared" si="55"/>
        <v>41.994335730545927</v>
      </c>
      <c r="CL8" s="80">
        <f t="shared" si="55"/>
        <v>43.338154473923396</v>
      </c>
      <c r="CM8" s="80">
        <f t="shared" si="55"/>
        <v>44.724975417088949</v>
      </c>
      <c r="CN8" s="80">
        <f t="shared" si="55"/>
        <v>46.1561746304358</v>
      </c>
      <c r="CO8" s="80">
        <f t="shared" si="55"/>
        <v>47.633172218609744</v>
      </c>
      <c r="CP8" s="80">
        <f t="shared" si="55"/>
        <v>49.157433729605259</v>
      </c>
      <c r="CQ8" s="80">
        <f t="shared" si="55"/>
        <v>50.730471608952627</v>
      </c>
      <c r="CR8" s="80">
        <f t="shared" si="55"/>
        <v>52.353846700439114</v>
      </c>
      <c r="CS8" s="80">
        <f t="shared" si="55"/>
        <v>54.029169794853168</v>
      </c>
      <c r="CT8" s="80">
        <f t="shared" si="55"/>
        <v>55.758103228288469</v>
      </c>
      <c r="CU8" s="80">
        <f t="shared" si="55"/>
        <v>57.542362531593703</v>
      </c>
      <c r="CV8" s="80">
        <f t="shared" si="55"/>
        <v>59.383718132604706</v>
      </c>
      <c r="CW8" s="80">
        <f t="shared" si="55"/>
        <v>61.283997112848056</v>
      </c>
      <c r="CX8" s="80">
        <f t="shared" si="55"/>
        <v>63.245085020459193</v>
      </c>
      <c r="CY8" s="80">
        <f t="shared" si="55"/>
        <v>65.268927741113885</v>
      </c>
      <c r="CZ8" s="80">
        <f t="shared" si="55"/>
        <v>67.357533428829527</v>
      </c>
      <c r="DA8" s="80">
        <f t="shared" si="55"/>
        <v>69.512974498552069</v>
      </c>
      <c r="DB8" s="80">
        <f t="shared" si="55"/>
        <v>71.737389682505736</v>
      </c>
      <c r="DC8" s="80">
        <f t="shared" si="55"/>
        <v>74.032986152345927</v>
      </c>
      <c r="DD8" s="80">
        <f t="shared" si="55"/>
        <v>76.402041709220995</v>
      </c>
      <c r="DE8" s="80">
        <f t="shared" si="55"/>
        <v>78.846907043916076</v>
      </c>
      <c r="DF8" s="80">
        <f t="shared" si="55"/>
        <v>81.370008069321386</v>
      </c>
      <c r="DG8" s="80">
        <f t="shared" si="55"/>
        <v>83.97384832753967</v>
      </c>
      <c r="DH8" s="80">
        <f t="shared" si="55"/>
        <v>86.661011474020938</v>
      </c>
      <c r="DI8" s="80">
        <f t="shared" si="55"/>
        <v>89.434163841189616</v>
      </c>
      <c r="DJ8" s="80">
        <f t="shared" si="55"/>
        <v>92.296057084107687</v>
      </c>
    </row>
    <row r="9" spans="1:115" x14ac:dyDescent="0.2">
      <c r="A9" s="9" t="s">
        <v>57</v>
      </c>
      <c r="B9" s="7" t="str">
        <f>'Data Non-Energy-Sector'!B88</f>
        <v>Glass Manufacture</v>
      </c>
      <c r="C9" s="8" t="s">
        <v>2</v>
      </c>
      <c r="D9" s="80">
        <f t="shared" si="53"/>
        <v>2.3708777636339171</v>
      </c>
      <c r="E9" s="80">
        <f t="shared" si="54"/>
        <v>2.4414901406992628</v>
      </c>
      <c r="F9" s="80">
        <f t="shared" si="54"/>
        <v>2.4783190730642328</v>
      </c>
      <c r="G9" s="80">
        <f t="shared" si="54"/>
        <v>2.5223572819171731</v>
      </c>
      <c r="H9" s="80">
        <f t="shared" si="54"/>
        <v>2.5599999957404824</v>
      </c>
      <c r="I9" s="80">
        <f t="shared" si="54"/>
        <v>2.9878787836192711</v>
      </c>
      <c r="J9" s="80">
        <f t="shared" si="54"/>
        <v>3.1024999957404829</v>
      </c>
      <c r="K9" s="80">
        <f t="shared" si="54"/>
        <v>3.378064511869515</v>
      </c>
      <c r="L9" s="80">
        <f t="shared" si="54"/>
        <v>3.3093333290738163</v>
      </c>
      <c r="M9" s="80">
        <f t="shared" si="54"/>
        <v>3.962758616430138</v>
      </c>
      <c r="N9" s="80">
        <f t="shared" si="54"/>
        <v>3.7642857100261971</v>
      </c>
      <c r="O9" s="80">
        <f t="shared" si="54"/>
        <v>4.029629625298738</v>
      </c>
      <c r="P9" s="80">
        <f t="shared" si="54"/>
        <v>4.8123076879054265</v>
      </c>
      <c r="Q9" s="80">
        <f t="shared" si="54"/>
        <v>5.5759999955263586</v>
      </c>
      <c r="R9" s="80">
        <f t="shared" si="54"/>
        <v>6.0633333287883184</v>
      </c>
      <c r="S9" s="80">
        <f t="shared" si="54"/>
        <v>6.4156521692966519</v>
      </c>
      <c r="T9" s="80">
        <f t="shared" si="54"/>
        <v>6.8309090793083138</v>
      </c>
      <c r="U9" s="80">
        <f t="shared" si="54"/>
        <v>6.8971428442447369</v>
      </c>
      <c r="V9" s="80">
        <f t="shared" si="54"/>
        <v>6.4259999870982965</v>
      </c>
      <c r="W9" s="80">
        <f t="shared" si="54"/>
        <v>6.4778947227233941</v>
      </c>
      <c r="X9" s="80">
        <f t="shared" si="54"/>
        <v>7.2533333119689587</v>
      </c>
      <c r="Y9" s="80">
        <f t="shared" si="54"/>
        <v>7.7999999882014501</v>
      </c>
      <c r="Z9" s="80">
        <f t="shared" si="54"/>
        <v>7.3199999908148516</v>
      </c>
      <c r="AA9" s="80">
        <f t="shared" si="54"/>
        <v>7.3199999975007017</v>
      </c>
      <c r="AB9" s="80">
        <f t="shared" si="54"/>
        <v>5.8799999978000885</v>
      </c>
      <c r="AC9" s="80">
        <f t="shared" si="54"/>
        <v>7.5599999956851462</v>
      </c>
      <c r="AD9" s="80">
        <f t="shared" si="54"/>
        <v>7.6395811077468805</v>
      </c>
      <c r="AE9" s="80">
        <f t="shared" si="54"/>
        <v>7.9586298520654433</v>
      </c>
      <c r="AF9" s="80">
        <f t="shared" si="54"/>
        <v>7.5976961824162208</v>
      </c>
      <c r="AG9" s="80">
        <f t="shared" si="54"/>
        <v>7.1966050234983783</v>
      </c>
      <c r="AH9" s="80">
        <f t="shared" si="54"/>
        <v>7.4268963842503268</v>
      </c>
      <c r="AI9" s="80">
        <f t="shared" si="54"/>
        <v>7.6645570685463378</v>
      </c>
      <c r="AJ9" s="80">
        <f t="shared" si="54"/>
        <v>7.909822894739821</v>
      </c>
      <c r="AK9" s="80">
        <f t="shared" si="54"/>
        <v>8.1629372273714953</v>
      </c>
      <c r="AL9" s="80">
        <f t="shared" si="54"/>
        <v>8.424151218647383</v>
      </c>
      <c r="AM9" s="80">
        <f t="shared" si="54"/>
        <v>8.6937240576440988</v>
      </c>
      <c r="AN9" s="80">
        <f t="shared" si="54"/>
        <v>8.9719232274887109</v>
      </c>
      <c r="AO9" s="80">
        <f t="shared" si="54"/>
        <v>9.2590247707683506</v>
      </c>
      <c r="AP9" s="80">
        <f t="shared" si="54"/>
        <v>9.5553135634329376</v>
      </c>
      <c r="AQ9" s="80">
        <f t="shared" si="54"/>
        <v>9.8610835974627911</v>
      </c>
      <c r="AR9" s="80">
        <f t="shared" si="54"/>
        <v>10.1766382725816</v>
      </c>
      <c r="AS9" s="80">
        <f t="shared" si="54"/>
        <v>10.502290697304211</v>
      </c>
      <c r="AT9" s="80">
        <f t="shared" si="54"/>
        <v>10.838363999617947</v>
      </c>
      <c r="AU9" s="80">
        <f t="shared" si="54"/>
        <v>11.185191647605722</v>
      </c>
      <c r="AV9" s="80">
        <f t="shared" si="54"/>
        <v>11.543117780329105</v>
      </c>
      <c r="AW9" s="80">
        <f t="shared" si="54"/>
        <v>11.912497549299637</v>
      </c>
      <c r="AX9" s="80">
        <f t="shared" si="54"/>
        <v>12.293697470877225</v>
      </c>
      <c r="AY9" s="80">
        <f t="shared" si="54"/>
        <v>12.687095789945296</v>
      </c>
      <c r="AZ9" s="80">
        <f t="shared" si="54"/>
        <v>13.093082855223546</v>
      </c>
      <c r="BA9" s="80">
        <f t="shared" si="54"/>
        <v>13.512061506590699</v>
      </c>
      <c r="BB9" s="80">
        <f t="shared" si="54"/>
        <v>13.944447474801603</v>
      </c>
      <c r="BC9" s="80">
        <f t="shared" si="54"/>
        <v>14.390669793995254</v>
      </c>
      <c r="BD9" s="80">
        <f t="shared" si="54"/>
        <v>14.851171227403103</v>
      </c>
      <c r="BE9" s="80">
        <f t="shared" si="54"/>
        <v>15.326408706680002</v>
      </c>
      <c r="BF9" s="80">
        <f t="shared" si="54"/>
        <v>15.816853785293763</v>
      </c>
      <c r="BG9" s="80">
        <f t="shared" si="54"/>
        <v>16.322993106423162</v>
      </c>
      <c r="BH9" s="80">
        <f t="shared" si="54"/>
        <v>16.845328885828703</v>
      </c>
      <c r="BI9" s="80">
        <f t="shared" si="54"/>
        <v>17.384379410175221</v>
      </c>
      <c r="BJ9" s="80">
        <f t="shared" si="54"/>
        <v>17.940679551300828</v>
      </c>
      <c r="BK9" s="80">
        <f t="shared" si="54"/>
        <v>18.514781296942456</v>
      </c>
      <c r="BL9" s="80">
        <f t="shared" si="54"/>
        <v>19.107254298444616</v>
      </c>
      <c r="BM9" s="80">
        <f t="shared" si="55"/>
        <v>19.718686435994844</v>
      </c>
      <c r="BN9" s="80">
        <f t="shared" si="55"/>
        <v>20.349684401946678</v>
      </c>
      <c r="BO9" s="80">
        <f t="shared" si="55"/>
        <v>21.000874302808974</v>
      </c>
      <c r="BP9" s="80">
        <f t="shared" si="55"/>
        <v>21.67290228049886</v>
      </c>
      <c r="BQ9" s="80">
        <f t="shared" si="55"/>
        <v>22.366435153474825</v>
      </c>
      <c r="BR9" s="80">
        <f t="shared" si="55"/>
        <v>23.082161078386019</v>
      </c>
      <c r="BS9" s="80">
        <f t="shared" si="55"/>
        <v>23.820790232894371</v>
      </c>
      <c r="BT9" s="80">
        <f t="shared" si="55"/>
        <v>24.583055520346992</v>
      </c>
      <c r="BU9" s="80">
        <f t="shared" si="55"/>
        <v>25.369713296998096</v>
      </c>
      <c r="BV9" s="80">
        <f t="shared" si="55"/>
        <v>26.181544122502036</v>
      </c>
      <c r="BW9" s="80">
        <f t="shared" si="55"/>
        <v>27.019353534422102</v>
      </c>
      <c r="BX9" s="80">
        <f t="shared" si="55"/>
        <v>27.883972847523609</v>
      </c>
      <c r="BY9" s="80">
        <f t="shared" si="55"/>
        <v>28.776259978644365</v>
      </c>
      <c r="BZ9" s="80">
        <f t="shared" si="55"/>
        <v>29.697100297960986</v>
      </c>
      <c r="CA9" s="80">
        <f t="shared" si="55"/>
        <v>30.647407507495739</v>
      </c>
      <c r="CB9" s="80">
        <f t="shared" si="55"/>
        <v>31.628124547735602</v>
      </c>
      <c r="CC9" s="80">
        <f t="shared" si="55"/>
        <v>32.640224533263144</v>
      </c>
      <c r="CD9" s="80">
        <f t="shared" si="55"/>
        <v>33.684711718327563</v>
      </c>
      <c r="CE9" s="80">
        <f t="shared" si="55"/>
        <v>34.762622493314048</v>
      </c>
      <c r="CF9" s="80">
        <f t="shared" si="55"/>
        <v>35.875026413100102</v>
      </c>
      <c r="CG9" s="80">
        <f t="shared" si="55"/>
        <v>37.023027258319303</v>
      </c>
      <c r="CH9" s="80">
        <f t="shared" si="55"/>
        <v>38.207764130585524</v>
      </c>
      <c r="CI9" s="80">
        <f t="shared" si="55"/>
        <v>39.430412582764262</v>
      </c>
      <c r="CJ9" s="80">
        <f t="shared" si="55"/>
        <v>40.692185785412718</v>
      </c>
      <c r="CK9" s="80">
        <f t="shared" si="55"/>
        <v>41.994335730545927</v>
      </c>
      <c r="CL9" s="80">
        <f t="shared" si="55"/>
        <v>43.338154473923396</v>
      </c>
      <c r="CM9" s="80">
        <f t="shared" si="55"/>
        <v>44.724975417088949</v>
      </c>
      <c r="CN9" s="80">
        <f t="shared" si="55"/>
        <v>46.1561746304358</v>
      </c>
      <c r="CO9" s="80">
        <f t="shared" si="55"/>
        <v>47.633172218609744</v>
      </c>
      <c r="CP9" s="80">
        <f t="shared" si="55"/>
        <v>49.157433729605259</v>
      </c>
      <c r="CQ9" s="80">
        <f t="shared" si="55"/>
        <v>50.730471608952627</v>
      </c>
      <c r="CR9" s="80">
        <f t="shared" si="55"/>
        <v>52.353846700439114</v>
      </c>
      <c r="CS9" s="80">
        <f t="shared" si="55"/>
        <v>54.029169794853168</v>
      </c>
      <c r="CT9" s="80">
        <f t="shared" si="55"/>
        <v>55.758103228288469</v>
      </c>
      <c r="CU9" s="80">
        <f t="shared" si="55"/>
        <v>57.542362531593703</v>
      </c>
      <c r="CV9" s="80">
        <f t="shared" si="55"/>
        <v>59.383718132604706</v>
      </c>
      <c r="CW9" s="80">
        <f t="shared" si="55"/>
        <v>61.283997112848056</v>
      </c>
      <c r="CX9" s="80">
        <f t="shared" si="55"/>
        <v>63.245085020459193</v>
      </c>
      <c r="CY9" s="80">
        <f t="shared" si="55"/>
        <v>65.268927741113885</v>
      </c>
      <c r="CZ9" s="80">
        <f t="shared" si="55"/>
        <v>67.357533428829527</v>
      </c>
      <c r="DA9" s="80">
        <f t="shared" si="55"/>
        <v>69.512974498552069</v>
      </c>
      <c r="DB9" s="80">
        <f t="shared" si="55"/>
        <v>71.737389682505736</v>
      </c>
      <c r="DC9" s="80">
        <f t="shared" si="55"/>
        <v>74.032986152345927</v>
      </c>
      <c r="DD9" s="80">
        <f t="shared" si="55"/>
        <v>76.402041709220995</v>
      </c>
      <c r="DE9" s="80">
        <f t="shared" si="55"/>
        <v>78.846907043916076</v>
      </c>
      <c r="DF9" s="80">
        <f t="shared" si="55"/>
        <v>81.370008069321386</v>
      </c>
      <c r="DG9" s="80">
        <f t="shared" si="55"/>
        <v>83.97384832753967</v>
      </c>
      <c r="DH9" s="80">
        <f t="shared" si="55"/>
        <v>86.661011474020938</v>
      </c>
      <c r="DI9" s="80">
        <f t="shared" si="55"/>
        <v>89.434163841189616</v>
      </c>
      <c r="DJ9" s="80">
        <f t="shared" si="55"/>
        <v>92.296057084107687</v>
      </c>
    </row>
    <row r="10" spans="1:115" x14ac:dyDescent="0.2">
      <c r="A10" s="9" t="s">
        <v>57</v>
      </c>
      <c r="B10" s="7" t="str">
        <f>'Data Non-Energy-Sector'!B89</f>
        <v>Medical</v>
      </c>
      <c r="C10" s="8" t="s">
        <v>2</v>
      </c>
      <c r="D10" s="80">
        <f t="shared" si="53"/>
        <v>2.3708777636339171</v>
      </c>
      <c r="E10" s="80">
        <f t="shared" si="54"/>
        <v>2.4414901406992628</v>
      </c>
      <c r="F10" s="80">
        <f t="shared" si="54"/>
        <v>2.4783190730642328</v>
      </c>
      <c r="G10" s="80">
        <f t="shared" si="54"/>
        <v>2.5223572819171731</v>
      </c>
      <c r="H10" s="80">
        <f t="shared" si="54"/>
        <v>2.5599999957404824</v>
      </c>
      <c r="I10" s="80">
        <f t="shared" si="54"/>
        <v>2.9878787836192711</v>
      </c>
      <c r="J10" s="80">
        <f t="shared" si="54"/>
        <v>3.1024999957404829</v>
      </c>
      <c r="K10" s="80">
        <f t="shared" si="54"/>
        <v>3.378064511869515</v>
      </c>
      <c r="L10" s="80">
        <f t="shared" si="54"/>
        <v>3.3093333290738163</v>
      </c>
      <c r="M10" s="80">
        <f t="shared" si="54"/>
        <v>3.962758616430138</v>
      </c>
      <c r="N10" s="80">
        <f t="shared" si="54"/>
        <v>3.7642857100261971</v>
      </c>
      <c r="O10" s="80">
        <f t="shared" si="54"/>
        <v>4.029629625298738</v>
      </c>
      <c r="P10" s="80">
        <f t="shared" si="54"/>
        <v>4.8123076879054265</v>
      </c>
      <c r="Q10" s="80">
        <f t="shared" si="54"/>
        <v>5.5759999955263586</v>
      </c>
      <c r="R10" s="80">
        <f t="shared" si="54"/>
        <v>6.0633333287883184</v>
      </c>
      <c r="S10" s="80">
        <f t="shared" si="54"/>
        <v>6.4156521692966519</v>
      </c>
      <c r="T10" s="80">
        <f t="shared" si="54"/>
        <v>6.8309090793083138</v>
      </c>
      <c r="U10" s="80">
        <f t="shared" si="54"/>
        <v>6.8971428442447369</v>
      </c>
      <c r="V10" s="80">
        <f t="shared" si="54"/>
        <v>6.4259999870982965</v>
      </c>
      <c r="W10" s="80">
        <f t="shared" si="54"/>
        <v>6.4778947227233941</v>
      </c>
      <c r="X10" s="80">
        <f t="shared" si="54"/>
        <v>7.2533333119689587</v>
      </c>
      <c r="Y10" s="80">
        <f t="shared" si="54"/>
        <v>7.7999999882014501</v>
      </c>
      <c r="Z10" s="80">
        <f t="shared" si="54"/>
        <v>7.3199999908148516</v>
      </c>
      <c r="AA10" s="80">
        <f t="shared" si="54"/>
        <v>7.3199999975007017</v>
      </c>
      <c r="AB10" s="80">
        <f t="shared" si="54"/>
        <v>5.8799999978000885</v>
      </c>
      <c r="AC10" s="80">
        <f t="shared" si="54"/>
        <v>7.5599999956851462</v>
      </c>
      <c r="AD10" s="80">
        <f t="shared" si="54"/>
        <v>7.6395811077468805</v>
      </c>
      <c r="AE10" s="80">
        <f t="shared" si="54"/>
        <v>7.9586298520654433</v>
      </c>
      <c r="AF10" s="80">
        <f t="shared" si="54"/>
        <v>7.5976961824162208</v>
      </c>
      <c r="AG10" s="80">
        <f t="shared" si="54"/>
        <v>7.1966050234983783</v>
      </c>
      <c r="AH10" s="80">
        <f t="shared" si="54"/>
        <v>7.4268963842503268</v>
      </c>
      <c r="AI10" s="80">
        <f t="shared" si="54"/>
        <v>7.6645570685463378</v>
      </c>
      <c r="AJ10" s="80">
        <f t="shared" si="54"/>
        <v>7.909822894739821</v>
      </c>
      <c r="AK10" s="80">
        <f t="shared" si="54"/>
        <v>8.1629372273714953</v>
      </c>
      <c r="AL10" s="80">
        <f t="shared" si="54"/>
        <v>8.424151218647383</v>
      </c>
      <c r="AM10" s="80">
        <f t="shared" si="54"/>
        <v>8.6937240576440988</v>
      </c>
      <c r="AN10" s="80">
        <f t="shared" si="54"/>
        <v>8.9719232274887109</v>
      </c>
      <c r="AO10" s="80">
        <f t="shared" si="54"/>
        <v>9.2590247707683506</v>
      </c>
      <c r="AP10" s="80">
        <f t="shared" si="54"/>
        <v>9.5553135634329376</v>
      </c>
      <c r="AQ10" s="80">
        <f t="shared" si="54"/>
        <v>9.8610835974627911</v>
      </c>
      <c r="AR10" s="80">
        <f t="shared" si="54"/>
        <v>10.1766382725816</v>
      </c>
      <c r="AS10" s="80">
        <f t="shared" si="54"/>
        <v>10.502290697304211</v>
      </c>
      <c r="AT10" s="80">
        <f t="shared" si="54"/>
        <v>10.838363999617947</v>
      </c>
      <c r="AU10" s="80">
        <f t="shared" si="54"/>
        <v>11.185191647605722</v>
      </c>
      <c r="AV10" s="80">
        <f t="shared" si="54"/>
        <v>11.543117780329105</v>
      </c>
      <c r="AW10" s="80">
        <f t="shared" si="54"/>
        <v>11.912497549299637</v>
      </c>
      <c r="AX10" s="80">
        <f t="shared" si="54"/>
        <v>12.293697470877225</v>
      </c>
      <c r="AY10" s="80">
        <f t="shared" si="54"/>
        <v>12.687095789945296</v>
      </c>
      <c r="AZ10" s="80">
        <f t="shared" si="54"/>
        <v>13.093082855223546</v>
      </c>
      <c r="BA10" s="80">
        <f t="shared" si="54"/>
        <v>13.512061506590699</v>
      </c>
      <c r="BB10" s="80">
        <f t="shared" si="54"/>
        <v>13.944447474801603</v>
      </c>
      <c r="BC10" s="80">
        <f t="shared" si="54"/>
        <v>14.390669793995254</v>
      </c>
      <c r="BD10" s="80">
        <f t="shared" si="54"/>
        <v>14.851171227403103</v>
      </c>
      <c r="BE10" s="80">
        <f t="shared" si="54"/>
        <v>15.326408706680002</v>
      </c>
      <c r="BF10" s="80">
        <f t="shared" si="54"/>
        <v>15.816853785293763</v>
      </c>
      <c r="BG10" s="80">
        <f t="shared" si="54"/>
        <v>16.322993106423162</v>
      </c>
      <c r="BH10" s="80">
        <f t="shared" si="54"/>
        <v>16.845328885828703</v>
      </c>
      <c r="BI10" s="80">
        <f t="shared" si="54"/>
        <v>17.384379410175221</v>
      </c>
      <c r="BJ10" s="80">
        <f t="shared" si="54"/>
        <v>17.940679551300828</v>
      </c>
      <c r="BK10" s="80">
        <f t="shared" si="54"/>
        <v>18.514781296942456</v>
      </c>
      <c r="BL10" s="80">
        <f t="shared" si="54"/>
        <v>19.107254298444616</v>
      </c>
      <c r="BM10" s="80">
        <f t="shared" si="55"/>
        <v>19.718686435994844</v>
      </c>
      <c r="BN10" s="80">
        <f t="shared" si="55"/>
        <v>20.349684401946678</v>
      </c>
      <c r="BO10" s="80">
        <f t="shared" si="55"/>
        <v>21.000874302808974</v>
      </c>
      <c r="BP10" s="80">
        <f t="shared" si="55"/>
        <v>21.67290228049886</v>
      </c>
      <c r="BQ10" s="80">
        <f t="shared" si="55"/>
        <v>22.366435153474825</v>
      </c>
      <c r="BR10" s="80">
        <f t="shared" si="55"/>
        <v>23.082161078386019</v>
      </c>
      <c r="BS10" s="80">
        <f t="shared" si="55"/>
        <v>23.820790232894371</v>
      </c>
      <c r="BT10" s="80">
        <f t="shared" si="55"/>
        <v>24.583055520346992</v>
      </c>
      <c r="BU10" s="80">
        <f t="shared" si="55"/>
        <v>25.369713296998096</v>
      </c>
      <c r="BV10" s="80">
        <f t="shared" si="55"/>
        <v>26.181544122502036</v>
      </c>
      <c r="BW10" s="80">
        <f t="shared" si="55"/>
        <v>27.019353534422102</v>
      </c>
      <c r="BX10" s="80">
        <f t="shared" si="55"/>
        <v>27.883972847523609</v>
      </c>
      <c r="BY10" s="80">
        <f t="shared" si="55"/>
        <v>28.776259978644365</v>
      </c>
      <c r="BZ10" s="80">
        <f t="shared" si="55"/>
        <v>29.697100297960986</v>
      </c>
      <c r="CA10" s="80">
        <f t="shared" si="55"/>
        <v>30.647407507495739</v>
      </c>
      <c r="CB10" s="80">
        <f t="shared" si="55"/>
        <v>31.628124547735602</v>
      </c>
      <c r="CC10" s="80">
        <f t="shared" si="55"/>
        <v>32.640224533263144</v>
      </c>
      <c r="CD10" s="80">
        <f t="shared" si="55"/>
        <v>33.684711718327563</v>
      </c>
      <c r="CE10" s="80">
        <f t="shared" si="55"/>
        <v>34.762622493314048</v>
      </c>
      <c r="CF10" s="80">
        <f t="shared" si="55"/>
        <v>35.875026413100102</v>
      </c>
      <c r="CG10" s="80">
        <f t="shared" si="55"/>
        <v>37.023027258319303</v>
      </c>
      <c r="CH10" s="80">
        <f t="shared" si="55"/>
        <v>38.207764130585524</v>
      </c>
      <c r="CI10" s="80">
        <f t="shared" si="55"/>
        <v>39.430412582764262</v>
      </c>
      <c r="CJ10" s="80">
        <f t="shared" si="55"/>
        <v>40.692185785412718</v>
      </c>
      <c r="CK10" s="80">
        <f t="shared" si="55"/>
        <v>41.994335730545927</v>
      </c>
      <c r="CL10" s="80">
        <f t="shared" si="55"/>
        <v>43.338154473923396</v>
      </c>
      <c r="CM10" s="80">
        <f t="shared" si="55"/>
        <v>44.724975417088949</v>
      </c>
      <c r="CN10" s="80">
        <f t="shared" si="55"/>
        <v>46.1561746304358</v>
      </c>
      <c r="CO10" s="80">
        <f t="shared" si="55"/>
        <v>47.633172218609744</v>
      </c>
      <c r="CP10" s="80">
        <f t="shared" si="55"/>
        <v>49.157433729605259</v>
      </c>
      <c r="CQ10" s="80">
        <f t="shared" si="55"/>
        <v>50.730471608952627</v>
      </c>
      <c r="CR10" s="80">
        <f t="shared" si="55"/>
        <v>52.353846700439114</v>
      </c>
      <c r="CS10" s="80">
        <f t="shared" si="55"/>
        <v>54.029169794853168</v>
      </c>
      <c r="CT10" s="80">
        <f t="shared" si="55"/>
        <v>55.758103228288469</v>
      </c>
      <c r="CU10" s="80">
        <f t="shared" si="55"/>
        <v>57.542362531593703</v>
      </c>
      <c r="CV10" s="80">
        <f t="shared" si="55"/>
        <v>59.383718132604706</v>
      </c>
      <c r="CW10" s="80">
        <f t="shared" si="55"/>
        <v>61.283997112848056</v>
      </c>
      <c r="CX10" s="80">
        <f t="shared" si="55"/>
        <v>63.245085020459193</v>
      </c>
      <c r="CY10" s="80">
        <f t="shared" si="55"/>
        <v>65.268927741113885</v>
      </c>
      <c r="CZ10" s="80">
        <f t="shared" si="55"/>
        <v>67.357533428829527</v>
      </c>
      <c r="DA10" s="80">
        <f t="shared" si="55"/>
        <v>69.512974498552069</v>
      </c>
      <c r="DB10" s="80">
        <f t="shared" si="55"/>
        <v>71.737389682505736</v>
      </c>
      <c r="DC10" s="80">
        <f t="shared" si="55"/>
        <v>74.032986152345927</v>
      </c>
      <c r="DD10" s="80">
        <f t="shared" si="55"/>
        <v>76.402041709220995</v>
      </c>
      <c r="DE10" s="80">
        <f t="shared" si="55"/>
        <v>78.846907043916076</v>
      </c>
      <c r="DF10" s="80">
        <f t="shared" si="55"/>
        <v>81.370008069321386</v>
      </c>
      <c r="DG10" s="80">
        <f t="shared" si="55"/>
        <v>83.97384832753967</v>
      </c>
      <c r="DH10" s="80">
        <f t="shared" si="55"/>
        <v>86.661011474020938</v>
      </c>
      <c r="DI10" s="80">
        <f t="shared" si="55"/>
        <v>89.434163841189616</v>
      </c>
      <c r="DJ10" s="80">
        <f t="shared" si="55"/>
        <v>92.296057084107687</v>
      </c>
    </row>
    <row r="11" spans="1:115" x14ac:dyDescent="0.2">
      <c r="A11" s="9" t="s">
        <v>57</v>
      </c>
      <c r="B11" s="7" t="str">
        <f>'Data Non-Energy-Sector'!B90</f>
        <v>others</v>
      </c>
      <c r="C11" s="8" t="s">
        <v>2</v>
      </c>
      <c r="D11" s="80">
        <f t="shared" si="53"/>
        <v>5.9271944090847937</v>
      </c>
      <c r="E11" s="80">
        <f t="shared" si="54"/>
        <v>6.1037253517481576</v>
      </c>
      <c r="F11" s="80">
        <f t="shared" si="54"/>
        <v>6.1957976826605821</v>
      </c>
      <c r="G11" s="80">
        <f t="shared" si="54"/>
        <v>6.3058932047929339</v>
      </c>
      <c r="H11" s="80">
        <f t="shared" si="54"/>
        <v>6.3999999893512065</v>
      </c>
      <c r="I11" s="80">
        <f t="shared" si="54"/>
        <v>7.4696969590481777</v>
      </c>
      <c r="J11" s="80">
        <f t="shared" si="54"/>
        <v>7.7562499893512076</v>
      </c>
      <c r="K11" s="80">
        <f t="shared" si="54"/>
        <v>8.4451612796737887</v>
      </c>
      <c r="L11" s="80">
        <f t="shared" si="54"/>
        <v>8.2733333226845414</v>
      </c>
      <c r="M11" s="80">
        <f t="shared" si="54"/>
        <v>9.906896541075346</v>
      </c>
      <c r="N11" s="80">
        <f t="shared" si="54"/>
        <v>9.4107142750654926</v>
      </c>
      <c r="O11" s="80">
        <f t="shared" si="54"/>
        <v>10.074074063246846</v>
      </c>
      <c r="P11" s="80">
        <f t="shared" si="54"/>
        <v>12.030769219763567</v>
      </c>
      <c r="Q11" s="80">
        <f t="shared" si="54"/>
        <v>13.939999988815897</v>
      </c>
      <c r="R11" s="80">
        <f t="shared" si="54"/>
        <v>15.158333321970796</v>
      </c>
      <c r="S11" s="80">
        <f t="shared" si="54"/>
        <v>16.03913042324163</v>
      </c>
      <c r="T11" s="80">
        <f t="shared" si="54"/>
        <v>17.077272698270786</v>
      </c>
      <c r="U11" s="80">
        <f t="shared" si="54"/>
        <v>17.242857110611844</v>
      </c>
      <c r="V11" s="80">
        <f t="shared" si="54"/>
        <v>16.064999967745742</v>
      </c>
      <c r="W11" s="80">
        <f t="shared" si="54"/>
        <v>16.194736806808486</v>
      </c>
      <c r="X11" s="80">
        <f t="shared" si="54"/>
        <v>18.133333279922397</v>
      </c>
      <c r="Y11" s="80">
        <f t="shared" si="54"/>
        <v>19.499999970503627</v>
      </c>
      <c r="Z11" s="80">
        <f t="shared" si="54"/>
        <v>18.299999977037128</v>
      </c>
      <c r="AA11" s="80">
        <f t="shared" si="54"/>
        <v>18.299999993751754</v>
      </c>
      <c r="AB11" s="80">
        <f t="shared" si="54"/>
        <v>14.699999994500221</v>
      </c>
      <c r="AC11" s="80">
        <f t="shared" si="54"/>
        <v>18.899999989212866</v>
      </c>
      <c r="AD11" s="80">
        <f t="shared" si="54"/>
        <v>19.098952769367202</v>
      </c>
      <c r="AE11" s="80">
        <f t="shared" si="54"/>
        <v>19.896574630163609</v>
      </c>
      <c r="AF11" s="80">
        <f t="shared" si="54"/>
        <v>18.994240456040554</v>
      </c>
      <c r="AG11" s="80">
        <f t="shared" si="54"/>
        <v>17.991512558745946</v>
      </c>
      <c r="AH11" s="80">
        <f t="shared" si="54"/>
        <v>18.567240960625817</v>
      </c>
      <c r="AI11" s="80">
        <f t="shared" si="54"/>
        <v>19.161392671365842</v>
      </c>
      <c r="AJ11" s="80">
        <f t="shared" si="54"/>
        <v>19.774557236849549</v>
      </c>
      <c r="AK11" s="80">
        <f t="shared" si="54"/>
        <v>20.407343068428737</v>
      </c>
      <c r="AL11" s="80">
        <f t="shared" si="54"/>
        <v>21.060378046618457</v>
      </c>
      <c r="AM11" s="80">
        <f t="shared" si="54"/>
        <v>21.734310144110246</v>
      </c>
      <c r="AN11" s="80">
        <f t="shared" si="54"/>
        <v>22.429808068721776</v>
      </c>
      <c r="AO11" s="80">
        <f t="shared" si="54"/>
        <v>23.147561926920872</v>
      </c>
      <c r="AP11" s="80">
        <f t="shared" si="54"/>
        <v>23.888283908582341</v>
      </c>
      <c r="AQ11" s="80">
        <f t="shared" si="54"/>
        <v>24.652708993656976</v>
      </c>
      <c r="AR11" s="80">
        <f t="shared" si="54"/>
        <v>25.441595681454</v>
      </c>
      <c r="AS11" s="80">
        <f t="shared" si="54"/>
        <v>26.255726743260528</v>
      </c>
      <c r="AT11" s="80">
        <f t="shared" si="54"/>
        <v>27.095909999044867</v>
      </c>
      <c r="AU11" s="80">
        <f t="shared" si="54"/>
        <v>27.962979119014303</v>
      </c>
      <c r="AV11" s="80">
        <f t="shared" si="54"/>
        <v>28.857794450822762</v>
      </c>
      <c r="AW11" s="80">
        <f t="shared" si="54"/>
        <v>29.781243873249093</v>
      </c>
      <c r="AX11" s="80">
        <f t="shared" ref="AX11:BL11" si="56">AX109</f>
        <v>30.734243677193064</v>
      </c>
      <c r="AY11" s="80">
        <f t="shared" si="56"/>
        <v>31.717739474863244</v>
      </c>
      <c r="AZ11" s="80">
        <f t="shared" si="56"/>
        <v>32.732707138058871</v>
      </c>
      <c r="BA11" s="80">
        <f t="shared" si="56"/>
        <v>33.780153766476758</v>
      </c>
      <c r="BB11" s="80">
        <f t="shared" si="56"/>
        <v>34.861118687004016</v>
      </c>
      <c r="BC11" s="80">
        <f t="shared" si="56"/>
        <v>35.976674484988145</v>
      </c>
      <c r="BD11" s="80">
        <f t="shared" si="56"/>
        <v>37.127928068507764</v>
      </c>
      <c r="BE11" s="80">
        <f t="shared" si="56"/>
        <v>38.316021766700011</v>
      </c>
      <c r="BF11" s="80">
        <f t="shared" si="56"/>
        <v>39.542134463234412</v>
      </c>
      <c r="BG11" s="80">
        <f t="shared" si="56"/>
        <v>40.807482766057916</v>
      </c>
      <c r="BH11" s="80">
        <f t="shared" si="56"/>
        <v>42.113322214571774</v>
      </c>
      <c r="BI11" s="80">
        <f t="shared" si="56"/>
        <v>43.46094852543807</v>
      </c>
      <c r="BJ11" s="80">
        <f t="shared" si="56"/>
        <v>44.851698878252087</v>
      </c>
      <c r="BK11" s="80">
        <f t="shared" si="56"/>
        <v>46.286953242356155</v>
      </c>
      <c r="BL11" s="80">
        <f t="shared" si="56"/>
        <v>47.768135746111554</v>
      </c>
      <c r="BM11" s="80">
        <f t="shared" ref="BM11:DJ11" si="57">BM109</f>
        <v>49.296716089987122</v>
      </c>
      <c r="BN11" s="80">
        <f t="shared" si="57"/>
        <v>50.874211004866709</v>
      </c>
      <c r="BO11" s="80">
        <f t="shared" si="57"/>
        <v>52.502185757022446</v>
      </c>
      <c r="BP11" s="80">
        <f t="shared" si="57"/>
        <v>54.182255701247165</v>
      </c>
      <c r="BQ11" s="80">
        <f t="shared" si="57"/>
        <v>55.916087883687076</v>
      </c>
      <c r="BR11" s="80">
        <f t="shared" si="57"/>
        <v>57.705402695965063</v>
      </c>
      <c r="BS11" s="80">
        <f t="shared" si="57"/>
        <v>59.551975582235947</v>
      </c>
      <c r="BT11" s="80">
        <f t="shared" si="57"/>
        <v>61.4576388008675</v>
      </c>
      <c r="BU11" s="80">
        <f t="shared" si="57"/>
        <v>63.424283242495264</v>
      </c>
      <c r="BV11" s="80">
        <f t="shared" si="57"/>
        <v>65.453860306255109</v>
      </c>
      <c r="BW11" s="80">
        <f t="shared" si="57"/>
        <v>67.54838383605528</v>
      </c>
      <c r="BX11" s="80">
        <f t="shared" si="57"/>
        <v>69.70993211880905</v>
      </c>
      <c r="BY11" s="80">
        <f t="shared" si="57"/>
        <v>71.940649946610947</v>
      </c>
      <c r="BZ11" s="80">
        <f t="shared" si="57"/>
        <v>74.242750744902494</v>
      </c>
      <c r="CA11" s="80">
        <f t="shared" si="57"/>
        <v>76.618518768739378</v>
      </c>
      <c r="CB11" s="80">
        <f t="shared" si="57"/>
        <v>79.070311369339038</v>
      </c>
      <c r="CC11" s="80">
        <f t="shared" si="57"/>
        <v>81.600561333157884</v>
      </c>
      <c r="CD11" s="80">
        <f t="shared" si="57"/>
        <v>84.211779295818943</v>
      </c>
      <c r="CE11" s="80">
        <f t="shared" si="57"/>
        <v>86.906556233285144</v>
      </c>
      <c r="CF11" s="80">
        <f t="shared" si="57"/>
        <v>89.687566032750269</v>
      </c>
      <c r="CG11" s="80">
        <f t="shared" si="57"/>
        <v>92.557568145798285</v>
      </c>
      <c r="CH11" s="80">
        <f t="shared" si="57"/>
        <v>95.519410326463827</v>
      </c>
      <c r="CI11" s="80">
        <f t="shared" si="57"/>
        <v>98.57603145691067</v>
      </c>
      <c r="CJ11" s="80">
        <f t="shared" si="57"/>
        <v>101.73046446353182</v>
      </c>
      <c r="CK11" s="80">
        <f t="shared" si="57"/>
        <v>104.98583932636484</v>
      </c>
      <c r="CL11" s="80">
        <f t="shared" si="57"/>
        <v>108.34538618480852</v>
      </c>
      <c r="CM11" s="80">
        <f t="shared" si="57"/>
        <v>111.81243854272239</v>
      </c>
      <c r="CN11" s="80">
        <f t="shared" si="57"/>
        <v>115.39043657608951</v>
      </c>
      <c r="CO11" s="80">
        <f t="shared" si="57"/>
        <v>119.08293054652438</v>
      </c>
      <c r="CP11" s="80">
        <f t="shared" si="57"/>
        <v>122.89358432401316</v>
      </c>
      <c r="CQ11" s="80">
        <f t="shared" si="57"/>
        <v>126.82617902238158</v>
      </c>
      <c r="CR11" s="80">
        <f t="shared" si="57"/>
        <v>130.88461675109781</v>
      </c>
      <c r="CS11" s="80">
        <f t="shared" si="57"/>
        <v>135.07292448713295</v>
      </c>
      <c r="CT11" s="80">
        <f t="shared" si="57"/>
        <v>139.39525807072121</v>
      </c>
      <c r="CU11" s="80">
        <f t="shared" si="57"/>
        <v>143.8559063289843</v>
      </c>
      <c r="CV11" s="80">
        <f t="shared" si="57"/>
        <v>148.45929533151181</v>
      </c>
      <c r="CW11" s="80">
        <f t="shared" si="57"/>
        <v>153.2099927821202</v>
      </c>
      <c r="CX11" s="80">
        <f t="shared" si="57"/>
        <v>158.11271255114804</v>
      </c>
      <c r="CY11" s="80">
        <f t="shared" si="57"/>
        <v>163.17231935278477</v>
      </c>
      <c r="CZ11" s="80">
        <f t="shared" si="57"/>
        <v>168.39383357207387</v>
      </c>
      <c r="DA11" s="80">
        <f t="shared" si="57"/>
        <v>173.78243624638023</v>
      </c>
      <c r="DB11" s="80">
        <f t="shared" si="57"/>
        <v>179.3434742062644</v>
      </c>
      <c r="DC11" s="80">
        <f t="shared" si="57"/>
        <v>185.08246538086487</v>
      </c>
      <c r="DD11" s="80">
        <f t="shared" si="57"/>
        <v>191.00510427305255</v>
      </c>
      <c r="DE11" s="80">
        <f t="shared" si="57"/>
        <v>197.11726760979025</v>
      </c>
      <c r="DF11" s="80">
        <f t="shared" si="57"/>
        <v>203.42502017330355</v>
      </c>
      <c r="DG11" s="80">
        <f t="shared" si="57"/>
        <v>209.93462081884928</v>
      </c>
      <c r="DH11" s="80">
        <f t="shared" si="57"/>
        <v>216.65252868505246</v>
      </c>
      <c r="DI11" s="80">
        <f t="shared" si="57"/>
        <v>223.58540960297415</v>
      </c>
      <c r="DJ11" s="80">
        <f t="shared" si="57"/>
        <v>230.74014271026934</v>
      </c>
    </row>
    <row r="12" spans="1:115" x14ac:dyDescent="0.2">
      <c r="A12" s="9" t="s">
        <v>57</v>
      </c>
      <c r="B12" s="2" t="s">
        <v>0</v>
      </c>
      <c r="C12" s="8" t="s">
        <v>2</v>
      </c>
    </row>
    <row r="13" spans="1:115" x14ac:dyDescent="0.2">
      <c r="A13" s="9" t="s">
        <v>57</v>
      </c>
      <c r="B13" s="2" t="s">
        <v>0</v>
      </c>
      <c r="C13" s="8" t="s">
        <v>2</v>
      </c>
    </row>
    <row r="14" spans="1:115" x14ac:dyDescent="0.2">
      <c r="A14" s="9" t="s">
        <v>57</v>
      </c>
      <c r="B14" s="2" t="s">
        <v>0</v>
      </c>
      <c r="C14" s="8" t="s">
        <v>2</v>
      </c>
    </row>
    <row r="15" spans="1:115" x14ac:dyDescent="0.2">
      <c r="A15" s="9" t="s">
        <v>57</v>
      </c>
      <c r="B15" s="2" t="s">
        <v>0</v>
      </c>
      <c r="C15" s="8" t="s">
        <v>2</v>
      </c>
    </row>
    <row r="16" spans="1:115" x14ac:dyDescent="0.2">
      <c r="A16" s="9" t="s">
        <v>57</v>
      </c>
      <c r="B16" s="2" t="s">
        <v>0</v>
      </c>
      <c r="C16" s="8" t="s">
        <v>2</v>
      </c>
    </row>
    <row r="17" spans="1:115" x14ac:dyDescent="0.2">
      <c r="A17" s="9" t="s">
        <v>57</v>
      </c>
      <c r="B17" s="2" t="s">
        <v>0</v>
      </c>
      <c r="C17" s="8" t="s">
        <v>2</v>
      </c>
    </row>
    <row r="18" spans="1:115" x14ac:dyDescent="0.2">
      <c r="A18" s="9" t="s">
        <v>57</v>
      </c>
      <c r="B18" s="2" t="s">
        <v>0</v>
      </c>
      <c r="C18" s="8" t="s">
        <v>2</v>
      </c>
    </row>
    <row r="19" spans="1:115" x14ac:dyDescent="0.2">
      <c r="A19" s="9" t="s">
        <v>57</v>
      </c>
      <c r="B19" s="2" t="s">
        <v>0</v>
      </c>
      <c r="C19" s="8" t="s">
        <v>2</v>
      </c>
    </row>
    <row r="20" spans="1:115" x14ac:dyDescent="0.2">
      <c r="A20" s="9" t="s">
        <v>57</v>
      </c>
      <c r="B20" s="2" t="s">
        <v>0</v>
      </c>
      <c r="C20" s="8" t="s">
        <v>2</v>
      </c>
    </row>
    <row r="21" spans="1:115" x14ac:dyDescent="0.2">
      <c r="A21" s="9" t="s">
        <v>57</v>
      </c>
      <c r="B21" s="2" t="s">
        <v>0</v>
      </c>
      <c r="C21" s="8" t="s">
        <v>2</v>
      </c>
    </row>
    <row r="22" spans="1:115" s="27" customFormat="1" x14ac:dyDescent="0.2">
      <c r="A22" s="47" t="s">
        <v>57</v>
      </c>
      <c r="B22" s="229" t="s">
        <v>0</v>
      </c>
      <c r="C22" s="48" t="s">
        <v>2</v>
      </c>
      <c r="DK22" s="392"/>
    </row>
    <row r="23" spans="1:115" s="53" customFormat="1" ht="16" thickBot="1" x14ac:dyDescent="0.25">
      <c r="A23" s="50"/>
      <c r="B23" s="51" t="s">
        <v>64</v>
      </c>
      <c r="C23" s="52" t="s">
        <v>2</v>
      </c>
      <c r="D23" s="49">
        <f t="shared" ref="D23:AI23" si="58">SUM(D3:D22)</f>
        <v>118.54388818169585</v>
      </c>
      <c r="E23" s="49">
        <f t="shared" si="58"/>
        <v>122.07450703496313</v>
      </c>
      <c r="F23" s="49">
        <f t="shared" si="58"/>
        <v>123.91595365321162</v>
      </c>
      <c r="G23" s="49">
        <f t="shared" si="58"/>
        <v>126.11786409585864</v>
      </c>
      <c r="H23" s="49">
        <f t="shared" si="58"/>
        <v>127.99999978702409</v>
      </c>
      <c r="I23" s="49">
        <f t="shared" si="58"/>
        <v>149.39393918096351</v>
      </c>
      <c r="J23" s="49">
        <f t="shared" si="58"/>
        <v>155.12499978702414</v>
      </c>
      <c r="K23" s="49">
        <f t="shared" si="58"/>
        <v>168.90322559347575</v>
      </c>
      <c r="L23" s="49">
        <f t="shared" si="58"/>
        <v>165.46666645369078</v>
      </c>
      <c r="M23" s="49">
        <f t="shared" si="58"/>
        <v>198.13793082150693</v>
      </c>
      <c r="N23" s="49">
        <f t="shared" si="58"/>
        <v>188.21428550130983</v>
      </c>
      <c r="O23" s="49">
        <f t="shared" si="58"/>
        <v>201.48148126493686</v>
      </c>
      <c r="P23" s="49">
        <f t="shared" si="58"/>
        <v>240.61538439527129</v>
      </c>
      <c r="Q23" s="49">
        <f t="shared" si="58"/>
        <v>278.79999977631786</v>
      </c>
      <c r="R23" s="49">
        <f t="shared" si="58"/>
        <v>303.16666643941585</v>
      </c>
      <c r="S23" s="49">
        <f t="shared" si="58"/>
        <v>320.78260846483272</v>
      </c>
      <c r="T23" s="49">
        <f t="shared" si="58"/>
        <v>341.54545396541562</v>
      </c>
      <c r="U23" s="49">
        <f t="shared" si="58"/>
        <v>344.85714221223685</v>
      </c>
      <c r="V23" s="49">
        <f t="shared" si="58"/>
        <v>321.29999935491475</v>
      </c>
      <c r="W23" s="49">
        <f t="shared" si="58"/>
        <v>323.89473613616974</v>
      </c>
      <c r="X23" s="49">
        <f t="shared" si="58"/>
        <v>362.66666559844793</v>
      </c>
      <c r="Y23" s="49">
        <f t="shared" si="58"/>
        <v>389.99999941007258</v>
      </c>
      <c r="Z23" s="49">
        <f t="shared" si="58"/>
        <v>365.99999954074252</v>
      </c>
      <c r="AA23" s="49">
        <f t="shared" si="58"/>
        <v>365.9999998750352</v>
      </c>
      <c r="AB23" s="49">
        <f t="shared" si="58"/>
        <v>293.9999998900044</v>
      </c>
      <c r="AC23" s="49">
        <f t="shared" si="58"/>
        <v>377.99999978425723</v>
      </c>
      <c r="AD23" s="49">
        <f t="shared" si="58"/>
        <v>381.97905538734403</v>
      </c>
      <c r="AE23" s="49">
        <f t="shared" si="58"/>
        <v>397.93149260327215</v>
      </c>
      <c r="AF23" s="49">
        <f t="shared" si="58"/>
        <v>379.88480912081093</v>
      </c>
      <c r="AG23" s="49">
        <f t="shared" si="58"/>
        <v>359.83025117491889</v>
      </c>
      <c r="AH23" s="49">
        <f t="shared" si="58"/>
        <v>371.34481921251631</v>
      </c>
      <c r="AI23" s="49">
        <f t="shared" si="58"/>
        <v>383.2278534273168</v>
      </c>
      <c r="AJ23" s="49">
        <f t="shared" ref="AJ23:BL23" si="59">SUM(AJ3:AJ22)</f>
        <v>395.49114473699098</v>
      </c>
      <c r="AK23" s="49">
        <f t="shared" si="59"/>
        <v>408.14686136857483</v>
      </c>
      <c r="AL23" s="49">
        <f t="shared" si="59"/>
        <v>421.20756093236918</v>
      </c>
      <c r="AM23" s="49">
        <f t="shared" si="59"/>
        <v>434.6862028822049</v>
      </c>
      <c r="AN23" s="49">
        <f t="shared" si="59"/>
        <v>448.59616137443561</v>
      </c>
      <c r="AO23" s="49">
        <f t="shared" si="59"/>
        <v>462.95123853841744</v>
      </c>
      <c r="AP23" s="49">
        <f t="shared" si="59"/>
        <v>477.76567817164698</v>
      </c>
      <c r="AQ23" s="49">
        <f t="shared" si="59"/>
        <v>493.0541798731395</v>
      </c>
      <c r="AR23" s="49">
        <f t="shared" si="59"/>
        <v>508.83191362908002</v>
      </c>
      <c r="AS23" s="49">
        <f t="shared" si="59"/>
        <v>525.11453486521054</v>
      </c>
      <c r="AT23" s="49">
        <f t="shared" si="59"/>
        <v>541.91819998089738</v>
      </c>
      <c r="AU23" s="49">
        <f t="shared" si="59"/>
        <v>559.25958238028613</v>
      </c>
      <c r="AV23" s="49">
        <f t="shared" si="59"/>
        <v>577.15588901645526</v>
      </c>
      <c r="AW23" s="49">
        <f t="shared" si="59"/>
        <v>595.62487746498175</v>
      </c>
      <c r="AX23" s="49">
        <f t="shared" si="59"/>
        <v>614.68487354386116</v>
      </c>
      <c r="AY23" s="49">
        <f t="shared" si="59"/>
        <v>634.35478949726473</v>
      </c>
      <c r="AZ23" s="49">
        <f t="shared" si="59"/>
        <v>654.65414276117747</v>
      </c>
      <c r="BA23" s="49">
        <f t="shared" si="59"/>
        <v>675.60307532953516</v>
      </c>
      <c r="BB23" s="49">
        <f t="shared" si="59"/>
        <v>697.22237374007989</v>
      </c>
      <c r="BC23" s="49">
        <f t="shared" si="59"/>
        <v>719.53348969976275</v>
      </c>
      <c r="BD23" s="49">
        <f t="shared" si="59"/>
        <v>742.5585613701553</v>
      </c>
      <c r="BE23" s="49">
        <f t="shared" si="59"/>
        <v>766.32043533400019</v>
      </c>
      <c r="BF23" s="49">
        <f t="shared" si="59"/>
        <v>790.84268926468826</v>
      </c>
      <c r="BG23" s="49">
        <f t="shared" si="59"/>
        <v>816.14965532115798</v>
      </c>
      <c r="BH23" s="49">
        <f t="shared" si="59"/>
        <v>842.26644429143539</v>
      </c>
      <c r="BI23" s="49">
        <f t="shared" si="59"/>
        <v>869.21897050876134</v>
      </c>
      <c r="BJ23" s="49">
        <f t="shared" si="59"/>
        <v>897.03397756504148</v>
      </c>
      <c r="BK23" s="49">
        <f t="shared" si="59"/>
        <v>925.73906484712313</v>
      </c>
      <c r="BL23" s="49">
        <f t="shared" si="59"/>
        <v>955.36271492223091</v>
      </c>
      <c r="BM23" s="49">
        <f t="shared" ref="BM23:DJ23" si="60">SUM(BM3:BM22)</f>
        <v>985.93432179974252</v>
      </c>
      <c r="BN23" s="49">
        <f t="shared" si="60"/>
        <v>1017.4842200973342</v>
      </c>
      <c r="BO23" s="49">
        <f t="shared" si="60"/>
        <v>1050.0437151404487</v>
      </c>
      <c r="BP23" s="49">
        <f t="shared" si="60"/>
        <v>1083.6451140249435</v>
      </c>
      <c r="BQ23" s="49">
        <f t="shared" si="60"/>
        <v>1118.3217576737416</v>
      </c>
      <c r="BR23" s="49">
        <f t="shared" si="60"/>
        <v>1154.1080539193013</v>
      </c>
      <c r="BS23" s="49">
        <f t="shared" si="60"/>
        <v>1191.0395116447187</v>
      </c>
      <c r="BT23" s="49">
        <f t="shared" si="60"/>
        <v>1229.1527760173499</v>
      </c>
      <c r="BU23" s="49">
        <f t="shared" si="60"/>
        <v>1268.4856648499049</v>
      </c>
      <c r="BV23" s="49">
        <f t="shared" si="60"/>
        <v>1309.0772061251025</v>
      </c>
      <c r="BW23" s="49">
        <f t="shared" si="60"/>
        <v>1350.9676767211058</v>
      </c>
      <c r="BX23" s="49">
        <f t="shared" si="60"/>
        <v>1394.1986423761814</v>
      </c>
      <c r="BY23" s="49">
        <f t="shared" si="60"/>
        <v>1438.812998932219</v>
      </c>
      <c r="BZ23" s="49">
        <f t="shared" si="60"/>
        <v>1484.8550148980496</v>
      </c>
      <c r="CA23" s="49">
        <f t="shared" si="60"/>
        <v>1532.3703753747875</v>
      </c>
      <c r="CB23" s="49">
        <f t="shared" si="60"/>
        <v>1581.4062273867803</v>
      </c>
      <c r="CC23" s="49">
        <f t="shared" si="60"/>
        <v>1632.0112266631577</v>
      </c>
      <c r="CD23" s="49">
        <f t="shared" si="60"/>
        <v>1684.2355859163795</v>
      </c>
      <c r="CE23" s="49">
        <f t="shared" si="60"/>
        <v>1738.1311246657028</v>
      </c>
      <c r="CF23" s="49">
        <f t="shared" si="60"/>
        <v>1793.7513206550059</v>
      </c>
      <c r="CG23" s="49">
        <f t="shared" si="60"/>
        <v>1851.151362915966</v>
      </c>
      <c r="CH23" s="49">
        <f t="shared" si="60"/>
        <v>1910.3882065292767</v>
      </c>
      <c r="CI23" s="49">
        <f t="shared" si="60"/>
        <v>1971.520629138214</v>
      </c>
      <c r="CJ23" s="49">
        <f t="shared" si="60"/>
        <v>2034.6092892706365</v>
      </c>
      <c r="CK23" s="49">
        <f t="shared" si="60"/>
        <v>2099.7167865272972</v>
      </c>
      <c r="CL23" s="49">
        <f t="shared" si="60"/>
        <v>2166.9077236961703</v>
      </c>
      <c r="CM23" s="49">
        <f t="shared" si="60"/>
        <v>2236.2487708544477</v>
      </c>
      <c r="CN23" s="49">
        <f t="shared" si="60"/>
        <v>2307.8087315217908</v>
      </c>
      <c r="CO23" s="49">
        <f t="shared" si="60"/>
        <v>2381.6586109304872</v>
      </c>
      <c r="CP23" s="49">
        <f t="shared" si="60"/>
        <v>2457.8716864802632</v>
      </c>
      <c r="CQ23" s="49">
        <f t="shared" si="60"/>
        <v>2536.5235804476315</v>
      </c>
      <c r="CR23" s="49">
        <f t="shared" si="60"/>
        <v>2617.6923350219563</v>
      </c>
      <c r="CS23" s="49">
        <f t="shared" si="60"/>
        <v>2701.4584897426598</v>
      </c>
      <c r="CT23" s="49">
        <f t="shared" si="60"/>
        <v>2787.9051614144241</v>
      </c>
      <c r="CU23" s="49">
        <f t="shared" si="60"/>
        <v>2877.1181265796868</v>
      </c>
      <c r="CV23" s="49">
        <f t="shared" si="60"/>
        <v>2969.1859066302363</v>
      </c>
      <c r="CW23" s="49">
        <f t="shared" si="60"/>
        <v>3064.1998556424032</v>
      </c>
      <c r="CX23" s="49">
        <f t="shared" si="60"/>
        <v>3162.25425102296</v>
      </c>
      <c r="CY23" s="49">
        <f t="shared" si="60"/>
        <v>3263.4463870556942</v>
      </c>
      <c r="CZ23" s="49">
        <f t="shared" si="60"/>
        <v>3367.8766714414774</v>
      </c>
      <c r="DA23" s="49">
        <f t="shared" si="60"/>
        <v>3475.6487249276047</v>
      </c>
      <c r="DB23" s="49">
        <f t="shared" si="60"/>
        <v>3586.8694841252877</v>
      </c>
      <c r="DC23" s="49">
        <f t="shared" si="60"/>
        <v>3701.6493076172978</v>
      </c>
      <c r="DD23" s="49">
        <f t="shared" si="60"/>
        <v>3820.1020854610506</v>
      </c>
      <c r="DE23" s="49">
        <f t="shared" si="60"/>
        <v>3942.345352195804</v>
      </c>
      <c r="DF23" s="49">
        <f t="shared" si="60"/>
        <v>4068.500403466071</v>
      </c>
      <c r="DG23" s="49">
        <f t="shared" si="60"/>
        <v>4198.6924163769845</v>
      </c>
      <c r="DH23" s="49">
        <f t="shared" si="60"/>
        <v>4333.050573701049</v>
      </c>
      <c r="DI23" s="49">
        <f t="shared" si="60"/>
        <v>4471.7081920594837</v>
      </c>
      <c r="DJ23" s="49">
        <f t="shared" si="60"/>
        <v>4614.8028542053862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s="9" t="s">
        <v>58</v>
      </c>
      <c r="B25" s="12" t="e">
        <f ca="1">MID(CELL("Dateiname",$B$2),FIND("]", CELL("Dateiname",$B$2))+1,31)&amp;" LO"</f>
        <v>#VALUE!</v>
      </c>
      <c r="C25" s="13" t="str">
        <f t="shared" ref="C25:AH25" si="61">C2</f>
        <v>unit</v>
      </c>
      <c r="D25" s="23">
        <f t="shared" si="61"/>
        <v>1990</v>
      </c>
      <c r="E25" s="23">
        <f t="shared" si="61"/>
        <v>1991</v>
      </c>
      <c r="F25" s="23">
        <f t="shared" si="61"/>
        <v>1992</v>
      </c>
      <c r="G25" s="23">
        <f t="shared" si="61"/>
        <v>1993</v>
      </c>
      <c r="H25" s="23">
        <f t="shared" si="61"/>
        <v>1994</v>
      </c>
      <c r="I25" s="23">
        <f t="shared" si="61"/>
        <v>1995</v>
      </c>
      <c r="J25" s="23">
        <f t="shared" si="61"/>
        <v>1996</v>
      </c>
      <c r="K25" s="23">
        <f t="shared" si="61"/>
        <v>1997</v>
      </c>
      <c r="L25" s="23">
        <f t="shared" si="61"/>
        <v>1998</v>
      </c>
      <c r="M25" s="23">
        <f t="shared" si="61"/>
        <v>1999</v>
      </c>
      <c r="N25" s="23">
        <f t="shared" si="61"/>
        <v>2000</v>
      </c>
      <c r="O25" s="23">
        <f t="shared" si="61"/>
        <v>2001</v>
      </c>
      <c r="P25" s="23">
        <f t="shared" si="61"/>
        <v>2002</v>
      </c>
      <c r="Q25" s="23">
        <f t="shared" si="61"/>
        <v>2003</v>
      </c>
      <c r="R25" s="23">
        <f t="shared" si="61"/>
        <v>2004</v>
      </c>
      <c r="S25" s="23">
        <f t="shared" si="61"/>
        <v>2005</v>
      </c>
      <c r="T25" s="23">
        <f t="shared" si="61"/>
        <v>2006</v>
      </c>
      <c r="U25" s="23">
        <f t="shared" si="61"/>
        <v>2007</v>
      </c>
      <c r="V25" s="23">
        <f t="shared" si="61"/>
        <v>2008</v>
      </c>
      <c r="W25" s="23">
        <f t="shared" si="61"/>
        <v>2009</v>
      </c>
      <c r="X25" s="23">
        <f t="shared" si="61"/>
        <v>2010</v>
      </c>
      <c r="Y25" s="23">
        <f t="shared" si="61"/>
        <v>2011</v>
      </c>
      <c r="Z25" s="23">
        <f t="shared" si="61"/>
        <v>2012</v>
      </c>
      <c r="AA25" s="23">
        <f t="shared" si="61"/>
        <v>2013</v>
      </c>
      <c r="AB25" s="23">
        <f t="shared" si="61"/>
        <v>2014</v>
      </c>
      <c r="AC25" s="23">
        <f t="shared" si="61"/>
        <v>2015</v>
      </c>
      <c r="AD25" s="23">
        <f t="shared" si="61"/>
        <v>2016</v>
      </c>
      <c r="AE25" s="23">
        <f t="shared" si="61"/>
        <v>2017</v>
      </c>
      <c r="AF25" s="23">
        <f t="shared" si="61"/>
        <v>2018</v>
      </c>
      <c r="AG25" s="23">
        <f t="shared" si="61"/>
        <v>2019</v>
      </c>
      <c r="AH25" s="23">
        <f t="shared" si="61"/>
        <v>2020</v>
      </c>
      <c r="AI25" s="23">
        <f t="shared" ref="AI25:BL25" si="62">AI2</f>
        <v>2021</v>
      </c>
      <c r="AJ25" s="23">
        <f t="shared" si="62"/>
        <v>2022</v>
      </c>
      <c r="AK25" s="23">
        <f t="shared" si="62"/>
        <v>2023</v>
      </c>
      <c r="AL25" s="23">
        <f t="shared" si="62"/>
        <v>2024</v>
      </c>
      <c r="AM25" s="23">
        <f t="shared" si="62"/>
        <v>2025</v>
      </c>
      <c r="AN25" s="23">
        <f t="shared" si="62"/>
        <v>2026</v>
      </c>
      <c r="AO25" s="23">
        <f t="shared" si="62"/>
        <v>2027</v>
      </c>
      <c r="AP25" s="23">
        <f t="shared" si="62"/>
        <v>2028</v>
      </c>
      <c r="AQ25" s="23">
        <f t="shared" si="62"/>
        <v>2029</v>
      </c>
      <c r="AR25" s="23">
        <f t="shared" si="62"/>
        <v>2030</v>
      </c>
      <c r="AS25" s="23">
        <f t="shared" si="62"/>
        <v>2031</v>
      </c>
      <c r="AT25" s="23">
        <f t="shared" si="62"/>
        <v>2032</v>
      </c>
      <c r="AU25" s="23">
        <f t="shared" si="62"/>
        <v>2033</v>
      </c>
      <c r="AV25" s="23">
        <f t="shared" si="62"/>
        <v>2034</v>
      </c>
      <c r="AW25" s="23">
        <f t="shared" si="62"/>
        <v>2035</v>
      </c>
      <c r="AX25" s="23">
        <f t="shared" si="62"/>
        <v>2036</v>
      </c>
      <c r="AY25" s="23">
        <f t="shared" si="62"/>
        <v>2037</v>
      </c>
      <c r="AZ25" s="23">
        <f t="shared" si="62"/>
        <v>2038</v>
      </c>
      <c r="BA25" s="23">
        <f t="shared" si="62"/>
        <v>2039</v>
      </c>
      <c r="BB25" s="23">
        <f t="shared" si="62"/>
        <v>2040</v>
      </c>
      <c r="BC25" s="23">
        <f t="shared" si="62"/>
        <v>2041</v>
      </c>
      <c r="BD25" s="23">
        <f t="shared" si="62"/>
        <v>2042</v>
      </c>
      <c r="BE25" s="23">
        <f t="shared" si="62"/>
        <v>2043</v>
      </c>
      <c r="BF25" s="23">
        <f t="shared" si="62"/>
        <v>2044</v>
      </c>
      <c r="BG25" s="23">
        <f t="shared" si="62"/>
        <v>2045</v>
      </c>
      <c r="BH25" s="23">
        <f t="shared" si="62"/>
        <v>2046</v>
      </c>
      <c r="BI25" s="23">
        <f t="shared" si="62"/>
        <v>2047</v>
      </c>
      <c r="BJ25" s="23">
        <f t="shared" si="62"/>
        <v>2048</v>
      </c>
      <c r="BK25" s="23">
        <f t="shared" si="62"/>
        <v>2049</v>
      </c>
      <c r="BL25" s="23">
        <f t="shared" si="62"/>
        <v>2050</v>
      </c>
      <c r="BM25" s="23">
        <f t="shared" ref="BM25:DJ25" si="63">BM2</f>
        <v>2051</v>
      </c>
      <c r="BN25" s="23">
        <f t="shared" si="63"/>
        <v>2052</v>
      </c>
      <c r="BO25" s="23">
        <f t="shared" si="63"/>
        <v>2053</v>
      </c>
      <c r="BP25" s="23">
        <f t="shared" si="63"/>
        <v>2054</v>
      </c>
      <c r="BQ25" s="23">
        <f t="shared" si="63"/>
        <v>2055</v>
      </c>
      <c r="BR25" s="23">
        <f t="shared" si="63"/>
        <v>2056</v>
      </c>
      <c r="BS25" s="23">
        <f t="shared" si="63"/>
        <v>2057</v>
      </c>
      <c r="BT25" s="23">
        <f t="shared" si="63"/>
        <v>2058</v>
      </c>
      <c r="BU25" s="23">
        <f t="shared" si="63"/>
        <v>2059</v>
      </c>
      <c r="BV25" s="23">
        <f t="shared" si="63"/>
        <v>2060</v>
      </c>
      <c r="BW25" s="23">
        <f t="shared" si="63"/>
        <v>2061</v>
      </c>
      <c r="BX25" s="23">
        <f t="shared" si="63"/>
        <v>2062</v>
      </c>
      <c r="BY25" s="23">
        <f t="shared" si="63"/>
        <v>2063</v>
      </c>
      <c r="BZ25" s="23">
        <f t="shared" si="63"/>
        <v>2064</v>
      </c>
      <c r="CA25" s="23">
        <f t="shared" si="63"/>
        <v>2065</v>
      </c>
      <c r="CB25" s="23">
        <f t="shared" si="63"/>
        <v>2066</v>
      </c>
      <c r="CC25" s="23">
        <f t="shared" si="63"/>
        <v>2067</v>
      </c>
      <c r="CD25" s="23">
        <f t="shared" si="63"/>
        <v>2068</v>
      </c>
      <c r="CE25" s="23">
        <f t="shared" si="63"/>
        <v>2069</v>
      </c>
      <c r="CF25" s="23">
        <f t="shared" si="63"/>
        <v>2070</v>
      </c>
      <c r="CG25" s="23">
        <f t="shared" si="63"/>
        <v>2071</v>
      </c>
      <c r="CH25" s="23">
        <f t="shared" si="63"/>
        <v>2072</v>
      </c>
      <c r="CI25" s="23">
        <f t="shared" si="63"/>
        <v>2073</v>
      </c>
      <c r="CJ25" s="23">
        <f t="shared" si="63"/>
        <v>2074</v>
      </c>
      <c r="CK25" s="23">
        <f t="shared" si="63"/>
        <v>2075</v>
      </c>
      <c r="CL25" s="23">
        <f t="shared" si="63"/>
        <v>2076</v>
      </c>
      <c r="CM25" s="23">
        <f t="shared" si="63"/>
        <v>2077</v>
      </c>
      <c r="CN25" s="23">
        <f t="shared" si="63"/>
        <v>2078</v>
      </c>
      <c r="CO25" s="23">
        <f t="shared" si="63"/>
        <v>2079</v>
      </c>
      <c r="CP25" s="23">
        <f t="shared" si="63"/>
        <v>2080</v>
      </c>
      <c r="CQ25" s="23">
        <f t="shared" si="63"/>
        <v>2081</v>
      </c>
      <c r="CR25" s="23">
        <f t="shared" si="63"/>
        <v>2082</v>
      </c>
      <c r="CS25" s="23">
        <f t="shared" si="63"/>
        <v>2083</v>
      </c>
      <c r="CT25" s="23">
        <f t="shared" si="63"/>
        <v>2084</v>
      </c>
      <c r="CU25" s="23">
        <f t="shared" si="63"/>
        <v>2085</v>
      </c>
      <c r="CV25" s="23">
        <f t="shared" si="63"/>
        <v>2086</v>
      </c>
      <c r="CW25" s="23">
        <f t="shared" si="63"/>
        <v>2087</v>
      </c>
      <c r="CX25" s="23">
        <f t="shared" si="63"/>
        <v>2088</v>
      </c>
      <c r="CY25" s="23">
        <f t="shared" si="63"/>
        <v>2089</v>
      </c>
      <c r="CZ25" s="23">
        <f t="shared" si="63"/>
        <v>2090</v>
      </c>
      <c r="DA25" s="23">
        <f t="shared" si="63"/>
        <v>2091</v>
      </c>
      <c r="DB25" s="23">
        <f t="shared" si="63"/>
        <v>2092</v>
      </c>
      <c r="DC25" s="23">
        <f t="shared" si="63"/>
        <v>2093</v>
      </c>
      <c r="DD25" s="23">
        <f t="shared" si="63"/>
        <v>2094</v>
      </c>
      <c r="DE25" s="23">
        <f t="shared" si="63"/>
        <v>2095</v>
      </c>
      <c r="DF25" s="23">
        <f t="shared" si="63"/>
        <v>2096</v>
      </c>
      <c r="DG25" s="23">
        <f t="shared" si="63"/>
        <v>2097</v>
      </c>
      <c r="DH25" s="23">
        <f t="shared" si="63"/>
        <v>2098</v>
      </c>
      <c r="DI25" s="23">
        <f t="shared" si="63"/>
        <v>2099</v>
      </c>
      <c r="DJ25" s="23">
        <f t="shared" si="63"/>
        <v>2100</v>
      </c>
      <c r="DK25" s="394"/>
    </row>
    <row r="26" spans="1:115" x14ac:dyDescent="0.2">
      <c r="A26" s="9" t="s">
        <v>58</v>
      </c>
      <c r="B26" s="7" t="str">
        <f t="shared" ref="B26:AF26" si="64">B3</f>
        <v>Autocatalyst</v>
      </c>
      <c r="C26" s="14" t="str">
        <f t="shared" si="64"/>
        <v>t/a</v>
      </c>
      <c r="D26" s="80">
        <f t="shared" si="64"/>
        <v>48.602994154495299</v>
      </c>
      <c r="E26" s="80">
        <f t="shared" si="64"/>
        <v>50.05054788433489</v>
      </c>
      <c r="F26" s="80">
        <f t="shared" si="64"/>
        <v>50.805540997816763</v>
      </c>
      <c r="G26" s="80">
        <f t="shared" si="64"/>
        <v>51.708324279302047</v>
      </c>
      <c r="H26" s="80">
        <f t="shared" si="64"/>
        <v>52.479999912679887</v>
      </c>
      <c r="I26" s="80">
        <f t="shared" si="64"/>
        <v>61.251515064195047</v>
      </c>
      <c r="J26" s="80">
        <f t="shared" si="64"/>
        <v>63.60124991267989</v>
      </c>
      <c r="K26" s="80">
        <f t="shared" si="64"/>
        <v>69.250322493325058</v>
      </c>
      <c r="L26" s="80">
        <f t="shared" si="64"/>
        <v>67.841333246013221</v>
      </c>
      <c r="M26" s="80">
        <f t="shared" si="64"/>
        <v>81.236551636817822</v>
      </c>
      <c r="N26" s="80">
        <f t="shared" si="64"/>
        <v>77.167857055537041</v>
      </c>
      <c r="O26" s="80">
        <f t="shared" si="64"/>
        <v>82.607407318624126</v>
      </c>
      <c r="P26" s="80">
        <f t="shared" si="64"/>
        <v>98.652307602061242</v>
      </c>
      <c r="Q26" s="80">
        <f t="shared" si="64"/>
        <v>114.30799990829034</v>
      </c>
      <c r="R26" s="80">
        <f t="shared" si="64"/>
        <v>124.29833324016052</v>
      </c>
      <c r="S26" s="80">
        <f t="shared" si="64"/>
        <v>131.52086947058137</v>
      </c>
      <c r="T26" s="80">
        <f t="shared" si="64"/>
        <v>140.03363612582041</v>
      </c>
      <c r="U26" s="80">
        <f t="shared" si="64"/>
        <v>141.39142830701709</v>
      </c>
      <c r="V26" s="80">
        <f t="shared" si="64"/>
        <v>131.73299973551505</v>
      </c>
      <c r="W26" s="80">
        <f t="shared" si="64"/>
        <v>132.79684181582957</v>
      </c>
      <c r="X26" s="80">
        <f t="shared" si="64"/>
        <v>148.69333289536365</v>
      </c>
      <c r="Y26" s="80">
        <f t="shared" si="64"/>
        <v>159.89999975812972</v>
      </c>
      <c r="Z26" s="80">
        <f t="shared" si="64"/>
        <v>150.05999981170444</v>
      </c>
      <c r="AA26" s="80">
        <f t="shared" si="64"/>
        <v>150.05999994876439</v>
      </c>
      <c r="AB26" s="80">
        <f t="shared" si="64"/>
        <v>120.5399999549018</v>
      </c>
      <c r="AC26" s="80">
        <f t="shared" si="64"/>
        <v>154.97999991154549</v>
      </c>
      <c r="AD26" s="80">
        <f t="shared" si="64"/>
        <v>156.61141270881103</v>
      </c>
      <c r="AE26" s="80">
        <f t="shared" si="64"/>
        <v>163.15191196734156</v>
      </c>
      <c r="AF26" s="80">
        <f t="shared" si="64"/>
        <v>155.75277173953251</v>
      </c>
      <c r="AG26" s="80">
        <f>AG111</f>
        <v>147.53040298171675</v>
      </c>
      <c r="AH26" s="80">
        <f t="shared" ref="AH26:BL34" si="65">AH111</f>
        <v>152.25137587713169</v>
      </c>
      <c r="AI26" s="80">
        <f t="shared" si="65"/>
        <v>157.12341990519991</v>
      </c>
      <c r="AJ26" s="80">
        <f t="shared" si="65"/>
        <v>162.1513693421663</v>
      </c>
      <c r="AK26" s="80">
        <f t="shared" si="65"/>
        <v>167.34021316111563</v>
      </c>
      <c r="AL26" s="80">
        <f t="shared" si="65"/>
        <v>172.69509998227133</v>
      </c>
      <c r="AM26" s="80">
        <f t="shared" si="65"/>
        <v>178.22134318170401</v>
      </c>
      <c r="AN26" s="80">
        <f t="shared" si="65"/>
        <v>183.92442616351855</v>
      </c>
      <c r="AO26" s="80">
        <f t="shared" si="65"/>
        <v>189.81000780075115</v>
      </c>
      <c r="AP26" s="80">
        <f t="shared" si="65"/>
        <v>195.8839280503752</v>
      </c>
      <c r="AQ26" s="80">
        <f t="shared" si="65"/>
        <v>202.15221374798722</v>
      </c>
      <c r="AR26" s="80">
        <f t="shared" si="65"/>
        <v>208.62108458792281</v>
      </c>
      <c r="AS26" s="80">
        <f t="shared" si="65"/>
        <v>215.29695929473635</v>
      </c>
      <c r="AT26" s="80">
        <f t="shared" si="65"/>
        <v>222.18646199216792</v>
      </c>
      <c r="AU26" s="80">
        <f t="shared" si="65"/>
        <v>229.29642877591729</v>
      </c>
      <c r="AV26" s="80">
        <f t="shared" si="65"/>
        <v>236.63391449674666</v>
      </c>
      <c r="AW26" s="80">
        <f t="shared" si="65"/>
        <v>244.20619976064256</v>
      </c>
      <c r="AX26" s="80">
        <f t="shared" si="65"/>
        <v>252.02079815298313</v>
      </c>
      <c r="AY26" s="80">
        <f t="shared" si="65"/>
        <v>260.08546369387858</v>
      </c>
      <c r="AZ26" s="80">
        <f t="shared" si="65"/>
        <v>268.40819853208268</v>
      </c>
      <c r="BA26" s="80">
        <f t="shared" si="65"/>
        <v>276.99726088510931</v>
      </c>
      <c r="BB26" s="80">
        <f t="shared" si="65"/>
        <v>285.86117323343279</v>
      </c>
      <c r="BC26" s="80">
        <f t="shared" si="65"/>
        <v>295.00873077690267</v>
      </c>
      <c r="BD26" s="80">
        <f t="shared" si="65"/>
        <v>304.44901016176357</v>
      </c>
      <c r="BE26" s="80">
        <f t="shared" si="65"/>
        <v>314.19137848693998</v>
      </c>
      <c r="BF26" s="80">
        <f t="shared" si="65"/>
        <v>324.24550259852208</v>
      </c>
      <c r="BG26" s="80">
        <f t="shared" si="65"/>
        <v>334.62135868167479</v>
      </c>
      <c r="BH26" s="80">
        <f t="shared" si="65"/>
        <v>345.32924215948839</v>
      </c>
      <c r="BI26" s="80">
        <f t="shared" si="65"/>
        <v>356.37977790859202</v>
      </c>
      <c r="BJ26" s="80">
        <f t="shared" si="65"/>
        <v>367.783930801667</v>
      </c>
      <c r="BK26" s="80">
        <f t="shared" si="65"/>
        <v>379.55301658732037</v>
      </c>
      <c r="BL26" s="80">
        <f t="shared" si="65"/>
        <v>391.69871311811465</v>
      </c>
      <c r="BM26" s="80">
        <f t="shared" ref="BM26:DJ31" si="66">BM111</f>
        <v>404.23307193789435</v>
      </c>
      <c r="BN26" s="80">
        <f t="shared" si="66"/>
        <v>417.168530239907</v>
      </c>
      <c r="BO26" s="80">
        <f t="shared" si="66"/>
        <v>430.51792320758403</v>
      </c>
      <c r="BP26" s="80">
        <f t="shared" si="66"/>
        <v>444.29449675022676</v>
      </c>
      <c r="BQ26" s="80">
        <f t="shared" si="66"/>
        <v>458.51192064623405</v>
      </c>
      <c r="BR26" s="80">
        <f t="shared" si="66"/>
        <v>473.18430210691355</v>
      </c>
      <c r="BS26" s="80">
        <f t="shared" si="66"/>
        <v>488.32619977433478</v>
      </c>
      <c r="BT26" s="80">
        <f t="shared" si="66"/>
        <v>503.95263816711349</v>
      </c>
      <c r="BU26" s="80">
        <f t="shared" si="66"/>
        <v>520.07912258846113</v>
      </c>
      <c r="BV26" s="80">
        <f t="shared" si="66"/>
        <v>536.72165451129194</v>
      </c>
      <c r="BW26" s="80">
        <f t="shared" si="66"/>
        <v>553.89674745565333</v>
      </c>
      <c r="BX26" s="80">
        <f t="shared" si="66"/>
        <v>571.62144337423422</v>
      </c>
      <c r="BY26" s="80">
        <f t="shared" si="66"/>
        <v>589.9133295622097</v>
      </c>
      <c r="BZ26" s="80">
        <f t="shared" si="66"/>
        <v>608.79055610820046</v>
      </c>
      <c r="CA26" s="80">
        <f t="shared" si="66"/>
        <v>628.27185390366287</v>
      </c>
      <c r="CB26" s="80">
        <f t="shared" si="66"/>
        <v>648.37655322858006</v>
      </c>
      <c r="CC26" s="80">
        <f t="shared" si="66"/>
        <v>669.12460293189463</v>
      </c>
      <c r="CD26" s="80">
        <f t="shared" si="66"/>
        <v>690.53659022571526</v>
      </c>
      <c r="CE26" s="80">
        <f t="shared" si="66"/>
        <v>712.63376111293815</v>
      </c>
      <c r="CF26" s="80">
        <f t="shared" si="66"/>
        <v>735.43804146855223</v>
      </c>
      <c r="CG26" s="80">
        <f t="shared" si="66"/>
        <v>758.97205879554588</v>
      </c>
      <c r="CH26" s="80">
        <f t="shared" si="66"/>
        <v>783.25916467700335</v>
      </c>
      <c r="CI26" s="80">
        <f t="shared" si="66"/>
        <v>808.32345794666753</v>
      </c>
      <c r="CJ26" s="80">
        <f t="shared" si="66"/>
        <v>834.18980860096087</v>
      </c>
      <c r="CK26" s="80">
        <f t="shared" si="66"/>
        <v>860.88388247619162</v>
      </c>
      <c r="CL26" s="80">
        <f t="shared" si="66"/>
        <v>888.43216671542973</v>
      </c>
      <c r="CM26" s="80">
        <f t="shared" si="66"/>
        <v>916.86199605032346</v>
      </c>
      <c r="CN26" s="80">
        <f t="shared" si="66"/>
        <v>946.20157992393388</v>
      </c>
      <c r="CO26" s="80">
        <f t="shared" si="66"/>
        <v>976.48003048149974</v>
      </c>
      <c r="CP26" s="80">
        <f t="shared" si="66"/>
        <v>1007.7273914569078</v>
      </c>
      <c r="CQ26" s="80">
        <f t="shared" si="66"/>
        <v>1039.9746679835289</v>
      </c>
      <c r="CR26" s="80">
        <f t="shared" si="66"/>
        <v>1073.2538573590018</v>
      </c>
      <c r="CS26" s="80">
        <f t="shared" si="66"/>
        <v>1107.59798079449</v>
      </c>
      <c r="CT26" s="80">
        <f t="shared" si="66"/>
        <v>1143.0411161799136</v>
      </c>
      <c r="CU26" s="80">
        <f t="shared" si="66"/>
        <v>1179.6184318976709</v>
      </c>
      <c r="CV26" s="80">
        <f t="shared" si="66"/>
        <v>1217.3662217183964</v>
      </c>
      <c r="CW26" s="80">
        <f t="shared" si="66"/>
        <v>1256.3219408133853</v>
      </c>
      <c r="CX26" s="80">
        <f t="shared" si="66"/>
        <v>1296.5242429194136</v>
      </c>
      <c r="CY26" s="80">
        <f t="shared" si="66"/>
        <v>1338.013018692835</v>
      </c>
      <c r="CZ26" s="80">
        <f t="shared" si="66"/>
        <v>1380.8294352910057</v>
      </c>
      <c r="DA26" s="80">
        <f t="shared" si="66"/>
        <v>1425.0159772203178</v>
      </c>
      <c r="DB26" s="80">
        <f t="shared" si="66"/>
        <v>1470.616488491368</v>
      </c>
      <c r="DC26" s="80">
        <f t="shared" si="66"/>
        <v>1517.6762161230918</v>
      </c>
      <c r="DD26" s="80">
        <f t="shared" si="66"/>
        <v>1566.2418550390307</v>
      </c>
      <c r="DE26" s="80">
        <f t="shared" si="66"/>
        <v>1616.3615944002797</v>
      </c>
      <c r="DF26" s="80">
        <f t="shared" si="66"/>
        <v>1668.0851654210887</v>
      </c>
      <c r="DG26" s="80">
        <f t="shared" si="66"/>
        <v>1721.4638907145636</v>
      </c>
      <c r="DH26" s="80">
        <f t="shared" si="66"/>
        <v>1776.5507352174297</v>
      </c>
      <c r="DI26" s="80">
        <f t="shared" si="66"/>
        <v>1833.4003587443876</v>
      </c>
      <c r="DJ26" s="80">
        <f t="shared" si="66"/>
        <v>1892.0691702242082</v>
      </c>
    </row>
    <row r="27" spans="1:115" x14ac:dyDescent="0.2">
      <c r="A27" s="9" t="s">
        <v>58</v>
      </c>
      <c r="B27" s="7" t="str">
        <f t="shared" ref="B27:AF27" si="67">B4</f>
        <v>Jewellery</v>
      </c>
      <c r="C27" s="14" t="str">
        <f t="shared" si="67"/>
        <v>t/a</v>
      </c>
      <c r="D27" s="80">
        <f t="shared" si="67"/>
        <v>39.119483099959638</v>
      </c>
      <c r="E27" s="80">
        <f t="shared" si="67"/>
        <v>40.284587321537842</v>
      </c>
      <c r="F27" s="80">
        <f t="shared" si="67"/>
        <v>40.892264705559839</v>
      </c>
      <c r="G27" s="80">
        <f t="shared" si="67"/>
        <v>41.61889515163336</v>
      </c>
      <c r="H27" s="80">
        <f t="shared" si="67"/>
        <v>42.23999992971796</v>
      </c>
      <c r="I27" s="80">
        <f t="shared" si="67"/>
        <v>49.29999992971797</v>
      </c>
      <c r="J27" s="80">
        <f t="shared" si="67"/>
        <v>51.191249929717969</v>
      </c>
      <c r="K27" s="80">
        <f t="shared" si="67"/>
        <v>55.738064445847002</v>
      </c>
      <c r="L27" s="80">
        <f t="shared" si="67"/>
        <v>54.603999929717972</v>
      </c>
      <c r="M27" s="80">
        <f t="shared" si="67"/>
        <v>65.385517171097277</v>
      </c>
      <c r="N27" s="80">
        <f t="shared" si="67"/>
        <v>62.110714215432253</v>
      </c>
      <c r="O27" s="80">
        <f t="shared" si="67"/>
        <v>66.488888817429171</v>
      </c>
      <c r="P27" s="80">
        <f t="shared" si="67"/>
        <v>79.403076850439533</v>
      </c>
      <c r="Q27" s="80">
        <f t="shared" si="67"/>
        <v>92.003999926184918</v>
      </c>
      <c r="R27" s="80">
        <f t="shared" si="67"/>
        <v>100.04499992500725</v>
      </c>
      <c r="S27" s="80">
        <f t="shared" si="67"/>
        <v>105.85826079339476</v>
      </c>
      <c r="T27" s="80">
        <f t="shared" si="67"/>
        <v>112.70999980858718</v>
      </c>
      <c r="U27" s="80">
        <f t="shared" si="67"/>
        <v>113.80285693003816</v>
      </c>
      <c r="V27" s="80">
        <f t="shared" si="67"/>
        <v>106.02899978712189</v>
      </c>
      <c r="W27" s="80">
        <f t="shared" si="67"/>
        <v>106.885262924936</v>
      </c>
      <c r="X27" s="80">
        <f t="shared" si="67"/>
        <v>119.67999964748782</v>
      </c>
      <c r="Y27" s="80">
        <f t="shared" si="67"/>
        <v>128.69999980532393</v>
      </c>
      <c r="Z27" s="80">
        <f t="shared" si="67"/>
        <v>120.77999984844506</v>
      </c>
      <c r="AA27" s="80">
        <f t="shared" si="67"/>
        <v>120.77999995876158</v>
      </c>
      <c r="AB27" s="80">
        <f t="shared" si="67"/>
        <v>97.019999963701451</v>
      </c>
      <c r="AC27" s="80">
        <f t="shared" si="67"/>
        <v>124.73999992880491</v>
      </c>
      <c r="AD27" s="80">
        <f t="shared" si="67"/>
        <v>126.05308827782353</v>
      </c>
      <c r="AE27" s="80">
        <f t="shared" si="67"/>
        <v>131.31739255907982</v>
      </c>
      <c r="AF27" s="80">
        <f t="shared" si="67"/>
        <v>125.36198700986765</v>
      </c>
      <c r="AG27" s="80">
        <f t="shared" ref="AG27:AV34" si="68">AG112</f>
        <v>118.74398288772323</v>
      </c>
      <c r="AH27" s="80">
        <f t="shared" si="68"/>
        <v>122.54379034013039</v>
      </c>
      <c r="AI27" s="80">
        <f t="shared" si="68"/>
        <v>126.46519163101456</v>
      </c>
      <c r="AJ27" s="80">
        <f t="shared" si="68"/>
        <v>130.51207776320703</v>
      </c>
      <c r="AK27" s="80">
        <f t="shared" si="68"/>
        <v>134.68846425162965</v>
      </c>
      <c r="AL27" s="80">
        <f t="shared" si="68"/>
        <v>138.9984951076818</v>
      </c>
      <c r="AM27" s="80">
        <f t="shared" si="68"/>
        <v>143.44644695112763</v>
      </c>
      <c r="AN27" s="80">
        <f t="shared" si="68"/>
        <v>148.03673325356371</v>
      </c>
      <c r="AO27" s="80">
        <f t="shared" si="68"/>
        <v>152.77390871767776</v>
      </c>
      <c r="AP27" s="80">
        <f t="shared" si="68"/>
        <v>157.66267379664345</v>
      </c>
      <c r="AQ27" s="80">
        <f t="shared" si="68"/>
        <v>162.70787935813604</v>
      </c>
      <c r="AR27" s="80">
        <f t="shared" si="68"/>
        <v>167.91453149759639</v>
      </c>
      <c r="AS27" s="80">
        <f t="shared" si="68"/>
        <v>173.28779650551948</v>
      </c>
      <c r="AT27" s="80">
        <f t="shared" si="68"/>
        <v>178.8330059936961</v>
      </c>
      <c r="AU27" s="80">
        <f t="shared" si="68"/>
        <v>184.55566218549438</v>
      </c>
      <c r="AV27" s="80">
        <f t="shared" si="68"/>
        <v>190.46144337543021</v>
      </c>
      <c r="AW27" s="80">
        <f t="shared" si="65"/>
        <v>196.55620956344399</v>
      </c>
      <c r="AX27" s="80">
        <f t="shared" si="65"/>
        <v>202.8460082694742</v>
      </c>
      <c r="AY27" s="80">
        <f t="shared" si="65"/>
        <v>209.33708053409737</v>
      </c>
      <c r="AZ27" s="80">
        <f t="shared" si="65"/>
        <v>216.03586711118848</v>
      </c>
      <c r="BA27" s="80">
        <f t="shared" si="65"/>
        <v>222.94901485874652</v>
      </c>
      <c r="BB27" s="80">
        <f t="shared" si="65"/>
        <v>230.08338333422643</v>
      </c>
      <c r="BC27" s="80">
        <f t="shared" si="65"/>
        <v>237.44605160092169</v>
      </c>
      <c r="BD27" s="80">
        <f t="shared" si="65"/>
        <v>245.0443252521512</v>
      </c>
      <c r="BE27" s="80">
        <f t="shared" si="65"/>
        <v>252.88574366022004</v>
      </c>
      <c r="BF27" s="80">
        <f t="shared" si="65"/>
        <v>260.9780874573471</v>
      </c>
      <c r="BG27" s="80">
        <f t="shared" si="65"/>
        <v>269.32938625598223</v>
      </c>
      <c r="BH27" s="80">
        <f t="shared" si="65"/>
        <v>277.94792661617367</v>
      </c>
      <c r="BI27" s="80">
        <f t="shared" si="65"/>
        <v>286.84226026789122</v>
      </c>
      <c r="BJ27" s="80">
        <f t="shared" si="65"/>
        <v>296.02121259646373</v>
      </c>
      <c r="BK27" s="80">
        <f t="shared" si="65"/>
        <v>305.49389139955059</v>
      </c>
      <c r="BL27" s="80">
        <f t="shared" si="65"/>
        <v>315.26969592433625</v>
      </c>
      <c r="BM27" s="80">
        <f t="shared" si="66"/>
        <v>325.35832619391499</v>
      </c>
      <c r="BN27" s="80">
        <f t="shared" si="66"/>
        <v>335.7697926321203</v>
      </c>
      <c r="BO27" s="80">
        <f t="shared" si="66"/>
        <v>346.51442599634817</v>
      </c>
      <c r="BP27" s="80">
        <f t="shared" si="66"/>
        <v>357.60288762823131</v>
      </c>
      <c r="BQ27" s="80">
        <f t="shared" si="66"/>
        <v>369.04618003233475</v>
      </c>
      <c r="BR27" s="80">
        <f t="shared" si="66"/>
        <v>380.85565779336946</v>
      </c>
      <c r="BS27" s="80">
        <f t="shared" si="66"/>
        <v>393.04303884275731</v>
      </c>
      <c r="BT27" s="80">
        <f t="shared" si="66"/>
        <v>405.62041608572554</v>
      </c>
      <c r="BU27" s="80">
        <f t="shared" si="66"/>
        <v>418.60026940046879</v>
      </c>
      <c r="BV27" s="80">
        <f t="shared" si="66"/>
        <v>431.99547802128382</v>
      </c>
      <c r="BW27" s="80">
        <f t="shared" si="66"/>
        <v>445.81933331796489</v>
      </c>
      <c r="BX27" s="80">
        <f t="shared" si="66"/>
        <v>460.08555198413978</v>
      </c>
      <c r="BY27" s="80">
        <f t="shared" si="66"/>
        <v>474.80828964763225</v>
      </c>
      <c r="BZ27" s="80">
        <f t="shared" si="66"/>
        <v>490.00215491635652</v>
      </c>
      <c r="CA27" s="80">
        <f t="shared" si="66"/>
        <v>505.68222387367996</v>
      </c>
      <c r="CB27" s="80">
        <f t="shared" si="66"/>
        <v>521.86405503763774</v>
      </c>
      <c r="CC27" s="80">
        <f t="shared" si="66"/>
        <v>538.5637047988422</v>
      </c>
      <c r="CD27" s="80">
        <f t="shared" si="66"/>
        <v>555.79774335240518</v>
      </c>
      <c r="CE27" s="80">
        <f t="shared" si="66"/>
        <v>573.58327113968221</v>
      </c>
      <c r="CF27" s="80">
        <f t="shared" si="66"/>
        <v>591.93793581615205</v>
      </c>
      <c r="CG27" s="80">
        <f t="shared" si="66"/>
        <v>610.87994976226889</v>
      </c>
      <c r="CH27" s="80">
        <f t="shared" si="66"/>
        <v>630.42810815466146</v>
      </c>
      <c r="CI27" s="80">
        <f t="shared" si="66"/>
        <v>650.6018076156106</v>
      </c>
      <c r="CJ27" s="80">
        <f t="shared" si="66"/>
        <v>671.42106545931017</v>
      </c>
      <c r="CK27" s="80">
        <f t="shared" si="66"/>
        <v>692.90653955400808</v>
      </c>
      <c r="CL27" s="80">
        <f t="shared" si="66"/>
        <v>715.07954881973637</v>
      </c>
      <c r="CM27" s="80">
        <f t="shared" si="66"/>
        <v>737.96209438196797</v>
      </c>
      <c r="CN27" s="80">
        <f t="shared" si="66"/>
        <v>761.57688140219102</v>
      </c>
      <c r="CO27" s="80">
        <f t="shared" si="66"/>
        <v>785.94734160706116</v>
      </c>
      <c r="CP27" s="80">
        <f t="shared" si="66"/>
        <v>811.09765653848717</v>
      </c>
      <c r="CQ27" s="80">
        <f t="shared" si="66"/>
        <v>837.05278154771884</v>
      </c>
      <c r="CR27" s="80">
        <f t="shared" si="66"/>
        <v>863.83847055724584</v>
      </c>
      <c r="CS27" s="80">
        <f t="shared" si="66"/>
        <v>891.48130161507777</v>
      </c>
      <c r="CT27" s="80">
        <f t="shared" si="66"/>
        <v>920.00870326676034</v>
      </c>
      <c r="CU27" s="80">
        <f t="shared" si="66"/>
        <v>949.44898177129664</v>
      </c>
      <c r="CV27" s="80">
        <f t="shared" si="66"/>
        <v>979.83134918797816</v>
      </c>
      <c r="CW27" s="80">
        <f t="shared" si="66"/>
        <v>1011.1859523619935</v>
      </c>
      <c r="CX27" s="80">
        <f t="shared" si="66"/>
        <v>1043.5439028375772</v>
      </c>
      <c r="CY27" s="80">
        <f t="shared" si="66"/>
        <v>1076.9373077283797</v>
      </c>
      <c r="CZ27" s="80">
        <f t="shared" si="66"/>
        <v>1111.3993015756878</v>
      </c>
      <c r="DA27" s="80">
        <f t="shared" si="66"/>
        <v>1146.9640792261098</v>
      </c>
      <c r="DB27" s="80">
        <f t="shared" si="66"/>
        <v>1183.6669297613453</v>
      </c>
      <c r="DC27" s="80">
        <f t="shared" si="66"/>
        <v>1221.5442715137083</v>
      </c>
      <c r="DD27" s="80">
        <f t="shared" si="66"/>
        <v>1260.6336882021469</v>
      </c>
      <c r="DE27" s="80">
        <f t="shared" si="66"/>
        <v>1300.9739662246157</v>
      </c>
      <c r="DF27" s="80">
        <f t="shared" si="66"/>
        <v>1342.6051331438034</v>
      </c>
      <c r="DG27" s="80">
        <f t="shared" si="66"/>
        <v>1385.5684974044052</v>
      </c>
      <c r="DH27" s="80">
        <f t="shared" si="66"/>
        <v>1429.9066893213462</v>
      </c>
      <c r="DI27" s="80">
        <f t="shared" si="66"/>
        <v>1475.6637033796294</v>
      </c>
      <c r="DJ27" s="80">
        <f t="shared" si="66"/>
        <v>1522.8849418877776</v>
      </c>
    </row>
    <row r="28" spans="1:115" x14ac:dyDescent="0.2">
      <c r="A28" s="9" t="s">
        <v>58</v>
      </c>
      <c r="B28" s="7" t="str">
        <f t="shared" ref="B28:AF28" si="69">B5</f>
        <v>Chemical</v>
      </c>
      <c r="C28" s="14" t="str">
        <f t="shared" si="69"/>
        <v>t/a</v>
      </c>
      <c r="D28" s="80">
        <f t="shared" si="69"/>
        <v>8.2980721727187117</v>
      </c>
      <c r="E28" s="80">
        <f t="shared" si="69"/>
        <v>8.5452154924474204</v>
      </c>
      <c r="F28" s="80">
        <f t="shared" si="69"/>
        <v>8.6741167557248158</v>
      </c>
      <c r="G28" s="80">
        <f t="shared" si="69"/>
        <v>8.8282504867101075</v>
      </c>
      <c r="H28" s="80">
        <f t="shared" si="69"/>
        <v>8.9599999850916898</v>
      </c>
      <c r="I28" s="80">
        <f t="shared" si="69"/>
        <v>10.45757574266745</v>
      </c>
      <c r="J28" s="80">
        <f t="shared" si="69"/>
        <v>10.858749985091691</v>
      </c>
      <c r="K28" s="80">
        <f t="shared" si="69"/>
        <v>11.823225791543305</v>
      </c>
      <c r="L28" s="80">
        <f t="shared" si="69"/>
        <v>11.582666651758357</v>
      </c>
      <c r="M28" s="80">
        <f t="shared" si="69"/>
        <v>13.869655157505484</v>
      </c>
      <c r="N28" s="80">
        <f t="shared" si="69"/>
        <v>13.174999985091691</v>
      </c>
      <c r="O28" s="80">
        <f t="shared" si="69"/>
        <v>14.103703688545584</v>
      </c>
      <c r="P28" s="80">
        <f t="shared" si="69"/>
        <v>16.843076907668994</v>
      </c>
      <c r="Q28" s="80">
        <f t="shared" si="69"/>
        <v>19.515999984342255</v>
      </c>
      <c r="R28" s="80">
        <f t="shared" si="69"/>
        <v>21.221666650759115</v>
      </c>
      <c r="S28" s="80">
        <f t="shared" si="69"/>
        <v>22.454782592538283</v>
      </c>
      <c r="T28" s="80">
        <f t="shared" si="69"/>
        <v>23.908181777579099</v>
      </c>
      <c r="U28" s="80">
        <f t="shared" si="69"/>
        <v>24.139999954856581</v>
      </c>
      <c r="V28" s="80">
        <f t="shared" si="69"/>
        <v>22.490999954844039</v>
      </c>
      <c r="W28" s="80">
        <f t="shared" si="69"/>
        <v>22.672631529531881</v>
      </c>
      <c r="X28" s="80">
        <f t="shared" si="69"/>
        <v>25.386666591891359</v>
      </c>
      <c r="Y28" s="80">
        <f t="shared" si="69"/>
        <v>27.299999958705079</v>
      </c>
      <c r="Z28" s="80">
        <f t="shared" si="69"/>
        <v>25.619999967851982</v>
      </c>
      <c r="AA28" s="80">
        <f t="shared" si="69"/>
        <v>25.61999999125246</v>
      </c>
      <c r="AB28" s="80">
        <f t="shared" si="69"/>
        <v>20.579999992300309</v>
      </c>
      <c r="AC28" s="80">
        <f t="shared" si="69"/>
        <v>26.459999984898012</v>
      </c>
      <c r="AD28" s="80">
        <f t="shared" si="69"/>
        <v>26.738533877114087</v>
      </c>
      <c r="AE28" s="80">
        <f t="shared" si="69"/>
        <v>27.855204482229052</v>
      </c>
      <c r="AF28" s="80">
        <f t="shared" si="69"/>
        <v>26.591936638456776</v>
      </c>
      <c r="AG28" s="80">
        <f t="shared" si="68"/>
        <v>25.188117582244324</v>
      </c>
      <c r="AH28" s="80">
        <f t="shared" si="65"/>
        <v>25.994137344876144</v>
      </c>
      <c r="AI28" s="80">
        <f t="shared" si="65"/>
        <v>26.825949739912183</v>
      </c>
      <c r="AJ28" s="80">
        <f t="shared" si="65"/>
        <v>27.684380131589375</v>
      </c>
      <c r="AK28" s="80">
        <f t="shared" si="65"/>
        <v>28.570280295800234</v>
      </c>
      <c r="AL28" s="80">
        <f t="shared" si="65"/>
        <v>29.484529265265842</v>
      </c>
      <c r="AM28" s="80">
        <f t="shared" si="65"/>
        <v>30.42803420175435</v>
      </c>
      <c r="AN28" s="80">
        <f t="shared" si="65"/>
        <v>31.401731296210489</v>
      </c>
      <c r="AO28" s="80">
        <f t="shared" si="65"/>
        <v>32.406586697689228</v>
      </c>
      <c r="AP28" s="80">
        <f t="shared" si="65"/>
        <v>33.443597472015284</v>
      </c>
      <c r="AQ28" s="80">
        <f t="shared" si="65"/>
        <v>34.513792591119774</v>
      </c>
      <c r="AR28" s="80">
        <f t="shared" si="65"/>
        <v>35.61823395403561</v>
      </c>
      <c r="AS28" s="80">
        <f t="shared" si="65"/>
        <v>36.75801744056475</v>
      </c>
      <c r="AT28" s="80">
        <f t="shared" si="65"/>
        <v>37.934273998662825</v>
      </c>
      <c r="AU28" s="80">
        <f t="shared" si="65"/>
        <v>39.148170766620034</v>
      </c>
      <c r="AV28" s="80">
        <f t="shared" si="65"/>
        <v>40.400912231151878</v>
      </c>
      <c r="AW28" s="80">
        <f t="shared" si="65"/>
        <v>41.69374142254874</v>
      </c>
      <c r="AX28" s="80">
        <f t="shared" si="65"/>
        <v>43.027941148070298</v>
      </c>
      <c r="AY28" s="80">
        <f t="shared" si="65"/>
        <v>44.404835264808547</v>
      </c>
      <c r="AZ28" s="80">
        <f t="shared" si="65"/>
        <v>45.82578999328242</v>
      </c>
      <c r="BA28" s="80">
        <f t="shared" si="65"/>
        <v>47.292215273067455</v>
      </c>
      <c r="BB28" s="80">
        <f t="shared" si="65"/>
        <v>48.805566161805615</v>
      </c>
      <c r="BC28" s="80">
        <f t="shared" si="65"/>
        <v>50.367344278983396</v>
      </c>
      <c r="BD28" s="80">
        <f t="shared" si="65"/>
        <v>51.979099295910864</v>
      </c>
      <c r="BE28" s="80">
        <f t="shared" si="65"/>
        <v>53.64243047338001</v>
      </c>
      <c r="BF28" s="80">
        <f t="shared" si="65"/>
        <v>55.358988248528171</v>
      </c>
      <c r="BG28" s="80">
        <f t="shared" si="65"/>
        <v>57.130475872481071</v>
      </c>
      <c r="BH28" s="80">
        <f t="shared" si="65"/>
        <v>58.958651100400466</v>
      </c>
      <c r="BI28" s="80">
        <f t="shared" si="65"/>
        <v>60.845327935613284</v>
      </c>
      <c r="BJ28" s="80">
        <f t="shared" si="65"/>
        <v>62.792378429552912</v>
      </c>
      <c r="BK28" s="80">
        <f t="shared" si="65"/>
        <v>64.801734539298607</v>
      </c>
      <c r="BL28" s="80">
        <f t="shared" si="65"/>
        <v>66.87539004455617</v>
      </c>
      <c r="BM28" s="80">
        <f t="shared" si="66"/>
        <v>69.015402525981969</v>
      </c>
      <c r="BN28" s="80">
        <f t="shared" si="66"/>
        <v>71.223895406813398</v>
      </c>
      <c r="BO28" s="80">
        <f t="shared" si="66"/>
        <v>73.503060059831427</v>
      </c>
      <c r="BP28" s="80">
        <f t="shared" si="66"/>
        <v>75.855157981746032</v>
      </c>
      <c r="BQ28" s="80">
        <f t="shared" si="66"/>
        <v>78.282523037161909</v>
      </c>
      <c r="BR28" s="80">
        <f t="shared" si="66"/>
        <v>80.787563774351085</v>
      </c>
      <c r="BS28" s="80">
        <f t="shared" si="66"/>
        <v>83.372765815130322</v>
      </c>
      <c r="BT28" s="80">
        <f t="shared" si="66"/>
        <v>86.040694321214488</v>
      </c>
      <c r="BU28" s="80">
        <f t="shared" si="66"/>
        <v>88.793996539493349</v>
      </c>
      <c r="BV28" s="80">
        <f t="shared" si="66"/>
        <v>91.635404428757141</v>
      </c>
      <c r="BW28" s="80">
        <f t="shared" si="66"/>
        <v>94.567737370477374</v>
      </c>
      <c r="BX28" s="80">
        <f t="shared" si="66"/>
        <v>97.593904966332659</v>
      </c>
      <c r="BY28" s="80">
        <f t="shared" si="66"/>
        <v>100.71690992525531</v>
      </c>
      <c r="BZ28" s="80">
        <f t="shared" si="66"/>
        <v>103.93985104286348</v>
      </c>
      <c r="CA28" s="80">
        <f t="shared" si="66"/>
        <v>107.26592627623512</v>
      </c>
      <c r="CB28" s="80">
        <f t="shared" si="66"/>
        <v>110.69843591707465</v>
      </c>
      <c r="CC28" s="80">
        <f t="shared" si="66"/>
        <v>114.24078586642104</v>
      </c>
      <c r="CD28" s="80">
        <f t="shared" si="66"/>
        <v>117.89649101414651</v>
      </c>
      <c r="CE28" s="80">
        <f t="shared" si="66"/>
        <v>121.6691787265992</v>
      </c>
      <c r="CF28" s="80">
        <f t="shared" si="66"/>
        <v>125.56259244585037</v>
      </c>
      <c r="CG28" s="80">
        <f t="shared" si="66"/>
        <v>129.58059540411759</v>
      </c>
      <c r="CH28" s="80">
        <f t="shared" si="66"/>
        <v>133.72717445704936</v>
      </c>
      <c r="CI28" s="80">
        <f t="shared" si="66"/>
        <v>138.00644403967493</v>
      </c>
      <c r="CJ28" s="80">
        <f t="shared" si="66"/>
        <v>142.42265024894454</v>
      </c>
      <c r="CK28" s="80">
        <f t="shared" si="66"/>
        <v>146.98017505691075</v>
      </c>
      <c r="CL28" s="80">
        <f t="shared" si="66"/>
        <v>151.68354065873191</v>
      </c>
      <c r="CM28" s="80">
        <f t="shared" si="66"/>
        <v>156.53741395981135</v>
      </c>
      <c r="CN28" s="80">
        <f t="shared" si="66"/>
        <v>161.54661120652531</v>
      </c>
      <c r="CO28" s="80">
        <f t="shared" si="66"/>
        <v>166.71610276513414</v>
      </c>
      <c r="CP28" s="80">
        <f t="shared" si="66"/>
        <v>172.05101805361844</v>
      </c>
      <c r="CQ28" s="80">
        <f t="shared" si="66"/>
        <v>177.55665063133424</v>
      </c>
      <c r="CR28" s="80">
        <f t="shared" si="66"/>
        <v>183.23846345153694</v>
      </c>
      <c r="CS28" s="80">
        <f t="shared" si="66"/>
        <v>189.10209428198613</v>
      </c>
      <c r="CT28" s="80">
        <f t="shared" si="66"/>
        <v>195.15336129900967</v>
      </c>
      <c r="CU28" s="80">
        <f t="shared" si="66"/>
        <v>201.39826886057799</v>
      </c>
      <c r="CV28" s="80">
        <f t="shared" si="66"/>
        <v>207.8430134641165</v>
      </c>
      <c r="CW28" s="80">
        <f t="shared" si="66"/>
        <v>214.49398989496822</v>
      </c>
      <c r="CX28" s="80">
        <f t="shared" si="66"/>
        <v>221.35779757160722</v>
      </c>
      <c r="CY28" s="80">
        <f t="shared" si="66"/>
        <v>228.44124709389865</v>
      </c>
      <c r="CZ28" s="80">
        <f t="shared" si="66"/>
        <v>235.75136700090343</v>
      </c>
      <c r="DA28" s="80">
        <f t="shared" si="66"/>
        <v>243.29541074493235</v>
      </c>
      <c r="DB28" s="80">
        <f t="shared" si="66"/>
        <v>251.08086388877021</v>
      </c>
      <c r="DC28" s="80">
        <f t="shared" si="66"/>
        <v>259.11545153321089</v>
      </c>
      <c r="DD28" s="80">
        <f t="shared" si="66"/>
        <v>267.40714598227362</v>
      </c>
      <c r="DE28" s="80">
        <f t="shared" si="66"/>
        <v>275.96417465370638</v>
      </c>
      <c r="DF28" s="80">
        <f t="shared" si="66"/>
        <v>284.79502824262499</v>
      </c>
      <c r="DG28" s="80">
        <f t="shared" si="66"/>
        <v>293.908469146389</v>
      </c>
      <c r="DH28" s="80">
        <f t="shared" si="66"/>
        <v>303.31354015907345</v>
      </c>
      <c r="DI28" s="80">
        <f t="shared" si="66"/>
        <v>313.01957344416383</v>
      </c>
      <c r="DJ28" s="80">
        <f t="shared" si="66"/>
        <v>323.03619979437707</v>
      </c>
    </row>
    <row r="29" spans="1:115" x14ac:dyDescent="0.2">
      <c r="A29" s="9" t="s">
        <v>58</v>
      </c>
      <c r="B29" s="7" t="str">
        <f t="shared" ref="B29:AF29" si="70">B6</f>
        <v>Investement</v>
      </c>
      <c r="C29" s="14" t="str">
        <f t="shared" si="70"/>
        <v>t/a</v>
      </c>
      <c r="D29" s="80">
        <f t="shared" si="70"/>
        <v>5.9271944090847937</v>
      </c>
      <c r="E29" s="80">
        <f t="shared" si="70"/>
        <v>6.1037253517481576</v>
      </c>
      <c r="F29" s="80">
        <f t="shared" si="70"/>
        <v>6.1957976826605821</v>
      </c>
      <c r="G29" s="80">
        <f t="shared" si="70"/>
        <v>6.3058932047929339</v>
      </c>
      <c r="H29" s="80">
        <f t="shared" si="70"/>
        <v>6.3999999893512065</v>
      </c>
      <c r="I29" s="80">
        <f t="shared" si="70"/>
        <v>7.4696969590481777</v>
      </c>
      <c r="J29" s="80">
        <f t="shared" si="70"/>
        <v>7.7562499893512076</v>
      </c>
      <c r="K29" s="80">
        <f t="shared" si="70"/>
        <v>8.4451612796737887</v>
      </c>
      <c r="L29" s="80">
        <f t="shared" si="70"/>
        <v>8.2733333226845414</v>
      </c>
      <c r="M29" s="80">
        <f t="shared" si="70"/>
        <v>9.906896541075346</v>
      </c>
      <c r="N29" s="80">
        <f t="shared" si="70"/>
        <v>9.4107142750654926</v>
      </c>
      <c r="O29" s="80">
        <f t="shared" si="70"/>
        <v>10.074074063246846</v>
      </c>
      <c r="P29" s="80">
        <f t="shared" si="70"/>
        <v>12.030769219763567</v>
      </c>
      <c r="Q29" s="80">
        <f t="shared" si="70"/>
        <v>13.939999988815897</v>
      </c>
      <c r="R29" s="80">
        <f t="shared" si="70"/>
        <v>15.158333321970796</v>
      </c>
      <c r="S29" s="80">
        <f t="shared" si="70"/>
        <v>16.03913042324163</v>
      </c>
      <c r="T29" s="80">
        <f t="shared" si="70"/>
        <v>17.077272698270786</v>
      </c>
      <c r="U29" s="80">
        <f t="shared" si="70"/>
        <v>17.242857110611844</v>
      </c>
      <c r="V29" s="80">
        <f t="shared" si="70"/>
        <v>16.064999967745742</v>
      </c>
      <c r="W29" s="80">
        <f t="shared" si="70"/>
        <v>16.194736806808486</v>
      </c>
      <c r="X29" s="80">
        <f t="shared" si="70"/>
        <v>18.133333279922397</v>
      </c>
      <c r="Y29" s="80">
        <f t="shared" si="70"/>
        <v>19.499999970503627</v>
      </c>
      <c r="Z29" s="80">
        <f t="shared" si="70"/>
        <v>18.299999977037128</v>
      </c>
      <c r="AA29" s="80">
        <f t="shared" si="70"/>
        <v>18.299999993751754</v>
      </c>
      <c r="AB29" s="80">
        <f t="shared" si="70"/>
        <v>14.699999994500221</v>
      </c>
      <c r="AC29" s="80">
        <f t="shared" si="70"/>
        <v>18.899999989212866</v>
      </c>
      <c r="AD29" s="80">
        <f t="shared" si="70"/>
        <v>19.098952769367202</v>
      </c>
      <c r="AE29" s="80">
        <f t="shared" si="70"/>
        <v>19.896574630163609</v>
      </c>
      <c r="AF29" s="80">
        <f t="shared" si="70"/>
        <v>18.994240456040554</v>
      </c>
      <c r="AG29" s="80">
        <f t="shared" si="68"/>
        <v>17.991512558745946</v>
      </c>
      <c r="AH29" s="80">
        <f t="shared" si="65"/>
        <v>18.567240960625817</v>
      </c>
      <c r="AI29" s="80">
        <f t="shared" si="65"/>
        <v>19.161392671365842</v>
      </c>
      <c r="AJ29" s="80">
        <f t="shared" si="65"/>
        <v>19.774557236849549</v>
      </c>
      <c r="AK29" s="80">
        <f t="shared" si="65"/>
        <v>20.407343068428737</v>
      </c>
      <c r="AL29" s="80">
        <f t="shared" si="65"/>
        <v>21.060378046618457</v>
      </c>
      <c r="AM29" s="80">
        <f t="shared" si="65"/>
        <v>21.734310144110246</v>
      </c>
      <c r="AN29" s="80">
        <f t="shared" si="65"/>
        <v>22.429808068721776</v>
      </c>
      <c r="AO29" s="80">
        <f t="shared" si="65"/>
        <v>23.147561926920872</v>
      </c>
      <c r="AP29" s="80">
        <f t="shared" si="65"/>
        <v>23.888283908582341</v>
      </c>
      <c r="AQ29" s="80">
        <f t="shared" si="65"/>
        <v>24.652708993656976</v>
      </c>
      <c r="AR29" s="80">
        <f t="shared" si="65"/>
        <v>25.441595681454</v>
      </c>
      <c r="AS29" s="80">
        <f t="shared" si="65"/>
        <v>26.255726743260528</v>
      </c>
      <c r="AT29" s="80">
        <f t="shared" si="65"/>
        <v>27.095909999044867</v>
      </c>
      <c r="AU29" s="80">
        <f t="shared" si="65"/>
        <v>27.962979119014303</v>
      </c>
      <c r="AV29" s="80">
        <f t="shared" si="65"/>
        <v>28.857794450822762</v>
      </c>
      <c r="AW29" s="80">
        <f t="shared" si="65"/>
        <v>29.781243873249093</v>
      </c>
      <c r="AX29" s="80">
        <f t="shared" si="65"/>
        <v>30.734243677193064</v>
      </c>
      <c r="AY29" s="80">
        <f t="shared" si="65"/>
        <v>31.717739474863244</v>
      </c>
      <c r="AZ29" s="80">
        <f t="shared" si="65"/>
        <v>32.732707138058871</v>
      </c>
      <c r="BA29" s="80">
        <f t="shared" si="65"/>
        <v>33.780153766476758</v>
      </c>
      <c r="BB29" s="80">
        <f t="shared" si="65"/>
        <v>34.861118687004016</v>
      </c>
      <c r="BC29" s="80">
        <f t="shared" si="65"/>
        <v>35.976674484988145</v>
      </c>
      <c r="BD29" s="80">
        <f t="shared" si="65"/>
        <v>37.127928068507764</v>
      </c>
      <c r="BE29" s="80">
        <f t="shared" si="65"/>
        <v>38.316021766700011</v>
      </c>
      <c r="BF29" s="80">
        <f t="shared" si="65"/>
        <v>39.542134463234412</v>
      </c>
      <c r="BG29" s="80">
        <f t="shared" si="65"/>
        <v>40.807482766057916</v>
      </c>
      <c r="BH29" s="80">
        <f t="shared" si="65"/>
        <v>42.113322214571774</v>
      </c>
      <c r="BI29" s="80">
        <f t="shared" si="65"/>
        <v>43.46094852543807</v>
      </c>
      <c r="BJ29" s="80">
        <f t="shared" si="65"/>
        <v>44.851698878252087</v>
      </c>
      <c r="BK29" s="80">
        <f t="shared" si="65"/>
        <v>46.286953242356155</v>
      </c>
      <c r="BL29" s="80">
        <f t="shared" si="65"/>
        <v>47.768135746111554</v>
      </c>
      <c r="BM29" s="80">
        <f t="shared" si="66"/>
        <v>49.296716089987122</v>
      </c>
      <c r="BN29" s="80">
        <f t="shared" si="66"/>
        <v>50.874211004866709</v>
      </c>
      <c r="BO29" s="80">
        <f t="shared" si="66"/>
        <v>52.502185757022446</v>
      </c>
      <c r="BP29" s="80">
        <f t="shared" si="66"/>
        <v>54.182255701247165</v>
      </c>
      <c r="BQ29" s="80">
        <f t="shared" si="66"/>
        <v>55.916087883687076</v>
      </c>
      <c r="BR29" s="80">
        <f t="shared" si="66"/>
        <v>57.705402695965063</v>
      </c>
      <c r="BS29" s="80">
        <f t="shared" si="66"/>
        <v>59.551975582235947</v>
      </c>
      <c r="BT29" s="80">
        <f t="shared" si="66"/>
        <v>61.4576388008675</v>
      </c>
      <c r="BU29" s="80">
        <f t="shared" si="66"/>
        <v>63.424283242495264</v>
      </c>
      <c r="BV29" s="80">
        <f t="shared" si="66"/>
        <v>65.453860306255109</v>
      </c>
      <c r="BW29" s="80">
        <f t="shared" si="66"/>
        <v>67.54838383605528</v>
      </c>
      <c r="BX29" s="80">
        <f t="shared" si="66"/>
        <v>69.70993211880905</v>
      </c>
      <c r="BY29" s="80">
        <f t="shared" si="66"/>
        <v>71.940649946610947</v>
      </c>
      <c r="BZ29" s="80">
        <f t="shared" si="66"/>
        <v>74.242750744902494</v>
      </c>
      <c r="CA29" s="80">
        <f t="shared" si="66"/>
        <v>76.618518768739378</v>
      </c>
      <c r="CB29" s="80">
        <f t="shared" si="66"/>
        <v>79.070311369339038</v>
      </c>
      <c r="CC29" s="80">
        <f t="shared" si="66"/>
        <v>81.600561333157884</v>
      </c>
      <c r="CD29" s="80">
        <f t="shared" si="66"/>
        <v>84.211779295818943</v>
      </c>
      <c r="CE29" s="80">
        <f t="shared" si="66"/>
        <v>86.906556233285144</v>
      </c>
      <c r="CF29" s="80">
        <f t="shared" si="66"/>
        <v>89.687566032750269</v>
      </c>
      <c r="CG29" s="80">
        <f t="shared" si="66"/>
        <v>92.557568145798285</v>
      </c>
      <c r="CH29" s="80">
        <f t="shared" si="66"/>
        <v>95.519410326463827</v>
      </c>
      <c r="CI29" s="80">
        <f t="shared" si="66"/>
        <v>98.57603145691067</v>
      </c>
      <c r="CJ29" s="80">
        <f t="shared" si="66"/>
        <v>101.73046446353182</v>
      </c>
      <c r="CK29" s="80">
        <f t="shared" si="66"/>
        <v>104.98583932636484</v>
      </c>
      <c r="CL29" s="80">
        <f t="shared" si="66"/>
        <v>108.34538618480852</v>
      </c>
      <c r="CM29" s="80">
        <f t="shared" si="66"/>
        <v>111.81243854272239</v>
      </c>
      <c r="CN29" s="80">
        <f t="shared" si="66"/>
        <v>115.39043657608951</v>
      </c>
      <c r="CO29" s="80">
        <f t="shared" si="66"/>
        <v>119.08293054652438</v>
      </c>
      <c r="CP29" s="80">
        <f t="shared" si="66"/>
        <v>122.89358432401316</v>
      </c>
      <c r="CQ29" s="80">
        <f t="shared" si="66"/>
        <v>126.82617902238158</v>
      </c>
      <c r="CR29" s="80">
        <f t="shared" si="66"/>
        <v>130.88461675109781</v>
      </c>
      <c r="CS29" s="80">
        <f t="shared" si="66"/>
        <v>135.07292448713295</v>
      </c>
      <c r="CT29" s="80">
        <f t="shared" si="66"/>
        <v>139.39525807072121</v>
      </c>
      <c r="CU29" s="80">
        <f t="shared" si="66"/>
        <v>143.8559063289843</v>
      </c>
      <c r="CV29" s="80">
        <f t="shared" si="66"/>
        <v>148.45929533151181</v>
      </c>
      <c r="CW29" s="80">
        <f t="shared" si="66"/>
        <v>153.2099927821202</v>
      </c>
      <c r="CX29" s="80">
        <f t="shared" si="66"/>
        <v>158.11271255114804</v>
      </c>
      <c r="CY29" s="80">
        <f t="shared" si="66"/>
        <v>163.17231935278477</v>
      </c>
      <c r="CZ29" s="80">
        <f t="shared" si="66"/>
        <v>168.39383357207387</v>
      </c>
      <c r="DA29" s="80">
        <f t="shared" si="66"/>
        <v>173.78243624638023</v>
      </c>
      <c r="DB29" s="80">
        <f t="shared" si="66"/>
        <v>179.3434742062644</v>
      </c>
      <c r="DC29" s="80">
        <f t="shared" si="66"/>
        <v>185.08246538086487</v>
      </c>
      <c r="DD29" s="80">
        <f t="shared" si="66"/>
        <v>191.00510427305255</v>
      </c>
      <c r="DE29" s="80">
        <f t="shared" si="66"/>
        <v>197.11726760979025</v>
      </c>
      <c r="DF29" s="80">
        <f t="shared" si="66"/>
        <v>203.42502017330355</v>
      </c>
      <c r="DG29" s="80">
        <f t="shared" si="66"/>
        <v>209.93462081884928</v>
      </c>
      <c r="DH29" s="80">
        <f t="shared" si="66"/>
        <v>216.65252868505246</v>
      </c>
      <c r="DI29" s="80">
        <f t="shared" si="66"/>
        <v>223.58540960297415</v>
      </c>
      <c r="DJ29" s="80">
        <f t="shared" si="66"/>
        <v>230.74014271026934</v>
      </c>
    </row>
    <row r="30" spans="1:115" x14ac:dyDescent="0.2">
      <c r="A30" s="9" t="s">
        <v>58</v>
      </c>
      <c r="B30" s="7" t="str">
        <f t="shared" ref="B30:AF30" si="71">B7</f>
        <v>Electrical</v>
      </c>
      <c r="C30" s="14" t="str">
        <f t="shared" si="71"/>
        <v>t/a</v>
      </c>
      <c r="D30" s="80">
        <f t="shared" si="71"/>
        <v>3.5563166454508757</v>
      </c>
      <c r="E30" s="80">
        <f t="shared" si="71"/>
        <v>3.6622352110488943</v>
      </c>
      <c r="F30" s="80">
        <f t="shared" si="71"/>
        <v>3.7174786095963488</v>
      </c>
      <c r="G30" s="80">
        <f t="shared" si="71"/>
        <v>3.7835359228757599</v>
      </c>
      <c r="H30" s="80">
        <f t="shared" si="71"/>
        <v>3.8399999936107236</v>
      </c>
      <c r="I30" s="80">
        <f t="shared" si="71"/>
        <v>4.4818181754289057</v>
      </c>
      <c r="J30" s="80">
        <f t="shared" si="71"/>
        <v>4.6537499936107238</v>
      </c>
      <c r="K30" s="80">
        <f t="shared" si="71"/>
        <v>5.067096767804272</v>
      </c>
      <c r="L30" s="80">
        <f t="shared" si="71"/>
        <v>4.9639999936107237</v>
      </c>
      <c r="M30" s="80">
        <f t="shared" si="71"/>
        <v>5.9441379246452071</v>
      </c>
      <c r="N30" s="80">
        <f t="shared" si="71"/>
        <v>5.6464285650392956</v>
      </c>
      <c r="O30" s="80">
        <f t="shared" si="71"/>
        <v>6.0444444379481066</v>
      </c>
      <c r="P30" s="80">
        <f t="shared" si="71"/>
        <v>7.2184615318581393</v>
      </c>
      <c r="Q30" s="80">
        <f t="shared" si="71"/>
        <v>8.3639999932895375</v>
      </c>
      <c r="R30" s="80">
        <f t="shared" si="71"/>
        <v>9.0949999931824763</v>
      </c>
      <c r="S30" s="80">
        <f t="shared" si="71"/>
        <v>9.6234782539449775</v>
      </c>
      <c r="T30" s="80">
        <f t="shared" si="71"/>
        <v>10.246363618962469</v>
      </c>
      <c r="U30" s="80">
        <f t="shared" si="71"/>
        <v>10.345714266367105</v>
      </c>
      <c r="V30" s="80">
        <f t="shared" si="71"/>
        <v>9.6389999806474442</v>
      </c>
      <c r="W30" s="80">
        <f t="shared" si="71"/>
        <v>9.7168420840850906</v>
      </c>
      <c r="X30" s="80">
        <f t="shared" si="71"/>
        <v>10.879999967953438</v>
      </c>
      <c r="Y30" s="80">
        <f t="shared" si="71"/>
        <v>11.699999982302176</v>
      </c>
      <c r="Z30" s="80">
        <f t="shared" si="71"/>
        <v>10.979999986222277</v>
      </c>
      <c r="AA30" s="80">
        <f t="shared" si="71"/>
        <v>10.979999996251053</v>
      </c>
      <c r="AB30" s="80">
        <f t="shared" si="71"/>
        <v>8.8199999967001315</v>
      </c>
      <c r="AC30" s="80">
        <f t="shared" si="71"/>
        <v>11.339999993527718</v>
      </c>
      <c r="AD30" s="80">
        <f t="shared" si="71"/>
        <v>11.45937166162032</v>
      </c>
      <c r="AE30" s="80">
        <f t="shared" si="71"/>
        <v>11.937944778098164</v>
      </c>
      <c r="AF30" s="80">
        <f t="shared" si="71"/>
        <v>11.396544273624331</v>
      </c>
      <c r="AG30" s="80">
        <f t="shared" si="68"/>
        <v>10.794907535247566</v>
      </c>
      <c r="AH30" s="80">
        <f t="shared" si="65"/>
        <v>11.140344576375488</v>
      </c>
      <c r="AI30" s="80">
        <f t="shared" si="65"/>
        <v>11.496835602819504</v>
      </c>
      <c r="AJ30" s="80">
        <f t="shared" si="65"/>
        <v>11.864734342109728</v>
      </c>
      <c r="AK30" s="80">
        <f t="shared" si="65"/>
        <v>12.244405841057239</v>
      </c>
      <c r="AL30" s="80">
        <f t="shared" si="65"/>
        <v>12.63622682797107</v>
      </c>
      <c r="AM30" s="80">
        <f t="shared" si="65"/>
        <v>13.040586086466146</v>
      </c>
      <c r="AN30" s="80">
        <f t="shared" si="65"/>
        <v>13.457884841233062</v>
      </c>
      <c r="AO30" s="80">
        <f t="shared" si="65"/>
        <v>13.88853715615252</v>
      </c>
      <c r="AP30" s="80">
        <f t="shared" si="65"/>
        <v>14.3329703451494</v>
      </c>
      <c r="AQ30" s="80">
        <f t="shared" si="65"/>
        <v>14.791625396194181</v>
      </c>
      <c r="AR30" s="80">
        <f t="shared" si="65"/>
        <v>15.264957408872396</v>
      </c>
      <c r="AS30" s="80">
        <f t="shared" si="65"/>
        <v>15.753436045956313</v>
      </c>
      <c r="AT30" s="80">
        <f t="shared" si="65"/>
        <v>16.257545999426917</v>
      </c>
      <c r="AU30" s="80">
        <f t="shared" si="65"/>
        <v>16.77778747140858</v>
      </c>
      <c r="AV30" s="80">
        <f t="shared" si="65"/>
        <v>17.314676670493654</v>
      </c>
      <c r="AW30" s="80">
        <f t="shared" si="65"/>
        <v>17.868746323949452</v>
      </c>
      <c r="AX30" s="80">
        <f t="shared" si="65"/>
        <v>18.440546206315833</v>
      </c>
      <c r="AY30" s="80">
        <f t="shared" si="65"/>
        <v>19.030643684917941</v>
      </c>
      <c r="AZ30" s="80">
        <f t="shared" si="65"/>
        <v>19.639624282835314</v>
      </c>
      <c r="BA30" s="80">
        <f t="shared" si="65"/>
        <v>20.268092259886043</v>
      </c>
      <c r="BB30" s="80">
        <f t="shared" si="65"/>
        <v>20.916671212202395</v>
      </c>
      <c r="BC30" s="80">
        <f t="shared" si="65"/>
        <v>21.586004690992873</v>
      </c>
      <c r="BD30" s="80">
        <f t="shared" si="65"/>
        <v>22.276756841104646</v>
      </c>
      <c r="BE30" s="80">
        <f t="shared" si="65"/>
        <v>22.989613060019995</v>
      </c>
      <c r="BF30" s="80">
        <f t="shared" si="65"/>
        <v>23.725280677940635</v>
      </c>
      <c r="BG30" s="80">
        <f t="shared" si="65"/>
        <v>24.484489659634736</v>
      </c>
      <c r="BH30" s="80">
        <f t="shared" si="65"/>
        <v>25.267993328743049</v>
      </c>
      <c r="BI30" s="80">
        <f t="shared" si="65"/>
        <v>26.076569115262828</v>
      </c>
      <c r="BJ30" s="80">
        <f t="shared" si="65"/>
        <v>26.911019326951241</v>
      </c>
      <c r="BK30" s="80">
        <f t="shared" si="65"/>
        <v>27.772171945413682</v>
      </c>
      <c r="BL30" s="80">
        <f t="shared" si="65"/>
        <v>28.66088144766692</v>
      </c>
      <c r="BM30" s="80">
        <f t="shared" si="66"/>
        <v>29.578029653992264</v>
      </c>
      <c r="BN30" s="80">
        <f t="shared" si="66"/>
        <v>30.524526602920016</v>
      </c>
      <c r="BO30" s="80">
        <f t="shared" si="66"/>
        <v>31.501311454213457</v>
      </c>
      <c r="BP30" s="80">
        <f t="shared" si="66"/>
        <v>32.50935342074829</v>
      </c>
      <c r="BQ30" s="80">
        <f t="shared" si="66"/>
        <v>33.549652730212237</v>
      </c>
      <c r="BR30" s="80">
        <f t="shared" si="66"/>
        <v>34.623241617579033</v>
      </c>
      <c r="BS30" s="80">
        <f t="shared" si="66"/>
        <v>35.731185349341565</v>
      </c>
      <c r="BT30" s="80">
        <f t="shared" si="66"/>
        <v>36.874583280520497</v>
      </c>
      <c r="BU30" s="80">
        <f t="shared" si="66"/>
        <v>38.054569945497157</v>
      </c>
      <c r="BV30" s="80">
        <f t="shared" si="66"/>
        <v>39.27231618375307</v>
      </c>
      <c r="BW30" s="80">
        <f t="shared" si="66"/>
        <v>40.529030301633171</v>
      </c>
      <c r="BX30" s="80">
        <f t="shared" si="66"/>
        <v>41.825959271285434</v>
      </c>
      <c r="BY30" s="80">
        <f t="shared" si="66"/>
        <v>43.164389967966571</v>
      </c>
      <c r="BZ30" s="80">
        <f t="shared" si="66"/>
        <v>44.545650446941501</v>
      </c>
      <c r="CA30" s="80">
        <f t="shared" si="66"/>
        <v>45.971111261243628</v>
      </c>
      <c r="CB30" s="80">
        <f t="shared" si="66"/>
        <v>47.442186821603428</v>
      </c>
      <c r="CC30" s="80">
        <f t="shared" si="66"/>
        <v>48.960336799894741</v>
      </c>
      <c r="CD30" s="80">
        <f t="shared" si="66"/>
        <v>50.527067577491373</v>
      </c>
      <c r="CE30" s="80">
        <f t="shared" si="66"/>
        <v>52.143933739971096</v>
      </c>
      <c r="CF30" s="80">
        <f t="shared" si="66"/>
        <v>53.812539619650174</v>
      </c>
      <c r="CG30" s="80">
        <f t="shared" si="66"/>
        <v>55.534540887478983</v>
      </c>
      <c r="CH30" s="80">
        <f t="shared" si="66"/>
        <v>57.311646195878311</v>
      </c>
      <c r="CI30" s="80">
        <f t="shared" si="66"/>
        <v>59.145618874146415</v>
      </c>
      <c r="CJ30" s="80">
        <f t="shared" si="66"/>
        <v>61.038278678119099</v>
      </c>
      <c r="CK30" s="80">
        <f t="shared" si="66"/>
        <v>62.991503595818912</v>
      </c>
      <c r="CL30" s="80">
        <f t="shared" si="66"/>
        <v>65.007231710885122</v>
      </c>
      <c r="CM30" s="80">
        <f t="shared" si="66"/>
        <v>67.087463125633448</v>
      </c>
      <c r="CN30" s="80">
        <f t="shared" si="66"/>
        <v>69.234261945653714</v>
      </c>
      <c r="CO30" s="80">
        <f t="shared" si="66"/>
        <v>71.449758327914637</v>
      </c>
      <c r="CP30" s="80">
        <f t="shared" si="66"/>
        <v>73.736150594407903</v>
      </c>
      <c r="CQ30" s="80">
        <f t="shared" si="66"/>
        <v>76.095707413428954</v>
      </c>
      <c r="CR30" s="80">
        <f t="shared" si="66"/>
        <v>78.530770050658688</v>
      </c>
      <c r="CS30" s="80">
        <f t="shared" si="66"/>
        <v>81.043754692279762</v>
      </c>
      <c r="CT30" s="80">
        <f t="shared" si="66"/>
        <v>83.637154842432722</v>
      </c>
      <c r="CU30" s="80">
        <f t="shared" si="66"/>
        <v>86.313543797390565</v>
      </c>
      <c r="CV30" s="80">
        <f t="shared" si="66"/>
        <v>89.075577198907069</v>
      </c>
      <c r="CW30" s="80">
        <f t="shared" si="66"/>
        <v>91.925995669272098</v>
      </c>
      <c r="CX30" s="80">
        <f t="shared" si="66"/>
        <v>94.867627530688807</v>
      </c>
      <c r="CY30" s="80">
        <f t="shared" si="66"/>
        <v>97.903391611670855</v>
      </c>
      <c r="CZ30" s="80">
        <f t="shared" si="66"/>
        <v>101.03630014324432</v>
      </c>
      <c r="DA30" s="80">
        <f t="shared" si="66"/>
        <v>104.26946174782815</v>
      </c>
      <c r="DB30" s="80">
        <f t="shared" si="66"/>
        <v>107.60608452375865</v>
      </c>
      <c r="DC30" s="80">
        <f t="shared" si="66"/>
        <v>111.04947922851893</v>
      </c>
      <c r="DD30" s="80">
        <f t="shared" si="66"/>
        <v>114.60306256383154</v>
      </c>
      <c r="DE30" s="80">
        <f t="shared" si="66"/>
        <v>118.27036056587416</v>
      </c>
      <c r="DF30" s="80">
        <f t="shared" si="66"/>
        <v>122.05501210398214</v>
      </c>
      <c r="DG30" s="80">
        <f t="shared" si="66"/>
        <v>125.96077249130957</v>
      </c>
      <c r="DH30" s="80">
        <f t="shared" si="66"/>
        <v>129.99151721103149</v>
      </c>
      <c r="DI30" s="80">
        <f t="shared" si="66"/>
        <v>134.15124576178451</v>
      </c>
      <c r="DJ30" s="80">
        <f t="shared" si="66"/>
        <v>138.44408562616161</v>
      </c>
    </row>
    <row r="31" spans="1:115" x14ac:dyDescent="0.2">
      <c r="A31" s="9" t="s">
        <v>58</v>
      </c>
      <c r="B31" s="7" t="str">
        <f t="shared" ref="B31:AF31" si="72">B8</f>
        <v>Fluid Cracking Catalysts (Petroleum)</v>
      </c>
      <c r="C31" s="14" t="str">
        <f t="shared" si="72"/>
        <v>t/a</v>
      </c>
      <c r="D31" s="80">
        <f t="shared" si="72"/>
        <v>2.3708777636339171</v>
      </c>
      <c r="E31" s="80">
        <f t="shared" si="72"/>
        <v>2.4414901406992628</v>
      </c>
      <c r="F31" s="80">
        <f t="shared" si="72"/>
        <v>2.4783190730642328</v>
      </c>
      <c r="G31" s="80">
        <f t="shared" si="72"/>
        <v>2.5223572819171731</v>
      </c>
      <c r="H31" s="80">
        <f t="shared" si="72"/>
        <v>2.5599999957404824</v>
      </c>
      <c r="I31" s="80">
        <f t="shared" si="72"/>
        <v>2.9878787836192711</v>
      </c>
      <c r="J31" s="80">
        <f t="shared" si="72"/>
        <v>3.1024999957404829</v>
      </c>
      <c r="K31" s="80">
        <f t="shared" si="72"/>
        <v>3.378064511869515</v>
      </c>
      <c r="L31" s="80">
        <f t="shared" si="72"/>
        <v>3.3093333290738163</v>
      </c>
      <c r="M31" s="80">
        <f t="shared" si="72"/>
        <v>3.962758616430138</v>
      </c>
      <c r="N31" s="80">
        <f t="shared" si="72"/>
        <v>3.7642857100261971</v>
      </c>
      <c r="O31" s="80">
        <f t="shared" si="72"/>
        <v>4.029629625298738</v>
      </c>
      <c r="P31" s="80">
        <f t="shared" si="72"/>
        <v>4.8123076879054265</v>
      </c>
      <c r="Q31" s="80">
        <f t="shared" si="72"/>
        <v>5.5759999955263586</v>
      </c>
      <c r="R31" s="80">
        <f t="shared" si="72"/>
        <v>6.0633333287883184</v>
      </c>
      <c r="S31" s="80">
        <f t="shared" si="72"/>
        <v>6.4156521692966519</v>
      </c>
      <c r="T31" s="80">
        <f t="shared" si="72"/>
        <v>6.8309090793083138</v>
      </c>
      <c r="U31" s="80">
        <f t="shared" si="72"/>
        <v>6.8971428442447369</v>
      </c>
      <c r="V31" s="80">
        <f t="shared" si="72"/>
        <v>6.4259999870982965</v>
      </c>
      <c r="W31" s="80">
        <f t="shared" si="72"/>
        <v>6.4778947227233941</v>
      </c>
      <c r="X31" s="80">
        <f t="shared" si="72"/>
        <v>7.2533333119689587</v>
      </c>
      <c r="Y31" s="80">
        <f t="shared" si="72"/>
        <v>7.7999999882014501</v>
      </c>
      <c r="Z31" s="80">
        <f t="shared" si="72"/>
        <v>7.3199999908148516</v>
      </c>
      <c r="AA31" s="80">
        <f t="shared" si="72"/>
        <v>7.3199999975007017</v>
      </c>
      <c r="AB31" s="80">
        <f t="shared" si="72"/>
        <v>5.8799999978000885</v>
      </c>
      <c r="AC31" s="80">
        <f t="shared" si="72"/>
        <v>7.5599999956851462</v>
      </c>
      <c r="AD31" s="80">
        <f t="shared" si="72"/>
        <v>7.6395811077468805</v>
      </c>
      <c r="AE31" s="80">
        <f t="shared" si="72"/>
        <v>7.9586298520654433</v>
      </c>
      <c r="AF31" s="80">
        <f t="shared" si="72"/>
        <v>7.5976961824162208</v>
      </c>
      <c r="AG31" s="80">
        <f t="shared" si="68"/>
        <v>7.1966050234983783</v>
      </c>
      <c r="AH31" s="80">
        <f t="shared" si="65"/>
        <v>7.4268963842503268</v>
      </c>
      <c r="AI31" s="80">
        <f t="shared" si="65"/>
        <v>7.6645570685463378</v>
      </c>
      <c r="AJ31" s="80">
        <f t="shared" si="65"/>
        <v>7.909822894739821</v>
      </c>
      <c r="AK31" s="80">
        <f t="shared" si="65"/>
        <v>8.1629372273714953</v>
      </c>
      <c r="AL31" s="80">
        <f t="shared" si="65"/>
        <v>8.424151218647383</v>
      </c>
      <c r="AM31" s="80">
        <f t="shared" si="65"/>
        <v>8.6937240576440988</v>
      </c>
      <c r="AN31" s="80">
        <f t="shared" si="65"/>
        <v>8.9719232274887109</v>
      </c>
      <c r="AO31" s="80">
        <f t="shared" si="65"/>
        <v>9.2590247707683506</v>
      </c>
      <c r="AP31" s="80">
        <f t="shared" si="65"/>
        <v>9.5553135634329376</v>
      </c>
      <c r="AQ31" s="80">
        <f t="shared" si="65"/>
        <v>9.8610835974627911</v>
      </c>
      <c r="AR31" s="80">
        <f t="shared" si="65"/>
        <v>10.1766382725816</v>
      </c>
      <c r="AS31" s="80">
        <f t="shared" si="65"/>
        <v>10.502290697304211</v>
      </c>
      <c r="AT31" s="80">
        <f t="shared" si="65"/>
        <v>10.838363999617947</v>
      </c>
      <c r="AU31" s="80">
        <f t="shared" si="65"/>
        <v>11.185191647605722</v>
      </c>
      <c r="AV31" s="80">
        <f t="shared" si="65"/>
        <v>11.543117780329105</v>
      </c>
      <c r="AW31" s="80">
        <f t="shared" si="65"/>
        <v>11.912497549299637</v>
      </c>
      <c r="AX31" s="80">
        <f t="shared" si="65"/>
        <v>12.293697470877225</v>
      </c>
      <c r="AY31" s="80">
        <f t="shared" si="65"/>
        <v>12.687095789945296</v>
      </c>
      <c r="AZ31" s="80">
        <f t="shared" si="65"/>
        <v>13.093082855223546</v>
      </c>
      <c r="BA31" s="80">
        <f t="shared" si="65"/>
        <v>13.512061506590699</v>
      </c>
      <c r="BB31" s="80">
        <f t="shared" si="65"/>
        <v>13.944447474801603</v>
      </c>
      <c r="BC31" s="80">
        <f t="shared" si="65"/>
        <v>14.390669793995254</v>
      </c>
      <c r="BD31" s="80">
        <f t="shared" si="65"/>
        <v>14.851171227403103</v>
      </c>
      <c r="BE31" s="80">
        <f t="shared" si="65"/>
        <v>15.326408706680002</v>
      </c>
      <c r="BF31" s="80">
        <f t="shared" si="65"/>
        <v>15.816853785293763</v>
      </c>
      <c r="BG31" s="80">
        <f t="shared" si="65"/>
        <v>16.322993106423162</v>
      </c>
      <c r="BH31" s="80">
        <f t="shared" si="65"/>
        <v>16.845328885828703</v>
      </c>
      <c r="BI31" s="80">
        <f t="shared" si="65"/>
        <v>17.384379410175221</v>
      </c>
      <c r="BJ31" s="80">
        <f t="shared" si="65"/>
        <v>17.940679551300828</v>
      </c>
      <c r="BK31" s="80">
        <f t="shared" si="65"/>
        <v>18.514781296942456</v>
      </c>
      <c r="BL31" s="80">
        <f t="shared" si="65"/>
        <v>19.107254298444616</v>
      </c>
      <c r="BM31" s="80">
        <f t="shared" si="66"/>
        <v>19.718686435994844</v>
      </c>
      <c r="BN31" s="80">
        <f t="shared" si="66"/>
        <v>20.349684401946678</v>
      </c>
      <c r="BO31" s="80">
        <f t="shared" si="66"/>
        <v>21.000874302808974</v>
      </c>
      <c r="BP31" s="80">
        <f t="shared" si="66"/>
        <v>21.67290228049886</v>
      </c>
      <c r="BQ31" s="80">
        <f t="shared" si="66"/>
        <v>22.366435153474825</v>
      </c>
      <c r="BR31" s="80">
        <f t="shared" ref="BM31:DJ33" si="73">BR116</f>
        <v>23.082161078386019</v>
      </c>
      <c r="BS31" s="80">
        <f t="shared" si="73"/>
        <v>23.820790232894371</v>
      </c>
      <c r="BT31" s="80">
        <f t="shared" si="73"/>
        <v>24.583055520346992</v>
      </c>
      <c r="BU31" s="80">
        <f t="shared" si="73"/>
        <v>25.369713296998096</v>
      </c>
      <c r="BV31" s="80">
        <f t="shared" si="73"/>
        <v>26.181544122502036</v>
      </c>
      <c r="BW31" s="80">
        <f t="shared" si="73"/>
        <v>27.019353534422102</v>
      </c>
      <c r="BX31" s="80">
        <f t="shared" si="73"/>
        <v>27.883972847523609</v>
      </c>
      <c r="BY31" s="80">
        <f t="shared" si="73"/>
        <v>28.776259978644365</v>
      </c>
      <c r="BZ31" s="80">
        <f t="shared" si="73"/>
        <v>29.697100297960986</v>
      </c>
      <c r="CA31" s="80">
        <f t="shared" si="73"/>
        <v>30.647407507495739</v>
      </c>
      <c r="CB31" s="80">
        <f t="shared" si="73"/>
        <v>31.628124547735602</v>
      </c>
      <c r="CC31" s="80">
        <f t="shared" si="73"/>
        <v>32.640224533263144</v>
      </c>
      <c r="CD31" s="80">
        <f t="shared" si="73"/>
        <v>33.684711718327563</v>
      </c>
      <c r="CE31" s="80">
        <f t="shared" si="73"/>
        <v>34.762622493314048</v>
      </c>
      <c r="CF31" s="80">
        <f t="shared" si="73"/>
        <v>35.875026413100102</v>
      </c>
      <c r="CG31" s="80">
        <f t="shared" si="73"/>
        <v>37.023027258319303</v>
      </c>
      <c r="CH31" s="80">
        <f t="shared" si="73"/>
        <v>38.207764130585524</v>
      </c>
      <c r="CI31" s="80">
        <f t="shared" si="73"/>
        <v>39.430412582764262</v>
      </c>
      <c r="CJ31" s="80">
        <f t="shared" si="73"/>
        <v>40.692185785412718</v>
      </c>
      <c r="CK31" s="80">
        <f t="shared" si="73"/>
        <v>41.994335730545927</v>
      </c>
      <c r="CL31" s="80">
        <f t="shared" si="73"/>
        <v>43.338154473923396</v>
      </c>
      <c r="CM31" s="80">
        <f t="shared" si="73"/>
        <v>44.724975417088949</v>
      </c>
      <c r="CN31" s="80">
        <f t="shared" si="73"/>
        <v>46.1561746304358</v>
      </c>
      <c r="CO31" s="80">
        <f t="shared" si="73"/>
        <v>47.633172218609744</v>
      </c>
      <c r="CP31" s="80">
        <f t="shared" si="73"/>
        <v>49.157433729605259</v>
      </c>
      <c r="CQ31" s="80">
        <f t="shared" si="73"/>
        <v>50.730471608952627</v>
      </c>
      <c r="CR31" s="80">
        <f t="shared" si="73"/>
        <v>52.353846700439114</v>
      </c>
      <c r="CS31" s="80">
        <f t="shared" si="73"/>
        <v>54.029169794853168</v>
      </c>
      <c r="CT31" s="80">
        <f t="shared" si="73"/>
        <v>55.758103228288469</v>
      </c>
      <c r="CU31" s="80">
        <f t="shared" si="73"/>
        <v>57.542362531593703</v>
      </c>
      <c r="CV31" s="80">
        <f t="shared" si="73"/>
        <v>59.383718132604706</v>
      </c>
      <c r="CW31" s="80">
        <f t="shared" si="73"/>
        <v>61.283997112848056</v>
      </c>
      <c r="CX31" s="80">
        <f t="shared" si="73"/>
        <v>63.245085020459193</v>
      </c>
      <c r="CY31" s="80">
        <f t="shared" si="73"/>
        <v>65.268927741113885</v>
      </c>
      <c r="CZ31" s="80">
        <f t="shared" si="73"/>
        <v>67.357533428829527</v>
      </c>
      <c r="DA31" s="80">
        <f t="shared" si="73"/>
        <v>69.512974498552069</v>
      </c>
      <c r="DB31" s="80">
        <f t="shared" si="73"/>
        <v>71.737389682505736</v>
      </c>
      <c r="DC31" s="80">
        <f t="shared" si="73"/>
        <v>74.032986152345927</v>
      </c>
      <c r="DD31" s="80">
        <f t="shared" si="73"/>
        <v>76.402041709220995</v>
      </c>
      <c r="DE31" s="80">
        <f t="shared" si="73"/>
        <v>78.846907043916076</v>
      </c>
      <c r="DF31" s="80">
        <f t="shared" si="73"/>
        <v>81.370008069321386</v>
      </c>
      <c r="DG31" s="80">
        <f t="shared" si="73"/>
        <v>83.97384832753967</v>
      </c>
      <c r="DH31" s="80">
        <f t="shared" si="73"/>
        <v>86.661011474020938</v>
      </c>
      <c r="DI31" s="80">
        <f t="shared" si="73"/>
        <v>89.434163841189616</v>
      </c>
      <c r="DJ31" s="80">
        <f t="shared" si="73"/>
        <v>92.296057084107687</v>
      </c>
    </row>
    <row r="32" spans="1:115" x14ac:dyDescent="0.2">
      <c r="A32" s="9" t="s">
        <v>58</v>
      </c>
      <c r="B32" s="7" t="str">
        <f t="shared" ref="B32:AF32" si="74">B9</f>
        <v>Glass Manufacture</v>
      </c>
      <c r="C32" s="14" t="str">
        <f t="shared" si="74"/>
        <v>t/a</v>
      </c>
      <c r="D32" s="80">
        <f t="shared" si="74"/>
        <v>2.3708777636339171</v>
      </c>
      <c r="E32" s="80">
        <f t="shared" si="74"/>
        <v>2.4414901406992628</v>
      </c>
      <c r="F32" s="80">
        <f t="shared" si="74"/>
        <v>2.4783190730642328</v>
      </c>
      <c r="G32" s="80">
        <f t="shared" si="74"/>
        <v>2.5223572819171731</v>
      </c>
      <c r="H32" s="80">
        <f t="shared" si="74"/>
        <v>2.5599999957404824</v>
      </c>
      <c r="I32" s="80">
        <f t="shared" si="74"/>
        <v>2.9878787836192711</v>
      </c>
      <c r="J32" s="80">
        <f t="shared" si="74"/>
        <v>3.1024999957404829</v>
      </c>
      <c r="K32" s="80">
        <f t="shared" si="74"/>
        <v>3.378064511869515</v>
      </c>
      <c r="L32" s="80">
        <f t="shared" si="74"/>
        <v>3.3093333290738163</v>
      </c>
      <c r="M32" s="80">
        <f t="shared" si="74"/>
        <v>3.962758616430138</v>
      </c>
      <c r="N32" s="80">
        <f t="shared" si="74"/>
        <v>3.7642857100261971</v>
      </c>
      <c r="O32" s="80">
        <f t="shared" si="74"/>
        <v>4.029629625298738</v>
      </c>
      <c r="P32" s="80">
        <f t="shared" si="74"/>
        <v>4.8123076879054265</v>
      </c>
      <c r="Q32" s="80">
        <f t="shared" si="74"/>
        <v>5.5759999955263586</v>
      </c>
      <c r="R32" s="80">
        <f t="shared" si="74"/>
        <v>6.0633333287883184</v>
      </c>
      <c r="S32" s="80">
        <f t="shared" si="74"/>
        <v>6.4156521692966519</v>
      </c>
      <c r="T32" s="80">
        <f t="shared" si="74"/>
        <v>6.8309090793083138</v>
      </c>
      <c r="U32" s="80">
        <f t="shared" si="74"/>
        <v>6.8971428442447369</v>
      </c>
      <c r="V32" s="80">
        <f t="shared" si="74"/>
        <v>6.4259999870982965</v>
      </c>
      <c r="W32" s="80">
        <f t="shared" si="74"/>
        <v>6.4778947227233941</v>
      </c>
      <c r="X32" s="80">
        <f t="shared" si="74"/>
        <v>7.2533333119689587</v>
      </c>
      <c r="Y32" s="80">
        <f t="shared" si="74"/>
        <v>7.7999999882014501</v>
      </c>
      <c r="Z32" s="80">
        <f t="shared" si="74"/>
        <v>7.3199999908148516</v>
      </c>
      <c r="AA32" s="80">
        <f t="shared" si="74"/>
        <v>7.3199999975007017</v>
      </c>
      <c r="AB32" s="80">
        <f t="shared" si="74"/>
        <v>5.8799999978000885</v>
      </c>
      <c r="AC32" s="80">
        <f t="shared" si="74"/>
        <v>7.5599999956851462</v>
      </c>
      <c r="AD32" s="80">
        <f t="shared" si="74"/>
        <v>7.6395811077468805</v>
      </c>
      <c r="AE32" s="80">
        <f t="shared" si="74"/>
        <v>7.9586298520654433</v>
      </c>
      <c r="AF32" s="80">
        <f t="shared" si="74"/>
        <v>7.5976961824162208</v>
      </c>
      <c r="AG32" s="80">
        <f t="shared" si="68"/>
        <v>7.1966050234983783</v>
      </c>
      <c r="AH32" s="80">
        <f t="shared" si="65"/>
        <v>7.4268963842503268</v>
      </c>
      <c r="AI32" s="80">
        <f t="shared" si="65"/>
        <v>7.6645570685463378</v>
      </c>
      <c r="AJ32" s="80">
        <f t="shared" si="65"/>
        <v>7.909822894739821</v>
      </c>
      <c r="AK32" s="80">
        <f t="shared" si="65"/>
        <v>8.1629372273714953</v>
      </c>
      <c r="AL32" s="80">
        <f t="shared" si="65"/>
        <v>8.424151218647383</v>
      </c>
      <c r="AM32" s="80">
        <f t="shared" si="65"/>
        <v>8.6937240576440988</v>
      </c>
      <c r="AN32" s="80">
        <f t="shared" si="65"/>
        <v>8.9719232274887109</v>
      </c>
      <c r="AO32" s="80">
        <f t="shared" si="65"/>
        <v>9.2590247707683506</v>
      </c>
      <c r="AP32" s="80">
        <f t="shared" si="65"/>
        <v>9.5553135634329376</v>
      </c>
      <c r="AQ32" s="80">
        <f t="shared" si="65"/>
        <v>9.8610835974627911</v>
      </c>
      <c r="AR32" s="80">
        <f t="shared" si="65"/>
        <v>10.1766382725816</v>
      </c>
      <c r="AS32" s="80">
        <f t="shared" si="65"/>
        <v>10.502290697304211</v>
      </c>
      <c r="AT32" s="80">
        <f t="shared" si="65"/>
        <v>10.838363999617947</v>
      </c>
      <c r="AU32" s="80">
        <f t="shared" si="65"/>
        <v>11.185191647605722</v>
      </c>
      <c r="AV32" s="80">
        <f t="shared" si="65"/>
        <v>11.543117780329105</v>
      </c>
      <c r="AW32" s="80">
        <f t="shared" si="65"/>
        <v>11.912497549299637</v>
      </c>
      <c r="AX32" s="80">
        <f t="shared" si="65"/>
        <v>12.293697470877225</v>
      </c>
      <c r="AY32" s="80">
        <f t="shared" si="65"/>
        <v>12.687095789945296</v>
      </c>
      <c r="AZ32" s="80">
        <f t="shared" si="65"/>
        <v>13.093082855223546</v>
      </c>
      <c r="BA32" s="80">
        <f t="shared" si="65"/>
        <v>13.512061506590699</v>
      </c>
      <c r="BB32" s="80">
        <f t="shared" si="65"/>
        <v>13.944447474801603</v>
      </c>
      <c r="BC32" s="80">
        <f t="shared" si="65"/>
        <v>14.390669793995254</v>
      </c>
      <c r="BD32" s="80">
        <f t="shared" si="65"/>
        <v>14.851171227403103</v>
      </c>
      <c r="BE32" s="80">
        <f t="shared" si="65"/>
        <v>15.326408706680002</v>
      </c>
      <c r="BF32" s="80">
        <f t="shared" si="65"/>
        <v>15.816853785293763</v>
      </c>
      <c r="BG32" s="80">
        <f t="shared" si="65"/>
        <v>16.322993106423162</v>
      </c>
      <c r="BH32" s="80">
        <f t="shared" si="65"/>
        <v>16.845328885828703</v>
      </c>
      <c r="BI32" s="80">
        <f t="shared" si="65"/>
        <v>17.384379410175221</v>
      </c>
      <c r="BJ32" s="80">
        <f t="shared" si="65"/>
        <v>17.940679551300828</v>
      </c>
      <c r="BK32" s="80">
        <f t="shared" si="65"/>
        <v>18.514781296942456</v>
      </c>
      <c r="BL32" s="80">
        <f t="shared" si="65"/>
        <v>19.107254298444616</v>
      </c>
      <c r="BM32" s="80">
        <f t="shared" si="73"/>
        <v>19.718686435994844</v>
      </c>
      <c r="BN32" s="80">
        <f t="shared" si="73"/>
        <v>20.349684401946678</v>
      </c>
      <c r="BO32" s="80">
        <f t="shared" si="73"/>
        <v>21.000874302808974</v>
      </c>
      <c r="BP32" s="80">
        <f t="shared" si="73"/>
        <v>21.67290228049886</v>
      </c>
      <c r="BQ32" s="80">
        <f t="shared" si="73"/>
        <v>22.366435153474825</v>
      </c>
      <c r="BR32" s="80">
        <f t="shared" si="73"/>
        <v>23.082161078386019</v>
      </c>
      <c r="BS32" s="80">
        <f t="shared" si="73"/>
        <v>23.820790232894371</v>
      </c>
      <c r="BT32" s="80">
        <f t="shared" si="73"/>
        <v>24.583055520346992</v>
      </c>
      <c r="BU32" s="80">
        <f t="shared" si="73"/>
        <v>25.369713296998096</v>
      </c>
      <c r="BV32" s="80">
        <f t="shared" si="73"/>
        <v>26.181544122502036</v>
      </c>
      <c r="BW32" s="80">
        <f t="shared" si="73"/>
        <v>27.019353534422102</v>
      </c>
      <c r="BX32" s="80">
        <f t="shared" si="73"/>
        <v>27.883972847523609</v>
      </c>
      <c r="BY32" s="80">
        <f t="shared" si="73"/>
        <v>28.776259978644365</v>
      </c>
      <c r="BZ32" s="80">
        <f t="shared" si="73"/>
        <v>29.697100297960986</v>
      </c>
      <c r="CA32" s="80">
        <f t="shared" si="73"/>
        <v>30.647407507495739</v>
      </c>
      <c r="CB32" s="80">
        <f t="shared" si="73"/>
        <v>31.628124547735602</v>
      </c>
      <c r="CC32" s="80">
        <f t="shared" si="73"/>
        <v>32.640224533263144</v>
      </c>
      <c r="CD32" s="80">
        <f t="shared" si="73"/>
        <v>33.684711718327563</v>
      </c>
      <c r="CE32" s="80">
        <f t="shared" si="73"/>
        <v>34.762622493314048</v>
      </c>
      <c r="CF32" s="80">
        <f t="shared" si="73"/>
        <v>35.875026413100102</v>
      </c>
      <c r="CG32" s="80">
        <f t="shared" si="73"/>
        <v>37.023027258319303</v>
      </c>
      <c r="CH32" s="80">
        <f t="shared" si="73"/>
        <v>38.207764130585524</v>
      </c>
      <c r="CI32" s="80">
        <f t="shared" si="73"/>
        <v>39.430412582764262</v>
      </c>
      <c r="CJ32" s="80">
        <f t="shared" si="73"/>
        <v>40.692185785412718</v>
      </c>
      <c r="CK32" s="80">
        <f t="shared" si="73"/>
        <v>41.994335730545927</v>
      </c>
      <c r="CL32" s="80">
        <f t="shared" si="73"/>
        <v>43.338154473923396</v>
      </c>
      <c r="CM32" s="80">
        <f t="shared" si="73"/>
        <v>44.724975417088949</v>
      </c>
      <c r="CN32" s="80">
        <f t="shared" si="73"/>
        <v>46.1561746304358</v>
      </c>
      <c r="CO32" s="80">
        <f t="shared" si="73"/>
        <v>47.633172218609744</v>
      </c>
      <c r="CP32" s="80">
        <f t="shared" si="73"/>
        <v>49.157433729605259</v>
      </c>
      <c r="CQ32" s="80">
        <f t="shared" si="73"/>
        <v>50.730471608952627</v>
      </c>
      <c r="CR32" s="80">
        <f t="shared" si="73"/>
        <v>52.353846700439114</v>
      </c>
      <c r="CS32" s="80">
        <f t="shared" si="73"/>
        <v>54.029169794853168</v>
      </c>
      <c r="CT32" s="80">
        <f t="shared" si="73"/>
        <v>55.758103228288469</v>
      </c>
      <c r="CU32" s="80">
        <f t="shared" si="73"/>
        <v>57.542362531593703</v>
      </c>
      <c r="CV32" s="80">
        <f t="shared" si="73"/>
        <v>59.383718132604706</v>
      </c>
      <c r="CW32" s="80">
        <f t="shared" si="73"/>
        <v>61.283997112848056</v>
      </c>
      <c r="CX32" s="80">
        <f t="shared" si="73"/>
        <v>63.245085020459193</v>
      </c>
      <c r="CY32" s="80">
        <f t="shared" si="73"/>
        <v>65.268927741113885</v>
      </c>
      <c r="CZ32" s="80">
        <f t="shared" si="73"/>
        <v>67.357533428829527</v>
      </c>
      <c r="DA32" s="80">
        <f t="shared" si="73"/>
        <v>69.512974498552069</v>
      </c>
      <c r="DB32" s="80">
        <f t="shared" si="73"/>
        <v>71.737389682505736</v>
      </c>
      <c r="DC32" s="80">
        <f t="shared" si="73"/>
        <v>74.032986152345927</v>
      </c>
      <c r="DD32" s="80">
        <f t="shared" si="73"/>
        <v>76.402041709220995</v>
      </c>
      <c r="DE32" s="80">
        <f t="shared" si="73"/>
        <v>78.846907043916076</v>
      </c>
      <c r="DF32" s="80">
        <f t="shared" si="73"/>
        <v>81.370008069321386</v>
      </c>
      <c r="DG32" s="80">
        <f t="shared" si="73"/>
        <v>83.97384832753967</v>
      </c>
      <c r="DH32" s="80">
        <f t="shared" si="73"/>
        <v>86.661011474020938</v>
      </c>
      <c r="DI32" s="80">
        <f t="shared" si="73"/>
        <v>89.434163841189616</v>
      </c>
      <c r="DJ32" s="80">
        <f t="shared" si="73"/>
        <v>92.296057084107687</v>
      </c>
    </row>
    <row r="33" spans="1:115" x14ac:dyDescent="0.2">
      <c r="A33" s="9" t="s">
        <v>58</v>
      </c>
      <c r="B33" s="7" t="str">
        <f t="shared" ref="B33:AF33" si="75">B10</f>
        <v>Medical</v>
      </c>
      <c r="C33" s="14" t="str">
        <f t="shared" si="75"/>
        <v>t/a</v>
      </c>
      <c r="D33" s="80">
        <f t="shared" si="75"/>
        <v>2.3708777636339171</v>
      </c>
      <c r="E33" s="80">
        <f t="shared" si="75"/>
        <v>2.4414901406992628</v>
      </c>
      <c r="F33" s="80">
        <f t="shared" si="75"/>
        <v>2.4783190730642328</v>
      </c>
      <c r="G33" s="80">
        <f t="shared" si="75"/>
        <v>2.5223572819171731</v>
      </c>
      <c r="H33" s="80">
        <f t="shared" si="75"/>
        <v>2.5599999957404824</v>
      </c>
      <c r="I33" s="80">
        <f t="shared" si="75"/>
        <v>2.9878787836192711</v>
      </c>
      <c r="J33" s="80">
        <f t="shared" si="75"/>
        <v>3.1024999957404829</v>
      </c>
      <c r="K33" s="80">
        <f t="shared" si="75"/>
        <v>3.378064511869515</v>
      </c>
      <c r="L33" s="80">
        <f t="shared" si="75"/>
        <v>3.3093333290738163</v>
      </c>
      <c r="M33" s="80">
        <f t="shared" si="75"/>
        <v>3.962758616430138</v>
      </c>
      <c r="N33" s="80">
        <f t="shared" si="75"/>
        <v>3.7642857100261971</v>
      </c>
      <c r="O33" s="80">
        <f t="shared" si="75"/>
        <v>4.029629625298738</v>
      </c>
      <c r="P33" s="80">
        <f t="shared" si="75"/>
        <v>4.8123076879054265</v>
      </c>
      <c r="Q33" s="80">
        <f t="shared" si="75"/>
        <v>5.5759999955263586</v>
      </c>
      <c r="R33" s="80">
        <f t="shared" si="75"/>
        <v>6.0633333287883184</v>
      </c>
      <c r="S33" s="80">
        <f t="shared" si="75"/>
        <v>6.4156521692966519</v>
      </c>
      <c r="T33" s="80">
        <f t="shared" si="75"/>
        <v>6.8309090793083138</v>
      </c>
      <c r="U33" s="80">
        <f t="shared" si="75"/>
        <v>6.8971428442447369</v>
      </c>
      <c r="V33" s="80">
        <f t="shared" si="75"/>
        <v>6.4259999870982965</v>
      </c>
      <c r="W33" s="80">
        <f t="shared" si="75"/>
        <v>6.4778947227233941</v>
      </c>
      <c r="X33" s="80">
        <f t="shared" si="75"/>
        <v>7.2533333119689587</v>
      </c>
      <c r="Y33" s="80">
        <f t="shared" si="75"/>
        <v>7.7999999882014501</v>
      </c>
      <c r="Z33" s="80">
        <f t="shared" si="75"/>
        <v>7.3199999908148516</v>
      </c>
      <c r="AA33" s="80">
        <f t="shared" si="75"/>
        <v>7.3199999975007017</v>
      </c>
      <c r="AB33" s="80">
        <f t="shared" si="75"/>
        <v>5.8799999978000885</v>
      </c>
      <c r="AC33" s="80">
        <f t="shared" si="75"/>
        <v>7.5599999956851462</v>
      </c>
      <c r="AD33" s="80">
        <f t="shared" si="75"/>
        <v>7.6395811077468805</v>
      </c>
      <c r="AE33" s="80">
        <f t="shared" si="75"/>
        <v>7.9586298520654433</v>
      </c>
      <c r="AF33" s="80">
        <f t="shared" si="75"/>
        <v>7.5976961824162208</v>
      </c>
      <c r="AG33" s="80">
        <f t="shared" si="68"/>
        <v>7.1966050234983783</v>
      </c>
      <c r="AH33" s="80">
        <f t="shared" si="65"/>
        <v>7.4268963842503268</v>
      </c>
      <c r="AI33" s="80">
        <f t="shared" si="65"/>
        <v>7.6645570685463378</v>
      </c>
      <c r="AJ33" s="80">
        <f t="shared" si="65"/>
        <v>7.909822894739821</v>
      </c>
      <c r="AK33" s="80">
        <f t="shared" si="65"/>
        <v>8.1629372273714953</v>
      </c>
      <c r="AL33" s="80">
        <f t="shared" si="65"/>
        <v>8.424151218647383</v>
      </c>
      <c r="AM33" s="80">
        <f t="shared" si="65"/>
        <v>8.6937240576440988</v>
      </c>
      <c r="AN33" s="80">
        <f t="shared" si="65"/>
        <v>8.9719232274887109</v>
      </c>
      <c r="AO33" s="80">
        <f t="shared" si="65"/>
        <v>9.2590247707683506</v>
      </c>
      <c r="AP33" s="80">
        <f t="shared" si="65"/>
        <v>9.5553135634329376</v>
      </c>
      <c r="AQ33" s="80">
        <f t="shared" si="65"/>
        <v>9.8610835974627911</v>
      </c>
      <c r="AR33" s="80">
        <f t="shared" si="65"/>
        <v>10.1766382725816</v>
      </c>
      <c r="AS33" s="80">
        <f t="shared" si="65"/>
        <v>10.502290697304211</v>
      </c>
      <c r="AT33" s="80">
        <f t="shared" si="65"/>
        <v>10.838363999617947</v>
      </c>
      <c r="AU33" s="80">
        <f t="shared" si="65"/>
        <v>11.185191647605722</v>
      </c>
      <c r="AV33" s="80">
        <f t="shared" si="65"/>
        <v>11.543117780329105</v>
      </c>
      <c r="AW33" s="80">
        <f t="shared" si="65"/>
        <v>11.912497549299637</v>
      </c>
      <c r="AX33" s="80">
        <f t="shared" si="65"/>
        <v>12.293697470877225</v>
      </c>
      <c r="AY33" s="80">
        <f t="shared" si="65"/>
        <v>12.687095789945296</v>
      </c>
      <c r="AZ33" s="80">
        <f t="shared" si="65"/>
        <v>13.093082855223546</v>
      </c>
      <c r="BA33" s="80">
        <f t="shared" si="65"/>
        <v>13.512061506590699</v>
      </c>
      <c r="BB33" s="80">
        <f t="shared" si="65"/>
        <v>13.944447474801603</v>
      </c>
      <c r="BC33" s="80">
        <f t="shared" si="65"/>
        <v>14.390669793995254</v>
      </c>
      <c r="BD33" s="80">
        <f t="shared" si="65"/>
        <v>14.851171227403103</v>
      </c>
      <c r="BE33" s="80">
        <f t="shared" si="65"/>
        <v>15.326408706680002</v>
      </c>
      <c r="BF33" s="80">
        <f t="shared" si="65"/>
        <v>15.816853785293763</v>
      </c>
      <c r="BG33" s="80">
        <f t="shared" si="65"/>
        <v>16.322993106423162</v>
      </c>
      <c r="BH33" s="80">
        <f t="shared" si="65"/>
        <v>16.845328885828703</v>
      </c>
      <c r="BI33" s="80">
        <f t="shared" si="65"/>
        <v>17.384379410175221</v>
      </c>
      <c r="BJ33" s="80">
        <f t="shared" si="65"/>
        <v>17.940679551300828</v>
      </c>
      <c r="BK33" s="80">
        <f t="shared" si="65"/>
        <v>18.514781296942456</v>
      </c>
      <c r="BL33" s="80">
        <f t="shared" si="65"/>
        <v>19.107254298444616</v>
      </c>
      <c r="BM33" s="80">
        <f t="shared" si="73"/>
        <v>19.718686435994844</v>
      </c>
      <c r="BN33" s="80">
        <f t="shared" si="73"/>
        <v>20.349684401946678</v>
      </c>
      <c r="BO33" s="80">
        <f t="shared" si="73"/>
        <v>21.000874302808974</v>
      </c>
      <c r="BP33" s="80">
        <f t="shared" si="73"/>
        <v>21.67290228049886</v>
      </c>
      <c r="BQ33" s="80">
        <f t="shared" si="73"/>
        <v>22.366435153474825</v>
      </c>
      <c r="BR33" s="80">
        <f t="shared" si="73"/>
        <v>23.082161078386019</v>
      </c>
      <c r="BS33" s="80">
        <f t="shared" si="73"/>
        <v>23.820790232894371</v>
      </c>
      <c r="BT33" s="80">
        <f t="shared" si="73"/>
        <v>24.583055520346992</v>
      </c>
      <c r="BU33" s="80">
        <f t="shared" si="73"/>
        <v>25.369713296998096</v>
      </c>
      <c r="BV33" s="80">
        <f t="shared" si="73"/>
        <v>26.181544122502036</v>
      </c>
      <c r="BW33" s="80">
        <f t="shared" si="73"/>
        <v>27.019353534422102</v>
      </c>
      <c r="BX33" s="80">
        <f t="shared" si="73"/>
        <v>27.883972847523609</v>
      </c>
      <c r="BY33" s="80">
        <f t="shared" si="73"/>
        <v>28.776259978644365</v>
      </c>
      <c r="BZ33" s="80">
        <f t="shared" si="73"/>
        <v>29.697100297960986</v>
      </c>
      <c r="CA33" s="80">
        <f t="shared" si="73"/>
        <v>30.647407507495739</v>
      </c>
      <c r="CB33" s="80">
        <f t="shared" si="73"/>
        <v>31.628124547735602</v>
      </c>
      <c r="CC33" s="80">
        <f t="shared" si="73"/>
        <v>32.640224533263144</v>
      </c>
      <c r="CD33" s="80">
        <f t="shared" si="73"/>
        <v>33.684711718327563</v>
      </c>
      <c r="CE33" s="80">
        <f t="shared" si="73"/>
        <v>34.762622493314048</v>
      </c>
      <c r="CF33" s="80">
        <f t="shared" si="73"/>
        <v>35.875026413100102</v>
      </c>
      <c r="CG33" s="80">
        <f t="shared" si="73"/>
        <v>37.023027258319303</v>
      </c>
      <c r="CH33" s="80">
        <f t="shared" si="73"/>
        <v>38.207764130585524</v>
      </c>
      <c r="CI33" s="80">
        <f t="shared" si="73"/>
        <v>39.430412582764262</v>
      </c>
      <c r="CJ33" s="80">
        <f t="shared" si="73"/>
        <v>40.692185785412718</v>
      </c>
      <c r="CK33" s="80">
        <f t="shared" si="73"/>
        <v>41.994335730545927</v>
      </c>
      <c r="CL33" s="80">
        <f t="shared" si="73"/>
        <v>43.338154473923396</v>
      </c>
      <c r="CM33" s="80">
        <f t="shared" si="73"/>
        <v>44.724975417088949</v>
      </c>
      <c r="CN33" s="80">
        <f t="shared" si="73"/>
        <v>46.1561746304358</v>
      </c>
      <c r="CO33" s="80">
        <f t="shared" si="73"/>
        <v>47.633172218609744</v>
      </c>
      <c r="CP33" s="80">
        <f t="shared" si="73"/>
        <v>49.157433729605259</v>
      </c>
      <c r="CQ33" s="80">
        <f t="shared" si="73"/>
        <v>50.730471608952627</v>
      </c>
      <c r="CR33" s="80">
        <f t="shared" si="73"/>
        <v>52.353846700439114</v>
      </c>
      <c r="CS33" s="80">
        <f t="shared" si="73"/>
        <v>54.029169794853168</v>
      </c>
      <c r="CT33" s="80">
        <f t="shared" si="73"/>
        <v>55.758103228288469</v>
      </c>
      <c r="CU33" s="80">
        <f t="shared" si="73"/>
        <v>57.542362531593703</v>
      </c>
      <c r="CV33" s="80">
        <f t="shared" si="73"/>
        <v>59.383718132604706</v>
      </c>
      <c r="CW33" s="80">
        <f t="shared" si="73"/>
        <v>61.283997112848056</v>
      </c>
      <c r="CX33" s="80">
        <f t="shared" si="73"/>
        <v>63.245085020459193</v>
      </c>
      <c r="CY33" s="80">
        <f t="shared" si="73"/>
        <v>65.268927741113885</v>
      </c>
      <c r="CZ33" s="80">
        <f t="shared" si="73"/>
        <v>67.357533428829527</v>
      </c>
      <c r="DA33" s="80">
        <f t="shared" si="73"/>
        <v>69.512974498552069</v>
      </c>
      <c r="DB33" s="80">
        <f t="shared" si="73"/>
        <v>71.737389682505736</v>
      </c>
      <c r="DC33" s="80">
        <f t="shared" si="73"/>
        <v>74.032986152345927</v>
      </c>
      <c r="DD33" s="80">
        <f t="shared" si="73"/>
        <v>76.402041709220995</v>
      </c>
      <c r="DE33" s="80">
        <f t="shared" si="73"/>
        <v>78.846907043916076</v>
      </c>
      <c r="DF33" s="80">
        <f t="shared" si="73"/>
        <v>81.370008069321386</v>
      </c>
      <c r="DG33" s="80">
        <f t="shared" si="73"/>
        <v>83.97384832753967</v>
      </c>
      <c r="DH33" s="80">
        <f t="shared" si="73"/>
        <v>86.661011474020938</v>
      </c>
      <c r="DI33" s="80">
        <f t="shared" si="73"/>
        <v>89.434163841189616</v>
      </c>
      <c r="DJ33" s="80">
        <f t="shared" si="73"/>
        <v>92.296057084107687</v>
      </c>
    </row>
    <row r="34" spans="1:115" x14ac:dyDescent="0.2">
      <c r="A34" s="9" t="s">
        <v>58</v>
      </c>
      <c r="B34" s="7" t="str">
        <f t="shared" ref="B34:AF34" si="76">B11</f>
        <v>others</v>
      </c>
      <c r="C34" s="14" t="str">
        <f t="shared" si="76"/>
        <v>t/a</v>
      </c>
      <c r="D34" s="80">
        <f t="shared" si="76"/>
        <v>5.9271944090847937</v>
      </c>
      <c r="E34" s="80">
        <f t="shared" si="76"/>
        <v>6.1037253517481576</v>
      </c>
      <c r="F34" s="80">
        <f t="shared" si="76"/>
        <v>6.1957976826605821</v>
      </c>
      <c r="G34" s="80">
        <f t="shared" si="76"/>
        <v>6.3058932047929339</v>
      </c>
      <c r="H34" s="80">
        <f t="shared" si="76"/>
        <v>6.3999999893512065</v>
      </c>
      <c r="I34" s="80">
        <f t="shared" si="76"/>
        <v>7.4696969590481777</v>
      </c>
      <c r="J34" s="80">
        <f t="shared" si="76"/>
        <v>7.7562499893512076</v>
      </c>
      <c r="K34" s="80">
        <f t="shared" si="76"/>
        <v>8.4451612796737887</v>
      </c>
      <c r="L34" s="80">
        <f t="shared" si="76"/>
        <v>8.2733333226845414</v>
      </c>
      <c r="M34" s="80">
        <f t="shared" si="76"/>
        <v>9.906896541075346</v>
      </c>
      <c r="N34" s="80">
        <f t="shared" si="76"/>
        <v>9.4107142750654926</v>
      </c>
      <c r="O34" s="80">
        <f t="shared" si="76"/>
        <v>10.074074063246846</v>
      </c>
      <c r="P34" s="80">
        <f t="shared" si="76"/>
        <v>12.030769219763567</v>
      </c>
      <c r="Q34" s="80">
        <f t="shared" si="76"/>
        <v>13.939999988815897</v>
      </c>
      <c r="R34" s="80">
        <f t="shared" si="76"/>
        <v>15.158333321970796</v>
      </c>
      <c r="S34" s="80">
        <f t="shared" si="76"/>
        <v>16.03913042324163</v>
      </c>
      <c r="T34" s="80">
        <f t="shared" si="76"/>
        <v>17.077272698270786</v>
      </c>
      <c r="U34" s="80">
        <f t="shared" si="76"/>
        <v>17.242857110611844</v>
      </c>
      <c r="V34" s="80">
        <f t="shared" si="76"/>
        <v>16.064999967745742</v>
      </c>
      <c r="W34" s="80">
        <f t="shared" si="76"/>
        <v>16.194736806808486</v>
      </c>
      <c r="X34" s="80">
        <f t="shared" si="76"/>
        <v>18.133333279922397</v>
      </c>
      <c r="Y34" s="80">
        <f t="shared" si="76"/>
        <v>19.499999970503627</v>
      </c>
      <c r="Z34" s="80">
        <f t="shared" si="76"/>
        <v>18.299999977037128</v>
      </c>
      <c r="AA34" s="80">
        <f t="shared" si="76"/>
        <v>18.299999993751754</v>
      </c>
      <c r="AB34" s="80">
        <f t="shared" si="76"/>
        <v>14.699999994500221</v>
      </c>
      <c r="AC34" s="80">
        <f t="shared" si="76"/>
        <v>18.899999989212866</v>
      </c>
      <c r="AD34" s="80">
        <f t="shared" si="76"/>
        <v>19.098952769367202</v>
      </c>
      <c r="AE34" s="80">
        <f t="shared" si="76"/>
        <v>19.896574630163609</v>
      </c>
      <c r="AF34" s="80">
        <f t="shared" si="76"/>
        <v>18.994240456040554</v>
      </c>
      <c r="AG34" s="80">
        <f t="shared" si="68"/>
        <v>17.991512558745946</v>
      </c>
      <c r="AH34" s="80">
        <f t="shared" si="65"/>
        <v>18.567240960625817</v>
      </c>
      <c r="AI34" s="80">
        <f t="shared" si="65"/>
        <v>19.161392671365842</v>
      </c>
      <c r="AJ34" s="80">
        <f t="shared" si="65"/>
        <v>19.774557236849549</v>
      </c>
      <c r="AK34" s="80">
        <f t="shared" si="65"/>
        <v>20.407343068428737</v>
      </c>
      <c r="AL34" s="80">
        <f t="shared" si="65"/>
        <v>21.060378046618457</v>
      </c>
      <c r="AM34" s="80">
        <f t="shared" si="65"/>
        <v>21.734310144110246</v>
      </c>
      <c r="AN34" s="80">
        <f t="shared" si="65"/>
        <v>22.429808068721776</v>
      </c>
      <c r="AO34" s="80">
        <f t="shared" si="65"/>
        <v>23.147561926920872</v>
      </c>
      <c r="AP34" s="80">
        <f t="shared" si="65"/>
        <v>23.888283908582341</v>
      </c>
      <c r="AQ34" s="80">
        <f t="shared" si="65"/>
        <v>24.652708993656976</v>
      </c>
      <c r="AR34" s="80">
        <f t="shared" si="65"/>
        <v>25.441595681454</v>
      </c>
      <c r="AS34" s="80">
        <f t="shared" si="65"/>
        <v>26.255726743260528</v>
      </c>
      <c r="AT34" s="80">
        <f t="shared" si="65"/>
        <v>27.095909999044867</v>
      </c>
      <c r="AU34" s="80">
        <f t="shared" si="65"/>
        <v>27.962979119014303</v>
      </c>
      <c r="AV34" s="80">
        <f t="shared" si="65"/>
        <v>28.857794450822762</v>
      </c>
      <c r="AW34" s="80">
        <f t="shared" si="65"/>
        <v>29.781243873249093</v>
      </c>
      <c r="AX34" s="80">
        <f t="shared" si="65"/>
        <v>30.734243677193064</v>
      </c>
      <c r="AY34" s="80">
        <f t="shared" si="65"/>
        <v>31.717739474863244</v>
      </c>
      <c r="AZ34" s="80">
        <f t="shared" si="65"/>
        <v>32.732707138058871</v>
      </c>
      <c r="BA34" s="80">
        <f t="shared" si="65"/>
        <v>33.780153766476758</v>
      </c>
      <c r="BB34" s="80">
        <f t="shared" si="65"/>
        <v>34.861118687004016</v>
      </c>
      <c r="BC34" s="80">
        <f t="shared" si="65"/>
        <v>35.976674484988145</v>
      </c>
      <c r="BD34" s="80">
        <f t="shared" ref="BD34:BL34" si="77">BD119</f>
        <v>37.127928068507764</v>
      </c>
      <c r="BE34" s="80">
        <f t="shared" si="77"/>
        <v>38.316021766700011</v>
      </c>
      <c r="BF34" s="80">
        <f t="shared" si="77"/>
        <v>39.542134463234412</v>
      </c>
      <c r="BG34" s="80">
        <f t="shared" si="77"/>
        <v>40.807482766057916</v>
      </c>
      <c r="BH34" s="80">
        <f t="shared" si="77"/>
        <v>42.113322214571774</v>
      </c>
      <c r="BI34" s="80">
        <f t="shared" si="77"/>
        <v>43.46094852543807</v>
      </c>
      <c r="BJ34" s="80">
        <f t="shared" si="77"/>
        <v>44.851698878252087</v>
      </c>
      <c r="BK34" s="80">
        <f t="shared" si="77"/>
        <v>46.286953242356155</v>
      </c>
      <c r="BL34" s="80">
        <f t="shared" si="77"/>
        <v>47.768135746111554</v>
      </c>
      <c r="BM34" s="80">
        <f t="shared" ref="BM34:DJ34" si="78">BM119</f>
        <v>49.296716089987122</v>
      </c>
      <c r="BN34" s="80">
        <f t="shared" si="78"/>
        <v>50.874211004866709</v>
      </c>
      <c r="BO34" s="80">
        <f t="shared" si="78"/>
        <v>52.502185757022446</v>
      </c>
      <c r="BP34" s="80">
        <f t="shared" si="78"/>
        <v>54.182255701247165</v>
      </c>
      <c r="BQ34" s="80">
        <f t="shared" si="78"/>
        <v>55.916087883687076</v>
      </c>
      <c r="BR34" s="80">
        <f t="shared" si="78"/>
        <v>57.705402695965063</v>
      </c>
      <c r="BS34" s="80">
        <f t="shared" si="78"/>
        <v>59.551975582235947</v>
      </c>
      <c r="BT34" s="80">
        <f t="shared" si="78"/>
        <v>61.4576388008675</v>
      </c>
      <c r="BU34" s="80">
        <f t="shared" si="78"/>
        <v>63.424283242495264</v>
      </c>
      <c r="BV34" s="80">
        <f t="shared" si="78"/>
        <v>65.453860306255109</v>
      </c>
      <c r="BW34" s="80">
        <f t="shared" si="78"/>
        <v>67.54838383605528</v>
      </c>
      <c r="BX34" s="80">
        <f t="shared" si="78"/>
        <v>69.70993211880905</v>
      </c>
      <c r="BY34" s="80">
        <f t="shared" si="78"/>
        <v>71.940649946610947</v>
      </c>
      <c r="BZ34" s="80">
        <f t="shared" si="78"/>
        <v>74.242750744902494</v>
      </c>
      <c r="CA34" s="80">
        <f t="shared" si="78"/>
        <v>76.618518768739378</v>
      </c>
      <c r="CB34" s="80">
        <f t="shared" si="78"/>
        <v>79.070311369339038</v>
      </c>
      <c r="CC34" s="80">
        <f t="shared" si="78"/>
        <v>81.600561333157884</v>
      </c>
      <c r="CD34" s="80">
        <f t="shared" si="78"/>
        <v>84.211779295818943</v>
      </c>
      <c r="CE34" s="80">
        <f t="shared" si="78"/>
        <v>86.906556233285144</v>
      </c>
      <c r="CF34" s="80">
        <f t="shared" si="78"/>
        <v>89.687566032750269</v>
      </c>
      <c r="CG34" s="80">
        <f t="shared" si="78"/>
        <v>92.557568145798285</v>
      </c>
      <c r="CH34" s="80">
        <f t="shared" si="78"/>
        <v>95.519410326463827</v>
      </c>
      <c r="CI34" s="80">
        <f t="shared" si="78"/>
        <v>98.57603145691067</v>
      </c>
      <c r="CJ34" s="80">
        <f t="shared" si="78"/>
        <v>101.73046446353182</v>
      </c>
      <c r="CK34" s="80">
        <f t="shared" si="78"/>
        <v>104.98583932636484</v>
      </c>
      <c r="CL34" s="80">
        <f t="shared" si="78"/>
        <v>108.34538618480852</v>
      </c>
      <c r="CM34" s="80">
        <f t="shared" si="78"/>
        <v>111.81243854272239</v>
      </c>
      <c r="CN34" s="80">
        <f t="shared" si="78"/>
        <v>115.39043657608951</v>
      </c>
      <c r="CO34" s="80">
        <f t="shared" si="78"/>
        <v>119.08293054652438</v>
      </c>
      <c r="CP34" s="80">
        <f t="shared" si="78"/>
        <v>122.89358432401316</v>
      </c>
      <c r="CQ34" s="80">
        <f t="shared" si="78"/>
        <v>126.82617902238158</v>
      </c>
      <c r="CR34" s="80">
        <f t="shared" si="78"/>
        <v>130.88461675109781</v>
      </c>
      <c r="CS34" s="80">
        <f t="shared" si="78"/>
        <v>135.07292448713295</v>
      </c>
      <c r="CT34" s="80">
        <f t="shared" si="78"/>
        <v>139.39525807072121</v>
      </c>
      <c r="CU34" s="80">
        <f t="shared" si="78"/>
        <v>143.8559063289843</v>
      </c>
      <c r="CV34" s="80">
        <f t="shared" si="78"/>
        <v>148.45929533151181</v>
      </c>
      <c r="CW34" s="80">
        <f t="shared" si="78"/>
        <v>153.2099927821202</v>
      </c>
      <c r="CX34" s="80">
        <f t="shared" si="78"/>
        <v>158.11271255114804</v>
      </c>
      <c r="CY34" s="80">
        <f t="shared" si="78"/>
        <v>163.17231935278477</v>
      </c>
      <c r="CZ34" s="80">
        <f t="shared" si="78"/>
        <v>168.39383357207387</v>
      </c>
      <c r="DA34" s="80">
        <f t="shared" si="78"/>
        <v>173.78243624638023</v>
      </c>
      <c r="DB34" s="80">
        <f t="shared" si="78"/>
        <v>179.3434742062644</v>
      </c>
      <c r="DC34" s="80">
        <f t="shared" si="78"/>
        <v>185.08246538086487</v>
      </c>
      <c r="DD34" s="80">
        <f t="shared" si="78"/>
        <v>191.00510427305255</v>
      </c>
      <c r="DE34" s="80">
        <f t="shared" si="78"/>
        <v>197.11726760979025</v>
      </c>
      <c r="DF34" s="80">
        <f t="shared" si="78"/>
        <v>203.42502017330355</v>
      </c>
      <c r="DG34" s="80">
        <f t="shared" si="78"/>
        <v>209.93462081884928</v>
      </c>
      <c r="DH34" s="80">
        <f t="shared" si="78"/>
        <v>216.65252868505246</v>
      </c>
      <c r="DI34" s="80">
        <f t="shared" si="78"/>
        <v>223.58540960297415</v>
      </c>
      <c r="DJ34" s="80">
        <f t="shared" si="78"/>
        <v>230.74014271026934</v>
      </c>
    </row>
    <row r="35" spans="1:115" x14ac:dyDescent="0.2">
      <c r="A35" s="9" t="s">
        <v>58</v>
      </c>
      <c r="B35" s="7" t="str">
        <f t="shared" ref="B35:C35" si="79">B12</f>
        <v>-</v>
      </c>
      <c r="C35" s="14" t="str">
        <f t="shared" si="79"/>
        <v>t/a</v>
      </c>
    </row>
    <row r="36" spans="1:115" x14ac:dyDescent="0.2">
      <c r="A36" s="9" t="s">
        <v>58</v>
      </c>
      <c r="B36" s="7" t="str">
        <f t="shared" ref="B36:C36" si="80">B13</f>
        <v>-</v>
      </c>
      <c r="C36" s="14" t="str">
        <f t="shared" si="80"/>
        <v>t/a</v>
      </c>
    </row>
    <row r="37" spans="1:115" x14ac:dyDescent="0.2">
      <c r="A37" s="9" t="s">
        <v>58</v>
      </c>
      <c r="B37" s="7" t="str">
        <f t="shared" ref="B37:C37" si="81">B14</f>
        <v>-</v>
      </c>
      <c r="C37" s="14" t="str">
        <f t="shared" si="81"/>
        <v>t/a</v>
      </c>
    </row>
    <row r="38" spans="1:115" x14ac:dyDescent="0.2">
      <c r="A38" s="9" t="s">
        <v>58</v>
      </c>
      <c r="B38" s="7" t="str">
        <f t="shared" ref="B38:C38" si="82">B15</f>
        <v>-</v>
      </c>
      <c r="C38" s="14" t="str">
        <f t="shared" si="82"/>
        <v>t/a</v>
      </c>
    </row>
    <row r="39" spans="1:115" x14ac:dyDescent="0.2">
      <c r="A39" s="9" t="s">
        <v>58</v>
      </c>
      <c r="B39" s="7" t="str">
        <f t="shared" ref="B39:C39" si="83">B16</f>
        <v>-</v>
      </c>
      <c r="C39" s="14" t="str">
        <f t="shared" si="83"/>
        <v>t/a</v>
      </c>
    </row>
    <row r="40" spans="1:115" x14ac:dyDescent="0.2">
      <c r="A40" s="9" t="s">
        <v>58</v>
      </c>
      <c r="B40" s="7" t="str">
        <f t="shared" ref="B40:C40" si="84">B17</f>
        <v>-</v>
      </c>
      <c r="C40" s="14" t="str">
        <f t="shared" si="84"/>
        <v>t/a</v>
      </c>
    </row>
    <row r="41" spans="1:115" x14ac:dyDescent="0.2">
      <c r="A41" s="9" t="s">
        <v>58</v>
      </c>
      <c r="B41" s="7" t="str">
        <f t="shared" ref="B41:C41" si="85">B18</f>
        <v>-</v>
      </c>
      <c r="C41" s="14" t="str">
        <f t="shared" si="85"/>
        <v>t/a</v>
      </c>
    </row>
    <row r="42" spans="1:115" x14ac:dyDescent="0.2">
      <c r="A42" s="9" t="s">
        <v>58</v>
      </c>
      <c r="B42" s="7" t="str">
        <f t="shared" ref="B42:C42" si="86">B19</f>
        <v>-</v>
      </c>
      <c r="C42" s="14" t="str">
        <f t="shared" si="86"/>
        <v>t/a</v>
      </c>
    </row>
    <row r="43" spans="1:115" x14ac:dyDescent="0.2">
      <c r="A43" s="9" t="s">
        <v>58</v>
      </c>
      <c r="B43" s="7" t="str">
        <f t="shared" ref="B43:C43" si="87">B20</f>
        <v>-</v>
      </c>
      <c r="C43" s="14" t="str">
        <f t="shared" si="87"/>
        <v>t/a</v>
      </c>
    </row>
    <row r="44" spans="1:115" x14ac:dyDescent="0.2">
      <c r="A44" s="9" t="s">
        <v>58</v>
      </c>
      <c r="B44" s="7" t="str">
        <f t="shared" ref="B44:C44" si="88">B21</f>
        <v>-</v>
      </c>
      <c r="C44" s="14" t="str">
        <f t="shared" si="88"/>
        <v>t/a</v>
      </c>
    </row>
    <row r="45" spans="1:115" s="28" customFormat="1" ht="16" thickBot="1" x14ac:dyDescent="0.25">
      <c r="A45" s="9" t="s">
        <v>58</v>
      </c>
      <c r="B45" s="7" t="str">
        <f t="shared" ref="B45:C45" si="89">B22</f>
        <v>-</v>
      </c>
      <c r="C45" s="14" t="str">
        <f t="shared" si="89"/>
        <v>t/a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395"/>
    </row>
    <row r="46" spans="1:115" s="53" customFormat="1" ht="17" thickTop="1" thickBot="1" x14ac:dyDescent="0.25">
      <c r="A46" s="50"/>
      <c r="B46" s="51" t="s">
        <v>64</v>
      </c>
      <c r="C46" s="52" t="s">
        <v>2</v>
      </c>
      <c r="D46" s="49">
        <f t="shared" ref="D46:AI46" si="90">SUM(D26:D45)</f>
        <v>118.54388818169585</v>
      </c>
      <c r="E46" s="49">
        <f t="shared" si="90"/>
        <v>122.07450703496313</v>
      </c>
      <c r="F46" s="49">
        <f t="shared" si="90"/>
        <v>123.91595365321162</v>
      </c>
      <c r="G46" s="49">
        <f t="shared" si="90"/>
        <v>126.11786409585864</v>
      </c>
      <c r="H46" s="49">
        <f t="shared" si="90"/>
        <v>127.99999978702409</v>
      </c>
      <c r="I46" s="49">
        <f t="shared" si="90"/>
        <v>149.39393918096351</v>
      </c>
      <c r="J46" s="49">
        <f t="shared" si="90"/>
        <v>155.12499978702414</v>
      </c>
      <c r="K46" s="49">
        <f t="shared" si="90"/>
        <v>168.90322559347575</v>
      </c>
      <c r="L46" s="49">
        <f t="shared" si="90"/>
        <v>165.46666645369078</v>
      </c>
      <c r="M46" s="49">
        <f t="shared" si="90"/>
        <v>198.13793082150693</v>
      </c>
      <c r="N46" s="49">
        <f t="shared" si="90"/>
        <v>188.21428550130983</v>
      </c>
      <c r="O46" s="49">
        <f t="shared" si="90"/>
        <v>201.48148126493686</v>
      </c>
      <c r="P46" s="49">
        <f t="shared" si="90"/>
        <v>240.61538439527129</v>
      </c>
      <c r="Q46" s="49">
        <f t="shared" si="90"/>
        <v>278.79999977631786</v>
      </c>
      <c r="R46" s="49">
        <f t="shared" si="90"/>
        <v>303.16666643941585</v>
      </c>
      <c r="S46" s="49">
        <f t="shared" si="90"/>
        <v>320.78260846483272</v>
      </c>
      <c r="T46" s="49">
        <f t="shared" si="90"/>
        <v>341.54545396541562</v>
      </c>
      <c r="U46" s="49">
        <f t="shared" si="90"/>
        <v>344.85714221223685</v>
      </c>
      <c r="V46" s="49">
        <f t="shared" si="90"/>
        <v>321.29999935491475</v>
      </c>
      <c r="W46" s="49">
        <f t="shared" si="90"/>
        <v>323.89473613616974</v>
      </c>
      <c r="X46" s="49">
        <f t="shared" si="90"/>
        <v>362.66666559844793</v>
      </c>
      <c r="Y46" s="49">
        <f t="shared" si="90"/>
        <v>389.99999941007258</v>
      </c>
      <c r="Z46" s="49">
        <f t="shared" si="90"/>
        <v>365.99999954074252</v>
      </c>
      <c r="AA46" s="49">
        <f t="shared" si="90"/>
        <v>365.9999998750352</v>
      </c>
      <c r="AB46" s="49">
        <f t="shared" si="90"/>
        <v>293.9999998900044</v>
      </c>
      <c r="AC46" s="49">
        <f t="shared" si="90"/>
        <v>377.99999978425723</v>
      </c>
      <c r="AD46" s="49">
        <f t="shared" si="90"/>
        <v>381.97905538734403</v>
      </c>
      <c r="AE46" s="49">
        <f t="shared" si="90"/>
        <v>397.93149260327215</v>
      </c>
      <c r="AF46" s="49">
        <f t="shared" si="90"/>
        <v>379.88480912081093</v>
      </c>
      <c r="AG46" s="49">
        <f t="shared" si="90"/>
        <v>359.83025117491889</v>
      </c>
      <c r="AH46" s="49">
        <f t="shared" si="90"/>
        <v>371.34481921251631</v>
      </c>
      <c r="AI46" s="49">
        <f t="shared" si="90"/>
        <v>383.2278534273168</v>
      </c>
      <c r="AJ46" s="49">
        <f t="shared" ref="AJ46:BL46" si="91">SUM(AJ26:AJ45)</f>
        <v>395.49114473699098</v>
      </c>
      <c r="AK46" s="49">
        <f t="shared" si="91"/>
        <v>408.14686136857483</v>
      </c>
      <c r="AL46" s="49">
        <f t="shared" si="91"/>
        <v>421.20756093236918</v>
      </c>
      <c r="AM46" s="49">
        <f t="shared" si="91"/>
        <v>434.6862028822049</v>
      </c>
      <c r="AN46" s="49">
        <f t="shared" si="91"/>
        <v>448.59616137443561</v>
      </c>
      <c r="AO46" s="49">
        <f t="shared" si="91"/>
        <v>462.95123853841744</v>
      </c>
      <c r="AP46" s="49">
        <f t="shared" si="91"/>
        <v>477.76567817164698</v>
      </c>
      <c r="AQ46" s="49">
        <f t="shared" si="91"/>
        <v>493.0541798731395</v>
      </c>
      <c r="AR46" s="49">
        <f t="shared" si="91"/>
        <v>508.83191362908002</v>
      </c>
      <c r="AS46" s="49">
        <f t="shared" si="91"/>
        <v>525.11453486521054</v>
      </c>
      <c r="AT46" s="49">
        <f t="shared" si="91"/>
        <v>541.91819998089738</v>
      </c>
      <c r="AU46" s="49">
        <f t="shared" si="91"/>
        <v>559.25958238028613</v>
      </c>
      <c r="AV46" s="49">
        <f t="shared" si="91"/>
        <v>577.15588901645526</v>
      </c>
      <c r="AW46" s="49">
        <f t="shared" si="91"/>
        <v>595.62487746498175</v>
      </c>
      <c r="AX46" s="49">
        <f t="shared" si="91"/>
        <v>614.68487354386116</v>
      </c>
      <c r="AY46" s="49">
        <f t="shared" si="91"/>
        <v>634.35478949726473</v>
      </c>
      <c r="AZ46" s="49">
        <f t="shared" si="91"/>
        <v>654.65414276117747</v>
      </c>
      <c r="BA46" s="49">
        <f t="shared" si="91"/>
        <v>675.60307532953516</v>
      </c>
      <c r="BB46" s="49">
        <f t="shared" si="91"/>
        <v>697.22237374007989</v>
      </c>
      <c r="BC46" s="49">
        <f t="shared" si="91"/>
        <v>719.53348969976275</v>
      </c>
      <c r="BD46" s="49">
        <f t="shared" si="91"/>
        <v>742.5585613701553</v>
      </c>
      <c r="BE46" s="49">
        <f t="shared" si="91"/>
        <v>766.32043533400019</v>
      </c>
      <c r="BF46" s="49">
        <f t="shared" si="91"/>
        <v>790.84268926468826</v>
      </c>
      <c r="BG46" s="49">
        <f t="shared" si="91"/>
        <v>816.14965532115798</v>
      </c>
      <c r="BH46" s="49">
        <f t="shared" si="91"/>
        <v>842.26644429143539</v>
      </c>
      <c r="BI46" s="49">
        <f t="shared" si="91"/>
        <v>869.21897050876134</v>
      </c>
      <c r="BJ46" s="49">
        <f t="shared" si="91"/>
        <v>897.03397756504148</v>
      </c>
      <c r="BK46" s="49">
        <f t="shared" si="91"/>
        <v>925.73906484712313</v>
      </c>
      <c r="BL46" s="49">
        <f t="shared" si="91"/>
        <v>955.36271492223091</v>
      </c>
      <c r="BM46" s="49">
        <f t="shared" ref="BM46:DJ46" si="92">SUM(BM26:BM45)</f>
        <v>985.93432179974252</v>
      </c>
      <c r="BN46" s="49">
        <f t="shared" si="92"/>
        <v>1017.4842200973342</v>
      </c>
      <c r="BO46" s="49">
        <f t="shared" si="92"/>
        <v>1050.0437151404487</v>
      </c>
      <c r="BP46" s="49">
        <f t="shared" si="92"/>
        <v>1083.6451140249435</v>
      </c>
      <c r="BQ46" s="49">
        <f t="shared" si="92"/>
        <v>1118.3217576737416</v>
      </c>
      <c r="BR46" s="49">
        <f t="shared" si="92"/>
        <v>1154.1080539193013</v>
      </c>
      <c r="BS46" s="49">
        <f t="shared" si="92"/>
        <v>1191.0395116447187</v>
      </c>
      <c r="BT46" s="49">
        <f t="shared" si="92"/>
        <v>1229.1527760173499</v>
      </c>
      <c r="BU46" s="49">
        <f t="shared" si="92"/>
        <v>1268.4856648499049</v>
      </c>
      <c r="BV46" s="49">
        <f t="shared" si="92"/>
        <v>1309.0772061251025</v>
      </c>
      <c r="BW46" s="49">
        <f t="shared" si="92"/>
        <v>1350.9676767211058</v>
      </c>
      <c r="BX46" s="49">
        <f t="shared" si="92"/>
        <v>1394.1986423761814</v>
      </c>
      <c r="BY46" s="49">
        <f t="shared" si="92"/>
        <v>1438.812998932219</v>
      </c>
      <c r="BZ46" s="49">
        <f t="shared" si="92"/>
        <v>1484.8550148980496</v>
      </c>
      <c r="CA46" s="49">
        <f t="shared" si="92"/>
        <v>1532.3703753747875</v>
      </c>
      <c r="CB46" s="49">
        <f t="shared" si="92"/>
        <v>1581.4062273867803</v>
      </c>
      <c r="CC46" s="49">
        <f t="shared" si="92"/>
        <v>1632.0112266631577</v>
      </c>
      <c r="CD46" s="49">
        <f t="shared" si="92"/>
        <v>1684.2355859163795</v>
      </c>
      <c r="CE46" s="49">
        <f t="shared" si="92"/>
        <v>1738.1311246657028</v>
      </c>
      <c r="CF46" s="49">
        <f t="shared" si="92"/>
        <v>1793.7513206550059</v>
      </c>
      <c r="CG46" s="49">
        <f t="shared" si="92"/>
        <v>1851.151362915966</v>
      </c>
      <c r="CH46" s="49">
        <f t="shared" si="92"/>
        <v>1910.3882065292767</v>
      </c>
      <c r="CI46" s="49">
        <f t="shared" si="92"/>
        <v>1971.520629138214</v>
      </c>
      <c r="CJ46" s="49">
        <f t="shared" si="92"/>
        <v>2034.6092892706365</v>
      </c>
      <c r="CK46" s="49">
        <f t="shared" si="92"/>
        <v>2099.7167865272972</v>
      </c>
      <c r="CL46" s="49">
        <f t="shared" si="92"/>
        <v>2166.9077236961703</v>
      </c>
      <c r="CM46" s="49">
        <f t="shared" si="92"/>
        <v>2236.2487708544477</v>
      </c>
      <c r="CN46" s="49">
        <f t="shared" si="92"/>
        <v>2307.8087315217908</v>
      </c>
      <c r="CO46" s="49">
        <f t="shared" si="92"/>
        <v>2381.6586109304872</v>
      </c>
      <c r="CP46" s="49">
        <f t="shared" si="92"/>
        <v>2457.8716864802632</v>
      </c>
      <c r="CQ46" s="49">
        <f t="shared" si="92"/>
        <v>2536.5235804476315</v>
      </c>
      <c r="CR46" s="49">
        <f t="shared" si="92"/>
        <v>2617.6923350219563</v>
      </c>
      <c r="CS46" s="49">
        <f t="shared" si="92"/>
        <v>2701.4584897426598</v>
      </c>
      <c r="CT46" s="49">
        <f t="shared" si="92"/>
        <v>2787.9051614144241</v>
      </c>
      <c r="CU46" s="49">
        <f t="shared" si="92"/>
        <v>2877.1181265796868</v>
      </c>
      <c r="CV46" s="49">
        <f t="shared" si="92"/>
        <v>2969.1859066302363</v>
      </c>
      <c r="CW46" s="49">
        <f t="shared" si="92"/>
        <v>3064.1998556424032</v>
      </c>
      <c r="CX46" s="49">
        <f t="shared" si="92"/>
        <v>3162.25425102296</v>
      </c>
      <c r="CY46" s="49">
        <f t="shared" si="92"/>
        <v>3263.4463870556942</v>
      </c>
      <c r="CZ46" s="49">
        <f t="shared" si="92"/>
        <v>3367.8766714414774</v>
      </c>
      <c r="DA46" s="49">
        <f t="shared" si="92"/>
        <v>3475.6487249276047</v>
      </c>
      <c r="DB46" s="49">
        <f t="shared" si="92"/>
        <v>3586.8694841252877</v>
      </c>
      <c r="DC46" s="49">
        <f t="shared" si="92"/>
        <v>3701.6493076172978</v>
      </c>
      <c r="DD46" s="49">
        <f t="shared" si="92"/>
        <v>3820.1020854610506</v>
      </c>
      <c r="DE46" s="49">
        <f t="shared" si="92"/>
        <v>3942.345352195804</v>
      </c>
      <c r="DF46" s="49">
        <f t="shared" si="92"/>
        <v>4068.500403466071</v>
      </c>
      <c r="DG46" s="49">
        <f t="shared" si="92"/>
        <v>4198.6924163769845</v>
      </c>
      <c r="DH46" s="49">
        <f t="shared" si="92"/>
        <v>4333.050573701049</v>
      </c>
      <c r="DI46" s="49">
        <f t="shared" si="92"/>
        <v>4471.7081920594837</v>
      </c>
      <c r="DJ46" s="49">
        <f t="shared" si="92"/>
        <v>4614.8028542053862</v>
      </c>
      <c r="DK46" s="393"/>
    </row>
    <row r="47" spans="1:115" ht="16" thickTop="1" x14ac:dyDescent="0.2"/>
    <row r="48" spans="1:115" s="45" customFormat="1" ht="58" x14ac:dyDescent="0.2">
      <c r="A48" s="40" t="s">
        <v>59</v>
      </c>
      <c r="B48" s="41" t="e">
        <f ca="1">MID(CELL("Dateiname",$B$2),FIND("]", CELL("Dateiname",$B$2))+1,31)</f>
        <v>#VALUE!</v>
      </c>
      <c r="C48" s="42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s="9" t="s">
        <v>59</v>
      </c>
      <c r="B49" s="33" t="s">
        <v>63</v>
      </c>
      <c r="C49" s="36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0" t="s">
        <v>51</v>
      </c>
      <c r="S49" s="491"/>
    </row>
    <row r="50" spans="1:19" ht="42" x14ac:dyDescent="0.2">
      <c r="A50" s="9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93">D50+10</f>
        <v>2000</v>
      </c>
      <c r="F50" s="15">
        <f t="shared" si="93"/>
        <v>2010</v>
      </c>
      <c r="G50" s="15">
        <f t="shared" si="93"/>
        <v>2020</v>
      </c>
      <c r="H50" s="15">
        <f t="shared" si="93"/>
        <v>2030</v>
      </c>
      <c r="I50" s="15">
        <f t="shared" si="93"/>
        <v>2040</v>
      </c>
      <c r="J50" s="16">
        <f t="shared" si="93"/>
        <v>2050</v>
      </c>
      <c r="K50" s="37">
        <v>1990</v>
      </c>
      <c r="L50" s="15">
        <f t="shared" ref="L50:Q50" si="94">K50+10</f>
        <v>2000</v>
      </c>
      <c r="M50" s="15">
        <f t="shared" si="94"/>
        <v>2010</v>
      </c>
      <c r="N50" s="15">
        <f t="shared" si="94"/>
        <v>2020</v>
      </c>
      <c r="O50" s="15">
        <f t="shared" si="94"/>
        <v>2030</v>
      </c>
      <c r="P50" s="15">
        <f t="shared" si="94"/>
        <v>2040</v>
      </c>
      <c r="Q50" s="25">
        <f t="shared" si="94"/>
        <v>2050</v>
      </c>
      <c r="R50" s="29" t="s">
        <v>60</v>
      </c>
      <c r="S50" s="30" t="s">
        <v>61</v>
      </c>
    </row>
    <row r="51" spans="1:19" x14ac:dyDescent="0.2">
      <c r="A51" s="9" t="s">
        <v>59</v>
      </c>
      <c r="B51" s="7" t="str">
        <f t="shared" ref="B51:B70" si="95">B26</f>
        <v>Autocatalyst</v>
      </c>
      <c r="C51" s="36" t="s">
        <v>63</v>
      </c>
      <c r="D51" s="125">
        <f>'Data Non-Energy-Sector'!J82</f>
        <v>0</v>
      </c>
      <c r="E51" s="122">
        <f>(G51-D51)/(G$50-D$50)*(E$50-D$50)+D51</f>
        <v>0.23333333333333331</v>
      </c>
      <c r="F51" s="122">
        <f>(G51-E51)/(G$50-E$50)*(F$50-E$50)+E51</f>
        <v>0.46666666666666667</v>
      </c>
      <c r="G51" s="125">
        <f>'Data Non-Energy-Sector'!I82</f>
        <v>0.7</v>
      </c>
      <c r="H51" s="122">
        <f>(J51-G51)/(J$50-G$50)*(H$50-G$50)+G51</f>
        <v>0.7</v>
      </c>
      <c r="I51" s="122">
        <f>(J51-H51)/(J$50-H$50)*(I$50-H$50)+H51</f>
        <v>0.7</v>
      </c>
      <c r="J51" s="120">
        <f>'Data Non-Energy-Sector'!K82</f>
        <v>0.7</v>
      </c>
      <c r="K51" s="124">
        <f t="shared" ref="K51:N59" si="96">D51</f>
        <v>0</v>
      </c>
      <c r="L51" s="125">
        <f t="shared" si="96"/>
        <v>0.23333333333333331</v>
      </c>
      <c r="M51" s="125">
        <f t="shared" si="96"/>
        <v>0.46666666666666667</v>
      </c>
      <c r="N51" s="125">
        <f t="shared" si="96"/>
        <v>0.7</v>
      </c>
      <c r="O51" s="122">
        <f>(Q51-N51)/(Q$50-N$50)*(O$50-N$50)+N51</f>
        <v>0.73333333333333328</v>
      </c>
      <c r="P51" s="122">
        <f>(Q51-O51)/(Q$50-O$50)*(P$50-O$50)+O51</f>
        <v>0.76666666666666661</v>
      </c>
      <c r="Q51" s="121">
        <f>'Data Non-Energy-Sector'!L82</f>
        <v>0.8</v>
      </c>
      <c r="R51" s="57">
        <f>'Data Non-Energy-Sector'!G82</f>
        <v>12</v>
      </c>
      <c r="S51" s="252">
        <f t="shared" ref="S51:S59" si="97">(AC26/N26)^(1/(AC$25-N$25))-1</f>
        <v>4.7585023620866584E-2</v>
      </c>
    </row>
    <row r="52" spans="1:19" x14ac:dyDescent="0.2">
      <c r="A52" s="9" t="s">
        <v>59</v>
      </c>
      <c r="B52" s="7" t="str">
        <f t="shared" si="95"/>
        <v>Jewellery</v>
      </c>
      <c r="C52" s="36" t="s">
        <v>63</v>
      </c>
      <c r="D52" s="125">
        <f>'Data Non-Energy-Sector'!J83</f>
        <v>0</v>
      </c>
      <c r="E52" s="122">
        <f t="shared" ref="E52:E59" si="98">(G52-D52)/(G$50-D$50)*(E$50-D$50)+D52</f>
        <v>0.23333333333333331</v>
      </c>
      <c r="F52" s="122">
        <f t="shared" ref="F52:F59" si="99">(G52-E52)/(G$50-E$50)*(F$50-E$50)+E52</f>
        <v>0.46666666666666667</v>
      </c>
      <c r="G52" s="125">
        <f>'Data Non-Energy-Sector'!I83</f>
        <v>0.7</v>
      </c>
      <c r="H52" s="122">
        <f t="shared" ref="H52:H59" si="100">(J52-G52)/(J$50-G$50)*(H$50-G$50)+G52</f>
        <v>0.7</v>
      </c>
      <c r="I52" s="122">
        <f t="shared" ref="I52:I59" si="101">(J52-H52)/(J$50-H$50)*(I$50-H$50)+H52</f>
        <v>0.7</v>
      </c>
      <c r="J52" s="120">
        <f>'Data Non-Energy-Sector'!K83</f>
        <v>0.7</v>
      </c>
      <c r="K52" s="124">
        <f t="shared" si="96"/>
        <v>0</v>
      </c>
      <c r="L52" s="125">
        <f t="shared" si="96"/>
        <v>0.23333333333333331</v>
      </c>
      <c r="M52" s="125">
        <f t="shared" si="96"/>
        <v>0.46666666666666667</v>
      </c>
      <c r="N52" s="125">
        <f t="shared" si="96"/>
        <v>0.7</v>
      </c>
      <c r="O52" s="122">
        <f t="shared" ref="O52:O59" si="102">(Q52-N52)/(Q$50-N$50)*(O$50-N$50)+N52</f>
        <v>0.73333333333333328</v>
      </c>
      <c r="P52" s="122">
        <f t="shared" ref="P52:P59" si="103">(Q52-O52)/(Q$50-O$50)*(P$50-O$50)+O52</f>
        <v>0.76666666666666661</v>
      </c>
      <c r="Q52" s="123">
        <f>'Data Non-Energy-Sector'!L83</f>
        <v>0.8</v>
      </c>
      <c r="R52" s="57">
        <f>'Data Non-Energy-Sector'!G83</f>
        <v>30</v>
      </c>
      <c r="S52" s="252">
        <f t="shared" si="97"/>
        <v>4.7585023620866584E-2</v>
      </c>
    </row>
    <row r="53" spans="1:19" x14ac:dyDescent="0.2">
      <c r="A53" s="9" t="s">
        <v>59</v>
      </c>
      <c r="B53" s="7" t="str">
        <f t="shared" si="95"/>
        <v>Chemical</v>
      </c>
      <c r="C53" s="36" t="s">
        <v>63</v>
      </c>
      <c r="D53" s="125">
        <f>'Data Non-Energy-Sector'!J84</f>
        <v>0</v>
      </c>
      <c r="E53" s="122">
        <f t="shared" si="98"/>
        <v>0.23333333333333331</v>
      </c>
      <c r="F53" s="122">
        <f t="shared" si="99"/>
        <v>0.46666666666666667</v>
      </c>
      <c r="G53" s="125">
        <f>'Data Non-Energy-Sector'!I84</f>
        <v>0.7</v>
      </c>
      <c r="H53" s="122">
        <f t="shared" si="100"/>
        <v>0.7</v>
      </c>
      <c r="I53" s="122">
        <f t="shared" si="101"/>
        <v>0.7</v>
      </c>
      <c r="J53" s="120">
        <f>'Data Non-Energy-Sector'!K84</f>
        <v>0.7</v>
      </c>
      <c r="K53" s="124">
        <f t="shared" si="96"/>
        <v>0</v>
      </c>
      <c r="L53" s="125">
        <f t="shared" si="96"/>
        <v>0.23333333333333331</v>
      </c>
      <c r="M53" s="125">
        <f t="shared" si="96"/>
        <v>0.46666666666666667</v>
      </c>
      <c r="N53" s="125">
        <f t="shared" si="96"/>
        <v>0.7</v>
      </c>
      <c r="O53" s="122">
        <f t="shared" si="102"/>
        <v>0.73333333333333328</v>
      </c>
      <c r="P53" s="122">
        <f t="shared" si="103"/>
        <v>0.76666666666666661</v>
      </c>
      <c r="Q53" s="123">
        <f>'Data Non-Energy-Sector'!L84</f>
        <v>0.8</v>
      </c>
      <c r="R53" s="57">
        <f>'Data Non-Energy-Sector'!G84</f>
        <v>6</v>
      </c>
      <c r="S53" s="252">
        <f t="shared" si="97"/>
        <v>4.7585023620866584E-2</v>
      </c>
    </row>
    <row r="54" spans="1:19" x14ac:dyDescent="0.2">
      <c r="A54" s="9" t="s">
        <v>59</v>
      </c>
      <c r="B54" s="7" t="str">
        <f t="shared" si="95"/>
        <v>Investement</v>
      </c>
      <c r="C54" s="36" t="s">
        <v>63</v>
      </c>
      <c r="D54" s="125">
        <f>'Data Non-Energy-Sector'!J85</f>
        <v>0</v>
      </c>
      <c r="E54" s="122">
        <f t="shared" si="98"/>
        <v>0.23333333333333331</v>
      </c>
      <c r="F54" s="122">
        <f t="shared" si="99"/>
        <v>0.46666666666666667</v>
      </c>
      <c r="G54" s="125">
        <f>'Data Non-Energy-Sector'!I85</f>
        <v>0.7</v>
      </c>
      <c r="H54" s="122">
        <f t="shared" si="100"/>
        <v>0.7</v>
      </c>
      <c r="I54" s="122">
        <f t="shared" si="101"/>
        <v>0.7</v>
      </c>
      <c r="J54" s="120">
        <f>'Data Non-Energy-Sector'!K85</f>
        <v>0.7</v>
      </c>
      <c r="K54" s="124">
        <f t="shared" si="96"/>
        <v>0</v>
      </c>
      <c r="L54" s="125">
        <f t="shared" si="96"/>
        <v>0.23333333333333331</v>
      </c>
      <c r="M54" s="125">
        <f t="shared" si="96"/>
        <v>0.46666666666666667</v>
      </c>
      <c r="N54" s="125">
        <f t="shared" si="96"/>
        <v>0.7</v>
      </c>
      <c r="O54" s="122">
        <f t="shared" si="102"/>
        <v>0.73333333333333328</v>
      </c>
      <c r="P54" s="122">
        <f t="shared" si="103"/>
        <v>0.76666666666666661</v>
      </c>
      <c r="Q54" s="123">
        <f>'Data Non-Energy-Sector'!L85</f>
        <v>0.8</v>
      </c>
      <c r="R54" s="57">
        <f>'Data Non-Energy-Sector'!G85</f>
        <v>30</v>
      </c>
      <c r="S54" s="252">
        <f t="shared" si="97"/>
        <v>4.7585023620866584E-2</v>
      </c>
    </row>
    <row r="55" spans="1:19" x14ac:dyDescent="0.2">
      <c r="A55" s="9" t="s">
        <v>59</v>
      </c>
      <c r="B55" s="7" t="str">
        <f t="shared" si="95"/>
        <v>Electrical</v>
      </c>
      <c r="C55" s="36" t="s">
        <v>63</v>
      </c>
      <c r="D55" s="125">
        <f>'Data Non-Energy-Sector'!J86</f>
        <v>0</v>
      </c>
      <c r="E55" s="122">
        <f t="shared" si="98"/>
        <v>0.23333333333333331</v>
      </c>
      <c r="F55" s="122">
        <f t="shared" si="99"/>
        <v>0.46666666666666667</v>
      </c>
      <c r="G55" s="125">
        <f>'Data Non-Energy-Sector'!I86</f>
        <v>0.7</v>
      </c>
      <c r="H55" s="122">
        <f t="shared" si="100"/>
        <v>0.7</v>
      </c>
      <c r="I55" s="122">
        <f t="shared" si="101"/>
        <v>0.7</v>
      </c>
      <c r="J55" s="120">
        <f>'Data Non-Energy-Sector'!K86</f>
        <v>0.7</v>
      </c>
      <c r="K55" s="124">
        <f t="shared" si="96"/>
        <v>0</v>
      </c>
      <c r="L55" s="125">
        <f t="shared" si="96"/>
        <v>0.23333333333333331</v>
      </c>
      <c r="M55" s="125">
        <f t="shared" si="96"/>
        <v>0.46666666666666667</v>
      </c>
      <c r="N55" s="125">
        <f t="shared" si="96"/>
        <v>0.7</v>
      </c>
      <c r="O55" s="122">
        <f t="shared" si="102"/>
        <v>0.73333333333333328</v>
      </c>
      <c r="P55" s="122">
        <f t="shared" si="103"/>
        <v>0.76666666666666661</v>
      </c>
      <c r="Q55" s="123">
        <f>'Data Non-Energy-Sector'!L86</f>
        <v>0.8</v>
      </c>
      <c r="R55" s="57">
        <f>'Data Non-Energy-Sector'!G86</f>
        <v>7</v>
      </c>
      <c r="S55" s="252">
        <f t="shared" si="97"/>
        <v>4.7585023620866584E-2</v>
      </c>
    </row>
    <row r="56" spans="1:19" x14ac:dyDescent="0.2">
      <c r="A56" s="9" t="s">
        <v>59</v>
      </c>
      <c r="B56" s="7" t="str">
        <f t="shared" si="95"/>
        <v>Fluid Cracking Catalysts (Petroleum)</v>
      </c>
      <c r="C56" s="36" t="s">
        <v>63</v>
      </c>
      <c r="D56" s="125">
        <f>'Data Non-Energy-Sector'!J87</f>
        <v>0</v>
      </c>
      <c r="E56" s="122">
        <f t="shared" si="98"/>
        <v>0.23333333333333331</v>
      </c>
      <c r="F56" s="122">
        <f t="shared" si="99"/>
        <v>0.46666666666666667</v>
      </c>
      <c r="G56" s="125">
        <f>'Data Non-Energy-Sector'!I87</f>
        <v>0.7</v>
      </c>
      <c r="H56" s="122">
        <f t="shared" si="100"/>
        <v>0.7</v>
      </c>
      <c r="I56" s="122">
        <f t="shared" si="101"/>
        <v>0.7</v>
      </c>
      <c r="J56" s="120">
        <f>'Data Non-Energy-Sector'!K87</f>
        <v>0.7</v>
      </c>
      <c r="K56" s="124">
        <f t="shared" si="96"/>
        <v>0</v>
      </c>
      <c r="L56" s="125">
        <f t="shared" si="96"/>
        <v>0.23333333333333331</v>
      </c>
      <c r="M56" s="125">
        <f t="shared" si="96"/>
        <v>0.46666666666666667</v>
      </c>
      <c r="N56" s="125">
        <f t="shared" si="96"/>
        <v>0.7</v>
      </c>
      <c r="O56" s="122">
        <f t="shared" si="102"/>
        <v>0.73333333333333328</v>
      </c>
      <c r="P56" s="122">
        <f t="shared" si="103"/>
        <v>0.76666666666666661</v>
      </c>
      <c r="Q56" s="123">
        <f>'Data Non-Energy-Sector'!L87</f>
        <v>0.8</v>
      </c>
      <c r="R56" s="57">
        <f>'Data Non-Energy-Sector'!G87</f>
        <v>2</v>
      </c>
      <c r="S56" s="252">
        <f t="shared" si="97"/>
        <v>4.7585023620866584E-2</v>
      </c>
    </row>
    <row r="57" spans="1:19" x14ac:dyDescent="0.2">
      <c r="A57" s="9" t="s">
        <v>59</v>
      </c>
      <c r="B57" s="7" t="str">
        <f t="shared" si="95"/>
        <v>Glass Manufacture</v>
      </c>
      <c r="C57" s="36" t="s">
        <v>63</v>
      </c>
      <c r="D57" s="125">
        <f>'Data Non-Energy-Sector'!J88</f>
        <v>0</v>
      </c>
      <c r="E57" s="122">
        <f t="shared" si="98"/>
        <v>0</v>
      </c>
      <c r="F57" s="122">
        <f t="shared" si="99"/>
        <v>0</v>
      </c>
      <c r="G57" s="125">
        <f>'Data Non-Energy-Sector'!I88</f>
        <v>0</v>
      </c>
      <c r="H57" s="122">
        <f t="shared" si="100"/>
        <v>0</v>
      </c>
      <c r="I57" s="122">
        <f t="shared" si="101"/>
        <v>0</v>
      </c>
      <c r="J57" s="120">
        <f>'Data Non-Energy-Sector'!K88</f>
        <v>0</v>
      </c>
      <c r="K57" s="124">
        <f t="shared" si="96"/>
        <v>0</v>
      </c>
      <c r="L57" s="125">
        <f t="shared" si="96"/>
        <v>0</v>
      </c>
      <c r="M57" s="125">
        <f t="shared" si="96"/>
        <v>0</v>
      </c>
      <c r="N57" s="125">
        <f t="shared" si="96"/>
        <v>0</v>
      </c>
      <c r="O57" s="122">
        <f t="shared" si="102"/>
        <v>0</v>
      </c>
      <c r="P57" s="122">
        <f t="shared" si="103"/>
        <v>0</v>
      </c>
      <c r="Q57" s="123">
        <f>'Data Non-Energy-Sector'!L88</f>
        <v>0</v>
      </c>
      <c r="R57" s="57">
        <f>'Data Non-Energy-Sector'!G88</f>
        <v>8</v>
      </c>
      <c r="S57" s="252">
        <f t="shared" si="97"/>
        <v>4.7585023620866584E-2</v>
      </c>
    </row>
    <row r="58" spans="1:19" x14ac:dyDescent="0.2">
      <c r="A58" s="9" t="s">
        <v>59</v>
      </c>
      <c r="B58" s="7" t="str">
        <f t="shared" si="95"/>
        <v>Medical</v>
      </c>
      <c r="C58" s="36" t="s">
        <v>63</v>
      </c>
      <c r="D58" s="125">
        <f>'Data Non-Energy-Sector'!J89</f>
        <v>0</v>
      </c>
      <c r="E58" s="122">
        <f t="shared" si="98"/>
        <v>0.23333333333333331</v>
      </c>
      <c r="F58" s="122">
        <f t="shared" si="99"/>
        <v>0.46666666666666667</v>
      </c>
      <c r="G58" s="125">
        <f>'Data Non-Energy-Sector'!I89</f>
        <v>0.7</v>
      </c>
      <c r="H58" s="122">
        <f t="shared" si="100"/>
        <v>0.7</v>
      </c>
      <c r="I58" s="122">
        <f t="shared" si="101"/>
        <v>0.7</v>
      </c>
      <c r="J58" s="120">
        <f>'Data Non-Energy-Sector'!K89</f>
        <v>0.7</v>
      </c>
      <c r="K58" s="124">
        <f t="shared" si="96"/>
        <v>0</v>
      </c>
      <c r="L58" s="125">
        <f t="shared" si="96"/>
        <v>0.23333333333333331</v>
      </c>
      <c r="M58" s="125">
        <f t="shared" si="96"/>
        <v>0.46666666666666667</v>
      </c>
      <c r="N58" s="125">
        <f t="shared" si="96"/>
        <v>0.7</v>
      </c>
      <c r="O58" s="122">
        <f t="shared" si="102"/>
        <v>0.73333333333333328</v>
      </c>
      <c r="P58" s="122">
        <f t="shared" si="103"/>
        <v>0.76666666666666661</v>
      </c>
      <c r="Q58" s="123">
        <f>'Data Non-Energy-Sector'!L89</f>
        <v>0.8</v>
      </c>
      <c r="R58" s="57">
        <f>'Data Non-Energy-Sector'!G89</f>
        <v>3</v>
      </c>
      <c r="S58" s="252">
        <f t="shared" si="97"/>
        <v>4.7585023620866584E-2</v>
      </c>
    </row>
    <row r="59" spans="1:19" x14ac:dyDescent="0.2">
      <c r="A59" s="9" t="s">
        <v>59</v>
      </c>
      <c r="B59" s="7" t="str">
        <f t="shared" si="95"/>
        <v>others</v>
      </c>
      <c r="C59" s="36" t="s">
        <v>63</v>
      </c>
      <c r="D59" s="125">
        <f>'Data Non-Energy-Sector'!J90</f>
        <v>0</v>
      </c>
      <c r="E59" s="122">
        <f t="shared" si="98"/>
        <v>0.23333333333333331</v>
      </c>
      <c r="F59" s="122">
        <f t="shared" si="99"/>
        <v>0.46666666666666667</v>
      </c>
      <c r="G59" s="125">
        <f>'Data Non-Energy-Sector'!I90</f>
        <v>0.7</v>
      </c>
      <c r="H59" s="122">
        <f t="shared" si="100"/>
        <v>0.7</v>
      </c>
      <c r="I59" s="122">
        <f t="shared" si="101"/>
        <v>0.7</v>
      </c>
      <c r="J59" s="120">
        <f>'Data Non-Energy-Sector'!K90</f>
        <v>0.7</v>
      </c>
      <c r="K59" s="124">
        <f t="shared" si="96"/>
        <v>0</v>
      </c>
      <c r="L59" s="125">
        <f t="shared" si="96"/>
        <v>0.23333333333333331</v>
      </c>
      <c r="M59" s="125">
        <f t="shared" si="96"/>
        <v>0.46666666666666667</v>
      </c>
      <c r="N59" s="125">
        <f t="shared" si="96"/>
        <v>0.7</v>
      </c>
      <c r="O59" s="122">
        <f t="shared" si="102"/>
        <v>0.73333333333333328</v>
      </c>
      <c r="P59" s="122">
        <f t="shared" si="103"/>
        <v>0.76666666666666661</v>
      </c>
      <c r="Q59" s="123">
        <f>'Data Non-Energy-Sector'!L90</f>
        <v>0.8</v>
      </c>
      <c r="R59" s="57">
        <f>'Data Non-Energy-Sector'!G90</f>
        <v>5</v>
      </c>
      <c r="S59" s="252">
        <f t="shared" si="97"/>
        <v>4.7585023620866584E-2</v>
      </c>
    </row>
    <row r="60" spans="1:19" x14ac:dyDescent="0.2">
      <c r="A60" s="9" t="s">
        <v>59</v>
      </c>
      <c r="B60" s="7" t="str">
        <f t="shared" si="95"/>
        <v>-</v>
      </c>
      <c r="C60" s="36" t="s">
        <v>63</v>
      </c>
      <c r="D60" s="249"/>
      <c r="E60" s="249"/>
      <c r="F60" s="249"/>
      <c r="G60" s="249"/>
      <c r="H60" s="249"/>
      <c r="I60" s="249"/>
      <c r="J60" s="250"/>
      <c r="K60" s="251"/>
      <c r="L60" s="249"/>
      <c r="M60" s="249"/>
      <c r="N60" s="249"/>
      <c r="O60" s="249"/>
      <c r="P60" s="249"/>
      <c r="Q60" s="250"/>
      <c r="S60" s="252"/>
    </row>
    <row r="61" spans="1:19" x14ac:dyDescent="0.2">
      <c r="A61" s="9" t="s">
        <v>59</v>
      </c>
      <c r="B61" s="7" t="str">
        <f t="shared" si="95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s="9" t="s">
        <v>59</v>
      </c>
      <c r="B62" s="7" t="str">
        <f t="shared" si="95"/>
        <v>-</v>
      </c>
      <c r="C62" s="36" t="s">
        <v>63</v>
      </c>
      <c r="D62" s="96"/>
      <c r="E62" s="96"/>
      <c r="F62" s="96"/>
      <c r="G62" s="96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s="9" t="s">
        <v>59</v>
      </c>
      <c r="B63" s="7" t="str">
        <f t="shared" si="95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s="9" t="s">
        <v>59</v>
      </c>
      <c r="B64" s="7" t="str">
        <f t="shared" si="95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s="9" t="s">
        <v>59</v>
      </c>
      <c r="B65" s="7" t="str">
        <f t="shared" si="95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s="9" t="s">
        <v>59</v>
      </c>
      <c r="B66" s="7" t="str">
        <f t="shared" si="95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s="9" t="s">
        <v>59</v>
      </c>
      <c r="B67" s="7" t="str">
        <f t="shared" si="95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s="9" t="s">
        <v>59</v>
      </c>
      <c r="B68" s="7" t="str">
        <f t="shared" si="95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s="9" t="s">
        <v>59</v>
      </c>
      <c r="B69" s="7" t="str">
        <f t="shared" si="95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s="102" customFormat="1" ht="16" thickBot="1" x14ac:dyDescent="0.25">
      <c r="A70" s="99" t="s">
        <v>59</v>
      </c>
      <c r="B70" s="100" t="str">
        <f t="shared" si="95"/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DK70" s="397"/>
    </row>
    <row r="71" spans="1:115" ht="16" thickTop="1" x14ac:dyDescent="0.2">
      <c r="C71" s="36"/>
      <c r="D71" s="96"/>
      <c r="E71" s="493" t="s">
        <v>150</v>
      </c>
      <c r="F71" s="493"/>
      <c r="G71" s="493"/>
      <c r="H71" s="493"/>
      <c r="I71" s="493"/>
      <c r="J71" s="493"/>
      <c r="K71" s="493"/>
      <c r="L71" s="96"/>
      <c r="M71" s="96"/>
      <c r="N71" s="96"/>
      <c r="O71" s="96"/>
      <c r="P71" s="96"/>
      <c r="Q71" s="97"/>
      <c r="S71" s="98"/>
    </row>
    <row r="72" spans="1:115" x14ac:dyDescent="0.2">
      <c r="C72" s="36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115" x14ac:dyDescent="0.2">
      <c r="C73" s="36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115" x14ac:dyDescent="0.2">
      <c r="C74" s="36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O74" s="96"/>
      <c r="P74" s="96"/>
      <c r="Q74" s="97"/>
      <c r="S74" s="98"/>
    </row>
    <row r="77" spans="1:115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64">
        <v>2050</v>
      </c>
      <c r="BM77" s="64">
        <v>2051</v>
      </c>
      <c r="BN77" s="64">
        <v>2052</v>
      </c>
      <c r="BO77" s="64">
        <v>2053</v>
      </c>
      <c r="BP77" s="64">
        <v>2054</v>
      </c>
      <c r="BQ77" s="64">
        <v>2055</v>
      </c>
      <c r="BR77" s="64">
        <v>2056</v>
      </c>
      <c r="BS77" s="64">
        <v>2057</v>
      </c>
      <c r="BT77" s="64">
        <v>2058</v>
      </c>
      <c r="BU77" s="64">
        <v>2059</v>
      </c>
      <c r="BV77" s="64">
        <v>2060</v>
      </c>
      <c r="BW77" s="64">
        <v>2061</v>
      </c>
      <c r="BX77" s="64">
        <v>2062</v>
      </c>
      <c r="BY77" s="64">
        <v>2063</v>
      </c>
      <c r="BZ77" s="64">
        <v>2064</v>
      </c>
      <c r="CA77" s="64">
        <v>2065</v>
      </c>
      <c r="CB77" s="64">
        <v>2066</v>
      </c>
      <c r="CC77" s="64">
        <v>2067</v>
      </c>
      <c r="CD77" s="64">
        <v>2068</v>
      </c>
      <c r="CE77" s="64">
        <v>2069</v>
      </c>
      <c r="CF77" s="64">
        <v>2070</v>
      </c>
      <c r="CG77" s="64">
        <v>2071</v>
      </c>
      <c r="CH77" s="64">
        <v>2072</v>
      </c>
      <c r="CI77" s="64">
        <v>2073</v>
      </c>
      <c r="CJ77" s="64">
        <v>2074</v>
      </c>
      <c r="CK77" s="64">
        <v>2075</v>
      </c>
      <c r="CL77" s="64">
        <v>2076</v>
      </c>
      <c r="CM77" s="64">
        <v>2077</v>
      </c>
      <c r="CN77" s="64">
        <v>2078</v>
      </c>
      <c r="CO77" s="64">
        <v>2079</v>
      </c>
      <c r="CP77" s="64">
        <v>2080</v>
      </c>
      <c r="CQ77" s="64">
        <v>2081</v>
      </c>
      <c r="CR77" s="64">
        <v>2082</v>
      </c>
      <c r="CS77" s="64">
        <v>2083</v>
      </c>
      <c r="CT77" s="64">
        <v>2084</v>
      </c>
      <c r="CU77" s="64">
        <v>2085</v>
      </c>
      <c r="CV77" s="64">
        <v>2086</v>
      </c>
      <c r="CW77" s="64">
        <v>2087</v>
      </c>
      <c r="CX77" s="64">
        <v>2088</v>
      </c>
      <c r="CY77" s="64">
        <v>2089</v>
      </c>
      <c r="CZ77" s="64">
        <v>2090</v>
      </c>
      <c r="DA77" s="64">
        <v>2091</v>
      </c>
      <c r="DB77" s="64">
        <v>2092</v>
      </c>
      <c r="DC77" s="64">
        <v>2093</v>
      </c>
      <c r="DD77" s="64">
        <v>2094</v>
      </c>
      <c r="DE77" s="64">
        <v>2095</v>
      </c>
      <c r="DF77" s="64">
        <v>2096</v>
      </c>
      <c r="DG77" s="64">
        <v>2097</v>
      </c>
      <c r="DH77" s="64">
        <v>2098</v>
      </c>
      <c r="DI77" s="64">
        <v>2099</v>
      </c>
      <c r="DJ77" s="64">
        <v>2100</v>
      </c>
    </row>
    <row r="78" spans="1:115" x14ac:dyDescent="0.2">
      <c r="B78" s="65" t="s">
        <v>87</v>
      </c>
      <c r="C78" s="65" t="s">
        <v>2</v>
      </c>
      <c r="D78" s="66">
        <f>E78/(1+D84)</f>
        <v>118.54388818169586</v>
      </c>
      <c r="E78" s="66">
        <f>F78/(1+E84)</f>
        <v>122.07450724793902</v>
      </c>
      <c r="F78" s="66">
        <f>G78/(1+F84)</f>
        <v>123.91595386618751</v>
      </c>
      <c r="G78" s="66">
        <f>H78/(1+G84)</f>
        <v>126.11786430883454</v>
      </c>
      <c r="H78" s="236">
        <f>'Framework Data'!H28</f>
        <v>128</v>
      </c>
      <c r="I78" s="236">
        <f>'Framework Data'!I28</f>
        <v>145</v>
      </c>
      <c r="J78" s="236">
        <f>'Framework Data'!J28</f>
        <v>146</v>
      </c>
      <c r="K78" s="236">
        <f>'Framework Data'!K28</f>
        <v>154</v>
      </c>
      <c r="L78" s="236">
        <f>'Framework Data'!L28</f>
        <v>146</v>
      </c>
      <c r="M78" s="236">
        <f>'Framework Data'!M28</f>
        <v>169</v>
      </c>
      <c r="N78" s="236">
        <f>'Framework Data'!N28</f>
        <v>155</v>
      </c>
      <c r="O78" s="236">
        <f>'Framework Data'!O28</f>
        <v>160</v>
      </c>
      <c r="P78" s="236">
        <f>'Framework Data'!P28</f>
        <v>184</v>
      </c>
      <c r="Q78" s="236">
        <f>'Framework Data'!Q28</f>
        <v>205</v>
      </c>
      <c r="R78" s="236">
        <f>'Framework Data'!R28</f>
        <v>214</v>
      </c>
      <c r="S78" s="236">
        <f>'Framework Data'!S28</f>
        <v>217</v>
      </c>
      <c r="T78" s="236">
        <f>'Framework Data'!T28</f>
        <v>221</v>
      </c>
      <c r="U78" s="236">
        <f>'Framework Data'!U28</f>
        <v>213</v>
      </c>
      <c r="V78" s="236">
        <f>'Framework Data'!V28</f>
        <v>189</v>
      </c>
      <c r="W78" s="236">
        <f>'Framework Data'!W28</f>
        <v>181</v>
      </c>
      <c r="X78" s="236">
        <f>'Framework Data'!X28</f>
        <v>192</v>
      </c>
      <c r="Y78" s="236">
        <f>'Framework Data'!Y28</f>
        <v>195</v>
      </c>
      <c r="Z78" s="236">
        <f>'Framework Data'!Z28</f>
        <v>183</v>
      </c>
      <c r="AA78" s="236">
        <f>'Framework Data'!AA28</f>
        <v>183</v>
      </c>
      <c r="AB78" s="236">
        <f>'Framework Data'!AB28</f>
        <v>147</v>
      </c>
      <c r="AC78" s="236">
        <f>'Framework Data'!AC28</f>
        <v>189</v>
      </c>
      <c r="AD78" s="236">
        <f>'Framework Data'!AD28</f>
        <v>191</v>
      </c>
      <c r="AE78" s="236">
        <f>'Framework Data'!AE28</f>
        <v>199</v>
      </c>
      <c r="AF78" s="236">
        <f>'Framework Data'!AF28</f>
        <v>190</v>
      </c>
      <c r="AG78" s="236">
        <f>'Framework Data'!AG28</f>
        <v>180</v>
      </c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</row>
    <row r="79" spans="1:115" x14ac:dyDescent="0.2">
      <c r="B79" s="65" t="s">
        <v>152</v>
      </c>
      <c r="C79" s="68" t="s">
        <v>89</v>
      </c>
      <c r="D79" s="70">
        <f t="shared" ref="D79:F79" si="104">E79</f>
        <v>0</v>
      </c>
      <c r="E79" s="70">
        <f t="shared" si="104"/>
        <v>0</v>
      </c>
      <c r="F79" s="70">
        <f t="shared" si="104"/>
        <v>0</v>
      </c>
      <c r="G79" s="70">
        <f>H79</f>
        <v>0</v>
      </c>
      <c r="H79" s="240">
        <f>'Framework Data'!D83</f>
        <v>0</v>
      </c>
      <c r="I79" s="70">
        <f t="shared" ref="I79:X79" si="105">($Y$79-$H$79)/($Y$77-$H$77)+H79</f>
        <v>2.9411764705882353E-2</v>
      </c>
      <c r="J79" s="70">
        <f t="shared" si="105"/>
        <v>5.8823529411764705E-2</v>
      </c>
      <c r="K79" s="70">
        <f t="shared" si="105"/>
        <v>8.8235294117647051E-2</v>
      </c>
      <c r="L79" s="70">
        <f t="shared" si="105"/>
        <v>0.11764705882352941</v>
      </c>
      <c r="M79" s="70">
        <f t="shared" si="105"/>
        <v>0.14705882352941177</v>
      </c>
      <c r="N79" s="70">
        <f t="shared" si="105"/>
        <v>0.17647058823529413</v>
      </c>
      <c r="O79" s="70">
        <f t="shared" si="105"/>
        <v>0.20588235294117649</v>
      </c>
      <c r="P79" s="70">
        <f t="shared" si="105"/>
        <v>0.23529411764705885</v>
      </c>
      <c r="Q79" s="70">
        <f t="shared" si="105"/>
        <v>0.26470588235294118</v>
      </c>
      <c r="R79" s="70">
        <f t="shared" si="105"/>
        <v>0.29411764705882354</v>
      </c>
      <c r="S79" s="70">
        <f t="shared" si="105"/>
        <v>0.3235294117647059</v>
      </c>
      <c r="T79" s="70">
        <f t="shared" si="105"/>
        <v>0.35294117647058826</v>
      </c>
      <c r="U79" s="70">
        <f t="shared" si="105"/>
        <v>0.38235294117647062</v>
      </c>
      <c r="V79" s="70">
        <f t="shared" si="105"/>
        <v>0.41176470588235298</v>
      </c>
      <c r="W79" s="70">
        <f t="shared" si="105"/>
        <v>0.44117647058823534</v>
      </c>
      <c r="X79" s="70">
        <f t="shared" si="105"/>
        <v>0.4705882352941177</v>
      </c>
      <c r="Y79" s="240">
        <f>'Framework Data'!E83</f>
        <v>0.5</v>
      </c>
      <c r="Z79" s="70">
        <f>($AG$79-$Y$79)/($AG$77-$Y$77)+Y79</f>
        <v>0.5</v>
      </c>
      <c r="AA79" s="70">
        <f t="shared" ref="AA79:AF79" si="106">($AG$79-$Y$79)/($AG$77-$Y$77)+Z79</f>
        <v>0.5</v>
      </c>
      <c r="AB79" s="70">
        <f t="shared" si="106"/>
        <v>0.5</v>
      </c>
      <c r="AC79" s="70">
        <f t="shared" si="106"/>
        <v>0.5</v>
      </c>
      <c r="AD79" s="70">
        <f t="shared" si="106"/>
        <v>0.5</v>
      </c>
      <c r="AE79" s="70">
        <f t="shared" si="106"/>
        <v>0.5</v>
      </c>
      <c r="AF79" s="70">
        <f t="shared" si="106"/>
        <v>0.5</v>
      </c>
      <c r="AG79" s="240">
        <f>'Framework Data'!G83</f>
        <v>0.5</v>
      </c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</row>
    <row r="80" spans="1:115" x14ac:dyDescent="0.2">
      <c r="B80" s="65" t="s">
        <v>90</v>
      </c>
      <c r="C80" s="65" t="s">
        <v>2</v>
      </c>
      <c r="D80" s="74">
        <f t="shared" ref="D80:AF80" si="107">D78/(1-D79)</f>
        <v>118.54388818169586</v>
      </c>
      <c r="E80" s="74">
        <f t="shared" si="107"/>
        <v>122.07450724793902</v>
      </c>
      <c r="F80" s="74">
        <f t="shared" si="107"/>
        <v>123.91595386618751</v>
      </c>
      <c r="G80" s="74">
        <f t="shared" si="107"/>
        <v>126.11786430883454</v>
      </c>
      <c r="H80" s="74">
        <f t="shared" si="107"/>
        <v>128</v>
      </c>
      <c r="I80" s="74">
        <f t="shared" si="107"/>
        <v>149.39393939393941</v>
      </c>
      <c r="J80" s="74">
        <f t="shared" si="107"/>
        <v>155.125</v>
      </c>
      <c r="K80" s="74">
        <f t="shared" si="107"/>
        <v>168.90322580645162</v>
      </c>
      <c r="L80" s="74">
        <f t="shared" si="107"/>
        <v>165.46666666666667</v>
      </c>
      <c r="M80" s="74">
        <f t="shared" si="107"/>
        <v>198.13793103448276</v>
      </c>
      <c r="N80" s="74">
        <f t="shared" si="107"/>
        <v>188.21428571428572</v>
      </c>
      <c r="O80" s="74">
        <f t="shared" si="107"/>
        <v>201.4814814814815</v>
      </c>
      <c r="P80" s="74">
        <f t="shared" si="107"/>
        <v>240.61538461538464</v>
      </c>
      <c r="Q80" s="74">
        <f t="shared" si="107"/>
        <v>278.79999999999995</v>
      </c>
      <c r="R80" s="74">
        <f t="shared" si="107"/>
        <v>303.16666666666669</v>
      </c>
      <c r="S80" s="74">
        <f t="shared" si="107"/>
        <v>320.78260869565213</v>
      </c>
      <c r="T80" s="74">
        <f t="shared" si="107"/>
        <v>341.54545454545456</v>
      </c>
      <c r="U80" s="74">
        <f t="shared" si="107"/>
        <v>344.85714285714283</v>
      </c>
      <c r="V80" s="74">
        <f t="shared" si="107"/>
        <v>321.30000000000007</v>
      </c>
      <c r="W80" s="74">
        <f t="shared" si="107"/>
        <v>323.89473684210526</v>
      </c>
      <c r="X80" s="74">
        <f t="shared" si="107"/>
        <v>362.66666666666674</v>
      </c>
      <c r="Y80" s="74">
        <f t="shared" si="107"/>
        <v>390</v>
      </c>
      <c r="Z80" s="74">
        <f t="shared" si="107"/>
        <v>366</v>
      </c>
      <c r="AA80" s="74">
        <f t="shared" si="107"/>
        <v>366</v>
      </c>
      <c r="AB80" s="74">
        <f t="shared" si="107"/>
        <v>294</v>
      </c>
      <c r="AC80" s="74">
        <f t="shared" si="107"/>
        <v>378</v>
      </c>
      <c r="AD80" s="74">
        <f t="shared" si="107"/>
        <v>382</v>
      </c>
      <c r="AE80" s="74">
        <f t="shared" si="107"/>
        <v>398</v>
      </c>
      <c r="AF80" s="74">
        <f t="shared" si="107"/>
        <v>380</v>
      </c>
      <c r="AG80" s="74">
        <f t="shared" ref="AG80" si="108">AG78/(1-AG79)</f>
        <v>360</v>
      </c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</row>
    <row r="81" spans="2:114" x14ac:dyDescent="0.2">
      <c r="B81" s="65" t="s">
        <v>91</v>
      </c>
      <c r="C81" s="65" t="s">
        <v>2</v>
      </c>
      <c r="D81" s="237">
        <f>'Framework Data'!D29</f>
        <v>0</v>
      </c>
      <c r="E81" s="237">
        <f>'Framework Data'!E29</f>
        <v>2.1297587269123881E-7</v>
      </c>
      <c r="F81" s="237">
        <f>'Framework Data'!F29</f>
        <v>2.1297587269123881E-7</v>
      </c>
      <c r="G81" s="237">
        <f>'Framework Data'!G29</f>
        <v>2.1297587269123881E-7</v>
      </c>
      <c r="H81" s="237">
        <f>'Framework Data'!H29</f>
        <v>2.1297587269123871E-7</v>
      </c>
      <c r="I81" s="237">
        <f>'Framework Data'!I29</f>
        <v>2.1297587269123871E-7</v>
      </c>
      <c r="J81" s="237">
        <f>'Framework Data'!J29</f>
        <v>2.12975872691239E-7</v>
      </c>
      <c r="K81" s="237">
        <f>'Framework Data'!K29</f>
        <v>2.1297587269123839E-7</v>
      </c>
      <c r="L81" s="237">
        <f>'Framework Data'!L29</f>
        <v>2.12975872691239E-7</v>
      </c>
      <c r="M81" s="237">
        <f>'Framework Data'!M29</f>
        <v>2.1297587269123871E-7</v>
      </c>
      <c r="N81" s="237">
        <f>'Framework Data'!N29</f>
        <v>2.1297587269123871E-7</v>
      </c>
      <c r="O81" s="237">
        <f>'Framework Data'!O29</f>
        <v>2.1654460334250532E-7</v>
      </c>
      <c r="P81" s="237">
        <f>'Framework Data'!P29</f>
        <v>2.2011333399377166E-7</v>
      </c>
      <c r="Q81" s="237">
        <f>'Framework Data'!Q29</f>
        <v>2.236820646450374E-7</v>
      </c>
      <c r="R81" s="237">
        <f>'Framework Data'!R29</f>
        <v>2.2725079529630369E-7</v>
      </c>
      <c r="S81" s="237">
        <f>'Framework Data'!S29</f>
        <v>2.3081952594757115E-7</v>
      </c>
      <c r="T81" s="237">
        <f>'Framework Data'!T29</f>
        <v>5.8003887235974202E-7</v>
      </c>
      <c r="U81" s="237">
        <f>'Framework Data'!U29</f>
        <v>6.449059563971843E-7</v>
      </c>
      <c r="V81" s="237">
        <f>'Framework Data'!V29</f>
        <v>6.450852859198645E-7</v>
      </c>
      <c r="W81" s="237">
        <f>'Framework Data'!W29</f>
        <v>7.0593558328019373E-7</v>
      </c>
      <c r="X81" s="237">
        <f>'Framework Data'!X29</f>
        <v>1.0682187838286988E-6</v>
      </c>
      <c r="Y81" s="237">
        <f>'Framework Data'!Y29</f>
        <v>5.8992745544418283E-7</v>
      </c>
      <c r="Z81" s="237">
        <f>'Framework Data'!Z29</f>
        <v>4.5925743232342391E-7</v>
      </c>
      <c r="AA81" s="237">
        <f>'Framework Data'!AA29</f>
        <v>1.2496488924933336E-7</v>
      </c>
      <c r="AB81" s="237">
        <f>'Framework Data'!AB29</f>
        <v>1.0999560212244788E-7</v>
      </c>
      <c r="AC81" s="237">
        <f>'Framework Data'!AC29</f>
        <v>2.1574273455208564E-7</v>
      </c>
      <c r="AD81" s="237">
        <f>'Framework Data'!AD29</f>
        <v>2.0944612655971629E-2</v>
      </c>
      <c r="AE81" s="237">
        <f>'Framework Data'!AE29</f>
        <v>6.8507396727879366E-2</v>
      </c>
      <c r="AF81" s="237">
        <f>'Framework Data'!AF29</f>
        <v>0.11519087918894826</v>
      </c>
      <c r="AG81" s="237">
        <f>'Framework Data'!AG29</f>
        <v>0.16974882508114</v>
      </c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</row>
    <row r="82" spans="2:114" x14ac:dyDescent="0.2">
      <c r="B82" s="71" t="s">
        <v>92</v>
      </c>
      <c r="C82" s="65" t="s">
        <v>2</v>
      </c>
      <c r="D82" s="74">
        <f t="shared" ref="D82:AF82" si="109">D80-D81</f>
        <v>118.54388818169586</v>
      </c>
      <c r="E82" s="74">
        <f t="shared" si="109"/>
        <v>122.07450703496315</v>
      </c>
      <c r="F82" s="74">
        <f t="shared" si="109"/>
        <v>123.91595365321163</v>
      </c>
      <c r="G82" s="74">
        <f t="shared" si="109"/>
        <v>126.11786409585866</v>
      </c>
      <c r="H82" s="74">
        <f t="shared" si="109"/>
        <v>127.99999978702412</v>
      </c>
      <c r="I82" s="74">
        <f t="shared" si="109"/>
        <v>149.39393918096354</v>
      </c>
      <c r="J82" s="74">
        <f t="shared" si="109"/>
        <v>155.12499978702414</v>
      </c>
      <c r="K82" s="74">
        <f t="shared" si="109"/>
        <v>168.90322559347575</v>
      </c>
      <c r="L82" s="74">
        <f t="shared" si="109"/>
        <v>165.46666645369081</v>
      </c>
      <c r="M82" s="74">
        <f t="shared" si="109"/>
        <v>198.1379308215069</v>
      </c>
      <c r="N82" s="74">
        <f t="shared" si="109"/>
        <v>188.21428550130986</v>
      </c>
      <c r="O82" s="74">
        <f t="shared" si="109"/>
        <v>201.48148126493689</v>
      </c>
      <c r="P82" s="74">
        <f t="shared" si="109"/>
        <v>240.61538439527132</v>
      </c>
      <c r="Q82" s="74">
        <f t="shared" si="109"/>
        <v>278.79999977631792</v>
      </c>
      <c r="R82" s="74">
        <f t="shared" si="109"/>
        <v>303.16666643941591</v>
      </c>
      <c r="S82" s="74">
        <f t="shared" si="109"/>
        <v>320.78260846483261</v>
      </c>
      <c r="T82" s="74">
        <f t="shared" si="109"/>
        <v>341.54545396541567</v>
      </c>
      <c r="U82" s="74">
        <f t="shared" si="109"/>
        <v>344.85714221223685</v>
      </c>
      <c r="V82" s="74">
        <f t="shared" si="109"/>
        <v>321.2999993549148</v>
      </c>
      <c r="W82" s="74">
        <f t="shared" si="109"/>
        <v>323.89473613616968</v>
      </c>
      <c r="X82" s="74">
        <f t="shared" si="109"/>
        <v>362.66666559844793</v>
      </c>
      <c r="Y82" s="74">
        <f t="shared" si="109"/>
        <v>389.99999941007252</v>
      </c>
      <c r="Z82" s="74">
        <f t="shared" si="109"/>
        <v>365.99999954074258</v>
      </c>
      <c r="AA82" s="74">
        <f t="shared" si="109"/>
        <v>365.99999987503509</v>
      </c>
      <c r="AB82" s="74">
        <f t="shared" si="109"/>
        <v>293.9999998900044</v>
      </c>
      <c r="AC82" s="74">
        <f t="shared" si="109"/>
        <v>377.99999978425728</v>
      </c>
      <c r="AD82" s="74">
        <f t="shared" si="109"/>
        <v>381.97905538734403</v>
      </c>
      <c r="AE82" s="74">
        <f t="shared" si="109"/>
        <v>397.93149260327215</v>
      </c>
      <c r="AF82" s="74">
        <f t="shared" si="109"/>
        <v>379.88480912081104</v>
      </c>
      <c r="AG82" s="74">
        <f t="shared" ref="AG82" si="110">AG80-AG81</f>
        <v>359.83025117491889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2:114" x14ac:dyDescent="0.2">
      <c r="B83" s="65" t="s">
        <v>93</v>
      </c>
      <c r="C83" s="65" t="s">
        <v>94</v>
      </c>
      <c r="D83" s="238">
        <f>'Framework Data'!D$57</f>
        <v>50950509069488.367</v>
      </c>
      <c r="E83" s="238">
        <f>'Framework Data'!E$57</f>
        <v>51647194959981.109</v>
      </c>
      <c r="F83" s="238">
        <f>'Framework Data'!F$57</f>
        <v>52470667633217.25</v>
      </c>
      <c r="G83" s="238">
        <f>'Framework Data'!G$57</f>
        <v>53337588714185.781</v>
      </c>
      <c r="H83" s="238">
        <f>'Framework Data'!H$57</f>
        <v>54833948860734.422</v>
      </c>
      <c r="I83" s="238">
        <f>'Framework Data'!I$57</f>
        <v>56562297159824.047</v>
      </c>
      <c r="J83" s="238">
        <f>'Framework Data'!J$57</f>
        <v>58705719130559.383</v>
      </c>
      <c r="K83" s="238">
        <f>'Framework Data'!K$57</f>
        <v>60986320577218.547</v>
      </c>
      <c r="L83" s="238">
        <f>'Framework Data'!L$57</f>
        <v>62501121248218.641</v>
      </c>
      <c r="M83" s="238">
        <f>'Framework Data'!M$57</f>
        <v>64690042408440.953</v>
      </c>
      <c r="N83" s="238">
        <f>'Framework Data'!N$57</f>
        <v>67746249355230.945</v>
      </c>
      <c r="O83" s="238">
        <f>'Framework Data'!O$57</f>
        <v>69316442935601.664</v>
      </c>
      <c r="P83" s="238">
        <f>'Framework Data'!P$57</f>
        <v>71196116657664.938</v>
      </c>
      <c r="Q83" s="238">
        <f>'Framework Data'!Q$57</f>
        <v>73854265756934.125</v>
      </c>
      <c r="R83" s="238">
        <f>'Framework Data'!R$57</f>
        <v>77602966693876.203</v>
      </c>
      <c r="S83" s="238">
        <f>'Framework Data'!S$57</f>
        <v>81143163086806.188</v>
      </c>
      <c r="T83" s="238">
        <f>'Framework Data'!T$57</f>
        <v>85317812651766.359</v>
      </c>
      <c r="U83" s="238">
        <f>'Framework Data'!U$57</f>
        <v>89736479352572.125</v>
      </c>
      <c r="V83" s="238">
        <f>'Framework Data'!V$57</f>
        <v>92137080273009.359</v>
      </c>
      <c r="W83" s="238">
        <f>'Framework Data'!W$57</f>
        <v>91525864324734.672</v>
      </c>
      <c r="X83" s="238">
        <f>'Framework Data'!X$57</f>
        <v>96148429697269.094</v>
      </c>
      <c r="Y83" s="238">
        <f>'Framework Data'!Y$57</f>
        <v>99863601661332.016</v>
      </c>
      <c r="Z83" s="238">
        <f>'Framework Data'!Z$57</f>
        <v>103026668031011.92</v>
      </c>
      <c r="AA83" s="238">
        <f>'Framework Data'!AA$57</f>
        <v>106423356016032.61</v>
      </c>
      <c r="AB83" s="238">
        <f>'Framework Data'!AB$57</f>
        <v>110099865752272.81</v>
      </c>
      <c r="AC83" s="238">
        <f>'Framework Data'!AC$57</f>
        <v>113829052972541.62</v>
      </c>
      <c r="AD83" s="238">
        <f>'Framework Data'!AD$57</f>
        <v>117527206583639.56</v>
      </c>
      <c r="AE83" s="238">
        <f>'Framework Data'!AE$57</f>
        <v>121974483812883.59</v>
      </c>
      <c r="AF83" s="238">
        <f>'Framework Data'!AF$57</f>
        <v>126314862833648.59</v>
      </c>
      <c r="AG83" s="238">
        <f>'Framework Data'!AG$57</f>
        <v>129796846031689.72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2:114" x14ac:dyDescent="0.2">
      <c r="B84" s="65" t="s">
        <v>95</v>
      </c>
      <c r="C84" s="65" t="s">
        <v>96</v>
      </c>
      <c r="D84" s="239">
        <f>'Framework Data'!D$60</f>
        <v>2.9783223077951389E-2</v>
      </c>
      <c r="E84" s="239">
        <f>'Framework Data'!E$60</f>
        <v>1.5084612338499283E-2</v>
      </c>
      <c r="F84" s="239">
        <f>'Framework Data'!F$60</f>
        <v>1.7769386216602782E-2</v>
      </c>
      <c r="G84" s="239">
        <f>'Framework Data'!G$60</f>
        <v>1.4923624828886374E-2</v>
      </c>
      <c r="H84" s="239">
        <f>'Framework Data'!H$60</f>
        <v>2.9467757558579138E-2</v>
      </c>
      <c r="I84" s="239">
        <f>'Framework Data'!I$60</f>
        <v>3.0206666325427279E-2</v>
      </c>
      <c r="J84" s="239">
        <f>'Framework Data'!J$60</f>
        <v>3.430991950901259E-2</v>
      </c>
      <c r="K84" s="239">
        <f>'Framework Data'!K$60</f>
        <v>3.7078027769383223E-2</v>
      </c>
      <c r="L84" s="239">
        <f>'Framework Data'!L$60</f>
        <v>2.5600548765354746E-2</v>
      </c>
      <c r="M84" s="239">
        <f>'Framework Data'!M$60</f>
        <v>3.245240311908091E-2</v>
      </c>
      <c r="N84" s="239">
        <f>'Framework Data'!N$60</f>
        <v>4.4254030559922199E-2</v>
      </c>
      <c r="O84" s="239">
        <f>'Framework Data'!O$60</f>
        <v>1.9530011103147588E-2</v>
      </c>
      <c r="P84" s="239">
        <f>'Framework Data'!P$60</f>
        <v>2.1687816746712229E-2</v>
      </c>
      <c r="Q84" s="239">
        <f>'Framework Data'!Q$60</f>
        <v>2.9502309241424173E-2</v>
      </c>
      <c r="R84" s="239">
        <f>'Framework Data'!R$60</f>
        <v>4.407677887295549E-2</v>
      </c>
      <c r="S84" s="239">
        <f>'Framework Data'!S$60</f>
        <v>3.899393075224182E-2</v>
      </c>
      <c r="T84" s="239">
        <f>'Framework Data'!T$60</f>
        <v>4.367086832887395E-2</v>
      </c>
      <c r="U84" s="239">
        <f>'Framework Data'!U$60</f>
        <v>4.3192451722335365E-2</v>
      </c>
      <c r="V84" s="239">
        <f>'Framework Data'!V$60</f>
        <v>1.8588910842709937E-2</v>
      </c>
      <c r="W84" s="239">
        <f>'Framework Data'!W$60</f>
        <v>-1.6664258267650212E-2</v>
      </c>
      <c r="X84" s="239">
        <f>'Framework Data'!X$60</f>
        <v>4.3103796996963692E-2</v>
      </c>
      <c r="Y84" s="239">
        <f>'Framework Data'!Y$60</f>
        <v>3.1267998172018995E-2</v>
      </c>
      <c r="Z84" s="239">
        <f>'Framework Data'!Z$60</f>
        <v>2.519738704496376E-2</v>
      </c>
      <c r="AA84" s="239">
        <f>'Framework Data'!AA$60</f>
        <v>2.6715070444901984E-2</v>
      </c>
      <c r="AB84" s="239">
        <f>'Framework Data'!AB$60</f>
        <v>2.8742216301226052E-2</v>
      </c>
      <c r="AC84" s="239">
        <f>'Framework Data'!AC$60</f>
        <v>2.9190340656972749E-2</v>
      </c>
      <c r="AD84" s="239">
        <f>'Framework Data'!AD$60</f>
        <v>2.6055721933096406E-2</v>
      </c>
      <c r="AE84" s="239">
        <f>'Framework Data'!AE$60</f>
        <v>3.2813286918142379E-2</v>
      </c>
      <c r="AF84" s="239">
        <f>'Framework Data'!AF$60</f>
        <v>3.0340607444099988E-2</v>
      </c>
      <c r="AG84" s="239">
        <f>'Framework Data'!AG$60</f>
        <v>2.3355581404925944E-2</v>
      </c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</row>
    <row r="85" spans="2:114" x14ac:dyDescent="0.2">
      <c r="B85" s="65" t="s">
        <v>97</v>
      </c>
      <c r="C85" s="65" t="s">
        <v>96</v>
      </c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239">
        <f>'Framework Data'!AG$61</f>
        <v>3.2000000000000001E-2</v>
      </c>
      <c r="AH85" s="239">
        <f>'Framework Data'!AH$61</f>
        <v>3.2000000000000001E-2</v>
      </c>
      <c r="AI85" s="239">
        <f>'Framework Data'!AI$61</f>
        <v>3.2000000000000001E-2</v>
      </c>
      <c r="AJ85" s="239">
        <f>'Framework Data'!AJ$61</f>
        <v>3.2000000000000001E-2</v>
      </c>
      <c r="AK85" s="239">
        <f>'Framework Data'!AK$61</f>
        <v>3.2000000000000001E-2</v>
      </c>
      <c r="AL85" s="239">
        <f>'Framework Data'!AL$61</f>
        <v>3.2000000000000001E-2</v>
      </c>
      <c r="AM85" s="239">
        <f>'Framework Data'!AM$61</f>
        <v>3.2000000000000001E-2</v>
      </c>
      <c r="AN85" s="239">
        <f>'Framework Data'!AN$61</f>
        <v>3.2000000000000001E-2</v>
      </c>
      <c r="AO85" s="239">
        <f>'Framework Data'!AO$61</f>
        <v>3.2000000000000001E-2</v>
      </c>
      <c r="AP85" s="239">
        <f>'Framework Data'!AP$61</f>
        <v>3.2000000000000001E-2</v>
      </c>
      <c r="AQ85" s="239">
        <f>'Framework Data'!AQ$61</f>
        <v>3.2000000000000001E-2</v>
      </c>
      <c r="AR85" s="239">
        <f>'Framework Data'!AR$61</f>
        <v>3.2000000000000001E-2</v>
      </c>
      <c r="AS85" s="239">
        <f>'Framework Data'!AS$61</f>
        <v>3.2000000000000001E-2</v>
      </c>
      <c r="AT85" s="239">
        <f>'Framework Data'!AT$61</f>
        <v>3.2000000000000001E-2</v>
      </c>
      <c r="AU85" s="239">
        <f>'Framework Data'!AU$61</f>
        <v>3.2000000000000001E-2</v>
      </c>
      <c r="AV85" s="239">
        <f>'Framework Data'!AV$61</f>
        <v>3.2000000000000001E-2</v>
      </c>
      <c r="AW85" s="239">
        <f>'Framework Data'!AW$61</f>
        <v>3.2000000000000001E-2</v>
      </c>
      <c r="AX85" s="239">
        <f>'Framework Data'!AX$61</f>
        <v>3.2000000000000001E-2</v>
      </c>
      <c r="AY85" s="239">
        <f>'Framework Data'!AY$61</f>
        <v>3.2000000000000001E-2</v>
      </c>
      <c r="AZ85" s="239">
        <f>'Framework Data'!AZ$61</f>
        <v>3.2000000000000001E-2</v>
      </c>
      <c r="BA85" s="239">
        <f>'Framework Data'!BA$61</f>
        <v>3.2000000000000001E-2</v>
      </c>
      <c r="BB85" s="239">
        <f>'Framework Data'!BB$61</f>
        <v>3.2000000000000001E-2</v>
      </c>
      <c r="BC85" s="239">
        <f>'Framework Data'!BC$61</f>
        <v>3.2000000000000001E-2</v>
      </c>
      <c r="BD85" s="239">
        <f>'Framework Data'!BD$61</f>
        <v>3.2000000000000001E-2</v>
      </c>
      <c r="BE85" s="239">
        <f>'Framework Data'!BE$61</f>
        <v>3.2000000000000001E-2</v>
      </c>
      <c r="BF85" s="239">
        <f>'Framework Data'!BF$61</f>
        <v>3.2000000000000001E-2</v>
      </c>
      <c r="BG85" s="239">
        <f>'Framework Data'!BG$61</f>
        <v>3.2000000000000001E-2</v>
      </c>
      <c r="BH85" s="239">
        <f>'Framework Data'!BH$61</f>
        <v>3.2000000000000001E-2</v>
      </c>
      <c r="BI85" s="239">
        <f>'Framework Data'!BI$61</f>
        <v>3.2000000000000001E-2</v>
      </c>
      <c r="BJ85" s="239">
        <f>'Framework Data'!BJ$61</f>
        <v>3.2000000000000001E-2</v>
      </c>
      <c r="BK85" s="239">
        <f>'Framework Data'!BK$61</f>
        <v>3.2000000000000001E-2</v>
      </c>
      <c r="BL85" s="239">
        <f>'Framework Data'!BL$61</f>
        <v>3.2000000000000001E-2</v>
      </c>
      <c r="BM85" s="239">
        <f>'Framework Data'!BM$61</f>
        <v>3.2000000000000001E-2</v>
      </c>
      <c r="BN85" s="239">
        <f>'Framework Data'!BN$61</f>
        <v>3.2000000000000001E-2</v>
      </c>
      <c r="BO85" s="239">
        <f>'Framework Data'!BO$61</f>
        <v>3.2000000000000001E-2</v>
      </c>
      <c r="BP85" s="239">
        <f>'Framework Data'!BP$61</f>
        <v>3.2000000000000001E-2</v>
      </c>
      <c r="BQ85" s="239">
        <f>'Framework Data'!BQ$61</f>
        <v>3.2000000000000001E-2</v>
      </c>
      <c r="BR85" s="239">
        <f>'Framework Data'!BR$61</f>
        <v>3.2000000000000001E-2</v>
      </c>
      <c r="BS85" s="239">
        <f>'Framework Data'!BS$61</f>
        <v>3.2000000000000001E-2</v>
      </c>
      <c r="BT85" s="239">
        <f>'Framework Data'!BT$61</f>
        <v>3.2000000000000001E-2</v>
      </c>
      <c r="BU85" s="239">
        <f>'Framework Data'!BU$61</f>
        <v>3.2000000000000001E-2</v>
      </c>
      <c r="BV85" s="239">
        <f>'Framework Data'!BV$61</f>
        <v>3.2000000000000001E-2</v>
      </c>
      <c r="BW85" s="239">
        <f>'Framework Data'!BW$61</f>
        <v>3.2000000000000001E-2</v>
      </c>
      <c r="BX85" s="239">
        <f>'Framework Data'!BX$61</f>
        <v>3.2000000000000001E-2</v>
      </c>
      <c r="BY85" s="239">
        <f>'Framework Data'!BY$61</f>
        <v>3.2000000000000001E-2</v>
      </c>
      <c r="BZ85" s="239">
        <f>'Framework Data'!BZ$61</f>
        <v>3.2000000000000001E-2</v>
      </c>
      <c r="CA85" s="239">
        <f>'Framework Data'!CA$61</f>
        <v>3.2000000000000001E-2</v>
      </c>
      <c r="CB85" s="239">
        <f>'Framework Data'!CB$61</f>
        <v>3.2000000000000001E-2</v>
      </c>
      <c r="CC85" s="239">
        <f>'Framework Data'!CC$61</f>
        <v>3.2000000000000001E-2</v>
      </c>
      <c r="CD85" s="239">
        <f>'Framework Data'!CD$61</f>
        <v>3.2000000000000001E-2</v>
      </c>
      <c r="CE85" s="239">
        <f>'Framework Data'!CE$61</f>
        <v>3.2000000000000001E-2</v>
      </c>
      <c r="CF85" s="239">
        <f>'Framework Data'!CF$61</f>
        <v>3.2000000000000001E-2</v>
      </c>
      <c r="CG85" s="239">
        <f>'Framework Data'!CG$61</f>
        <v>3.2000000000000001E-2</v>
      </c>
      <c r="CH85" s="239">
        <f>'Framework Data'!CH$61</f>
        <v>3.2000000000000001E-2</v>
      </c>
      <c r="CI85" s="239">
        <f>'Framework Data'!CI$61</f>
        <v>3.2000000000000001E-2</v>
      </c>
      <c r="CJ85" s="239">
        <f>'Framework Data'!CJ$61</f>
        <v>3.2000000000000001E-2</v>
      </c>
      <c r="CK85" s="239">
        <f>'Framework Data'!CK$61</f>
        <v>3.2000000000000001E-2</v>
      </c>
      <c r="CL85" s="239">
        <f>'Framework Data'!CL$61</f>
        <v>3.2000000000000001E-2</v>
      </c>
      <c r="CM85" s="239">
        <f>'Framework Data'!CM$61</f>
        <v>3.2000000000000001E-2</v>
      </c>
      <c r="CN85" s="239">
        <f>'Framework Data'!CN$61</f>
        <v>3.2000000000000001E-2</v>
      </c>
      <c r="CO85" s="239">
        <f>'Framework Data'!CO$61</f>
        <v>3.2000000000000001E-2</v>
      </c>
      <c r="CP85" s="239">
        <f>'Framework Data'!CP$61</f>
        <v>3.2000000000000001E-2</v>
      </c>
      <c r="CQ85" s="239">
        <f>'Framework Data'!CQ$61</f>
        <v>3.2000000000000001E-2</v>
      </c>
      <c r="CR85" s="239">
        <f>'Framework Data'!CR$61</f>
        <v>3.2000000000000001E-2</v>
      </c>
      <c r="CS85" s="239">
        <f>'Framework Data'!CS$61</f>
        <v>3.2000000000000001E-2</v>
      </c>
      <c r="CT85" s="239">
        <f>'Framework Data'!CT$61</f>
        <v>3.2000000000000001E-2</v>
      </c>
      <c r="CU85" s="239">
        <f>'Framework Data'!CU$61</f>
        <v>3.2000000000000001E-2</v>
      </c>
      <c r="CV85" s="239">
        <f>'Framework Data'!CV$61</f>
        <v>3.2000000000000001E-2</v>
      </c>
      <c r="CW85" s="239">
        <f>'Framework Data'!CW$61</f>
        <v>3.2000000000000001E-2</v>
      </c>
      <c r="CX85" s="239">
        <f>'Framework Data'!CX$61</f>
        <v>3.2000000000000001E-2</v>
      </c>
      <c r="CY85" s="239">
        <f>'Framework Data'!CY$61</f>
        <v>3.2000000000000001E-2</v>
      </c>
      <c r="CZ85" s="239">
        <f>'Framework Data'!CZ$61</f>
        <v>3.2000000000000001E-2</v>
      </c>
      <c r="DA85" s="239">
        <f>'Framework Data'!DA$61</f>
        <v>3.2000000000000001E-2</v>
      </c>
      <c r="DB85" s="239">
        <f>'Framework Data'!DB$61</f>
        <v>3.2000000000000001E-2</v>
      </c>
      <c r="DC85" s="239">
        <f>'Framework Data'!DC$61</f>
        <v>3.2000000000000001E-2</v>
      </c>
      <c r="DD85" s="239">
        <f>'Framework Data'!DD$61</f>
        <v>3.2000000000000001E-2</v>
      </c>
      <c r="DE85" s="239">
        <f>'Framework Data'!DE$61</f>
        <v>3.2000000000000001E-2</v>
      </c>
      <c r="DF85" s="239">
        <f>'Framework Data'!DF$61</f>
        <v>3.2000000000000001E-2</v>
      </c>
      <c r="DG85" s="239">
        <f>'Framework Data'!DG$61</f>
        <v>3.2000000000000001E-2</v>
      </c>
      <c r="DH85" s="239">
        <f>'Framework Data'!DH$61</f>
        <v>3.2000000000000001E-2</v>
      </c>
      <c r="DI85" s="239">
        <f>'Framework Data'!DI$61</f>
        <v>3.2000000000000001E-2</v>
      </c>
      <c r="DJ85" s="239">
        <f>'Framework Data'!DJ$61</f>
        <v>3.2000000000000001E-2</v>
      </c>
    </row>
    <row r="86" spans="2:114" x14ac:dyDescent="0.2">
      <c r="B86" s="65" t="s">
        <v>98</v>
      </c>
      <c r="C86" s="65" t="s">
        <v>96</v>
      </c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239">
        <f>'Framework Data'!AG$62</f>
        <v>3.2000000000000001E-2</v>
      </c>
      <c r="AH86" s="239">
        <f>'Framework Data'!AH$62</f>
        <v>3.2000000000000001E-2</v>
      </c>
      <c r="AI86" s="239">
        <f>'Framework Data'!AI$62</f>
        <v>3.2000000000000001E-2</v>
      </c>
      <c r="AJ86" s="239">
        <f>'Framework Data'!AJ$62</f>
        <v>3.2000000000000001E-2</v>
      </c>
      <c r="AK86" s="239">
        <f>'Framework Data'!AK$62</f>
        <v>3.2000000000000001E-2</v>
      </c>
      <c r="AL86" s="239">
        <f>'Framework Data'!AL$62</f>
        <v>3.2000000000000001E-2</v>
      </c>
      <c r="AM86" s="239">
        <f>'Framework Data'!AM$62</f>
        <v>3.2000000000000001E-2</v>
      </c>
      <c r="AN86" s="239">
        <f>'Framework Data'!AN$62</f>
        <v>3.2000000000000001E-2</v>
      </c>
      <c r="AO86" s="239">
        <f>'Framework Data'!AO$62</f>
        <v>3.2000000000000001E-2</v>
      </c>
      <c r="AP86" s="239">
        <f>'Framework Data'!AP$62</f>
        <v>3.2000000000000001E-2</v>
      </c>
      <c r="AQ86" s="239">
        <f>'Framework Data'!AQ$62</f>
        <v>3.2000000000000001E-2</v>
      </c>
      <c r="AR86" s="239">
        <f>'Framework Data'!AR$62</f>
        <v>3.2000000000000001E-2</v>
      </c>
      <c r="AS86" s="239">
        <f>'Framework Data'!AS$62</f>
        <v>3.2000000000000001E-2</v>
      </c>
      <c r="AT86" s="239">
        <f>'Framework Data'!AT$62</f>
        <v>3.2000000000000001E-2</v>
      </c>
      <c r="AU86" s="239">
        <f>'Framework Data'!AU$62</f>
        <v>3.2000000000000001E-2</v>
      </c>
      <c r="AV86" s="239">
        <f>'Framework Data'!AV$62</f>
        <v>3.2000000000000001E-2</v>
      </c>
      <c r="AW86" s="239">
        <f>'Framework Data'!AW$62</f>
        <v>3.2000000000000001E-2</v>
      </c>
      <c r="AX86" s="239">
        <f>'Framework Data'!AX$62</f>
        <v>3.2000000000000001E-2</v>
      </c>
      <c r="AY86" s="239">
        <f>'Framework Data'!AY$62</f>
        <v>3.2000000000000001E-2</v>
      </c>
      <c r="AZ86" s="239">
        <f>'Framework Data'!AZ$62</f>
        <v>3.2000000000000001E-2</v>
      </c>
      <c r="BA86" s="239">
        <f>'Framework Data'!BA$62</f>
        <v>3.2000000000000001E-2</v>
      </c>
      <c r="BB86" s="239">
        <f>'Framework Data'!BB$62</f>
        <v>3.2000000000000001E-2</v>
      </c>
      <c r="BC86" s="239">
        <f>'Framework Data'!BC$62</f>
        <v>3.2000000000000001E-2</v>
      </c>
      <c r="BD86" s="239">
        <f>'Framework Data'!BD$62</f>
        <v>3.2000000000000001E-2</v>
      </c>
      <c r="BE86" s="239">
        <f>'Framework Data'!BE$62</f>
        <v>3.2000000000000001E-2</v>
      </c>
      <c r="BF86" s="239">
        <f>'Framework Data'!BF$62</f>
        <v>3.2000000000000001E-2</v>
      </c>
      <c r="BG86" s="239">
        <f>'Framework Data'!BG$62</f>
        <v>3.2000000000000001E-2</v>
      </c>
      <c r="BH86" s="239">
        <f>'Framework Data'!BH$62</f>
        <v>3.2000000000000001E-2</v>
      </c>
      <c r="BI86" s="239">
        <f>'Framework Data'!BI$62</f>
        <v>3.2000000000000001E-2</v>
      </c>
      <c r="BJ86" s="239">
        <f>'Framework Data'!BJ$62</f>
        <v>3.2000000000000001E-2</v>
      </c>
      <c r="BK86" s="239">
        <f>'Framework Data'!BK$62</f>
        <v>3.2000000000000001E-2</v>
      </c>
      <c r="BL86" s="239">
        <f>'Framework Data'!BL$62</f>
        <v>3.2000000000000001E-2</v>
      </c>
      <c r="BM86" s="239">
        <f>'Framework Data'!BM$62</f>
        <v>3.2000000000000001E-2</v>
      </c>
      <c r="BN86" s="239">
        <f>'Framework Data'!BN$62</f>
        <v>3.2000000000000001E-2</v>
      </c>
      <c r="BO86" s="239">
        <f>'Framework Data'!BO$62</f>
        <v>3.2000000000000001E-2</v>
      </c>
      <c r="BP86" s="239">
        <f>'Framework Data'!BP$62</f>
        <v>3.2000000000000001E-2</v>
      </c>
      <c r="BQ86" s="239">
        <f>'Framework Data'!BQ$62</f>
        <v>3.2000000000000001E-2</v>
      </c>
      <c r="BR86" s="239">
        <f>'Framework Data'!BR$62</f>
        <v>3.2000000000000001E-2</v>
      </c>
      <c r="BS86" s="239">
        <f>'Framework Data'!BS$62</f>
        <v>3.2000000000000001E-2</v>
      </c>
      <c r="BT86" s="239">
        <f>'Framework Data'!BT$62</f>
        <v>3.2000000000000001E-2</v>
      </c>
      <c r="BU86" s="239">
        <f>'Framework Data'!BU$62</f>
        <v>3.2000000000000001E-2</v>
      </c>
      <c r="BV86" s="239">
        <f>'Framework Data'!BV$62</f>
        <v>3.2000000000000001E-2</v>
      </c>
      <c r="BW86" s="239">
        <f>'Framework Data'!BW$62</f>
        <v>3.2000000000000001E-2</v>
      </c>
      <c r="BX86" s="239">
        <f>'Framework Data'!BX$62</f>
        <v>3.2000000000000001E-2</v>
      </c>
      <c r="BY86" s="239">
        <f>'Framework Data'!BY$62</f>
        <v>3.2000000000000001E-2</v>
      </c>
      <c r="BZ86" s="239">
        <f>'Framework Data'!BZ$62</f>
        <v>3.2000000000000001E-2</v>
      </c>
      <c r="CA86" s="239">
        <f>'Framework Data'!CA$62</f>
        <v>3.2000000000000001E-2</v>
      </c>
      <c r="CB86" s="239">
        <f>'Framework Data'!CB$62</f>
        <v>3.2000000000000001E-2</v>
      </c>
      <c r="CC86" s="239">
        <f>'Framework Data'!CC$62</f>
        <v>3.2000000000000001E-2</v>
      </c>
      <c r="CD86" s="239">
        <f>'Framework Data'!CD$62</f>
        <v>3.2000000000000001E-2</v>
      </c>
      <c r="CE86" s="239">
        <f>'Framework Data'!CE$62</f>
        <v>3.2000000000000001E-2</v>
      </c>
      <c r="CF86" s="239">
        <f>'Framework Data'!CF$62</f>
        <v>3.2000000000000001E-2</v>
      </c>
      <c r="CG86" s="239">
        <f>'Framework Data'!CG$62</f>
        <v>3.2000000000000001E-2</v>
      </c>
      <c r="CH86" s="239">
        <f>'Framework Data'!CH$62</f>
        <v>3.2000000000000001E-2</v>
      </c>
      <c r="CI86" s="239">
        <f>'Framework Data'!CI$62</f>
        <v>3.2000000000000001E-2</v>
      </c>
      <c r="CJ86" s="239">
        <f>'Framework Data'!CJ$62</f>
        <v>3.2000000000000001E-2</v>
      </c>
      <c r="CK86" s="239">
        <f>'Framework Data'!CK$62</f>
        <v>3.2000000000000001E-2</v>
      </c>
      <c r="CL86" s="239">
        <f>'Framework Data'!CL$62</f>
        <v>3.2000000000000001E-2</v>
      </c>
      <c r="CM86" s="239">
        <f>'Framework Data'!CM$62</f>
        <v>3.2000000000000001E-2</v>
      </c>
      <c r="CN86" s="239">
        <f>'Framework Data'!CN$62</f>
        <v>3.2000000000000001E-2</v>
      </c>
      <c r="CO86" s="239">
        <f>'Framework Data'!CO$62</f>
        <v>3.2000000000000001E-2</v>
      </c>
      <c r="CP86" s="239">
        <f>'Framework Data'!CP$62</f>
        <v>3.2000000000000001E-2</v>
      </c>
      <c r="CQ86" s="239">
        <f>'Framework Data'!CQ$62</f>
        <v>3.2000000000000001E-2</v>
      </c>
      <c r="CR86" s="239">
        <f>'Framework Data'!CR$62</f>
        <v>3.2000000000000001E-2</v>
      </c>
      <c r="CS86" s="239">
        <f>'Framework Data'!CS$62</f>
        <v>3.2000000000000001E-2</v>
      </c>
      <c r="CT86" s="239">
        <f>'Framework Data'!CT$62</f>
        <v>3.2000000000000001E-2</v>
      </c>
      <c r="CU86" s="239">
        <f>'Framework Data'!CU$62</f>
        <v>3.2000000000000001E-2</v>
      </c>
      <c r="CV86" s="239">
        <f>'Framework Data'!CV$62</f>
        <v>3.2000000000000001E-2</v>
      </c>
      <c r="CW86" s="239">
        <f>'Framework Data'!CW$62</f>
        <v>3.2000000000000001E-2</v>
      </c>
      <c r="CX86" s="239">
        <f>'Framework Data'!CX$62</f>
        <v>3.2000000000000001E-2</v>
      </c>
      <c r="CY86" s="239">
        <f>'Framework Data'!CY$62</f>
        <v>3.2000000000000001E-2</v>
      </c>
      <c r="CZ86" s="239">
        <f>'Framework Data'!CZ$62</f>
        <v>3.2000000000000001E-2</v>
      </c>
      <c r="DA86" s="239">
        <f>'Framework Data'!DA$62</f>
        <v>3.2000000000000001E-2</v>
      </c>
      <c r="DB86" s="239">
        <f>'Framework Data'!DB$62</f>
        <v>3.2000000000000001E-2</v>
      </c>
      <c r="DC86" s="239">
        <f>'Framework Data'!DC$62</f>
        <v>3.2000000000000001E-2</v>
      </c>
      <c r="DD86" s="239">
        <f>'Framework Data'!DD$62</f>
        <v>3.2000000000000001E-2</v>
      </c>
      <c r="DE86" s="239">
        <f>'Framework Data'!DE$62</f>
        <v>3.2000000000000001E-2</v>
      </c>
      <c r="DF86" s="239">
        <f>'Framework Data'!DF$62</f>
        <v>3.2000000000000001E-2</v>
      </c>
      <c r="DG86" s="239">
        <f>'Framework Data'!DG$62</f>
        <v>3.2000000000000001E-2</v>
      </c>
      <c r="DH86" s="239">
        <f>'Framework Data'!DH$62</f>
        <v>3.2000000000000001E-2</v>
      </c>
      <c r="DI86" s="239">
        <f>'Framework Data'!DI$62</f>
        <v>3.2000000000000001E-2</v>
      </c>
      <c r="DJ86" s="239">
        <f>'Framework Data'!DJ$62</f>
        <v>3.2000000000000001E-2</v>
      </c>
    </row>
    <row r="87" spans="2:114" x14ac:dyDescent="0.2"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</row>
    <row r="88" spans="2:114" x14ac:dyDescent="0.2">
      <c r="B88" s="64" t="s">
        <v>107</v>
      </c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</row>
    <row r="89" spans="2:114" x14ac:dyDescent="0.2">
      <c r="B89" s="236" t="str">
        <f t="shared" ref="B89:B97" si="111">B3</f>
        <v>Autocatalyst</v>
      </c>
      <c r="C89" s="65" t="s">
        <v>96</v>
      </c>
      <c r="D89" s="70">
        <f t="shared" ref="D89:AB89" si="112">E89</f>
        <v>0.41</v>
      </c>
      <c r="E89" s="70">
        <f t="shared" si="112"/>
        <v>0.41</v>
      </c>
      <c r="F89" s="70">
        <f t="shared" si="112"/>
        <v>0.41</v>
      </c>
      <c r="G89" s="70">
        <f t="shared" si="112"/>
        <v>0.41</v>
      </c>
      <c r="H89" s="70">
        <f t="shared" si="112"/>
        <v>0.41</v>
      </c>
      <c r="I89" s="70">
        <f t="shared" si="112"/>
        <v>0.41</v>
      </c>
      <c r="J89" s="70">
        <f t="shared" si="112"/>
        <v>0.41</v>
      </c>
      <c r="K89" s="70">
        <f t="shared" si="112"/>
        <v>0.41</v>
      </c>
      <c r="L89" s="70">
        <f t="shared" si="112"/>
        <v>0.41</v>
      </c>
      <c r="M89" s="70">
        <f t="shared" si="112"/>
        <v>0.41</v>
      </c>
      <c r="N89" s="70">
        <f t="shared" si="112"/>
        <v>0.41</v>
      </c>
      <c r="O89" s="70">
        <f t="shared" si="112"/>
        <v>0.41</v>
      </c>
      <c r="P89" s="70">
        <f t="shared" si="112"/>
        <v>0.41</v>
      </c>
      <c r="Q89" s="70">
        <f t="shared" si="112"/>
        <v>0.41</v>
      </c>
      <c r="R89" s="70">
        <f t="shared" si="112"/>
        <v>0.41</v>
      </c>
      <c r="S89" s="70">
        <f t="shared" si="112"/>
        <v>0.41</v>
      </c>
      <c r="T89" s="70">
        <f t="shared" si="112"/>
        <v>0.41</v>
      </c>
      <c r="U89" s="70">
        <f t="shared" si="112"/>
        <v>0.41</v>
      </c>
      <c r="V89" s="70">
        <f t="shared" si="112"/>
        <v>0.41</v>
      </c>
      <c r="W89" s="70">
        <f t="shared" si="112"/>
        <v>0.41</v>
      </c>
      <c r="X89" s="70">
        <f t="shared" si="112"/>
        <v>0.41</v>
      </c>
      <c r="Y89" s="70">
        <f t="shared" si="112"/>
        <v>0.41</v>
      </c>
      <c r="Z89" s="70">
        <f t="shared" si="112"/>
        <v>0.41</v>
      </c>
      <c r="AA89" s="70">
        <f t="shared" si="112"/>
        <v>0.41</v>
      </c>
      <c r="AB89" s="70">
        <f t="shared" si="112"/>
        <v>0.41</v>
      </c>
      <c r="AC89" s="240">
        <f>'Data Non-Energy-Sector'!E82</f>
        <v>0.41</v>
      </c>
      <c r="AD89" s="70">
        <f t="shared" ref="AD89:AG97" si="113">AC89</f>
        <v>0.41</v>
      </c>
      <c r="AE89" s="70">
        <f t="shared" si="113"/>
        <v>0.41</v>
      </c>
      <c r="AF89" s="70">
        <f t="shared" si="113"/>
        <v>0.41</v>
      </c>
      <c r="AG89" s="70">
        <f t="shared" si="113"/>
        <v>0.41</v>
      </c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  <c r="CJ89" s="73"/>
      <c r="CK89" s="73"/>
      <c r="CL89" s="73"/>
      <c r="CM89" s="73"/>
      <c r="CN89" s="73"/>
      <c r="CO89" s="73"/>
      <c r="CP89" s="73"/>
      <c r="CQ89" s="73"/>
      <c r="CR89" s="73"/>
      <c r="CS89" s="73"/>
      <c r="CT89" s="73"/>
      <c r="CU89" s="73"/>
      <c r="CV89" s="73"/>
      <c r="CW89" s="73"/>
      <c r="CX89" s="73"/>
      <c r="CY89" s="73"/>
      <c r="CZ89" s="73"/>
      <c r="DA89" s="73"/>
      <c r="DB89" s="73"/>
      <c r="DC89" s="73"/>
      <c r="DD89" s="73"/>
      <c r="DE89" s="73"/>
      <c r="DF89" s="73"/>
      <c r="DG89" s="73"/>
      <c r="DH89" s="73"/>
      <c r="DI89" s="73"/>
      <c r="DJ89" s="73"/>
    </row>
    <row r="90" spans="2:114" x14ac:dyDescent="0.2">
      <c r="B90" s="236" t="str">
        <f t="shared" si="111"/>
        <v>Jewellery</v>
      </c>
      <c r="C90" s="65" t="s">
        <v>96</v>
      </c>
      <c r="D90" s="70">
        <f t="shared" ref="D90:AB90" si="114">E90</f>
        <v>0.33</v>
      </c>
      <c r="E90" s="70">
        <f t="shared" si="114"/>
        <v>0.33</v>
      </c>
      <c r="F90" s="70">
        <f t="shared" si="114"/>
        <v>0.33</v>
      </c>
      <c r="G90" s="70">
        <f t="shared" si="114"/>
        <v>0.33</v>
      </c>
      <c r="H90" s="70">
        <f t="shared" si="114"/>
        <v>0.33</v>
      </c>
      <c r="I90" s="70">
        <f t="shared" si="114"/>
        <v>0.33</v>
      </c>
      <c r="J90" s="70">
        <f t="shared" si="114"/>
        <v>0.33</v>
      </c>
      <c r="K90" s="70">
        <f t="shared" si="114"/>
        <v>0.33</v>
      </c>
      <c r="L90" s="70">
        <f t="shared" si="114"/>
        <v>0.33</v>
      </c>
      <c r="M90" s="70">
        <f t="shared" si="114"/>
        <v>0.33</v>
      </c>
      <c r="N90" s="70">
        <f t="shared" si="114"/>
        <v>0.33</v>
      </c>
      <c r="O90" s="70">
        <f t="shared" si="114"/>
        <v>0.33</v>
      </c>
      <c r="P90" s="70">
        <f t="shared" si="114"/>
        <v>0.33</v>
      </c>
      <c r="Q90" s="70">
        <f t="shared" si="114"/>
        <v>0.33</v>
      </c>
      <c r="R90" s="70">
        <f t="shared" si="114"/>
        <v>0.33</v>
      </c>
      <c r="S90" s="70">
        <f t="shared" si="114"/>
        <v>0.33</v>
      </c>
      <c r="T90" s="70">
        <f t="shared" si="114"/>
        <v>0.33</v>
      </c>
      <c r="U90" s="70">
        <f t="shared" si="114"/>
        <v>0.33</v>
      </c>
      <c r="V90" s="70">
        <f t="shared" si="114"/>
        <v>0.33</v>
      </c>
      <c r="W90" s="70">
        <f t="shared" si="114"/>
        <v>0.33</v>
      </c>
      <c r="X90" s="70">
        <f t="shared" si="114"/>
        <v>0.33</v>
      </c>
      <c r="Y90" s="70">
        <f t="shared" si="114"/>
        <v>0.33</v>
      </c>
      <c r="Z90" s="70">
        <f t="shared" si="114"/>
        <v>0.33</v>
      </c>
      <c r="AA90" s="70">
        <f t="shared" si="114"/>
        <v>0.33</v>
      </c>
      <c r="AB90" s="70">
        <f t="shared" si="114"/>
        <v>0.33</v>
      </c>
      <c r="AC90" s="240">
        <f>'Data Non-Energy-Sector'!E83</f>
        <v>0.33</v>
      </c>
      <c r="AD90" s="70">
        <f t="shared" si="113"/>
        <v>0.33</v>
      </c>
      <c r="AE90" s="70">
        <f t="shared" si="113"/>
        <v>0.33</v>
      </c>
      <c r="AF90" s="70">
        <f t="shared" si="113"/>
        <v>0.33</v>
      </c>
      <c r="AG90" s="70">
        <f t="shared" si="113"/>
        <v>0.33</v>
      </c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</row>
    <row r="91" spans="2:114" x14ac:dyDescent="0.2">
      <c r="B91" s="236" t="str">
        <f t="shared" si="111"/>
        <v>Chemical</v>
      </c>
      <c r="C91" s="65" t="s">
        <v>96</v>
      </c>
      <c r="D91" s="70">
        <f t="shared" ref="D91:AB91" si="115">E91</f>
        <v>7.0000000000000007E-2</v>
      </c>
      <c r="E91" s="70">
        <f t="shared" si="115"/>
        <v>7.0000000000000007E-2</v>
      </c>
      <c r="F91" s="70">
        <f t="shared" si="115"/>
        <v>7.0000000000000007E-2</v>
      </c>
      <c r="G91" s="70">
        <f t="shared" si="115"/>
        <v>7.0000000000000007E-2</v>
      </c>
      <c r="H91" s="70">
        <f t="shared" si="115"/>
        <v>7.0000000000000007E-2</v>
      </c>
      <c r="I91" s="70">
        <f t="shared" si="115"/>
        <v>7.0000000000000007E-2</v>
      </c>
      <c r="J91" s="70">
        <f t="shared" si="115"/>
        <v>7.0000000000000007E-2</v>
      </c>
      <c r="K91" s="70">
        <f t="shared" si="115"/>
        <v>7.0000000000000007E-2</v>
      </c>
      <c r="L91" s="70">
        <f t="shared" si="115"/>
        <v>7.0000000000000007E-2</v>
      </c>
      <c r="M91" s="70">
        <f t="shared" si="115"/>
        <v>7.0000000000000007E-2</v>
      </c>
      <c r="N91" s="70">
        <f t="shared" si="115"/>
        <v>7.0000000000000007E-2</v>
      </c>
      <c r="O91" s="70">
        <f t="shared" si="115"/>
        <v>7.0000000000000007E-2</v>
      </c>
      <c r="P91" s="70">
        <f t="shared" si="115"/>
        <v>7.0000000000000007E-2</v>
      </c>
      <c r="Q91" s="70">
        <f t="shared" si="115"/>
        <v>7.0000000000000007E-2</v>
      </c>
      <c r="R91" s="70">
        <f t="shared" si="115"/>
        <v>7.0000000000000007E-2</v>
      </c>
      <c r="S91" s="70">
        <f t="shared" si="115"/>
        <v>7.0000000000000007E-2</v>
      </c>
      <c r="T91" s="70">
        <f t="shared" si="115"/>
        <v>7.0000000000000007E-2</v>
      </c>
      <c r="U91" s="70">
        <f t="shared" si="115"/>
        <v>7.0000000000000007E-2</v>
      </c>
      <c r="V91" s="70">
        <f t="shared" si="115"/>
        <v>7.0000000000000007E-2</v>
      </c>
      <c r="W91" s="70">
        <f t="shared" si="115"/>
        <v>7.0000000000000007E-2</v>
      </c>
      <c r="X91" s="70">
        <f t="shared" si="115"/>
        <v>7.0000000000000007E-2</v>
      </c>
      <c r="Y91" s="70">
        <f t="shared" si="115"/>
        <v>7.0000000000000007E-2</v>
      </c>
      <c r="Z91" s="70">
        <f t="shared" si="115"/>
        <v>7.0000000000000007E-2</v>
      </c>
      <c r="AA91" s="70">
        <f t="shared" si="115"/>
        <v>7.0000000000000007E-2</v>
      </c>
      <c r="AB91" s="70">
        <f t="shared" si="115"/>
        <v>7.0000000000000007E-2</v>
      </c>
      <c r="AC91" s="240">
        <f>'Data Non-Energy-Sector'!E84</f>
        <v>7.0000000000000007E-2</v>
      </c>
      <c r="AD91" s="70">
        <f t="shared" si="113"/>
        <v>7.0000000000000007E-2</v>
      </c>
      <c r="AE91" s="70">
        <f t="shared" si="113"/>
        <v>7.0000000000000007E-2</v>
      </c>
      <c r="AF91" s="70">
        <f t="shared" si="113"/>
        <v>7.0000000000000007E-2</v>
      </c>
      <c r="AG91" s="70">
        <f t="shared" si="113"/>
        <v>7.0000000000000007E-2</v>
      </c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</row>
    <row r="92" spans="2:114" x14ac:dyDescent="0.2">
      <c r="B92" s="236" t="str">
        <f t="shared" si="111"/>
        <v>Investement</v>
      </c>
      <c r="C92" s="65" t="s">
        <v>96</v>
      </c>
      <c r="D92" s="70">
        <f t="shared" ref="D92:AB92" si="116">E92</f>
        <v>0.05</v>
      </c>
      <c r="E92" s="70">
        <f t="shared" si="116"/>
        <v>0.05</v>
      </c>
      <c r="F92" s="70">
        <f t="shared" si="116"/>
        <v>0.05</v>
      </c>
      <c r="G92" s="70">
        <f t="shared" si="116"/>
        <v>0.05</v>
      </c>
      <c r="H92" s="70">
        <f t="shared" si="116"/>
        <v>0.05</v>
      </c>
      <c r="I92" s="70">
        <f t="shared" si="116"/>
        <v>0.05</v>
      </c>
      <c r="J92" s="70">
        <f t="shared" si="116"/>
        <v>0.05</v>
      </c>
      <c r="K92" s="70">
        <f t="shared" si="116"/>
        <v>0.05</v>
      </c>
      <c r="L92" s="70">
        <f t="shared" si="116"/>
        <v>0.05</v>
      </c>
      <c r="M92" s="70">
        <f t="shared" si="116"/>
        <v>0.05</v>
      </c>
      <c r="N92" s="70">
        <f t="shared" si="116"/>
        <v>0.05</v>
      </c>
      <c r="O92" s="70">
        <f t="shared" si="116"/>
        <v>0.05</v>
      </c>
      <c r="P92" s="70">
        <f t="shared" si="116"/>
        <v>0.05</v>
      </c>
      <c r="Q92" s="70">
        <f t="shared" si="116"/>
        <v>0.05</v>
      </c>
      <c r="R92" s="70">
        <f t="shared" si="116"/>
        <v>0.05</v>
      </c>
      <c r="S92" s="70">
        <f t="shared" si="116"/>
        <v>0.05</v>
      </c>
      <c r="T92" s="70">
        <f t="shared" si="116"/>
        <v>0.05</v>
      </c>
      <c r="U92" s="70">
        <f t="shared" si="116"/>
        <v>0.05</v>
      </c>
      <c r="V92" s="70">
        <f t="shared" si="116"/>
        <v>0.05</v>
      </c>
      <c r="W92" s="70">
        <f t="shared" si="116"/>
        <v>0.05</v>
      </c>
      <c r="X92" s="70">
        <f t="shared" si="116"/>
        <v>0.05</v>
      </c>
      <c r="Y92" s="70">
        <f t="shared" si="116"/>
        <v>0.05</v>
      </c>
      <c r="Z92" s="70">
        <f t="shared" si="116"/>
        <v>0.05</v>
      </c>
      <c r="AA92" s="70">
        <f t="shared" si="116"/>
        <v>0.05</v>
      </c>
      <c r="AB92" s="70">
        <f t="shared" si="116"/>
        <v>0.05</v>
      </c>
      <c r="AC92" s="240">
        <f>'Data Non-Energy-Sector'!E85</f>
        <v>0.05</v>
      </c>
      <c r="AD92" s="70">
        <f t="shared" si="113"/>
        <v>0.05</v>
      </c>
      <c r="AE92" s="70">
        <f t="shared" si="113"/>
        <v>0.05</v>
      </c>
      <c r="AF92" s="70">
        <f t="shared" si="113"/>
        <v>0.05</v>
      </c>
      <c r="AG92" s="70">
        <f t="shared" si="113"/>
        <v>0.05</v>
      </c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</row>
    <row r="93" spans="2:114" x14ac:dyDescent="0.2">
      <c r="B93" s="236" t="str">
        <f t="shared" si="111"/>
        <v>Electrical</v>
      </c>
      <c r="C93" s="65" t="s">
        <v>96</v>
      </c>
      <c r="D93" s="70">
        <f t="shared" ref="D93:AB93" si="117">E93</f>
        <v>0.03</v>
      </c>
      <c r="E93" s="70">
        <f t="shared" si="117"/>
        <v>0.03</v>
      </c>
      <c r="F93" s="70">
        <f t="shared" si="117"/>
        <v>0.03</v>
      </c>
      <c r="G93" s="70">
        <f t="shared" si="117"/>
        <v>0.03</v>
      </c>
      <c r="H93" s="70">
        <f t="shared" si="117"/>
        <v>0.03</v>
      </c>
      <c r="I93" s="70">
        <f t="shared" si="117"/>
        <v>0.03</v>
      </c>
      <c r="J93" s="70">
        <f t="shared" si="117"/>
        <v>0.03</v>
      </c>
      <c r="K93" s="70">
        <f t="shared" si="117"/>
        <v>0.03</v>
      </c>
      <c r="L93" s="70">
        <f t="shared" si="117"/>
        <v>0.03</v>
      </c>
      <c r="M93" s="70">
        <f t="shared" si="117"/>
        <v>0.03</v>
      </c>
      <c r="N93" s="70">
        <f t="shared" si="117"/>
        <v>0.03</v>
      </c>
      <c r="O93" s="70">
        <f t="shared" si="117"/>
        <v>0.03</v>
      </c>
      <c r="P93" s="70">
        <f t="shared" si="117"/>
        <v>0.03</v>
      </c>
      <c r="Q93" s="70">
        <f t="shared" si="117"/>
        <v>0.03</v>
      </c>
      <c r="R93" s="70">
        <f t="shared" si="117"/>
        <v>0.03</v>
      </c>
      <c r="S93" s="70">
        <f t="shared" si="117"/>
        <v>0.03</v>
      </c>
      <c r="T93" s="70">
        <f t="shared" si="117"/>
        <v>0.03</v>
      </c>
      <c r="U93" s="70">
        <f t="shared" si="117"/>
        <v>0.03</v>
      </c>
      <c r="V93" s="70">
        <f t="shared" si="117"/>
        <v>0.03</v>
      </c>
      <c r="W93" s="70">
        <f t="shared" si="117"/>
        <v>0.03</v>
      </c>
      <c r="X93" s="70">
        <f t="shared" si="117"/>
        <v>0.03</v>
      </c>
      <c r="Y93" s="70">
        <f t="shared" si="117"/>
        <v>0.03</v>
      </c>
      <c r="Z93" s="70">
        <f t="shared" si="117"/>
        <v>0.03</v>
      </c>
      <c r="AA93" s="70">
        <f t="shared" si="117"/>
        <v>0.03</v>
      </c>
      <c r="AB93" s="70">
        <f t="shared" si="117"/>
        <v>0.03</v>
      </c>
      <c r="AC93" s="240">
        <f>'Data Non-Energy-Sector'!E86</f>
        <v>0.03</v>
      </c>
      <c r="AD93" s="70">
        <f t="shared" si="113"/>
        <v>0.03</v>
      </c>
      <c r="AE93" s="70">
        <f t="shared" si="113"/>
        <v>0.03</v>
      </c>
      <c r="AF93" s="70">
        <f t="shared" si="113"/>
        <v>0.03</v>
      </c>
      <c r="AG93" s="70">
        <f t="shared" si="113"/>
        <v>0.03</v>
      </c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</row>
    <row r="94" spans="2:114" x14ac:dyDescent="0.2">
      <c r="B94" s="236" t="str">
        <f t="shared" si="111"/>
        <v>Fluid Cracking Catalysts (Petroleum)</v>
      </c>
      <c r="C94" s="65" t="s">
        <v>96</v>
      </c>
      <c r="D94" s="70">
        <f t="shared" ref="D94:AB94" si="118">E94</f>
        <v>0.02</v>
      </c>
      <c r="E94" s="70">
        <f t="shared" si="118"/>
        <v>0.02</v>
      </c>
      <c r="F94" s="70">
        <f t="shared" si="118"/>
        <v>0.02</v>
      </c>
      <c r="G94" s="70">
        <f t="shared" si="118"/>
        <v>0.02</v>
      </c>
      <c r="H94" s="70">
        <f t="shared" si="118"/>
        <v>0.02</v>
      </c>
      <c r="I94" s="70">
        <f t="shared" si="118"/>
        <v>0.02</v>
      </c>
      <c r="J94" s="70">
        <f t="shared" si="118"/>
        <v>0.02</v>
      </c>
      <c r="K94" s="70">
        <f t="shared" si="118"/>
        <v>0.02</v>
      </c>
      <c r="L94" s="70">
        <f t="shared" si="118"/>
        <v>0.02</v>
      </c>
      <c r="M94" s="70">
        <f t="shared" si="118"/>
        <v>0.02</v>
      </c>
      <c r="N94" s="70">
        <f t="shared" si="118"/>
        <v>0.02</v>
      </c>
      <c r="O94" s="70">
        <f t="shared" si="118"/>
        <v>0.02</v>
      </c>
      <c r="P94" s="70">
        <f t="shared" si="118"/>
        <v>0.02</v>
      </c>
      <c r="Q94" s="70">
        <f t="shared" si="118"/>
        <v>0.02</v>
      </c>
      <c r="R94" s="70">
        <f t="shared" si="118"/>
        <v>0.02</v>
      </c>
      <c r="S94" s="70">
        <f t="shared" si="118"/>
        <v>0.02</v>
      </c>
      <c r="T94" s="70">
        <f t="shared" si="118"/>
        <v>0.02</v>
      </c>
      <c r="U94" s="70">
        <f t="shared" si="118"/>
        <v>0.02</v>
      </c>
      <c r="V94" s="70">
        <f t="shared" si="118"/>
        <v>0.02</v>
      </c>
      <c r="W94" s="70">
        <f t="shared" si="118"/>
        <v>0.02</v>
      </c>
      <c r="X94" s="70">
        <f t="shared" si="118"/>
        <v>0.02</v>
      </c>
      <c r="Y94" s="70">
        <f t="shared" si="118"/>
        <v>0.02</v>
      </c>
      <c r="Z94" s="70">
        <f t="shared" si="118"/>
        <v>0.02</v>
      </c>
      <c r="AA94" s="70">
        <f t="shared" si="118"/>
        <v>0.02</v>
      </c>
      <c r="AB94" s="70">
        <f t="shared" si="118"/>
        <v>0.02</v>
      </c>
      <c r="AC94" s="240">
        <f>'Data Non-Energy-Sector'!E87</f>
        <v>0.02</v>
      </c>
      <c r="AD94" s="70">
        <f t="shared" si="113"/>
        <v>0.02</v>
      </c>
      <c r="AE94" s="70">
        <f t="shared" si="113"/>
        <v>0.02</v>
      </c>
      <c r="AF94" s="70">
        <f t="shared" si="113"/>
        <v>0.02</v>
      </c>
      <c r="AG94" s="70">
        <f t="shared" si="113"/>
        <v>0.02</v>
      </c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</row>
    <row r="95" spans="2:114" x14ac:dyDescent="0.2">
      <c r="B95" s="236" t="str">
        <f t="shared" si="111"/>
        <v>Glass Manufacture</v>
      </c>
      <c r="C95" s="65" t="s">
        <v>96</v>
      </c>
      <c r="D95" s="70">
        <f t="shared" ref="D95:AB95" si="119">E95</f>
        <v>0.02</v>
      </c>
      <c r="E95" s="70">
        <f t="shared" si="119"/>
        <v>0.02</v>
      </c>
      <c r="F95" s="70">
        <f t="shared" si="119"/>
        <v>0.02</v>
      </c>
      <c r="G95" s="70">
        <f t="shared" si="119"/>
        <v>0.02</v>
      </c>
      <c r="H95" s="70">
        <f t="shared" si="119"/>
        <v>0.02</v>
      </c>
      <c r="I95" s="70">
        <f t="shared" si="119"/>
        <v>0.02</v>
      </c>
      <c r="J95" s="70">
        <f t="shared" si="119"/>
        <v>0.02</v>
      </c>
      <c r="K95" s="70">
        <f t="shared" si="119"/>
        <v>0.02</v>
      </c>
      <c r="L95" s="70">
        <f t="shared" si="119"/>
        <v>0.02</v>
      </c>
      <c r="M95" s="70">
        <f t="shared" si="119"/>
        <v>0.02</v>
      </c>
      <c r="N95" s="70">
        <f t="shared" si="119"/>
        <v>0.02</v>
      </c>
      <c r="O95" s="70">
        <f t="shared" si="119"/>
        <v>0.02</v>
      </c>
      <c r="P95" s="70">
        <f t="shared" si="119"/>
        <v>0.02</v>
      </c>
      <c r="Q95" s="70">
        <f t="shared" si="119"/>
        <v>0.02</v>
      </c>
      <c r="R95" s="70">
        <f t="shared" si="119"/>
        <v>0.02</v>
      </c>
      <c r="S95" s="70">
        <f t="shared" si="119"/>
        <v>0.02</v>
      </c>
      <c r="T95" s="70">
        <f t="shared" si="119"/>
        <v>0.02</v>
      </c>
      <c r="U95" s="70">
        <f t="shared" si="119"/>
        <v>0.02</v>
      </c>
      <c r="V95" s="70">
        <f t="shared" si="119"/>
        <v>0.02</v>
      </c>
      <c r="W95" s="70">
        <f t="shared" si="119"/>
        <v>0.02</v>
      </c>
      <c r="X95" s="70">
        <f t="shared" si="119"/>
        <v>0.02</v>
      </c>
      <c r="Y95" s="70">
        <f t="shared" si="119"/>
        <v>0.02</v>
      </c>
      <c r="Z95" s="70">
        <f t="shared" si="119"/>
        <v>0.02</v>
      </c>
      <c r="AA95" s="70">
        <f t="shared" si="119"/>
        <v>0.02</v>
      </c>
      <c r="AB95" s="70">
        <f t="shared" si="119"/>
        <v>0.02</v>
      </c>
      <c r="AC95" s="240">
        <f>'Data Non-Energy-Sector'!E88</f>
        <v>0.02</v>
      </c>
      <c r="AD95" s="70">
        <f t="shared" si="113"/>
        <v>0.02</v>
      </c>
      <c r="AE95" s="70">
        <f t="shared" si="113"/>
        <v>0.02</v>
      </c>
      <c r="AF95" s="70">
        <f t="shared" si="113"/>
        <v>0.02</v>
      </c>
      <c r="AG95" s="70">
        <f t="shared" si="113"/>
        <v>0.02</v>
      </c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</row>
    <row r="96" spans="2:114" x14ac:dyDescent="0.2">
      <c r="B96" s="236" t="str">
        <f t="shared" si="111"/>
        <v>Medical</v>
      </c>
      <c r="C96" s="65" t="s">
        <v>96</v>
      </c>
      <c r="D96" s="70">
        <f t="shared" ref="D96:AB96" si="120">E96</f>
        <v>0.02</v>
      </c>
      <c r="E96" s="70">
        <f t="shared" si="120"/>
        <v>0.02</v>
      </c>
      <c r="F96" s="70">
        <f t="shared" si="120"/>
        <v>0.02</v>
      </c>
      <c r="G96" s="70">
        <f t="shared" si="120"/>
        <v>0.02</v>
      </c>
      <c r="H96" s="70">
        <f t="shared" si="120"/>
        <v>0.02</v>
      </c>
      <c r="I96" s="70">
        <f t="shared" si="120"/>
        <v>0.02</v>
      </c>
      <c r="J96" s="70">
        <f t="shared" si="120"/>
        <v>0.02</v>
      </c>
      <c r="K96" s="70">
        <f t="shared" si="120"/>
        <v>0.02</v>
      </c>
      <c r="L96" s="70">
        <f t="shared" si="120"/>
        <v>0.02</v>
      </c>
      <c r="M96" s="70">
        <f t="shared" si="120"/>
        <v>0.02</v>
      </c>
      <c r="N96" s="70">
        <f t="shared" si="120"/>
        <v>0.02</v>
      </c>
      <c r="O96" s="70">
        <f t="shared" si="120"/>
        <v>0.02</v>
      </c>
      <c r="P96" s="70">
        <f t="shared" si="120"/>
        <v>0.02</v>
      </c>
      <c r="Q96" s="70">
        <f t="shared" si="120"/>
        <v>0.02</v>
      </c>
      <c r="R96" s="70">
        <f t="shared" si="120"/>
        <v>0.02</v>
      </c>
      <c r="S96" s="70">
        <f t="shared" si="120"/>
        <v>0.02</v>
      </c>
      <c r="T96" s="70">
        <f t="shared" si="120"/>
        <v>0.02</v>
      </c>
      <c r="U96" s="70">
        <f t="shared" si="120"/>
        <v>0.02</v>
      </c>
      <c r="V96" s="70">
        <f t="shared" si="120"/>
        <v>0.02</v>
      </c>
      <c r="W96" s="70">
        <f t="shared" si="120"/>
        <v>0.02</v>
      </c>
      <c r="X96" s="70">
        <f t="shared" si="120"/>
        <v>0.02</v>
      </c>
      <c r="Y96" s="70">
        <f t="shared" si="120"/>
        <v>0.02</v>
      </c>
      <c r="Z96" s="70">
        <f t="shared" si="120"/>
        <v>0.02</v>
      </c>
      <c r="AA96" s="70">
        <f t="shared" si="120"/>
        <v>0.02</v>
      </c>
      <c r="AB96" s="70">
        <f t="shared" si="120"/>
        <v>0.02</v>
      </c>
      <c r="AC96" s="240">
        <f>'Data Non-Energy-Sector'!E89</f>
        <v>0.02</v>
      </c>
      <c r="AD96" s="70">
        <f t="shared" si="113"/>
        <v>0.02</v>
      </c>
      <c r="AE96" s="70">
        <f t="shared" si="113"/>
        <v>0.02</v>
      </c>
      <c r="AF96" s="70">
        <f t="shared" si="113"/>
        <v>0.02</v>
      </c>
      <c r="AG96" s="70">
        <f t="shared" si="113"/>
        <v>0.02</v>
      </c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</row>
    <row r="97" spans="2:114" x14ac:dyDescent="0.2">
      <c r="B97" s="236" t="str">
        <f t="shared" si="111"/>
        <v>others</v>
      </c>
      <c r="C97" s="65" t="s">
        <v>96</v>
      </c>
      <c r="D97" s="70">
        <f t="shared" ref="D97:AB97" si="121">E97</f>
        <v>0.05</v>
      </c>
      <c r="E97" s="70">
        <f t="shared" si="121"/>
        <v>0.05</v>
      </c>
      <c r="F97" s="70">
        <f t="shared" si="121"/>
        <v>0.05</v>
      </c>
      <c r="G97" s="70">
        <f t="shared" si="121"/>
        <v>0.05</v>
      </c>
      <c r="H97" s="70">
        <f t="shared" si="121"/>
        <v>0.05</v>
      </c>
      <c r="I97" s="70">
        <f t="shared" si="121"/>
        <v>0.05</v>
      </c>
      <c r="J97" s="70">
        <f t="shared" si="121"/>
        <v>0.05</v>
      </c>
      <c r="K97" s="70">
        <f t="shared" si="121"/>
        <v>0.05</v>
      </c>
      <c r="L97" s="70">
        <f t="shared" si="121"/>
        <v>0.05</v>
      </c>
      <c r="M97" s="70">
        <f t="shared" si="121"/>
        <v>0.05</v>
      </c>
      <c r="N97" s="70">
        <f t="shared" si="121"/>
        <v>0.05</v>
      </c>
      <c r="O97" s="70">
        <f t="shared" si="121"/>
        <v>0.05</v>
      </c>
      <c r="P97" s="70">
        <f t="shared" si="121"/>
        <v>0.05</v>
      </c>
      <c r="Q97" s="70">
        <f t="shared" si="121"/>
        <v>0.05</v>
      </c>
      <c r="R97" s="70">
        <f t="shared" si="121"/>
        <v>0.05</v>
      </c>
      <c r="S97" s="70">
        <f t="shared" si="121"/>
        <v>0.05</v>
      </c>
      <c r="T97" s="70">
        <f t="shared" si="121"/>
        <v>0.05</v>
      </c>
      <c r="U97" s="70">
        <f t="shared" si="121"/>
        <v>0.05</v>
      </c>
      <c r="V97" s="70">
        <f t="shared" si="121"/>
        <v>0.05</v>
      </c>
      <c r="W97" s="70">
        <f t="shared" si="121"/>
        <v>0.05</v>
      </c>
      <c r="X97" s="70">
        <f t="shared" si="121"/>
        <v>0.05</v>
      </c>
      <c r="Y97" s="70">
        <f t="shared" si="121"/>
        <v>0.05</v>
      </c>
      <c r="Z97" s="70">
        <f t="shared" si="121"/>
        <v>0.05</v>
      </c>
      <c r="AA97" s="70">
        <f t="shared" si="121"/>
        <v>0.05</v>
      </c>
      <c r="AB97" s="70">
        <f t="shared" si="121"/>
        <v>0.05</v>
      </c>
      <c r="AC97" s="240">
        <f>'Data Non-Energy-Sector'!E90</f>
        <v>0.05</v>
      </c>
      <c r="AD97" s="70">
        <f t="shared" si="113"/>
        <v>0.05</v>
      </c>
      <c r="AE97" s="70">
        <f t="shared" si="113"/>
        <v>0.05</v>
      </c>
      <c r="AF97" s="70">
        <f t="shared" si="113"/>
        <v>0.05</v>
      </c>
      <c r="AG97" s="70">
        <f t="shared" si="113"/>
        <v>0.05</v>
      </c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</row>
    <row r="98" spans="2:114" x14ac:dyDescent="0.2"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</row>
    <row r="99" spans="2:114" x14ac:dyDescent="0.2">
      <c r="B99" s="64" t="s">
        <v>99</v>
      </c>
      <c r="C99" s="65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</row>
    <row r="100" spans="2:114" x14ac:dyDescent="0.2">
      <c r="B100" s="64" t="s">
        <v>57</v>
      </c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</row>
    <row r="101" spans="2:114" x14ac:dyDescent="0.2">
      <c r="B101" s="236" t="str">
        <f>B89</f>
        <v>Autocatalyst</v>
      </c>
      <c r="C101" s="65" t="s">
        <v>2</v>
      </c>
      <c r="D101" s="74">
        <f t="shared" ref="D101:AF101" si="122">D$82*D89</f>
        <v>48.602994154495299</v>
      </c>
      <c r="E101" s="74">
        <f t="shared" si="122"/>
        <v>50.05054788433489</v>
      </c>
      <c r="F101" s="74">
        <f t="shared" si="122"/>
        <v>50.805540997816763</v>
      </c>
      <c r="G101" s="74">
        <f t="shared" si="122"/>
        <v>51.708324279302047</v>
      </c>
      <c r="H101" s="74">
        <f t="shared" si="122"/>
        <v>52.479999912679887</v>
      </c>
      <c r="I101" s="74">
        <f t="shared" si="122"/>
        <v>61.251515064195047</v>
      </c>
      <c r="J101" s="74">
        <f t="shared" si="122"/>
        <v>63.60124991267989</v>
      </c>
      <c r="K101" s="74">
        <f t="shared" si="122"/>
        <v>69.250322493325058</v>
      </c>
      <c r="L101" s="74">
        <f t="shared" si="122"/>
        <v>67.841333246013221</v>
      </c>
      <c r="M101" s="74">
        <f t="shared" si="122"/>
        <v>81.236551636817822</v>
      </c>
      <c r="N101" s="74">
        <f t="shared" si="122"/>
        <v>77.167857055537041</v>
      </c>
      <c r="O101" s="74">
        <f t="shared" si="122"/>
        <v>82.607407318624126</v>
      </c>
      <c r="P101" s="74">
        <f t="shared" si="122"/>
        <v>98.652307602061242</v>
      </c>
      <c r="Q101" s="74">
        <f t="shared" si="122"/>
        <v>114.30799990829034</v>
      </c>
      <c r="R101" s="74">
        <f t="shared" si="122"/>
        <v>124.29833324016052</v>
      </c>
      <c r="S101" s="74">
        <f t="shared" si="122"/>
        <v>131.52086947058137</v>
      </c>
      <c r="T101" s="74">
        <f t="shared" si="122"/>
        <v>140.03363612582041</v>
      </c>
      <c r="U101" s="74">
        <f t="shared" si="122"/>
        <v>141.39142830701709</v>
      </c>
      <c r="V101" s="74">
        <f t="shared" si="122"/>
        <v>131.73299973551505</v>
      </c>
      <c r="W101" s="74">
        <f t="shared" si="122"/>
        <v>132.79684181582957</v>
      </c>
      <c r="X101" s="74">
        <f t="shared" si="122"/>
        <v>148.69333289536365</v>
      </c>
      <c r="Y101" s="74">
        <f t="shared" si="122"/>
        <v>159.89999975812972</v>
      </c>
      <c r="Z101" s="74">
        <f t="shared" si="122"/>
        <v>150.05999981170444</v>
      </c>
      <c r="AA101" s="74">
        <f t="shared" si="122"/>
        <v>150.05999994876439</v>
      </c>
      <c r="AB101" s="74">
        <f t="shared" si="122"/>
        <v>120.5399999549018</v>
      </c>
      <c r="AC101" s="74">
        <f t="shared" si="122"/>
        <v>154.97999991154549</v>
      </c>
      <c r="AD101" s="74">
        <f t="shared" si="122"/>
        <v>156.61141270881103</v>
      </c>
      <c r="AE101" s="74">
        <f t="shared" si="122"/>
        <v>163.15191196734156</v>
      </c>
      <c r="AF101" s="74">
        <f t="shared" si="122"/>
        <v>155.75277173953251</v>
      </c>
      <c r="AG101" s="74">
        <f t="shared" ref="AG101" si="123">AG$82*AG89</f>
        <v>147.53040298171675</v>
      </c>
      <c r="AH101" s="74">
        <f>AG101*(1+AH$85)</f>
        <v>152.25137587713169</v>
      </c>
      <c r="AI101" s="74">
        <f t="shared" ref="AI101" si="124">AH101*(1+AI$85)</f>
        <v>157.12341990519991</v>
      </c>
      <c r="AJ101" s="74">
        <f t="shared" ref="AJ101" si="125">AI101*(1+AJ$85)</f>
        <v>162.1513693421663</v>
      </c>
      <c r="AK101" s="74">
        <f>AJ101*(1+AK$85)</f>
        <v>167.34021316111563</v>
      </c>
      <c r="AL101" s="74">
        <f t="shared" ref="AL101" si="126">AK101*(1+AL$85)</f>
        <v>172.69509998227133</v>
      </c>
      <c r="AM101" s="74">
        <f t="shared" ref="AM101" si="127">AL101*(1+AM$85)</f>
        <v>178.22134318170401</v>
      </c>
      <c r="AN101" s="74">
        <f t="shared" ref="AN101" si="128">AM101*(1+AN$85)</f>
        <v>183.92442616351855</v>
      </c>
      <c r="AO101" s="74">
        <f t="shared" ref="AO101" si="129">AN101*(1+AO$85)</f>
        <v>189.81000780075115</v>
      </c>
      <c r="AP101" s="74">
        <f t="shared" ref="AP101" si="130">AO101*(1+AP$85)</f>
        <v>195.8839280503752</v>
      </c>
      <c r="AQ101" s="74">
        <f t="shared" ref="AQ101" si="131">AP101*(1+AQ$85)</f>
        <v>202.15221374798722</v>
      </c>
      <c r="AR101" s="74">
        <f t="shared" ref="AR101" si="132">AQ101*(1+AR$85)</f>
        <v>208.62108458792281</v>
      </c>
      <c r="AS101" s="74">
        <f t="shared" ref="AS101" si="133">AR101*(1+AS$85)</f>
        <v>215.29695929473635</v>
      </c>
      <c r="AT101" s="74">
        <f t="shared" ref="AT101" si="134">AS101*(1+AT$85)</f>
        <v>222.18646199216792</v>
      </c>
      <c r="AU101" s="74">
        <f t="shared" ref="AU101" si="135">AT101*(1+AU$85)</f>
        <v>229.29642877591729</v>
      </c>
      <c r="AV101" s="74">
        <f t="shared" ref="AV101" si="136">AU101*(1+AV$85)</f>
        <v>236.63391449674666</v>
      </c>
      <c r="AW101" s="74">
        <f t="shared" ref="AW101" si="137">AV101*(1+AW$85)</f>
        <v>244.20619976064256</v>
      </c>
      <c r="AX101" s="74">
        <f t="shared" ref="AX101" si="138">AW101*(1+AX$85)</f>
        <v>252.02079815298313</v>
      </c>
      <c r="AY101" s="74">
        <f t="shared" ref="AY101" si="139">AX101*(1+AY$85)</f>
        <v>260.08546369387858</v>
      </c>
      <c r="AZ101" s="74">
        <f t="shared" ref="AZ101" si="140">AY101*(1+AZ$85)</f>
        <v>268.40819853208268</v>
      </c>
      <c r="BA101" s="74">
        <f t="shared" ref="BA101" si="141">AZ101*(1+BA$85)</f>
        <v>276.99726088510931</v>
      </c>
      <c r="BB101" s="74">
        <f t="shared" ref="BB101" si="142">BA101*(1+BB$85)</f>
        <v>285.86117323343279</v>
      </c>
      <c r="BC101" s="74">
        <f t="shared" ref="BC101" si="143">BB101*(1+BC$85)</f>
        <v>295.00873077690267</v>
      </c>
      <c r="BD101" s="74">
        <f t="shared" ref="BD101" si="144">BC101*(1+BD$85)</f>
        <v>304.44901016176357</v>
      </c>
      <c r="BE101" s="74">
        <f t="shared" ref="BE101" si="145">BD101*(1+BE$85)</f>
        <v>314.19137848693998</v>
      </c>
      <c r="BF101" s="74">
        <f t="shared" ref="BF101" si="146">BE101*(1+BF$85)</f>
        <v>324.24550259852208</v>
      </c>
      <c r="BG101" s="74">
        <f t="shared" ref="BG101" si="147">BF101*(1+BG$85)</f>
        <v>334.62135868167479</v>
      </c>
      <c r="BH101" s="74">
        <f t="shared" ref="BH101" si="148">BG101*(1+BH$85)</f>
        <v>345.32924215948839</v>
      </c>
      <c r="BI101" s="74">
        <f t="shared" ref="BI101" si="149">BH101*(1+BI$85)</f>
        <v>356.37977790859202</v>
      </c>
      <c r="BJ101" s="74">
        <f t="shared" ref="BJ101" si="150">BI101*(1+BJ$85)</f>
        <v>367.783930801667</v>
      </c>
      <c r="BK101" s="74">
        <f t="shared" ref="BK101" si="151">BJ101*(1+BK$85)</f>
        <v>379.55301658732037</v>
      </c>
      <c r="BL101" s="74">
        <f>BK101*(1+BL$85)</f>
        <v>391.69871311811465</v>
      </c>
      <c r="BM101" s="74">
        <f t="shared" ref="BM101:DJ106" si="152">BL101*(1+BM$85)</f>
        <v>404.23307193789435</v>
      </c>
      <c r="BN101" s="74">
        <f t="shared" si="152"/>
        <v>417.168530239907</v>
      </c>
      <c r="BO101" s="74">
        <f t="shared" si="152"/>
        <v>430.51792320758403</v>
      </c>
      <c r="BP101" s="74">
        <f t="shared" si="152"/>
        <v>444.29449675022676</v>
      </c>
      <c r="BQ101" s="74">
        <f t="shared" si="152"/>
        <v>458.51192064623405</v>
      </c>
      <c r="BR101" s="74">
        <f t="shared" si="152"/>
        <v>473.18430210691355</v>
      </c>
      <c r="BS101" s="74">
        <f t="shared" si="152"/>
        <v>488.32619977433478</v>
      </c>
      <c r="BT101" s="74">
        <f t="shared" si="152"/>
        <v>503.95263816711349</v>
      </c>
      <c r="BU101" s="74">
        <f t="shared" si="152"/>
        <v>520.07912258846113</v>
      </c>
      <c r="BV101" s="74">
        <f t="shared" si="152"/>
        <v>536.72165451129194</v>
      </c>
      <c r="BW101" s="74">
        <f t="shared" si="152"/>
        <v>553.89674745565333</v>
      </c>
      <c r="BX101" s="74">
        <f t="shared" si="152"/>
        <v>571.62144337423422</v>
      </c>
      <c r="BY101" s="74">
        <f t="shared" si="152"/>
        <v>589.9133295622097</v>
      </c>
      <c r="BZ101" s="74">
        <f t="shared" si="152"/>
        <v>608.79055610820046</v>
      </c>
      <c r="CA101" s="74">
        <f t="shared" si="152"/>
        <v>628.27185390366287</v>
      </c>
      <c r="CB101" s="74">
        <f t="shared" si="152"/>
        <v>648.37655322858006</v>
      </c>
      <c r="CC101" s="74">
        <f t="shared" si="152"/>
        <v>669.12460293189463</v>
      </c>
      <c r="CD101" s="74">
        <f t="shared" si="152"/>
        <v>690.53659022571526</v>
      </c>
      <c r="CE101" s="74">
        <f t="shared" si="152"/>
        <v>712.63376111293815</v>
      </c>
      <c r="CF101" s="74">
        <f t="shared" si="152"/>
        <v>735.43804146855223</v>
      </c>
      <c r="CG101" s="74">
        <f t="shared" si="152"/>
        <v>758.97205879554588</v>
      </c>
      <c r="CH101" s="74">
        <f t="shared" si="152"/>
        <v>783.25916467700335</v>
      </c>
      <c r="CI101" s="74">
        <f t="shared" si="152"/>
        <v>808.32345794666753</v>
      </c>
      <c r="CJ101" s="74">
        <f t="shared" si="152"/>
        <v>834.18980860096087</v>
      </c>
      <c r="CK101" s="74">
        <f t="shared" si="152"/>
        <v>860.88388247619162</v>
      </c>
      <c r="CL101" s="74">
        <f t="shared" si="152"/>
        <v>888.43216671542973</v>
      </c>
      <c r="CM101" s="74">
        <f t="shared" si="152"/>
        <v>916.86199605032346</v>
      </c>
      <c r="CN101" s="74">
        <f t="shared" si="152"/>
        <v>946.20157992393388</v>
      </c>
      <c r="CO101" s="74">
        <f t="shared" si="152"/>
        <v>976.48003048149974</v>
      </c>
      <c r="CP101" s="74">
        <f t="shared" si="152"/>
        <v>1007.7273914569078</v>
      </c>
      <c r="CQ101" s="74">
        <f t="shared" si="152"/>
        <v>1039.9746679835289</v>
      </c>
      <c r="CR101" s="74">
        <f t="shared" si="152"/>
        <v>1073.2538573590018</v>
      </c>
      <c r="CS101" s="74">
        <f t="shared" si="152"/>
        <v>1107.59798079449</v>
      </c>
      <c r="CT101" s="74">
        <f t="shared" si="152"/>
        <v>1143.0411161799136</v>
      </c>
      <c r="CU101" s="74">
        <f t="shared" si="152"/>
        <v>1179.6184318976709</v>
      </c>
      <c r="CV101" s="74">
        <f t="shared" si="152"/>
        <v>1217.3662217183964</v>
      </c>
      <c r="CW101" s="74">
        <f t="shared" si="152"/>
        <v>1256.3219408133853</v>
      </c>
      <c r="CX101" s="74">
        <f t="shared" si="152"/>
        <v>1296.5242429194136</v>
      </c>
      <c r="CY101" s="74">
        <f t="shared" si="152"/>
        <v>1338.013018692835</v>
      </c>
      <c r="CZ101" s="74">
        <f t="shared" si="152"/>
        <v>1380.8294352910057</v>
      </c>
      <c r="DA101" s="74">
        <f t="shared" si="152"/>
        <v>1425.0159772203178</v>
      </c>
      <c r="DB101" s="74">
        <f t="shared" si="152"/>
        <v>1470.616488491368</v>
      </c>
      <c r="DC101" s="74">
        <f t="shared" si="152"/>
        <v>1517.6762161230918</v>
      </c>
      <c r="DD101" s="74">
        <f t="shared" si="152"/>
        <v>1566.2418550390307</v>
      </c>
      <c r="DE101" s="74">
        <f t="shared" si="152"/>
        <v>1616.3615944002797</v>
      </c>
      <c r="DF101" s="74">
        <f t="shared" si="152"/>
        <v>1668.0851654210887</v>
      </c>
      <c r="DG101" s="74">
        <f t="shared" si="152"/>
        <v>1721.4638907145636</v>
      </c>
      <c r="DH101" s="74">
        <f t="shared" si="152"/>
        <v>1776.5507352174297</v>
      </c>
      <c r="DI101" s="74">
        <f t="shared" si="152"/>
        <v>1833.4003587443876</v>
      </c>
      <c r="DJ101" s="74">
        <f t="shared" si="152"/>
        <v>1892.0691702242082</v>
      </c>
    </row>
    <row r="102" spans="2:114" x14ac:dyDescent="0.2">
      <c r="B102" s="236" t="str">
        <f t="shared" ref="B102:B109" si="153">B90</f>
        <v>Jewellery</v>
      </c>
      <c r="C102" s="65" t="s">
        <v>2</v>
      </c>
      <c r="D102" s="74">
        <f t="shared" ref="D102:AF102" si="154">D$82*D90</f>
        <v>39.119483099959638</v>
      </c>
      <c r="E102" s="74">
        <f t="shared" si="154"/>
        <v>40.284587321537842</v>
      </c>
      <c r="F102" s="74">
        <f t="shared" si="154"/>
        <v>40.892264705559839</v>
      </c>
      <c r="G102" s="74">
        <f t="shared" si="154"/>
        <v>41.61889515163336</v>
      </c>
      <c r="H102" s="74">
        <f t="shared" si="154"/>
        <v>42.23999992971796</v>
      </c>
      <c r="I102" s="74">
        <f t="shared" si="154"/>
        <v>49.29999992971797</v>
      </c>
      <c r="J102" s="74">
        <f t="shared" si="154"/>
        <v>51.191249929717969</v>
      </c>
      <c r="K102" s="74">
        <f t="shared" si="154"/>
        <v>55.738064445847002</v>
      </c>
      <c r="L102" s="74">
        <f t="shared" si="154"/>
        <v>54.603999929717972</v>
      </c>
      <c r="M102" s="74">
        <f t="shared" si="154"/>
        <v>65.385517171097277</v>
      </c>
      <c r="N102" s="74">
        <f t="shared" si="154"/>
        <v>62.110714215432253</v>
      </c>
      <c r="O102" s="74">
        <f t="shared" si="154"/>
        <v>66.488888817429171</v>
      </c>
      <c r="P102" s="74">
        <f t="shared" si="154"/>
        <v>79.403076850439533</v>
      </c>
      <c r="Q102" s="74">
        <f t="shared" si="154"/>
        <v>92.003999926184918</v>
      </c>
      <c r="R102" s="74">
        <f t="shared" si="154"/>
        <v>100.04499992500725</v>
      </c>
      <c r="S102" s="74">
        <f t="shared" si="154"/>
        <v>105.85826079339476</v>
      </c>
      <c r="T102" s="74">
        <f t="shared" si="154"/>
        <v>112.70999980858718</v>
      </c>
      <c r="U102" s="74">
        <f t="shared" si="154"/>
        <v>113.80285693003816</v>
      </c>
      <c r="V102" s="74">
        <f t="shared" si="154"/>
        <v>106.02899978712189</v>
      </c>
      <c r="W102" s="74">
        <f t="shared" si="154"/>
        <v>106.885262924936</v>
      </c>
      <c r="X102" s="74">
        <f t="shared" si="154"/>
        <v>119.67999964748782</v>
      </c>
      <c r="Y102" s="74">
        <f t="shared" si="154"/>
        <v>128.69999980532393</v>
      </c>
      <c r="Z102" s="74">
        <f t="shared" si="154"/>
        <v>120.77999984844506</v>
      </c>
      <c r="AA102" s="74">
        <f t="shared" si="154"/>
        <v>120.77999995876158</v>
      </c>
      <c r="AB102" s="74">
        <f t="shared" si="154"/>
        <v>97.019999963701451</v>
      </c>
      <c r="AC102" s="74">
        <f t="shared" si="154"/>
        <v>124.73999992880491</v>
      </c>
      <c r="AD102" s="74">
        <f t="shared" si="154"/>
        <v>126.05308827782353</v>
      </c>
      <c r="AE102" s="74">
        <f t="shared" si="154"/>
        <v>131.31739255907982</v>
      </c>
      <c r="AF102" s="74">
        <f t="shared" si="154"/>
        <v>125.36198700986765</v>
      </c>
      <c r="AG102" s="74">
        <f t="shared" ref="AG102" si="155">AG$82*AG90</f>
        <v>118.74398288772323</v>
      </c>
      <c r="AH102" s="74">
        <f t="shared" ref="AH102:BL102" si="156">AG102*(1+AH$85)</f>
        <v>122.54379034013039</v>
      </c>
      <c r="AI102" s="74">
        <f t="shared" si="156"/>
        <v>126.46519163101456</v>
      </c>
      <c r="AJ102" s="74">
        <f t="shared" si="156"/>
        <v>130.51207776320703</v>
      </c>
      <c r="AK102" s="74">
        <f>AJ102*(1+AK$85)</f>
        <v>134.68846425162965</v>
      </c>
      <c r="AL102" s="74">
        <f t="shared" si="156"/>
        <v>138.9984951076818</v>
      </c>
      <c r="AM102" s="74">
        <f t="shared" si="156"/>
        <v>143.44644695112763</v>
      </c>
      <c r="AN102" s="74">
        <f t="shared" si="156"/>
        <v>148.03673325356371</v>
      </c>
      <c r="AO102" s="74">
        <f t="shared" si="156"/>
        <v>152.77390871767776</v>
      </c>
      <c r="AP102" s="74">
        <f t="shared" si="156"/>
        <v>157.66267379664345</v>
      </c>
      <c r="AQ102" s="74">
        <f t="shared" si="156"/>
        <v>162.70787935813604</v>
      </c>
      <c r="AR102" s="74">
        <f t="shared" si="156"/>
        <v>167.91453149759639</v>
      </c>
      <c r="AS102" s="74">
        <f t="shared" si="156"/>
        <v>173.28779650551948</v>
      </c>
      <c r="AT102" s="74">
        <f t="shared" si="156"/>
        <v>178.8330059936961</v>
      </c>
      <c r="AU102" s="74">
        <f t="shared" si="156"/>
        <v>184.55566218549438</v>
      </c>
      <c r="AV102" s="74">
        <f t="shared" si="156"/>
        <v>190.46144337543021</v>
      </c>
      <c r="AW102" s="74">
        <f t="shared" si="156"/>
        <v>196.55620956344399</v>
      </c>
      <c r="AX102" s="74">
        <f t="shared" si="156"/>
        <v>202.8460082694742</v>
      </c>
      <c r="AY102" s="74">
        <f t="shared" si="156"/>
        <v>209.33708053409737</v>
      </c>
      <c r="AZ102" s="74">
        <f t="shared" si="156"/>
        <v>216.03586711118848</v>
      </c>
      <c r="BA102" s="74">
        <f t="shared" si="156"/>
        <v>222.94901485874652</v>
      </c>
      <c r="BB102" s="74">
        <f t="shared" si="156"/>
        <v>230.08338333422643</v>
      </c>
      <c r="BC102" s="74">
        <f t="shared" si="156"/>
        <v>237.44605160092169</v>
      </c>
      <c r="BD102" s="74">
        <f t="shared" si="156"/>
        <v>245.0443252521512</v>
      </c>
      <c r="BE102" s="74">
        <f t="shared" si="156"/>
        <v>252.88574366022004</v>
      </c>
      <c r="BF102" s="74">
        <f t="shared" si="156"/>
        <v>260.9780874573471</v>
      </c>
      <c r="BG102" s="74">
        <f t="shared" si="156"/>
        <v>269.32938625598223</v>
      </c>
      <c r="BH102" s="74">
        <f t="shared" si="156"/>
        <v>277.94792661617367</v>
      </c>
      <c r="BI102" s="74">
        <f t="shared" si="156"/>
        <v>286.84226026789122</v>
      </c>
      <c r="BJ102" s="74">
        <f t="shared" si="156"/>
        <v>296.02121259646373</v>
      </c>
      <c r="BK102" s="74">
        <f t="shared" si="156"/>
        <v>305.49389139955059</v>
      </c>
      <c r="BL102" s="74">
        <f t="shared" si="156"/>
        <v>315.26969592433625</v>
      </c>
      <c r="BM102" s="74">
        <f t="shared" si="152"/>
        <v>325.35832619391499</v>
      </c>
      <c r="BN102" s="74">
        <f t="shared" si="152"/>
        <v>335.7697926321203</v>
      </c>
      <c r="BO102" s="74">
        <f t="shared" si="152"/>
        <v>346.51442599634817</v>
      </c>
      <c r="BP102" s="74">
        <f t="shared" si="152"/>
        <v>357.60288762823131</v>
      </c>
      <c r="BQ102" s="74">
        <f t="shared" si="152"/>
        <v>369.04618003233475</v>
      </c>
      <c r="BR102" s="74">
        <f t="shared" si="152"/>
        <v>380.85565779336946</v>
      </c>
      <c r="BS102" s="74">
        <f t="shared" si="152"/>
        <v>393.04303884275731</v>
      </c>
      <c r="BT102" s="74">
        <f t="shared" si="152"/>
        <v>405.62041608572554</v>
      </c>
      <c r="BU102" s="74">
        <f t="shared" si="152"/>
        <v>418.60026940046879</v>
      </c>
      <c r="BV102" s="74">
        <f t="shared" si="152"/>
        <v>431.99547802128382</v>
      </c>
      <c r="BW102" s="74">
        <f t="shared" si="152"/>
        <v>445.81933331796489</v>
      </c>
      <c r="BX102" s="74">
        <f t="shared" si="152"/>
        <v>460.08555198413978</v>
      </c>
      <c r="BY102" s="74">
        <f t="shared" si="152"/>
        <v>474.80828964763225</v>
      </c>
      <c r="BZ102" s="74">
        <f t="shared" si="152"/>
        <v>490.00215491635652</v>
      </c>
      <c r="CA102" s="74">
        <f t="shared" si="152"/>
        <v>505.68222387367996</v>
      </c>
      <c r="CB102" s="74">
        <f t="shared" si="152"/>
        <v>521.86405503763774</v>
      </c>
      <c r="CC102" s="74">
        <f t="shared" si="152"/>
        <v>538.5637047988422</v>
      </c>
      <c r="CD102" s="74">
        <f t="shared" si="152"/>
        <v>555.79774335240518</v>
      </c>
      <c r="CE102" s="74">
        <f t="shared" si="152"/>
        <v>573.58327113968221</v>
      </c>
      <c r="CF102" s="74">
        <f t="shared" si="152"/>
        <v>591.93793581615205</v>
      </c>
      <c r="CG102" s="74">
        <f t="shared" si="152"/>
        <v>610.87994976226889</v>
      </c>
      <c r="CH102" s="74">
        <f t="shared" si="152"/>
        <v>630.42810815466146</v>
      </c>
      <c r="CI102" s="74">
        <f t="shared" si="152"/>
        <v>650.6018076156106</v>
      </c>
      <c r="CJ102" s="74">
        <f t="shared" si="152"/>
        <v>671.42106545931017</v>
      </c>
      <c r="CK102" s="74">
        <f t="shared" si="152"/>
        <v>692.90653955400808</v>
      </c>
      <c r="CL102" s="74">
        <f t="shared" si="152"/>
        <v>715.07954881973637</v>
      </c>
      <c r="CM102" s="74">
        <f t="shared" si="152"/>
        <v>737.96209438196797</v>
      </c>
      <c r="CN102" s="74">
        <f t="shared" si="152"/>
        <v>761.57688140219102</v>
      </c>
      <c r="CO102" s="74">
        <f t="shared" si="152"/>
        <v>785.94734160706116</v>
      </c>
      <c r="CP102" s="74">
        <f t="shared" si="152"/>
        <v>811.09765653848717</v>
      </c>
      <c r="CQ102" s="74">
        <f t="shared" si="152"/>
        <v>837.05278154771884</v>
      </c>
      <c r="CR102" s="74">
        <f t="shared" si="152"/>
        <v>863.83847055724584</v>
      </c>
      <c r="CS102" s="74">
        <f t="shared" si="152"/>
        <v>891.48130161507777</v>
      </c>
      <c r="CT102" s="74">
        <f t="shared" si="152"/>
        <v>920.00870326676034</v>
      </c>
      <c r="CU102" s="74">
        <f t="shared" si="152"/>
        <v>949.44898177129664</v>
      </c>
      <c r="CV102" s="74">
        <f t="shared" si="152"/>
        <v>979.83134918797816</v>
      </c>
      <c r="CW102" s="74">
        <f t="shared" si="152"/>
        <v>1011.1859523619935</v>
      </c>
      <c r="CX102" s="74">
        <f t="shared" si="152"/>
        <v>1043.5439028375772</v>
      </c>
      <c r="CY102" s="74">
        <f t="shared" si="152"/>
        <v>1076.9373077283797</v>
      </c>
      <c r="CZ102" s="74">
        <f t="shared" si="152"/>
        <v>1111.3993015756878</v>
      </c>
      <c r="DA102" s="74">
        <f t="shared" si="152"/>
        <v>1146.9640792261098</v>
      </c>
      <c r="DB102" s="74">
        <f t="shared" si="152"/>
        <v>1183.6669297613453</v>
      </c>
      <c r="DC102" s="74">
        <f t="shared" si="152"/>
        <v>1221.5442715137083</v>
      </c>
      <c r="DD102" s="74">
        <f t="shared" si="152"/>
        <v>1260.6336882021469</v>
      </c>
      <c r="DE102" s="74">
        <f t="shared" si="152"/>
        <v>1300.9739662246157</v>
      </c>
      <c r="DF102" s="74">
        <f t="shared" si="152"/>
        <v>1342.6051331438034</v>
      </c>
      <c r="DG102" s="74">
        <f t="shared" si="152"/>
        <v>1385.5684974044052</v>
      </c>
      <c r="DH102" s="74">
        <f t="shared" si="152"/>
        <v>1429.9066893213462</v>
      </c>
      <c r="DI102" s="74">
        <f t="shared" si="152"/>
        <v>1475.6637033796294</v>
      </c>
      <c r="DJ102" s="74">
        <f t="shared" si="152"/>
        <v>1522.8849418877776</v>
      </c>
    </row>
    <row r="103" spans="2:114" x14ac:dyDescent="0.2">
      <c r="B103" s="236" t="str">
        <f t="shared" si="153"/>
        <v>Chemical</v>
      </c>
      <c r="C103" s="65" t="s">
        <v>2</v>
      </c>
      <c r="D103" s="74">
        <f t="shared" ref="D103:AF103" si="157">D$82*D91</f>
        <v>8.2980721727187117</v>
      </c>
      <c r="E103" s="74">
        <f t="shared" si="157"/>
        <v>8.5452154924474204</v>
      </c>
      <c r="F103" s="74">
        <f t="shared" si="157"/>
        <v>8.6741167557248158</v>
      </c>
      <c r="G103" s="74">
        <f t="shared" si="157"/>
        <v>8.8282504867101075</v>
      </c>
      <c r="H103" s="74">
        <f t="shared" si="157"/>
        <v>8.9599999850916898</v>
      </c>
      <c r="I103" s="74">
        <f t="shared" si="157"/>
        <v>10.45757574266745</v>
      </c>
      <c r="J103" s="74">
        <f t="shared" si="157"/>
        <v>10.858749985091691</v>
      </c>
      <c r="K103" s="74">
        <f t="shared" si="157"/>
        <v>11.823225791543305</v>
      </c>
      <c r="L103" s="74">
        <f t="shared" si="157"/>
        <v>11.582666651758357</v>
      </c>
      <c r="M103" s="74">
        <f t="shared" si="157"/>
        <v>13.869655157505484</v>
      </c>
      <c r="N103" s="74">
        <f t="shared" si="157"/>
        <v>13.174999985091691</v>
      </c>
      <c r="O103" s="74">
        <f t="shared" si="157"/>
        <v>14.103703688545584</v>
      </c>
      <c r="P103" s="74">
        <f t="shared" si="157"/>
        <v>16.843076907668994</v>
      </c>
      <c r="Q103" s="74">
        <f t="shared" si="157"/>
        <v>19.515999984342255</v>
      </c>
      <c r="R103" s="74">
        <f t="shared" si="157"/>
        <v>21.221666650759115</v>
      </c>
      <c r="S103" s="74">
        <f t="shared" si="157"/>
        <v>22.454782592538283</v>
      </c>
      <c r="T103" s="74">
        <f t="shared" si="157"/>
        <v>23.908181777579099</v>
      </c>
      <c r="U103" s="74">
        <f t="shared" si="157"/>
        <v>24.139999954856581</v>
      </c>
      <c r="V103" s="74">
        <f t="shared" si="157"/>
        <v>22.490999954844039</v>
      </c>
      <c r="W103" s="74">
        <f t="shared" si="157"/>
        <v>22.672631529531881</v>
      </c>
      <c r="X103" s="74">
        <f t="shared" si="157"/>
        <v>25.386666591891359</v>
      </c>
      <c r="Y103" s="74">
        <f t="shared" si="157"/>
        <v>27.299999958705079</v>
      </c>
      <c r="Z103" s="74">
        <f t="shared" si="157"/>
        <v>25.619999967851982</v>
      </c>
      <c r="AA103" s="74">
        <f t="shared" si="157"/>
        <v>25.61999999125246</v>
      </c>
      <c r="AB103" s="74">
        <f t="shared" si="157"/>
        <v>20.579999992300309</v>
      </c>
      <c r="AC103" s="74">
        <f t="shared" si="157"/>
        <v>26.459999984898012</v>
      </c>
      <c r="AD103" s="74">
        <f t="shared" si="157"/>
        <v>26.738533877114087</v>
      </c>
      <c r="AE103" s="74">
        <f t="shared" si="157"/>
        <v>27.855204482229052</v>
      </c>
      <c r="AF103" s="74">
        <f t="shared" si="157"/>
        <v>26.591936638456776</v>
      </c>
      <c r="AG103" s="74">
        <f t="shared" ref="AG103" si="158">AG$82*AG91</f>
        <v>25.188117582244324</v>
      </c>
      <c r="AH103" s="74">
        <f t="shared" ref="AH103:BL103" si="159">AG103*(1+AH$85)</f>
        <v>25.994137344876144</v>
      </c>
      <c r="AI103" s="74">
        <f t="shared" si="159"/>
        <v>26.825949739912183</v>
      </c>
      <c r="AJ103" s="74">
        <f t="shared" si="159"/>
        <v>27.684380131589375</v>
      </c>
      <c r="AK103" s="74">
        <f t="shared" si="159"/>
        <v>28.570280295800234</v>
      </c>
      <c r="AL103" s="74">
        <f t="shared" si="159"/>
        <v>29.484529265265842</v>
      </c>
      <c r="AM103" s="74">
        <f t="shared" si="159"/>
        <v>30.42803420175435</v>
      </c>
      <c r="AN103" s="74">
        <f t="shared" si="159"/>
        <v>31.401731296210489</v>
      </c>
      <c r="AO103" s="74">
        <f t="shared" si="159"/>
        <v>32.406586697689228</v>
      </c>
      <c r="AP103" s="74">
        <f t="shared" si="159"/>
        <v>33.443597472015284</v>
      </c>
      <c r="AQ103" s="74">
        <f t="shared" si="159"/>
        <v>34.513792591119774</v>
      </c>
      <c r="AR103" s="74">
        <f t="shared" si="159"/>
        <v>35.61823395403561</v>
      </c>
      <c r="AS103" s="74">
        <f t="shared" si="159"/>
        <v>36.75801744056475</v>
      </c>
      <c r="AT103" s="74">
        <f t="shared" si="159"/>
        <v>37.934273998662825</v>
      </c>
      <c r="AU103" s="74">
        <f t="shared" si="159"/>
        <v>39.148170766620034</v>
      </c>
      <c r="AV103" s="74">
        <f t="shared" si="159"/>
        <v>40.400912231151878</v>
      </c>
      <c r="AW103" s="74">
        <f t="shared" si="159"/>
        <v>41.69374142254874</v>
      </c>
      <c r="AX103" s="74">
        <f t="shared" si="159"/>
        <v>43.027941148070298</v>
      </c>
      <c r="AY103" s="74">
        <f t="shared" si="159"/>
        <v>44.404835264808547</v>
      </c>
      <c r="AZ103" s="74">
        <f t="shared" si="159"/>
        <v>45.82578999328242</v>
      </c>
      <c r="BA103" s="74">
        <f t="shared" si="159"/>
        <v>47.292215273067455</v>
      </c>
      <c r="BB103" s="74">
        <f t="shared" si="159"/>
        <v>48.805566161805615</v>
      </c>
      <c r="BC103" s="74">
        <f t="shared" si="159"/>
        <v>50.367344278983396</v>
      </c>
      <c r="BD103" s="74">
        <f t="shared" si="159"/>
        <v>51.979099295910864</v>
      </c>
      <c r="BE103" s="74">
        <f t="shared" si="159"/>
        <v>53.64243047338001</v>
      </c>
      <c r="BF103" s="74">
        <f t="shared" si="159"/>
        <v>55.358988248528171</v>
      </c>
      <c r="BG103" s="74">
        <f t="shared" si="159"/>
        <v>57.130475872481071</v>
      </c>
      <c r="BH103" s="74">
        <f t="shared" si="159"/>
        <v>58.958651100400466</v>
      </c>
      <c r="BI103" s="74">
        <f t="shared" si="159"/>
        <v>60.845327935613284</v>
      </c>
      <c r="BJ103" s="74">
        <f t="shared" si="159"/>
        <v>62.792378429552912</v>
      </c>
      <c r="BK103" s="74">
        <f t="shared" si="159"/>
        <v>64.801734539298607</v>
      </c>
      <c r="BL103" s="74">
        <f t="shared" si="159"/>
        <v>66.87539004455617</v>
      </c>
      <c r="BM103" s="74">
        <f t="shared" si="152"/>
        <v>69.015402525981969</v>
      </c>
      <c r="BN103" s="74">
        <f t="shared" si="152"/>
        <v>71.223895406813398</v>
      </c>
      <c r="BO103" s="74">
        <f t="shared" si="152"/>
        <v>73.503060059831427</v>
      </c>
      <c r="BP103" s="74">
        <f t="shared" si="152"/>
        <v>75.855157981746032</v>
      </c>
      <c r="BQ103" s="74">
        <f t="shared" si="152"/>
        <v>78.282523037161909</v>
      </c>
      <c r="BR103" s="74">
        <f t="shared" si="152"/>
        <v>80.787563774351085</v>
      </c>
      <c r="BS103" s="74">
        <f t="shared" si="152"/>
        <v>83.372765815130322</v>
      </c>
      <c r="BT103" s="74">
        <f t="shared" si="152"/>
        <v>86.040694321214488</v>
      </c>
      <c r="BU103" s="74">
        <f t="shared" si="152"/>
        <v>88.793996539493349</v>
      </c>
      <c r="BV103" s="74">
        <f t="shared" si="152"/>
        <v>91.635404428757141</v>
      </c>
      <c r="BW103" s="74">
        <f t="shared" si="152"/>
        <v>94.567737370477374</v>
      </c>
      <c r="BX103" s="74">
        <f t="shared" si="152"/>
        <v>97.593904966332659</v>
      </c>
      <c r="BY103" s="74">
        <f t="shared" si="152"/>
        <v>100.71690992525531</v>
      </c>
      <c r="BZ103" s="74">
        <f t="shared" si="152"/>
        <v>103.93985104286348</v>
      </c>
      <c r="CA103" s="74">
        <f t="shared" si="152"/>
        <v>107.26592627623512</v>
      </c>
      <c r="CB103" s="74">
        <f t="shared" si="152"/>
        <v>110.69843591707465</v>
      </c>
      <c r="CC103" s="74">
        <f t="shared" si="152"/>
        <v>114.24078586642104</v>
      </c>
      <c r="CD103" s="74">
        <f t="shared" si="152"/>
        <v>117.89649101414651</v>
      </c>
      <c r="CE103" s="74">
        <f t="shared" si="152"/>
        <v>121.6691787265992</v>
      </c>
      <c r="CF103" s="74">
        <f t="shared" si="152"/>
        <v>125.56259244585037</v>
      </c>
      <c r="CG103" s="74">
        <f t="shared" si="152"/>
        <v>129.58059540411759</v>
      </c>
      <c r="CH103" s="74">
        <f t="shared" si="152"/>
        <v>133.72717445704936</v>
      </c>
      <c r="CI103" s="74">
        <f t="shared" si="152"/>
        <v>138.00644403967493</v>
      </c>
      <c r="CJ103" s="74">
        <f t="shared" si="152"/>
        <v>142.42265024894454</v>
      </c>
      <c r="CK103" s="74">
        <f t="shared" si="152"/>
        <v>146.98017505691075</v>
      </c>
      <c r="CL103" s="74">
        <f t="shared" si="152"/>
        <v>151.68354065873191</v>
      </c>
      <c r="CM103" s="74">
        <f t="shared" si="152"/>
        <v>156.53741395981135</v>
      </c>
      <c r="CN103" s="74">
        <f t="shared" si="152"/>
        <v>161.54661120652531</v>
      </c>
      <c r="CO103" s="74">
        <f t="shared" si="152"/>
        <v>166.71610276513414</v>
      </c>
      <c r="CP103" s="74">
        <f t="shared" si="152"/>
        <v>172.05101805361844</v>
      </c>
      <c r="CQ103" s="74">
        <f t="shared" si="152"/>
        <v>177.55665063133424</v>
      </c>
      <c r="CR103" s="74">
        <f t="shared" si="152"/>
        <v>183.23846345153694</v>
      </c>
      <c r="CS103" s="74">
        <f t="shared" si="152"/>
        <v>189.10209428198613</v>
      </c>
      <c r="CT103" s="74">
        <f t="shared" si="152"/>
        <v>195.15336129900967</v>
      </c>
      <c r="CU103" s="74">
        <f t="shared" si="152"/>
        <v>201.39826886057799</v>
      </c>
      <c r="CV103" s="74">
        <f t="shared" si="152"/>
        <v>207.8430134641165</v>
      </c>
      <c r="CW103" s="74">
        <f t="shared" si="152"/>
        <v>214.49398989496822</v>
      </c>
      <c r="CX103" s="74">
        <f t="shared" si="152"/>
        <v>221.35779757160722</v>
      </c>
      <c r="CY103" s="74">
        <f t="shared" si="152"/>
        <v>228.44124709389865</v>
      </c>
      <c r="CZ103" s="74">
        <f t="shared" si="152"/>
        <v>235.75136700090343</v>
      </c>
      <c r="DA103" s="74">
        <f t="shared" si="152"/>
        <v>243.29541074493235</v>
      </c>
      <c r="DB103" s="74">
        <f t="shared" si="152"/>
        <v>251.08086388877021</v>
      </c>
      <c r="DC103" s="74">
        <f t="shared" si="152"/>
        <v>259.11545153321089</v>
      </c>
      <c r="DD103" s="74">
        <f t="shared" si="152"/>
        <v>267.40714598227362</v>
      </c>
      <c r="DE103" s="74">
        <f t="shared" si="152"/>
        <v>275.96417465370638</v>
      </c>
      <c r="DF103" s="74">
        <f t="shared" si="152"/>
        <v>284.79502824262499</v>
      </c>
      <c r="DG103" s="74">
        <f t="shared" si="152"/>
        <v>293.908469146389</v>
      </c>
      <c r="DH103" s="74">
        <f t="shared" si="152"/>
        <v>303.31354015907345</v>
      </c>
      <c r="DI103" s="74">
        <f t="shared" si="152"/>
        <v>313.01957344416383</v>
      </c>
      <c r="DJ103" s="74">
        <f t="shared" si="152"/>
        <v>323.03619979437707</v>
      </c>
    </row>
    <row r="104" spans="2:114" x14ac:dyDescent="0.2">
      <c r="B104" s="236" t="str">
        <f t="shared" si="153"/>
        <v>Investement</v>
      </c>
      <c r="C104" s="65" t="s">
        <v>2</v>
      </c>
      <c r="D104" s="74">
        <f t="shared" ref="D104:AF104" si="160">D$82*D92</f>
        <v>5.9271944090847937</v>
      </c>
      <c r="E104" s="74">
        <f t="shared" si="160"/>
        <v>6.1037253517481576</v>
      </c>
      <c r="F104" s="74">
        <f t="shared" si="160"/>
        <v>6.1957976826605821</v>
      </c>
      <c r="G104" s="74">
        <f t="shared" si="160"/>
        <v>6.3058932047929339</v>
      </c>
      <c r="H104" s="74">
        <f t="shared" si="160"/>
        <v>6.3999999893512065</v>
      </c>
      <c r="I104" s="74">
        <f t="shared" si="160"/>
        <v>7.4696969590481777</v>
      </c>
      <c r="J104" s="74">
        <f t="shared" si="160"/>
        <v>7.7562499893512076</v>
      </c>
      <c r="K104" s="74">
        <f t="shared" si="160"/>
        <v>8.4451612796737887</v>
      </c>
      <c r="L104" s="74">
        <f t="shared" si="160"/>
        <v>8.2733333226845414</v>
      </c>
      <c r="M104" s="74">
        <f t="shared" si="160"/>
        <v>9.906896541075346</v>
      </c>
      <c r="N104" s="74">
        <f t="shared" si="160"/>
        <v>9.4107142750654926</v>
      </c>
      <c r="O104" s="74">
        <f t="shared" si="160"/>
        <v>10.074074063246846</v>
      </c>
      <c r="P104" s="74">
        <f t="shared" si="160"/>
        <v>12.030769219763567</v>
      </c>
      <c r="Q104" s="74">
        <f t="shared" si="160"/>
        <v>13.939999988815897</v>
      </c>
      <c r="R104" s="74">
        <f t="shared" si="160"/>
        <v>15.158333321970796</v>
      </c>
      <c r="S104" s="74">
        <f t="shared" si="160"/>
        <v>16.03913042324163</v>
      </c>
      <c r="T104" s="74">
        <f t="shared" si="160"/>
        <v>17.077272698270786</v>
      </c>
      <c r="U104" s="74">
        <f t="shared" si="160"/>
        <v>17.242857110611844</v>
      </c>
      <c r="V104" s="74">
        <f t="shared" si="160"/>
        <v>16.064999967745742</v>
      </c>
      <c r="W104" s="74">
        <f t="shared" si="160"/>
        <v>16.194736806808486</v>
      </c>
      <c r="X104" s="74">
        <f t="shared" si="160"/>
        <v>18.133333279922397</v>
      </c>
      <c r="Y104" s="74">
        <f t="shared" si="160"/>
        <v>19.499999970503627</v>
      </c>
      <c r="Z104" s="74">
        <f t="shared" si="160"/>
        <v>18.299999977037128</v>
      </c>
      <c r="AA104" s="74">
        <f t="shared" si="160"/>
        <v>18.299999993751754</v>
      </c>
      <c r="AB104" s="74">
        <f t="shared" si="160"/>
        <v>14.699999994500221</v>
      </c>
      <c r="AC104" s="74">
        <f t="shared" si="160"/>
        <v>18.899999989212866</v>
      </c>
      <c r="AD104" s="74">
        <f t="shared" si="160"/>
        <v>19.098952769367202</v>
      </c>
      <c r="AE104" s="74">
        <f t="shared" si="160"/>
        <v>19.896574630163609</v>
      </c>
      <c r="AF104" s="74">
        <f t="shared" si="160"/>
        <v>18.994240456040554</v>
      </c>
      <c r="AG104" s="74">
        <f t="shared" ref="AG104" si="161">AG$82*AG92</f>
        <v>17.991512558745946</v>
      </c>
      <c r="AH104" s="74">
        <f t="shared" ref="AH104:BL104" si="162">AG104*(1+AH$85)</f>
        <v>18.567240960625817</v>
      </c>
      <c r="AI104" s="74">
        <f t="shared" si="162"/>
        <v>19.161392671365842</v>
      </c>
      <c r="AJ104" s="74">
        <f t="shared" si="162"/>
        <v>19.774557236849549</v>
      </c>
      <c r="AK104" s="74">
        <f t="shared" si="162"/>
        <v>20.407343068428737</v>
      </c>
      <c r="AL104" s="74">
        <f t="shared" si="162"/>
        <v>21.060378046618457</v>
      </c>
      <c r="AM104" s="74">
        <f t="shared" si="162"/>
        <v>21.734310144110246</v>
      </c>
      <c r="AN104" s="74">
        <f t="shared" si="162"/>
        <v>22.429808068721776</v>
      </c>
      <c r="AO104" s="74">
        <f t="shared" si="162"/>
        <v>23.147561926920872</v>
      </c>
      <c r="AP104" s="74">
        <f t="shared" si="162"/>
        <v>23.888283908582341</v>
      </c>
      <c r="AQ104" s="74">
        <f t="shared" si="162"/>
        <v>24.652708993656976</v>
      </c>
      <c r="AR104" s="74">
        <f t="shared" si="162"/>
        <v>25.441595681454</v>
      </c>
      <c r="AS104" s="74">
        <f t="shared" si="162"/>
        <v>26.255726743260528</v>
      </c>
      <c r="AT104" s="74">
        <f t="shared" si="162"/>
        <v>27.095909999044867</v>
      </c>
      <c r="AU104" s="74">
        <f t="shared" si="162"/>
        <v>27.962979119014303</v>
      </c>
      <c r="AV104" s="74">
        <f t="shared" si="162"/>
        <v>28.857794450822762</v>
      </c>
      <c r="AW104" s="74">
        <f t="shared" si="162"/>
        <v>29.781243873249093</v>
      </c>
      <c r="AX104" s="74">
        <f t="shared" si="162"/>
        <v>30.734243677193064</v>
      </c>
      <c r="AY104" s="74">
        <f t="shared" si="162"/>
        <v>31.717739474863244</v>
      </c>
      <c r="AZ104" s="74">
        <f t="shared" si="162"/>
        <v>32.732707138058871</v>
      </c>
      <c r="BA104" s="74">
        <f t="shared" si="162"/>
        <v>33.780153766476758</v>
      </c>
      <c r="BB104" s="74">
        <f t="shared" si="162"/>
        <v>34.861118687004016</v>
      </c>
      <c r="BC104" s="74">
        <f t="shared" si="162"/>
        <v>35.976674484988145</v>
      </c>
      <c r="BD104" s="74">
        <f t="shared" si="162"/>
        <v>37.127928068507764</v>
      </c>
      <c r="BE104" s="74">
        <f t="shared" si="162"/>
        <v>38.316021766700011</v>
      </c>
      <c r="BF104" s="74">
        <f t="shared" si="162"/>
        <v>39.542134463234412</v>
      </c>
      <c r="BG104" s="74">
        <f t="shared" si="162"/>
        <v>40.807482766057916</v>
      </c>
      <c r="BH104" s="74">
        <f t="shared" si="162"/>
        <v>42.113322214571774</v>
      </c>
      <c r="BI104" s="74">
        <f t="shared" si="162"/>
        <v>43.46094852543807</v>
      </c>
      <c r="BJ104" s="74">
        <f t="shared" si="162"/>
        <v>44.851698878252087</v>
      </c>
      <c r="BK104" s="74">
        <f t="shared" si="162"/>
        <v>46.286953242356155</v>
      </c>
      <c r="BL104" s="74">
        <f t="shared" si="162"/>
        <v>47.768135746111554</v>
      </c>
      <c r="BM104" s="74">
        <f t="shared" si="152"/>
        <v>49.296716089987122</v>
      </c>
      <c r="BN104" s="74">
        <f t="shared" si="152"/>
        <v>50.874211004866709</v>
      </c>
      <c r="BO104" s="74">
        <f t="shared" si="152"/>
        <v>52.502185757022446</v>
      </c>
      <c r="BP104" s="74">
        <f t="shared" si="152"/>
        <v>54.182255701247165</v>
      </c>
      <c r="BQ104" s="74">
        <f t="shared" si="152"/>
        <v>55.916087883687076</v>
      </c>
      <c r="BR104" s="74">
        <f t="shared" si="152"/>
        <v>57.705402695965063</v>
      </c>
      <c r="BS104" s="74">
        <f t="shared" si="152"/>
        <v>59.551975582235947</v>
      </c>
      <c r="BT104" s="74">
        <f t="shared" si="152"/>
        <v>61.4576388008675</v>
      </c>
      <c r="BU104" s="74">
        <f t="shared" si="152"/>
        <v>63.424283242495264</v>
      </c>
      <c r="BV104" s="74">
        <f t="shared" si="152"/>
        <v>65.453860306255109</v>
      </c>
      <c r="BW104" s="74">
        <f t="shared" si="152"/>
        <v>67.54838383605528</v>
      </c>
      <c r="BX104" s="74">
        <f t="shared" si="152"/>
        <v>69.70993211880905</v>
      </c>
      <c r="BY104" s="74">
        <f t="shared" si="152"/>
        <v>71.940649946610947</v>
      </c>
      <c r="BZ104" s="74">
        <f t="shared" si="152"/>
        <v>74.242750744902494</v>
      </c>
      <c r="CA104" s="74">
        <f t="shared" si="152"/>
        <v>76.618518768739378</v>
      </c>
      <c r="CB104" s="74">
        <f t="shared" si="152"/>
        <v>79.070311369339038</v>
      </c>
      <c r="CC104" s="74">
        <f t="shared" si="152"/>
        <v>81.600561333157884</v>
      </c>
      <c r="CD104" s="74">
        <f t="shared" si="152"/>
        <v>84.211779295818943</v>
      </c>
      <c r="CE104" s="74">
        <f t="shared" si="152"/>
        <v>86.906556233285144</v>
      </c>
      <c r="CF104" s="74">
        <f t="shared" si="152"/>
        <v>89.687566032750269</v>
      </c>
      <c r="CG104" s="74">
        <f t="shared" si="152"/>
        <v>92.557568145798285</v>
      </c>
      <c r="CH104" s="74">
        <f t="shared" si="152"/>
        <v>95.519410326463827</v>
      </c>
      <c r="CI104" s="74">
        <f t="shared" si="152"/>
        <v>98.57603145691067</v>
      </c>
      <c r="CJ104" s="74">
        <f t="shared" si="152"/>
        <v>101.73046446353182</v>
      </c>
      <c r="CK104" s="74">
        <f t="shared" si="152"/>
        <v>104.98583932636484</v>
      </c>
      <c r="CL104" s="74">
        <f t="shared" si="152"/>
        <v>108.34538618480852</v>
      </c>
      <c r="CM104" s="74">
        <f t="shared" si="152"/>
        <v>111.81243854272239</v>
      </c>
      <c r="CN104" s="74">
        <f t="shared" si="152"/>
        <v>115.39043657608951</v>
      </c>
      <c r="CO104" s="74">
        <f t="shared" si="152"/>
        <v>119.08293054652438</v>
      </c>
      <c r="CP104" s="74">
        <f t="shared" si="152"/>
        <v>122.89358432401316</v>
      </c>
      <c r="CQ104" s="74">
        <f t="shared" si="152"/>
        <v>126.82617902238158</v>
      </c>
      <c r="CR104" s="74">
        <f t="shared" si="152"/>
        <v>130.88461675109781</v>
      </c>
      <c r="CS104" s="74">
        <f t="shared" si="152"/>
        <v>135.07292448713295</v>
      </c>
      <c r="CT104" s="74">
        <f t="shared" si="152"/>
        <v>139.39525807072121</v>
      </c>
      <c r="CU104" s="74">
        <f t="shared" si="152"/>
        <v>143.8559063289843</v>
      </c>
      <c r="CV104" s="74">
        <f t="shared" si="152"/>
        <v>148.45929533151181</v>
      </c>
      <c r="CW104" s="74">
        <f t="shared" si="152"/>
        <v>153.2099927821202</v>
      </c>
      <c r="CX104" s="74">
        <f t="shared" si="152"/>
        <v>158.11271255114804</v>
      </c>
      <c r="CY104" s="74">
        <f t="shared" si="152"/>
        <v>163.17231935278477</v>
      </c>
      <c r="CZ104" s="74">
        <f t="shared" si="152"/>
        <v>168.39383357207387</v>
      </c>
      <c r="DA104" s="74">
        <f t="shared" si="152"/>
        <v>173.78243624638023</v>
      </c>
      <c r="DB104" s="74">
        <f t="shared" si="152"/>
        <v>179.3434742062644</v>
      </c>
      <c r="DC104" s="74">
        <f t="shared" si="152"/>
        <v>185.08246538086487</v>
      </c>
      <c r="DD104" s="74">
        <f t="shared" si="152"/>
        <v>191.00510427305255</v>
      </c>
      <c r="DE104" s="74">
        <f t="shared" si="152"/>
        <v>197.11726760979025</v>
      </c>
      <c r="DF104" s="74">
        <f t="shared" si="152"/>
        <v>203.42502017330355</v>
      </c>
      <c r="DG104" s="74">
        <f t="shared" si="152"/>
        <v>209.93462081884928</v>
      </c>
      <c r="DH104" s="74">
        <f t="shared" si="152"/>
        <v>216.65252868505246</v>
      </c>
      <c r="DI104" s="74">
        <f t="shared" si="152"/>
        <v>223.58540960297415</v>
      </c>
      <c r="DJ104" s="74">
        <f t="shared" si="152"/>
        <v>230.74014271026934</v>
      </c>
    </row>
    <row r="105" spans="2:114" x14ac:dyDescent="0.2">
      <c r="B105" s="236" t="str">
        <f t="shared" si="153"/>
        <v>Electrical</v>
      </c>
      <c r="C105" s="65" t="s">
        <v>2</v>
      </c>
      <c r="D105" s="74">
        <f t="shared" ref="D105:AF105" si="163">D$82*D93</f>
        <v>3.5563166454508757</v>
      </c>
      <c r="E105" s="74">
        <f t="shared" si="163"/>
        <v>3.6622352110488943</v>
      </c>
      <c r="F105" s="74">
        <f t="shared" si="163"/>
        <v>3.7174786095963488</v>
      </c>
      <c r="G105" s="74">
        <f t="shared" si="163"/>
        <v>3.7835359228757599</v>
      </c>
      <c r="H105" s="74">
        <f t="shared" si="163"/>
        <v>3.8399999936107236</v>
      </c>
      <c r="I105" s="74">
        <f t="shared" si="163"/>
        <v>4.4818181754289057</v>
      </c>
      <c r="J105" s="74">
        <f t="shared" si="163"/>
        <v>4.6537499936107238</v>
      </c>
      <c r="K105" s="74">
        <f t="shared" si="163"/>
        <v>5.067096767804272</v>
      </c>
      <c r="L105" s="74">
        <f t="shared" si="163"/>
        <v>4.9639999936107237</v>
      </c>
      <c r="M105" s="74">
        <f t="shared" si="163"/>
        <v>5.9441379246452071</v>
      </c>
      <c r="N105" s="74">
        <f t="shared" si="163"/>
        <v>5.6464285650392956</v>
      </c>
      <c r="O105" s="74">
        <f t="shared" si="163"/>
        <v>6.0444444379481066</v>
      </c>
      <c r="P105" s="74">
        <f t="shared" si="163"/>
        <v>7.2184615318581393</v>
      </c>
      <c r="Q105" s="74">
        <f t="shared" si="163"/>
        <v>8.3639999932895375</v>
      </c>
      <c r="R105" s="74">
        <f t="shared" si="163"/>
        <v>9.0949999931824763</v>
      </c>
      <c r="S105" s="74">
        <f t="shared" si="163"/>
        <v>9.6234782539449775</v>
      </c>
      <c r="T105" s="74">
        <f t="shared" si="163"/>
        <v>10.246363618962469</v>
      </c>
      <c r="U105" s="74">
        <f t="shared" si="163"/>
        <v>10.345714266367105</v>
      </c>
      <c r="V105" s="74">
        <f t="shared" si="163"/>
        <v>9.6389999806474442</v>
      </c>
      <c r="W105" s="74">
        <f t="shared" si="163"/>
        <v>9.7168420840850906</v>
      </c>
      <c r="X105" s="74">
        <f t="shared" si="163"/>
        <v>10.879999967953438</v>
      </c>
      <c r="Y105" s="74">
        <f t="shared" si="163"/>
        <v>11.699999982302176</v>
      </c>
      <c r="Z105" s="74">
        <f t="shared" si="163"/>
        <v>10.979999986222277</v>
      </c>
      <c r="AA105" s="74">
        <f t="shared" si="163"/>
        <v>10.979999996251053</v>
      </c>
      <c r="AB105" s="74">
        <f t="shared" si="163"/>
        <v>8.8199999967001315</v>
      </c>
      <c r="AC105" s="74">
        <f t="shared" si="163"/>
        <v>11.339999993527718</v>
      </c>
      <c r="AD105" s="74">
        <f t="shared" si="163"/>
        <v>11.45937166162032</v>
      </c>
      <c r="AE105" s="74">
        <f t="shared" si="163"/>
        <v>11.937944778098164</v>
      </c>
      <c r="AF105" s="74">
        <f t="shared" si="163"/>
        <v>11.396544273624331</v>
      </c>
      <c r="AG105" s="74">
        <f t="shared" ref="AG105" si="164">AG$82*AG93</f>
        <v>10.794907535247566</v>
      </c>
      <c r="AH105" s="74">
        <f t="shared" ref="AH105:BL105" si="165">AG105*(1+AH$85)</f>
        <v>11.140344576375488</v>
      </c>
      <c r="AI105" s="74">
        <f t="shared" si="165"/>
        <v>11.496835602819504</v>
      </c>
      <c r="AJ105" s="74">
        <f t="shared" si="165"/>
        <v>11.864734342109728</v>
      </c>
      <c r="AK105" s="74">
        <f t="shared" si="165"/>
        <v>12.244405841057239</v>
      </c>
      <c r="AL105" s="74">
        <f t="shared" si="165"/>
        <v>12.63622682797107</v>
      </c>
      <c r="AM105" s="74">
        <f t="shared" si="165"/>
        <v>13.040586086466146</v>
      </c>
      <c r="AN105" s="74">
        <f t="shared" si="165"/>
        <v>13.457884841233062</v>
      </c>
      <c r="AO105" s="74">
        <f t="shared" si="165"/>
        <v>13.88853715615252</v>
      </c>
      <c r="AP105" s="74">
        <f t="shared" si="165"/>
        <v>14.3329703451494</v>
      </c>
      <c r="AQ105" s="74">
        <f t="shared" si="165"/>
        <v>14.791625396194181</v>
      </c>
      <c r="AR105" s="74">
        <f t="shared" si="165"/>
        <v>15.264957408872396</v>
      </c>
      <c r="AS105" s="74">
        <f t="shared" si="165"/>
        <v>15.753436045956313</v>
      </c>
      <c r="AT105" s="74">
        <f t="shared" si="165"/>
        <v>16.257545999426917</v>
      </c>
      <c r="AU105" s="74">
        <f t="shared" si="165"/>
        <v>16.77778747140858</v>
      </c>
      <c r="AV105" s="74">
        <f t="shared" si="165"/>
        <v>17.314676670493654</v>
      </c>
      <c r="AW105" s="74">
        <f t="shared" si="165"/>
        <v>17.868746323949452</v>
      </c>
      <c r="AX105" s="74">
        <f t="shared" si="165"/>
        <v>18.440546206315833</v>
      </c>
      <c r="AY105" s="74">
        <f t="shared" si="165"/>
        <v>19.030643684917941</v>
      </c>
      <c r="AZ105" s="74">
        <f t="shared" si="165"/>
        <v>19.639624282835314</v>
      </c>
      <c r="BA105" s="74">
        <f t="shared" si="165"/>
        <v>20.268092259886043</v>
      </c>
      <c r="BB105" s="74">
        <f t="shared" si="165"/>
        <v>20.916671212202395</v>
      </c>
      <c r="BC105" s="74">
        <f t="shared" si="165"/>
        <v>21.586004690992873</v>
      </c>
      <c r="BD105" s="74">
        <f t="shared" si="165"/>
        <v>22.276756841104646</v>
      </c>
      <c r="BE105" s="74">
        <f t="shared" si="165"/>
        <v>22.989613060019995</v>
      </c>
      <c r="BF105" s="74">
        <f t="shared" si="165"/>
        <v>23.725280677940635</v>
      </c>
      <c r="BG105" s="74">
        <f t="shared" si="165"/>
        <v>24.484489659634736</v>
      </c>
      <c r="BH105" s="74">
        <f t="shared" si="165"/>
        <v>25.267993328743049</v>
      </c>
      <c r="BI105" s="74">
        <f t="shared" si="165"/>
        <v>26.076569115262828</v>
      </c>
      <c r="BJ105" s="74">
        <f t="shared" si="165"/>
        <v>26.911019326951241</v>
      </c>
      <c r="BK105" s="74">
        <f t="shared" si="165"/>
        <v>27.772171945413682</v>
      </c>
      <c r="BL105" s="74">
        <f t="shared" si="165"/>
        <v>28.66088144766692</v>
      </c>
      <c r="BM105" s="74">
        <f t="shared" si="152"/>
        <v>29.578029653992264</v>
      </c>
      <c r="BN105" s="74">
        <f t="shared" si="152"/>
        <v>30.524526602920016</v>
      </c>
      <c r="BO105" s="74">
        <f t="shared" si="152"/>
        <v>31.501311454213457</v>
      </c>
      <c r="BP105" s="74">
        <f t="shared" si="152"/>
        <v>32.50935342074829</v>
      </c>
      <c r="BQ105" s="74">
        <f t="shared" si="152"/>
        <v>33.549652730212237</v>
      </c>
      <c r="BR105" s="74">
        <f t="shared" si="152"/>
        <v>34.623241617579033</v>
      </c>
      <c r="BS105" s="74">
        <f t="shared" si="152"/>
        <v>35.731185349341565</v>
      </c>
      <c r="BT105" s="74">
        <f t="shared" si="152"/>
        <v>36.874583280520497</v>
      </c>
      <c r="BU105" s="74">
        <f t="shared" si="152"/>
        <v>38.054569945497157</v>
      </c>
      <c r="BV105" s="74">
        <f t="shared" si="152"/>
        <v>39.27231618375307</v>
      </c>
      <c r="BW105" s="74">
        <f t="shared" si="152"/>
        <v>40.529030301633171</v>
      </c>
      <c r="BX105" s="74">
        <f t="shared" si="152"/>
        <v>41.825959271285434</v>
      </c>
      <c r="BY105" s="74">
        <f t="shared" si="152"/>
        <v>43.164389967966571</v>
      </c>
      <c r="BZ105" s="74">
        <f t="shared" si="152"/>
        <v>44.545650446941501</v>
      </c>
      <c r="CA105" s="74">
        <f t="shared" si="152"/>
        <v>45.971111261243628</v>
      </c>
      <c r="CB105" s="74">
        <f t="shared" si="152"/>
        <v>47.442186821603428</v>
      </c>
      <c r="CC105" s="74">
        <f t="shared" si="152"/>
        <v>48.960336799894741</v>
      </c>
      <c r="CD105" s="74">
        <f t="shared" si="152"/>
        <v>50.527067577491373</v>
      </c>
      <c r="CE105" s="74">
        <f t="shared" si="152"/>
        <v>52.143933739971096</v>
      </c>
      <c r="CF105" s="74">
        <f t="shared" si="152"/>
        <v>53.812539619650174</v>
      </c>
      <c r="CG105" s="74">
        <f t="shared" si="152"/>
        <v>55.534540887478983</v>
      </c>
      <c r="CH105" s="74">
        <f t="shared" si="152"/>
        <v>57.311646195878311</v>
      </c>
      <c r="CI105" s="74">
        <f t="shared" si="152"/>
        <v>59.145618874146415</v>
      </c>
      <c r="CJ105" s="74">
        <f t="shared" si="152"/>
        <v>61.038278678119099</v>
      </c>
      <c r="CK105" s="74">
        <f t="shared" si="152"/>
        <v>62.991503595818912</v>
      </c>
      <c r="CL105" s="74">
        <f t="shared" si="152"/>
        <v>65.007231710885122</v>
      </c>
      <c r="CM105" s="74">
        <f t="shared" si="152"/>
        <v>67.087463125633448</v>
      </c>
      <c r="CN105" s="74">
        <f t="shared" si="152"/>
        <v>69.234261945653714</v>
      </c>
      <c r="CO105" s="74">
        <f t="shared" si="152"/>
        <v>71.449758327914637</v>
      </c>
      <c r="CP105" s="74">
        <f t="shared" si="152"/>
        <v>73.736150594407903</v>
      </c>
      <c r="CQ105" s="74">
        <f t="shared" si="152"/>
        <v>76.095707413428954</v>
      </c>
      <c r="CR105" s="74">
        <f t="shared" si="152"/>
        <v>78.530770050658688</v>
      </c>
      <c r="CS105" s="74">
        <f t="shared" si="152"/>
        <v>81.043754692279762</v>
      </c>
      <c r="CT105" s="74">
        <f t="shared" si="152"/>
        <v>83.637154842432722</v>
      </c>
      <c r="CU105" s="74">
        <f t="shared" si="152"/>
        <v>86.313543797390565</v>
      </c>
      <c r="CV105" s="74">
        <f t="shared" si="152"/>
        <v>89.075577198907069</v>
      </c>
      <c r="CW105" s="74">
        <f t="shared" si="152"/>
        <v>91.925995669272098</v>
      </c>
      <c r="CX105" s="74">
        <f t="shared" si="152"/>
        <v>94.867627530688807</v>
      </c>
      <c r="CY105" s="74">
        <f t="shared" si="152"/>
        <v>97.903391611670855</v>
      </c>
      <c r="CZ105" s="74">
        <f t="shared" si="152"/>
        <v>101.03630014324432</v>
      </c>
      <c r="DA105" s="74">
        <f t="shared" si="152"/>
        <v>104.26946174782815</v>
      </c>
      <c r="DB105" s="74">
        <f t="shared" si="152"/>
        <v>107.60608452375865</v>
      </c>
      <c r="DC105" s="74">
        <f t="shared" si="152"/>
        <v>111.04947922851893</v>
      </c>
      <c r="DD105" s="74">
        <f t="shared" si="152"/>
        <v>114.60306256383154</v>
      </c>
      <c r="DE105" s="74">
        <f t="shared" si="152"/>
        <v>118.27036056587416</v>
      </c>
      <c r="DF105" s="74">
        <f t="shared" si="152"/>
        <v>122.05501210398214</v>
      </c>
      <c r="DG105" s="74">
        <f t="shared" si="152"/>
        <v>125.96077249130957</v>
      </c>
      <c r="DH105" s="74">
        <f t="shared" si="152"/>
        <v>129.99151721103149</v>
      </c>
      <c r="DI105" s="74">
        <f t="shared" si="152"/>
        <v>134.15124576178451</v>
      </c>
      <c r="DJ105" s="74">
        <f t="shared" si="152"/>
        <v>138.44408562616161</v>
      </c>
    </row>
    <row r="106" spans="2:114" x14ac:dyDescent="0.2">
      <c r="B106" s="236" t="str">
        <f t="shared" si="153"/>
        <v>Fluid Cracking Catalysts (Petroleum)</v>
      </c>
      <c r="C106" s="65" t="s">
        <v>2</v>
      </c>
      <c r="D106" s="74">
        <f t="shared" ref="D106:AF106" si="166">D$82*D94</f>
        <v>2.3708777636339171</v>
      </c>
      <c r="E106" s="74">
        <f t="shared" si="166"/>
        <v>2.4414901406992628</v>
      </c>
      <c r="F106" s="74">
        <f t="shared" si="166"/>
        <v>2.4783190730642328</v>
      </c>
      <c r="G106" s="74">
        <f t="shared" si="166"/>
        <v>2.5223572819171731</v>
      </c>
      <c r="H106" s="74">
        <f t="shared" si="166"/>
        <v>2.5599999957404824</v>
      </c>
      <c r="I106" s="74">
        <f t="shared" si="166"/>
        <v>2.9878787836192711</v>
      </c>
      <c r="J106" s="74">
        <f t="shared" si="166"/>
        <v>3.1024999957404829</v>
      </c>
      <c r="K106" s="74">
        <f t="shared" si="166"/>
        <v>3.378064511869515</v>
      </c>
      <c r="L106" s="74">
        <f t="shared" si="166"/>
        <v>3.3093333290738163</v>
      </c>
      <c r="M106" s="74">
        <f t="shared" si="166"/>
        <v>3.962758616430138</v>
      </c>
      <c r="N106" s="74">
        <f t="shared" si="166"/>
        <v>3.7642857100261971</v>
      </c>
      <c r="O106" s="74">
        <f t="shared" si="166"/>
        <v>4.029629625298738</v>
      </c>
      <c r="P106" s="74">
        <f t="shared" si="166"/>
        <v>4.8123076879054265</v>
      </c>
      <c r="Q106" s="74">
        <f t="shared" si="166"/>
        <v>5.5759999955263586</v>
      </c>
      <c r="R106" s="74">
        <f t="shared" si="166"/>
        <v>6.0633333287883184</v>
      </c>
      <c r="S106" s="74">
        <f t="shared" si="166"/>
        <v>6.4156521692966519</v>
      </c>
      <c r="T106" s="74">
        <f t="shared" si="166"/>
        <v>6.8309090793083138</v>
      </c>
      <c r="U106" s="74">
        <f t="shared" si="166"/>
        <v>6.8971428442447369</v>
      </c>
      <c r="V106" s="74">
        <f t="shared" si="166"/>
        <v>6.4259999870982965</v>
      </c>
      <c r="W106" s="74">
        <f t="shared" si="166"/>
        <v>6.4778947227233941</v>
      </c>
      <c r="X106" s="74">
        <f t="shared" si="166"/>
        <v>7.2533333119689587</v>
      </c>
      <c r="Y106" s="74">
        <f t="shared" si="166"/>
        <v>7.7999999882014501</v>
      </c>
      <c r="Z106" s="74">
        <f t="shared" si="166"/>
        <v>7.3199999908148516</v>
      </c>
      <c r="AA106" s="74">
        <f t="shared" si="166"/>
        <v>7.3199999975007017</v>
      </c>
      <c r="AB106" s="74">
        <f t="shared" si="166"/>
        <v>5.8799999978000885</v>
      </c>
      <c r="AC106" s="74">
        <f t="shared" si="166"/>
        <v>7.5599999956851462</v>
      </c>
      <c r="AD106" s="74">
        <f t="shared" si="166"/>
        <v>7.6395811077468805</v>
      </c>
      <c r="AE106" s="74">
        <f t="shared" si="166"/>
        <v>7.9586298520654433</v>
      </c>
      <c r="AF106" s="74">
        <f t="shared" si="166"/>
        <v>7.5976961824162208</v>
      </c>
      <c r="AG106" s="74">
        <f t="shared" ref="AG106" si="167">AG$82*AG94</f>
        <v>7.1966050234983783</v>
      </c>
      <c r="AH106" s="74">
        <f t="shared" ref="AH106:BL106" si="168">AG106*(1+AH$85)</f>
        <v>7.4268963842503268</v>
      </c>
      <c r="AI106" s="74">
        <f t="shared" si="168"/>
        <v>7.6645570685463378</v>
      </c>
      <c r="AJ106" s="74">
        <f t="shared" si="168"/>
        <v>7.909822894739821</v>
      </c>
      <c r="AK106" s="74">
        <f t="shared" si="168"/>
        <v>8.1629372273714953</v>
      </c>
      <c r="AL106" s="74">
        <f t="shared" si="168"/>
        <v>8.424151218647383</v>
      </c>
      <c r="AM106" s="74">
        <f t="shared" si="168"/>
        <v>8.6937240576440988</v>
      </c>
      <c r="AN106" s="74">
        <f t="shared" si="168"/>
        <v>8.9719232274887109</v>
      </c>
      <c r="AO106" s="74">
        <f t="shared" si="168"/>
        <v>9.2590247707683506</v>
      </c>
      <c r="AP106" s="74">
        <f t="shared" si="168"/>
        <v>9.5553135634329376</v>
      </c>
      <c r="AQ106" s="74">
        <f t="shared" si="168"/>
        <v>9.8610835974627911</v>
      </c>
      <c r="AR106" s="74">
        <f t="shared" si="168"/>
        <v>10.1766382725816</v>
      </c>
      <c r="AS106" s="74">
        <f t="shared" si="168"/>
        <v>10.502290697304211</v>
      </c>
      <c r="AT106" s="74">
        <f t="shared" si="168"/>
        <v>10.838363999617947</v>
      </c>
      <c r="AU106" s="74">
        <f t="shared" si="168"/>
        <v>11.185191647605722</v>
      </c>
      <c r="AV106" s="74">
        <f t="shared" si="168"/>
        <v>11.543117780329105</v>
      </c>
      <c r="AW106" s="74">
        <f t="shared" si="168"/>
        <v>11.912497549299637</v>
      </c>
      <c r="AX106" s="74">
        <f t="shared" si="168"/>
        <v>12.293697470877225</v>
      </c>
      <c r="AY106" s="74">
        <f t="shared" si="168"/>
        <v>12.687095789945296</v>
      </c>
      <c r="AZ106" s="74">
        <f t="shared" si="168"/>
        <v>13.093082855223546</v>
      </c>
      <c r="BA106" s="74">
        <f t="shared" si="168"/>
        <v>13.512061506590699</v>
      </c>
      <c r="BB106" s="74">
        <f t="shared" si="168"/>
        <v>13.944447474801603</v>
      </c>
      <c r="BC106" s="74">
        <f t="shared" si="168"/>
        <v>14.390669793995254</v>
      </c>
      <c r="BD106" s="74">
        <f t="shared" si="168"/>
        <v>14.851171227403103</v>
      </c>
      <c r="BE106" s="74">
        <f t="shared" si="168"/>
        <v>15.326408706680002</v>
      </c>
      <c r="BF106" s="74">
        <f t="shared" si="168"/>
        <v>15.816853785293763</v>
      </c>
      <c r="BG106" s="74">
        <f t="shared" si="168"/>
        <v>16.322993106423162</v>
      </c>
      <c r="BH106" s="74">
        <f t="shared" si="168"/>
        <v>16.845328885828703</v>
      </c>
      <c r="BI106" s="74">
        <f t="shared" si="168"/>
        <v>17.384379410175221</v>
      </c>
      <c r="BJ106" s="74">
        <f t="shared" si="168"/>
        <v>17.940679551300828</v>
      </c>
      <c r="BK106" s="74">
        <f t="shared" si="168"/>
        <v>18.514781296942456</v>
      </c>
      <c r="BL106" s="74">
        <f t="shared" si="168"/>
        <v>19.107254298444616</v>
      </c>
      <c r="BM106" s="74">
        <f t="shared" si="152"/>
        <v>19.718686435994844</v>
      </c>
      <c r="BN106" s="74">
        <f t="shared" si="152"/>
        <v>20.349684401946678</v>
      </c>
      <c r="BO106" s="74">
        <f t="shared" si="152"/>
        <v>21.000874302808974</v>
      </c>
      <c r="BP106" s="74">
        <f t="shared" si="152"/>
        <v>21.67290228049886</v>
      </c>
      <c r="BQ106" s="74">
        <f t="shared" si="152"/>
        <v>22.366435153474825</v>
      </c>
      <c r="BR106" s="74">
        <f t="shared" ref="BR106:BR109" si="169">BQ106*(1+BR$85)</f>
        <v>23.082161078386019</v>
      </c>
      <c r="BS106" s="74">
        <f t="shared" ref="BS106:BS109" si="170">BR106*(1+BS$85)</f>
        <v>23.820790232894371</v>
      </c>
      <c r="BT106" s="74">
        <f t="shared" ref="BT106:BT109" si="171">BS106*(1+BT$85)</f>
        <v>24.583055520346992</v>
      </c>
      <c r="BU106" s="74">
        <f t="shared" ref="BU106:BU109" si="172">BT106*(1+BU$85)</f>
        <v>25.369713296998096</v>
      </c>
      <c r="BV106" s="74">
        <f t="shared" ref="BV106:BV109" si="173">BU106*(1+BV$85)</f>
        <v>26.181544122502036</v>
      </c>
      <c r="BW106" s="74">
        <f t="shared" ref="BW106:BW109" si="174">BV106*(1+BW$85)</f>
        <v>27.019353534422102</v>
      </c>
      <c r="BX106" s="74">
        <f t="shared" ref="BX106:BX109" si="175">BW106*(1+BX$85)</f>
        <v>27.883972847523609</v>
      </c>
      <c r="BY106" s="74">
        <f t="shared" ref="BY106:BY109" si="176">BX106*(1+BY$85)</f>
        <v>28.776259978644365</v>
      </c>
      <c r="BZ106" s="74">
        <f t="shared" ref="BZ106:BZ109" si="177">BY106*(1+BZ$85)</f>
        <v>29.697100297960986</v>
      </c>
      <c r="CA106" s="74">
        <f t="shared" ref="CA106:CA109" si="178">BZ106*(1+CA$85)</f>
        <v>30.647407507495739</v>
      </c>
      <c r="CB106" s="74">
        <f t="shared" ref="CB106:CB109" si="179">CA106*(1+CB$85)</f>
        <v>31.628124547735602</v>
      </c>
      <c r="CC106" s="74">
        <f t="shared" ref="CC106:CC109" si="180">CB106*(1+CC$85)</f>
        <v>32.640224533263144</v>
      </c>
      <c r="CD106" s="74">
        <f t="shared" ref="CD106:CD109" si="181">CC106*(1+CD$85)</f>
        <v>33.684711718327563</v>
      </c>
      <c r="CE106" s="74">
        <f t="shared" ref="CE106:CE109" si="182">CD106*(1+CE$85)</f>
        <v>34.762622493314048</v>
      </c>
      <c r="CF106" s="74">
        <f t="shared" ref="CF106:CF109" si="183">CE106*(1+CF$85)</f>
        <v>35.875026413100102</v>
      </c>
      <c r="CG106" s="74">
        <f t="shared" ref="CG106:CG109" si="184">CF106*(1+CG$85)</f>
        <v>37.023027258319303</v>
      </c>
      <c r="CH106" s="74">
        <f t="shared" ref="CH106:CH109" si="185">CG106*(1+CH$85)</f>
        <v>38.207764130585524</v>
      </c>
      <c r="CI106" s="74">
        <f t="shared" ref="CI106:CI109" si="186">CH106*(1+CI$85)</f>
        <v>39.430412582764262</v>
      </c>
      <c r="CJ106" s="74">
        <f t="shared" ref="CJ106:CJ109" si="187">CI106*(1+CJ$85)</f>
        <v>40.692185785412718</v>
      </c>
      <c r="CK106" s="74">
        <f t="shared" ref="CK106:CK109" si="188">CJ106*(1+CK$85)</f>
        <v>41.994335730545927</v>
      </c>
      <c r="CL106" s="74">
        <f t="shared" ref="CL106:CL109" si="189">CK106*(1+CL$85)</f>
        <v>43.338154473923396</v>
      </c>
      <c r="CM106" s="74">
        <f t="shared" ref="CM106:CM109" si="190">CL106*(1+CM$85)</f>
        <v>44.724975417088949</v>
      </c>
      <c r="CN106" s="74">
        <f t="shared" ref="CN106:CN109" si="191">CM106*(1+CN$85)</f>
        <v>46.1561746304358</v>
      </c>
      <c r="CO106" s="74">
        <f t="shared" ref="CO106:CO109" si="192">CN106*(1+CO$85)</f>
        <v>47.633172218609744</v>
      </c>
      <c r="CP106" s="74">
        <f t="shared" ref="CP106:CP109" si="193">CO106*(1+CP$85)</f>
        <v>49.157433729605259</v>
      </c>
      <c r="CQ106" s="74">
        <f t="shared" ref="CQ106:CQ109" si="194">CP106*(1+CQ$85)</f>
        <v>50.730471608952627</v>
      </c>
      <c r="CR106" s="74">
        <f t="shared" ref="CR106:CR109" si="195">CQ106*(1+CR$85)</f>
        <v>52.353846700439114</v>
      </c>
      <c r="CS106" s="74">
        <f t="shared" ref="CS106:CS109" si="196">CR106*(1+CS$85)</f>
        <v>54.029169794853168</v>
      </c>
      <c r="CT106" s="74">
        <f t="shared" ref="CT106:CT109" si="197">CS106*(1+CT$85)</f>
        <v>55.758103228288469</v>
      </c>
      <c r="CU106" s="74">
        <f t="shared" ref="CU106:CU109" si="198">CT106*(1+CU$85)</f>
        <v>57.542362531593703</v>
      </c>
      <c r="CV106" s="74">
        <f t="shared" ref="CV106:CV109" si="199">CU106*(1+CV$85)</f>
        <v>59.383718132604706</v>
      </c>
      <c r="CW106" s="74">
        <f t="shared" ref="CW106:CW109" si="200">CV106*(1+CW$85)</f>
        <v>61.283997112848056</v>
      </c>
      <c r="CX106" s="74">
        <f t="shared" ref="CX106:CX109" si="201">CW106*(1+CX$85)</f>
        <v>63.245085020459193</v>
      </c>
      <c r="CY106" s="74">
        <f t="shared" ref="CY106:CY109" si="202">CX106*(1+CY$85)</f>
        <v>65.268927741113885</v>
      </c>
      <c r="CZ106" s="74">
        <f t="shared" ref="CZ106:CZ109" si="203">CY106*(1+CZ$85)</f>
        <v>67.357533428829527</v>
      </c>
      <c r="DA106" s="74">
        <f t="shared" ref="DA106:DA109" si="204">CZ106*(1+DA$85)</f>
        <v>69.512974498552069</v>
      </c>
      <c r="DB106" s="74">
        <f t="shared" ref="DB106:DB109" si="205">DA106*(1+DB$85)</f>
        <v>71.737389682505736</v>
      </c>
      <c r="DC106" s="74">
        <f t="shared" ref="DC106:DC109" si="206">DB106*(1+DC$85)</f>
        <v>74.032986152345927</v>
      </c>
      <c r="DD106" s="74">
        <f t="shared" ref="DD106:DD109" si="207">DC106*(1+DD$85)</f>
        <v>76.402041709220995</v>
      </c>
      <c r="DE106" s="74">
        <f t="shared" ref="DE106:DE109" si="208">DD106*(1+DE$85)</f>
        <v>78.846907043916076</v>
      </c>
      <c r="DF106" s="74">
        <f t="shared" ref="DF106:DF109" si="209">DE106*(1+DF$85)</f>
        <v>81.370008069321386</v>
      </c>
      <c r="DG106" s="74">
        <f t="shared" ref="DG106:DG109" si="210">DF106*(1+DG$85)</f>
        <v>83.97384832753967</v>
      </c>
      <c r="DH106" s="74">
        <f t="shared" ref="DH106:DH109" si="211">DG106*(1+DH$85)</f>
        <v>86.661011474020938</v>
      </c>
      <c r="DI106" s="74">
        <f t="shared" ref="DI106:DI109" si="212">DH106*(1+DI$85)</f>
        <v>89.434163841189616</v>
      </c>
      <c r="DJ106" s="74">
        <f t="shared" ref="DJ106:DJ109" si="213">DI106*(1+DJ$85)</f>
        <v>92.296057084107687</v>
      </c>
    </row>
    <row r="107" spans="2:114" x14ac:dyDescent="0.2">
      <c r="B107" s="236" t="str">
        <f t="shared" si="153"/>
        <v>Glass Manufacture</v>
      </c>
      <c r="C107" s="65" t="s">
        <v>2</v>
      </c>
      <c r="D107" s="74">
        <f t="shared" ref="D107:AF107" si="214">D$82*D95</f>
        <v>2.3708777636339171</v>
      </c>
      <c r="E107" s="74">
        <f t="shared" si="214"/>
        <v>2.4414901406992628</v>
      </c>
      <c r="F107" s="74">
        <f t="shared" si="214"/>
        <v>2.4783190730642328</v>
      </c>
      <c r="G107" s="74">
        <f t="shared" si="214"/>
        <v>2.5223572819171731</v>
      </c>
      <c r="H107" s="74">
        <f t="shared" si="214"/>
        <v>2.5599999957404824</v>
      </c>
      <c r="I107" s="74">
        <f t="shared" si="214"/>
        <v>2.9878787836192711</v>
      </c>
      <c r="J107" s="74">
        <f t="shared" si="214"/>
        <v>3.1024999957404829</v>
      </c>
      <c r="K107" s="74">
        <f t="shared" si="214"/>
        <v>3.378064511869515</v>
      </c>
      <c r="L107" s="74">
        <f t="shared" si="214"/>
        <v>3.3093333290738163</v>
      </c>
      <c r="M107" s="74">
        <f t="shared" si="214"/>
        <v>3.962758616430138</v>
      </c>
      <c r="N107" s="74">
        <f t="shared" si="214"/>
        <v>3.7642857100261971</v>
      </c>
      <c r="O107" s="74">
        <f t="shared" si="214"/>
        <v>4.029629625298738</v>
      </c>
      <c r="P107" s="74">
        <f t="shared" si="214"/>
        <v>4.8123076879054265</v>
      </c>
      <c r="Q107" s="74">
        <f t="shared" si="214"/>
        <v>5.5759999955263586</v>
      </c>
      <c r="R107" s="74">
        <f t="shared" si="214"/>
        <v>6.0633333287883184</v>
      </c>
      <c r="S107" s="74">
        <f t="shared" si="214"/>
        <v>6.4156521692966519</v>
      </c>
      <c r="T107" s="74">
        <f t="shared" si="214"/>
        <v>6.8309090793083138</v>
      </c>
      <c r="U107" s="74">
        <f t="shared" si="214"/>
        <v>6.8971428442447369</v>
      </c>
      <c r="V107" s="74">
        <f t="shared" si="214"/>
        <v>6.4259999870982965</v>
      </c>
      <c r="W107" s="74">
        <f t="shared" si="214"/>
        <v>6.4778947227233941</v>
      </c>
      <c r="X107" s="74">
        <f t="shared" si="214"/>
        <v>7.2533333119689587</v>
      </c>
      <c r="Y107" s="74">
        <f t="shared" si="214"/>
        <v>7.7999999882014501</v>
      </c>
      <c r="Z107" s="74">
        <f t="shared" si="214"/>
        <v>7.3199999908148516</v>
      </c>
      <c r="AA107" s="74">
        <f t="shared" si="214"/>
        <v>7.3199999975007017</v>
      </c>
      <c r="AB107" s="74">
        <f t="shared" si="214"/>
        <v>5.8799999978000885</v>
      </c>
      <c r="AC107" s="74">
        <f t="shared" si="214"/>
        <v>7.5599999956851462</v>
      </c>
      <c r="AD107" s="74">
        <f t="shared" si="214"/>
        <v>7.6395811077468805</v>
      </c>
      <c r="AE107" s="74">
        <f t="shared" si="214"/>
        <v>7.9586298520654433</v>
      </c>
      <c r="AF107" s="74">
        <f t="shared" si="214"/>
        <v>7.5976961824162208</v>
      </c>
      <c r="AG107" s="74">
        <f t="shared" ref="AG107" si="215">AG$82*AG95</f>
        <v>7.1966050234983783</v>
      </c>
      <c r="AH107" s="74">
        <f t="shared" ref="AH107:BL107" si="216">AG107*(1+AH$85)</f>
        <v>7.4268963842503268</v>
      </c>
      <c r="AI107" s="74">
        <f t="shared" si="216"/>
        <v>7.6645570685463378</v>
      </c>
      <c r="AJ107" s="74">
        <f t="shared" si="216"/>
        <v>7.909822894739821</v>
      </c>
      <c r="AK107" s="74">
        <f t="shared" si="216"/>
        <v>8.1629372273714953</v>
      </c>
      <c r="AL107" s="74">
        <f t="shared" si="216"/>
        <v>8.424151218647383</v>
      </c>
      <c r="AM107" s="74">
        <f t="shared" si="216"/>
        <v>8.6937240576440988</v>
      </c>
      <c r="AN107" s="74">
        <f t="shared" si="216"/>
        <v>8.9719232274887109</v>
      </c>
      <c r="AO107" s="74">
        <f t="shared" si="216"/>
        <v>9.2590247707683506</v>
      </c>
      <c r="AP107" s="74">
        <f t="shared" si="216"/>
        <v>9.5553135634329376</v>
      </c>
      <c r="AQ107" s="74">
        <f t="shared" si="216"/>
        <v>9.8610835974627911</v>
      </c>
      <c r="AR107" s="74">
        <f t="shared" si="216"/>
        <v>10.1766382725816</v>
      </c>
      <c r="AS107" s="74">
        <f t="shared" si="216"/>
        <v>10.502290697304211</v>
      </c>
      <c r="AT107" s="74">
        <f t="shared" si="216"/>
        <v>10.838363999617947</v>
      </c>
      <c r="AU107" s="74">
        <f t="shared" si="216"/>
        <v>11.185191647605722</v>
      </c>
      <c r="AV107" s="74">
        <f t="shared" si="216"/>
        <v>11.543117780329105</v>
      </c>
      <c r="AW107" s="74">
        <f t="shared" si="216"/>
        <v>11.912497549299637</v>
      </c>
      <c r="AX107" s="74">
        <f t="shared" si="216"/>
        <v>12.293697470877225</v>
      </c>
      <c r="AY107" s="74">
        <f t="shared" si="216"/>
        <v>12.687095789945296</v>
      </c>
      <c r="AZ107" s="74">
        <f t="shared" si="216"/>
        <v>13.093082855223546</v>
      </c>
      <c r="BA107" s="74">
        <f t="shared" si="216"/>
        <v>13.512061506590699</v>
      </c>
      <c r="BB107" s="74">
        <f t="shared" si="216"/>
        <v>13.944447474801603</v>
      </c>
      <c r="BC107" s="74">
        <f t="shared" si="216"/>
        <v>14.390669793995254</v>
      </c>
      <c r="BD107" s="74">
        <f t="shared" si="216"/>
        <v>14.851171227403103</v>
      </c>
      <c r="BE107" s="74">
        <f t="shared" si="216"/>
        <v>15.326408706680002</v>
      </c>
      <c r="BF107" s="74">
        <f t="shared" si="216"/>
        <v>15.816853785293763</v>
      </c>
      <c r="BG107" s="74">
        <f t="shared" si="216"/>
        <v>16.322993106423162</v>
      </c>
      <c r="BH107" s="74">
        <f t="shared" si="216"/>
        <v>16.845328885828703</v>
      </c>
      <c r="BI107" s="74">
        <f t="shared" si="216"/>
        <v>17.384379410175221</v>
      </c>
      <c r="BJ107" s="74">
        <f t="shared" si="216"/>
        <v>17.940679551300828</v>
      </c>
      <c r="BK107" s="74">
        <f t="shared" si="216"/>
        <v>18.514781296942456</v>
      </c>
      <c r="BL107" s="74">
        <f t="shared" si="216"/>
        <v>19.107254298444616</v>
      </c>
      <c r="BM107" s="74">
        <f t="shared" ref="BM107:BM109" si="217">BL107*(1+BM$85)</f>
        <v>19.718686435994844</v>
      </c>
      <c r="BN107" s="74">
        <f t="shared" ref="BN107:BN109" si="218">BM107*(1+BN$85)</f>
        <v>20.349684401946678</v>
      </c>
      <c r="BO107" s="74">
        <f t="shared" ref="BO107:BO109" si="219">BN107*(1+BO$85)</f>
        <v>21.000874302808974</v>
      </c>
      <c r="BP107" s="74">
        <f t="shared" ref="BP107:BP109" si="220">BO107*(1+BP$85)</f>
        <v>21.67290228049886</v>
      </c>
      <c r="BQ107" s="74">
        <f t="shared" ref="BQ107:BQ109" si="221">BP107*(1+BQ$85)</f>
        <v>22.366435153474825</v>
      </c>
      <c r="BR107" s="74">
        <f t="shared" si="169"/>
        <v>23.082161078386019</v>
      </c>
      <c r="BS107" s="74">
        <f t="shared" si="170"/>
        <v>23.820790232894371</v>
      </c>
      <c r="BT107" s="74">
        <f t="shared" si="171"/>
        <v>24.583055520346992</v>
      </c>
      <c r="BU107" s="74">
        <f t="shared" si="172"/>
        <v>25.369713296998096</v>
      </c>
      <c r="BV107" s="74">
        <f t="shared" si="173"/>
        <v>26.181544122502036</v>
      </c>
      <c r="BW107" s="74">
        <f t="shared" si="174"/>
        <v>27.019353534422102</v>
      </c>
      <c r="BX107" s="74">
        <f t="shared" si="175"/>
        <v>27.883972847523609</v>
      </c>
      <c r="BY107" s="74">
        <f t="shared" si="176"/>
        <v>28.776259978644365</v>
      </c>
      <c r="BZ107" s="74">
        <f t="shared" si="177"/>
        <v>29.697100297960986</v>
      </c>
      <c r="CA107" s="74">
        <f t="shared" si="178"/>
        <v>30.647407507495739</v>
      </c>
      <c r="CB107" s="74">
        <f t="shared" si="179"/>
        <v>31.628124547735602</v>
      </c>
      <c r="CC107" s="74">
        <f t="shared" si="180"/>
        <v>32.640224533263144</v>
      </c>
      <c r="CD107" s="74">
        <f t="shared" si="181"/>
        <v>33.684711718327563</v>
      </c>
      <c r="CE107" s="74">
        <f t="shared" si="182"/>
        <v>34.762622493314048</v>
      </c>
      <c r="CF107" s="74">
        <f t="shared" si="183"/>
        <v>35.875026413100102</v>
      </c>
      <c r="CG107" s="74">
        <f t="shared" si="184"/>
        <v>37.023027258319303</v>
      </c>
      <c r="CH107" s="74">
        <f t="shared" si="185"/>
        <v>38.207764130585524</v>
      </c>
      <c r="CI107" s="74">
        <f t="shared" si="186"/>
        <v>39.430412582764262</v>
      </c>
      <c r="CJ107" s="74">
        <f t="shared" si="187"/>
        <v>40.692185785412718</v>
      </c>
      <c r="CK107" s="74">
        <f t="shared" si="188"/>
        <v>41.994335730545927</v>
      </c>
      <c r="CL107" s="74">
        <f t="shared" si="189"/>
        <v>43.338154473923396</v>
      </c>
      <c r="CM107" s="74">
        <f t="shared" si="190"/>
        <v>44.724975417088949</v>
      </c>
      <c r="CN107" s="74">
        <f t="shared" si="191"/>
        <v>46.1561746304358</v>
      </c>
      <c r="CO107" s="74">
        <f t="shared" si="192"/>
        <v>47.633172218609744</v>
      </c>
      <c r="CP107" s="74">
        <f t="shared" si="193"/>
        <v>49.157433729605259</v>
      </c>
      <c r="CQ107" s="74">
        <f t="shared" si="194"/>
        <v>50.730471608952627</v>
      </c>
      <c r="CR107" s="74">
        <f t="shared" si="195"/>
        <v>52.353846700439114</v>
      </c>
      <c r="CS107" s="74">
        <f t="shared" si="196"/>
        <v>54.029169794853168</v>
      </c>
      <c r="CT107" s="74">
        <f t="shared" si="197"/>
        <v>55.758103228288469</v>
      </c>
      <c r="CU107" s="74">
        <f t="shared" si="198"/>
        <v>57.542362531593703</v>
      </c>
      <c r="CV107" s="74">
        <f t="shared" si="199"/>
        <v>59.383718132604706</v>
      </c>
      <c r="CW107" s="74">
        <f t="shared" si="200"/>
        <v>61.283997112848056</v>
      </c>
      <c r="CX107" s="74">
        <f t="shared" si="201"/>
        <v>63.245085020459193</v>
      </c>
      <c r="CY107" s="74">
        <f t="shared" si="202"/>
        <v>65.268927741113885</v>
      </c>
      <c r="CZ107" s="74">
        <f t="shared" si="203"/>
        <v>67.357533428829527</v>
      </c>
      <c r="DA107" s="74">
        <f t="shared" si="204"/>
        <v>69.512974498552069</v>
      </c>
      <c r="DB107" s="74">
        <f t="shared" si="205"/>
        <v>71.737389682505736</v>
      </c>
      <c r="DC107" s="74">
        <f t="shared" si="206"/>
        <v>74.032986152345927</v>
      </c>
      <c r="DD107" s="74">
        <f t="shared" si="207"/>
        <v>76.402041709220995</v>
      </c>
      <c r="DE107" s="74">
        <f t="shared" si="208"/>
        <v>78.846907043916076</v>
      </c>
      <c r="DF107" s="74">
        <f t="shared" si="209"/>
        <v>81.370008069321386</v>
      </c>
      <c r="DG107" s="74">
        <f t="shared" si="210"/>
        <v>83.97384832753967</v>
      </c>
      <c r="DH107" s="74">
        <f t="shared" si="211"/>
        <v>86.661011474020938</v>
      </c>
      <c r="DI107" s="74">
        <f t="shared" si="212"/>
        <v>89.434163841189616</v>
      </c>
      <c r="DJ107" s="74">
        <f t="shared" si="213"/>
        <v>92.296057084107687</v>
      </c>
    </row>
    <row r="108" spans="2:114" x14ac:dyDescent="0.2">
      <c r="B108" s="236" t="str">
        <f t="shared" si="153"/>
        <v>Medical</v>
      </c>
      <c r="C108" s="65" t="s">
        <v>2</v>
      </c>
      <c r="D108" s="74">
        <f t="shared" ref="D108:AF108" si="222">D$82*D96</f>
        <v>2.3708777636339171</v>
      </c>
      <c r="E108" s="74">
        <f t="shared" si="222"/>
        <v>2.4414901406992628</v>
      </c>
      <c r="F108" s="74">
        <f t="shared" si="222"/>
        <v>2.4783190730642328</v>
      </c>
      <c r="G108" s="74">
        <f t="shared" si="222"/>
        <v>2.5223572819171731</v>
      </c>
      <c r="H108" s="74">
        <f t="shared" si="222"/>
        <v>2.5599999957404824</v>
      </c>
      <c r="I108" s="74">
        <f t="shared" si="222"/>
        <v>2.9878787836192711</v>
      </c>
      <c r="J108" s="74">
        <f t="shared" si="222"/>
        <v>3.1024999957404829</v>
      </c>
      <c r="K108" s="74">
        <f t="shared" si="222"/>
        <v>3.378064511869515</v>
      </c>
      <c r="L108" s="74">
        <f t="shared" si="222"/>
        <v>3.3093333290738163</v>
      </c>
      <c r="M108" s="74">
        <f t="shared" si="222"/>
        <v>3.962758616430138</v>
      </c>
      <c r="N108" s="74">
        <f t="shared" si="222"/>
        <v>3.7642857100261971</v>
      </c>
      <c r="O108" s="74">
        <f t="shared" si="222"/>
        <v>4.029629625298738</v>
      </c>
      <c r="P108" s="74">
        <f t="shared" si="222"/>
        <v>4.8123076879054265</v>
      </c>
      <c r="Q108" s="74">
        <f t="shared" si="222"/>
        <v>5.5759999955263586</v>
      </c>
      <c r="R108" s="74">
        <f t="shared" si="222"/>
        <v>6.0633333287883184</v>
      </c>
      <c r="S108" s="74">
        <f t="shared" si="222"/>
        <v>6.4156521692966519</v>
      </c>
      <c r="T108" s="74">
        <f t="shared" si="222"/>
        <v>6.8309090793083138</v>
      </c>
      <c r="U108" s="74">
        <f t="shared" si="222"/>
        <v>6.8971428442447369</v>
      </c>
      <c r="V108" s="74">
        <f t="shared" si="222"/>
        <v>6.4259999870982965</v>
      </c>
      <c r="W108" s="74">
        <f t="shared" si="222"/>
        <v>6.4778947227233941</v>
      </c>
      <c r="X108" s="74">
        <f t="shared" si="222"/>
        <v>7.2533333119689587</v>
      </c>
      <c r="Y108" s="74">
        <f t="shared" si="222"/>
        <v>7.7999999882014501</v>
      </c>
      <c r="Z108" s="74">
        <f t="shared" si="222"/>
        <v>7.3199999908148516</v>
      </c>
      <c r="AA108" s="74">
        <f t="shared" si="222"/>
        <v>7.3199999975007017</v>
      </c>
      <c r="AB108" s="74">
        <f t="shared" si="222"/>
        <v>5.8799999978000885</v>
      </c>
      <c r="AC108" s="74">
        <f t="shared" si="222"/>
        <v>7.5599999956851462</v>
      </c>
      <c r="AD108" s="74">
        <f t="shared" si="222"/>
        <v>7.6395811077468805</v>
      </c>
      <c r="AE108" s="74">
        <f t="shared" si="222"/>
        <v>7.9586298520654433</v>
      </c>
      <c r="AF108" s="74">
        <f t="shared" si="222"/>
        <v>7.5976961824162208</v>
      </c>
      <c r="AG108" s="74">
        <f t="shared" ref="AG108" si="223">AG$82*AG96</f>
        <v>7.1966050234983783</v>
      </c>
      <c r="AH108" s="74">
        <f t="shared" ref="AH108:BL108" si="224">AG108*(1+AH$85)</f>
        <v>7.4268963842503268</v>
      </c>
      <c r="AI108" s="74">
        <f t="shared" si="224"/>
        <v>7.6645570685463378</v>
      </c>
      <c r="AJ108" s="74">
        <f t="shared" si="224"/>
        <v>7.909822894739821</v>
      </c>
      <c r="AK108" s="74">
        <f t="shared" si="224"/>
        <v>8.1629372273714953</v>
      </c>
      <c r="AL108" s="74">
        <f t="shared" si="224"/>
        <v>8.424151218647383</v>
      </c>
      <c r="AM108" s="74">
        <f t="shared" si="224"/>
        <v>8.6937240576440988</v>
      </c>
      <c r="AN108" s="74">
        <f t="shared" si="224"/>
        <v>8.9719232274887109</v>
      </c>
      <c r="AO108" s="74">
        <f t="shared" si="224"/>
        <v>9.2590247707683506</v>
      </c>
      <c r="AP108" s="74">
        <f t="shared" si="224"/>
        <v>9.5553135634329376</v>
      </c>
      <c r="AQ108" s="74">
        <f t="shared" si="224"/>
        <v>9.8610835974627911</v>
      </c>
      <c r="AR108" s="74">
        <f t="shared" si="224"/>
        <v>10.1766382725816</v>
      </c>
      <c r="AS108" s="74">
        <f t="shared" si="224"/>
        <v>10.502290697304211</v>
      </c>
      <c r="AT108" s="74">
        <f t="shared" si="224"/>
        <v>10.838363999617947</v>
      </c>
      <c r="AU108" s="74">
        <f t="shared" si="224"/>
        <v>11.185191647605722</v>
      </c>
      <c r="AV108" s="74">
        <f t="shared" si="224"/>
        <v>11.543117780329105</v>
      </c>
      <c r="AW108" s="74">
        <f t="shared" si="224"/>
        <v>11.912497549299637</v>
      </c>
      <c r="AX108" s="74">
        <f t="shared" si="224"/>
        <v>12.293697470877225</v>
      </c>
      <c r="AY108" s="74">
        <f t="shared" si="224"/>
        <v>12.687095789945296</v>
      </c>
      <c r="AZ108" s="74">
        <f t="shared" si="224"/>
        <v>13.093082855223546</v>
      </c>
      <c r="BA108" s="74">
        <f t="shared" si="224"/>
        <v>13.512061506590699</v>
      </c>
      <c r="BB108" s="74">
        <f t="shared" si="224"/>
        <v>13.944447474801603</v>
      </c>
      <c r="BC108" s="74">
        <f t="shared" si="224"/>
        <v>14.390669793995254</v>
      </c>
      <c r="BD108" s="74">
        <f t="shared" si="224"/>
        <v>14.851171227403103</v>
      </c>
      <c r="BE108" s="74">
        <f t="shared" si="224"/>
        <v>15.326408706680002</v>
      </c>
      <c r="BF108" s="74">
        <f t="shared" si="224"/>
        <v>15.816853785293763</v>
      </c>
      <c r="BG108" s="74">
        <f t="shared" si="224"/>
        <v>16.322993106423162</v>
      </c>
      <c r="BH108" s="74">
        <f t="shared" si="224"/>
        <v>16.845328885828703</v>
      </c>
      <c r="BI108" s="74">
        <f t="shared" si="224"/>
        <v>17.384379410175221</v>
      </c>
      <c r="BJ108" s="74">
        <f t="shared" si="224"/>
        <v>17.940679551300828</v>
      </c>
      <c r="BK108" s="74">
        <f t="shared" si="224"/>
        <v>18.514781296942456</v>
      </c>
      <c r="BL108" s="74">
        <f t="shared" si="224"/>
        <v>19.107254298444616</v>
      </c>
      <c r="BM108" s="74">
        <f t="shared" si="217"/>
        <v>19.718686435994844</v>
      </c>
      <c r="BN108" s="74">
        <f t="shared" si="218"/>
        <v>20.349684401946678</v>
      </c>
      <c r="BO108" s="74">
        <f t="shared" si="219"/>
        <v>21.000874302808974</v>
      </c>
      <c r="BP108" s="74">
        <f t="shared" si="220"/>
        <v>21.67290228049886</v>
      </c>
      <c r="BQ108" s="74">
        <f t="shared" si="221"/>
        <v>22.366435153474825</v>
      </c>
      <c r="BR108" s="74">
        <f t="shared" si="169"/>
        <v>23.082161078386019</v>
      </c>
      <c r="BS108" s="74">
        <f t="shared" si="170"/>
        <v>23.820790232894371</v>
      </c>
      <c r="BT108" s="74">
        <f t="shared" si="171"/>
        <v>24.583055520346992</v>
      </c>
      <c r="BU108" s="74">
        <f t="shared" si="172"/>
        <v>25.369713296998096</v>
      </c>
      <c r="BV108" s="74">
        <f t="shared" si="173"/>
        <v>26.181544122502036</v>
      </c>
      <c r="BW108" s="74">
        <f t="shared" si="174"/>
        <v>27.019353534422102</v>
      </c>
      <c r="BX108" s="74">
        <f t="shared" si="175"/>
        <v>27.883972847523609</v>
      </c>
      <c r="BY108" s="74">
        <f t="shared" si="176"/>
        <v>28.776259978644365</v>
      </c>
      <c r="BZ108" s="74">
        <f t="shared" si="177"/>
        <v>29.697100297960986</v>
      </c>
      <c r="CA108" s="74">
        <f t="shared" si="178"/>
        <v>30.647407507495739</v>
      </c>
      <c r="CB108" s="74">
        <f t="shared" si="179"/>
        <v>31.628124547735602</v>
      </c>
      <c r="CC108" s="74">
        <f t="shared" si="180"/>
        <v>32.640224533263144</v>
      </c>
      <c r="CD108" s="74">
        <f t="shared" si="181"/>
        <v>33.684711718327563</v>
      </c>
      <c r="CE108" s="74">
        <f t="shared" si="182"/>
        <v>34.762622493314048</v>
      </c>
      <c r="CF108" s="74">
        <f t="shared" si="183"/>
        <v>35.875026413100102</v>
      </c>
      <c r="CG108" s="74">
        <f t="shared" si="184"/>
        <v>37.023027258319303</v>
      </c>
      <c r="CH108" s="74">
        <f t="shared" si="185"/>
        <v>38.207764130585524</v>
      </c>
      <c r="CI108" s="74">
        <f t="shared" si="186"/>
        <v>39.430412582764262</v>
      </c>
      <c r="CJ108" s="74">
        <f t="shared" si="187"/>
        <v>40.692185785412718</v>
      </c>
      <c r="CK108" s="74">
        <f t="shared" si="188"/>
        <v>41.994335730545927</v>
      </c>
      <c r="CL108" s="74">
        <f t="shared" si="189"/>
        <v>43.338154473923396</v>
      </c>
      <c r="CM108" s="74">
        <f t="shared" si="190"/>
        <v>44.724975417088949</v>
      </c>
      <c r="CN108" s="74">
        <f t="shared" si="191"/>
        <v>46.1561746304358</v>
      </c>
      <c r="CO108" s="74">
        <f t="shared" si="192"/>
        <v>47.633172218609744</v>
      </c>
      <c r="CP108" s="74">
        <f t="shared" si="193"/>
        <v>49.157433729605259</v>
      </c>
      <c r="CQ108" s="74">
        <f t="shared" si="194"/>
        <v>50.730471608952627</v>
      </c>
      <c r="CR108" s="74">
        <f t="shared" si="195"/>
        <v>52.353846700439114</v>
      </c>
      <c r="CS108" s="74">
        <f t="shared" si="196"/>
        <v>54.029169794853168</v>
      </c>
      <c r="CT108" s="74">
        <f t="shared" si="197"/>
        <v>55.758103228288469</v>
      </c>
      <c r="CU108" s="74">
        <f t="shared" si="198"/>
        <v>57.542362531593703</v>
      </c>
      <c r="CV108" s="74">
        <f t="shared" si="199"/>
        <v>59.383718132604706</v>
      </c>
      <c r="CW108" s="74">
        <f t="shared" si="200"/>
        <v>61.283997112848056</v>
      </c>
      <c r="CX108" s="74">
        <f t="shared" si="201"/>
        <v>63.245085020459193</v>
      </c>
      <c r="CY108" s="74">
        <f t="shared" si="202"/>
        <v>65.268927741113885</v>
      </c>
      <c r="CZ108" s="74">
        <f t="shared" si="203"/>
        <v>67.357533428829527</v>
      </c>
      <c r="DA108" s="74">
        <f t="shared" si="204"/>
        <v>69.512974498552069</v>
      </c>
      <c r="DB108" s="74">
        <f t="shared" si="205"/>
        <v>71.737389682505736</v>
      </c>
      <c r="DC108" s="74">
        <f t="shared" si="206"/>
        <v>74.032986152345927</v>
      </c>
      <c r="DD108" s="74">
        <f t="shared" si="207"/>
        <v>76.402041709220995</v>
      </c>
      <c r="DE108" s="74">
        <f t="shared" si="208"/>
        <v>78.846907043916076</v>
      </c>
      <c r="DF108" s="74">
        <f t="shared" si="209"/>
        <v>81.370008069321386</v>
      </c>
      <c r="DG108" s="74">
        <f t="shared" si="210"/>
        <v>83.97384832753967</v>
      </c>
      <c r="DH108" s="74">
        <f t="shared" si="211"/>
        <v>86.661011474020938</v>
      </c>
      <c r="DI108" s="74">
        <f t="shared" si="212"/>
        <v>89.434163841189616</v>
      </c>
      <c r="DJ108" s="74">
        <f t="shared" si="213"/>
        <v>92.296057084107687</v>
      </c>
    </row>
    <row r="109" spans="2:114" x14ac:dyDescent="0.2">
      <c r="B109" s="236" t="str">
        <f t="shared" si="153"/>
        <v>others</v>
      </c>
      <c r="C109" s="65" t="s">
        <v>2</v>
      </c>
      <c r="D109" s="74">
        <f t="shared" ref="D109:AF109" si="225">D$82*D97</f>
        <v>5.9271944090847937</v>
      </c>
      <c r="E109" s="74">
        <f t="shared" si="225"/>
        <v>6.1037253517481576</v>
      </c>
      <c r="F109" s="74">
        <f t="shared" si="225"/>
        <v>6.1957976826605821</v>
      </c>
      <c r="G109" s="74">
        <f t="shared" si="225"/>
        <v>6.3058932047929339</v>
      </c>
      <c r="H109" s="74">
        <f t="shared" si="225"/>
        <v>6.3999999893512065</v>
      </c>
      <c r="I109" s="74">
        <f t="shared" si="225"/>
        <v>7.4696969590481777</v>
      </c>
      <c r="J109" s="74">
        <f t="shared" si="225"/>
        <v>7.7562499893512076</v>
      </c>
      <c r="K109" s="74">
        <f t="shared" si="225"/>
        <v>8.4451612796737887</v>
      </c>
      <c r="L109" s="74">
        <f t="shared" si="225"/>
        <v>8.2733333226845414</v>
      </c>
      <c r="M109" s="74">
        <f t="shared" si="225"/>
        <v>9.906896541075346</v>
      </c>
      <c r="N109" s="74">
        <f t="shared" si="225"/>
        <v>9.4107142750654926</v>
      </c>
      <c r="O109" s="74">
        <f t="shared" si="225"/>
        <v>10.074074063246846</v>
      </c>
      <c r="P109" s="74">
        <f t="shared" si="225"/>
        <v>12.030769219763567</v>
      </c>
      <c r="Q109" s="74">
        <f t="shared" si="225"/>
        <v>13.939999988815897</v>
      </c>
      <c r="R109" s="74">
        <f t="shared" si="225"/>
        <v>15.158333321970796</v>
      </c>
      <c r="S109" s="74">
        <f t="shared" si="225"/>
        <v>16.03913042324163</v>
      </c>
      <c r="T109" s="74">
        <f t="shared" si="225"/>
        <v>17.077272698270786</v>
      </c>
      <c r="U109" s="74">
        <f t="shared" si="225"/>
        <v>17.242857110611844</v>
      </c>
      <c r="V109" s="74">
        <f t="shared" si="225"/>
        <v>16.064999967745742</v>
      </c>
      <c r="W109" s="74">
        <f t="shared" si="225"/>
        <v>16.194736806808486</v>
      </c>
      <c r="X109" s="74">
        <f t="shared" si="225"/>
        <v>18.133333279922397</v>
      </c>
      <c r="Y109" s="74">
        <f t="shared" si="225"/>
        <v>19.499999970503627</v>
      </c>
      <c r="Z109" s="74">
        <f t="shared" si="225"/>
        <v>18.299999977037128</v>
      </c>
      <c r="AA109" s="74">
        <f t="shared" si="225"/>
        <v>18.299999993751754</v>
      </c>
      <c r="AB109" s="74">
        <f t="shared" si="225"/>
        <v>14.699999994500221</v>
      </c>
      <c r="AC109" s="74">
        <f t="shared" si="225"/>
        <v>18.899999989212866</v>
      </c>
      <c r="AD109" s="74">
        <f t="shared" si="225"/>
        <v>19.098952769367202</v>
      </c>
      <c r="AE109" s="74">
        <f t="shared" si="225"/>
        <v>19.896574630163609</v>
      </c>
      <c r="AF109" s="74">
        <f t="shared" si="225"/>
        <v>18.994240456040554</v>
      </c>
      <c r="AG109" s="74">
        <f t="shared" ref="AG109" si="226">AG$82*AG97</f>
        <v>17.991512558745946</v>
      </c>
      <c r="AH109" s="74">
        <f t="shared" ref="AH109:BL109" si="227">AG109*(1+AH$85)</f>
        <v>18.567240960625817</v>
      </c>
      <c r="AI109" s="74">
        <f t="shared" si="227"/>
        <v>19.161392671365842</v>
      </c>
      <c r="AJ109" s="74">
        <f t="shared" si="227"/>
        <v>19.774557236849549</v>
      </c>
      <c r="AK109" s="74">
        <f t="shared" si="227"/>
        <v>20.407343068428737</v>
      </c>
      <c r="AL109" s="74">
        <f t="shared" si="227"/>
        <v>21.060378046618457</v>
      </c>
      <c r="AM109" s="74">
        <f t="shared" si="227"/>
        <v>21.734310144110246</v>
      </c>
      <c r="AN109" s="74">
        <f t="shared" si="227"/>
        <v>22.429808068721776</v>
      </c>
      <c r="AO109" s="74">
        <f t="shared" si="227"/>
        <v>23.147561926920872</v>
      </c>
      <c r="AP109" s="74">
        <f t="shared" si="227"/>
        <v>23.888283908582341</v>
      </c>
      <c r="AQ109" s="74">
        <f t="shared" si="227"/>
        <v>24.652708993656976</v>
      </c>
      <c r="AR109" s="74">
        <f t="shared" si="227"/>
        <v>25.441595681454</v>
      </c>
      <c r="AS109" s="74">
        <f t="shared" si="227"/>
        <v>26.255726743260528</v>
      </c>
      <c r="AT109" s="74">
        <f t="shared" si="227"/>
        <v>27.095909999044867</v>
      </c>
      <c r="AU109" s="74">
        <f t="shared" si="227"/>
        <v>27.962979119014303</v>
      </c>
      <c r="AV109" s="74">
        <f t="shared" si="227"/>
        <v>28.857794450822762</v>
      </c>
      <c r="AW109" s="74">
        <f t="shared" si="227"/>
        <v>29.781243873249093</v>
      </c>
      <c r="AX109" s="74">
        <f t="shared" si="227"/>
        <v>30.734243677193064</v>
      </c>
      <c r="AY109" s="74">
        <f t="shared" si="227"/>
        <v>31.717739474863244</v>
      </c>
      <c r="AZ109" s="74">
        <f t="shared" si="227"/>
        <v>32.732707138058871</v>
      </c>
      <c r="BA109" s="74">
        <f t="shared" si="227"/>
        <v>33.780153766476758</v>
      </c>
      <c r="BB109" s="74">
        <f t="shared" si="227"/>
        <v>34.861118687004016</v>
      </c>
      <c r="BC109" s="74">
        <f t="shared" si="227"/>
        <v>35.976674484988145</v>
      </c>
      <c r="BD109" s="74">
        <f t="shared" si="227"/>
        <v>37.127928068507764</v>
      </c>
      <c r="BE109" s="74">
        <f t="shared" si="227"/>
        <v>38.316021766700011</v>
      </c>
      <c r="BF109" s="74">
        <f t="shared" si="227"/>
        <v>39.542134463234412</v>
      </c>
      <c r="BG109" s="74">
        <f t="shared" si="227"/>
        <v>40.807482766057916</v>
      </c>
      <c r="BH109" s="74">
        <f t="shared" si="227"/>
        <v>42.113322214571774</v>
      </c>
      <c r="BI109" s="74">
        <f t="shared" si="227"/>
        <v>43.46094852543807</v>
      </c>
      <c r="BJ109" s="74">
        <f t="shared" si="227"/>
        <v>44.851698878252087</v>
      </c>
      <c r="BK109" s="74">
        <f t="shared" si="227"/>
        <v>46.286953242356155</v>
      </c>
      <c r="BL109" s="74">
        <f t="shared" si="227"/>
        <v>47.768135746111554</v>
      </c>
      <c r="BM109" s="74">
        <f t="shared" si="217"/>
        <v>49.296716089987122</v>
      </c>
      <c r="BN109" s="74">
        <f t="shared" si="218"/>
        <v>50.874211004866709</v>
      </c>
      <c r="BO109" s="74">
        <f t="shared" si="219"/>
        <v>52.502185757022446</v>
      </c>
      <c r="BP109" s="74">
        <f t="shared" si="220"/>
        <v>54.182255701247165</v>
      </c>
      <c r="BQ109" s="74">
        <f t="shared" si="221"/>
        <v>55.916087883687076</v>
      </c>
      <c r="BR109" s="74">
        <f t="shared" si="169"/>
        <v>57.705402695965063</v>
      </c>
      <c r="BS109" s="74">
        <f t="shared" si="170"/>
        <v>59.551975582235947</v>
      </c>
      <c r="BT109" s="74">
        <f t="shared" si="171"/>
        <v>61.4576388008675</v>
      </c>
      <c r="BU109" s="74">
        <f t="shared" si="172"/>
        <v>63.424283242495264</v>
      </c>
      <c r="BV109" s="74">
        <f t="shared" si="173"/>
        <v>65.453860306255109</v>
      </c>
      <c r="BW109" s="74">
        <f t="shared" si="174"/>
        <v>67.54838383605528</v>
      </c>
      <c r="BX109" s="74">
        <f t="shared" si="175"/>
        <v>69.70993211880905</v>
      </c>
      <c r="BY109" s="74">
        <f t="shared" si="176"/>
        <v>71.940649946610947</v>
      </c>
      <c r="BZ109" s="74">
        <f t="shared" si="177"/>
        <v>74.242750744902494</v>
      </c>
      <c r="CA109" s="74">
        <f t="shared" si="178"/>
        <v>76.618518768739378</v>
      </c>
      <c r="CB109" s="74">
        <f t="shared" si="179"/>
        <v>79.070311369339038</v>
      </c>
      <c r="CC109" s="74">
        <f t="shared" si="180"/>
        <v>81.600561333157884</v>
      </c>
      <c r="CD109" s="74">
        <f t="shared" si="181"/>
        <v>84.211779295818943</v>
      </c>
      <c r="CE109" s="74">
        <f t="shared" si="182"/>
        <v>86.906556233285144</v>
      </c>
      <c r="CF109" s="74">
        <f t="shared" si="183"/>
        <v>89.687566032750269</v>
      </c>
      <c r="CG109" s="74">
        <f t="shared" si="184"/>
        <v>92.557568145798285</v>
      </c>
      <c r="CH109" s="74">
        <f t="shared" si="185"/>
        <v>95.519410326463827</v>
      </c>
      <c r="CI109" s="74">
        <f t="shared" si="186"/>
        <v>98.57603145691067</v>
      </c>
      <c r="CJ109" s="74">
        <f t="shared" si="187"/>
        <v>101.73046446353182</v>
      </c>
      <c r="CK109" s="74">
        <f t="shared" si="188"/>
        <v>104.98583932636484</v>
      </c>
      <c r="CL109" s="74">
        <f t="shared" si="189"/>
        <v>108.34538618480852</v>
      </c>
      <c r="CM109" s="74">
        <f t="shared" si="190"/>
        <v>111.81243854272239</v>
      </c>
      <c r="CN109" s="74">
        <f t="shared" si="191"/>
        <v>115.39043657608951</v>
      </c>
      <c r="CO109" s="74">
        <f t="shared" si="192"/>
        <v>119.08293054652438</v>
      </c>
      <c r="CP109" s="74">
        <f t="shared" si="193"/>
        <v>122.89358432401316</v>
      </c>
      <c r="CQ109" s="74">
        <f t="shared" si="194"/>
        <v>126.82617902238158</v>
      </c>
      <c r="CR109" s="74">
        <f t="shared" si="195"/>
        <v>130.88461675109781</v>
      </c>
      <c r="CS109" s="74">
        <f t="shared" si="196"/>
        <v>135.07292448713295</v>
      </c>
      <c r="CT109" s="74">
        <f t="shared" si="197"/>
        <v>139.39525807072121</v>
      </c>
      <c r="CU109" s="74">
        <f t="shared" si="198"/>
        <v>143.8559063289843</v>
      </c>
      <c r="CV109" s="74">
        <f t="shared" si="199"/>
        <v>148.45929533151181</v>
      </c>
      <c r="CW109" s="74">
        <f t="shared" si="200"/>
        <v>153.2099927821202</v>
      </c>
      <c r="CX109" s="74">
        <f t="shared" si="201"/>
        <v>158.11271255114804</v>
      </c>
      <c r="CY109" s="74">
        <f t="shared" si="202"/>
        <v>163.17231935278477</v>
      </c>
      <c r="CZ109" s="74">
        <f t="shared" si="203"/>
        <v>168.39383357207387</v>
      </c>
      <c r="DA109" s="74">
        <f t="shared" si="204"/>
        <v>173.78243624638023</v>
      </c>
      <c r="DB109" s="74">
        <f t="shared" si="205"/>
        <v>179.3434742062644</v>
      </c>
      <c r="DC109" s="74">
        <f t="shared" si="206"/>
        <v>185.08246538086487</v>
      </c>
      <c r="DD109" s="74">
        <f t="shared" si="207"/>
        <v>191.00510427305255</v>
      </c>
      <c r="DE109" s="74">
        <f t="shared" si="208"/>
        <v>197.11726760979025</v>
      </c>
      <c r="DF109" s="74">
        <f t="shared" si="209"/>
        <v>203.42502017330355</v>
      </c>
      <c r="DG109" s="74">
        <f t="shared" si="210"/>
        <v>209.93462081884928</v>
      </c>
      <c r="DH109" s="74">
        <f t="shared" si="211"/>
        <v>216.65252868505246</v>
      </c>
      <c r="DI109" s="74">
        <f t="shared" si="212"/>
        <v>223.58540960297415</v>
      </c>
      <c r="DJ109" s="74">
        <f t="shared" si="213"/>
        <v>230.74014271026934</v>
      </c>
    </row>
    <row r="110" spans="2:114" x14ac:dyDescent="0.2">
      <c r="B110" s="64" t="s">
        <v>58</v>
      </c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/>
      <c r="CB110" s="65"/>
      <c r="CC110" s="65"/>
      <c r="CD110" s="65"/>
      <c r="CE110" s="65"/>
      <c r="CF110" s="65"/>
      <c r="CG110" s="65"/>
      <c r="CH110" s="65"/>
      <c r="CI110" s="65"/>
      <c r="CJ110" s="65"/>
      <c r="CK110" s="65"/>
      <c r="CL110" s="65"/>
      <c r="CM110" s="65"/>
      <c r="CN110" s="65"/>
      <c r="CO110" s="65"/>
      <c r="CP110" s="65"/>
      <c r="CQ110" s="65"/>
      <c r="CR110" s="65"/>
      <c r="CS110" s="65"/>
      <c r="CT110" s="65"/>
      <c r="CU110" s="65"/>
      <c r="CV110" s="65"/>
      <c r="CW110" s="65"/>
      <c r="CX110" s="65"/>
      <c r="CY110" s="65"/>
      <c r="CZ110" s="65"/>
      <c r="DA110" s="65"/>
      <c r="DB110" s="65"/>
      <c r="DC110" s="65"/>
      <c r="DD110" s="65"/>
      <c r="DE110" s="65"/>
      <c r="DF110" s="65"/>
      <c r="DG110" s="65"/>
      <c r="DH110" s="65"/>
      <c r="DI110" s="65"/>
      <c r="DJ110" s="65"/>
    </row>
    <row r="111" spans="2:114" x14ac:dyDescent="0.2">
      <c r="B111" s="236" t="str">
        <f>B89</f>
        <v>Autocatalyst</v>
      </c>
      <c r="C111" s="65" t="s">
        <v>2</v>
      </c>
      <c r="D111" s="74">
        <f t="shared" ref="D111:AE111" si="228">D$82*D89</f>
        <v>48.602994154495299</v>
      </c>
      <c r="E111" s="74">
        <f t="shared" si="228"/>
        <v>50.05054788433489</v>
      </c>
      <c r="F111" s="74">
        <f t="shared" si="228"/>
        <v>50.805540997816763</v>
      </c>
      <c r="G111" s="74">
        <f t="shared" si="228"/>
        <v>51.708324279302047</v>
      </c>
      <c r="H111" s="74">
        <f t="shared" si="228"/>
        <v>52.479999912679887</v>
      </c>
      <c r="I111" s="74">
        <f t="shared" si="228"/>
        <v>61.251515064195047</v>
      </c>
      <c r="J111" s="74">
        <f t="shared" si="228"/>
        <v>63.60124991267989</v>
      </c>
      <c r="K111" s="74">
        <f t="shared" si="228"/>
        <v>69.250322493325058</v>
      </c>
      <c r="L111" s="74">
        <f t="shared" si="228"/>
        <v>67.841333246013221</v>
      </c>
      <c r="M111" s="74">
        <f t="shared" si="228"/>
        <v>81.236551636817822</v>
      </c>
      <c r="N111" s="74">
        <f t="shared" si="228"/>
        <v>77.167857055537041</v>
      </c>
      <c r="O111" s="74">
        <f t="shared" si="228"/>
        <v>82.607407318624126</v>
      </c>
      <c r="P111" s="74">
        <f t="shared" si="228"/>
        <v>98.652307602061242</v>
      </c>
      <c r="Q111" s="74">
        <f t="shared" si="228"/>
        <v>114.30799990829034</v>
      </c>
      <c r="R111" s="74">
        <f t="shared" si="228"/>
        <v>124.29833324016052</v>
      </c>
      <c r="S111" s="74">
        <f t="shared" si="228"/>
        <v>131.52086947058137</v>
      </c>
      <c r="T111" s="74">
        <f t="shared" si="228"/>
        <v>140.03363612582041</v>
      </c>
      <c r="U111" s="74">
        <f t="shared" si="228"/>
        <v>141.39142830701709</v>
      </c>
      <c r="V111" s="74">
        <f t="shared" si="228"/>
        <v>131.73299973551505</v>
      </c>
      <c r="W111" s="74">
        <f t="shared" si="228"/>
        <v>132.79684181582957</v>
      </c>
      <c r="X111" s="74">
        <f t="shared" si="228"/>
        <v>148.69333289536365</v>
      </c>
      <c r="Y111" s="74">
        <f t="shared" si="228"/>
        <v>159.89999975812972</v>
      </c>
      <c r="Z111" s="74">
        <f t="shared" si="228"/>
        <v>150.05999981170444</v>
      </c>
      <c r="AA111" s="74">
        <f t="shared" si="228"/>
        <v>150.05999994876439</v>
      </c>
      <c r="AB111" s="74">
        <f t="shared" si="228"/>
        <v>120.5399999549018</v>
      </c>
      <c r="AC111" s="74">
        <f t="shared" si="228"/>
        <v>154.97999991154549</v>
      </c>
      <c r="AD111" s="74">
        <f t="shared" si="228"/>
        <v>156.61141270881103</v>
      </c>
      <c r="AE111" s="74">
        <f t="shared" si="228"/>
        <v>163.15191196734156</v>
      </c>
      <c r="AF111" s="74">
        <f t="shared" ref="D111:AF112" si="229">AF$82*AF89</f>
        <v>155.75277173953251</v>
      </c>
      <c r="AG111" s="74">
        <f t="shared" ref="AG111" si="230">AG$82*AG89</f>
        <v>147.53040298171675</v>
      </c>
      <c r="AH111" s="74">
        <f>AH101</f>
        <v>152.25137587713169</v>
      </c>
      <c r="AI111" s="74">
        <f t="shared" ref="AI111" si="231">AH111*(1+AI$86)</f>
        <v>157.12341990519991</v>
      </c>
      <c r="AJ111" s="74">
        <f t="shared" ref="AJ111" si="232">AI111*(1+AJ$86)</f>
        <v>162.1513693421663</v>
      </c>
      <c r="AK111" s="74">
        <f t="shared" ref="AK111" si="233">AJ111*(1+AK$86)</f>
        <v>167.34021316111563</v>
      </c>
      <c r="AL111" s="74">
        <f t="shared" ref="AL111" si="234">AK111*(1+AL$86)</f>
        <v>172.69509998227133</v>
      </c>
      <c r="AM111" s="74">
        <f t="shared" ref="AM111" si="235">AL111*(1+AM$86)</f>
        <v>178.22134318170401</v>
      </c>
      <c r="AN111" s="74">
        <f t="shared" ref="AN111" si="236">AM111*(1+AN$86)</f>
        <v>183.92442616351855</v>
      </c>
      <c r="AO111" s="74">
        <f t="shared" ref="AO111" si="237">AN111*(1+AO$86)</f>
        <v>189.81000780075115</v>
      </c>
      <c r="AP111" s="74">
        <f t="shared" ref="AP111" si="238">AO111*(1+AP$86)</f>
        <v>195.8839280503752</v>
      </c>
      <c r="AQ111" s="74">
        <f t="shared" ref="AQ111" si="239">AP111*(1+AQ$86)</f>
        <v>202.15221374798722</v>
      </c>
      <c r="AR111" s="74">
        <f t="shared" ref="AR111" si="240">AQ111*(1+AR$86)</f>
        <v>208.62108458792281</v>
      </c>
      <c r="AS111" s="74">
        <f t="shared" ref="AS111" si="241">AR111*(1+AS$86)</f>
        <v>215.29695929473635</v>
      </c>
      <c r="AT111" s="74">
        <f t="shared" ref="AT111" si="242">AS111*(1+AT$86)</f>
        <v>222.18646199216792</v>
      </c>
      <c r="AU111" s="74">
        <f t="shared" ref="AU111" si="243">AT111*(1+AU$86)</f>
        <v>229.29642877591729</v>
      </c>
      <c r="AV111" s="74">
        <f t="shared" ref="AV111" si="244">AU111*(1+AV$86)</f>
        <v>236.63391449674666</v>
      </c>
      <c r="AW111" s="74">
        <f t="shared" ref="AW111" si="245">AV111*(1+AW$86)</f>
        <v>244.20619976064256</v>
      </c>
      <c r="AX111" s="74">
        <f t="shared" ref="AX111" si="246">AW111*(1+AX$86)</f>
        <v>252.02079815298313</v>
      </c>
      <c r="AY111" s="74">
        <f>AX111*(1+AY$86)</f>
        <v>260.08546369387858</v>
      </c>
      <c r="AZ111" s="74">
        <f t="shared" ref="AZ111" si="247">AY111*(1+AZ$86)</f>
        <v>268.40819853208268</v>
      </c>
      <c r="BA111" s="74">
        <f t="shared" ref="BA111" si="248">AZ111*(1+BA$86)</f>
        <v>276.99726088510931</v>
      </c>
      <c r="BB111" s="74">
        <f t="shared" ref="BB111" si="249">BA111*(1+BB$86)</f>
        <v>285.86117323343279</v>
      </c>
      <c r="BC111" s="74">
        <f t="shared" ref="BC111" si="250">BB111*(1+BC$86)</f>
        <v>295.00873077690267</v>
      </c>
      <c r="BD111" s="74">
        <f t="shared" ref="BD111" si="251">BC111*(1+BD$86)</f>
        <v>304.44901016176357</v>
      </c>
      <c r="BE111" s="74">
        <f t="shared" ref="BE111" si="252">BD111*(1+BE$86)</f>
        <v>314.19137848693998</v>
      </c>
      <c r="BF111" s="74">
        <f t="shared" ref="BF111" si="253">BE111*(1+BF$86)</f>
        <v>324.24550259852208</v>
      </c>
      <c r="BG111" s="74">
        <f t="shared" ref="BG111" si="254">BF111*(1+BG$86)</f>
        <v>334.62135868167479</v>
      </c>
      <c r="BH111" s="74">
        <f t="shared" ref="BH111" si="255">BG111*(1+BH$86)</f>
        <v>345.32924215948839</v>
      </c>
      <c r="BI111" s="74">
        <f t="shared" ref="BI111" si="256">BH111*(1+BI$86)</f>
        <v>356.37977790859202</v>
      </c>
      <c r="BJ111" s="74">
        <f t="shared" ref="BJ111" si="257">BI111*(1+BJ$86)</f>
        <v>367.783930801667</v>
      </c>
      <c r="BK111" s="74">
        <f t="shared" ref="BK111" si="258">BJ111*(1+BK$86)</f>
        <v>379.55301658732037</v>
      </c>
      <c r="BL111" s="74">
        <f t="shared" ref="BL111" si="259">BK111*(1+BL$86)</f>
        <v>391.69871311811465</v>
      </c>
      <c r="BM111" s="74">
        <f t="shared" ref="BM111:BM119" si="260">BL111*(1+BM$86)</f>
        <v>404.23307193789435</v>
      </c>
      <c r="BN111" s="74">
        <f t="shared" ref="BN111:BN119" si="261">BM111*(1+BN$86)</f>
        <v>417.168530239907</v>
      </c>
      <c r="BO111" s="74">
        <f t="shared" ref="BO111:BO119" si="262">BN111*(1+BO$86)</f>
        <v>430.51792320758403</v>
      </c>
      <c r="BP111" s="74">
        <f t="shared" ref="BP111:BP119" si="263">BO111*(1+BP$86)</f>
        <v>444.29449675022676</v>
      </c>
      <c r="BQ111" s="74">
        <f t="shared" ref="BQ111:BQ119" si="264">BP111*(1+BQ$86)</f>
        <v>458.51192064623405</v>
      </c>
      <c r="BR111" s="74">
        <f t="shared" ref="BR111:BR119" si="265">BQ111*(1+BR$86)</f>
        <v>473.18430210691355</v>
      </c>
      <c r="BS111" s="74">
        <f t="shared" ref="BS111:BS119" si="266">BR111*(1+BS$86)</f>
        <v>488.32619977433478</v>
      </c>
      <c r="BT111" s="74">
        <f t="shared" ref="BT111:BT119" si="267">BS111*(1+BT$86)</f>
        <v>503.95263816711349</v>
      </c>
      <c r="BU111" s="74">
        <f t="shared" ref="BU111:BU119" si="268">BT111*(1+BU$86)</f>
        <v>520.07912258846113</v>
      </c>
      <c r="BV111" s="74">
        <f t="shared" ref="BV111:BV119" si="269">BU111*(1+BV$86)</f>
        <v>536.72165451129194</v>
      </c>
      <c r="BW111" s="74">
        <f t="shared" ref="BW111:BW119" si="270">BV111*(1+BW$86)</f>
        <v>553.89674745565333</v>
      </c>
      <c r="BX111" s="74">
        <f t="shared" ref="BX111:BX119" si="271">BW111*(1+BX$86)</f>
        <v>571.62144337423422</v>
      </c>
      <c r="BY111" s="74">
        <f t="shared" ref="BY111:BY119" si="272">BX111*(1+BY$86)</f>
        <v>589.9133295622097</v>
      </c>
      <c r="BZ111" s="74">
        <f t="shared" ref="BZ111:BZ119" si="273">BY111*(1+BZ$86)</f>
        <v>608.79055610820046</v>
      </c>
      <c r="CA111" s="74">
        <f t="shared" ref="CA111:CA119" si="274">BZ111*(1+CA$86)</f>
        <v>628.27185390366287</v>
      </c>
      <c r="CB111" s="74">
        <f t="shared" ref="CB111:CB119" si="275">CA111*(1+CB$86)</f>
        <v>648.37655322858006</v>
      </c>
      <c r="CC111" s="74">
        <f t="shared" ref="CC111:CC119" si="276">CB111*(1+CC$86)</f>
        <v>669.12460293189463</v>
      </c>
      <c r="CD111" s="74">
        <f t="shared" ref="CD111:CD119" si="277">CC111*(1+CD$86)</f>
        <v>690.53659022571526</v>
      </c>
      <c r="CE111" s="74">
        <f t="shared" ref="CE111:CE119" si="278">CD111*(1+CE$86)</f>
        <v>712.63376111293815</v>
      </c>
      <c r="CF111" s="74">
        <f t="shared" ref="CF111:CF119" si="279">CE111*(1+CF$86)</f>
        <v>735.43804146855223</v>
      </c>
      <c r="CG111" s="74">
        <f t="shared" ref="CG111:CG119" si="280">CF111*(1+CG$86)</f>
        <v>758.97205879554588</v>
      </c>
      <c r="CH111" s="74">
        <f t="shared" ref="CH111:CH119" si="281">CG111*(1+CH$86)</f>
        <v>783.25916467700335</v>
      </c>
      <c r="CI111" s="74">
        <f t="shared" ref="CI111:CI119" si="282">CH111*(1+CI$86)</f>
        <v>808.32345794666753</v>
      </c>
      <c r="CJ111" s="74">
        <f t="shared" ref="CJ111:CJ119" si="283">CI111*(1+CJ$86)</f>
        <v>834.18980860096087</v>
      </c>
      <c r="CK111" s="74">
        <f t="shared" ref="CK111:CK119" si="284">CJ111*(1+CK$86)</f>
        <v>860.88388247619162</v>
      </c>
      <c r="CL111" s="74">
        <f t="shared" ref="CL111:CL119" si="285">CK111*(1+CL$86)</f>
        <v>888.43216671542973</v>
      </c>
      <c r="CM111" s="74">
        <f t="shared" ref="CM111:CM119" si="286">CL111*(1+CM$86)</f>
        <v>916.86199605032346</v>
      </c>
      <c r="CN111" s="74">
        <f t="shared" ref="CN111:CN119" si="287">CM111*(1+CN$86)</f>
        <v>946.20157992393388</v>
      </c>
      <c r="CO111" s="74">
        <f t="shared" ref="CO111:CO119" si="288">CN111*(1+CO$86)</f>
        <v>976.48003048149974</v>
      </c>
      <c r="CP111" s="74">
        <f t="shared" ref="CP111:CP119" si="289">CO111*(1+CP$86)</f>
        <v>1007.7273914569078</v>
      </c>
      <c r="CQ111" s="74">
        <f t="shared" ref="CQ111:CQ119" si="290">CP111*(1+CQ$86)</f>
        <v>1039.9746679835289</v>
      </c>
      <c r="CR111" s="74">
        <f t="shared" ref="CR111:CR119" si="291">CQ111*(1+CR$86)</f>
        <v>1073.2538573590018</v>
      </c>
      <c r="CS111" s="74">
        <f t="shared" ref="CS111:CS119" si="292">CR111*(1+CS$86)</f>
        <v>1107.59798079449</v>
      </c>
      <c r="CT111" s="74">
        <f t="shared" ref="CT111:CT119" si="293">CS111*(1+CT$86)</f>
        <v>1143.0411161799136</v>
      </c>
      <c r="CU111" s="74">
        <f t="shared" ref="CU111:CU119" si="294">CT111*(1+CU$86)</f>
        <v>1179.6184318976709</v>
      </c>
      <c r="CV111" s="74">
        <f t="shared" ref="CV111:CV119" si="295">CU111*(1+CV$86)</f>
        <v>1217.3662217183964</v>
      </c>
      <c r="CW111" s="74">
        <f t="shared" ref="CW111:CW119" si="296">CV111*(1+CW$86)</f>
        <v>1256.3219408133853</v>
      </c>
      <c r="CX111" s="74">
        <f t="shared" ref="CX111:CX119" si="297">CW111*(1+CX$86)</f>
        <v>1296.5242429194136</v>
      </c>
      <c r="CY111" s="74">
        <f t="shared" ref="CY111:CY119" si="298">CX111*(1+CY$86)</f>
        <v>1338.013018692835</v>
      </c>
      <c r="CZ111" s="74">
        <f t="shared" ref="CZ111:CZ119" si="299">CY111*(1+CZ$86)</f>
        <v>1380.8294352910057</v>
      </c>
      <c r="DA111" s="74">
        <f t="shared" ref="DA111:DA119" si="300">CZ111*(1+DA$86)</f>
        <v>1425.0159772203178</v>
      </c>
      <c r="DB111" s="74">
        <f t="shared" ref="DB111:DB119" si="301">DA111*(1+DB$86)</f>
        <v>1470.616488491368</v>
      </c>
      <c r="DC111" s="74">
        <f t="shared" ref="DC111:DC119" si="302">DB111*(1+DC$86)</f>
        <v>1517.6762161230918</v>
      </c>
      <c r="DD111" s="74">
        <f t="shared" ref="DD111:DD119" si="303">DC111*(1+DD$86)</f>
        <v>1566.2418550390307</v>
      </c>
      <c r="DE111" s="74">
        <f t="shared" ref="DE111:DE119" si="304">DD111*(1+DE$86)</f>
        <v>1616.3615944002797</v>
      </c>
      <c r="DF111" s="74">
        <f t="shared" ref="DF111:DF119" si="305">DE111*(1+DF$86)</f>
        <v>1668.0851654210887</v>
      </c>
      <c r="DG111" s="74">
        <f t="shared" ref="DG111:DG119" si="306">DF111*(1+DG$86)</f>
        <v>1721.4638907145636</v>
      </c>
      <c r="DH111" s="74">
        <f t="shared" ref="DH111:DH119" si="307">DG111*(1+DH$86)</f>
        <v>1776.5507352174297</v>
      </c>
      <c r="DI111" s="74">
        <f t="shared" ref="DI111:DI119" si="308">DH111*(1+DI$86)</f>
        <v>1833.4003587443876</v>
      </c>
      <c r="DJ111" s="74">
        <f t="shared" ref="DJ111:DJ119" si="309">DI111*(1+DJ$86)</f>
        <v>1892.0691702242082</v>
      </c>
    </row>
    <row r="112" spans="2:114" x14ac:dyDescent="0.2">
      <c r="B112" s="236" t="str">
        <f t="shared" ref="B112:B119" si="310">B90</f>
        <v>Jewellery</v>
      </c>
      <c r="C112" s="65" t="s">
        <v>2</v>
      </c>
      <c r="D112" s="74">
        <f t="shared" si="229"/>
        <v>39.119483099959638</v>
      </c>
      <c r="E112" s="74">
        <f t="shared" si="229"/>
        <v>40.284587321537842</v>
      </c>
      <c r="F112" s="74">
        <f t="shared" si="229"/>
        <v>40.892264705559839</v>
      </c>
      <c r="G112" s="74">
        <f t="shared" si="229"/>
        <v>41.61889515163336</v>
      </c>
      <c r="H112" s="74">
        <f t="shared" si="229"/>
        <v>42.23999992971796</v>
      </c>
      <c r="I112" s="74">
        <f t="shared" si="229"/>
        <v>49.29999992971797</v>
      </c>
      <c r="J112" s="74">
        <f t="shared" si="229"/>
        <v>51.191249929717969</v>
      </c>
      <c r="K112" s="74">
        <f t="shared" si="229"/>
        <v>55.738064445847002</v>
      </c>
      <c r="L112" s="74">
        <f t="shared" si="229"/>
        <v>54.603999929717972</v>
      </c>
      <c r="M112" s="74">
        <f t="shared" si="229"/>
        <v>65.385517171097277</v>
      </c>
      <c r="N112" s="74">
        <f t="shared" si="229"/>
        <v>62.110714215432253</v>
      </c>
      <c r="O112" s="74">
        <f t="shared" si="229"/>
        <v>66.488888817429171</v>
      </c>
      <c r="P112" s="74">
        <f t="shared" si="229"/>
        <v>79.403076850439533</v>
      </c>
      <c r="Q112" s="74">
        <f t="shared" si="229"/>
        <v>92.003999926184918</v>
      </c>
      <c r="R112" s="74">
        <f t="shared" si="229"/>
        <v>100.04499992500725</v>
      </c>
      <c r="S112" s="74">
        <f t="shared" si="229"/>
        <v>105.85826079339476</v>
      </c>
      <c r="T112" s="74">
        <f t="shared" si="229"/>
        <v>112.70999980858718</v>
      </c>
      <c r="U112" s="74">
        <f t="shared" si="229"/>
        <v>113.80285693003816</v>
      </c>
      <c r="V112" s="74">
        <f t="shared" si="229"/>
        <v>106.02899978712189</v>
      </c>
      <c r="W112" s="74">
        <f t="shared" si="229"/>
        <v>106.885262924936</v>
      </c>
      <c r="X112" s="74">
        <f t="shared" si="229"/>
        <v>119.67999964748782</v>
      </c>
      <c r="Y112" s="74">
        <f t="shared" si="229"/>
        <v>128.69999980532393</v>
      </c>
      <c r="Z112" s="74">
        <f t="shared" si="229"/>
        <v>120.77999984844506</v>
      </c>
      <c r="AA112" s="74">
        <f t="shared" si="229"/>
        <v>120.77999995876158</v>
      </c>
      <c r="AB112" s="74">
        <f t="shared" si="229"/>
        <v>97.019999963701451</v>
      </c>
      <c r="AC112" s="74">
        <f t="shared" si="229"/>
        <v>124.73999992880491</v>
      </c>
      <c r="AD112" s="74">
        <f t="shared" si="229"/>
        <v>126.05308827782353</v>
      </c>
      <c r="AE112" s="74">
        <f t="shared" si="229"/>
        <v>131.31739255907982</v>
      </c>
      <c r="AF112" s="74">
        <f t="shared" si="229"/>
        <v>125.36198700986765</v>
      </c>
      <c r="AG112" s="74">
        <f t="shared" ref="AG112" si="311">AG$82*AG90</f>
        <v>118.74398288772323</v>
      </c>
      <c r="AH112" s="74">
        <f t="shared" ref="AH112:AH119" si="312">AH102</f>
        <v>122.54379034013039</v>
      </c>
      <c r="AI112" s="74">
        <f t="shared" ref="AI112:BL112" si="313">AH112*(1+AI$86)</f>
        <v>126.46519163101456</v>
      </c>
      <c r="AJ112" s="74">
        <f t="shared" si="313"/>
        <v>130.51207776320703</v>
      </c>
      <c r="AK112" s="74">
        <f t="shared" si="313"/>
        <v>134.68846425162965</v>
      </c>
      <c r="AL112" s="74">
        <f t="shared" si="313"/>
        <v>138.9984951076818</v>
      </c>
      <c r="AM112" s="74">
        <f t="shared" si="313"/>
        <v>143.44644695112763</v>
      </c>
      <c r="AN112" s="74">
        <f t="shared" si="313"/>
        <v>148.03673325356371</v>
      </c>
      <c r="AO112" s="74">
        <f t="shared" si="313"/>
        <v>152.77390871767776</v>
      </c>
      <c r="AP112" s="74">
        <f t="shared" si="313"/>
        <v>157.66267379664345</v>
      </c>
      <c r="AQ112" s="74">
        <f t="shared" si="313"/>
        <v>162.70787935813604</v>
      </c>
      <c r="AR112" s="74">
        <f t="shared" si="313"/>
        <v>167.91453149759639</v>
      </c>
      <c r="AS112" s="74">
        <f t="shared" si="313"/>
        <v>173.28779650551948</v>
      </c>
      <c r="AT112" s="74">
        <f t="shared" si="313"/>
        <v>178.8330059936961</v>
      </c>
      <c r="AU112" s="74">
        <f t="shared" si="313"/>
        <v>184.55566218549438</v>
      </c>
      <c r="AV112" s="74">
        <f t="shared" si="313"/>
        <v>190.46144337543021</v>
      </c>
      <c r="AW112" s="74">
        <f t="shared" si="313"/>
        <v>196.55620956344399</v>
      </c>
      <c r="AX112" s="74">
        <f t="shared" si="313"/>
        <v>202.8460082694742</v>
      </c>
      <c r="AY112" s="74">
        <f t="shared" si="313"/>
        <v>209.33708053409737</v>
      </c>
      <c r="AZ112" s="74">
        <f t="shared" si="313"/>
        <v>216.03586711118848</v>
      </c>
      <c r="BA112" s="74">
        <f t="shared" si="313"/>
        <v>222.94901485874652</v>
      </c>
      <c r="BB112" s="74">
        <f t="shared" si="313"/>
        <v>230.08338333422643</v>
      </c>
      <c r="BC112" s="74">
        <f t="shared" si="313"/>
        <v>237.44605160092169</v>
      </c>
      <c r="BD112" s="74">
        <f t="shared" si="313"/>
        <v>245.0443252521512</v>
      </c>
      <c r="BE112" s="74">
        <f t="shared" si="313"/>
        <v>252.88574366022004</v>
      </c>
      <c r="BF112" s="74">
        <f t="shared" si="313"/>
        <v>260.9780874573471</v>
      </c>
      <c r="BG112" s="74">
        <f t="shared" si="313"/>
        <v>269.32938625598223</v>
      </c>
      <c r="BH112" s="74">
        <f t="shared" si="313"/>
        <v>277.94792661617367</v>
      </c>
      <c r="BI112" s="74">
        <f t="shared" si="313"/>
        <v>286.84226026789122</v>
      </c>
      <c r="BJ112" s="74">
        <f t="shared" si="313"/>
        <v>296.02121259646373</v>
      </c>
      <c r="BK112" s="74">
        <f t="shared" si="313"/>
        <v>305.49389139955059</v>
      </c>
      <c r="BL112" s="74">
        <f t="shared" si="313"/>
        <v>315.26969592433625</v>
      </c>
      <c r="BM112" s="74">
        <f t="shared" si="260"/>
        <v>325.35832619391499</v>
      </c>
      <c r="BN112" s="74">
        <f t="shared" si="261"/>
        <v>335.7697926321203</v>
      </c>
      <c r="BO112" s="74">
        <f t="shared" si="262"/>
        <v>346.51442599634817</v>
      </c>
      <c r="BP112" s="74">
        <f t="shared" si="263"/>
        <v>357.60288762823131</v>
      </c>
      <c r="BQ112" s="74">
        <f t="shared" si="264"/>
        <v>369.04618003233475</v>
      </c>
      <c r="BR112" s="74">
        <f t="shared" si="265"/>
        <v>380.85565779336946</v>
      </c>
      <c r="BS112" s="74">
        <f t="shared" si="266"/>
        <v>393.04303884275731</v>
      </c>
      <c r="BT112" s="74">
        <f t="shared" si="267"/>
        <v>405.62041608572554</v>
      </c>
      <c r="BU112" s="74">
        <f t="shared" si="268"/>
        <v>418.60026940046879</v>
      </c>
      <c r="BV112" s="74">
        <f t="shared" si="269"/>
        <v>431.99547802128382</v>
      </c>
      <c r="BW112" s="74">
        <f t="shared" si="270"/>
        <v>445.81933331796489</v>
      </c>
      <c r="BX112" s="74">
        <f t="shared" si="271"/>
        <v>460.08555198413978</v>
      </c>
      <c r="BY112" s="74">
        <f t="shared" si="272"/>
        <v>474.80828964763225</v>
      </c>
      <c r="BZ112" s="74">
        <f t="shared" si="273"/>
        <v>490.00215491635652</v>
      </c>
      <c r="CA112" s="74">
        <f t="shared" si="274"/>
        <v>505.68222387367996</v>
      </c>
      <c r="CB112" s="74">
        <f t="shared" si="275"/>
        <v>521.86405503763774</v>
      </c>
      <c r="CC112" s="74">
        <f t="shared" si="276"/>
        <v>538.5637047988422</v>
      </c>
      <c r="CD112" s="74">
        <f t="shared" si="277"/>
        <v>555.79774335240518</v>
      </c>
      <c r="CE112" s="74">
        <f t="shared" si="278"/>
        <v>573.58327113968221</v>
      </c>
      <c r="CF112" s="74">
        <f t="shared" si="279"/>
        <v>591.93793581615205</v>
      </c>
      <c r="CG112" s="74">
        <f t="shared" si="280"/>
        <v>610.87994976226889</v>
      </c>
      <c r="CH112" s="74">
        <f t="shared" si="281"/>
        <v>630.42810815466146</v>
      </c>
      <c r="CI112" s="74">
        <f t="shared" si="282"/>
        <v>650.6018076156106</v>
      </c>
      <c r="CJ112" s="74">
        <f t="shared" si="283"/>
        <v>671.42106545931017</v>
      </c>
      <c r="CK112" s="74">
        <f t="shared" si="284"/>
        <v>692.90653955400808</v>
      </c>
      <c r="CL112" s="74">
        <f t="shared" si="285"/>
        <v>715.07954881973637</v>
      </c>
      <c r="CM112" s="74">
        <f t="shared" si="286"/>
        <v>737.96209438196797</v>
      </c>
      <c r="CN112" s="74">
        <f t="shared" si="287"/>
        <v>761.57688140219102</v>
      </c>
      <c r="CO112" s="74">
        <f t="shared" si="288"/>
        <v>785.94734160706116</v>
      </c>
      <c r="CP112" s="74">
        <f t="shared" si="289"/>
        <v>811.09765653848717</v>
      </c>
      <c r="CQ112" s="74">
        <f t="shared" si="290"/>
        <v>837.05278154771884</v>
      </c>
      <c r="CR112" s="74">
        <f t="shared" si="291"/>
        <v>863.83847055724584</v>
      </c>
      <c r="CS112" s="74">
        <f t="shared" si="292"/>
        <v>891.48130161507777</v>
      </c>
      <c r="CT112" s="74">
        <f t="shared" si="293"/>
        <v>920.00870326676034</v>
      </c>
      <c r="CU112" s="74">
        <f t="shared" si="294"/>
        <v>949.44898177129664</v>
      </c>
      <c r="CV112" s="74">
        <f t="shared" si="295"/>
        <v>979.83134918797816</v>
      </c>
      <c r="CW112" s="74">
        <f t="shared" si="296"/>
        <v>1011.1859523619935</v>
      </c>
      <c r="CX112" s="74">
        <f t="shared" si="297"/>
        <v>1043.5439028375772</v>
      </c>
      <c r="CY112" s="74">
        <f t="shared" si="298"/>
        <v>1076.9373077283797</v>
      </c>
      <c r="CZ112" s="74">
        <f t="shared" si="299"/>
        <v>1111.3993015756878</v>
      </c>
      <c r="DA112" s="74">
        <f t="shared" si="300"/>
        <v>1146.9640792261098</v>
      </c>
      <c r="DB112" s="74">
        <f t="shared" si="301"/>
        <v>1183.6669297613453</v>
      </c>
      <c r="DC112" s="74">
        <f t="shared" si="302"/>
        <v>1221.5442715137083</v>
      </c>
      <c r="DD112" s="74">
        <f t="shared" si="303"/>
        <v>1260.6336882021469</v>
      </c>
      <c r="DE112" s="74">
        <f t="shared" si="304"/>
        <v>1300.9739662246157</v>
      </c>
      <c r="DF112" s="74">
        <f t="shared" si="305"/>
        <v>1342.6051331438034</v>
      </c>
      <c r="DG112" s="74">
        <f t="shared" si="306"/>
        <v>1385.5684974044052</v>
      </c>
      <c r="DH112" s="74">
        <f t="shared" si="307"/>
        <v>1429.9066893213462</v>
      </c>
      <c r="DI112" s="74">
        <f t="shared" si="308"/>
        <v>1475.6637033796294</v>
      </c>
      <c r="DJ112" s="74">
        <f t="shared" si="309"/>
        <v>1522.8849418877776</v>
      </c>
    </row>
    <row r="113" spans="2:114" x14ac:dyDescent="0.2">
      <c r="B113" s="236" t="str">
        <f t="shared" si="310"/>
        <v>Chemical</v>
      </c>
      <c r="C113" s="65" t="s">
        <v>2</v>
      </c>
      <c r="D113" s="74">
        <f t="shared" ref="D113:AF113" si="314">D$82*D91</f>
        <v>8.2980721727187117</v>
      </c>
      <c r="E113" s="74">
        <f t="shared" si="314"/>
        <v>8.5452154924474204</v>
      </c>
      <c r="F113" s="74">
        <f t="shared" si="314"/>
        <v>8.6741167557248158</v>
      </c>
      <c r="G113" s="74">
        <f t="shared" si="314"/>
        <v>8.8282504867101075</v>
      </c>
      <c r="H113" s="74">
        <f t="shared" si="314"/>
        <v>8.9599999850916898</v>
      </c>
      <c r="I113" s="74">
        <f t="shared" si="314"/>
        <v>10.45757574266745</v>
      </c>
      <c r="J113" s="74">
        <f t="shared" si="314"/>
        <v>10.858749985091691</v>
      </c>
      <c r="K113" s="74">
        <f t="shared" si="314"/>
        <v>11.823225791543305</v>
      </c>
      <c r="L113" s="74">
        <f t="shared" si="314"/>
        <v>11.582666651758357</v>
      </c>
      <c r="M113" s="74">
        <f t="shared" si="314"/>
        <v>13.869655157505484</v>
      </c>
      <c r="N113" s="74">
        <f t="shared" si="314"/>
        <v>13.174999985091691</v>
      </c>
      <c r="O113" s="74">
        <f t="shared" si="314"/>
        <v>14.103703688545584</v>
      </c>
      <c r="P113" s="74">
        <f t="shared" si="314"/>
        <v>16.843076907668994</v>
      </c>
      <c r="Q113" s="74">
        <f t="shared" si="314"/>
        <v>19.515999984342255</v>
      </c>
      <c r="R113" s="74">
        <f t="shared" si="314"/>
        <v>21.221666650759115</v>
      </c>
      <c r="S113" s="74">
        <f t="shared" si="314"/>
        <v>22.454782592538283</v>
      </c>
      <c r="T113" s="74">
        <f t="shared" si="314"/>
        <v>23.908181777579099</v>
      </c>
      <c r="U113" s="74">
        <f t="shared" si="314"/>
        <v>24.139999954856581</v>
      </c>
      <c r="V113" s="74">
        <f t="shared" si="314"/>
        <v>22.490999954844039</v>
      </c>
      <c r="W113" s="74">
        <f t="shared" si="314"/>
        <v>22.672631529531881</v>
      </c>
      <c r="X113" s="74">
        <f t="shared" si="314"/>
        <v>25.386666591891359</v>
      </c>
      <c r="Y113" s="74">
        <f t="shared" si="314"/>
        <v>27.299999958705079</v>
      </c>
      <c r="Z113" s="74">
        <f t="shared" si="314"/>
        <v>25.619999967851982</v>
      </c>
      <c r="AA113" s="74">
        <f t="shared" si="314"/>
        <v>25.61999999125246</v>
      </c>
      <c r="AB113" s="74">
        <f t="shared" si="314"/>
        <v>20.579999992300309</v>
      </c>
      <c r="AC113" s="74">
        <f t="shared" si="314"/>
        <v>26.459999984898012</v>
      </c>
      <c r="AD113" s="74">
        <f t="shared" si="314"/>
        <v>26.738533877114087</v>
      </c>
      <c r="AE113" s="74">
        <f t="shared" si="314"/>
        <v>27.855204482229052</v>
      </c>
      <c r="AF113" s="74">
        <f t="shared" si="314"/>
        <v>26.591936638456776</v>
      </c>
      <c r="AG113" s="74">
        <f t="shared" ref="AG113" si="315">AG$82*AG91</f>
        <v>25.188117582244324</v>
      </c>
      <c r="AH113" s="74">
        <f t="shared" si="312"/>
        <v>25.994137344876144</v>
      </c>
      <c r="AI113" s="74">
        <f t="shared" ref="AI113:BL113" si="316">AH113*(1+AI$86)</f>
        <v>26.825949739912183</v>
      </c>
      <c r="AJ113" s="74">
        <f t="shared" si="316"/>
        <v>27.684380131589375</v>
      </c>
      <c r="AK113" s="74">
        <f t="shared" si="316"/>
        <v>28.570280295800234</v>
      </c>
      <c r="AL113" s="74">
        <f t="shared" si="316"/>
        <v>29.484529265265842</v>
      </c>
      <c r="AM113" s="74">
        <f t="shared" si="316"/>
        <v>30.42803420175435</v>
      </c>
      <c r="AN113" s="74">
        <f t="shared" si="316"/>
        <v>31.401731296210489</v>
      </c>
      <c r="AO113" s="74">
        <f t="shared" si="316"/>
        <v>32.406586697689228</v>
      </c>
      <c r="AP113" s="74">
        <f t="shared" si="316"/>
        <v>33.443597472015284</v>
      </c>
      <c r="AQ113" s="74">
        <f t="shared" si="316"/>
        <v>34.513792591119774</v>
      </c>
      <c r="AR113" s="74">
        <f t="shared" si="316"/>
        <v>35.61823395403561</v>
      </c>
      <c r="AS113" s="74">
        <f t="shared" si="316"/>
        <v>36.75801744056475</v>
      </c>
      <c r="AT113" s="74">
        <f t="shared" si="316"/>
        <v>37.934273998662825</v>
      </c>
      <c r="AU113" s="74">
        <f t="shared" si="316"/>
        <v>39.148170766620034</v>
      </c>
      <c r="AV113" s="74">
        <f t="shared" si="316"/>
        <v>40.400912231151878</v>
      </c>
      <c r="AW113" s="74">
        <f t="shared" si="316"/>
        <v>41.69374142254874</v>
      </c>
      <c r="AX113" s="74">
        <f t="shared" si="316"/>
        <v>43.027941148070298</v>
      </c>
      <c r="AY113" s="74">
        <f t="shared" si="316"/>
        <v>44.404835264808547</v>
      </c>
      <c r="AZ113" s="74">
        <f t="shared" si="316"/>
        <v>45.82578999328242</v>
      </c>
      <c r="BA113" s="74">
        <f t="shared" si="316"/>
        <v>47.292215273067455</v>
      </c>
      <c r="BB113" s="74">
        <f t="shared" si="316"/>
        <v>48.805566161805615</v>
      </c>
      <c r="BC113" s="74">
        <f t="shared" si="316"/>
        <v>50.367344278983396</v>
      </c>
      <c r="BD113" s="74">
        <f t="shared" si="316"/>
        <v>51.979099295910864</v>
      </c>
      <c r="BE113" s="74">
        <f t="shared" si="316"/>
        <v>53.64243047338001</v>
      </c>
      <c r="BF113" s="74">
        <f t="shared" si="316"/>
        <v>55.358988248528171</v>
      </c>
      <c r="BG113" s="74">
        <f t="shared" si="316"/>
        <v>57.130475872481071</v>
      </c>
      <c r="BH113" s="74">
        <f t="shared" si="316"/>
        <v>58.958651100400466</v>
      </c>
      <c r="BI113" s="74">
        <f t="shared" si="316"/>
        <v>60.845327935613284</v>
      </c>
      <c r="BJ113" s="74">
        <f t="shared" si="316"/>
        <v>62.792378429552912</v>
      </c>
      <c r="BK113" s="74">
        <f t="shared" si="316"/>
        <v>64.801734539298607</v>
      </c>
      <c r="BL113" s="74">
        <f t="shared" si="316"/>
        <v>66.87539004455617</v>
      </c>
      <c r="BM113" s="74">
        <f t="shared" si="260"/>
        <v>69.015402525981969</v>
      </c>
      <c r="BN113" s="74">
        <f t="shared" si="261"/>
        <v>71.223895406813398</v>
      </c>
      <c r="BO113" s="74">
        <f t="shared" si="262"/>
        <v>73.503060059831427</v>
      </c>
      <c r="BP113" s="74">
        <f t="shared" si="263"/>
        <v>75.855157981746032</v>
      </c>
      <c r="BQ113" s="74">
        <f t="shared" si="264"/>
        <v>78.282523037161909</v>
      </c>
      <c r="BR113" s="74">
        <f t="shared" si="265"/>
        <v>80.787563774351085</v>
      </c>
      <c r="BS113" s="74">
        <f t="shared" si="266"/>
        <v>83.372765815130322</v>
      </c>
      <c r="BT113" s="74">
        <f t="shared" si="267"/>
        <v>86.040694321214488</v>
      </c>
      <c r="BU113" s="74">
        <f t="shared" si="268"/>
        <v>88.793996539493349</v>
      </c>
      <c r="BV113" s="74">
        <f t="shared" si="269"/>
        <v>91.635404428757141</v>
      </c>
      <c r="BW113" s="74">
        <f t="shared" si="270"/>
        <v>94.567737370477374</v>
      </c>
      <c r="BX113" s="74">
        <f t="shared" si="271"/>
        <v>97.593904966332659</v>
      </c>
      <c r="BY113" s="74">
        <f t="shared" si="272"/>
        <v>100.71690992525531</v>
      </c>
      <c r="BZ113" s="74">
        <f t="shared" si="273"/>
        <v>103.93985104286348</v>
      </c>
      <c r="CA113" s="74">
        <f t="shared" si="274"/>
        <v>107.26592627623512</v>
      </c>
      <c r="CB113" s="74">
        <f t="shared" si="275"/>
        <v>110.69843591707465</v>
      </c>
      <c r="CC113" s="74">
        <f t="shared" si="276"/>
        <v>114.24078586642104</v>
      </c>
      <c r="CD113" s="74">
        <f t="shared" si="277"/>
        <v>117.89649101414651</v>
      </c>
      <c r="CE113" s="74">
        <f t="shared" si="278"/>
        <v>121.6691787265992</v>
      </c>
      <c r="CF113" s="74">
        <f t="shared" si="279"/>
        <v>125.56259244585037</v>
      </c>
      <c r="CG113" s="74">
        <f t="shared" si="280"/>
        <v>129.58059540411759</v>
      </c>
      <c r="CH113" s="74">
        <f t="shared" si="281"/>
        <v>133.72717445704936</v>
      </c>
      <c r="CI113" s="74">
        <f t="shared" si="282"/>
        <v>138.00644403967493</v>
      </c>
      <c r="CJ113" s="74">
        <f t="shared" si="283"/>
        <v>142.42265024894454</v>
      </c>
      <c r="CK113" s="74">
        <f t="shared" si="284"/>
        <v>146.98017505691075</v>
      </c>
      <c r="CL113" s="74">
        <f t="shared" si="285"/>
        <v>151.68354065873191</v>
      </c>
      <c r="CM113" s="74">
        <f t="shared" si="286"/>
        <v>156.53741395981135</v>
      </c>
      <c r="CN113" s="74">
        <f t="shared" si="287"/>
        <v>161.54661120652531</v>
      </c>
      <c r="CO113" s="74">
        <f t="shared" si="288"/>
        <v>166.71610276513414</v>
      </c>
      <c r="CP113" s="74">
        <f t="shared" si="289"/>
        <v>172.05101805361844</v>
      </c>
      <c r="CQ113" s="74">
        <f t="shared" si="290"/>
        <v>177.55665063133424</v>
      </c>
      <c r="CR113" s="74">
        <f t="shared" si="291"/>
        <v>183.23846345153694</v>
      </c>
      <c r="CS113" s="74">
        <f t="shared" si="292"/>
        <v>189.10209428198613</v>
      </c>
      <c r="CT113" s="74">
        <f t="shared" si="293"/>
        <v>195.15336129900967</v>
      </c>
      <c r="CU113" s="74">
        <f t="shared" si="294"/>
        <v>201.39826886057799</v>
      </c>
      <c r="CV113" s="74">
        <f t="shared" si="295"/>
        <v>207.8430134641165</v>
      </c>
      <c r="CW113" s="74">
        <f t="shared" si="296"/>
        <v>214.49398989496822</v>
      </c>
      <c r="CX113" s="74">
        <f t="shared" si="297"/>
        <v>221.35779757160722</v>
      </c>
      <c r="CY113" s="74">
        <f t="shared" si="298"/>
        <v>228.44124709389865</v>
      </c>
      <c r="CZ113" s="74">
        <f t="shared" si="299"/>
        <v>235.75136700090343</v>
      </c>
      <c r="DA113" s="74">
        <f t="shared" si="300"/>
        <v>243.29541074493235</v>
      </c>
      <c r="DB113" s="74">
        <f t="shared" si="301"/>
        <v>251.08086388877021</v>
      </c>
      <c r="DC113" s="74">
        <f t="shared" si="302"/>
        <v>259.11545153321089</v>
      </c>
      <c r="DD113" s="74">
        <f t="shared" si="303"/>
        <v>267.40714598227362</v>
      </c>
      <c r="DE113" s="74">
        <f t="shared" si="304"/>
        <v>275.96417465370638</v>
      </c>
      <c r="DF113" s="74">
        <f t="shared" si="305"/>
        <v>284.79502824262499</v>
      </c>
      <c r="DG113" s="74">
        <f t="shared" si="306"/>
        <v>293.908469146389</v>
      </c>
      <c r="DH113" s="74">
        <f t="shared" si="307"/>
        <v>303.31354015907345</v>
      </c>
      <c r="DI113" s="74">
        <f t="shared" si="308"/>
        <v>313.01957344416383</v>
      </c>
      <c r="DJ113" s="74">
        <f t="shared" si="309"/>
        <v>323.03619979437707</v>
      </c>
    </row>
    <row r="114" spans="2:114" x14ac:dyDescent="0.2">
      <c r="B114" s="236" t="str">
        <f t="shared" si="310"/>
        <v>Investement</v>
      </c>
      <c r="C114" s="65" t="s">
        <v>2</v>
      </c>
      <c r="D114" s="74">
        <f t="shared" ref="D114:AF114" si="317">D$82*D92</f>
        <v>5.9271944090847937</v>
      </c>
      <c r="E114" s="74">
        <f t="shared" si="317"/>
        <v>6.1037253517481576</v>
      </c>
      <c r="F114" s="74">
        <f t="shared" si="317"/>
        <v>6.1957976826605821</v>
      </c>
      <c r="G114" s="74">
        <f t="shared" si="317"/>
        <v>6.3058932047929339</v>
      </c>
      <c r="H114" s="74">
        <f t="shared" si="317"/>
        <v>6.3999999893512065</v>
      </c>
      <c r="I114" s="74">
        <f t="shared" si="317"/>
        <v>7.4696969590481777</v>
      </c>
      <c r="J114" s="74">
        <f t="shared" si="317"/>
        <v>7.7562499893512076</v>
      </c>
      <c r="K114" s="74">
        <f t="shared" si="317"/>
        <v>8.4451612796737887</v>
      </c>
      <c r="L114" s="74">
        <f t="shared" si="317"/>
        <v>8.2733333226845414</v>
      </c>
      <c r="M114" s="74">
        <f t="shared" si="317"/>
        <v>9.906896541075346</v>
      </c>
      <c r="N114" s="74">
        <f t="shared" si="317"/>
        <v>9.4107142750654926</v>
      </c>
      <c r="O114" s="74">
        <f t="shared" si="317"/>
        <v>10.074074063246846</v>
      </c>
      <c r="P114" s="74">
        <f t="shared" si="317"/>
        <v>12.030769219763567</v>
      </c>
      <c r="Q114" s="74">
        <f t="shared" si="317"/>
        <v>13.939999988815897</v>
      </c>
      <c r="R114" s="74">
        <f t="shared" si="317"/>
        <v>15.158333321970796</v>
      </c>
      <c r="S114" s="74">
        <f t="shared" si="317"/>
        <v>16.03913042324163</v>
      </c>
      <c r="T114" s="74">
        <f t="shared" si="317"/>
        <v>17.077272698270786</v>
      </c>
      <c r="U114" s="74">
        <f t="shared" si="317"/>
        <v>17.242857110611844</v>
      </c>
      <c r="V114" s="74">
        <f t="shared" si="317"/>
        <v>16.064999967745742</v>
      </c>
      <c r="W114" s="74">
        <f t="shared" si="317"/>
        <v>16.194736806808486</v>
      </c>
      <c r="X114" s="74">
        <f t="shared" si="317"/>
        <v>18.133333279922397</v>
      </c>
      <c r="Y114" s="74">
        <f t="shared" si="317"/>
        <v>19.499999970503627</v>
      </c>
      <c r="Z114" s="74">
        <f t="shared" si="317"/>
        <v>18.299999977037128</v>
      </c>
      <c r="AA114" s="74">
        <f t="shared" si="317"/>
        <v>18.299999993751754</v>
      </c>
      <c r="AB114" s="74">
        <f t="shared" si="317"/>
        <v>14.699999994500221</v>
      </c>
      <c r="AC114" s="74">
        <f t="shared" si="317"/>
        <v>18.899999989212866</v>
      </c>
      <c r="AD114" s="74">
        <f t="shared" si="317"/>
        <v>19.098952769367202</v>
      </c>
      <c r="AE114" s="74">
        <f t="shared" si="317"/>
        <v>19.896574630163609</v>
      </c>
      <c r="AF114" s="74">
        <f t="shared" si="317"/>
        <v>18.994240456040554</v>
      </c>
      <c r="AG114" s="74">
        <f t="shared" ref="AG114" si="318">AG$82*AG92</f>
        <v>17.991512558745946</v>
      </c>
      <c r="AH114" s="74">
        <f t="shared" si="312"/>
        <v>18.567240960625817</v>
      </c>
      <c r="AI114" s="74">
        <f t="shared" ref="AI114:BL114" si="319">AH114*(1+AI$86)</f>
        <v>19.161392671365842</v>
      </c>
      <c r="AJ114" s="74">
        <f t="shared" si="319"/>
        <v>19.774557236849549</v>
      </c>
      <c r="AK114" s="74">
        <f t="shared" si="319"/>
        <v>20.407343068428737</v>
      </c>
      <c r="AL114" s="74">
        <f t="shared" si="319"/>
        <v>21.060378046618457</v>
      </c>
      <c r="AM114" s="74">
        <f t="shared" si="319"/>
        <v>21.734310144110246</v>
      </c>
      <c r="AN114" s="74">
        <f t="shared" si="319"/>
        <v>22.429808068721776</v>
      </c>
      <c r="AO114" s="74">
        <f t="shared" si="319"/>
        <v>23.147561926920872</v>
      </c>
      <c r="AP114" s="74">
        <f t="shared" si="319"/>
        <v>23.888283908582341</v>
      </c>
      <c r="AQ114" s="74">
        <f t="shared" si="319"/>
        <v>24.652708993656976</v>
      </c>
      <c r="AR114" s="74">
        <f t="shared" si="319"/>
        <v>25.441595681454</v>
      </c>
      <c r="AS114" s="74">
        <f t="shared" si="319"/>
        <v>26.255726743260528</v>
      </c>
      <c r="AT114" s="74">
        <f t="shared" si="319"/>
        <v>27.095909999044867</v>
      </c>
      <c r="AU114" s="74">
        <f t="shared" si="319"/>
        <v>27.962979119014303</v>
      </c>
      <c r="AV114" s="74">
        <f t="shared" si="319"/>
        <v>28.857794450822762</v>
      </c>
      <c r="AW114" s="74">
        <f t="shared" si="319"/>
        <v>29.781243873249093</v>
      </c>
      <c r="AX114" s="74">
        <f t="shared" si="319"/>
        <v>30.734243677193064</v>
      </c>
      <c r="AY114" s="74">
        <f t="shared" si="319"/>
        <v>31.717739474863244</v>
      </c>
      <c r="AZ114" s="74">
        <f t="shared" si="319"/>
        <v>32.732707138058871</v>
      </c>
      <c r="BA114" s="74">
        <f t="shared" si="319"/>
        <v>33.780153766476758</v>
      </c>
      <c r="BB114" s="74">
        <f t="shared" si="319"/>
        <v>34.861118687004016</v>
      </c>
      <c r="BC114" s="74">
        <f t="shared" si="319"/>
        <v>35.976674484988145</v>
      </c>
      <c r="BD114" s="74">
        <f t="shared" si="319"/>
        <v>37.127928068507764</v>
      </c>
      <c r="BE114" s="74">
        <f t="shared" si="319"/>
        <v>38.316021766700011</v>
      </c>
      <c r="BF114" s="74">
        <f t="shared" si="319"/>
        <v>39.542134463234412</v>
      </c>
      <c r="BG114" s="74">
        <f t="shared" si="319"/>
        <v>40.807482766057916</v>
      </c>
      <c r="BH114" s="74">
        <f t="shared" si="319"/>
        <v>42.113322214571774</v>
      </c>
      <c r="BI114" s="74">
        <f t="shared" si="319"/>
        <v>43.46094852543807</v>
      </c>
      <c r="BJ114" s="74">
        <f t="shared" si="319"/>
        <v>44.851698878252087</v>
      </c>
      <c r="BK114" s="74">
        <f t="shared" si="319"/>
        <v>46.286953242356155</v>
      </c>
      <c r="BL114" s="74">
        <f t="shared" si="319"/>
        <v>47.768135746111554</v>
      </c>
      <c r="BM114" s="74">
        <f t="shared" si="260"/>
        <v>49.296716089987122</v>
      </c>
      <c r="BN114" s="74">
        <f t="shared" si="261"/>
        <v>50.874211004866709</v>
      </c>
      <c r="BO114" s="74">
        <f t="shared" si="262"/>
        <v>52.502185757022446</v>
      </c>
      <c r="BP114" s="74">
        <f t="shared" si="263"/>
        <v>54.182255701247165</v>
      </c>
      <c r="BQ114" s="74">
        <f t="shared" si="264"/>
        <v>55.916087883687076</v>
      </c>
      <c r="BR114" s="74">
        <f t="shared" si="265"/>
        <v>57.705402695965063</v>
      </c>
      <c r="BS114" s="74">
        <f t="shared" si="266"/>
        <v>59.551975582235947</v>
      </c>
      <c r="BT114" s="74">
        <f t="shared" si="267"/>
        <v>61.4576388008675</v>
      </c>
      <c r="BU114" s="74">
        <f t="shared" si="268"/>
        <v>63.424283242495264</v>
      </c>
      <c r="BV114" s="74">
        <f t="shared" si="269"/>
        <v>65.453860306255109</v>
      </c>
      <c r="BW114" s="74">
        <f t="shared" si="270"/>
        <v>67.54838383605528</v>
      </c>
      <c r="BX114" s="74">
        <f t="shared" si="271"/>
        <v>69.70993211880905</v>
      </c>
      <c r="BY114" s="74">
        <f t="shared" si="272"/>
        <v>71.940649946610947</v>
      </c>
      <c r="BZ114" s="74">
        <f t="shared" si="273"/>
        <v>74.242750744902494</v>
      </c>
      <c r="CA114" s="74">
        <f t="shared" si="274"/>
        <v>76.618518768739378</v>
      </c>
      <c r="CB114" s="74">
        <f t="shared" si="275"/>
        <v>79.070311369339038</v>
      </c>
      <c r="CC114" s="74">
        <f t="shared" si="276"/>
        <v>81.600561333157884</v>
      </c>
      <c r="CD114" s="74">
        <f t="shared" si="277"/>
        <v>84.211779295818943</v>
      </c>
      <c r="CE114" s="74">
        <f t="shared" si="278"/>
        <v>86.906556233285144</v>
      </c>
      <c r="CF114" s="74">
        <f t="shared" si="279"/>
        <v>89.687566032750269</v>
      </c>
      <c r="CG114" s="74">
        <f t="shared" si="280"/>
        <v>92.557568145798285</v>
      </c>
      <c r="CH114" s="74">
        <f t="shared" si="281"/>
        <v>95.519410326463827</v>
      </c>
      <c r="CI114" s="74">
        <f t="shared" si="282"/>
        <v>98.57603145691067</v>
      </c>
      <c r="CJ114" s="74">
        <f t="shared" si="283"/>
        <v>101.73046446353182</v>
      </c>
      <c r="CK114" s="74">
        <f t="shared" si="284"/>
        <v>104.98583932636484</v>
      </c>
      <c r="CL114" s="74">
        <f t="shared" si="285"/>
        <v>108.34538618480852</v>
      </c>
      <c r="CM114" s="74">
        <f t="shared" si="286"/>
        <v>111.81243854272239</v>
      </c>
      <c r="CN114" s="74">
        <f t="shared" si="287"/>
        <v>115.39043657608951</v>
      </c>
      <c r="CO114" s="74">
        <f t="shared" si="288"/>
        <v>119.08293054652438</v>
      </c>
      <c r="CP114" s="74">
        <f t="shared" si="289"/>
        <v>122.89358432401316</v>
      </c>
      <c r="CQ114" s="74">
        <f t="shared" si="290"/>
        <v>126.82617902238158</v>
      </c>
      <c r="CR114" s="74">
        <f t="shared" si="291"/>
        <v>130.88461675109781</v>
      </c>
      <c r="CS114" s="74">
        <f t="shared" si="292"/>
        <v>135.07292448713295</v>
      </c>
      <c r="CT114" s="74">
        <f t="shared" si="293"/>
        <v>139.39525807072121</v>
      </c>
      <c r="CU114" s="74">
        <f t="shared" si="294"/>
        <v>143.8559063289843</v>
      </c>
      <c r="CV114" s="74">
        <f t="shared" si="295"/>
        <v>148.45929533151181</v>
      </c>
      <c r="CW114" s="74">
        <f t="shared" si="296"/>
        <v>153.2099927821202</v>
      </c>
      <c r="CX114" s="74">
        <f t="shared" si="297"/>
        <v>158.11271255114804</v>
      </c>
      <c r="CY114" s="74">
        <f t="shared" si="298"/>
        <v>163.17231935278477</v>
      </c>
      <c r="CZ114" s="74">
        <f t="shared" si="299"/>
        <v>168.39383357207387</v>
      </c>
      <c r="DA114" s="74">
        <f t="shared" si="300"/>
        <v>173.78243624638023</v>
      </c>
      <c r="DB114" s="74">
        <f t="shared" si="301"/>
        <v>179.3434742062644</v>
      </c>
      <c r="DC114" s="74">
        <f t="shared" si="302"/>
        <v>185.08246538086487</v>
      </c>
      <c r="DD114" s="74">
        <f t="shared" si="303"/>
        <v>191.00510427305255</v>
      </c>
      <c r="DE114" s="74">
        <f t="shared" si="304"/>
        <v>197.11726760979025</v>
      </c>
      <c r="DF114" s="74">
        <f t="shared" si="305"/>
        <v>203.42502017330355</v>
      </c>
      <c r="DG114" s="74">
        <f t="shared" si="306"/>
        <v>209.93462081884928</v>
      </c>
      <c r="DH114" s="74">
        <f t="shared" si="307"/>
        <v>216.65252868505246</v>
      </c>
      <c r="DI114" s="74">
        <f t="shared" si="308"/>
        <v>223.58540960297415</v>
      </c>
      <c r="DJ114" s="74">
        <f t="shared" si="309"/>
        <v>230.74014271026934</v>
      </c>
    </row>
    <row r="115" spans="2:114" x14ac:dyDescent="0.2">
      <c r="B115" s="236" t="str">
        <f t="shared" si="310"/>
        <v>Electrical</v>
      </c>
      <c r="C115" s="65" t="s">
        <v>2</v>
      </c>
      <c r="D115" s="74">
        <f t="shared" ref="D115:AF115" si="320">D$82*D93</f>
        <v>3.5563166454508757</v>
      </c>
      <c r="E115" s="74">
        <f t="shared" si="320"/>
        <v>3.6622352110488943</v>
      </c>
      <c r="F115" s="74">
        <f t="shared" si="320"/>
        <v>3.7174786095963488</v>
      </c>
      <c r="G115" s="74">
        <f t="shared" si="320"/>
        <v>3.7835359228757599</v>
      </c>
      <c r="H115" s="74">
        <f t="shared" si="320"/>
        <v>3.8399999936107236</v>
      </c>
      <c r="I115" s="74">
        <f t="shared" si="320"/>
        <v>4.4818181754289057</v>
      </c>
      <c r="J115" s="74">
        <f t="shared" si="320"/>
        <v>4.6537499936107238</v>
      </c>
      <c r="K115" s="74">
        <f t="shared" si="320"/>
        <v>5.067096767804272</v>
      </c>
      <c r="L115" s="74">
        <f t="shared" si="320"/>
        <v>4.9639999936107237</v>
      </c>
      <c r="M115" s="74">
        <f t="shared" si="320"/>
        <v>5.9441379246452071</v>
      </c>
      <c r="N115" s="74">
        <f t="shared" si="320"/>
        <v>5.6464285650392956</v>
      </c>
      <c r="O115" s="74">
        <f t="shared" si="320"/>
        <v>6.0444444379481066</v>
      </c>
      <c r="P115" s="74">
        <f t="shared" si="320"/>
        <v>7.2184615318581393</v>
      </c>
      <c r="Q115" s="74">
        <f t="shared" si="320"/>
        <v>8.3639999932895375</v>
      </c>
      <c r="R115" s="74">
        <f t="shared" si="320"/>
        <v>9.0949999931824763</v>
      </c>
      <c r="S115" s="74">
        <f t="shared" si="320"/>
        <v>9.6234782539449775</v>
      </c>
      <c r="T115" s="74">
        <f t="shared" si="320"/>
        <v>10.246363618962469</v>
      </c>
      <c r="U115" s="74">
        <f t="shared" si="320"/>
        <v>10.345714266367105</v>
      </c>
      <c r="V115" s="74">
        <f t="shared" si="320"/>
        <v>9.6389999806474442</v>
      </c>
      <c r="W115" s="74">
        <f t="shared" si="320"/>
        <v>9.7168420840850906</v>
      </c>
      <c r="X115" s="74">
        <f t="shared" si="320"/>
        <v>10.879999967953438</v>
      </c>
      <c r="Y115" s="74">
        <f t="shared" si="320"/>
        <v>11.699999982302176</v>
      </c>
      <c r="Z115" s="74">
        <f t="shared" si="320"/>
        <v>10.979999986222277</v>
      </c>
      <c r="AA115" s="74">
        <f t="shared" si="320"/>
        <v>10.979999996251053</v>
      </c>
      <c r="AB115" s="74">
        <f t="shared" si="320"/>
        <v>8.8199999967001315</v>
      </c>
      <c r="AC115" s="74">
        <f t="shared" si="320"/>
        <v>11.339999993527718</v>
      </c>
      <c r="AD115" s="74">
        <f t="shared" si="320"/>
        <v>11.45937166162032</v>
      </c>
      <c r="AE115" s="74">
        <f t="shared" si="320"/>
        <v>11.937944778098164</v>
      </c>
      <c r="AF115" s="74">
        <f t="shared" si="320"/>
        <v>11.396544273624331</v>
      </c>
      <c r="AG115" s="74">
        <f t="shared" ref="AG115" si="321">AG$82*AG93</f>
        <v>10.794907535247566</v>
      </c>
      <c r="AH115" s="74">
        <f t="shared" si="312"/>
        <v>11.140344576375488</v>
      </c>
      <c r="AI115" s="74">
        <f t="shared" ref="AI115:BL115" si="322">AH115*(1+AI$86)</f>
        <v>11.496835602819504</v>
      </c>
      <c r="AJ115" s="74">
        <f t="shared" si="322"/>
        <v>11.864734342109728</v>
      </c>
      <c r="AK115" s="74">
        <f t="shared" si="322"/>
        <v>12.244405841057239</v>
      </c>
      <c r="AL115" s="74">
        <f t="shared" si="322"/>
        <v>12.63622682797107</v>
      </c>
      <c r="AM115" s="74">
        <f t="shared" si="322"/>
        <v>13.040586086466146</v>
      </c>
      <c r="AN115" s="74">
        <f t="shared" si="322"/>
        <v>13.457884841233062</v>
      </c>
      <c r="AO115" s="74">
        <f t="shared" si="322"/>
        <v>13.88853715615252</v>
      </c>
      <c r="AP115" s="74">
        <f t="shared" si="322"/>
        <v>14.3329703451494</v>
      </c>
      <c r="AQ115" s="74">
        <f t="shared" si="322"/>
        <v>14.791625396194181</v>
      </c>
      <c r="AR115" s="74">
        <f t="shared" si="322"/>
        <v>15.264957408872396</v>
      </c>
      <c r="AS115" s="74">
        <f t="shared" si="322"/>
        <v>15.753436045956313</v>
      </c>
      <c r="AT115" s="74">
        <f t="shared" si="322"/>
        <v>16.257545999426917</v>
      </c>
      <c r="AU115" s="74">
        <f t="shared" si="322"/>
        <v>16.77778747140858</v>
      </c>
      <c r="AV115" s="74">
        <f t="shared" si="322"/>
        <v>17.314676670493654</v>
      </c>
      <c r="AW115" s="74">
        <f t="shared" si="322"/>
        <v>17.868746323949452</v>
      </c>
      <c r="AX115" s="74">
        <f t="shared" si="322"/>
        <v>18.440546206315833</v>
      </c>
      <c r="AY115" s="74">
        <f t="shared" si="322"/>
        <v>19.030643684917941</v>
      </c>
      <c r="AZ115" s="74">
        <f t="shared" si="322"/>
        <v>19.639624282835314</v>
      </c>
      <c r="BA115" s="74">
        <f t="shared" si="322"/>
        <v>20.268092259886043</v>
      </c>
      <c r="BB115" s="74">
        <f t="shared" si="322"/>
        <v>20.916671212202395</v>
      </c>
      <c r="BC115" s="74">
        <f t="shared" si="322"/>
        <v>21.586004690992873</v>
      </c>
      <c r="BD115" s="74">
        <f t="shared" si="322"/>
        <v>22.276756841104646</v>
      </c>
      <c r="BE115" s="74">
        <f t="shared" si="322"/>
        <v>22.989613060019995</v>
      </c>
      <c r="BF115" s="74">
        <f t="shared" si="322"/>
        <v>23.725280677940635</v>
      </c>
      <c r="BG115" s="74">
        <f t="shared" si="322"/>
        <v>24.484489659634736</v>
      </c>
      <c r="BH115" s="74">
        <f t="shared" si="322"/>
        <v>25.267993328743049</v>
      </c>
      <c r="BI115" s="74">
        <f t="shared" si="322"/>
        <v>26.076569115262828</v>
      </c>
      <c r="BJ115" s="74">
        <f t="shared" si="322"/>
        <v>26.911019326951241</v>
      </c>
      <c r="BK115" s="74">
        <f t="shared" si="322"/>
        <v>27.772171945413682</v>
      </c>
      <c r="BL115" s="74">
        <f t="shared" si="322"/>
        <v>28.66088144766692</v>
      </c>
      <c r="BM115" s="74">
        <f t="shared" si="260"/>
        <v>29.578029653992264</v>
      </c>
      <c r="BN115" s="74">
        <f t="shared" si="261"/>
        <v>30.524526602920016</v>
      </c>
      <c r="BO115" s="74">
        <f t="shared" si="262"/>
        <v>31.501311454213457</v>
      </c>
      <c r="BP115" s="74">
        <f t="shared" si="263"/>
        <v>32.50935342074829</v>
      </c>
      <c r="BQ115" s="74">
        <f t="shared" si="264"/>
        <v>33.549652730212237</v>
      </c>
      <c r="BR115" s="74">
        <f t="shared" si="265"/>
        <v>34.623241617579033</v>
      </c>
      <c r="BS115" s="74">
        <f t="shared" si="266"/>
        <v>35.731185349341565</v>
      </c>
      <c r="BT115" s="74">
        <f t="shared" si="267"/>
        <v>36.874583280520497</v>
      </c>
      <c r="BU115" s="74">
        <f t="shared" si="268"/>
        <v>38.054569945497157</v>
      </c>
      <c r="BV115" s="74">
        <f t="shared" si="269"/>
        <v>39.27231618375307</v>
      </c>
      <c r="BW115" s="74">
        <f t="shared" si="270"/>
        <v>40.529030301633171</v>
      </c>
      <c r="BX115" s="74">
        <f t="shared" si="271"/>
        <v>41.825959271285434</v>
      </c>
      <c r="BY115" s="74">
        <f t="shared" si="272"/>
        <v>43.164389967966571</v>
      </c>
      <c r="BZ115" s="74">
        <f t="shared" si="273"/>
        <v>44.545650446941501</v>
      </c>
      <c r="CA115" s="74">
        <f t="shared" si="274"/>
        <v>45.971111261243628</v>
      </c>
      <c r="CB115" s="74">
        <f t="shared" si="275"/>
        <v>47.442186821603428</v>
      </c>
      <c r="CC115" s="74">
        <f t="shared" si="276"/>
        <v>48.960336799894741</v>
      </c>
      <c r="CD115" s="74">
        <f t="shared" si="277"/>
        <v>50.527067577491373</v>
      </c>
      <c r="CE115" s="74">
        <f t="shared" si="278"/>
        <v>52.143933739971096</v>
      </c>
      <c r="CF115" s="74">
        <f t="shared" si="279"/>
        <v>53.812539619650174</v>
      </c>
      <c r="CG115" s="74">
        <f t="shared" si="280"/>
        <v>55.534540887478983</v>
      </c>
      <c r="CH115" s="74">
        <f t="shared" si="281"/>
        <v>57.311646195878311</v>
      </c>
      <c r="CI115" s="74">
        <f t="shared" si="282"/>
        <v>59.145618874146415</v>
      </c>
      <c r="CJ115" s="74">
        <f t="shared" si="283"/>
        <v>61.038278678119099</v>
      </c>
      <c r="CK115" s="74">
        <f t="shared" si="284"/>
        <v>62.991503595818912</v>
      </c>
      <c r="CL115" s="74">
        <f t="shared" si="285"/>
        <v>65.007231710885122</v>
      </c>
      <c r="CM115" s="74">
        <f t="shared" si="286"/>
        <v>67.087463125633448</v>
      </c>
      <c r="CN115" s="74">
        <f t="shared" si="287"/>
        <v>69.234261945653714</v>
      </c>
      <c r="CO115" s="74">
        <f t="shared" si="288"/>
        <v>71.449758327914637</v>
      </c>
      <c r="CP115" s="74">
        <f t="shared" si="289"/>
        <v>73.736150594407903</v>
      </c>
      <c r="CQ115" s="74">
        <f t="shared" si="290"/>
        <v>76.095707413428954</v>
      </c>
      <c r="CR115" s="74">
        <f t="shared" si="291"/>
        <v>78.530770050658688</v>
      </c>
      <c r="CS115" s="74">
        <f t="shared" si="292"/>
        <v>81.043754692279762</v>
      </c>
      <c r="CT115" s="74">
        <f t="shared" si="293"/>
        <v>83.637154842432722</v>
      </c>
      <c r="CU115" s="74">
        <f t="shared" si="294"/>
        <v>86.313543797390565</v>
      </c>
      <c r="CV115" s="74">
        <f t="shared" si="295"/>
        <v>89.075577198907069</v>
      </c>
      <c r="CW115" s="74">
        <f t="shared" si="296"/>
        <v>91.925995669272098</v>
      </c>
      <c r="CX115" s="74">
        <f t="shared" si="297"/>
        <v>94.867627530688807</v>
      </c>
      <c r="CY115" s="74">
        <f t="shared" si="298"/>
        <v>97.903391611670855</v>
      </c>
      <c r="CZ115" s="74">
        <f t="shared" si="299"/>
        <v>101.03630014324432</v>
      </c>
      <c r="DA115" s="74">
        <f t="shared" si="300"/>
        <v>104.26946174782815</v>
      </c>
      <c r="DB115" s="74">
        <f t="shared" si="301"/>
        <v>107.60608452375865</v>
      </c>
      <c r="DC115" s="74">
        <f t="shared" si="302"/>
        <v>111.04947922851893</v>
      </c>
      <c r="DD115" s="74">
        <f t="shared" si="303"/>
        <v>114.60306256383154</v>
      </c>
      <c r="DE115" s="74">
        <f t="shared" si="304"/>
        <v>118.27036056587416</v>
      </c>
      <c r="DF115" s="74">
        <f t="shared" si="305"/>
        <v>122.05501210398214</v>
      </c>
      <c r="DG115" s="74">
        <f t="shared" si="306"/>
        <v>125.96077249130957</v>
      </c>
      <c r="DH115" s="74">
        <f t="shared" si="307"/>
        <v>129.99151721103149</v>
      </c>
      <c r="DI115" s="74">
        <f t="shared" si="308"/>
        <v>134.15124576178451</v>
      </c>
      <c r="DJ115" s="74">
        <f t="shared" si="309"/>
        <v>138.44408562616161</v>
      </c>
    </row>
    <row r="116" spans="2:114" x14ac:dyDescent="0.2">
      <c r="B116" s="236" t="str">
        <f t="shared" si="310"/>
        <v>Fluid Cracking Catalysts (Petroleum)</v>
      </c>
      <c r="C116" s="65" t="s">
        <v>2</v>
      </c>
      <c r="D116" s="74">
        <f t="shared" ref="D116:AF116" si="323">D$82*D94</f>
        <v>2.3708777636339171</v>
      </c>
      <c r="E116" s="74">
        <f t="shared" si="323"/>
        <v>2.4414901406992628</v>
      </c>
      <c r="F116" s="74">
        <f t="shared" si="323"/>
        <v>2.4783190730642328</v>
      </c>
      <c r="G116" s="74">
        <f t="shared" si="323"/>
        <v>2.5223572819171731</v>
      </c>
      <c r="H116" s="74">
        <f t="shared" si="323"/>
        <v>2.5599999957404824</v>
      </c>
      <c r="I116" s="74">
        <f t="shared" si="323"/>
        <v>2.9878787836192711</v>
      </c>
      <c r="J116" s="74">
        <f t="shared" si="323"/>
        <v>3.1024999957404829</v>
      </c>
      <c r="K116" s="74">
        <f t="shared" si="323"/>
        <v>3.378064511869515</v>
      </c>
      <c r="L116" s="74">
        <f t="shared" si="323"/>
        <v>3.3093333290738163</v>
      </c>
      <c r="M116" s="74">
        <f t="shared" si="323"/>
        <v>3.962758616430138</v>
      </c>
      <c r="N116" s="74">
        <f t="shared" si="323"/>
        <v>3.7642857100261971</v>
      </c>
      <c r="O116" s="74">
        <f t="shared" si="323"/>
        <v>4.029629625298738</v>
      </c>
      <c r="P116" s="74">
        <f t="shared" si="323"/>
        <v>4.8123076879054265</v>
      </c>
      <c r="Q116" s="74">
        <f t="shared" si="323"/>
        <v>5.5759999955263586</v>
      </c>
      <c r="R116" s="74">
        <f t="shared" si="323"/>
        <v>6.0633333287883184</v>
      </c>
      <c r="S116" s="74">
        <f t="shared" si="323"/>
        <v>6.4156521692966519</v>
      </c>
      <c r="T116" s="74">
        <f t="shared" si="323"/>
        <v>6.8309090793083138</v>
      </c>
      <c r="U116" s="74">
        <f t="shared" si="323"/>
        <v>6.8971428442447369</v>
      </c>
      <c r="V116" s="74">
        <f t="shared" si="323"/>
        <v>6.4259999870982965</v>
      </c>
      <c r="W116" s="74">
        <f t="shared" si="323"/>
        <v>6.4778947227233941</v>
      </c>
      <c r="X116" s="74">
        <f t="shared" si="323"/>
        <v>7.2533333119689587</v>
      </c>
      <c r="Y116" s="74">
        <f t="shared" si="323"/>
        <v>7.7999999882014501</v>
      </c>
      <c r="Z116" s="74">
        <f t="shared" si="323"/>
        <v>7.3199999908148516</v>
      </c>
      <c r="AA116" s="74">
        <f t="shared" si="323"/>
        <v>7.3199999975007017</v>
      </c>
      <c r="AB116" s="74">
        <f t="shared" si="323"/>
        <v>5.8799999978000885</v>
      </c>
      <c r="AC116" s="74">
        <f t="shared" si="323"/>
        <v>7.5599999956851462</v>
      </c>
      <c r="AD116" s="74">
        <f t="shared" si="323"/>
        <v>7.6395811077468805</v>
      </c>
      <c r="AE116" s="74">
        <f t="shared" si="323"/>
        <v>7.9586298520654433</v>
      </c>
      <c r="AF116" s="74">
        <f t="shared" si="323"/>
        <v>7.5976961824162208</v>
      </c>
      <c r="AG116" s="74">
        <f t="shared" ref="AG116" si="324">AG$82*AG94</f>
        <v>7.1966050234983783</v>
      </c>
      <c r="AH116" s="74">
        <f t="shared" si="312"/>
        <v>7.4268963842503268</v>
      </c>
      <c r="AI116" s="74">
        <f t="shared" ref="AI116:BL116" si="325">AH116*(1+AI$86)</f>
        <v>7.6645570685463378</v>
      </c>
      <c r="AJ116" s="74">
        <f t="shared" si="325"/>
        <v>7.909822894739821</v>
      </c>
      <c r="AK116" s="74">
        <f t="shared" si="325"/>
        <v>8.1629372273714953</v>
      </c>
      <c r="AL116" s="74">
        <f t="shared" si="325"/>
        <v>8.424151218647383</v>
      </c>
      <c r="AM116" s="74">
        <f t="shared" si="325"/>
        <v>8.6937240576440988</v>
      </c>
      <c r="AN116" s="74">
        <f t="shared" si="325"/>
        <v>8.9719232274887109</v>
      </c>
      <c r="AO116" s="74">
        <f t="shared" si="325"/>
        <v>9.2590247707683506</v>
      </c>
      <c r="AP116" s="74">
        <f t="shared" si="325"/>
        <v>9.5553135634329376</v>
      </c>
      <c r="AQ116" s="74">
        <f t="shared" si="325"/>
        <v>9.8610835974627911</v>
      </c>
      <c r="AR116" s="74">
        <f t="shared" si="325"/>
        <v>10.1766382725816</v>
      </c>
      <c r="AS116" s="74">
        <f t="shared" si="325"/>
        <v>10.502290697304211</v>
      </c>
      <c r="AT116" s="74">
        <f t="shared" si="325"/>
        <v>10.838363999617947</v>
      </c>
      <c r="AU116" s="74">
        <f t="shared" si="325"/>
        <v>11.185191647605722</v>
      </c>
      <c r="AV116" s="74">
        <f t="shared" si="325"/>
        <v>11.543117780329105</v>
      </c>
      <c r="AW116" s="74">
        <f t="shared" si="325"/>
        <v>11.912497549299637</v>
      </c>
      <c r="AX116" s="74">
        <f t="shared" si="325"/>
        <v>12.293697470877225</v>
      </c>
      <c r="AY116" s="74">
        <f t="shared" si="325"/>
        <v>12.687095789945296</v>
      </c>
      <c r="AZ116" s="74">
        <f t="shared" si="325"/>
        <v>13.093082855223546</v>
      </c>
      <c r="BA116" s="74">
        <f t="shared" si="325"/>
        <v>13.512061506590699</v>
      </c>
      <c r="BB116" s="74">
        <f t="shared" si="325"/>
        <v>13.944447474801603</v>
      </c>
      <c r="BC116" s="74">
        <f t="shared" si="325"/>
        <v>14.390669793995254</v>
      </c>
      <c r="BD116" s="74">
        <f t="shared" si="325"/>
        <v>14.851171227403103</v>
      </c>
      <c r="BE116" s="74">
        <f t="shared" si="325"/>
        <v>15.326408706680002</v>
      </c>
      <c r="BF116" s="74">
        <f t="shared" si="325"/>
        <v>15.816853785293763</v>
      </c>
      <c r="BG116" s="74">
        <f t="shared" si="325"/>
        <v>16.322993106423162</v>
      </c>
      <c r="BH116" s="74">
        <f t="shared" si="325"/>
        <v>16.845328885828703</v>
      </c>
      <c r="BI116" s="74">
        <f t="shared" si="325"/>
        <v>17.384379410175221</v>
      </c>
      <c r="BJ116" s="74">
        <f t="shared" si="325"/>
        <v>17.940679551300828</v>
      </c>
      <c r="BK116" s="74">
        <f t="shared" si="325"/>
        <v>18.514781296942456</v>
      </c>
      <c r="BL116" s="74">
        <f t="shared" si="325"/>
        <v>19.107254298444616</v>
      </c>
      <c r="BM116" s="74">
        <f t="shared" si="260"/>
        <v>19.718686435994844</v>
      </c>
      <c r="BN116" s="74">
        <f t="shared" si="261"/>
        <v>20.349684401946678</v>
      </c>
      <c r="BO116" s="74">
        <f t="shared" si="262"/>
        <v>21.000874302808974</v>
      </c>
      <c r="BP116" s="74">
        <f t="shared" si="263"/>
        <v>21.67290228049886</v>
      </c>
      <c r="BQ116" s="74">
        <f t="shared" si="264"/>
        <v>22.366435153474825</v>
      </c>
      <c r="BR116" s="74">
        <f t="shared" si="265"/>
        <v>23.082161078386019</v>
      </c>
      <c r="BS116" s="74">
        <f t="shared" si="266"/>
        <v>23.820790232894371</v>
      </c>
      <c r="BT116" s="74">
        <f t="shared" si="267"/>
        <v>24.583055520346992</v>
      </c>
      <c r="BU116" s="74">
        <f t="shared" si="268"/>
        <v>25.369713296998096</v>
      </c>
      <c r="BV116" s="74">
        <f t="shared" si="269"/>
        <v>26.181544122502036</v>
      </c>
      <c r="BW116" s="74">
        <f t="shared" si="270"/>
        <v>27.019353534422102</v>
      </c>
      <c r="BX116" s="74">
        <f t="shared" si="271"/>
        <v>27.883972847523609</v>
      </c>
      <c r="BY116" s="74">
        <f t="shared" si="272"/>
        <v>28.776259978644365</v>
      </c>
      <c r="BZ116" s="74">
        <f t="shared" si="273"/>
        <v>29.697100297960986</v>
      </c>
      <c r="CA116" s="74">
        <f t="shared" si="274"/>
        <v>30.647407507495739</v>
      </c>
      <c r="CB116" s="74">
        <f t="shared" si="275"/>
        <v>31.628124547735602</v>
      </c>
      <c r="CC116" s="74">
        <f t="shared" si="276"/>
        <v>32.640224533263144</v>
      </c>
      <c r="CD116" s="74">
        <f t="shared" si="277"/>
        <v>33.684711718327563</v>
      </c>
      <c r="CE116" s="74">
        <f t="shared" si="278"/>
        <v>34.762622493314048</v>
      </c>
      <c r="CF116" s="74">
        <f t="shared" si="279"/>
        <v>35.875026413100102</v>
      </c>
      <c r="CG116" s="74">
        <f t="shared" si="280"/>
        <v>37.023027258319303</v>
      </c>
      <c r="CH116" s="74">
        <f t="shared" si="281"/>
        <v>38.207764130585524</v>
      </c>
      <c r="CI116" s="74">
        <f t="shared" si="282"/>
        <v>39.430412582764262</v>
      </c>
      <c r="CJ116" s="74">
        <f t="shared" si="283"/>
        <v>40.692185785412718</v>
      </c>
      <c r="CK116" s="74">
        <f t="shared" si="284"/>
        <v>41.994335730545927</v>
      </c>
      <c r="CL116" s="74">
        <f t="shared" si="285"/>
        <v>43.338154473923396</v>
      </c>
      <c r="CM116" s="74">
        <f t="shared" si="286"/>
        <v>44.724975417088949</v>
      </c>
      <c r="CN116" s="74">
        <f t="shared" si="287"/>
        <v>46.1561746304358</v>
      </c>
      <c r="CO116" s="74">
        <f t="shared" si="288"/>
        <v>47.633172218609744</v>
      </c>
      <c r="CP116" s="74">
        <f t="shared" si="289"/>
        <v>49.157433729605259</v>
      </c>
      <c r="CQ116" s="74">
        <f t="shared" si="290"/>
        <v>50.730471608952627</v>
      </c>
      <c r="CR116" s="74">
        <f t="shared" si="291"/>
        <v>52.353846700439114</v>
      </c>
      <c r="CS116" s="74">
        <f t="shared" si="292"/>
        <v>54.029169794853168</v>
      </c>
      <c r="CT116" s="74">
        <f t="shared" si="293"/>
        <v>55.758103228288469</v>
      </c>
      <c r="CU116" s="74">
        <f t="shared" si="294"/>
        <v>57.542362531593703</v>
      </c>
      <c r="CV116" s="74">
        <f t="shared" si="295"/>
        <v>59.383718132604706</v>
      </c>
      <c r="CW116" s="74">
        <f t="shared" si="296"/>
        <v>61.283997112848056</v>
      </c>
      <c r="CX116" s="74">
        <f t="shared" si="297"/>
        <v>63.245085020459193</v>
      </c>
      <c r="CY116" s="74">
        <f t="shared" si="298"/>
        <v>65.268927741113885</v>
      </c>
      <c r="CZ116" s="74">
        <f t="shared" si="299"/>
        <v>67.357533428829527</v>
      </c>
      <c r="DA116" s="74">
        <f t="shared" si="300"/>
        <v>69.512974498552069</v>
      </c>
      <c r="DB116" s="74">
        <f t="shared" si="301"/>
        <v>71.737389682505736</v>
      </c>
      <c r="DC116" s="74">
        <f t="shared" si="302"/>
        <v>74.032986152345927</v>
      </c>
      <c r="DD116" s="74">
        <f t="shared" si="303"/>
        <v>76.402041709220995</v>
      </c>
      <c r="DE116" s="74">
        <f t="shared" si="304"/>
        <v>78.846907043916076</v>
      </c>
      <c r="DF116" s="74">
        <f t="shared" si="305"/>
        <v>81.370008069321386</v>
      </c>
      <c r="DG116" s="74">
        <f t="shared" si="306"/>
        <v>83.97384832753967</v>
      </c>
      <c r="DH116" s="74">
        <f t="shared" si="307"/>
        <v>86.661011474020938</v>
      </c>
      <c r="DI116" s="74">
        <f t="shared" si="308"/>
        <v>89.434163841189616</v>
      </c>
      <c r="DJ116" s="74">
        <f t="shared" si="309"/>
        <v>92.296057084107687</v>
      </c>
    </row>
    <row r="117" spans="2:114" x14ac:dyDescent="0.2">
      <c r="B117" s="236" t="str">
        <f t="shared" si="310"/>
        <v>Glass Manufacture</v>
      </c>
      <c r="C117" s="65" t="s">
        <v>2</v>
      </c>
      <c r="D117" s="74">
        <f t="shared" ref="D117:AF117" si="326">D$82*D95</f>
        <v>2.3708777636339171</v>
      </c>
      <c r="E117" s="74">
        <f t="shared" si="326"/>
        <v>2.4414901406992628</v>
      </c>
      <c r="F117" s="74">
        <f t="shared" si="326"/>
        <v>2.4783190730642328</v>
      </c>
      <c r="G117" s="74">
        <f t="shared" si="326"/>
        <v>2.5223572819171731</v>
      </c>
      <c r="H117" s="74">
        <f t="shared" si="326"/>
        <v>2.5599999957404824</v>
      </c>
      <c r="I117" s="74">
        <f t="shared" si="326"/>
        <v>2.9878787836192711</v>
      </c>
      <c r="J117" s="74">
        <f t="shared" si="326"/>
        <v>3.1024999957404829</v>
      </c>
      <c r="K117" s="74">
        <f t="shared" si="326"/>
        <v>3.378064511869515</v>
      </c>
      <c r="L117" s="74">
        <f t="shared" si="326"/>
        <v>3.3093333290738163</v>
      </c>
      <c r="M117" s="74">
        <f t="shared" si="326"/>
        <v>3.962758616430138</v>
      </c>
      <c r="N117" s="74">
        <f t="shared" si="326"/>
        <v>3.7642857100261971</v>
      </c>
      <c r="O117" s="74">
        <f t="shared" si="326"/>
        <v>4.029629625298738</v>
      </c>
      <c r="P117" s="74">
        <f t="shared" si="326"/>
        <v>4.8123076879054265</v>
      </c>
      <c r="Q117" s="74">
        <f t="shared" si="326"/>
        <v>5.5759999955263586</v>
      </c>
      <c r="R117" s="74">
        <f t="shared" si="326"/>
        <v>6.0633333287883184</v>
      </c>
      <c r="S117" s="74">
        <f t="shared" si="326"/>
        <v>6.4156521692966519</v>
      </c>
      <c r="T117" s="74">
        <f t="shared" si="326"/>
        <v>6.8309090793083138</v>
      </c>
      <c r="U117" s="74">
        <f t="shared" si="326"/>
        <v>6.8971428442447369</v>
      </c>
      <c r="V117" s="74">
        <f t="shared" si="326"/>
        <v>6.4259999870982965</v>
      </c>
      <c r="W117" s="74">
        <f t="shared" si="326"/>
        <v>6.4778947227233941</v>
      </c>
      <c r="X117" s="74">
        <f t="shared" si="326"/>
        <v>7.2533333119689587</v>
      </c>
      <c r="Y117" s="74">
        <f t="shared" si="326"/>
        <v>7.7999999882014501</v>
      </c>
      <c r="Z117" s="74">
        <f t="shared" si="326"/>
        <v>7.3199999908148516</v>
      </c>
      <c r="AA117" s="74">
        <f t="shared" si="326"/>
        <v>7.3199999975007017</v>
      </c>
      <c r="AB117" s="74">
        <f t="shared" si="326"/>
        <v>5.8799999978000885</v>
      </c>
      <c r="AC117" s="74">
        <f t="shared" si="326"/>
        <v>7.5599999956851462</v>
      </c>
      <c r="AD117" s="74">
        <f t="shared" si="326"/>
        <v>7.6395811077468805</v>
      </c>
      <c r="AE117" s="74">
        <f t="shared" si="326"/>
        <v>7.9586298520654433</v>
      </c>
      <c r="AF117" s="74">
        <f t="shared" si="326"/>
        <v>7.5976961824162208</v>
      </c>
      <c r="AG117" s="74">
        <f t="shared" ref="AG117" si="327">AG$82*AG95</f>
        <v>7.1966050234983783</v>
      </c>
      <c r="AH117" s="74">
        <f t="shared" si="312"/>
        <v>7.4268963842503268</v>
      </c>
      <c r="AI117" s="74">
        <f t="shared" ref="AI117:BL117" si="328">AH117*(1+AI$86)</f>
        <v>7.6645570685463378</v>
      </c>
      <c r="AJ117" s="74">
        <f t="shared" si="328"/>
        <v>7.909822894739821</v>
      </c>
      <c r="AK117" s="74">
        <f t="shared" si="328"/>
        <v>8.1629372273714953</v>
      </c>
      <c r="AL117" s="74">
        <f t="shared" si="328"/>
        <v>8.424151218647383</v>
      </c>
      <c r="AM117" s="74">
        <f t="shared" si="328"/>
        <v>8.6937240576440988</v>
      </c>
      <c r="AN117" s="74">
        <f t="shared" si="328"/>
        <v>8.9719232274887109</v>
      </c>
      <c r="AO117" s="74">
        <f t="shared" si="328"/>
        <v>9.2590247707683506</v>
      </c>
      <c r="AP117" s="74">
        <f t="shared" si="328"/>
        <v>9.5553135634329376</v>
      </c>
      <c r="AQ117" s="74">
        <f t="shared" si="328"/>
        <v>9.8610835974627911</v>
      </c>
      <c r="AR117" s="74">
        <f t="shared" si="328"/>
        <v>10.1766382725816</v>
      </c>
      <c r="AS117" s="74">
        <f t="shared" si="328"/>
        <v>10.502290697304211</v>
      </c>
      <c r="AT117" s="74">
        <f t="shared" si="328"/>
        <v>10.838363999617947</v>
      </c>
      <c r="AU117" s="74">
        <f t="shared" si="328"/>
        <v>11.185191647605722</v>
      </c>
      <c r="AV117" s="74">
        <f t="shared" si="328"/>
        <v>11.543117780329105</v>
      </c>
      <c r="AW117" s="74">
        <f t="shared" si="328"/>
        <v>11.912497549299637</v>
      </c>
      <c r="AX117" s="74">
        <f t="shared" si="328"/>
        <v>12.293697470877225</v>
      </c>
      <c r="AY117" s="74">
        <f t="shared" si="328"/>
        <v>12.687095789945296</v>
      </c>
      <c r="AZ117" s="74">
        <f t="shared" si="328"/>
        <v>13.093082855223546</v>
      </c>
      <c r="BA117" s="74">
        <f t="shared" si="328"/>
        <v>13.512061506590699</v>
      </c>
      <c r="BB117" s="74">
        <f t="shared" si="328"/>
        <v>13.944447474801603</v>
      </c>
      <c r="BC117" s="74">
        <f t="shared" si="328"/>
        <v>14.390669793995254</v>
      </c>
      <c r="BD117" s="74">
        <f t="shared" si="328"/>
        <v>14.851171227403103</v>
      </c>
      <c r="BE117" s="74">
        <f t="shared" si="328"/>
        <v>15.326408706680002</v>
      </c>
      <c r="BF117" s="74">
        <f t="shared" si="328"/>
        <v>15.816853785293763</v>
      </c>
      <c r="BG117" s="74">
        <f t="shared" si="328"/>
        <v>16.322993106423162</v>
      </c>
      <c r="BH117" s="74">
        <f t="shared" si="328"/>
        <v>16.845328885828703</v>
      </c>
      <c r="BI117" s="74">
        <f t="shared" si="328"/>
        <v>17.384379410175221</v>
      </c>
      <c r="BJ117" s="74">
        <f t="shared" si="328"/>
        <v>17.940679551300828</v>
      </c>
      <c r="BK117" s="74">
        <f t="shared" si="328"/>
        <v>18.514781296942456</v>
      </c>
      <c r="BL117" s="74">
        <f t="shared" si="328"/>
        <v>19.107254298444616</v>
      </c>
      <c r="BM117" s="74">
        <f t="shared" si="260"/>
        <v>19.718686435994844</v>
      </c>
      <c r="BN117" s="74">
        <f t="shared" si="261"/>
        <v>20.349684401946678</v>
      </c>
      <c r="BO117" s="74">
        <f t="shared" si="262"/>
        <v>21.000874302808974</v>
      </c>
      <c r="BP117" s="74">
        <f t="shared" si="263"/>
        <v>21.67290228049886</v>
      </c>
      <c r="BQ117" s="74">
        <f t="shared" si="264"/>
        <v>22.366435153474825</v>
      </c>
      <c r="BR117" s="74">
        <f t="shared" si="265"/>
        <v>23.082161078386019</v>
      </c>
      <c r="BS117" s="74">
        <f t="shared" si="266"/>
        <v>23.820790232894371</v>
      </c>
      <c r="BT117" s="74">
        <f t="shared" si="267"/>
        <v>24.583055520346992</v>
      </c>
      <c r="BU117" s="74">
        <f t="shared" si="268"/>
        <v>25.369713296998096</v>
      </c>
      <c r="BV117" s="74">
        <f t="shared" si="269"/>
        <v>26.181544122502036</v>
      </c>
      <c r="BW117" s="74">
        <f t="shared" si="270"/>
        <v>27.019353534422102</v>
      </c>
      <c r="BX117" s="74">
        <f t="shared" si="271"/>
        <v>27.883972847523609</v>
      </c>
      <c r="BY117" s="74">
        <f t="shared" si="272"/>
        <v>28.776259978644365</v>
      </c>
      <c r="BZ117" s="74">
        <f t="shared" si="273"/>
        <v>29.697100297960986</v>
      </c>
      <c r="CA117" s="74">
        <f t="shared" si="274"/>
        <v>30.647407507495739</v>
      </c>
      <c r="CB117" s="74">
        <f t="shared" si="275"/>
        <v>31.628124547735602</v>
      </c>
      <c r="CC117" s="74">
        <f t="shared" si="276"/>
        <v>32.640224533263144</v>
      </c>
      <c r="CD117" s="74">
        <f t="shared" si="277"/>
        <v>33.684711718327563</v>
      </c>
      <c r="CE117" s="74">
        <f t="shared" si="278"/>
        <v>34.762622493314048</v>
      </c>
      <c r="CF117" s="74">
        <f t="shared" si="279"/>
        <v>35.875026413100102</v>
      </c>
      <c r="CG117" s="74">
        <f t="shared" si="280"/>
        <v>37.023027258319303</v>
      </c>
      <c r="CH117" s="74">
        <f t="shared" si="281"/>
        <v>38.207764130585524</v>
      </c>
      <c r="CI117" s="74">
        <f t="shared" si="282"/>
        <v>39.430412582764262</v>
      </c>
      <c r="CJ117" s="74">
        <f t="shared" si="283"/>
        <v>40.692185785412718</v>
      </c>
      <c r="CK117" s="74">
        <f t="shared" si="284"/>
        <v>41.994335730545927</v>
      </c>
      <c r="CL117" s="74">
        <f t="shared" si="285"/>
        <v>43.338154473923396</v>
      </c>
      <c r="CM117" s="74">
        <f t="shared" si="286"/>
        <v>44.724975417088949</v>
      </c>
      <c r="CN117" s="74">
        <f t="shared" si="287"/>
        <v>46.1561746304358</v>
      </c>
      <c r="CO117" s="74">
        <f t="shared" si="288"/>
        <v>47.633172218609744</v>
      </c>
      <c r="CP117" s="74">
        <f t="shared" si="289"/>
        <v>49.157433729605259</v>
      </c>
      <c r="CQ117" s="74">
        <f t="shared" si="290"/>
        <v>50.730471608952627</v>
      </c>
      <c r="CR117" s="74">
        <f t="shared" si="291"/>
        <v>52.353846700439114</v>
      </c>
      <c r="CS117" s="74">
        <f t="shared" si="292"/>
        <v>54.029169794853168</v>
      </c>
      <c r="CT117" s="74">
        <f t="shared" si="293"/>
        <v>55.758103228288469</v>
      </c>
      <c r="CU117" s="74">
        <f t="shared" si="294"/>
        <v>57.542362531593703</v>
      </c>
      <c r="CV117" s="74">
        <f t="shared" si="295"/>
        <v>59.383718132604706</v>
      </c>
      <c r="CW117" s="74">
        <f t="shared" si="296"/>
        <v>61.283997112848056</v>
      </c>
      <c r="CX117" s="74">
        <f t="shared" si="297"/>
        <v>63.245085020459193</v>
      </c>
      <c r="CY117" s="74">
        <f t="shared" si="298"/>
        <v>65.268927741113885</v>
      </c>
      <c r="CZ117" s="74">
        <f t="shared" si="299"/>
        <v>67.357533428829527</v>
      </c>
      <c r="DA117" s="74">
        <f t="shared" si="300"/>
        <v>69.512974498552069</v>
      </c>
      <c r="DB117" s="74">
        <f t="shared" si="301"/>
        <v>71.737389682505736</v>
      </c>
      <c r="DC117" s="74">
        <f t="shared" si="302"/>
        <v>74.032986152345927</v>
      </c>
      <c r="DD117" s="74">
        <f t="shared" si="303"/>
        <v>76.402041709220995</v>
      </c>
      <c r="DE117" s="74">
        <f t="shared" si="304"/>
        <v>78.846907043916076</v>
      </c>
      <c r="DF117" s="74">
        <f t="shared" si="305"/>
        <v>81.370008069321386</v>
      </c>
      <c r="DG117" s="74">
        <f t="shared" si="306"/>
        <v>83.97384832753967</v>
      </c>
      <c r="DH117" s="74">
        <f t="shared" si="307"/>
        <v>86.661011474020938</v>
      </c>
      <c r="DI117" s="74">
        <f t="shared" si="308"/>
        <v>89.434163841189616</v>
      </c>
      <c r="DJ117" s="74">
        <f t="shared" si="309"/>
        <v>92.296057084107687</v>
      </c>
    </row>
    <row r="118" spans="2:114" x14ac:dyDescent="0.2">
      <c r="B118" s="236" t="str">
        <f t="shared" si="310"/>
        <v>Medical</v>
      </c>
      <c r="C118" s="65" t="s">
        <v>2</v>
      </c>
      <c r="D118" s="74">
        <f t="shared" ref="D118:AF118" si="329">D$82*D96</f>
        <v>2.3708777636339171</v>
      </c>
      <c r="E118" s="74">
        <f t="shared" si="329"/>
        <v>2.4414901406992628</v>
      </c>
      <c r="F118" s="74">
        <f t="shared" si="329"/>
        <v>2.4783190730642328</v>
      </c>
      <c r="G118" s="74">
        <f t="shared" si="329"/>
        <v>2.5223572819171731</v>
      </c>
      <c r="H118" s="74">
        <f t="shared" si="329"/>
        <v>2.5599999957404824</v>
      </c>
      <c r="I118" s="74">
        <f t="shared" si="329"/>
        <v>2.9878787836192711</v>
      </c>
      <c r="J118" s="74">
        <f t="shared" si="329"/>
        <v>3.1024999957404829</v>
      </c>
      <c r="K118" s="74">
        <f t="shared" si="329"/>
        <v>3.378064511869515</v>
      </c>
      <c r="L118" s="74">
        <f t="shared" si="329"/>
        <v>3.3093333290738163</v>
      </c>
      <c r="M118" s="74">
        <f t="shared" si="329"/>
        <v>3.962758616430138</v>
      </c>
      <c r="N118" s="74">
        <f t="shared" si="329"/>
        <v>3.7642857100261971</v>
      </c>
      <c r="O118" s="74">
        <f t="shared" si="329"/>
        <v>4.029629625298738</v>
      </c>
      <c r="P118" s="74">
        <f t="shared" si="329"/>
        <v>4.8123076879054265</v>
      </c>
      <c r="Q118" s="74">
        <f t="shared" si="329"/>
        <v>5.5759999955263586</v>
      </c>
      <c r="R118" s="74">
        <f t="shared" si="329"/>
        <v>6.0633333287883184</v>
      </c>
      <c r="S118" s="74">
        <f t="shared" si="329"/>
        <v>6.4156521692966519</v>
      </c>
      <c r="T118" s="74">
        <f t="shared" si="329"/>
        <v>6.8309090793083138</v>
      </c>
      <c r="U118" s="74">
        <f t="shared" si="329"/>
        <v>6.8971428442447369</v>
      </c>
      <c r="V118" s="74">
        <f t="shared" si="329"/>
        <v>6.4259999870982965</v>
      </c>
      <c r="W118" s="74">
        <f t="shared" si="329"/>
        <v>6.4778947227233941</v>
      </c>
      <c r="X118" s="74">
        <f t="shared" si="329"/>
        <v>7.2533333119689587</v>
      </c>
      <c r="Y118" s="74">
        <f t="shared" si="329"/>
        <v>7.7999999882014501</v>
      </c>
      <c r="Z118" s="74">
        <f t="shared" si="329"/>
        <v>7.3199999908148516</v>
      </c>
      <c r="AA118" s="74">
        <f t="shared" si="329"/>
        <v>7.3199999975007017</v>
      </c>
      <c r="AB118" s="74">
        <f t="shared" si="329"/>
        <v>5.8799999978000885</v>
      </c>
      <c r="AC118" s="74">
        <f t="shared" si="329"/>
        <v>7.5599999956851462</v>
      </c>
      <c r="AD118" s="74">
        <f t="shared" si="329"/>
        <v>7.6395811077468805</v>
      </c>
      <c r="AE118" s="74">
        <f t="shared" si="329"/>
        <v>7.9586298520654433</v>
      </c>
      <c r="AF118" s="74">
        <f t="shared" si="329"/>
        <v>7.5976961824162208</v>
      </c>
      <c r="AG118" s="74">
        <f t="shared" ref="AG118" si="330">AG$82*AG96</f>
        <v>7.1966050234983783</v>
      </c>
      <c r="AH118" s="74">
        <f t="shared" si="312"/>
        <v>7.4268963842503268</v>
      </c>
      <c r="AI118" s="74">
        <f t="shared" ref="AI118:BL118" si="331">AH118*(1+AI$86)</f>
        <v>7.6645570685463378</v>
      </c>
      <c r="AJ118" s="74">
        <f t="shared" si="331"/>
        <v>7.909822894739821</v>
      </c>
      <c r="AK118" s="74">
        <f t="shared" si="331"/>
        <v>8.1629372273714953</v>
      </c>
      <c r="AL118" s="74">
        <f t="shared" si="331"/>
        <v>8.424151218647383</v>
      </c>
      <c r="AM118" s="74">
        <f t="shared" si="331"/>
        <v>8.6937240576440988</v>
      </c>
      <c r="AN118" s="74">
        <f t="shared" si="331"/>
        <v>8.9719232274887109</v>
      </c>
      <c r="AO118" s="74">
        <f t="shared" si="331"/>
        <v>9.2590247707683506</v>
      </c>
      <c r="AP118" s="74">
        <f t="shared" si="331"/>
        <v>9.5553135634329376</v>
      </c>
      <c r="AQ118" s="74">
        <f t="shared" si="331"/>
        <v>9.8610835974627911</v>
      </c>
      <c r="AR118" s="74">
        <f t="shared" si="331"/>
        <v>10.1766382725816</v>
      </c>
      <c r="AS118" s="74">
        <f t="shared" si="331"/>
        <v>10.502290697304211</v>
      </c>
      <c r="AT118" s="74">
        <f t="shared" si="331"/>
        <v>10.838363999617947</v>
      </c>
      <c r="AU118" s="74">
        <f t="shared" si="331"/>
        <v>11.185191647605722</v>
      </c>
      <c r="AV118" s="74">
        <f t="shared" si="331"/>
        <v>11.543117780329105</v>
      </c>
      <c r="AW118" s="74">
        <f t="shared" si="331"/>
        <v>11.912497549299637</v>
      </c>
      <c r="AX118" s="74">
        <f t="shared" si="331"/>
        <v>12.293697470877225</v>
      </c>
      <c r="AY118" s="74">
        <f t="shared" si="331"/>
        <v>12.687095789945296</v>
      </c>
      <c r="AZ118" s="74">
        <f t="shared" si="331"/>
        <v>13.093082855223546</v>
      </c>
      <c r="BA118" s="74">
        <f t="shared" si="331"/>
        <v>13.512061506590699</v>
      </c>
      <c r="BB118" s="74">
        <f t="shared" si="331"/>
        <v>13.944447474801603</v>
      </c>
      <c r="BC118" s="74">
        <f t="shared" si="331"/>
        <v>14.390669793995254</v>
      </c>
      <c r="BD118" s="74">
        <f t="shared" si="331"/>
        <v>14.851171227403103</v>
      </c>
      <c r="BE118" s="74">
        <f t="shared" si="331"/>
        <v>15.326408706680002</v>
      </c>
      <c r="BF118" s="74">
        <f t="shared" si="331"/>
        <v>15.816853785293763</v>
      </c>
      <c r="BG118" s="74">
        <f t="shared" si="331"/>
        <v>16.322993106423162</v>
      </c>
      <c r="BH118" s="74">
        <f t="shared" si="331"/>
        <v>16.845328885828703</v>
      </c>
      <c r="BI118" s="74">
        <f t="shared" si="331"/>
        <v>17.384379410175221</v>
      </c>
      <c r="BJ118" s="74">
        <f t="shared" si="331"/>
        <v>17.940679551300828</v>
      </c>
      <c r="BK118" s="74">
        <f t="shared" si="331"/>
        <v>18.514781296942456</v>
      </c>
      <c r="BL118" s="74">
        <f t="shared" si="331"/>
        <v>19.107254298444616</v>
      </c>
      <c r="BM118" s="74">
        <f t="shared" si="260"/>
        <v>19.718686435994844</v>
      </c>
      <c r="BN118" s="74">
        <f t="shared" si="261"/>
        <v>20.349684401946678</v>
      </c>
      <c r="BO118" s="74">
        <f t="shared" si="262"/>
        <v>21.000874302808974</v>
      </c>
      <c r="BP118" s="74">
        <f t="shared" si="263"/>
        <v>21.67290228049886</v>
      </c>
      <c r="BQ118" s="74">
        <f t="shared" si="264"/>
        <v>22.366435153474825</v>
      </c>
      <c r="BR118" s="74">
        <f t="shared" si="265"/>
        <v>23.082161078386019</v>
      </c>
      <c r="BS118" s="74">
        <f t="shared" si="266"/>
        <v>23.820790232894371</v>
      </c>
      <c r="BT118" s="74">
        <f t="shared" si="267"/>
        <v>24.583055520346992</v>
      </c>
      <c r="BU118" s="74">
        <f t="shared" si="268"/>
        <v>25.369713296998096</v>
      </c>
      <c r="BV118" s="74">
        <f t="shared" si="269"/>
        <v>26.181544122502036</v>
      </c>
      <c r="BW118" s="74">
        <f t="shared" si="270"/>
        <v>27.019353534422102</v>
      </c>
      <c r="BX118" s="74">
        <f t="shared" si="271"/>
        <v>27.883972847523609</v>
      </c>
      <c r="BY118" s="74">
        <f t="shared" si="272"/>
        <v>28.776259978644365</v>
      </c>
      <c r="BZ118" s="74">
        <f t="shared" si="273"/>
        <v>29.697100297960986</v>
      </c>
      <c r="CA118" s="74">
        <f t="shared" si="274"/>
        <v>30.647407507495739</v>
      </c>
      <c r="CB118" s="74">
        <f t="shared" si="275"/>
        <v>31.628124547735602</v>
      </c>
      <c r="CC118" s="74">
        <f t="shared" si="276"/>
        <v>32.640224533263144</v>
      </c>
      <c r="CD118" s="74">
        <f t="shared" si="277"/>
        <v>33.684711718327563</v>
      </c>
      <c r="CE118" s="74">
        <f t="shared" si="278"/>
        <v>34.762622493314048</v>
      </c>
      <c r="CF118" s="74">
        <f t="shared" si="279"/>
        <v>35.875026413100102</v>
      </c>
      <c r="CG118" s="74">
        <f t="shared" si="280"/>
        <v>37.023027258319303</v>
      </c>
      <c r="CH118" s="74">
        <f t="shared" si="281"/>
        <v>38.207764130585524</v>
      </c>
      <c r="CI118" s="74">
        <f t="shared" si="282"/>
        <v>39.430412582764262</v>
      </c>
      <c r="CJ118" s="74">
        <f t="shared" si="283"/>
        <v>40.692185785412718</v>
      </c>
      <c r="CK118" s="74">
        <f t="shared" si="284"/>
        <v>41.994335730545927</v>
      </c>
      <c r="CL118" s="74">
        <f t="shared" si="285"/>
        <v>43.338154473923396</v>
      </c>
      <c r="CM118" s="74">
        <f t="shared" si="286"/>
        <v>44.724975417088949</v>
      </c>
      <c r="CN118" s="74">
        <f t="shared" si="287"/>
        <v>46.1561746304358</v>
      </c>
      <c r="CO118" s="74">
        <f t="shared" si="288"/>
        <v>47.633172218609744</v>
      </c>
      <c r="CP118" s="74">
        <f t="shared" si="289"/>
        <v>49.157433729605259</v>
      </c>
      <c r="CQ118" s="74">
        <f t="shared" si="290"/>
        <v>50.730471608952627</v>
      </c>
      <c r="CR118" s="74">
        <f t="shared" si="291"/>
        <v>52.353846700439114</v>
      </c>
      <c r="CS118" s="74">
        <f t="shared" si="292"/>
        <v>54.029169794853168</v>
      </c>
      <c r="CT118" s="74">
        <f t="shared" si="293"/>
        <v>55.758103228288469</v>
      </c>
      <c r="CU118" s="74">
        <f t="shared" si="294"/>
        <v>57.542362531593703</v>
      </c>
      <c r="CV118" s="74">
        <f t="shared" si="295"/>
        <v>59.383718132604706</v>
      </c>
      <c r="CW118" s="74">
        <f t="shared" si="296"/>
        <v>61.283997112848056</v>
      </c>
      <c r="CX118" s="74">
        <f t="shared" si="297"/>
        <v>63.245085020459193</v>
      </c>
      <c r="CY118" s="74">
        <f t="shared" si="298"/>
        <v>65.268927741113885</v>
      </c>
      <c r="CZ118" s="74">
        <f t="shared" si="299"/>
        <v>67.357533428829527</v>
      </c>
      <c r="DA118" s="74">
        <f t="shared" si="300"/>
        <v>69.512974498552069</v>
      </c>
      <c r="DB118" s="74">
        <f t="shared" si="301"/>
        <v>71.737389682505736</v>
      </c>
      <c r="DC118" s="74">
        <f t="shared" si="302"/>
        <v>74.032986152345927</v>
      </c>
      <c r="DD118" s="74">
        <f t="shared" si="303"/>
        <v>76.402041709220995</v>
      </c>
      <c r="DE118" s="74">
        <f t="shared" si="304"/>
        <v>78.846907043916076</v>
      </c>
      <c r="DF118" s="74">
        <f t="shared" si="305"/>
        <v>81.370008069321386</v>
      </c>
      <c r="DG118" s="74">
        <f t="shared" si="306"/>
        <v>83.97384832753967</v>
      </c>
      <c r="DH118" s="74">
        <f t="shared" si="307"/>
        <v>86.661011474020938</v>
      </c>
      <c r="DI118" s="74">
        <f t="shared" si="308"/>
        <v>89.434163841189616</v>
      </c>
      <c r="DJ118" s="74">
        <f t="shared" si="309"/>
        <v>92.296057084107687</v>
      </c>
    </row>
    <row r="119" spans="2:114" x14ac:dyDescent="0.2">
      <c r="B119" s="236" t="str">
        <f t="shared" si="310"/>
        <v>others</v>
      </c>
      <c r="C119" s="65" t="s">
        <v>2</v>
      </c>
      <c r="D119" s="74">
        <f t="shared" ref="D119:AF119" si="332">D$82*D97</f>
        <v>5.9271944090847937</v>
      </c>
      <c r="E119" s="74">
        <f t="shared" si="332"/>
        <v>6.1037253517481576</v>
      </c>
      <c r="F119" s="74">
        <f t="shared" si="332"/>
        <v>6.1957976826605821</v>
      </c>
      <c r="G119" s="74">
        <f t="shared" si="332"/>
        <v>6.3058932047929339</v>
      </c>
      <c r="H119" s="74">
        <f t="shared" si="332"/>
        <v>6.3999999893512065</v>
      </c>
      <c r="I119" s="74">
        <f t="shared" si="332"/>
        <v>7.4696969590481777</v>
      </c>
      <c r="J119" s="74">
        <f t="shared" si="332"/>
        <v>7.7562499893512076</v>
      </c>
      <c r="K119" s="74">
        <f t="shared" si="332"/>
        <v>8.4451612796737887</v>
      </c>
      <c r="L119" s="74">
        <f t="shared" si="332"/>
        <v>8.2733333226845414</v>
      </c>
      <c r="M119" s="74">
        <f t="shared" si="332"/>
        <v>9.906896541075346</v>
      </c>
      <c r="N119" s="74">
        <f t="shared" si="332"/>
        <v>9.4107142750654926</v>
      </c>
      <c r="O119" s="74">
        <f t="shared" si="332"/>
        <v>10.074074063246846</v>
      </c>
      <c r="P119" s="74">
        <f t="shared" si="332"/>
        <v>12.030769219763567</v>
      </c>
      <c r="Q119" s="74">
        <f t="shared" si="332"/>
        <v>13.939999988815897</v>
      </c>
      <c r="R119" s="74">
        <f t="shared" si="332"/>
        <v>15.158333321970796</v>
      </c>
      <c r="S119" s="74">
        <f t="shared" si="332"/>
        <v>16.03913042324163</v>
      </c>
      <c r="T119" s="74">
        <f t="shared" si="332"/>
        <v>17.077272698270786</v>
      </c>
      <c r="U119" s="74">
        <f t="shared" si="332"/>
        <v>17.242857110611844</v>
      </c>
      <c r="V119" s="74">
        <f t="shared" si="332"/>
        <v>16.064999967745742</v>
      </c>
      <c r="W119" s="74">
        <f t="shared" si="332"/>
        <v>16.194736806808486</v>
      </c>
      <c r="X119" s="74">
        <f t="shared" si="332"/>
        <v>18.133333279922397</v>
      </c>
      <c r="Y119" s="74">
        <f t="shared" si="332"/>
        <v>19.499999970503627</v>
      </c>
      <c r="Z119" s="74">
        <f t="shared" si="332"/>
        <v>18.299999977037128</v>
      </c>
      <c r="AA119" s="74">
        <f t="shared" si="332"/>
        <v>18.299999993751754</v>
      </c>
      <c r="AB119" s="74">
        <f t="shared" si="332"/>
        <v>14.699999994500221</v>
      </c>
      <c r="AC119" s="74">
        <f t="shared" si="332"/>
        <v>18.899999989212866</v>
      </c>
      <c r="AD119" s="74">
        <f t="shared" si="332"/>
        <v>19.098952769367202</v>
      </c>
      <c r="AE119" s="74">
        <f t="shared" si="332"/>
        <v>19.896574630163609</v>
      </c>
      <c r="AF119" s="74">
        <f t="shared" si="332"/>
        <v>18.994240456040554</v>
      </c>
      <c r="AG119" s="74">
        <f t="shared" ref="AG119" si="333">AG$82*AG97</f>
        <v>17.991512558745946</v>
      </c>
      <c r="AH119" s="74">
        <f t="shared" si="312"/>
        <v>18.567240960625817</v>
      </c>
      <c r="AI119" s="74">
        <f t="shared" ref="AI119:BL119" si="334">AH119*(1+AI$86)</f>
        <v>19.161392671365842</v>
      </c>
      <c r="AJ119" s="74">
        <f t="shared" si="334"/>
        <v>19.774557236849549</v>
      </c>
      <c r="AK119" s="74">
        <f t="shared" si="334"/>
        <v>20.407343068428737</v>
      </c>
      <c r="AL119" s="74">
        <f t="shared" si="334"/>
        <v>21.060378046618457</v>
      </c>
      <c r="AM119" s="74">
        <f t="shared" si="334"/>
        <v>21.734310144110246</v>
      </c>
      <c r="AN119" s="74">
        <f t="shared" si="334"/>
        <v>22.429808068721776</v>
      </c>
      <c r="AO119" s="74">
        <f t="shared" si="334"/>
        <v>23.147561926920872</v>
      </c>
      <c r="AP119" s="74">
        <f t="shared" si="334"/>
        <v>23.888283908582341</v>
      </c>
      <c r="AQ119" s="74">
        <f t="shared" si="334"/>
        <v>24.652708993656976</v>
      </c>
      <c r="AR119" s="74">
        <f t="shared" si="334"/>
        <v>25.441595681454</v>
      </c>
      <c r="AS119" s="74">
        <f t="shared" si="334"/>
        <v>26.255726743260528</v>
      </c>
      <c r="AT119" s="74">
        <f t="shared" si="334"/>
        <v>27.095909999044867</v>
      </c>
      <c r="AU119" s="74">
        <f t="shared" si="334"/>
        <v>27.962979119014303</v>
      </c>
      <c r="AV119" s="74">
        <f t="shared" si="334"/>
        <v>28.857794450822762</v>
      </c>
      <c r="AW119" s="74">
        <f t="shared" si="334"/>
        <v>29.781243873249093</v>
      </c>
      <c r="AX119" s="74">
        <f t="shared" si="334"/>
        <v>30.734243677193064</v>
      </c>
      <c r="AY119" s="74">
        <f t="shared" si="334"/>
        <v>31.717739474863244</v>
      </c>
      <c r="AZ119" s="74">
        <f t="shared" si="334"/>
        <v>32.732707138058871</v>
      </c>
      <c r="BA119" s="74">
        <f t="shared" si="334"/>
        <v>33.780153766476758</v>
      </c>
      <c r="BB119" s="74">
        <f t="shared" si="334"/>
        <v>34.861118687004016</v>
      </c>
      <c r="BC119" s="74">
        <f t="shared" si="334"/>
        <v>35.976674484988145</v>
      </c>
      <c r="BD119" s="74">
        <f t="shared" si="334"/>
        <v>37.127928068507764</v>
      </c>
      <c r="BE119" s="74">
        <f t="shared" si="334"/>
        <v>38.316021766700011</v>
      </c>
      <c r="BF119" s="74">
        <f t="shared" si="334"/>
        <v>39.542134463234412</v>
      </c>
      <c r="BG119" s="74">
        <f t="shared" si="334"/>
        <v>40.807482766057916</v>
      </c>
      <c r="BH119" s="74">
        <f t="shared" si="334"/>
        <v>42.113322214571774</v>
      </c>
      <c r="BI119" s="74">
        <f t="shared" si="334"/>
        <v>43.46094852543807</v>
      </c>
      <c r="BJ119" s="74">
        <f t="shared" si="334"/>
        <v>44.851698878252087</v>
      </c>
      <c r="BK119" s="74">
        <f t="shared" si="334"/>
        <v>46.286953242356155</v>
      </c>
      <c r="BL119" s="74">
        <f t="shared" si="334"/>
        <v>47.768135746111554</v>
      </c>
      <c r="BM119" s="74">
        <f t="shared" si="260"/>
        <v>49.296716089987122</v>
      </c>
      <c r="BN119" s="74">
        <f t="shared" si="261"/>
        <v>50.874211004866709</v>
      </c>
      <c r="BO119" s="74">
        <f t="shared" si="262"/>
        <v>52.502185757022446</v>
      </c>
      <c r="BP119" s="74">
        <f t="shared" si="263"/>
        <v>54.182255701247165</v>
      </c>
      <c r="BQ119" s="74">
        <f t="shared" si="264"/>
        <v>55.916087883687076</v>
      </c>
      <c r="BR119" s="74">
        <f t="shared" si="265"/>
        <v>57.705402695965063</v>
      </c>
      <c r="BS119" s="74">
        <f t="shared" si="266"/>
        <v>59.551975582235947</v>
      </c>
      <c r="BT119" s="74">
        <f t="shared" si="267"/>
        <v>61.4576388008675</v>
      </c>
      <c r="BU119" s="74">
        <f t="shared" si="268"/>
        <v>63.424283242495264</v>
      </c>
      <c r="BV119" s="74">
        <f t="shared" si="269"/>
        <v>65.453860306255109</v>
      </c>
      <c r="BW119" s="74">
        <f t="shared" si="270"/>
        <v>67.54838383605528</v>
      </c>
      <c r="BX119" s="74">
        <f t="shared" si="271"/>
        <v>69.70993211880905</v>
      </c>
      <c r="BY119" s="74">
        <f t="shared" si="272"/>
        <v>71.940649946610947</v>
      </c>
      <c r="BZ119" s="74">
        <f t="shared" si="273"/>
        <v>74.242750744902494</v>
      </c>
      <c r="CA119" s="74">
        <f t="shared" si="274"/>
        <v>76.618518768739378</v>
      </c>
      <c r="CB119" s="74">
        <f t="shared" si="275"/>
        <v>79.070311369339038</v>
      </c>
      <c r="CC119" s="74">
        <f t="shared" si="276"/>
        <v>81.600561333157884</v>
      </c>
      <c r="CD119" s="74">
        <f t="shared" si="277"/>
        <v>84.211779295818943</v>
      </c>
      <c r="CE119" s="74">
        <f t="shared" si="278"/>
        <v>86.906556233285144</v>
      </c>
      <c r="CF119" s="74">
        <f t="shared" si="279"/>
        <v>89.687566032750269</v>
      </c>
      <c r="CG119" s="74">
        <f t="shared" si="280"/>
        <v>92.557568145798285</v>
      </c>
      <c r="CH119" s="74">
        <f t="shared" si="281"/>
        <v>95.519410326463827</v>
      </c>
      <c r="CI119" s="74">
        <f t="shared" si="282"/>
        <v>98.57603145691067</v>
      </c>
      <c r="CJ119" s="74">
        <f t="shared" si="283"/>
        <v>101.73046446353182</v>
      </c>
      <c r="CK119" s="74">
        <f t="shared" si="284"/>
        <v>104.98583932636484</v>
      </c>
      <c r="CL119" s="74">
        <f t="shared" si="285"/>
        <v>108.34538618480852</v>
      </c>
      <c r="CM119" s="74">
        <f t="shared" si="286"/>
        <v>111.81243854272239</v>
      </c>
      <c r="CN119" s="74">
        <f t="shared" si="287"/>
        <v>115.39043657608951</v>
      </c>
      <c r="CO119" s="74">
        <f t="shared" si="288"/>
        <v>119.08293054652438</v>
      </c>
      <c r="CP119" s="74">
        <f t="shared" si="289"/>
        <v>122.89358432401316</v>
      </c>
      <c r="CQ119" s="74">
        <f t="shared" si="290"/>
        <v>126.82617902238158</v>
      </c>
      <c r="CR119" s="74">
        <f t="shared" si="291"/>
        <v>130.88461675109781</v>
      </c>
      <c r="CS119" s="74">
        <f t="shared" si="292"/>
        <v>135.07292448713295</v>
      </c>
      <c r="CT119" s="74">
        <f t="shared" si="293"/>
        <v>139.39525807072121</v>
      </c>
      <c r="CU119" s="74">
        <f t="shared" si="294"/>
        <v>143.8559063289843</v>
      </c>
      <c r="CV119" s="74">
        <f t="shared" si="295"/>
        <v>148.45929533151181</v>
      </c>
      <c r="CW119" s="74">
        <f t="shared" si="296"/>
        <v>153.2099927821202</v>
      </c>
      <c r="CX119" s="74">
        <f t="shared" si="297"/>
        <v>158.11271255114804</v>
      </c>
      <c r="CY119" s="74">
        <f t="shared" si="298"/>
        <v>163.17231935278477</v>
      </c>
      <c r="CZ119" s="74">
        <f t="shared" si="299"/>
        <v>168.39383357207387</v>
      </c>
      <c r="DA119" s="74">
        <f t="shared" si="300"/>
        <v>173.78243624638023</v>
      </c>
      <c r="DB119" s="74">
        <f t="shared" si="301"/>
        <v>179.3434742062644</v>
      </c>
      <c r="DC119" s="74">
        <f t="shared" si="302"/>
        <v>185.08246538086487</v>
      </c>
      <c r="DD119" s="74">
        <f t="shared" si="303"/>
        <v>191.00510427305255</v>
      </c>
      <c r="DE119" s="74">
        <f t="shared" si="304"/>
        <v>197.11726760979025</v>
      </c>
      <c r="DF119" s="74">
        <f t="shared" si="305"/>
        <v>203.42502017330355</v>
      </c>
      <c r="DG119" s="74">
        <f t="shared" si="306"/>
        <v>209.93462081884928</v>
      </c>
      <c r="DH119" s="74">
        <f t="shared" si="307"/>
        <v>216.65252868505246</v>
      </c>
      <c r="DI119" s="74">
        <f t="shared" si="308"/>
        <v>223.58540960297415</v>
      </c>
      <c r="DJ119" s="74">
        <f t="shared" si="309"/>
        <v>230.74014271026934</v>
      </c>
    </row>
    <row r="120" spans="2:114" x14ac:dyDescent="0.2">
      <c r="B120" s="65"/>
      <c r="C120" s="65"/>
      <c r="D120" s="65"/>
      <c r="E120" s="65"/>
      <c r="F120" s="65"/>
      <c r="G120" s="65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/>
      <c r="CI120" s="65"/>
      <c r="CJ120" s="65"/>
      <c r="CK120" s="65"/>
      <c r="CL120" s="65"/>
      <c r="CM120" s="65"/>
      <c r="CN120" s="65"/>
      <c r="CO120" s="65"/>
      <c r="CP120" s="65"/>
      <c r="CQ120" s="65"/>
      <c r="CR120" s="65"/>
      <c r="CS120" s="65"/>
      <c r="CT120" s="65"/>
      <c r="CU120" s="65"/>
      <c r="CV120" s="65"/>
      <c r="CW120" s="65"/>
      <c r="CX120" s="65"/>
      <c r="CY120" s="65"/>
      <c r="CZ120" s="65"/>
      <c r="DA120" s="65"/>
      <c r="DB120" s="65"/>
      <c r="DC120" s="65"/>
      <c r="DD120" s="65"/>
      <c r="DE120" s="65"/>
      <c r="DF120" s="65"/>
      <c r="DG120" s="65"/>
      <c r="DH120" s="65"/>
      <c r="DI120" s="65"/>
      <c r="DJ120" s="65"/>
    </row>
    <row r="121" spans="2:114" x14ac:dyDescent="0.2">
      <c r="B121" s="64" t="s">
        <v>454</v>
      </c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65"/>
      <c r="BG121" s="65"/>
      <c r="BH121" s="65"/>
      <c r="BI121" s="65"/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65"/>
      <c r="BU121" s="65"/>
      <c r="BV121" s="65"/>
      <c r="BW121" s="65"/>
      <c r="BX121" s="65"/>
      <c r="BY121" s="65"/>
      <c r="BZ121" s="65"/>
      <c r="CA121" s="65"/>
      <c r="CB121" s="65"/>
      <c r="CC121" s="65"/>
      <c r="CD121" s="65"/>
      <c r="CE121" s="65"/>
      <c r="CF121" s="65"/>
      <c r="CG121" s="65"/>
      <c r="CH121" s="65"/>
      <c r="CI121" s="65"/>
      <c r="CJ121" s="65"/>
      <c r="CK121" s="65"/>
      <c r="CL121" s="65"/>
      <c r="CM121" s="65"/>
      <c r="CN121" s="65"/>
      <c r="CO121" s="65"/>
      <c r="CP121" s="65"/>
      <c r="CQ121" s="65"/>
      <c r="CR121" s="65"/>
      <c r="CS121" s="65"/>
      <c r="CT121" s="65"/>
      <c r="CU121" s="65"/>
      <c r="CV121" s="65"/>
      <c r="CW121" s="65"/>
      <c r="CX121" s="65"/>
      <c r="CY121" s="65"/>
      <c r="CZ121" s="65"/>
      <c r="DA121" s="65"/>
      <c r="DB121" s="65"/>
      <c r="DC121" s="65"/>
      <c r="DD121" s="65"/>
      <c r="DE121" s="65"/>
      <c r="DF121" s="65"/>
      <c r="DG121" s="65"/>
      <c r="DH121" s="65"/>
      <c r="DI121" s="65"/>
      <c r="DJ121" s="65"/>
    </row>
    <row r="122" spans="2:114" ht="16" thickBot="1" x14ac:dyDescent="0.25">
      <c r="B122" s="65" t="s">
        <v>455</v>
      </c>
      <c r="C122" s="65" t="s">
        <v>2</v>
      </c>
      <c r="D122" s="65"/>
      <c r="E122" s="65"/>
      <c r="F122" s="65"/>
      <c r="G122" s="65"/>
      <c r="H122" s="74">
        <f t="shared" ref="H122:AF122" si="335">SUM(H111:H119)</f>
        <v>127.99999978702409</v>
      </c>
      <c r="I122" s="74">
        <f t="shared" si="335"/>
        <v>149.39393918096351</v>
      </c>
      <c r="J122" s="74">
        <f t="shared" si="335"/>
        <v>155.12499978702414</v>
      </c>
      <c r="K122" s="74">
        <f t="shared" si="335"/>
        <v>168.90322559347575</v>
      </c>
      <c r="L122" s="74">
        <f t="shared" si="335"/>
        <v>165.46666645369078</v>
      </c>
      <c r="M122" s="74">
        <f t="shared" si="335"/>
        <v>198.13793082150693</v>
      </c>
      <c r="N122" s="74">
        <f t="shared" si="335"/>
        <v>188.21428550130983</v>
      </c>
      <c r="O122" s="74">
        <f t="shared" si="335"/>
        <v>201.48148126493686</v>
      </c>
      <c r="P122" s="74">
        <f t="shared" si="335"/>
        <v>240.61538439527129</v>
      </c>
      <c r="Q122" s="74">
        <f t="shared" si="335"/>
        <v>278.79999977631786</v>
      </c>
      <c r="R122" s="74">
        <f t="shared" si="335"/>
        <v>303.16666643941585</v>
      </c>
      <c r="S122" s="74">
        <f t="shared" si="335"/>
        <v>320.78260846483272</v>
      </c>
      <c r="T122" s="74">
        <f t="shared" si="335"/>
        <v>341.54545396541562</v>
      </c>
      <c r="U122" s="74">
        <f t="shared" si="335"/>
        <v>344.85714221223685</v>
      </c>
      <c r="V122" s="74">
        <f t="shared" si="335"/>
        <v>321.29999935491475</v>
      </c>
      <c r="W122" s="74">
        <f t="shared" si="335"/>
        <v>323.89473613616974</v>
      </c>
      <c r="X122" s="74">
        <f t="shared" si="335"/>
        <v>362.66666559844793</v>
      </c>
      <c r="Y122" s="74">
        <f t="shared" si="335"/>
        <v>389.99999941007258</v>
      </c>
      <c r="Z122" s="74">
        <f t="shared" si="335"/>
        <v>365.99999954074252</v>
      </c>
      <c r="AA122" s="74">
        <f t="shared" si="335"/>
        <v>365.9999998750352</v>
      </c>
      <c r="AB122" s="74">
        <f t="shared" si="335"/>
        <v>293.9999998900044</v>
      </c>
      <c r="AC122" s="74">
        <f t="shared" si="335"/>
        <v>377.99999978425723</v>
      </c>
      <c r="AD122" s="74">
        <f t="shared" si="335"/>
        <v>381.97905538734403</v>
      </c>
      <c r="AE122" s="74">
        <f t="shared" si="335"/>
        <v>397.93149260327215</v>
      </c>
      <c r="AF122" s="74">
        <f t="shared" si="335"/>
        <v>379.88480912081093</v>
      </c>
      <c r="AG122" s="74">
        <f t="shared" ref="AG122" si="336">SUM(AG111:AG119)</f>
        <v>359.83025117491889</v>
      </c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5"/>
      <c r="BK122" s="65"/>
      <c r="BL122" s="65"/>
      <c r="BM122" s="65"/>
      <c r="BN122" s="65"/>
      <c r="BO122" s="65"/>
      <c r="BP122" s="65"/>
      <c r="BQ122" s="65"/>
      <c r="BR122" s="65"/>
      <c r="BS122" s="65"/>
      <c r="BT122" s="65"/>
      <c r="BU122" s="65"/>
      <c r="BV122" s="65"/>
      <c r="BW122" s="65"/>
      <c r="BX122" s="65"/>
      <c r="BY122" s="65"/>
      <c r="BZ122" s="65"/>
      <c r="CA122" s="65"/>
      <c r="CB122" s="65"/>
      <c r="CC122" s="65"/>
      <c r="CD122" s="65"/>
      <c r="CE122" s="65"/>
      <c r="CF122" s="65"/>
      <c r="CG122" s="65"/>
      <c r="CH122" s="65"/>
      <c r="CI122" s="65"/>
      <c r="CJ122" s="65"/>
      <c r="CK122" s="65"/>
      <c r="CL122" s="65"/>
      <c r="CM122" s="65"/>
      <c r="CN122" s="65"/>
      <c r="CO122" s="65"/>
      <c r="CP122" s="65"/>
      <c r="CQ122" s="65"/>
      <c r="CR122" s="65"/>
      <c r="CS122" s="65"/>
      <c r="CT122" s="65"/>
      <c r="CU122" s="65"/>
      <c r="CV122" s="65"/>
      <c r="CW122" s="65"/>
      <c r="CX122" s="65"/>
      <c r="CY122" s="65"/>
      <c r="CZ122" s="65"/>
      <c r="DA122" s="65"/>
      <c r="DB122" s="65"/>
      <c r="DC122" s="65"/>
      <c r="DD122" s="65"/>
      <c r="DE122" s="65"/>
      <c r="DF122" s="65"/>
      <c r="DG122" s="65"/>
      <c r="DH122" s="65"/>
      <c r="DI122" s="65"/>
      <c r="DJ122" s="65"/>
    </row>
    <row r="123" spans="2:114" ht="16" thickBot="1" x14ac:dyDescent="0.25">
      <c r="B123" s="75" t="s">
        <v>453</v>
      </c>
      <c r="C123" s="379">
        <f>(CORREL(H122:AG122,H83:AG83))^2</f>
        <v>0.79555424544633979</v>
      </c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65"/>
      <c r="BM123" s="65"/>
      <c r="BN123" s="65"/>
      <c r="BO123" s="65"/>
      <c r="BP123" s="65"/>
      <c r="BQ123" s="65"/>
      <c r="BR123" s="65"/>
      <c r="BS123" s="65"/>
      <c r="BT123" s="65"/>
      <c r="BU123" s="65"/>
      <c r="BV123" s="65"/>
      <c r="BW123" s="65"/>
      <c r="BX123" s="65"/>
      <c r="BY123" s="65"/>
      <c r="BZ123" s="65"/>
      <c r="CA123" s="65"/>
      <c r="CB123" s="65"/>
      <c r="CC123" s="65"/>
      <c r="CD123" s="65"/>
      <c r="CE123" s="65"/>
      <c r="CF123" s="65"/>
      <c r="CG123" s="65"/>
      <c r="CH123" s="65"/>
      <c r="CI123" s="65"/>
      <c r="CJ123" s="65"/>
      <c r="CK123" s="65"/>
      <c r="CL123" s="65"/>
      <c r="CM123" s="65"/>
      <c r="CN123" s="65"/>
      <c r="CO123" s="65"/>
      <c r="CP123" s="65"/>
      <c r="CQ123" s="65"/>
      <c r="CR123" s="65"/>
      <c r="CS123" s="65"/>
      <c r="CT123" s="65"/>
      <c r="CU123" s="65"/>
      <c r="CV123" s="65"/>
      <c r="CW123" s="65"/>
      <c r="CX123" s="65"/>
      <c r="CY123" s="65"/>
      <c r="CZ123" s="65"/>
      <c r="DA123" s="65"/>
      <c r="DB123" s="65"/>
      <c r="DC123" s="65"/>
      <c r="DD123" s="65"/>
      <c r="DE123" s="65"/>
      <c r="DF123" s="65"/>
      <c r="DG123" s="65"/>
      <c r="DH123" s="65"/>
      <c r="DI123" s="65"/>
      <c r="DJ123" s="65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17"/>
  <dimension ref="A1:DK102"/>
  <sheetViews>
    <sheetView zoomScale="85" zoomScaleNormal="85" workbookViewId="0">
      <pane xSplit="3" ySplit="2" topLeftCell="D3" activePane="bottomRight" state="frozen"/>
      <selection activeCell="B51" sqref="B51:B70"/>
      <selection pane="topRight" activeCell="B51" sqref="B51:B70"/>
      <selection pane="bottomLeft" activeCell="B51" sqref="B51:B70"/>
      <selection pane="bottomRight" activeCell="A103" sqref="A103:XFD111"/>
    </sheetView>
  </sheetViews>
  <sheetFormatPr baseColWidth="10" defaultColWidth="11.5" defaultRowHeight="15" x14ac:dyDescent="0.2"/>
  <cols>
    <col min="1" max="1" width="5.33203125" style="9" bestFit="1" customWidth="1"/>
    <col min="2" max="2" width="54" style="2" bestFit="1" customWidth="1"/>
    <col min="3" max="3" width="14.1640625" style="5" bestFit="1" customWidth="1"/>
    <col min="4" max="65" width="10.5" bestFit="1" customWidth="1"/>
    <col min="66" max="67" width="11.33203125" bestFit="1" customWidth="1"/>
    <col min="68" max="114" width="11.6640625" bestFit="1" customWidth="1"/>
    <col min="115" max="115" width="44.1640625" style="390" bestFit="1" customWidth="1"/>
  </cols>
  <sheetData>
    <row r="1" spans="1:115" x14ac:dyDescent="0.2">
      <c r="A1" s="9" t="s">
        <v>62</v>
      </c>
    </row>
    <row r="2" spans="1:115" s="1" customFormat="1" x14ac:dyDescent="0.2">
      <c r="A2" s="9" t="s">
        <v>57</v>
      </c>
      <c r="B2" s="26" t="e">
        <f ca="1">MID(CELL("Dateiname",$B$2),FIND("]", CELL("Dateiname",$B$2))+1,31)&amp;" HI"</f>
        <v>#VALUE!</v>
      </c>
      <c r="C2" s="10" t="s">
        <v>1</v>
      </c>
      <c r="D2" s="11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s="9" t="s">
        <v>57</v>
      </c>
      <c r="B3" s="7" t="str">
        <f>'Data Non-Energy-Sector'!B91</f>
        <v>Fertisliser</v>
      </c>
      <c r="C3" s="8" t="s">
        <v>2</v>
      </c>
      <c r="D3" s="63">
        <f>D94</f>
        <v>15911738.61601341</v>
      </c>
      <c r="E3" s="63">
        <f t="shared" ref="E3:BL3" si="51">E94</f>
        <v>16385641.476262234</v>
      </c>
      <c r="F3" s="63">
        <f t="shared" si="51"/>
        <v>16632812.525856977</v>
      </c>
      <c r="G3" s="63">
        <f t="shared" si="51"/>
        <v>16928367.395506341</v>
      </c>
      <c r="H3" s="63">
        <f t="shared" si="51"/>
        <v>17180999.999490045</v>
      </c>
      <c r="I3" s="63">
        <f t="shared" si="51"/>
        <v>18555479.999490045</v>
      </c>
      <c r="J3" s="63">
        <f t="shared" si="51"/>
        <v>17715519.999490045</v>
      </c>
      <c r="K3" s="63">
        <f t="shared" si="51"/>
        <v>19624519.999490045</v>
      </c>
      <c r="L3" s="63">
        <f t="shared" si="51"/>
        <v>19166359.999490045</v>
      </c>
      <c r="M3" s="63">
        <f t="shared" si="51"/>
        <v>19624519.999490045</v>
      </c>
      <c r="N3" s="63">
        <f t="shared" si="51"/>
        <v>19319079.999490045</v>
      </c>
      <c r="O3" s="63">
        <f t="shared" si="51"/>
        <v>20159039.999493506</v>
      </c>
      <c r="P3" s="63">
        <f t="shared" si="51"/>
        <v>20082679.99949697</v>
      </c>
      <c r="Q3" s="63">
        <f t="shared" si="51"/>
        <v>21686239.999500431</v>
      </c>
      <c r="R3" s="63">
        <f t="shared" si="51"/>
        <v>22068039.999503896</v>
      </c>
      <c r="S3" s="63">
        <f t="shared" si="51"/>
        <v>23747959.99950736</v>
      </c>
      <c r="T3" s="63">
        <f t="shared" si="51"/>
        <v>22220682.940823115</v>
      </c>
      <c r="U3" s="63">
        <f t="shared" si="51"/>
        <v>26424950.840997446</v>
      </c>
      <c r="V3" s="63">
        <f t="shared" si="51"/>
        <v>26729735.758193534</v>
      </c>
      <c r="W3" s="63">
        <f t="shared" si="51"/>
        <v>15880309.643323105</v>
      </c>
      <c r="X3" s="63">
        <f t="shared" si="51"/>
        <v>25691227.970658515</v>
      </c>
      <c r="Y3" s="63">
        <f t="shared" si="51"/>
        <v>27548649.154771768</v>
      </c>
      <c r="Z3" s="63">
        <f t="shared" si="51"/>
        <v>24756371.591088861</v>
      </c>
      <c r="AA3" s="63">
        <f t="shared" si="51"/>
        <v>26344199.999774635</v>
      </c>
      <c r="AB3" s="63">
        <f t="shared" si="51"/>
        <v>29627679.999822587</v>
      </c>
      <c r="AC3" s="63">
        <f t="shared" si="51"/>
        <v>31078519.99979775</v>
      </c>
      <c r="AD3" s="63">
        <f t="shared" si="51"/>
        <v>29989901.166028447</v>
      </c>
      <c r="AE3" s="63">
        <f t="shared" si="51"/>
        <v>31556382.30963818</v>
      </c>
      <c r="AF3" s="63">
        <f t="shared" si="51"/>
        <v>32978780.574109625</v>
      </c>
      <c r="AG3" s="63">
        <f t="shared" si="51"/>
        <v>31158535.735901326</v>
      </c>
      <c r="AH3" s="63">
        <f t="shared" si="51"/>
        <v>32155608.879450168</v>
      </c>
      <c r="AI3" s="63">
        <f t="shared" si="51"/>
        <v>33184588.363592576</v>
      </c>
      <c r="AJ3" s="63">
        <f t="shared" si="51"/>
        <v>34246495.19122754</v>
      </c>
      <c r="AK3" s="63">
        <f t="shared" si="51"/>
        <v>35342383.037346825</v>
      </c>
      <c r="AL3" s="63">
        <f t="shared" si="51"/>
        <v>36473339.294541925</v>
      </c>
      <c r="AM3" s="63">
        <f t="shared" si="51"/>
        <v>37640486.151967265</v>
      </c>
      <c r="AN3" s="63">
        <f t="shared" si="51"/>
        <v>38844981.708830215</v>
      </c>
      <c r="AO3" s="63">
        <f t="shared" si="51"/>
        <v>40088021.123512782</v>
      </c>
      <c r="AP3" s="63">
        <f t="shared" si="51"/>
        <v>41370837.799465194</v>
      </c>
      <c r="AQ3" s="63">
        <f t="shared" si="51"/>
        <v>42694704.609048083</v>
      </c>
      <c r="AR3" s="63">
        <f t="shared" si="51"/>
        <v>44060935.156537622</v>
      </c>
      <c r="AS3" s="63">
        <f t="shared" si="51"/>
        <v>45470885.081546828</v>
      </c>
      <c r="AT3" s="63">
        <f t="shared" si="51"/>
        <v>46925953.404156327</v>
      </c>
      <c r="AU3" s="63">
        <f t="shared" si="51"/>
        <v>48427583.913089328</v>
      </c>
      <c r="AV3" s="63">
        <f t="shared" si="51"/>
        <v>49977266.598308191</v>
      </c>
      <c r="AW3" s="63">
        <f t="shared" si="51"/>
        <v>51576539.129454054</v>
      </c>
      <c r="AX3" s="63">
        <f t="shared" si="51"/>
        <v>53226988.381596588</v>
      </c>
      <c r="AY3" s="63">
        <f t="shared" si="51"/>
        <v>54930252.009807684</v>
      </c>
      <c r="AZ3" s="63">
        <f t="shared" si="51"/>
        <v>56688020.074121527</v>
      </c>
      <c r="BA3" s="63">
        <f t="shared" si="51"/>
        <v>58502036.71649342</v>
      </c>
      <c r="BB3" s="63">
        <f t="shared" si="51"/>
        <v>60374101.891421214</v>
      </c>
      <c r="BC3" s="63">
        <f t="shared" si="51"/>
        <v>62306073.151946694</v>
      </c>
      <c r="BD3" s="63">
        <f t="shared" si="51"/>
        <v>64299867.49280899</v>
      </c>
      <c r="BE3" s="63">
        <f t="shared" si="51"/>
        <v>66357463.252578877</v>
      </c>
      <c r="BF3" s="63">
        <f t="shared" si="51"/>
        <v>68480902.076661408</v>
      </c>
      <c r="BG3" s="63">
        <f t="shared" si="51"/>
        <v>70672290.943114579</v>
      </c>
      <c r="BH3" s="63">
        <f t="shared" si="51"/>
        <v>72933804.253294244</v>
      </c>
      <c r="BI3" s="63">
        <f t="shared" si="51"/>
        <v>75267685.989399657</v>
      </c>
      <c r="BJ3" s="63">
        <f t="shared" si="51"/>
        <v>77676251.941060454</v>
      </c>
      <c r="BK3" s="63">
        <f t="shared" si="51"/>
        <v>80161892.003174394</v>
      </c>
      <c r="BL3" s="63">
        <f t="shared" si="51"/>
        <v>82727072.547275975</v>
      </c>
      <c r="BM3" s="63">
        <f t="shared" ref="BM3:DJ3" si="52">BM94</f>
        <v>85374338.868788809</v>
      </c>
      <c r="BN3" s="63">
        <f t="shared" si="52"/>
        <v>88106317.712590054</v>
      </c>
      <c r="BO3" s="63">
        <f t="shared" si="52"/>
        <v>90925719.879392937</v>
      </c>
      <c r="BP3" s="63">
        <f t="shared" si="52"/>
        <v>93835342.915533513</v>
      </c>
      <c r="BQ3" s="63">
        <f t="shared" si="52"/>
        <v>96838073.888830587</v>
      </c>
      <c r="BR3" s="63">
        <f t="shared" si="52"/>
        <v>99936892.253273174</v>
      </c>
      <c r="BS3" s="63">
        <f t="shared" si="52"/>
        <v>103134872.80537792</v>
      </c>
      <c r="BT3" s="63">
        <f t="shared" si="52"/>
        <v>106435188.73515001</v>
      </c>
      <c r="BU3" s="63">
        <f t="shared" si="52"/>
        <v>109841114.77467482</v>
      </c>
      <c r="BV3" s="63">
        <f t="shared" si="52"/>
        <v>113356030.44746442</v>
      </c>
      <c r="BW3" s="63">
        <f t="shared" si="52"/>
        <v>116983423.42178328</v>
      </c>
      <c r="BX3" s="63">
        <f t="shared" si="52"/>
        <v>120726892.97128035</v>
      </c>
      <c r="BY3" s="63">
        <f t="shared" si="52"/>
        <v>124590153.54636133</v>
      </c>
      <c r="BZ3" s="63">
        <f t="shared" si="52"/>
        <v>128577038.45984489</v>
      </c>
      <c r="CA3" s="63">
        <f t="shared" si="52"/>
        <v>132691503.69055992</v>
      </c>
      <c r="CB3" s="63">
        <f t="shared" si="52"/>
        <v>136937631.80865785</v>
      </c>
      <c r="CC3" s="63">
        <f t="shared" si="52"/>
        <v>141319636.02653491</v>
      </c>
      <c r="CD3" s="63">
        <f t="shared" si="52"/>
        <v>145841864.37938404</v>
      </c>
      <c r="CE3" s="63">
        <f t="shared" si="52"/>
        <v>150508804.03952435</v>
      </c>
      <c r="CF3" s="63">
        <f t="shared" si="52"/>
        <v>155325085.76878914</v>
      </c>
      <c r="CG3" s="63">
        <f t="shared" si="52"/>
        <v>160295488.51339039</v>
      </c>
      <c r="CH3" s="63">
        <f t="shared" si="52"/>
        <v>165424944.14581889</v>
      </c>
      <c r="CI3" s="63">
        <f t="shared" si="52"/>
        <v>170718542.3584851</v>
      </c>
      <c r="CJ3" s="63">
        <f t="shared" si="52"/>
        <v>176181535.71395662</v>
      </c>
      <c r="CK3" s="63">
        <f t="shared" si="52"/>
        <v>181819344.85680324</v>
      </c>
      <c r="CL3" s="63">
        <f t="shared" si="52"/>
        <v>187637563.89222094</v>
      </c>
      <c r="CM3" s="63">
        <f t="shared" si="52"/>
        <v>193641965.93677202</v>
      </c>
      <c r="CN3" s="63">
        <f t="shared" si="52"/>
        <v>199838508.84674874</v>
      </c>
      <c r="CO3" s="63">
        <f t="shared" si="52"/>
        <v>206233341.1298447</v>
      </c>
      <c r="CP3" s="63">
        <f t="shared" si="52"/>
        <v>212832808.04599974</v>
      </c>
      <c r="CQ3" s="63">
        <f t="shared" si="52"/>
        <v>219643457.90347174</v>
      </c>
      <c r="CR3" s="63">
        <f t="shared" si="52"/>
        <v>226672048.55638283</v>
      </c>
      <c r="CS3" s="63">
        <f t="shared" si="52"/>
        <v>233925554.11018708</v>
      </c>
      <c r="CT3" s="63">
        <f t="shared" si="52"/>
        <v>241411171.84171307</v>
      </c>
      <c r="CU3" s="63">
        <f t="shared" si="52"/>
        <v>249136329.34064791</v>
      </c>
      <c r="CV3" s="63">
        <f t="shared" si="52"/>
        <v>257108691.87954864</v>
      </c>
      <c r="CW3" s="63">
        <f t="shared" si="52"/>
        <v>265336170.01969421</v>
      </c>
      <c r="CX3" s="63">
        <f t="shared" si="52"/>
        <v>273826927.46032441</v>
      </c>
      <c r="CY3" s="63">
        <f t="shared" si="52"/>
        <v>282589389.13905478</v>
      </c>
      <c r="CZ3" s="63">
        <f t="shared" si="52"/>
        <v>291632249.59150451</v>
      </c>
      <c r="DA3" s="63">
        <f t="shared" si="52"/>
        <v>300964481.57843268</v>
      </c>
      <c r="DB3" s="63">
        <f t="shared" si="52"/>
        <v>310595344.9889425</v>
      </c>
      <c r="DC3" s="63">
        <f t="shared" si="52"/>
        <v>320534396.02858865</v>
      </c>
      <c r="DD3" s="63">
        <f t="shared" si="52"/>
        <v>330791496.70150352</v>
      </c>
      <c r="DE3" s="63">
        <f t="shared" si="52"/>
        <v>341376824.59595162</v>
      </c>
      <c r="DF3" s="63">
        <f t="shared" si="52"/>
        <v>352300882.98302209</v>
      </c>
      <c r="DG3" s="63">
        <f t="shared" si="52"/>
        <v>363574511.23847884</v>
      </c>
      <c r="DH3" s="63">
        <f t="shared" si="52"/>
        <v>375208895.5981102</v>
      </c>
      <c r="DI3" s="63">
        <f t="shared" si="52"/>
        <v>387215580.25724971</v>
      </c>
      <c r="DJ3" s="63">
        <f t="shared" si="52"/>
        <v>399606478.82548171</v>
      </c>
    </row>
    <row r="4" spans="1:115" x14ac:dyDescent="0.2">
      <c r="A4" s="9" t="s">
        <v>57</v>
      </c>
      <c r="B4" s="7" t="str">
        <f>'Data Non-Energy-Sector'!B92</f>
        <v>Chemical Manufacture</v>
      </c>
      <c r="C4" s="8" t="s">
        <v>2</v>
      </c>
      <c r="D4" s="63">
        <f>D95</f>
        <v>1383629.4448707313</v>
      </c>
      <c r="E4" s="63">
        <f t="shared" ref="E4:BL4" si="53">E95</f>
        <v>1424838.3892401943</v>
      </c>
      <c r="F4" s="63">
        <f t="shared" si="53"/>
        <v>1446331.5239875633</v>
      </c>
      <c r="G4" s="63">
        <f t="shared" si="53"/>
        <v>1472031.9474353341</v>
      </c>
      <c r="H4" s="63">
        <f t="shared" si="53"/>
        <v>1493999.999955656</v>
      </c>
      <c r="I4" s="63">
        <f t="shared" si="53"/>
        <v>1613519.999955656</v>
      </c>
      <c r="J4" s="63">
        <f t="shared" si="53"/>
        <v>1540479.999955656</v>
      </c>
      <c r="K4" s="63">
        <f t="shared" si="53"/>
        <v>1706479.999955656</v>
      </c>
      <c r="L4" s="63">
        <f t="shared" si="53"/>
        <v>1666639.999955656</v>
      </c>
      <c r="M4" s="63">
        <f t="shared" si="53"/>
        <v>1706479.999955656</v>
      </c>
      <c r="N4" s="63">
        <f t="shared" si="53"/>
        <v>1679919.999955656</v>
      </c>
      <c r="O4" s="63">
        <f t="shared" si="53"/>
        <v>1752959.9999559571</v>
      </c>
      <c r="P4" s="63">
        <f t="shared" si="53"/>
        <v>1746319.9999562583</v>
      </c>
      <c r="Q4" s="63">
        <f t="shared" si="53"/>
        <v>1885759.9999565594</v>
      </c>
      <c r="R4" s="63">
        <f t="shared" si="53"/>
        <v>1918959.9999568607</v>
      </c>
      <c r="S4" s="63">
        <f t="shared" si="53"/>
        <v>2065039.9999571615</v>
      </c>
      <c r="T4" s="63">
        <f t="shared" si="53"/>
        <v>1932233.29920201</v>
      </c>
      <c r="U4" s="63">
        <f t="shared" si="53"/>
        <v>2297821.8122606473</v>
      </c>
      <c r="V4" s="63">
        <f t="shared" si="53"/>
        <v>2324324.8485385682</v>
      </c>
      <c r="W4" s="63">
        <f t="shared" si="53"/>
        <v>1380896.4907237482</v>
      </c>
      <c r="X4" s="63">
        <f t="shared" si="53"/>
        <v>2234019.8235355229</v>
      </c>
      <c r="Y4" s="63">
        <f t="shared" si="53"/>
        <v>2395534.7091105883</v>
      </c>
      <c r="Z4" s="63">
        <f t="shared" si="53"/>
        <v>2152727.9644425097</v>
      </c>
      <c r="AA4" s="63">
        <f t="shared" si="53"/>
        <v>2290799.9999804031</v>
      </c>
      <c r="AB4" s="63">
        <f t="shared" si="53"/>
        <v>2576319.9999845726</v>
      </c>
      <c r="AC4" s="63">
        <f t="shared" si="53"/>
        <v>2702479.9999824129</v>
      </c>
      <c r="AD4" s="63">
        <f t="shared" si="53"/>
        <v>2607817.492698126</v>
      </c>
      <c r="AE4" s="63">
        <f t="shared" si="53"/>
        <v>2744033.2443163632</v>
      </c>
      <c r="AF4" s="63">
        <f t="shared" si="53"/>
        <v>2867720.0499225762</v>
      </c>
      <c r="AG4" s="63">
        <f t="shared" si="53"/>
        <v>2709437.890078376</v>
      </c>
      <c r="AH4" s="63">
        <f t="shared" si="53"/>
        <v>2796139.9025608841</v>
      </c>
      <c r="AI4" s="63">
        <f t="shared" si="53"/>
        <v>2885616.3794428324</v>
      </c>
      <c r="AJ4" s="63">
        <f t="shared" si="53"/>
        <v>2977956.1035850029</v>
      </c>
      <c r="AK4" s="63">
        <f t="shared" si="53"/>
        <v>3073250.6988997231</v>
      </c>
      <c r="AL4" s="63">
        <f t="shared" si="53"/>
        <v>3171594.7212645141</v>
      </c>
      <c r="AM4" s="63">
        <f t="shared" si="53"/>
        <v>3273085.7523449785</v>
      </c>
      <c r="AN4" s="63">
        <f t="shared" si="53"/>
        <v>3377824.4964200179</v>
      </c>
      <c r="AO4" s="63">
        <f t="shared" si="53"/>
        <v>3485914.8803054588</v>
      </c>
      <c r="AP4" s="63">
        <f t="shared" si="53"/>
        <v>3597464.1564752334</v>
      </c>
      <c r="AQ4" s="63">
        <f t="shared" si="53"/>
        <v>3712583.009482441</v>
      </c>
      <c r="AR4" s="63">
        <f t="shared" si="53"/>
        <v>3831385.6657858794</v>
      </c>
      <c r="AS4" s="63">
        <f t="shared" si="53"/>
        <v>3953990.0070910277</v>
      </c>
      <c r="AT4" s="63">
        <f t="shared" si="53"/>
        <v>4080517.6873179409</v>
      </c>
      <c r="AU4" s="63">
        <f t="shared" si="53"/>
        <v>4211094.2533121156</v>
      </c>
      <c r="AV4" s="63">
        <f t="shared" si="53"/>
        <v>4345849.2694181036</v>
      </c>
      <c r="AW4" s="63">
        <f t="shared" si="53"/>
        <v>4484916.446039483</v>
      </c>
      <c r="AX4" s="63">
        <f t="shared" si="53"/>
        <v>4628433.7723127464</v>
      </c>
      <c r="AY4" s="63">
        <f t="shared" si="53"/>
        <v>4776543.653026754</v>
      </c>
      <c r="AZ4" s="63">
        <f t="shared" si="53"/>
        <v>4929393.0499236099</v>
      </c>
      <c r="BA4" s="63">
        <f t="shared" si="53"/>
        <v>5087133.6275211656</v>
      </c>
      <c r="BB4" s="63">
        <f t="shared" si="53"/>
        <v>5249921.9036018429</v>
      </c>
      <c r="BC4" s="63">
        <f t="shared" si="53"/>
        <v>5417919.4045171021</v>
      </c>
      <c r="BD4" s="63">
        <f t="shared" si="53"/>
        <v>5591292.8254616493</v>
      </c>
      <c r="BE4" s="63">
        <f t="shared" si="53"/>
        <v>5770214.1958764223</v>
      </c>
      <c r="BF4" s="63">
        <f t="shared" si="53"/>
        <v>5954861.0501444684</v>
      </c>
      <c r="BG4" s="63">
        <f t="shared" si="53"/>
        <v>6145416.6037490917</v>
      </c>
      <c r="BH4" s="63">
        <f t="shared" si="53"/>
        <v>6342069.9350690627</v>
      </c>
      <c r="BI4" s="63">
        <f t="shared" si="53"/>
        <v>6545016.172991273</v>
      </c>
      <c r="BJ4" s="63">
        <f t="shared" si="53"/>
        <v>6754456.6905269939</v>
      </c>
      <c r="BK4" s="63">
        <f t="shared" si="53"/>
        <v>6970599.3046238581</v>
      </c>
      <c r="BL4" s="63">
        <f t="shared" si="53"/>
        <v>7193658.482371822</v>
      </c>
      <c r="BM4" s="63">
        <f t="shared" ref="BM4:DJ4" si="54">BM95</f>
        <v>7423855.5538077205</v>
      </c>
      <c r="BN4" s="63">
        <f t="shared" si="54"/>
        <v>7661418.9315295676</v>
      </c>
      <c r="BO4" s="63">
        <f t="shared" si="54"/>
        <v>7906584.3373385137</v>
      </c>
      <c r="BP4" s="63">
        <f t="shared" si="54"/>
        <v>8159595.0361333461</v>
      </c>
      <c r="BQ4" s="63">
        <f t="shared" si="54"/>
        <v>8420702.077289613</v>
      </c>
      <c r="BR4" s="63">
        <f t="shared" si="54"/>
        <v>8690164.5437628813</v>
      </c>
      <c r="BS4" s="63">
        <f t="shared" si="54"/>
        <v>8968249.8091632929</v>
      </c>
      <c r="BT4" s="63">
        <f t="shared" si="54"/>
        <v>9255233.8030565176</v>
      </c>
      <c r="BU4" s="63">
        <f t="shared" si="54"/>
        <v>9551401.2847543266</v>
      </c>
      <c r="BV4" s="63">
        <f t="shared" si="54"/>
        <v>9857046.1258664653</v>
      </c>
      <c r="BW4" s="63">
        <f t="shared" si="54"/>
        <v>10172471.601894192</v>
      </c>
      <c r="BX4" s="63">
        <f t="shared" si="54"/>
        <v>10497990.693154806</v>
      </c>
      <c r="BY4" s="63">
        <f t="shared" si="54"/>
        <v>10833926.39533576</v>
      </c>
      <c r="BZ4" s="63">
        <f t="shared" si="54"/>
        <v>11180612.039986504</v>
      </c>
      <c r="CA4" s="63">
        <f t="shared" si="54"/>
        <v>11538391.625266073</v>
      </c>
      <c r="CB4" s="63">
        <f t="shared" si="54"/>
        <v>11907620.157274587</v>
      </c>
      <c r="CC4" s="63">
        <f t="shared" si="54"/>
        <v>12288664.002307374</v>
      </c>
      <c r="CD4" s="63">
        <f t="shared" si="54"/>
        <v>12681901.250381211</v>
      </c>
      <c r="CE4" s="63">
        <f t="shared" si="54"/>
        <v>13087722.090393409</v>
      </c>
      <c r="CF4" s="63">
        <f t="shared" si="54"/>
        <v>13506529.197285999</v>
      </c>
      <c r="CG4" s="63">
        <f t="shared" si="54"/>
        <v>13938738.131599151</v>
      </c>
      <c r="CH4" s="63">
        <f t="shared" si="54"/>
        <v>14384777.751810323</v>
      </c>
      <c r="CI4" s="63">
        <f t="shared" si="54"/>
        <v>14845090.639868254</v>
      </c>
      <c r="CJ4" s="63">
        <f t="shared" si="54"/>
        <v>15320133.540344039</v>
      </c>
      <c r="CK4" s="63">
        <f t="shared" si="54"/>
        <v>15810377.813635049</v>
      </c>
      <c r="CL4" s="63">
        <f t="shared" si="54"/>
        <v>16316309.903671371</v>
      </c>
      <c r="CM4" s="63">
        <f t="shared" si="54"/>
        <v>16838431.820588857</v>
      </c>
      <c r="CN4" s="63">
        <f t="shared" si="54"/>
        <v>17377261.638847701</v>
      </c>
      <c r="CO4" s="63">
        <f t="shared" si="54"/>
        <v>17933334.01129083</v>
      </c>
      <c r="CP4" s="63">
        <f t="shared" si="54"/>
        <v>18507200.699652135</v>
      </c>
      <c r="CQ4" s="63">
        <f t="shared" si="54"/>
        <v>19099431.122041006</v>
      </c>
      <c r="CR4" s="63">
        <f t="shared" si="54"/>
        <v>19710612.91794632</v>
      </c>
      <c r="CS4" s="63">
        <f t="shared" si="54"/>
        <v>20341352.531320602</v>
      </c>
      <c r="CT4" s="63">
        <f t="shared" si="54"/>
        <v>20992275.812322862</v>
      </c>
      <c r="CU4" s="63">
        <f t="shared" si="54"/>
        <v>21664028.638317194</v>
      </c>
      <c r="CV4" s="63">
        <f t="shared" si="54"/>
        <v>22357277.554743346</v>
      </c>
      <c r="CW4" s="63">
        <f t="shared" si="54"/>
        <v>23072710.436495133</v>
      </c>
      <c r="CX4" s="63">
        <f t="shared" si="54"/>
        <v>23811037.170462977</v>
      </c>
      <c r="CY4" s="63">
        <f t="shared" si="54"/>
        <v>24572990.359917793</v>
      </c>
      <c r="CZ4" s="63">
        <f t="shared" si="54"/>
        <v>25359326.051435165</v>
      </c>
      <c r="DA4" s="63">
        <f t="shared" si="54"/>
        <v>26170824.485081092</v>
      </c>
      <c r="DB4" s="63">
        <f t="shared" si="54"/>
        <v>27008290.868603688</v>
      </c>
      <c r="DC4" s="63">
        <f t="shared" si="54"/>
        <v>27872556.176399007</v>
      </c>
      <c r="DD4" s="63">
        <f t="shared" si="54"/>
        <v>28764477.974043775</v>
      </c>
      <c r="DE4" s="63">
        <f t="shared" si="54"/>
        <v>29684941.269213177</v>
      </c>
      <c r="DF4" s="63">
        <f t="shared" si="54"/>
        <v>30634859.389828</v>
      </c>
      <c r="DG4" s="63">
        <f t="shared" si="54"/>
        <v>31615174.890302498</v>
      </c>
      <c r="DH4" s="63">
        <f t="shared" si="54"/>
        <v>32626860.486792177</v>
      </c>
      <c r="DI4" s="63">
        <f t="shared" si="54"/>
        <v>33670920.022369526</v>
      </c>
      <c r="DJ4" s="63">
        <f t="shared" si="54"/>
        <v>34748389.463085353</v>
      </c>
    </row>
    <row r="5" spans="1:115" x14ac:dyDescent="0.2">
      <c r="A5" s="9" t="s">
        <v>57</v>
      </c>
      <c r="B5" s="2" t="s">
        <v>0</v>
      </c>
      <c r="C5" s="8" t="s">
        <v>2</v>
      </c>
    </row>
    <row r="6" spans="1:115" x14ac:dyDescent="0.2">
      <c r="A6" s="9" t="s">
        <v>57</v>
      </c>
      <c r="B6" s="2" t="s">
        <v>0</v>
      </c>
      <c r="C6" s="8" t="s">
        <v>2</v>
      </c>
    </row>
    <row r="7" spans="1:115" x14ac:dyDescent="0.2">
      <c r="A7" s="9" t="s">
        <v>57</v>
      </c>
      <c r="B7" s="2" t="s">
        <v>0</v>
      </c>
      <c r="C7" s="8" t="s">
        <v>2</v>
      </c>
    </row>
    <row r="8" spans="1:115" x14ac:dyDescent="0.2">
      <c r="A8" s="9" t="s">
        <v>57</v>
      </c>
      <c r="B8" s="2" t="s">
        <v>0</v>
      </c>
      <c r="C8" s="8" t="s">
        <v>2</v>
      </c>
    </row>
    <row r="9" spans="1:115" x14ac:dyDescent="0.2">
      <c r="A9" s="9" t="s">
        <v>57</v>
      </c>
      <c r="B9" s="2" t="s">
        <v>0</v>
      </c>
      <c r="C9" s="8" t="s">
        <v>2</v>
      </c>
    </row>
    <row r="10" spans="1:115" x14ac:dyDescent="0.2">
      <c r="A10" s="9" t="s">
        <v>57</v>
      </c>
      <c r="B10" s="2" t="s">
        <v>0</v>
      </c>
      <c r="C10" s="8" t="s">
        <v>2</v>
      </c>
    </row>
    <row r="11" spans="1:115" x14ac:dyDescent="0.2">
      <c r="A11" s="9" t="s">
        <v>57</v>
      </c>
      <c r="B11" s="2" t="s">
        <v>0</v>
      </c>
      <c r="C11" s="8" t="s">
        <v>2</v>
      </c>
    </row>
    <row r="12" spans="1:115" x14ac:dyDescent="0.2">
      <c r="A12" s="9" t="s">
        <v>57</v>
      </c>
      <c r="B12" s="2" t="s">
        <v>0</v>
      </c>
      <c r="C12" s="8" t="s">
        <v>2</v>
      </c>
    </row>
    <row r="13" spans="1:115" x14ac:dyDescent="0.2">
      <c r="A13" s="9" t="s">
        <v>57</v>
      </c>
      <c r="B13" s="2" t="s">
        <v>0</v>
      </c>
      <c r="C13" s="8" t="s">
        <v>2</v>
      </c>
    </row>
    <row r="14" spans="1:115" x14ac:dyDescent="0.2">
      <c r="A14" s="9" t="s">
        <v>57</v>
      </c>
      <c r="B14" s="2" t="s">
        <v>0</v>
      </c>
      <c r="C14" s="8" t="s">
        <v>2</v>
      </c>
    </row>
    <row r="15" spans="1:115" x14ac:dyDescent="0.2">
      <c r="A15" s="9" t="s">
        <v>57</v>
      </c>
      <c r="B15" s="2" t="s">
        <v>0</v>
      </c>
      <c r="C15" s="8" t="s">
        <v>2</v>
      </c>
    </row>
    <row r="16" spans="1:115" x14ac:dyDescent="0.2">
      <c r="A16" s="9" t="s">
        <v>57</v>
      </c>
      <c r="B16" s="2" t="s">
        <v>0</v>
      </c>
      <c r="C16" s="8" t="s">
        <v>2</v>
      </c>
    </row>
    <row r="17" spans="1:115" x14ac:dyDescent="0.2">
      <c r="A17" s="9" t="s">
        <v>57</v>
      </c>
      <c r="B17" s="2" t="s">
        <v>0</v>
      </c>
      <c r="C17" s="8" t="s">
        <v>2</v>
      </c>
    </row>
    <row r="18" spans="1:115" x14ac:dyDescent="0.2">
      <c r="A18" s="9" t="s">
        <v>57</v>
      </c>
      <c r="B18" s="2" t="s">
        <v>0</v>
      </c>
      <c r="C18" s="8" t="s">
        <v>2</v>
      </c>
    </row>
    <row r="19" spans="1:115" x14ac:dyDescent="0.2">
      <c r="A19" s="9" t="s">
        <v>57</v>
      </c>
      <c r="B19" s="2" t="s">
        <v>0</v>
      </c>
      <c r="C19" s="8" t="s">
        <v>2</v>
      </c>
    </row>
    <row r="20" spans="1:115" x14ac:dyDescent="0.2">
      <c r="A20" s="9" t="s">
        <v>57</v>
      </c>
      <c r="B20" s="2" t="s">
        <v>0</v>
      </c>
      <c r="C20" s="8" t="s">
        <v>2</v>
      </c>
    </row>
    <row r="21" spans="1:115" x14ac:dyDescent="0.2">
      <c r="A21" s="9" t="s">
        <v>57</v>
      </c>
      <c r="B21" s="2" t="s">
        <v>0</v>
      </c>
      <c r="C21" s="8" t="s">
        <v>2</v>
      </c>
    </row>
    <row r="22" spans="1:115" s="27" customFormat="1" x14ac:dyDescent="0.2">
      <c r="A22" s="47" t="s">
        <v>57</v>
      </c>
      <c r="B22" s="229" t="s">
        <v>0</v>
      </c>
      <c r="C22" s="48" t="s">
        <v>2</v>
      </c>
      <c r="DK22" s="392"/>
    </row>
    <row r="23" spans="1:115" s="53" customFormat="1" ht="16" thickBot="1" x14ac:dyDescent="0.25">
      <c r="A23" s="50"/>
      <c r="B23" s="51" t="s">
        <v>64</v>
      </c>
      <c r="C23" s="52" t="s">
        <v>2</v>
      </c>
      <c r="D23" s="49">
        <f t="shared" ref="D23:AI23" si="55">SUM(D3:D22)</f>
        <v>17295368.06088414</v>
      </c>
      <c r="E23" s="49">
        <f t="shared" si="55"/>
        <v>17810479.865502428</v>
      </c>
      <c r="F23" s="49">
        <f t="shared" si="55"/>
        <v>18079144.049844541</v>
      </c>
      <c r="G23" s="49">
        <f t="shared" si="55"/>
        <v>18400399.342941675</v>
      </c>
      <c r="H23" s="49">
        <f t="shared" si="55"/>
        <v>18674999.999445699</v>
      </c>
      <c r="I23" s="49">
        <f t="shared" si="55"/>
        <v>20168999.999445699</v>
      </c>
      <c r="J23" s="49">
        <f t="shared" si="55"/>
        <v>19255999.999445699</v>
      </c>
      <c r="K23" s="49">
        <f t="shared" si="55"/>
        <v>21330999.999445699</v>
      </c>
      <c r="L23" s="49">
        <f t="shared" si="55"/>
        <v>20832999.999445699</v>
      </c>
      <c r="M23" s="49">
        <f t="shared" si="55"/>
        <v>21330999.999445699</v>
      </c>
      <c r="N23" s="49">
        <f t="shared" si="55"/>
        <v>20998999.999445699</v>
      </c>
      <c r="O23" s="49">
        <f t="shared" si="55"/>
        <v>21911999.999449462</v>
      </c>
      <c r="P23" s="49">
        <f t="shared" si="55"/>
        <v>21828999.999453228</v>
      </c>
      <c r="Q23" s="49">
        <f t="shared" si="55"/>
        <v>23571999.999456991</v>
      </c>
      <c r="R23" s="49">
        <f t="shared" si="55"/>
        <v>23986999.999460757</v>
      </c>
      <c r="S23" s="49">
        <f t="shared" si="55"/>
        <v>25812999.999464523</v>
      </c>
      <c r="T23" s="49">
        <f t="shared" si="55"/>
        <v>24152916.240025125</v>
      </c>
      <c r="U23" s="49">
        <f t="shared" si="55"/>
        <v>28722772.653258093</v>
      </c>
      <c r="V23" s="49">
        <f t="shared" si="55"/>
        <v>29054060.6067321</v>
      </c>
      <c r="W23" s="49">
        <f t="shared" si="55"/>
        <v>17261206.134046853</v>
      </c>
      <c r="X23" s="49">
        <f t="shared" si="55"/>
        <v>27925247.794194039</v>
      </c>
      <c r="Y23" s="49">
        <f t="shared" si="55"/>
        <v>29944183.863882355</v>
      </c>
      <c r="Z23" s="49">
        <f t="shared" si="55"/>
        <v>26909099.555531371</v>
      </c>
      <c r="AA23" s="49">
        <f t="shared" si="55"/>
        <v>28634999.99975504</v>
      </c>
      <c r="AB23" s="49">
        <f t="shared" si="55"/>
        <v>32203999.99980716</v>
      </c>
      <c r="AC23" s="49">
        <f t="shared" si="55"/>
        <v>33780999.999780163</v>
      </c>
      <c r="AD23" s="49">
        <f t="shared" si="55"/>
        <v>32597718.658726573</v>
      </c>
      <c r="AE23" s="49">
        <f t="shared" si="55"/>
        <v>34300415.553954542</v>
      </c>
      <c r="AF23" s="49">
        <f t="shared" si="55"/>
        <v>35846500.624032199</v>
      </c>
      <c r="AG23" s="49">
        <f t="shared" si="55"/>
        <v>33867973.625979699</v>
      </c>
      <c r="AH23" s="49">
        <f t="shared" si="55"/>
        <v>34951748.782011054</v>
      </c>
      <c r="AI23" s="49">
        <f t="shared" si="55"/>
        <v>36070204.743035406</v>
      </c>
      <c r="AJ23" s="49">
        <f t="shared" ref="AJ23:BL23" si="56">SUM(AJ3:AJ22)</f>
        <v>37224451.294812545</v>
      </c>
      <c r="AK23" s="49">
        <f t="shared" si="56"/>
        <v>38415633.736246549</v>
      </c>
      <c r="AL23" s="49">
        <f t="shared" si="56"/>
        <v>39644934.015806437</v>
      </c>
      <c r="AM23" s="49">
        <f t="shared" si="56"/>
        <v>40913571.904312246</v>
      </c>
      <c r="AN23" s="49">
        <f t="shared" si="56"/>
        <v>42222806.205250233</v>
      </c>
      <c r="AO23" s="49">
        <f t="shared" si="56"/>
        <v>43573936.003818244</v>
      </c>
      <c r="AP23" s="49">
        <f t="shared" si="56"/>
        <v>44968301.955940425</v>
      </c>
      <c r="AQ23" s="49">
        <f t="shared" si="56"/>
        <v>46407287.618530527</v>
      </c>
      <c r="AR23" s="49">
        <f t="shared" si="56"/>
        <v>47892320.822323501</v>
      </c>
      <c r="AS23" s="49">
        <f t="shared" si="56"/>
        <v>49424875.088637859</v>
      </c>
      <c r="AT23" s="49">
        <f t="shared" si="56"/>
        <v>51006471.091474265</v>
      </c>
      <c r="AU23" s="49">
        <f t="shared" si="56"/>
        <v>52638678.166401446</v>
      </c>
      <c r="AV23" s="49">
        <f t="shared" si="56"/>
        <v>54323115.867726296</v>
      </c>
      <c r="AW23" s="49">
        <f t="shared" si="56"/>
        <v>56061455.575493537</v>
      </c>
      <c r="AX23" s="49">
        <f t="shared" si="56"/>
        <v>57855422.153909333</v>
      </c>
      <c r="AY23" s="49">
        <f t="shared" si="56"/>
        <v>59706795.662834436</v>
      </c>
      <c r="AZ23" s="49">
        <f t="shared" si="56"/>
        <v>61617413.124045134</v>
      </c>
      <c r="BA23" s="49">
        <f t="shared" si="56"/>
        <v>63589170.344014585</v>
      </c>
      <c r="BB23" s="49">
        <f t="shared" si="56"/>
        <v>65624023.795023054</v>
      </c>
      <c r="BC23" s="49">
        <f t="shared" si="56"/>
        <v>67723992.556463793</v>
      </c>
      <c r="BD23" s="49">
        <f t="shared" si="56"/>
        <v>69891160.318270639</v>
      </c>
      <c r="BE23" s="49">
        <f t="shared" si="56"/>
        <v>72127677.448455304</v>
      </c>
      <c r="BF23" s="49">
        <f t="shared" si="56"/>
        <v>74435763.126805872</v>
      </c>
      <c r="BG23" s="49">
        <f t="shared" si="56"/>
        <v>76817707.546863675</v>
      </c>
      <c r="BH23" s="49">
        <f t="shared" si="56"/>
        <v>79275874.188363314</v>
      </c>
      <c r="BI23" s="49">
        <f t="shared" si="56"/>
        <v>81812702.162390932</v>
      </c>
      <c r="BJ23" s="49">
        <f t="shared" si="56"/>
        <v>84430708.631587446</v>
      </c>
      <c r="BK23" s="49">
        <f t="shared" si="56"/>
        <v>87132491.307798252</v>
      </c>
      <c r="BL23" s="49">
        <f t="shared" si="56"/>
        <v>89920731.029647797</v>
      </c>
      <c r="BM23" s="49">
        <f t="shared" ref="BM23:DJ23" si="57">SUM(BM3:BM22)</f>
        <v>92798194.422596529</v>
      </c>
      <c r="BN23" s="49">
        <f t="shared" si="57"/>
        <v>95767736.64411962</v>
      </c>
      <c r="BO23" s="49">
        <f t="shared" si="57"/>
        <v>98832304.216731444</v>
      </c>
      <c r="BP23" s="49">
        <f t="shared" si="57"/>
        <v>101994937.95166686</v>
      </c>
      <c r="BQ23" s="49">
        <f t="shared" si="57"/>
        <v>105258775.9661202</v>
      </c>
      <c r="BR23" s="49">
        <f t="shared" si="57"/>
        <v>108627056.79703605</v>
      </c>
      <c r="BS23" s="49">
        <f t="shared" si="57"/>
        <v>112103122.6145412</v>
      </c>
      <c r="BT23" s="49">
        <f t="shared" si="57"/>
        <v>115690422.53820653</v>
      </c>
      <c r="BU23" s="49">
        <f t="shared" si="57"/>
        <v>119392516.05942914</v>
      </c>
      <c r="BV23" s="49">
        <f t="shared" si="57"/>
        <v>123213076.57333088</v>
      </c>
      <c r="BW23" s="49">
        <f t="shared" si="57"/>
        <v>127155895.02367747</v>
      </c>
      <c r="BX23" s="49">
        <f t="shared" si="57"/>
        <v>131224883.66443516</v>
      </c>
      <c r="BY23" s="49">
        <f t="shared" si="57"/>
        <v>135424079.94169709</v>
      </c>
      <c r="BZ23" s="49">
        <f t="shared" si="57"/>
        <v>139757650.49983138</v>
      </c>
      <c r="CA23" s="49">
        <f t="shared" si="57"/>
        <v>144229895.315826</v>
      </c>
      <c r="CB23" s="49">
        <f t="shared" si="57"/>
        <v>148845251.96593243</v>
      </c>
      <c r="CC23" s="49">
        <f t="shared" si="57"/>
        <v>153608300.0288423</v>
      </c>
      <c r="CD23" s="49">
        <f t="shared" si="57"/>
        <v>158523765.62976524</v>
      </c>
      <c r="CE23" s="49">
        <f t="shared" si="57"/>
        <v>163596526.12991774</v>
      </c>
      <c r="CF23" s="49">
        <f t="shared" si="57"/>
        <v>168831614.96607515</v>
      </c>
      <c r="CG23" s="49">
        <f t="shared" si="57"/>
        <v>174234226.64498955</v>
      </c>
      <c r="CH23" s="49">
        <f t="shared" si="57"/>
        <v>179809721.8976292</v>
      </c>
      <c r="CI23" s="49">
        <f t="shared" si="57"/>
        <v>185563632.99835336</v>
      </c>
      <c r="CJ23" s="49">
        <f t="shared" si="57"/>
        <v>191501669.25430065</v>
      </c>
      <c r="CK23" s="49">
        <f t="shared" si="57"/>
        <v>197629722.67043829</v>
      </c>
      <c r="CL23" s="49">
        <f t="shared" si="57"/>
        <v>203953873.79589233</v>
      </c>
      <c r="CM23" s="49">
        <f t="shared" si="57"/>
        <v>210480397.75736088</v>
      </c>
      <c r="CN23" s="49">
        <f t="shared" si="57"/>
        <v>217215770.48559645</v>
      </c>
      <c r="CO23" s="49">
        <f t="shared" si="57"/>
        <v>224166675.14113551</v>
      </c>
      <c r="CP23" s="49">
        <f t="shared" si="57"/>
        <v>231340008.74565187</v>
      </c>
      <c r="CQ23" s="49">
        <f t="shared" si="57"/>
        <v>238742889.02551275</v>
      </c>
      <c r="CR23" s="49">
        <f t="shared" si="57"/>
        <v>246382661.47432914</v>
      </c>
      <c r="CS23" s="49">
        <f t="shared" si="57"/>
        <v>254266906.64150769</v>
      </c>
      <c r="CT23" s="49">
        <f t="shared" si="57"/>
        <v>262403447.65403593</v>
      </c>
      <c r="CU23" s="49">
        <f t="shared" si="57"/>
        <v>270800357.9789651</v>
      </c>
      <c r="CV23" s="49">
        <f t="shared" si="57"/>
        <v>279465969.43429196</v>
      </c>
      <c r="CW23" s="49">
        <f t="shared" si="57"/>
        <v>288408880.45618933</v>
      </c>
      <c r="CX23" s="49">
        <f t="shared" si="57"/>
        <v>297637964.63078737</v>
      </c>
      <c r="CY23" s="49">
        <f t="shared" si="57"/>
        <v>307162379.49897259</v>
      </c>
      <c r="CZ23" s="49">
        <f t="shared" si="57"/>
        <v>316991575.64293969</v>
      </c>
      <c r="DA23" s="49">
        <f t="shared" si="57"/>
        <v>327135306.06351376</v>
      </c>
      <c r="DB23" s="49">
        <f t="shared" si="57"/>
        <v>337603635.85754621</v>
      </c>
      <c r="DC23" s="49">
        <f t="shared" si="57"/>
        <v>348406952.20498765</v>
      </c>
      <c r="DD23" s="49">
        <f t="shared" si="57"/>
        <v>359555974.6755473</v>
      </c>
      <c r="DE23" s="49">
        <f t="shared" si="57"/>
        <v>371061765.86516482</v>
      </c>
      <c r="DF23" s="49">
        <f t="shared" si="57"/>
        <v>382935742.37285012</v>
      </c>
      <c r="DG23" s="49">
        <f t="shared" si="57"/>
        <v>395189686.12878132</v>
      </c>
      <c r="DH23" s="49">
        <f t="shared" si="57"/>
        <v>407835756.08490241</v>
      </c>
      <c r="DI23" s="49">
        <f t="shared" si="57"/>
        <v>420886500.27961922</v>
      </c>
      <c r="DJ23" s="49">
        <f t="shared" si="57"/>
        <v>434354868.28856707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s="9" t="s">
        <v>58</v>
      </c>
      <c r="B25" s="12" t="e">
        <f ca="1">MID(CELL("Dateiname",$B$2),FIND("]", CELL("Dateiname",$B$2))+1,31)&amp;" LO"</f>
        <v>#VALUE!</v>
      </c>
      <c r="C25" s="13" t="str">
        <f t="shared" ref="C25:AH25" si="58">C2</f>
        <v>unit</v>
      </c>
      <c r="D25" s="23">
        <f t="shared" si="58"/>
        <v>1990</v>
      </c>
      <c r="E25" s="23">
        <f t="shared" si="58"/>
        <v>1991</v>
      </c>
      <c r="F25" s="23">
        <f t="shared" si="58"/>
        <v>1992</v>
      </c>
      <c r="G25" s="23">
        <f t="shared" si="58"/>
        <v>1993</v>
      </c>
      <c r="H25" s="23">
        <f t="shared" si="58"/>
        <v>1994</v>
      </c>
      <c r="I25" s="23">
        <f t="shared" si="58"/>
        <v>1995</v>
      </c>
      <c r="J25" s="23">
        <f t="shared" si="58"/>
        <v>1996</v>
      </c>
      <c r="K25" s="23">
        <f t="shared" si="58"/>
        <v>1997</v>
      </c>
      <c r="L25" s="23">
        <f t="shared" si="58"/>
        <v>1998</v>
      </c>
      <c r="M25" s="23">
        <f t="shared" si="58"/>
        <v>1999</v>
      </c>
      <c r="N25" s="23">
        <f t="shared" si="58"/>
        <v>2000</v>
      </c>
      <c r="O25" s="23">
        <f t="shared" si="58"/>
        <v>2001</v>
      </c>
      <c r="P25" s="23">
        <f t="shared" si="58"/>
        <v>2002</v>
      </c>
      <c r="Q25" s="23">
        <f t="shared" si="58"/>
        <v>2003</v>
      </c>
      <c r="R25" s="23">
        <f t="shared" si="58"/>
        <v>2004</v>
      </c>
      <c r="S25" s="23">
        <f t="shared" si="58"/>
        <v>2005</v>
      </c>
      <c r="T25" s="23">
        <f t="shared" si="58"/>
        <v>2006</v>
      </c>
      <c r="U25" s="23">
        <f t="shared" si="58"/>
        <v>2007</v>
      </c>
      <c r="V25" s="23">
        <f t="shared" si="58"/>
        <v>2008</v>
      </c>
      <c r="W25" s="23">
        <f t="shared" si="58"/>
        <v>2009</v>
      </c>
      <c r="X25" s="23">
        <f t="shared" si="58"/>
        <v>2010</v>
      </c>
      <c r="Y25" s="23">
        <f t="shared" si="58"/>
        <v>2011</v>
      </c>
      <c r="Z25" s="23">
        <f t="shared" si="58"/>
        <v>2012</v>
      </c>
      <c r="AA25" s="23">
        <f t="shared" si="58"/>
        <v>2013</v>
      </c>
      <c r="AB25" s="23">
        <f t="shared" si="58"/>
        <v>2014</v>
      </c>
      <c r="AC25" s="23">
        <f t="shared" si="58"/>
        <v>2015</v>
      </c>
      <c r="AD25" s="23">
        <f t="shared" si="58"/>
        <v>2016</v>
      </c>
      <c r="AE25" s="23">
        <f t="shared" si="58"/>
        <v>2017</v>
      </c>
      <c r="AF25" s="23">
        <f t="shared" si="58"/>
        <v>2018</v>
      </c>
      <c r="AG25" s="23">
        <f t="shared" si="58"/>
        <v>2019</v>
      </c>
      <c r="AH25" s="23">
        <f t="shared" si="58"/>
        <v>2020</v>
      </c>
      <c r="AI25" s="23">
        <f t="shared" ref="AI25:BL25" si="59">AI2</f>
        <v>2021</v>
      </c>
      <c r="AJ25" s="23">
        <f t="shared" si="59"/>
        <v>2022</v>
      </c>
      <c r="AK25" s="23">
        <f t="shared" si="59"/>
        <v>2023</v>
      </c>
      <c r="AL25" s="23">
        <f t="shared" si="59"/>
        <v>2024</v>
      </c>
      <c r="AM25" s="23">
        <f t="shared" si="59"/>
        <v>2025</v>
      </c>
      <c r="AN25" s="23">
        <f t="shared" si="59"/>
        <v>2026</v>
      </c>
      <c r="AO25" s="23">
        <f t="shared" si="59"/>
        <v>2027</v>
      </c>
      <c r="AP25" s="23">
        <f t="shared" si="59"/>
        <v>2028</v>
      </c>
      <c r="AQ25" s="23">
        <f t="shared" si="59"/>
        <v>2029</v>
      </c>
      <c r="AR25" s="23">
        <f t="shared" si="59"/>
        <v>2030</v>
      </c>
      <c r="AS25" s="23">
        <f t="shared" si="59"/>
        <v>2031</v>
      </c>
      <c r="AT25" s="23">
        <f t="shared" si="59"/>
        <v>2032</v>
      </c>
      <c r="AU25" s="23">
        <f t="shared" si="59"/>
        <v>2033</v>
      </c>
      <c r="AV25" s="23">
        <f t="shared" si="59"/>
        <v>2034</v>
      </c>
      <c r="AW25" s="23">
        <f t="shared" si="59"/>
        <v>2035</v>
      </c>
      <c r="AX25" s="23">
        <f t="shared" si="59"/>
        <v>2036</v>
      </c>
      <c r="AY25" s="23">
        <f t="shared" si="59"/>
        <v>2037</v>
      </c>
      <c r="AZ25" s="23">
        <f t="shared" si="59"/>
        <v>2038</v>
      </c>
      <c r="BA25" s="23">
        <f t="shared" si="59"/>
        <v>2039</v>
      </c>
      <c r="BB25" s="23">
        <f t="shared" si="59"/>
        <v>2040</v>
      </c>
      <c r="BC25" s="23">
        <f t="shared" si="59"/>
        <v>2041</v>
      </c>
      <c r="BD25" s="23">
        <f t="shared" si="59"/>
        <v>2042</v>
      </c>
      <c r="BE25" s="23">
        <f t="shared" si="59"/>
        <v>2043</v>
      </c>
      <c r="BF25" s="23">
        <f t="shared" si="59"/>
        <v>2044</v>
      </c>
      <c r="BG25" s="23">
        <f t="shared" si="59"/>
        <v>2045</v>
      </c>
      <c r="BH25" s="23">
        <f t="shared" si="59"/>
        <v>2046</v>
      </c>
      <c r="BI25" s="23">
        <f t="shared" si="59"/>
        <v>2047</v>
      </c>
      <c r="BJ25" s="23">
        <f t="shared" si="59"/>
        <v>2048</v>
      </c>
      <c r="BK25" s="23">
        <f t="shared" si="59"/>
        <v>2049</v>
      </c>
      <c r="BL25" s="23">
        <f t="shared" si="59"/>
        <v>2050</v>
      </c>
      <c r="BM25" s="23">
        <f t="shared" ref="BM25:DJ25" si="60">BM2</f>
        <v>2051</v>
      </c>
      <c r="BN25" s="23">
        <f t="shared" si="60"/>
        <v>2052</v>
      </c>
      <c r="BO25" s="23">
        <f t="shared" si="60"/>
        <v>2053</v>
      </c>
      <c r="BP25" s="23">
        <f t="shared" si="60"/>
        <v>2054</v>
      </c>
      <c r="BQ25" s="23">
        <f t="shared" si="60"/>
        <v>2055</v>
      </c>
      <c r="BR25" s="23">
        <f t="shared" si="60"/>
        <v>2056</v>
      </c>
      <c r="BS25" s="23">
        <f t="shared" si="60"/>
        <v>2057</v>
      </c>
      <c r="BT25" s="23">
        <f t="shared" si="60"/>
        <v>2058</v>
      </c>
      <c r="BU25" s="23">
        <f t="shared" si="60"/>
        <v>2059</v>
      </c>
      <c r="BV25" s="23">
        <f t="shared" si="60"/>
        <v>2060</v>
      </c>
      <c r="BW25" s="23">
        <f t="shared" si="60"/>
        <v>2061</v>
      </c>
      <c r="BX25" s="23">
        <f t="shared" si="60"/>
        <v>2062</v>
      </c>
      <c r="BY25" s="23">
        <f t="shared" si="60"/>
        <v>2063</v>
      </c>
      <c r="BZ25" s="23">
        <f t="shared" si="60"/>
        <v>2064</v>
      </c>
      <c r="CA25" s="23">
        <f t="shared" si="60"/>
        <v>2065</v>
      </c>
      <c r="CB25" s="23">
        <f t="shared" si="60"/>
        <v>2066</v>
      </c>
      <c r="CC25" s="23">
        <f t="shared" si="60"/>
        <v>2067</v>
      </c>
      <c r="CD25" s="23">
        <f t="shared" si="60"/>
        <v>2068</v>
      </c>
      <c r="CE25" s="23">
        <f t="shared" si="60"/>
        <v>2069</v>
      </c>
      <c r="CF25" s="23">
        <f t="shared" si="60"/>
        <v>2070</v>
      </c>
      <c r="CG25" s="23">
        <f t="shared" si="60"/>
        <v>2071</v>
      </c>
      <c r="CH25" s="23">
        <f t="shared" si="60"/>
        <v>2072</v>
      </c>
      <c r="CI25" s="23">
        <f t="shared" si="60"/>
        <v>2073</v>
      </c>
      <c r="CJ25" s="23">
        <f t="shared" si="60"/>
        <v>2074</v>
      </c>
      <c r="CK25" s="23">
        <f t="shared" si="60"/>
        <v>2075</v>
      </c>
      <c r="CL25" s="23">
        <f t="shared" si="60"/>
        <v>2076</v>
      </c>
      <c r="CM25" s="23">
        <f t="shared" si="60"/>
        <v>2077</v>
      </c>
      <c r="CN25" s="23">
        <f t="shared" si="60"/>
        <v>2078</v>
      </c>
      <c r="CO25" s="23">
        <f t="shared" si="60"/>
        <v>2079</v>
      </c>
      <c r="CP25" s="23">
        <f t="shared" si="60"/>
        <v>2080</v>
      </c>
      <c r="CQ25" s="23">
        <f t="shared" si="60"/>
        <v>2081</v>
      </c>
      <c r="CR25" s="23">
        <f t="shared" si="60"/>
        <v>2082</v>
      </c>
      <c r="CS25" s="23">
        <f t="shared" si="60"/>
        <v>2083</v>
      </c>
      <c r="CT25" s="23">
        <f t="shared" si="60"/>
        <v>2084</v>
      </c>
      <c r="CU25" s="23">
        <f t="shared" si="60"/>
        <v>2085</v>
      </c>
      <c r="CV25" s="23">
        <f t="shared" si="60"/>
        <v>2086</v>
      </c>
      <c r="CW25" s="23">
        <f t="shared" si="60"/>
        <v>2087</v>
      </c>
      <c r="CX25" s="23">
        <f t="shared" si="60"/>
        <v>2088</v>
      </c>
      <c r="CY25" s="23">
        <f t="shared" si="60"/>
        <v>2089</v>
      </c>
      <c r="CZ25" s="23">
        <f t="shared" si="60"/>
        <v>2090</v>
      </c>
      <c r="DA25" s="23">
        <f t="shared" si="60"/>
        <v>2091</v>
      </c>
      <c r="DB25" s="23">
        <f t="shared" si="60"/>
        <v>2092</v>
      </c>
      <c r="DC25" s="23">
        <f t="shared" si="60"/>
        <v>2093</v>
      </c>
      <c r="DD25" s="23">
        <f t="shared" si="60"/>
        <v>2094</v>
      </c>
      <c r="DE25" s="23">
        <f t="shared" si="60"/>
        <v>2095</v>
      </c>
      <c r="DF25" s="23">
        <f t="shared" si="60"/>
        <v>2096</v>
      </c>
      <c r="DG25" s="23">
        <f t="shared" si="60"/>
        <v>2097</v>
      </c>
      <c r="DH25" s="23">
        <f t="shared" si="60"/>
        <v>2098</v>
      </c>
      <c r="DI25" s="23">
        <f t="shared" si="60"/>
        <v>2099</v>
      </c>
      <c r="DJ25" s="23">
        <f t="shared" si="60"/>
        <v>2100</v>
      </c>
      <c r="DK25" s="394"/>
    </row>
    <row r="26" spans="1:115" x14ac:dyDescent="0.2">
      <c r="A26" s="9" t="s">
        <v>58</v>
      </c>
      <c r="B26" s="7" t="str">
        <f t="shared" ref="B26:AF26" si="61">B3</f>
        <v>Fertisliser</v>
      </c>
      <c r="C26" s="14" t="str">
        <f t="shared" si="61"/>
        <v>t/a</v>
      </c>
      <c r="D26" s="63">
        <f t="shared" si="61"/>
        <v>15911738.61601341</v>
      </c>
      <c r="E26" s="63">
        <f t="shared" si="61"/>
        <v>16385641.476262234</v>
      </c>
      <c r="F26" s="63">
        <f t="shared" si="61"/>
        <v>16632812.525856977</v>
      </c>
      <c r="G26" s="63">
        <f t="shared" si="61"/>
        <v>16928367.395506341</v>
      </c>
      <c r="H26" s="63">
        <f t="shared" si="61"/>
        <v>17180999.999490045</v>
      </c>
      <c r="I26" s="63">
        <f t="shared" si="61"/>
        <v>18555479.999490045</v>
      </c>
      <c r="J26" s="63">
        <f t="shared" si="61"/>
        <v>17715519.999490045</v>
      </c>
      <c r="K26" s="63">
        <f t="shared" si="61"/>
        <v>19624519.999490045</v>
      </c>
      <c r="L26" s="63">
        <f t="shared" si="61"/>
        <v>19166359.999490045</v>
      </c>
      <c r="M26" s="63">
        <f t="shared" si="61"/>
        <v>19624519.999490045</v>
      </c>
      <c r="N26" s="63">
        <f t="shared" si="61"/>
        <v>19319079.999490045</v>
      </c>
      <c r="O26" s="63">
        <f t="shared" si="61"/>
        <v>20159039.999493506</v>
      </c>
      <c r="P26" s="63">
        <f t="shared" si="61"/>
        <v>20082679.99949697</v>
      </c>
      <c r="Q26" s="63">
        <f t="shared" si="61"/>
        <v>21686239.999500431</v>
      </c>
      <c r="R26" s="63">
        <f t="shared" si="61"/>
        <v>22068039.999503896</v>
      </c>
      <c r="S26" s="63">
        <f t="shared" si="61"/>
        <v>23747959.99950736</v>
      </c>
      <c r="T26" s="63">
        <f t="shared" si="61"/>
        <v>22220682.940823115</v>
      </c>
      <c r="U26" s="63">
        <f t="shared" si="61"/>
        <v>26424950.840997446</v>
      </c>
      <c r="V26" s="63">
        <f t="shared" si="61"/>
        <v>26729735.758193534</v>
      </c>
      <c r="W26" s="63">
        <f t="shared" si="61"/>
        <v>15880309.643323105</v>
      </c>
      <c r="X26" s="63">
        <f t="shared" si="61"/>
        <v>25691227.970658515</v>
      </c>
      <c r="Y26" s="63">
        <f t="shared" si="61"/>
        <v>27548649.154771768</v>
      </c>
      <c r="Z26" s="63">
        <f t="shared" si="61"/>
        <v>24756371.591088861</v>
      </c>
      <c r="AA26" s="63">
        <f t="shared" si="61"/>
        <v>26344199.999774635</v>
      </c>
      <c r="AB26" s="63">
        <f t="shared" si="61"/>
        <v>29627679.999822587</v>
      </c>
      <c r="AC26" s="63">
        <f t="shared" si="61"/>
        <v>31078519.99979775</v>
      </c>
      <c r="AD26" s="63">
        <f t="shared" si="61"/>
        <v>29989901.166028447</v>
      </c>
      <c r="AE26" s="63">
        <f t="shared" si="61"/>
        <v>31556382.30963818</v>
      </c>
      <c r="AF26" s="63">
        <f t="shared" si="61"/>
        <v>32978780.574109625</v>
      </c>
      <c r="AG26" s="63">
        <f>AG97</f>
        <v>31158535.735901326</v>
      </c>
      <c r="AH26" s="63">
        <f t="shared" ref="AH26:BL26" si="62">AH97</f>
        <v>32155608.879450168</v>
      </c>
      <c r="AI26" s="63">
        <f t="shared" si="62"/>
        <v>33184588.363592576</v>
      </c>
      <c r="AJ26" s="63">
        <f t="shared" si="62"/>
        <v>34246495.19122754</v>
      </c>
      <c r="AK26" s="63">
        <f t="shared" si="62"/>
        <v>35342383.037346825</v>
      </c>
      <c r="AL26" s="63">
        <f t="shared" si="62"/>
        <v>36473339.294541925</v>
      </c>
      <c r="AM26" s="63">
        <f t="shared" si="62"/>
        <v>37640486.151967265</v>
      </c>
      <c r="AN26" s="63">
        <f t="shared" si="62"/>
        <v>38844981.708830215</v>
      </c>
      <c r="AO26" s="63">
        <f t="shared" si="62"/>
        <v>40088021.123512782</v>
      </c>
      <c r="AP26" s="63">
        <f t="shared" si="62"/>
        <v>41370837.799465194</v>
      </c>
      <c r="AQ26" s="63">
        <f t="shared" si="62"/>
        <v>42694704.609048083</v>
      </c>
      <c r="AR26" s="63">
        <f t="shared" si="62"/>
        <v>44060935.156537622</v>
      </c>
      <c r="AS26" s="63">
        <f t="shared" si="62"/>
        <v>45470885.081546828</v>
      </c>
      <c r="AT26" s="63">
        <f t="shared" si="62"/>
        <v>46925953.404156327</v>
      </c>
      <c r="AU26" s="63">
        <f t="shared" si="62"/>
        <v>48427583.913089328</v>
      </c>
      <c r="AV26" s="63">
        <f t="shared" si="62"/>
        <v>49977266.598308191</v>
      </c>
      <c r="AW26" s="63">
        <f t="shared" si="62"/>
        <v>51576539.129454054</v>
      </c>
      <c r="AX26" s="63">
        <f t="shared" si="62"/>
        <v>53226988.381596588</v>
      </c>
      <c r="AY26" s="63">
        <f t="shared" si="62"/>
        <v>54930252.009807684</v>
      </c>
      <c r="AZ26" s="63">
        <f t="shared" si="62"/>
        <v>56688020.074121527</v>
      </c>
      <c r="BA26" s="63">
        <f t="shared" si="62"/>
        <v>58502036.71649342</v>
      </c>
      <c r="BB26" s="63">
        <f t="shared" si="62"/>
        <v>60374101.891421214</v>
      </c>
      <c r="BC26" s="63">
        <f t="shared" si="62"/>
        <v>62306073.151946694</v>
      </c>
      <c r="BD26" s="63">
        <f t="shared" si="62"/>
        <v>64299867.49280899</v>
      </c>
      <c r="BE26" s="63">
        <f t="shared" si="62"/>
        <v>66357463.252578877</v>
      </c>
      <c r="BF26" s="63">
        <f t="shared" si="62"/>
        <v>68480902.076661408</v>
      </c>
      <c r="BG26" s="63">
        <f t="shared" si="62"/>
        <v>70672290.943114579</v>
      </c>
      <c r="BH26" s="63">
        <f t="shared" si="62"/>
        <v>72933804.253294244</v>
      </c>
      <c r="BI26" s="63">
        <f t="shared" si="62"/>
        <v>75267685.989399657</v>
      </c>
      <c r="BJ26" s="63">
        <f t="shared" si="62"/>
        <v>77676251.941060454</v>
      </c>
      <c r="BK26" s="63">
        <f t="shared" si="62"/>
        <v>80161892.003174394</v>
      </c>
      <c r="BL26" s="63">
        <f t="shared" si="62"/>
        <v>82727072.547275975</v>
      </c>
      <c r="BM26" s="63">
        <f t="shared" ref="BM26:DJ26" si="63">BM97</f>
        <v>85374338.868788809</v>
      </c>
      <c r="BN26" s="63">
        <f t="shared" si="63"/>
        <v>88106317.712590054</v>
      </c>
      <c r="BO26" s="63">
        <f t="shared" si="63"/>
        <v>90925719.879392937</v>
      </c>
      <c r="BP26" s="63">
        <f t="shared" si="63"/>
        <v>93835342.915533513</v>
      </c>
      <c r="BQ26" s="63">
        <f t="shared" si="63"/>
        <v>96838073.888830587</v>
      </c>
      <c r="BR26" s="63">
        <f t="shared" si="63"/>
        <v>99936892.253273174</v>
      </c>
      <c r="BS26" s="63">
        <f t="shared" si="63"/>
        <v>103134872.80537792</v>
      </c>
      <c r="BT26" s="63">
        <f t="shared" si="63"/>
        <v>106435188.73515001</v>
      </c>
      <c r="BU26" s="63">
        <f t="shared" si="63"/>
        <v>109841114.77467482</v>
      </c>
      <c r="BV26" s="63">
        <f t="shared" si="63"/>
        <v>113356030.44746442</v>
      </c>
      <c r="BW26" s="63">
        <f t="shared" si="63"/>
        <v>116983423.42178328</v>
      </c>
      <c r="BX26" s="63">
        <f t="shared" si="63"/>
        <v>120726892.97128035</v>
      </c>
      <c r="BY26" s="63">
        <f t="shared" si="63"/>
        <v>124590153.54636133</v>
      </c>
      <c r="BZ26" s="63">
        <f t="shared" si="63"/>
        <v>128577038.45984489</v>
      </c>
      <c r="CA26" s="63">
        <f t="shared" si="63"/>
        <v>132691503.69055992</v>
      </c>
      <c r="CB26" s="63">
        <f t="shared" si="63"/>
        <v>136937631.80865785</v>
      </c>
      <c r="CC26" s="63">
        <f t="shared" si="63"/>
        <v>141319636.02653491</v>
      </c>
      <c r="CD26" s="63">
        <f t="shared" si="63"/>
        <v>145841864.37938404</v>
      </c>
      <c r="CE26" s="63">
        <f t="shared" si="63"/>
        <v>150508804.03952435</v>
      </c>
      <c r="CF26" s="63">
        <f t="shared" si="63"/>
        <v>155325085.76878914</v>
      </c>
      <c r="CG26" s="63">
        <f t="shared" si="63"/>
        <v>160295488.51339039</v>
      </c>
      <c r="CH26" s="63">
        <f t="shared" si="63"/>
        <v>165424944.14581889</v>
      </c>
      <c r="CI26" s="63">
        <f t="shared" si="63"/>
        <v>170718542.3584851</v>
      </c>
      <c r="CJ26" s="63">
        <f t="shared" si="63"/>
        <v>176181535.71395662</v>
      </c>
      <c r="CK26" s="63">
        <f t="shared" si="63"/>
        <v>181819344.85680324</v>
      </c>
      <c r="CL26" s="63">
        <f t="shared" si="63"/>
        <v>187637563.89222094</v>
      </c>
      <c r="CM26" s="63">
        <f t="shared" si="63"/>
        <v>193641965.93677202</v>
      </c>
      <c r="CN26" s="63">
        <f t="shared" si="63"/>
        <v>199838508.84674874</v>
      </c>
      <c r="CO26" s="63">
        <f t="shared" si="63"/>
        <v>206233341.1298447</v>
      </c>
      <c r="CP26" s="63">
        <f t="shared" si="63"/>
        <v>212832808.04599974</v>
      </c>
      <c r="CQ26" s="63">
        <f t="shared" si="63"/>
        <v>219643457.90347174</v>
      </c>
      <c r="CR26" s="63">
        <f t="shared" si="63"/>
        <v>226672048.55638283</v>
      </c>
      <c r="CS26" s="63">
        <f t="shared" si="63"/>
        <v>233925554.11018708</v>
      </c>
      <c r="CT26" s="63">
        <f t="shared" si="63"/>
        <v>241411171.84171307</v>
      </c>
      <c r="CU26" s="63">
        <f t="shared" si="63"/>
        <v>249136329.34064791</v>
      </c>
      <c r="CV26" s="63">
        <f t="shared" si="63"/>
        <v>257108691.87954864</v>
      </c>
      <c r="CW26" s="63">
        <f t="shared" si="63"/>
        <v>265336170.01969421</v>
      </c>
      <c r="CX26" s="63">
        <f t="shared" si="63"/>
        <v>273826927.46032441</v>
      </c>
      <c r="CY26" s="63">
        <f t="shared" si="63"/>
        <v>282589389.13905478</v>
      </c>
      <c r="CZ26" s="63">
        <f t="shared" si="63"/>
        <v>291632249.59150451</v>
      </c>
      <c r="DA26" s="63">
        <f t="shared" si="63"/>
        <v>300964481.57843268</v>
      </c>
      <c r="DB26" s="63">
        <f t="shared" si="63"/>
        <v>310595344.9889425</v>
      </c>
      <c r="DC26" s="63">
        <f t="shared" si="63"/>
        <v>320534396.02858865</v>
      </c>
      <c r="DD26" s="63">
        <f t="shared" si="63"/>
        <v>330791496.70150352</v>
      </c>
      <c r="DE26" s="63">
        <f t="shared" si="63"/>
        <v>341376824.59595162</v>
      </c>
      <c r="DF26" s="63">
        <f t="shared" si="63"/>
        <v>352300882.98302209</v>
      </c>
      <c r="DG26" s="63">
        <f t="shared" si="63"/>
        <v>363574511.23847884</v>
      </c>
      <c r="DH26" s="63">
        <f t="shared" si="63"/>
        <v>375208895.5981102</v>
      </c>
      <c r="DI26" s="63">
        <f t="shared" si="63"/>
        <v>387215580.25724971</v>
      </c>
      <c r="DJ26" s="63">
        <f t="shared" si="63"/>
        <v>399606478.82548171</v>
      </c>
    </row>
    <row r="27" spans="1:115" x14ac:dyDescent="0.2">
      <c r="A27" s="9" t="s">
        <v>58</v>
      </c>
      <c r="B27" s="7" t="str">
        <f t="shared" ref="B27:AF27" si="64">B4</f>
        <v>Chemical Manufacture</v>
      </c>
      <c r="C27" s="14" t="str">
        <f t="shared" si="64"/>
        <v>t/a</v>
      </c>
      <c r="D27" s="63">
        <f t="shared" si="64"/>
        <v>1383629.4448707313</v>
      </c>
      <c r="E27" s="63">
        <f t="shared" si="64"/>
        <v>1424838.3892401943</v>
      </c>
      <c r="F27" s="63">
        <f t="shared" si="64"/>
        <v>1446331.5239875633</v>
      </c>
      <c r="G27" s="63">
        <f t="shared" si="64"/>
        <v>1472031.9474353341</v>
      </c>
      <c r="H27" s="63">
        <f t="shared" si="64"/>
        <v>1493999.999955656</v>
      </c>
      <c r="I27" s="63">
        <f t="shared" si="64"/>
        <v>1613519.999955656</v>
      </c>
      <c r="J27" s="63">
        <f t="shared" si="64"/>
        <v>1540479.999955656</v>
      </c>
      <c r="K27" s="63">
        <f t="shared" si="64"/>
        <v>1706479.999955656</v>
      </c>
      <c r="L27" s="63">
        <f t="shared" si="64"/>
        <v>1666639.999955656</v>
      </c>
      <c r="M27" s="63">
        <f t="shared" si="64"/>
        <v>1706479.999955656</v>
      </c>
      <c r="N27" s="63">
        <f t="shared" si="64"/>
        <v>1679919.999955656</v>
      </c>
      <c r="O27" s="63">
        <f t="shared" si="64"/>
        <v>1752959.9999559571</v>
      </c>
      <c r="P27" s="63">
        <f t="shared" si="64"/>
        <v>1746319.9999562583</v>
      </c>
      <c r="Q27" s="63">
        <f t="shared" si="64"/>
        <v>1885759.9999565594</v>
      </c>
      <c r="R27" s="63">
        <f t="shared" si="64"/>
        <v>1918959.9999568607</v>
      </c>
      <c r="S27" s="63">
        <f t="shared" si="64"/>
        <v>2065039.9999571615</v>
      </c>
      <c r="T27" s="63">
        <f t="shared" si="64"/>
        <v>1932233.29920201</v>
      </c>
      <c r="U27" s="63">
        <f t="shared" si="64"/>
        <v>2297821.8122606473</v>
      </c>
      <c r="V27" s="63">
        <f t="shared" si="64"/>
        <v>2324324.8485385682</v>
      </c>
      <c r="W27" s="63">
        <f t="shared" si="64"/>
        <v>1380896.4907237482</v>
      </c>
      <c r="X27" s="63">
        <f t="shared" si="64"/>
        <v>2234019.8235355229</v>
      </c>
      <c r="Y27" s="63">
        <f t="shared" si="64"/>
        <v>2395534.7091105883</v>
      </c>
      <c r="Z27" s="63">
        <f t="shared" si="64"/>
        <v>2152727.9644425097</v>
      </c>
      <c r="AA27" s="63">
        <f t="shared" si="64"/>
        <v>2290799.9999804031</v>
      </c>
      <c r="AB27" s="63">
        <f t="shared" si="64"/>
        <v>2576319.9999845726</v>
      </c>
      <c r="AC27" s="63">
        <f t="shared" si="64"/>
        <v>2702479.9999824129</v>
      </c>
      <c r="AD27" s="63">
        <f t="shared" si="64"/>
        <v>2607817.492698126</v>
      </c>
      <c r="AE27" s="63">
        <f t="shared" si="64"/>
        <v>2744033.2443163632</v>
      </c>
      <c r="AF27" s="63">
        <f t="shared" si="64"/>
        <v>2867720.0499225762</v>
      </c>
      <c r="AG27" s="63">
        <f>AG98</f>
        <v>2709437.890078376</v>
      </c>
      <c r="AH27" s="63">
        <f t="shared" ref="AH27:BL27" si="65">AH98</f>
        <v>2796139.9025608841</v>
      </c>
      <c r="AI27" s="63">
        <f t="shared" si="65"/>
        <v>2885616.3794428324</v>
      </c>
      <c r="AJ27" s="63">
        <f t="shared" si="65"/>
        <v>2977956.1035850029</v>
      </c>
      <c r="AK27" s="63">
        <f t="shared" si="65"/>
        <v>3073250.6988997231</v>
      </c>
      <c r="AL27" s="63">
        <f t="shared" si="65"/>
        <v>3171594.7212645141</v>
      </c>
      <c r="AM27" s="63">
        <f t="shared" si="65"/>
        <v>3273085.7523449785</v>
      </c>
      <c r="AN27" s="63">
        <f t="shared" si="65"/>
        <v>3377824.4964200179</v>
      </c>
      <c r="AO27" s="63">
        <f t="shared" si="65"/>
        <v>3485914.8803054588</v>
      </c>
      <c r="AP27" s="63">
        <f t="shared" si="65"/>
        <v>3597464.1564752334</v>
      </c>
      <c r="AQ27" s="63">
        <f t="shared" si="65"/>
        <v>3712583.009482441</v>
      </c>
      <c r="AR27" s="63">
        <f t="shared" si="65"/>
        <v>3831385.6657858794</v>
      </c>
      <c r="AS27" s="63">
        <f t="shared" si="65"/>
        <v>3953990.0070910277</v>
      </c>
      <c r="AT27" s="63">
        <f t="shared" si="65"/>
        <v>4080517.6873179409</v>
      </c>
      <c r="AU27" s="63">
        <f t="shared" si="65"/>
        <v>4211094.2533121156</v>
      </c>
      <c r="AV27" s="63">
        <f t="shared" si="65"/>
        <v>4345849.2694181036</v>
      </c>
      <c r="AW27" s="63">
        <f t="shared" si="65"/>
        <v>4484916.446039483</v>
      </c>
      <c r="AX27" s="63">
        <f t="shared" si="65"/>
        <v>4628433.7723127464</v>
      </c>
      <c r="AY27" s="63">
        <f t="shared" si="65"/>
        <v>4776543.653026754</v>
      </c>
      <c r="AZ27" s="63">
        <f t="shared" si="65"/>
        <v>4929393.0499236099</v>
      </c>
      <c r="BA27" s="63">
        <f t="shared" si="65"/>
        <v>5087133.6275211656</v>
      </c>
      <c r="BB27" s="63">
        <f t="shared" si="65"/>
        <v>5249921.9036018429</v>
      </c>
      <c r="BC27" s="63">
        <f t="shared" si="65"/>
        <v>5417919.4045171021</v>
      </c>
      <c r="BD27" s="63">
        <f t="shared" si="65"/>
        <v>5591292.8254616493</v>
      </c>
      <c r="BE27" s="63">
        <f t="shared" si="65"/>
        <v>5770214.1958764223</v>
      </c>
      <c r="BF27" s="63">
        <f t="shared" si="65"/>
        <v>5954861.0501444684</v>
      </c>
      <c r="BG27" s="63">
        <f t="shared" si="65"/>
        <v>6145416.6037490917</v>
      </c>
      <c r="BH27" s="63">
        <f t="shared" si="65"/>
        <v>6342069.9350690627</v>
      </c>
      <c r="BI27" s="63">
        <f t="shared" si="65"/>
        <v>6545016.172991273</v>
      </c>
      <c r="BJ27" s="63">
        <f t="shared" si="65"/>
        <v>6754456.6905269939</v>
      </c>
      <c r="BK27" s="63">
        <f t="shared" si="65"/>
        <v>6970599.3046238581</v>
      </c>
      <c r="BL27" s="63">
        <f t="shared" si="65"/>
        <v>7193658.482371822</v>
      </c>
      <c r="BM27" s="63">
        <f t="shared" ref="BM27:DJ27" si="66">BM98</f>
        <v>7423855.5538077205</v>
      </c>
      <c r="BN27" s="63">
        <f t="shared" si="66"/>
        <v>7661418.9315295676</v>
      </c>
      <c r="BO27" s="63">
        <f t="shared" si="66"/>
        <v>7906584.3373385137</v>
      </c>
      <c r="BP27" s="63">
        <f t="shared" si="66"/>
        <v>8159595.0361333461</v>
      </c>
      <c r="BQ27" s="63">
        <f t="shared" si="66"/>
        <v>8420702.077289613</v>
      </c>
      <c r="BR27" s="63">
        <f t="shared" si="66"/>
        <v>8690164.5437628813</v>
      </c>
      <c r="BS27" s="63">
        <f t="shared" si="66"/>
        <v>8968249.8091632929</v>
      </c>
      <c r="BT27" s="63">
        <f t="shared" si="66"/>
        <v>9255233.8030565176</v>
      </c>
      <c r="BU27" s="63">
        <f t="shared" si="66"/>
        <v>9551401.2847543266</v>
      </c>
      <c r="BV27" s="63">
        <f t="shared" si="66"/>
        <v>9857046.1258664653</v>
      </c>
      <c r="BW27" s="63">
        <f t="shared" si="66"/>
        <v>10172471.601894192</v>
      </c>
      <c r="BX27" s="63">
        <f t="shared" si="66"/>
        <v>10497990.693154806</v>
      </c>
      <c r="BY27" s="63">
        <f t="shared" si="66"/>
        <v>10833926.39533576</v>
      </c>
      <c r="BZ27" s="63">
        <f t="shared" si="66"/>
        <v>11180612.039986504</v>
      </c>
      <c r="CA27" s="63">
        <f t="shared" si="66"/>
        <v>11538391.625266073</v>
      </c>
      <c r="CB27" s="63">
        <f t="shared" si="66"/>
        <v>11907620.157274587</v>
      </c>
      <c r="CC27" s="63">
        <f t="shared" si="66"/>
        <v>12288664.002307374</v>
      </c>
      <c r="CD27" s="63">
        <f t="shared" si="66"/>
        <v>12681901.250381211</v>
      </c>
      <c r="CE27" s="63">
        <f t="shared" si="66"/>
        <v>13087722.090393409</v>
      </c>
      <c r="CF27" s="63">
        <f t="shared" si="66"/>
        <v>13506529.197285999</v>
      </c>
      <c r="CG27" s="63">
        <f t="shared" si="66"/>
        <v>13938738.131599151</v>
      </c>
      <c r="CH27" s="63">
        <f t="shared" si="66"/>
        <v>14384777.751810323</v>
      </c>
      <c r="CI27" s="63">
        <f t="shared" si="66"/>
        <v>14845090.639868254</v>
      </c>
      <c r="CJ27" s="63">
        <f t="shared" si="66"/>
        <v>15320133.540344039</v>
      </c>
      <c r="CK27" s="63">
        <f t="shared" si="66"/>
        <v>15810377.813635049</v>
      </c>
      <c r="CL27" s="63">
        <f t="shared" si="66"/>
        <v>16316309.903671371</v>
      </c>
      <c r="CM27" s="63">
        <f t="shared" si="66"/>
        <v>16838431.820588857</v>
      </c>
      <c r="CN27" s="63">
        <f t="shared" si="66"/>
        <v>17377261.638847701</v>
      </c>
      <c r="CO27" s="63">
        <f t="shared" si="66"/>
        <v>17933334.01129083</v>
      </c>
      <c r="CP27" s="63">
        <f t="shared" si="66"/>
        <v>18507200.699652135</v>
      </c>
      <c r="CQ27" s="63">
        <f t="shared" si="66"/>
        <v>19099431.122041006</v>
      </c>
      <c r="CR27" s="63">
        <f t="shared" si="66"/>
        <v>19710612.91794632</v>
      </c>
      <c r="CS27" s="63">
        <f t="shared" si="66"/>
        <v>20341352.531320602</v>
      </c>
      <c r="CT27" s="63">
        <f t="shared" si="66"/>
        <v>20992275.812322862</v>
      </c>
      <c r="CU27" s="63">
        <f t="shared" si="66"/>
        <v>21664028.638317194</v>
      </c>
      <c r="CV27" s="63">
        <f t="shared" si="66"/>
        <v>22357277.554743346</v>
      </c>
      <c r="CW27" s="63">
        <f t="shared" si="66"/>
        <v>23072710.436495133</v>
      </c>
      <c r="CX27" s="63">
        <f t="shared" si="66"/>
        <v>23811037.170462977</v>
      </c>
      <c r="CY27" s="63">
        <f t="shared" si="66"/>
        <v>24572990.359917793</v>
      </c>
      <c r="CZ27" s="63">
        <f t="shared" si="66"/>
        <v>25359326.051435165</v>
      </c>
      <c r="DA27" s="63">
        <f t="shared" si="66"/>
        <v>26170824.485081092</v>
      </c>
      <c r="DB27" s="63">
        <f t="shared" si="66"/>
        <v>27008290.868603688</v>
      </c>
      <c r="DC27" s="63">
        <f t="shared" si="66"/>
        <v>27872556.176399007</v>
      </c>
      <c r="DD27" s="63">
        <f t="shared" si="66"/>
        <v>28764477.974043775</v>
      </c>
      <c r="DE27" s="63">
        <f t="shared" si="66"/>
        <v>29684941.269213177</v>
      </c>
      <c r="DF27" s="63">
        <f t="shared" si="66"/>
        <v>30634859.389828</v>
      </c>
      <c r="DG27" s="63">
        <f t="shared" si="66"/>
        <v>31615174.890302498</v>
      </c>
      <c r="DH27" s="63">
        <f t="shared" si="66"/>
        <v>32626860.486792177</v>
      </c>
      <c r="DI27" s="63">
        <f t="shared" si="66"/>
        <v>33670920.022369526</v>
      </c>
      <c r="DJ27" s="63">
        <f t="shared" si="66"/>
        <v>34748389.463085353</v>
      </c>
    </row>
    <row r="28" spans="1:115" x14ac:dyDescent="0.2">
      <c r="A28" s="9" t="s">
        <v>58</v>
      </c>
      <c r="B28" s="7" t="str">
        <f t="shared" ref="B28:C28" si="67">B5</f>
        <v>-</v>
      </c>
      <c r="C28" s="14" t="str">
        <f t="shared" si="67"/>
        <v>t/a</v>
      </c>
    </row>
    <row r="29" spans="1:115" x14ac:dyDescent="0.2">
      <c r="A29" s="9" t="s">
        <v>58</v>
      </c>
      <c r="B29" s="7" t="str">
        <f t="shared" ref="B29:C29" si="68">B6</f>
        <v>-</v>
      </c>
      <c r="C29" s="14" t="str">
        <f t="shared" si="68"/>
        <v>t/a</v>
      </c>
    </row>
    <row r="30" spans="1:115" x14ac:dyDescent="0.2">
      <c r="A30" s="9" t="s">
        <v>58</v>
      </c>
      <c r="B30" s="7" t="str">
        <f t="shared" ref="B30:C30" si="69">B7</f>
        <v>-</v>
      </c>
      <c r="C30" s="14" t="str">
        <f t="shared" si="69"/>
        <v>t/a</v>
      </c>
    </row>
    <row r="31" spans="1:115" x14ac:dyDescent="0.2">
      <c r="A31" s="9" t="s">
        <v>58</v>
      </c>
      <c r="B31" s="7" t="str">
        <f t="shared" ref="B31:C31" si="70">B8</f>
        <v>-</v>
      </c>
      <c r="C31" s="14" t="str">
        <f t="shared" si="70"/>
        <v>t/a</v>
      </c>
    </row>
    <row r="32" spans="1:115" x14ac:dyDescent="0.2">
      <c r="A32" s="9" t="s">
        <v>58</v>
      </c>
      <c r="B32" s="7" t="str">
        <f t="shared" ref="B32:C32" si="71">B9</f>
        <v>-</v>
      </c>
      <c r="C32" s="14" t="str">
        <f t="shared" si="71"/>
        <v>t/a</v>
      </c>
    </row>
    <row r="33" spans="1:115" x14ac:dyDescent="0.2">
      <c r="A33" s="9" t="s">
        <v>58</v>
      </c>
      <c r="B33" s="7" t="str">
        <f t="shared" ref="B33:C33" si="72">B10</f>
        <v>-</v>
      </c>
      <c r="C33" s="14" t="str">
        <f t="shared" si="72"/>
        <v>t/a</v>
      </c>
    </row>
    <row r="34" spans="1:115" x14ac:dyDescent="0.2">
      <c r="A34" s="9" t="s">
        <v>58</v>
      </c>
      <c r="B34" s="7" t="str">
        <f t="shared" ref="B34:C34" si="73">B11</f>
        <v>-</v>
      </c>
      <c r="C34" s="14" t="str">
        <f t="shared" si="73"/>
        <v>t/a</v>
      </c>
    </row>
    <row r="35" spans="1:115" x14ac:dyDescent="0.2">
      <c r="A35" s="9" t="s">
        <v>58</v>
      </c>
      <c r="B35" s="7" t="str">
        <f t="shared" ref="B35:C35" si="74">B12</f>
        <v>-</v>
      </c>
      <c r="C35" s="14" t="str">
        <f t="shared" si="74"/>
        <v>t/a</v>
      </c>
    </row>
    <row r="36" spans="1:115" x14ac:dyDescent="0.2">
      <c r="A36" s="9" t="s">
        <v>58</v>
      </c>
      <c r="B36" s="7" t="str">
        <f t="shared" ref="B36:C36" si="75">B13</f>
        <v>-</v>
      </c>
      <c r="C36" s="14" t="str">
        <f t="shared" si="75"/>
        <v>t/a</v>
      </c>
    </row>
    <row r="37" spans="1:115" x14ac:dyDescent="0.2">
      <c r="A37" s="9" t="s">
        <v>58</v>
      </c>
      <c r="B37" s="7" t="str">
        <f t="shared" ref="B37:C37" si="76">B14</f>
        <v>-</v>
      </c>
      <c r="C37" s="14" t="str">
        <f t="shared" si="76"/>
        <v>t/a</v>
      </c>
    </row>
    <row r="38" spans="1:115" x14ac:dyDescent="0.2">
      <c r="A38" s="9" t="s">
        <v>58</v>
      </c>
      <c r="B38" s="7" t="str">
        <f t="shared" ref="B38:C38" si="77">B15</f>
        <v>-</v>
      </c>
      <c r="C38" s="14" t="str">
        <f t="shared" si="77"/>
        <v>t/a</v>
      </c>
    </row>
    <row r="39" spans="1:115" x14ac:dyDescent="0.2">
      <c r="A39" s="9" t="s">
        <v>58</v>
      </c>
      <c r="B39" s="7" t="str">
        <f t="shared" ref="B39:C39" si="78">B16</f>
        <v>-</v>
      </c>
      <c r="C39" s="14" t="str">
        <f t="shared" si="78"/>
        <v>t/a</v>
      </c>
    </row>
    <row r="40" spans="1:115" x14ac:dyDescent="0.2">
      <c r="A40" s="9" t="s">
        <v>58</v>
      </c>
      <c r="B40" s="7" t="str">
        <f t="shared" ref="B40:C40" si="79">B17</f>
        <v>-</v>
      </c>
      <c r="C40" s="14" t="str">
        <f t="shared" si="79"/>
        <v>t/a</v>
      </c>
    </row>
    <row r="41" spans="1:115" x14ac:dyDescent="0.2">
      <c r="A41" s="9" t="s">
        <v>58</v>
      </c>
      <c r="B41" s="7" t="str">
        <f t="shared" ref="B41:C41" si="80">B18</f>
        <v>-</v>
      </c>
      <c r="C41" s="14" t="str">
        <f t="shared" si="80"/>
        <v>t/a</v>
      </c>
    </row>
    <row r="42" spans="1:115" x14ac:dyDescent="0.2">
      <c r="A42" s="9" t="s">
        <v>58</v>
      </c>
      <c r="B42" s="7" t="str">
        <f t="shared" ref="B42:C42" si="81">B19</f>
        <v>-</v>
      </c>
      <c r="C42" s="14" t="str">
        <f t="shared" si="81"/>
        <v>t/a</v>
      </c>
    </row>
    <row r="43" spans="1:115" x14ac:dyDescent="0.2">
      <c r="A43" s="9" t="s">
        <v>58</v>
      </c>
      <c r="B43" s="7" t="str">
        <f t="shared" ref="B43:C43" si="82">B20</f>
        <v>-</v>
      </c>
      <c r="C43" s="14" t="str">
        <f t="shared" si="82"/>
        <v>t/a</v>
      </c>
    </row>
    <row r="44" spans="1:115" x14ac:dyDescent="0.2">
      <c r="A44" s="9" t="s">
        <v>58</v>
      </c>
      <c r="B44" s="7" t="str">
        <f t="shared" ref="B44:C44" si="83">B21</f>
        <v>-</v>
      </c>
      <c r="C44" s="14" t="str">
        <f t="shared" si="83"/>
        <v>t/a</v>
      </c>
    </row>
    <row r="45" spans="1:115" s="28" customFormat="1" ht="16" thickBot="1" x14ac:dyDescent="0.25">
      <c r="A45" s="9" t="s">
        <v>58</v>
      </c>
      <c r="B45" s="7" t="str">
        <f t="shared" ref="B45:C45" si="84">B22</f>
        <v>-</v>
      </c>
      <c r="C45" s="14" t="str">
        <f t="shared" si="84"/>
        <v>t/a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395"/>
    </row>
    <row r="46" spans="1:115" s="53" customFormat="1" ht="17" thickTop="1" thickBot="1" x14ac:dyDescent="0.25">
      <c r="A46" s="50"/>
      <c r="B46" s="51" t="s">
        <v>64</v>
      </c>
      <c r="C46" s="52" t="s">
        <v>2</v>
      </c>
      <c r="D46" s="49">
        <f t="shared" ref="D46:AI46" si="85">SUM(D26:D45)</f>
        <v>17295368.06088414</v>
      </c>
      <c r="E46" s="49">
        <f t="shared" si="85"/>
        <v>17810479.865502428</v>
      </c>
      <c r="F46" s="49">
        <f t="shared" si="85"/>
        <v>18079144.049844541</v>
      </c>
      <c r="G46" s="49">
        <f t="shared" si="85"/>
        <v>18400399.342941675</v>
      </c>
      <c r="H46" s="49">
        <f t="shared" si="85"/>
        <v>18674999.999445699</v>
      </c>
      <c r="I46" s="49">
        <f t="shared" si="85"/>
        <v>20168999.999445699</v>
      </c>
      <c r="J46" s="49">
        <f t="shared" si="85"/>
        <v>19255999.999445699</v>
      </c>
      <c r="K46" s="49">
        <f t="shared" si="85"/>
        <v>21330999.999445699</v>
      </c>
      <c r="L46" s="49">
        <f t="shared" si="85"/>
        <v>20832999.999445699</v>
      </c>
      <c r="M46" s="49">
        <f t="shared" si="85"/>
        <v>21330999.999445699</v>
      </c>
      <c r="N46" s="49">
        <f t="shared" si="85"/>
        <v>20998999.999445699</v>
      </c>
      <c r="O46" s="49">
        <f t="shared" si="85"/>
        <v>21911999.999449462</v>
      </c>
      <c r="P46" s="49">
        <f t="shared" si="85"/>
        <v>21828999.999453228</v>
      </c>
      <c r="Q46" s="49">
        <f t="shared" si="85"/>
        <v>23571999.999456991</v>
      </c>
      <c r="R46" s="49">
        <f t="shared" si="85"/>
        <v>23986999.999460757</v>
      </c>
      <c r="S46" s="49">
        <f t="shared" si="85"/>
        <v>25812999.999464523</v>
      </c>
      <c r="T46" s="49">
        <f t="shared" si="85"/>
        <v>24152916.240025125</v>
      </c>
      <c r="U46" s="49">
        <f t="shared" si="85"/>
        <v>28722772.653258093</v>
      </c>
      <c r="V46" s="49">
        <f t="shared" si="85"/>
        <v>29054060.6067321</v>
      </c>
      <c r="W46" s="49">
        <f t="shared" si="85"/>
        <v>17261206.134046853</v>
      </c>
      <c r="X46" s="49">
        <f t="shared" si="85"/>
        <v>27925247.794194039</v>
      </c>
      <c r="Y46" s="49">
        <f t="shared" si="85"/>
        <v>29944183.863882355</v>
      </c>
      <c r="Z46" s="49">
        <f t="shared" si="85"/>
        <v>26909099.555531371</v>
      </c>
      <c r="AA46" s="49">
        <f t="shared" si="85"/>
        <v>28634999.99975504</v>
      </c>
      <c r="AB46" s="49">
        <f t="shared" si="85"/>
        <v>32203999.99980716</v>
      </c>
      <c r="AC46" s="49">
        <f t="shared" si="85"/>
        <v>33780999.999780163</v>
      </c>
      <c r="AD46" s="49">
        <f t="shared" si="85"/>
        <v>32597718.658726573</v>
      </c>
      <c r="AE46" s="49">
        <f t="shared" si="85"/>
        <v>34300415.553954542</v>
      </c>
      <c r="AF46" s="49">
        <f t="shared" si="85"/>
        <v>35846500.624032199</v>
      </c>
      <c r="AG46" s="49">
        <f t="shared" si="85"/>
        <v>33867973.625979699</v>
      </c>
      <c r="AH46" s="49">
        <f t="shared" si="85"/>
        <v>34951748.782011054</v>
      </c>
      <c r="AI46" s="49">
        <f t="shared" si="85"/>
        <v>36070204.743035406</v>
      </c>
      <c r="AJ46" s="49">
        <f t="shared" ref="AJ46:BL46" si="86">SUM(AJ26:AJ45)</f>
        <v>37224451.294812545</v>
      </c>
      <c r="AK46" s="49">
        <f t="shared" si="86"/>
        <v>38415633.736246549</v>
      </c>
      <c r="AL46" s="49">
        <f t="shared" si="86"/>
        <v>39644934.015806437</v>
      </c>
      <c r="AM46" s="49">
        <f t="shared" si="86"/>
        <v>40913571.904312246</v>
      </c>
      <c r="AN46" s="49">
        <f t="shared" si="86"/>
        <v>42222806.205250233</v>
      </c>
      <c r="AO46" s="49">
        <f t="shared" si="86"/>
        <v>43573936.003818244</v>
      </c>
      <c r="AP46" s="49">
        <f t="shared" si="86"/>
        <v>44968301.955940425</v>
      </c>
      <c r="AQ46" s="49">
        <f t="shared" si="86"/>
        <v>46407287.618530527</v>
      </c>
      <c r="AR46" s="49">
        <f t="shared" si="86"/>
        <v>47892320.822323501</v>
      </c>
      <c r="AS46" s="49">
        <f t="shared" si="86"/>
        <v>49424875.088637859</v>
      </c>
      <c r="AT46" s="49">
        <f t="shared" si="86"/>
        <v>51006471.091474265</v>
      </c>
      <c r="AU46" s="49">
        <f t="shared" si="86"/>
        <v>52638678.166401446</v>
      </c>
      <c r="AV46" s="49">
        <f t="shared" si="86"/>
        <v>54323115.867726296</v>
      </c>
      <c r="AW46" s="49">
        <f t="shared" si="86"/>
        <v>56061455.575493537</v>
      </c>
      <c r="AX46" s="49">
        <f t="shared" si="86"/>
        <v>57855422.153909333</v>
      </c>
      <c r="AY46" s="49">
        <f t="shared" si="86"/>
        <v>59706795.662834436</v>
      </c>
      <c r="AZ46" s="49">
        <f t="shared" si="86"/>
        <v>61617413.124045134</v>
      </c>
      <c r="BA46" s="49">
        <f t="shared" si="86"/>
        <v>63589170.344014585</v>
      </c>
      <c r="BB46" s="49">
        <f t="shared" si="86"/>
        <v>65624023.795023054</v>
      </c>
      <c r="BC46" s="49">
        <f t="shared" si="86"/>
        <v>67723992.556463793</v>
      </c>
      <c r="BD46" s="49">
        <f t="shared" si="86"/>
        <v>69891160.318270639</v>
      </c>
      <c r="BE46" s="49">
        <f t="shared" si="86"/>
        <v>72127677.448455304</v>
      </c>
      <c r="BF46" s="49">
        <f t="shared" si="86"/>
        <v>74435763.126805872</v>
      </c>
      <c r="BG46" s="49">
        <f t="shared" si="86"/>
        <v>76817707.546863675</v>
      </c>
      <c r="BH46" s="49">
        <f t="shared" si="86"/>
        <v>79275874.188363314</v>
      </c>
      <c r="BI46" s="49">
        <f t="shared" si="86"/>
        <v>81812702.162390932</v>
      </c>
      <c r="BJ46" s="49">
        <f t="shared" si="86"/>
        <v>84430708.631587446</v>
      </c>
      <c r="BK46" s="49">
        <f t="shared" si="86"/>
        <v>87132491.307798252</v>
      </c>
      <c r="BL46" s="49">
        <f t="shared" si="86"/>
        <v>89920731.029647797</v>
      </c>
      <c r="BM46" s="49">
        <f t="shared" ref="BM46:DJ46" si="87">SUM(BM26:BM45)</f>
        <v>92798194.422596529</v>
      </c>
      <c r="BN46" s="49">
        <f t="shared" si="87"/>
        <v>95767736.64411962</v>
      </c>
      <c r="BO46" s="49">
        <f t="shared" si="87"/>
        <v>98832304.216731444</v>
      </c>
      <c r="BP46" s="49">
        <f t="shared" si="87"/>
        <v>101994937.95166686</v>
      </c>
      <c r="BQ46" s="49">
        <f t="shared" si="87"/>
        <v>105258775.9661202</v>
      </c>
      <c r="BR46" s="49">
        <f t="shared" si="87"/>
        <v>108627056.79703605</v>
      </c>
      <c r="BS46" s="49">
        <f t="shared" si="87"/>
        <v>112103122.6145412</v>
      </c>
      <c r="BT46" s="49">
        <f t="shared" si="87"/>
        <v>115690422.53820653</v>
      </c>
      <c r="BU46" s="49">
        <f t="shared" si="87"/>
        <v>119392516.05942914</v>
      </c>
      <c r="BV46" s="49">
        <f t="shared" si="87"/>
        <v>123213076.57333088</v>
      </c>
      <c r="BW46" s="49">
        <f t="shared" si="87"/>
        <v>127155895.02367747</v>
      </c>
      <c r="BX46" s="49">
        <f t="shared" si="87"/>
        <v>131224883.66443516</v>
      </c>
      <c r="BY46" s="49">
        <f t="shared" si="87"/>
        <v>135424079.94169709</v>
      </c>
      <c r="BZ46" s="49">
        <f t="shared" si="87"/>
        <v>139757650.49983138</v>
      </c>
      <c r="CA46" s="49">
        <f t="shared" si="87"/>
        <v>144229895.315826</v>
      </c>
      <c r="CB46" s="49">
        <f t="shared" si="87"/>
        <v>148845251.96593243</v>
      </c>
      <c r="CC46" s="49">
        <f t="shared" si="87"/>
        <v>153608300.0288423</v>
      </c>
      <c r="CD46" s="49">
        <f t="shared" si="87"/>
        <v>158523765.62976524</v>
      </c>
      <c r="CE46" s="49">
        <f t="shared" si="87"/>
        <v>163596526.12991774</v>
      </c>
      <c r="CF46" s="49">
        <f t="shared" si="87"/>
        <v>168831614.96607515</v>
      </c>
      <c r="CG46" s="49">
        <f t="shared" si="87"/>
        <v>174234226.64498955</v>
      </c>
      <c r="CH46" s="49">
        <f t="shared" si="87"/>
        <v>179809721.8976292</v>
      </c>
      <c r="CI46" s="49">
        <f t="shared" si="87"/>
        <v>185563632.99835336</v>
      </c>
      <c r="CJ46" s="49">
        <f t="shared" si="87"/>
        <v>191501669.25430065</v>
      </c>
      <c r="CK46" s="49">
        <f t="shared" si="87"/>
        <v>197629722.67043829</v>
      </c>
      <c r="CL46" s="49">
        <f t="shared" si="87"/>
        <v>203953873.79589233</v>
      </c>
      <c r="CM46" s="49">
        <f t="shared" si="87"/>
        <v>210480397.75736088</v>
      </c>
      <c r="CN46" s="49">
        <f t="shared" si="87"/>
        <v>217215770.48559645</v>
      </c>
      <c r="CO46" s="49">
        <f t="shared" si="87"/>
        <v>224166675.14113551</v>
      </c>
      <c r="CP46" s="49">
        <f t="shared" si="87"/>
        <v>231340008.74565187</v>
      </c>
      <c r="CQ46" s="49">
        <f t="shared" si="87"/>
        <v>238742889.02551275</v>
      </c>
      <c r="CR46" s="49">
        <f t="shared" si="87"/>
        <v>246382661.47432914</v>
      </c>
      <c r="CS46" s="49">
        <f t="shared" si="87"/>
        <v>254266906.64150769</v>
      </c>
      <c r="CT46" s="49">
        <f t="shared" si="87"/>
        <v>262403447.65403593</v>
      </c>
      <c r="CU46" s="49">
        <f t="shared" si="87"/>
        <v>270800357.9789651</v>
      </c>
      <c r="CV46" s="49">
        <f t="shared" si="87"/>
        <v>279465969.43429196</v>
      </c>
      <c r="CW46" s="49">
        <f t="shared" si="87"/>
        <v>288408880.45618933</v>
      </c>
      <c r="CX46" s="49">
        <f t="shared" si="87"/>
        <v>297637964.63078737</v>
      </c>
      <c r="CY46" s="49">
        <f t="shared" si="87"/>
        <v>307162379.49897259</v>
      </c>
      <c r="CZ46" s="49">
        <f t="shared" si="87"/>
        <v>316991575.64293969</v>
      </c>
      <c r="DA46" s="49">
        <f t="shared" si="87"/>
        <v>327135306.06351376</v>
      </c>
      <c r="DB46" s="49">
        <f t="shared" si="87"/>
        <v>337603635.85754621</v>
      </c>
      <c r="DC46" s="49">
        <f t="shared" si="87"/>
        <v>348406952.20498765</v>
      </c>
      <c r="DD46" s="49">
        <f t="shared" si="87"/>
        <v>359555974.6755473</v>
      </c>
      <c r="DE46" s="49">
        <f t="shared" si="87"/>
        <v>371061765.86516482</v>
      </c>
      <c r="DF46" s="49">
        <f t="shared" si="87"/>
        <v>382935742.37285012</v>
      </c>
      <c r="DG46" s="49">
        <f t="shared" si="87"/>
        <v>395189686.12878132</v>
      </c>
      <c r="DH46" s="49">
        <f t="shared" si="87"/>
        <v>407835756.08490241</v>
      </c>
      <c r="DI46" s="49">
        <f t="shared" si="87"/>
        <v>420886500.27961922</v>
      </c>
      <c r="DJ46" s="49">
        <f t="shared" si="87"/>
        <v>434354868.28856707</v>
      </c>
      <c r="DK46" s="393"/>
    </row>
    <row r="47" spans="1:115" ht="16" thickTop="1" x14ac:dyDescent="0.2"/>
    <row r="48" spans="1:115" s="45" customFormat="1" ht="58" x14ac:dyDescent="0.2">
      <c r="A48" s="40" t="s">
        <v>59</v>
      </c>
      <c r="B48" s="41" t="e">
        <f ca="1">MID(CELL("Dateiname",$B$2),FIND("]", CELL("Dateiname",$B$2))+1,31)</f>
        <v>#VALUE!</v>
      </c>
      <c r="C48" s="42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s="9" t="s">
        <v>59</v>
      </c>
      <c r="B49" s="33" t="s">
        <v>63</v>
      </c>
      <c r="C49" s="36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0" t="s">
        <v>51</v>
      </c>
      <c r="S49" s="491"/>
    </row>
    <row r="50" spans="1:19" ht="42" x14ac:dyDescent="0.2">
      <c r="A50" s="9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88">D50+10</f>
        <v>2000</v>
      </c>
      <c r="F50" s="15">
        <f t="shared" si="88"/>
        <v>2010</v>
      </c>
      <c r="G50" s="15">
        <f t="shared" si="88"/>
        <v>2020</v>
      </c>
      <c r="H50" s="15">
        <f t="shared" si="88"/>
        <v>2030</v>
      </c>
      <c r="I50" s="15">
        <f t="shared" si="88"/>
        <v>2040</v>
      </c>
      <c r="J50" s="16">
        <f t="shared" si="88"/>
        <v>2050</v>
      </c>
      <c r="K50" s="37">
        <v>1990</v>
      </c>
      <c r="L50" s="15">
        <f t="shared" ref="L50:Q50" si="89">K50+10</f>
        <v>2000</v>
      </c>
      <c r="M50" s="15">
        <f t="shared" si="89"/>
        <v>2010</v>
      </c>
      <c r="N50" s="15">
        <f t="shared" si="89"/>
        <v>2020</v>
      </c>
      <c r="O50" s="15">
        <f t="shared" si="89"/>
        <v>2030</v>
      </c>
      <c r="P50" s="15">
        <f t="shared" si="89"/>
        <v>2040</v>
      </c>
      <c r="Q50" s="25">
        <f t="shared" si="89"/>
        <v>2050</v>
      </c>
      <c r="R50" s="29" t="s">
        <v>60</v>
      </c>
      <c r="S50" s="30" t="s">
        <v>61</v>
      </c>
    </row>
    <row r="51" spans="1:19" x14ac:dyDescent="0.2">
      <c r="A51" s="9" t="s">
        <v>59</v>
      </c>
      <c r="B51" s="7" t="str">
        <f t="shared" ref="B51:B70" si="90">B26</f>
        <v>Fertisliser</v>
      </c>
      <c r="C51" s="36" t="s">
        <v>63</v>
      </c>
      <c r="D51" s="125">
        <f>'Data Non-Energy-Sector'!J91</f>
        <v>0</v>
      </c>
      <c r="E51" s="122">
        <f>(G51-D51)/(G$50-D$50)*(E$50-D$50)+D51</f>
        <v>0</v>
      </c>
      <c r="F51" s="122">
        <f>(G51-E51)/(G$50-E$50)*(F$50-E$50)+E51</f>
        <v>0</v>
      </c>
      <c r="G51" s="125">
        <f>'Data Non-Energy-Sector'!I91</f>
        <v>0</v>
      </c>
      <c r="H51" s="122">
        <f>(J51-G51)/(J$50-G$50)*(H$50-G$50)+G51</f>
        <v>0</v>
      </c>
      <c r="I51" s="122">
        <f>(J51-H51)/(J$50-H$50)*(I$50-H$50)+H51</f>
        <v>0</v>
      </c>
      <c r="J51" s="120">
        <f>'Data Non-Energy-Sector'!K91</f>
        <v>0</v>
      </c>
      <c r="K51" s="124">
        <f t="shared" ref="K51:N52" si="91">D51</f>
        <v>0</v>
      </c>
      <c r="L51" s="125">
        <f t="shared" si="91"/>
        <v>0</v>
      </c>
      <c r="M51" s="125">
        <f t="shared" si="91"/>
        <v>0</v>
      </c>
      <c r="N51" s="125">
        <f t="shared" si="91"/>
        <v>0</v>
      </c>
      <c r="O51" s="122">
        <f>(Q51-N51)/(Q$50-N$50)*(O$50-N$50)+N51</f>
        <v>0</v>
      </c>
      <c r="P51" s="122">
        <f>(Q51-O51)/(Q$50-O$50)*(P$50-O$50)+O51</f>
        <v>0</v>
      </c>
      <c r="Q51" s="121">
        <f>'Data Non-Energy-Sector'!L91</f>
        <v>0</v>
      </c>
      <c r="R51" s="57">
        <f>'Data Non-Energy-Sector'!G91</f>
        <v>1</v>
      </c>
      <c r="S51" s="252">
        <f>(AC26/N26)^(1/(AC$25-N$25))-1</f>
        <v>3.2202545803852178E-2</v>
      </c>
    </row>
    <row r="52" spans="1:19" x14ac:dyDescent="0.2">
      <c r="A52" s="9" t="s">
        <v>59</v>
      </c>
      <c r="B52" s="7" t="str">
        <f t="shared" si="90"/>
        <v>Chemical Manufacture</v>
      </c>
      <c r="C52" s="36" t="s">
        <v>63</v>
      </c>
      <c r="D52" s="125">
        <f>'Data Non-Energy-Sector'!J92</f>
        <v>0</v>
      </c>
      <c r="E52" s="122">
        <f>(G52-D52)/(G$50-D$50)*(E$50-D$50)+D52</f>
        <v>0</v>
      </c>
      <c r="F52" s="122">
        <f>(G52-E52)/(G$50-E$50)*(F$50-E$50)+E52</f>
        <v>0</v>
      </c>
      <c r="G52" s="125">
        <f>'Data Non-Energy-Sector'!I92</f>
        <v>0</v>
      </c>
      <c r="H52" s="122">
        <f>(J52-G52)/(J$50-G$50)*(H$50-G$50)+G52</f>
        <v>0</v>
      </c>
      <c r="I52" s="122">
        <f>(J52-H52)/(J$50-H$50)*(I$50-H$50)+H52</f>
        <v>0</v>
      </c>
      <c r="J52" s="120">
        <f>'Data Non-Energy-Sector'!K92</f>
        <v>0</v>
      </c>
      <c r="K52" s="124">
        <f t="shared" si="91"/>
        <v>0</v>
      </c>
      <c r="L52" s="125">
        <f t="shared" si="91"/>
        <v>0</v>
      </c>
      <c r="M52" s="125">
        <f t="shared" si="91"/>
        <v>0</v>
      </c>
      <c r="N52" s="125">
        <f t="shared" si="91"/>
        <v>0</v>
      </c>
      <c r="O52" s="122">
        <f>(Q52-N52)/(Q$50-N$50)*(O$50-N$50)+N52</f>
        <v>0.26666666666666666</v>
      </c>
      <c r="P52" s="122">
        <f>(Q52-O52)/(Q$50-O$50)*(P$50-O$50)+O52</f>
        <v>0.53333333333333344</v>
      </c>
      <c r="Q52" s="123">
        <f>'Data Non-Energy-Sector'!L92</f>
        <v>0.8</v>
      </c>
      <c r="R52" s="57">
        <f>'Data Non-Energy-Sector'!G92</f>
        <v>6</v>
      </c>
      <c r="S52" s="252">
        <f>(AC27/N27)^(1/(AC$25-N$25))-1</f>
        <v>3.2202545803852178E-2</v>
      </c>
    </row>
    <row r="53" spans="1:19" x14ac:dyDescent="0.2">
      <c r="A53" s="9" t="s">
        <v>59</v>
      </c>
      <c r="B53" s="7" t="str">
        <f t="shared" si="90"/>
        <v>-</v>
      </c>
      <c r="C53" s="36" t="s">
        <v>63</v>
      </c>
      <c r="D53" s="97"/>
      <c r="E53" s="97"/>
      <c r="F53" s="97"/>
      <c r="G53" s="97"/>
      <c r="H53" s="97"/>
      <c r="I53" s="97"/>
      <c r="J53" s="231"/>
      <c r="K53" s="255"/>
      <c r="L53" s="97"/>
      <c r="M53" s="97"/>
      <c r="N53" s="97"/>
      <c r="O53" s="97"/>
      <c r="P53" s="97"/>
      <c r="Q53" s="231"/>
      <c r="S53" s="252"/>
    </row>
    <row r="54" spans="1:19" x14ac:dyDescent="0.2">
      <c r="A54" s="9" t="s">
        <v>59</v>
      </c>
      <c r="B54" s="7" t="str">
        <f t="shared" si="90"/>
        <v>-</v>
      </c>
      <c r="C54" s="36" t="s">
        <v>63</v>
      </c>
      <c r="D54" s="97"/>
      <c r="E54" s="97"/>
      <c r="F54" s="97"/>
      <c r="G54" s="97"/>
      <c r="H54" s="97"/>
      <c r="I54" s="97"/>
      <c r="J54" s="231"/>
      <c r="K54" s="255"/>
      <c r="L54" s="97"/>
      <c r="M54" s="97"/>
      <c r="N54" s="97"/>
      <c r="O54" s="97"/>
      <c r="P54" s="97"/>
      <c r="Q54" s="231"/>
      <c r="S54" s="232"/>
    </row>
    <row r="55" spans="1:19" x14ac:dyDescent="0.2">
      <c r="A55" s="9" t="s">
        <v>59</v>
      </c>
      <c r="B55" s="7" t="str">
        <f t="shared" si="90"/>
        <v>-</v>
      </c>
      <c r="C55" s="36" t="s">
        <v>63</v>
      </c>
      <c r="D55" s="97"/>
      <c r="E55" s="97"/>
      <c r="F55" s="97"/>
      <c r="G55" s="97"/>
      <c r="H55" s="97"/>
      <c r="I55" s="97"/>
      <c r="J55" s="231"/>
      <c r="K55" s="255"/>
      <c r="L55" s="97"/>
      <c r="M55" s="97"/>
      <c r="N55" s="97"/>
      <c r="O55" s="97"/>
      <c r="P55" s="97"/>
      <c r="Q55" s="231"/>
      <c r="S55" s="232"/>
    </row>
    <row r="56" spans="1:19" x14ac:dyDescent="0.2">
      <c r="A56" s="9" t="s">
        <v>59</v>
      </c>
      <c r="B56" s="7" t="str">
        <f t="shared" si="90"/>
        <v>-</v>
      </c>
      <c r="C56" s="36" t="s">
        <v>63</v>
      </c>
      <c r="D56" s="96"/>
      <c r="E56" s="96"/>
      <c r="F56" s="96"/>
      <c r="G56" s="96"/>
      <c r="H56" s="96"/>
      <c r="I56" s="96"/>
      <c r="J56" s="231"/>
      <c r="K56" s="96"/>
      <c r="L56" s="96"/>
      <c r="M56" s="96"/>
      <c r="N56" s="96"/>
      <c r="O56" s="96"/>
      <c r="P56" s="96"/>
      <c r="Q56" s="231"/>
      <c r="S56" s="232"/>
    </row>
    <row r="57" spans="1:19" x14ac:dyDescent="0.2">
      <c r="A57" s="9" t="s">
        <v>59</v>
      </c>
      <c r="B57" s="7" t="str">
        <f t="shared" si="90"/>
        <v>-</v>
      </c>
      <c r="C57" s="36" t="s">
        <v>63</v>
      </c>
      <c r="D57" s="96"/>
      <c r="E57" s="96"/>
      <c r="F57" s="96"/>
      <c r="G57" s="96"/>
      <c r="H57" s="96"/>
      <c r="I57" s="96"/>
      <c r="J57" s="231"/>
      <c r="K57" s="96"/>
      <c r="L57" s="96"/>
      <c r="M57" s="96"/>
      <c r="N57" s="96"/>
      <c r="O57" s="96"/>
      <c r="P57" s="96"/>
      <c r="Q57" s="231"/>
      <c r="S57" s="232"/>
    </row>
    <row r="58" spans="1:19" x14ac:dyDescent="0.2">
      <c r="A58" s="9" t="s">
        <v>59</v>
      </c>
      <c r="B58" s="7" t="str">
        <f t="shared" si="90"/>
        <v>-</v>
      </c>
      <c r="C58" s="36" t="s">
        <v>63</v>
      </c>
      <c r="D58" s="96"/>
      <c r="E58" s="96"/>
      <c r="F58" s="96"/>
      <c r="G58" s="96"/>
      <c r="H58" s="96"/>
      <c r="I58" s="96"/>
      <c r="J58" s="231"/>
      <c r="K58" s="96"/>
      <c r="L58" s="96"/>
      <c r="M58" s="96"/>
      <c r="N58" s="96"/>
      <c r="O58" s="96"/>
      <c r="P58" s="96"/>
      <c r="Q58" s="231"/>
      <c r="S58" s="232"/>
    </row>
    <row r="59" spans="1:19" x14ac:dyDescent="0.2">
      <c r="A59" s="9" t="s">
        <v>59</v>
      </c>
      <c r="B59" s="7" t="str">
        <f t="shared" si="90"/>
        <v>-</v>
      </c>
      <c r="C59" s="36" t="s">
        <v>63</v>
      </c>
      <c r="D59" s="96"/>
      <c r="E59" s="96"/>
      <c r="F59" s="96"/>
      <c r="G59" s="96"/>
      <c r="H59" s="96"/>
      <c r="I59" s="96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s="9" t="s">
        <v>59</v>
      </c>
      <c r="B60" s="7" t="str">
        <f t="shared" si="90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s="9" t="s">
        <v>59</v>
      </c>
      <c r="B61" s="7" t="str">
        <f t="shared" si="90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s="9" t="s">
        <v>59</v>
      </c>
      <c r="B62" s="7" t="str">
        <f t="shared" si="90"/>
        <v>-</v>
      </c>
      <c r="C62" s="36" t="s">
        <v>63</v>
      </c>
      <c r="D62" s="96"/>
      <c r="E62" s="96"/>
      <c r="F62" s="96"/>
      <c r="G62" s="96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s="9" t="s">
        <v>59</v>
      </c>
      <c r="B63" s="7" t="str">
        <f t="shared" si="90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s="9" t="s">
        <v>59</v>
      </c>
      <c r="B64" s="7" t="str">
        <f t="shared" si="90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s="9" t="s">
        <v>59</v>
      </c>
      <c r="B65" s="7" t="str">
        <f t="shared" si="90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s="9" t="s">
        <v>59</v>
      </c>
      <c r="B66" s="7" t="str">
        <f t="shared" si="90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s="9" t="s">
        <v>59</v>
      </c>
      <c r="B67" s="7" t="str">
        <f t="shared" si="90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s="9" t="s">
        <v>59</v>
      </c>
      <c r="B68" s="7" t="str">
        <f t="shared" si="90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s="9" t="s">
        <v>59</v>
      </c>
      <c r="B69" s="7" t="str">
        <f t="shared" si="90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s="102" customFormat="1" ht="16" thickBot="1" x14ac:dyDescent="0.25">
      <c r="A70" s="99" t="s">
        <v>59</v>
      </c>
      <c r="B70" s="100" t="str">
        <f t="shared" si="90"/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DK70" s="397"/>
    </row>
    <row r="71" spans="1:115" ht="16" thickTop="1" x14ac:dyDescent="0.2">
      <c r="C71" s="36"/>
      <c r="D71" s="96"/>
      <c r="E71" s="493" t="s">
        <v>150</v>
      </c>
      <c r="F71" s="493"/>
      <c r="G71" s="493"/>
      <c r="H71" s="493"/>
      <c r="I71" s="493"/>
      <c r="J71" s="493"/>
      <c r="K71" s="493"/>
      <c r="L71" s="96"/>
      <c r="M71" s="96"/>
      <c r="N71" s="96"/>
      <c r="O71" s="96"/>
      <c r="P71" s="96"/>
      <c r="Q71" s="97"/>
      <c r="S71" s="98"/>
    </row>
    <row r="72" spans="1:115" x14ac:dyDescent="0.2">
      <c r="C72" s="36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115" x14ac:dyDescent="0.2">
      <c r="C73" s="36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115" x14ac:dyDescent="0.2">
      <c r="C74" s="36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O74" s="96"/>
      <c r="P74" s="96"/>
      <c r="Q74" s="97"/>
      <c r="S74" s="98"/>
    </row>
    <row r="77" spans="1:115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64">
        <v>2050</v>
      </c>
      <c r="BM77" s="64">
        <v>2051</v>
      </c>
      <c r="BN77" s="64">
        <v>2052</v>
      </c>
      <c r="BO77" s="64">
        <v>2053</v>
      </c>
      <c r="BP77" s="64">
        <v>2054</v>
      </c>
      <c r="BQ77" s="64">
        <v>2055</v>
      </c>
      <c r="BR77" s="64">
        <v>2056</v>
      </c>
      <c r="BS77" s="64">
        <v>2057</v>
      </c>
      <c r="BT77" s="64">
        <v>2058</v>
      </c>
      <c r="BU77" s="64">
        <v>2059</v>
      </c>
      <c r="BV77" s="64">
        <v>2060</v>
      </c>
      <c r="BW77" s="64">
        <v>2061</v>
      </c>
      <c r="BX77" s="64">
        <v>2062</v>
      </c>
      <c r="BY77" s="64">
        <v>2063</v>
      </c>
      <c r="BZ77" s="64">
        <v>2064</v>
      </c>
      <c r="CA77" s="64">
        <v>2065</v>
      </c>
      <c r="CB77" s="64">
        <v>2066</v>
      </c>
      <c r="CC77" s="64">
        <v>2067</v>
      </c>
      <c r="CD77" s="64">
        <v>2068</v>
      </c>
      <c r="CE77" s="64">
        <v>2069</v>
      </c>
      <c r="CF77" s="64">
        <v>2070</v>
      </c>
      <c r="CG77" s="64">
        <v>2071</v>
      </c>
      <c r="CH77" s="64">
        <v>2072</v>
      </c>
      <c r="CI77" s="64">
        <v>2073</v>
      </c>
      <c r="CJ77" s="64">
        <v>2074</v>
      </c>
      <c r="CK77" s="64">
        <v>2075</v>
      </c>
      <c r="CL77" s="64">
        <v>2076</v>
      </c>
      <c r="CM77" s="64">
        <v>2077</v>
      </c>
      <c r="CN77" s="64">
        <v>2078</v>
      </c>
      <c r="CO77" s="64">
        <v>2079</v>
      </c>
      <c r="CP77" s="64">
        <v>2080</v>
      </c>
      <c r="CQ77" s="64">
        <v>2081</v>
      </c>
      <c r="CR77" s="64">
        <v>2082</v>
      </c>
      <c r="CS77" s="64">
        <v>2083</v>
      </c>
      <c r="CT77" s="64">
        <v>2084</v>
      </c>
      <c r="CU77" s="64">
        <v>2085</v>
      </c>
      <c r="CV77" s="64">
        <v>2086</v>
      </c>
      <c r="CW77" s="64">
        <v>2087</v>
      </c>
      <c r="CX77" s="64">
        <v>2088</v>
      </c>
      <c r="CY77" s="64">
        <v>2089</v>
      </c>
      <c r="CZ77" s="64">
        <v>2090</v>
      </c>
      <c r="DA77" s="64">
        <v>2091</v>
      </c>
      <c r="DB77" s="64">
        <v>2092</v>
      </c>
      <c r="DC77" s="64">
        <v>2093</v>
      </c>
      <c r="DD77" s="64">
        <v>2094</v>
      </c>
      <c r="DE77" s="64">
        <v>2095</v>
      </c>
      <c r="DF77" s="64">
        <v>2096</v>
      </c>
      <c r="DG77" s="64">
        <v>2097</v>
      </c>
      <c r="DH77" s="64">
        <v>2098</v>
      </c>
      <c r="DI77" s="64">
        <v>2099</v>
      </c>
      <c r="DJ77" s="64">
        <v>2100</v>
      </c>
    </row>
    <row r="78" spans="1:115" x14ac:dyDescent="0.2">
      <c r="B78" s="65" t="s">
        <v>87</v>
      </c>
      <c r="C78" s="65" t="s">
        <v>2</v>
      </c>
      <c r="D78" s="66">
        <f>E78/(1+D84)</f>
        <v>17295368.06088414</v>
      </c>
      <c r="E78" s="66">
        <f>F78/(1+E84)</f>
        <v>17810479.866056729</v>
      </c>
      <c r="F78" s="66">
        <f>G78/(1+F84)</f>
        <v>18079144.050398842</v>
      </c>
      <c r="G78" s="66">
        <f>H78/(1+G84)</f>
        <v>18400399.343495976</v>
      </c>
      <c r="H78" s="236">
        <f>'Framework Data'!H30</f>
        <v>18675000</v>
      </c>
      <c r="I78" s="236">
        <f>'Framework Data'!I30</f>
        <v>20169000</v>
      </c>
      <c r="J78" s="236">
        <f>'Framework Data'!J30</f>
        <v>19256000</v>
      </c>
      <c r="K78" s="236">
        <f>'Framework Data'!K30</f>
        <v>21331000</v>
      </c>
      <c r="L78" s="236">
        <f>'Framework Data'!L30</f>
        <v>20833000</v>
      </c>
      <c r="M78" s="236">
        <f>'Framework Data'!M30</f>
        <v>21331000</v>
      </c>
      <c r="N78" s="236">
        <f>'Framework Data'!N30</f>
        <v>20999000</v>
      </c>
      <c r="O78" s="236">
        <f>'Framework Data'!O30</f>
        <v>21912000</v>
      </c>
      <c r="P78" s="236">
        <f>'Framework Data'!P30</f>
        <v>21829000</v>
      </c>
      <c r="Q78" s="236">
        <f>'Framework Data'!Q30</f>
        <v>23572000</v>
      </c>
      <c r="R78" s="236">
        <f>'Framework Data'!R30</f>
        <v>23987000</v>
      </c>
      <c r="S78" s="236">
        <f>'Framework Data'!S30</f>
        <v>25813000</v>
      </c>
      <c r="T78" s="236">
        <f>'Framework Data'!T30</f>
        <v>24153000</v>
      </c>
      <c r="U78" s="236">
        <f>'Framework Data'!U30</f>
        <v>28723000</v>
      </c>
      <c r="V78" s="236">
        <f>'Framework Data'!V30</f>
        <v>29055000</v>
      </c>
      <c r="W78" s="236">
        <f>'Framework Data'!W30</f>
        <v>17264000</v>
      </c>
      <c r="X78" s="236">
        <f>'Framework Data'!X30</f>
        <v>27971000</v>
      </c>
      <c r="Y78" s="236">
        <f>'Framework Data'!Y30</f>
        <v>30212000</v>
      </c>
      <c r="Z78" s="236">
        <f>'Framework Data'!Z30</f>
        <v>27141000</v>
      </c>
      <c r="AA78" s="236">
        <f>'Framework Data'!AA30</f>
        <v>28635000</v>
      </c>
      <c r="AB78" s="236">
        <f>'Framework Data'!AB30</f>
        <v>32204000</v>
      </c>
      <c r="AC78" s="236">
        <f>'Framework Data'!AC30</f>
        <v>33781000</v>
      </c>
      <c r="AD78" s="236">
        <f>'Framework Data'!AD30</f>
        <v>32619000</v>
      </c>
      <c r="AE78" s="236">
        <f>'Framework Data'!AE30</f>
        <v>34362000</v>
      </c>
      <c r="AF78" s="236">
        <f>'Framework Data'!AF30</f>
        <v>35945000</v>
      </c>
      <c r="AG78" s="236">
        <f>'Framework Data'!AG30</f>
        <v>34000000</v>
      </c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</row>
    <row r="79" spans="1:115" x14ac:dyDescent="0.2">
      <c r="B79" s="65" t="s">
        <v>152</v>
      </c>
      <c r="C79" s="68" t="s">
        <v>89</v>
      </c>
      <c r="D79" s="70">
        <f t="shared" ref="D79:F79" si="92">E79</f>
        <v>0</v>
      </c>
      <c r="E79" s="70">
        <f t="shared" si="92"/>
        <v>0</v>
      </c>
      <c r="F79" s="70">
        <f t="shared" si="92"/>
        <v>0</v>
      </c>
      <c r="G79" s="70">
        <f>H79</f>
        <v>0</v>
      </c>
      <c r="H79" s="240">
        <f>'Framework Data'!D84</f>
        <v>0</v>
      </c>
      <c r="I79" s="70">
        <f t="shared" ref="I79:X79" si="93">($Y$79-$H$79)/($Y$77-$H$77)+H79</f>
        <v>0</v>
      </c>
      <c r="J79" s="70">
        <f t="shared" si="93"/>
        <v>0</v>
      </c>
      <c r="K79" s="70">
        <f t="shared" si="93"/>
        <v>0</v>
      </c>
      <c r="L79" s="70">
        <f t="shared" si="93"/>
        <v>0</v>
      </c>
      <c r="M79" s="70">
        <f t="shared" si="93"/>
        <v>0</v>
      </c>
      <c r="N79" s="70">
        <f t="shared" si="93"/>
        <v>0</v>
      </c>
      <c r="O79" s="70">
        <f t="shared" si="93"/>
        <v>0</v>
      </c>
      <c r="P79" s="70">
        <f t="shared" si="93"/>
        <v>0</v>
      </c>
      <c r="Q79" s="70">
        <f t="shared" si="93"/>
        <v>0</v>
      </c>
      <c r="R79" s="70">
        <f t="shared" si="93"/>
        <v>0</v>
      </c>
      <c r="S79" s="70">
        <f t="shared" si="93"/>
        <v>0</v>
      </c>
      <c r="T79" s="70">
        <f t="shared" si="93"/>
        <v>0</v>
      </c>
      <c r="U79" s="70">
        <f t="shared" si="93"/>
        <v>0</v>
      </c>
      <c r="V79" s="70">
        <f t="shared" si="93"/>
        <v>0</v>
      </c>
      <c r="W79" s="70">
        <f t="shared" si="93"/>
        <v>0</v>
      </c>
      <c r="X79" s="70">
        <f t="shared" si="93"/>
        <v>0</v>
      </c>
      <c r="Y79" s="240">
        <f>'Framework Data'!E84</f>
        <v>0</v>
      </c>
      <c r="Z79" s="70">
        <f>($AG$79-$Y$79)/($AG$77-$Y$77)+Y79</f>
        <v>0</v>
      </c>
      <c r="AA79" s="70">
        <f t="shared" ref="AA79:AF79" si="94">($AG$79-$Y$79)/($AG$77-$Y$77)+Z79</f>
        <v>0</v>
      </c>
      <c r="AB79" s="70">
        <f t="shared" si="94"/>
        <v>0</v>
      </c>
      <c r="AC79" s="70">
        <f t="shared" si="94"/>
        <v>0</v>
      </c>
      <c r="AD79" s="70">
        <f t="shared" si="94"/>
        <v>0</v>
      </c>
      <c r="AE79" s="70">
        <f t="shared" si="94"/>
        <v>0</v>
      </c>
      <c r="AF79" s="70">
        <f t="shared" si="94"/>
        <v>0</v>
      </c>
      <c r="AG79" s="240">
        <f>'Framework Data'!G84</f>
        <v>0</v>
      </c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</row>
    <row r="80" spans="1:115" x14ac:dyDescent="0.2">
      <c r="B80" s="65" t="s">
        <v>90</v>
      </c>
      <c r="C80" s="65" t="s">
        <v>2</v>
      </c>
      <c r="D80" s="74">
        <f t="shared" ref="D80:AF80" si="95">D78/(1-D79)</f>
        <v>17295368.06088414</v>
      </c>
      <c r="E80" s="74">
        <f t="shared" si="95"/>
        <v>17810479.866056729</v>
      </c>
      <c r="F80" s="74">
        <f t="shared" si="95"/>
        <v>18079144.050398842</v>
      </c>
      <c r="G80" s="74">
        <f t="shared" si="95"/>
        <v>18400399.343495976</v>
      </c>
      <c r="H80" s="74">
        <f t="shared" si="95"/>
        <v>18675000</v>
      </c>
      <c r="I80" s="74">
        <f t="shared" si="95"/>
        <v>20169000</v>
      </c>
      <c r="J80" s="74">
        <f t="shared" si="95"/>
        <v>19256000</v>
      </c>
      <c r="K80" s="74">
        <f t="shared" si="95"/>
        <v>21331000</v>
      </c>
      <c r="L80" s="74">
        <f t="shared" si="95"/>
        <v>20833000</v>
      </c>
      <c r="M80" s="74">
        <f t="shared" si="95"/>
        <v>21331000</v>
      </c>
      <c r="N80" s="74">
        <f t="shared" si="95"/>
        <v>20999000</v>
      </c>
      <c r="O80" s="74">
        <f t="shared" si="95"/>
        <v>21912000</v>
      </c>
      <c r="P80" s="74">
        <f t="shared" si="95"/>
        <v>21829000</v>
      </c>
      <c r="Q80" s="74">
        <f t="shared" si="95"/>
        <v>23572000</v>
      </c>
      <c r="R80" s="74">
        <f t="shared" si="95"/>
        <v>23987000</v>
      </c>
      <c r="S80" s="74">
        <f t="shared" si="95"/>
        <v>25813000</v>
      </c>
      <c r="T80" s="74">
        <f t="shared" si="95"/>
        <v>24153000</v>
      </c>
      <c r="U80" s="74">
        <f t="shared" si="95"/>
        <v>28723000</v>
      </c>
      <c r="V80" s="74">
        <f t="shared" si="95"/>
        <v>29055000</v>
      </c>
      <c r="W80" s="74">
        <f t="shared" si="95"/>
        <v>17264000</v>
      </c>
      <c r="X80" s="74">
        <f t="shared" si="95"/>
        <v>27971000</v>
      </c>
      <c r="Y80" s="74">
        <f t="shared" si="95"/>
        <v>30212000</v>
      </c>
      <c r="Z80" s="74">
        <f t="shared" si="95"/>
        <v>27141000</v>
      </c>
      <c r="AA80" s="74">
        <f t="shared" si="95"/>
        <v>28635000</v>
      </c>
      <c r="AB80" s="74">
        <f t="shared" si="95"/>
        <v>32204000</v>
      </c>
      <c r="AC80" s="74">
        <f t="shared" si="95"/>
        <v>33781000</v>
      </c>
      <c r="AD80" s="74">
        <f t="shared" si="95"/>
        <v>32619000</v>
      </c>
      <c r="AE80" s="74">
        <f t="shared" si="95"/>
        <v>34362000</v>
      </c>
      <c r="AF80" s="74">
        <f t="shared" si="95"/>
        <v>35945000</v>
      </c>
      <c r="AG80" s="74">
        <f t="shared" ref="AG80" si="96">AG78/(1-AG79)</f>
        <v>34000000</v>
      </c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</row>
    <row r="81" spans="2:114" x14ac:dyDescent="0.2">
      <c r="B81" s="65" t="s">
        <v>91</v>
      </c>
      <c r="C81" s="65" t="s">
        <v>2</v>
      </c>
      <c r="D81" s="84">
        <f>'Framework Data'!D31</f>
        <v>0</v>
      </c>
      <c r="E81" s="84">
        <f>'Framework Data'!E31</f>
        <v>5.5430173916245021E-4</v>
      </c>
      <c r="F81" s="84">
        <f>'Framework Data'!F31</f>
        <v>5.5430173916245021E-4</v>
      </c>
      <c r="G81" s="84">
        <f>'Framework Data'!G31</f>
        <v>5.543017391624501E-4</v>
      </c>
      <c r="H81" s="84">
        <f>'Framework Data'!H31</f>
        <v>5.5430173916245021E-4</v>
      </c>
      <c r="I81" s="84">
        <f>'Framework Data'!I31</f>
        <v>5.543017391624501E-4</v>
      </c>
      <c r="J81" s="84">
        <f>'Framework Data'!J31</f>
        <v>5.5430173916244988E-4</v>
      </c>
      <c r="K81" s="84">
        <f>'Framework Data'!K31</f>
        <v>5.5430173916244999E-4</v>
      </c>
      <c r="L81" s="84">
        <f>'Framework Data'!L31</f>
        <v>5.5430173916245053E-4</v>
      </c>
      <c r="M81" s="84">
        <f>'Framework Data'!M31</f>
        <v>5.5430173916244988E-4</v>
      </c>
      <c r="N81" s="84">
        <f>'Framework Data'!N31</f>
        <v>5.5430173916245042E-4</v>
      </c>
      <c r="O81" s="84">
        <f>'Framework Data'!O31</f>
        <v>5.5053746162618262E-4</v>
      </c>
      <c r="P81" s="84">
        <f>'Framework Data'!P31</f>
        <v>5.4677318408991537E-4</v>
      </c>
      <c r="Q81" s="84">
        <f>'Framework Data'!Q31</f>
        <v>5.4300890655364887E-4</v>
      </c>
      <c r="R81" s="84">
        <f>'Framework Data'!R31</f>
        <v>5.3924462901738064E-4</v>
      </c>
      <c r="S81" s="84">
        <f>'Framework Data'!S31</f>
        <v>5.3548035148111382E-4</v>
      </c>
      <c r="T81" s="84">
        <f>'Framework Data'!T31</f>
        <v>83.759974874386501</v>
      </c>
      <c r="U81" s="84">
        <f>'Framework Data'!U31</f>
        <v>227.34674190606211</v>
      </c>
      <c r="V81" s="84">
        <f>'Framework Data'!V31</f>
        <v>939.39326789831534</v>
      </c>
      <c r="W81" s="84">
        <f>'Framework Data'!W31</f>
        <v>2793.8659531464195</v>
      </c>
      <c r="X81" s="84">
        <f>'Framework Data'!X31</f>
        <v>45752.205805962971</v>
      </c>
      <c r="Y81" s="84">
        <f>'Framework Data'!Y31</f>
        <v>267816.1361176435</v>
      </c>
      <c r="Z81" s="84">
        <f>'Framework Data'!Z31</f>
        <v>231900.44446863019</v>
      </c>
      <c r="AA81" s="84">
        <f>'Framework Data'!AA31</f>
        <v>2.4496503825749481E-4</v>
      </c>
      <c r="AB81" s="84">
        <f>'Framework Data'!AB31</f>
        <v>1.9284232081996899E-4</v>
      </c>
      <c r="AC81" s="84">
        <f>'Framework Data'!AC31</f>
        <v>2.19840418949034E-4</v>
      </c>
      <c r="AD81" s="84">
        <f>'Framework Data'!AD31</f>
        <v>21281.341273426438</v>
      </c>
      <c r="AE81" s="84">
        <f>'Framework Data'!AE31</f>
        <v>61584.446045456214</v>
      </c>
      <c r="AF81" s="84">
        <f>'Framework Data'!AF31</f>
        <v>98499.37596779826</v>
      </c>
      <c r="AG81" s="84">
        <f>'Framework Data'!AG31</f>
        <v>132026.37402030345</v>
      </c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</row>
    <row r="82" spans="2:114" x14ac:dyDescent="0.2">
      <c r="B82" s="71" t="s">
        <v>92</v>
      </c>
      <c r="C82" s="65" t="s">
        <v>2</v>
      </c>
      <c r="D82" s="74">
        <f t="shared" ref="D82:AF82" si="97">D80-D81</f>
        <v>17295368.06088414</v>
      </c>
      <c r="E82" s="74">
        <f t="shared" si="97"/>
        <v>17810479.865502428</v>
      </c>
      <c r="F82" s="74">
        <f t="shared" si="97"/>
        <v>18079144.049844541</v>
      </c>
      <c r="G82" s="74">
        <f t="shared" si="97"/>
        <v>18400399.342941675</v>
      </c>
      <c r="H82" s="74">
        <f t="shared" si="97"/>
        <v>18674999.999445699</v>
      </c>
      <c r="I82" s="74">
        <f t="shared" si="97"/>
        <v>20168999.999445699</v>
      </c>
      <c r="J82" s="74">
        <f t="shared" si="97"/>
        <v>19255999.999445699</v>
      </c>
      <c r="K82" s="74">
        <f t="shared" si="97"/>
        <v>21330999.999445699</v>
      </c>
      <c r="L82" s="74">
        <f t="shared" si="97"/>
        <v>20832999.999445699</v>
      </c>
      <c r="M82" s="74">
        <f t="shared" si="97"/>
        <v>21330999.999445699</v>
      </c>
      <c r="N82" s="74">
        <f t="shared" si="97"/>
        <v>20998999.999445699</v>
      </c>
      <c r="O82" s="74">
        <f t="shared" si="97"/>
        <v>21911999.999449462</v>
      </c>
      <c r="P82" s="74">
        <f t="shared" si="97"/>
        <v>21828999.999453228</v>
      </c>
      <c r="Q82" s="74">
        <f t="shared" si="97"/>
        <v>23571999.999456991</v>
      </c>
      <c r="R82" s="74">
        <f t="shared" si="97"/>
        <v>23986999.999460757</v>
      </c>
      <c r="S82" s="74">
        <f t="shared" si="97"/>
        <v>25812999.999464519</v>
      </c>
      <c r="T82" s="74">
        <f t="shared" si="97"/>
        <v>24152916.240025125</v>
      </c>
      <c r="U82" s="74">
        <f t="shared" si="97"/>
        <v>28722772.653258093</v>
      </c>
      <c r="V82" s="74">
        <f t="shared" si="97"/>
        <v>29054060.6067321</v>
      </c>
      <c r="W82" s="74">
        <f t="shared" si="97"/>
        <v>17261206.134046853</v>
      </c>
      <c r="X82" s="74">
        <f t="shared" si="97"/>
        <v>27925247.794194035</v>
      </c>
      <c r="Y82" s="74">
        <f t="shared" si="97"/>
        <v>29944183.863882355</v>
      </c>
      <c r="Z82" s="74">
        <f t="shared" si="97"/>
        <v>26909099.555531371</v>
      </c>
      <c r="AA82" s="74">
        <f t="shared" si="97"/>
        <v>28634999.999755036</v>
      </c>
      <c r="AB82" s="74">
        <f t="shared" si="97"/>
        <v>32203999.999807157</v>
      </c>
      <c r="AC82" s="74">
        <f t="shared" si="97"/>
        <v>33780999.999780163</v>
      </c>
      <c r="AD82" s="74">
        <f t="shared" si="97"/>
        <v>32597718.658726573</v>
      </c>
      <c r="AE82" s="74">
        <f t="shared" si="97"/>
        <v>34300415.553954542</v>
      </c>
      <c r="AF82" s="74">
        <f t="shared" si="97"/>
        <v>35846500.624032199</v>
      </c>
      <c r="AG82" s="74">
        <f t="shared" ref="AG82" si="98">AG80-AG81</f>
        <v>33867973.625979699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2:114" x14ac:dyDescent="0.2">
      <c r="B83" s="65" t="s">
        <v>93</v>
      </c>
      <c r="C83" s="65" t="s">
        <v>94</v>
      </c>
      <c r="D83" s="238">
        <f>'Framework Data'!D$57</f>
        <v>50950509069488.367</v>
      </c>
      <c r="E83" s="238">
        <f>'Framework Data'!E$57</f>
        <v>51647194959981.109</v>
      </c>
      <c r="F83" s="238">
        <f>'Framework Data'!F$57</f>
        <v>52470667633217.25</v>
      </c>
      <c r="G83" s="238">
        <f>'Framework Data'!G$57</f>
        <v>53337588714185.781</v>
      </c>
      <c r="H83" s="238">
        <f>'Framework Data'!H$57</f>
        <v>54833948860734.422</v>
      </c>
      <c r="I83" s="238">
        <f>'Framework Data'!I$57</f>
        <v>56562297159824.047</v>
      </c>
      <c r="J83" s="238">
        <f>'Framework Data'!J$57</f>
        <v>58705719130559.383</v>
      </c>
      <c r="K83" s="238">
        <f>'Framework Data'!K$57</f>
        <v>60986320577218.547</v>
      </c>
      <c r="L83" s="238">
        <f>'Framework Data'!L$57</f>
        <v>62501121248218.641</v>
      </c>
      <c r="M83" s="238">
        <f>'Framework Data'!M$57</f>
        <v>64690042408440.953</v>
      </c>
      <c r="N83" s="238">
        <f>'Framework Data'!N$57</f>
        <v>67746249355230.945</v>
      </c>
      <c r="O83" s="238">
        <f>'Framework Data'!O$57</f>
        <v>69316442935601.664</v>
      </c>
      <c r="P83" s="238">
        <f>'Framework Data'!P$57</f>
        <v>71196116657664.938</v>
      </c>
      <c r="Q83" s="238">
        <f>'Framework Data'!Q$57</f>
        <v>73854265756934.125</v>
      </c>
      <c r="R83" s="238">
        <f>'Framework Data'!R$57</f>
        <v>77602966693876.203</v>
      </c>
      <c r="S83" s="238">
        <f>'Framework Data'!S$57</f>
        <v>81143163086806.188</v>
      </c>
      <c r="T83" s="238">
        <f>'Framework Data'!T$57</f>
        <v>85317812651766.359</v>
      </c>
      <c r="U83" s="238">
        <f>'Framework Data'!U$57</f>
        <v>89736479352572.125</v>
      </c>
      <c r="V83" s="238">
        <f>'Framework Data'!V$57</f>
        <v>92137080273009.359</v>
      </c>
      <c r="W83" s="238">
        <f>'Framework Data'!W$57</f>
        <v>91525864324734.672</v>
      </c>
      <c r="X83" s="238">
        <f>'Framework Data'!X$57</f>
        <v>96148429697269.094</v>
      </c>
      <c r="Y83" s="238">
        <f>'Framework Data'!Y$57</f>
        <v>99863601661332.016</v>
      </c>
      <c r="Z83" s="238">
        <f>'Framework Data'!Z$57</f>
        <v>103026668031011.92</v>
      </c>
      <c r="AA83" s="238">
        <f>'Framework Data'!AA$57</f>
        <v>106423356016032.61</v>
      </c>
      <c r="AB83" s="238">
        <f>'Framework Data'!AB$57</f>
        <v>110099865752272.81</v>
      </c>
      <c r="AC83" s="238">
        <f>'Framework Data'!AC$57</f>
        <v>113829052972541.62</v>
      </c>
      <c r="AD83" s="238">
        <f>'Framework Data'!AD$57</f>
        <v>117527206583639.56</v>
      </c>
      <c r="AE83" s="238">
        <f>'Framework Data'!AE$57</f>
        <v>121974483812883.59</v>
      </c>
      <c r="AF83" s="238">
        <f>'Framework Data'!AF$57</f>
        <v>126314862833648.59</v>
      </c>
      <c r="AG83" s="238">
        <f>'Framework Data'!AG$57</f>
        <v>129796846031689.72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2:114" x14ac:dyDescent="0.2">
      <c r="B84" s="65" t="s">
        <v>95</v>
      </c>
      <c r="C84" s="65" t="s">
        <v>96</v>
      </c>
      <c r="D84" s="239">
        <f>'Framework Data'!D$60</f>
        <v>2.9783223077951389E-2</v>
      </c>
      <c r="E84" s="239">
        <f>'Framework Data'!E$60</f>
        <v>1.5084612338499283E-2</v>
      </c>
      <c r="F84" s="239">
        <f>'Framework Data'!F$60</f>
        <v>1.7769386216602782E-2</v>
      </c>
      <c r="G84" s="239">
        <f>'Framework Data'!G$60</f>
        <v>1.4923624828886374E-2</v>
      </c>
      <c r="H84" s="239">
        <f>'Framework Data'!H$60</f>
        <v>2.9467757558579138E-2</v>
      </c>
      <c r="I84" s="239">
        <f>'Framework Data'!I$60</f>
        <v>3.0206666325427279E-2</v>
      </c>
      <c r="J84" s="239">
        <f>'Framework Data'!J$60</f>
        <v>3.430991950901259E-2</v>
      </c>
      <c r="K84" s="239">
        <f>'Framework Data'!K$60</f>
        <v>3.7078027769383223E-2</v>
      </c>
      <c r="L84" s="239">
        <f>'Framework Data'!L$60</f>
        <v>2.5600548765354746E-2</v>
      </c>
      <c r="M84" s="239">
        <f>'Framework Data'!M$60</f>
        <v>3.245240311908091E-2</v>
      </c>
      <c r="N84" s="239">
        <f>'Framework Data'!N$60</f>
        <v>4.4254030559922199E-2</v>
      </c>
      <c r="O84" s="239">
        <f>'Framework Data'!O$60</f>
        <v>1.9530011103147588E-2</v>
      </c>
      <c r="P84" s="239">
        <f>'Framework Data'!P$60</f>
        <v>2.1687816746712229E-2</v>
      </c>
      <c r="Q84" s="239">
        <f>'Framework Data'!Q$60</f>
        <v>2.9502309241424173E-2</v>
      </c>
      <c r="R84" s="239">
        <f>'Framework Data'!R$60</f>
        <v>4.407677887295549E-2</v>
      </c>
      <c r="S84" s="239">
        <f>'Framework Data'!S$60</f>
        <v>3.899393075224182E-2</v>
      </c>
      <c r="T84" s="239">
        <f>'Framework Data'!T$60</f>
        <v>4.367086832887395E-2</v>
      </c>
      <c r="U84" s="239">
        <f>'Framework Data'!U$60</f>
        <v>4.3192451722335365E-2</v>
      </c>
      <c r="V84" s="239">
        <f>'Framework Data'!V$60</f>
        <v>1.8588910842709937E-2</v>
      </c>
      <c r="W84" s="239">
        <f>'Framework Data'!W$60</f>
        <v>-1.6664258267650212E-2</v>
      </c>
      <c r="X84" s="239">
        <f>'Framework Data'!X$60</f>
        <v>4.3103796996963692E-2</v>
      </c>
      <c r="Y84" s="239">
        <f>'Framework Data'!Y$60</f>
        <v>3.1267998172018995E-2</v>
      </c>
      <c r="Z84" s="239">
        <f>'Framework Data'!Z$60</f>
        <v>2.519738704496376E-2</v>
      </c>
      <c r="AA84" s="239">
        <f>'Framework Data'!AA$60</f>
        <v>2.6715070444901984E-2</v>
      </c>
      <c r="AB84" s="239">
        <f>'Framework Data'!AB$60</f>
        <v>2.8742216301226052E-2</v>
      </c>
      <c r="AC84" s="239">
        <f>'Framework Data'!AC$60</f>
        <v>2.9190340656972749E-2</v>
      </c>
      <c r="AD84" s="239">
        <f>'Framework Data'!AD$60</f>
        <v>2.6055721933096406E-2</v>
      </c>
      <c r="AE84" s="239">
        <f>'Framework Data'!AE$60</f>
        <v>3.2813286918142379E-2</v>
      </c>
      <c r="AF84" s="239">
        <f>'Framework Data'!AF$60</f>
        <v>3.0340607444099988E-2</v>
      </c>
      <c r="AG84" s="239">
        <f>'Framework Data'!AG$60</f>
        <v>2.3355581404925944E-2</v>
      </c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</row>
    <row r="85" spans="2:114" x14ac:dyDescent="0.2">
      <c r="B85" s="65" t="s">
        <v>97</v>
      </c>
      <c r="C85" s="65" t="s">
        <v>96</v>
      </c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239">
        <f>'Framework Data'!AG$61</f>
        <v>3.2000000000000001E-2</v>
      </c>
      <c r="AH85" s="239">
        <f>'Framework Data'!AH$61</f>
        <v>3.2000000000000001E-2</v>
      </c>
      <c r="AI85" s="239">
        <f>'Framework Data'!AI$61</f>
        <v>3.2000000000000001E-2</v>
      </c>
      <c r="AJ85" s="239">
        <f>'Framework Data'!AJ$61</f>
        <v>3.2000000000000001E-2</v>
      </c>
      <c r="AK85" s="239">
        <f>'Framework Data'!AK$61</f>
        <v>3.2000000000000001E-2</v>
      </c>
      <c r="AL85" s="239">
        <f>'Framework Data'!AL$61</f>
        <v>3.2000000000000001E-2</v>
      </c>
      <c r="AM85" s="239">
        <f>'Framework Data'!AM$61</f>
        <v>3.2000000000000001E-2</v>
      </c>
      <c r="AN85" s="239">
        <f>'Framework Data'!AN$61</f>
        <v>3.2000000000000001E-2</v>
      </c>
      <c r="AO85" s="239">
        <f>'Framework Data'!AO$61</f>
        <v>3.2000000000000001E-2</v>
      </c>
      <c r="AP85" s="239">
        <f>'Framework Data'!AP$61</f>
        <v>3.2000000000000001E-2</v>
      </c>
      <c r="AQ85" s="239">
        <f>'Framework Data'!AQ$61</f>
        <v>3.2000000000000001E-2</v>
      </c>
      <c r="AR85" s="239">
        <f>'Framework Data'!AR$61</f>
        <v>3.2000000000000001E-2</v>
      </c>
      <c r="AS85" s="239">
        <f>'Framework Data'!AS$61</f>
        <v>3.2000000000000001E-2</v>
      </c>
      <c r="AT85" s="239">
        <f>'Framework Data'!AT$61</f>
        <v>3.2000000000000001E-2</v>
      </c>
      <c r="AU85" s="239">
        <f>'Framework Data'!AU$61</f>
        <v>3.2000000000000001E-2</v>
      </c>
      <c r="AV85" s="239">
        <f>'Framework Data'!AV$61</f>
        <v>3.2000000000000001E-2</v>
      </c>
      <c r="AW85" s="239">
        <f>'Framework Data'!AW$61</f>
        <v>3.2000000000000001E-2</v>
      </c>
      <c r="AX85" s="239">
        <f>'Framework Data'!AX$61</f>
        <v>3.2000000000000001E-2</v>
      </c>
      <c r="AY85" s="239">
        <f>'Framework Data'!AY$61</f>
        <v>3.2000000000000001E-2</v>
      </c>
      <c r="AZ85" s="239">
        <f>'Framework Data'!AZ$61</f>
        <v>3.2000000000000001E-2</v>
      </c>
      <c r="BA85" s="239">
        <f>'Framework Data'!BA$61</f>
        <v>3.2000000000000001E-2</v>
      </c>
      <c r="BB85" s="239">
        <f>'Framework Data'!BB$61</f>
        <v>3.2000000000000001E-2</v>
      </c>
      <c r="BC85" s="239">
        <f>'Framework Data'!BC$61</f>
        <v>3.2000000000000001E-2</v>
      </c>
      <c r="BD85" s="239">
        <f>'Framework Data'!BD$61</f>
        <v>3.2000000000000001E-2</v>
      </c>
      <c r="BE85" s="239">
        <f>'Framework Data'!BE$61</f>
        <v>3.2000000000000001E-2</v>
      </c>
      <c r="BF85" s="239">
        <f>'Framework Data'!BF$61</f>
        <v>3.2000000000000001E-2</v>
      </c>
      <c r="BG85" s="239">
        <f>'Framework Data'!BG$61</f>
        <v>3.2000000000000001E-2</v>
      </c>
      <c r="BH85" s="239">
        <f>'Framework Data'!BH$61</f>
        <v>3.2000000000000001E-2</v>
      </c>
      <c r="BI85" s="239">
        <f>'Framework Data'!BI$61</f>
        <v>3.2000000000000001E-2</v>
      </c>
      <c r="BJ85" s="239">
        <f>'Framework Data'!BJ$61</f>
        <v>3.2000000000000001E-2</v>
      </c>
      <c r="BK85" s="239">
        <f>'Framework Data'!BK$61</f>
        <v>3.2000000000000001E-2</v>
      </c>
      <c r="BL85" s="239">
        <f>'Framework Data'!BL$61</f>
        <v>3.2000000000000001E-2</v>
      </c>
      <c r="BM85" s="239">
        <f>'Framework Data'!BM$61</f>
        <v>3.2000000000000001E-2</v>
      </c>
      <c r="BN85" s="239">
        <f>'Framework Data'!BN$61</f>
        <v>3.2000000000000001E-2</v>
      </c>
      <c r="BO85" s="239">
        <f>'Framework Data'!BO$61</f>
        <v>3.2000000000000001E-2</v>
      </c>
      <c r="BP85" s="239">
        <f>'Framework Data'!BP$61</f>
        <v>3.2000000000000001E-2</v>
      </c>
      <c r="BQ85" s="239">
        <f>'Framework Data'!BQ$61</f>
        <v>3.2000000000000001E-2</v>
      </c>
      <c r="BR85" s="239">
        <f>'Framework Data'!BR$61</f>
        <v>3.2000000000000001E-2</v>
      </c>
      <c r="BS85" s="239">
        <f>'Framework Data'!BS$61</f>
        <v>3.2000000000000001E-2</v>
      </c>
      <c r="BT85" s="239">
        <f>'Framework Data'!BT$61</f>
        <v>3.2000000000000001E-2</v>
      </c>
      <c r="BU85" s="239">
        <f>'Framework Data'!BU$61</f>
        <v>3.2000000000000001E-2</v>
      </c>
      <c r="BV85" s="239">
        <f>'Framework Data'!BV$61</f>
        <v>3.2000000000000001E-2</v>
      </c>
      <c r="BW85" s="239">
        <f>'Framework Data'!BW$61</f>
        <v>3.2000000000000001E-2</v>
      </c>
      <c r="BX85" s="239">
        <f>'Framework Data'!BX$61</f>
        <v>3.2000000000000001E-2</v>
      </c>
      <c r="BY85" s="239">
        <f>'Framework Data'!BY$61</f>
        <v>3.2000000000000001E-2</v>
      </c>
      <c r="BZ85" s="239">
        <f>'Framework Data'!BZ$61</f>
        <v>3.2000000000000001E-2</v>
      </c>
      <c r="CA85" s="239">
        <f>'Framework Data'!CA$61</f>
        <v>3.2000000000000001E-2</v>
      </c>
      <c r="CB85" s="239">
        <f>'Framework Data'!CB$61</f>
        <v>3.2000000000000001E-2</v>
      </c>
      <c r="CC85" s="239">
        <f>'Framework Data'!CC$61</f>
        <v>3.2000000000000001E-2</v>
      </c>
      <c r="CD85" s="239">
        <f>'Framework Data'!CD$61</f>
        <v>3.2000000000000001E-2</v>
      </c>
      <c r="CE85" s="239">
        <f>'Framework Data'!CE$61</f>
        <v>3.2000000000000001E-2</v>
      </c>
      <c r="CF85" s="239">
        <f>'Framework Data'!CF$61</f>
        <v>3.2000000000000001E-2</v>
      </c>
      <c r="CG85" s="239">
        <f>'Framework Data'!CG$61</f>
        <v>3.2000000000000001E-2</v>
      </c>
      <c r="CH85" s="239">
        <f>'Framework Data'!CH$61</f>
        <v>3.2000000000000001E-2</v>
      </c>
      <c r="CI85" s="239">
        <f>'Framework Data'!CI$61</f>
        <v>3.2000000000000001E-2</v>
      </c>
      <c r="CJ85" s="239">
        <f>'Framework Data'!CJ$61</f>
        <v>3.2000000000000001E-2</v>
      </c>
      <c r="CK85" s="239">
        <f>'Framework Data'!CK$61</f>
        <v>3.2000000000000001E-2</v>
      </c>
      <c r="CL85" s="239">
        <f>'Framework Data'!CL$61</f>
        <v>3.2000000000000001E-2</v>
      </c>
      <c r="CM85" s="239">
        <f>'Framework Data'!CM$61</f>
        <v>3.2000000000000001E-2</v>
      </c>
      <c r="CN85" s="239">
        <f>'Framework Data'!CN$61</f>
        <v>3.2000000000000001E-2</v>
      </c>
      <c r="CO85" s="239">
        <f>'Framework Data'!CO$61</f>
        <v>3.2000000000000001E-2</v>
      </c>
      <c r="CP85" s="239">
        <f>'Framework Data'!CP$61</f>
        <v>3.2000000000000001E-2</v>
      </c>
      <c r="CQ85" s="239">
        <f>'Framework Data'!CQ$61</f>
        <v>3.2000000000000001E-2</v>
      </c>
      <c r="CR85" s="239">
        <f>'Framework Data'!CR$61</f>
        <v>3.2000000000000001E-2</v>
      </c>
      <c r="CS85" s="239">
        <f>'Framework Data'!CS$61</f>
        <v>3.2000000000000001E-2</v>
      </c>
      <c r="CT85" s="239">
        <f>'Framework Data'!CT$61</f>
        <v>3.2000000000000001E-2</v>
      </c>
      <c r="CU85" s="239">
        <f>'Framework Data'!CU$61</f>
        <v>3.2000000000000001E-2</v>
      </c>
      <c r="CV85" s="239">
        <f>'Framework Data'!CV$61</f>
        <v>3.2000000000000001E-2</v>
      </c>
      <c r="CW85" s="239">
        <f>'Framework Data'!CW$61</f>
        <v>3.2000000000000001E-2</v>
      </c>
      <c r="CX85" s="239">
        <f>'Framework Data'!CX$61</f>
        <v>3.2000000000000001E-2</v>
      </c>
      <c r="CY85" s="239">
        <f>'Framework Data'!CY$61</f>
        <v>3.2000000000000001E-2</v>
      </c>
      <c r="CZ85" s="239">
        <f>'Framework Data'!CZ$61</f>
        <v>3.2000000000000001E-2</v>
      </c>
      <c r="DA85" s="239">
        <f>'Framework Data'!DA$61</f>
        <v>3.2000000000000001E-2</v>
      </c>
      <c r="DB85" s="239">
        <f>'Framework Data'!DB$61</f>
        <v>3.2000000000000001E-2</v>
      </c>
      <c r="DC85" s="239">
        <f>'Framework Data'!DC$61</f>
        <v>3.2000000000000001E-2</v>
      </c>
      <c r="DD85" s="239">
        <f>'Framework Data'!DD$61</f>
        <v>3.2000000000000001E-2</v>
      </c>
      <c r="DE85" s="239">
        <f>'Framework Data'!DE$61</f>
        <v>3.2000000000000001E-2</v>
      </c>
      <c r="DF85" s="239">
        <f>'Framework Data'!DF$61</f>
        <v>3.2000000000000001E-2</v>
      </c>
      <c r="DG85" s="239">
        <f>'Framework Data'!DG$61</f>
        <v>3.2000000000000001E-2</v>
      </c>
      <c r="DH85" s="239">
        <f>'Framework Data'!DH$61</f>
        <v>3.2000000000000001E-2</v>
      </c>
      <c r="DI85" s="239">
        <f>'Framework Data'!DI$61</f>
        <v>3.2000000000000001E-2</v>
      </c>
      <c r="DJ85" s="239">
        <f>'Framework Data'!DJ$61</f>
        <v>3.2000000000000001E-2</v>
      </c>
    </row>
    <row r="86" spans="2:114" x14ac:dyDescent="0.2">
      <c r="B86" s="65" t="s">
        <v>98</v>
      </c>
      <c r="C86" s="65" t="s">
        <v>96</v>
      </c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239">
        <f>'Framework Data'!AG$62</f>
        <v>3.2000000000000001E-2</v>
      </c>
      <c r="AH86" s="239">
        <f>'Framework Data'!AH$62</f>
        <v>3.2000000000000001E-2</v>
      </c>
      <c r="AI86" s="239">
        <f>'Framework Data'!AI$62</f>
        <v>3.2000000000000001E-2</v>
      </c>
      <c r="AJ86" s="239">
        <f>'Framework Data'!AJ$62</f>
        <v>3.2000000000000001E-2</v>
      </c>
      <c r="AK86" s="239">
        <f>'Framework Data'!AK$62</f>
        <v>3.2000000000000001E-2</v>
      </c>
      <c r="AL86" s="239">
        <f>'Framework Data'!AL$62</f>
        <v>3.2000000000000001E-2</v>
      </c>
      <c r="AM86" s="239">
        <f>'Framework Data'!AM$62</f>
        <v>3.2000000000000001E-2</v>
      </c>
      <c r="AN86" s="239">
        <f>'Framework Data'!AN$62</f>
        <v>3.2000000000000001E-2</v>
      </c>
      <c r="AO86" s="239">
        <f>'Framework Data'!AO$62</f>
        <v>3.2000000000000001E-2</v>
      </c>
      <c r="AP86" s="239">
        <f>'Framework Data'!AP$62</f>
        <v>3.2000000000000001E-2</v>
      </c>
      <c r="AQ86" s="239">
        <f>'Framework Data'!AQ$62</f>
        <v>3.2000000000000001E-2</v>
      </c>
      <c r="AR86" s="239">
        <f>'Framework Data'!AR$62</f>
        <v>3.2000000000000001E-2</v>
      </c>
      <c r="AS86" s="239">
        <f>'Framework Data'!AS$62</f>
        <v>3.2000000000000001E-2</v>
      </c>
      <c r="AT86" s="239">
        <f>'Framework Data'!AT$62</f>
        <v>3.2000000000000001E-2</v>
      </c>
      <c r="AU86" s="239">
        <f>'Framework Data'!AU$62</f>
        <v>3.2000000000000001E-2</v>
      </c>
      <c r="AV86" s="239">
        <f>'Framework Data'!AV$62</f>
        <v>3.2000000000000001E-2</v>
      </c>
      <c r="AW86" s="239">
        <f>'Framework Data'!AW$62</f>
        <v>3.2000000000000001E-2</v>
      </c>
      <c r="AX86" s="239">
        <f>'Framework Data'!AX$62</f>
        <v>3.2000000000000001E-2</v>
      </c>
      <c r="AY86" s="239">
        <f>'Framework Data'!AY$62</f>
        <v>3.2000000000000001E-2</v>
      </c>
      <c r="AZ86" s="239">
        <f>'Framework Data'!AZ$62</f>
        <v>3.2000000000000001E-2</v>
      </c>
      <c r="BA86" s="239">
        <f>'Framework Data'!BA$62</f>
        <v>3.2000000000000001E-2</v>
      </c>
      <c r="BB86" s="239">
        <f>'Framework Data'!BB$62</f>
        <v>3.2000000000000001E-2</v>
      </c>
      <c r="BC86" s="239">
        <f>'Framework Data'!BC$62</f>
        <v>3.2000000000000001E-2</v>
      </c>
      <c r="BD86" s="239">
        <f>'Framework Data'!BD$62</f>
        <v>3.2000000000000001E-2</v>
      </c>
      <c r="BE86" s="239">
        <f>'Framework Data'!BE$62</f>
        <v>3.2000000000000001E-2</v>
      </c>
      <c r="BF86" s="239">
        <f>'Framework Data'!BF$62</f>
        <v>3.2000000000000001E-2</v>
      </c>
      <c r="BG86" s="239">
        <f>'Framework Data'!BG$62</f>
        <v>3.2000000000000001E-2</v>
      </c>
      <c r="BH86" s="239">
        <f>'Framework Data'!BH$62</f>
        <v>3.2000000000000001E-2</v>
      </c>
      <c r="BI86" s="239">
        <f>'Framework Data'!BI$62</f>
        <v>3.2000000000000001E-2</v>
      </c>
      <c r="BJ86" s="239">
        <f>'Framework Data'!BJ$62</f>
        <v>3.2000000000000001E-2</v>
      </c>
      <c r="BK86" s="239">
        <f>'Framework Data'!BK$62</f>
        <v>3.2000000000000001E-2</v>
      </c>
      <c r="BL86" s="239">
        <f>'Framework Data'!BL$62</f>
        <v>3.2000000000000001E-2</v>
      </c>
      <c r="BM86" s="239">
        <f>'Framework Data'!BM$62</f>
        <v>3.2000000000000001E-2</v>
      </c>
      <c r="BN86" s="239">
        <f>'Framework Data'!BN$62</f>
        <v>3.2000000000000001E-2</v>
      </c>
      <c r="BO86" s="239">
        <f>'Framework Data'!BO$62</f>
        <v>3.2000000000000001E-2</v>
      </c>
      <c r="BP86" s="239">
        <f>'Framework Data'!BP$62</f>
        <v>3.2000000000000001E-2</v>
      </c>
      <c r="BQ86" s="239">
        <f>'Framework Data'!BQ$62</f>
        <v>3.2000000000000001E-2</v>
      </c>
      <c r="BR86" s="239">
        <f>'Framework Data'!BR$62</f>
        <v>3.2000000000000001E-2</v>
      </c>
      <c r="BS86" s="239">
        <f>'Framework Data'!BS$62</f>
        <v>3.2000000000000001E-2</v>
      </c>
      <c r="BT86" s="239">
        <f>'Framework Data'!BT$62</f>
        <v>3.2000000000000001E-2</v>
      </c>
      <c r="BU86" s="239">
        <f>'Framework Data'!BU$62</f>
        <v>3.2000000000000001E-2</v>
      </c>
      <c r="BV86" s="239">
        <f>'Framework Data'!BV$62</f>
        <v>3.2000000000000001E-2</v>
      </c>
      <c r="BW86" s="239">
        <f>'Framework Data'!BW$62</f>
        <v>3.2000000000000001E-2</v>
      </c>
      <c r="BX86" s="239">
        <f>'Framework Data'!BX$62</f>
        <v>3.2000000000000001E-2</v>
      </c>
      <c r="BY86" s="239">
        <f>'Framework Data'!BY$62</f>
        <v>3.2000000000000001E-2</v>
      </c>
      <c r="BZ86" s="239">
        <f>'Framework Data'!BZ$62</f>
        <v>3.2000000000000001E-2</v>
      </c>
      <c r="CA86" s="239">
        <f>'Framework Data'!CA$62</f>
        <v>3.2000000000000001E-2</v>
      </c>
      <c r="CB86" s="239">
        <f>'Framework Data'!CB$62</f>
        <v>3.2000000000000001E-2</v>
      </c>
      <c r="CC86" s="239">
        <f>'Framework Data'!CC$62</f>
        <v>3.2000000000000001E-2</v>
      </c>
      <c r="CD86" s="239">
        <f>'Framework Data'!CD$62</f>
        <v>3.2000000000000001E-2</v>
      </c>
      <c r="CE86" s="239">
        <f>'Framework Data'!CE$62</f>
        <v>3.2000000000000001E-2</v>
      </c>
      <c r="CF86" s="239">
        <f>'Framework Data'!CF$62</f>
        <v>3.2000000000000001E-2</v>
      </c>
      <c r="CG86" s="239">
        <f>'Framework Data'!CG$62</f>
        <v>3.2000000000000001E-2</v>
      </c>
      <c r="CH86" s="239">
        <f>'Framework Data'!CH$62</f>
        <v>3.2000000000000001E-2</v>
      </c>
      <c r="CI86" s="239">
        <f>'Framework Data'!CI$62</f>
        <v>3.2000000000000001E-2</v>
      </c>
      <c r="CJ86" s="239">
        <f>'Framework Data'!CJ$62</f>
        <v>3.2000000000000001E-2</v>
      </c>
      <c r="CK86" s="239">
        <f>'Framework Data'!CK$62</f>
        <v>3.2000000000000001E-2</v>
      </c>
      <c r="CL86" s="239">
        <f>'Framework Data'!CL$62</f>
        <v>3.2000000000000001E-2</v>
      </c>
      <c r="CM86" s="239">
        <f>'Framework Data'!CM$62</f>
        <v>3.2000000000000001E-2</v>
      </c>
      <c r="CN86" s="239">
        <f>'Framework Data'!CN$62</f>
        <v>3.2000000000000001E-2</v>
      </c>
      <c r="CO86" s="239">
        <f>'Framework Data'!CO$62</f>
        <v>3.2000000000000001E-2</v>
      </c>
      <c r="CP86" s="239">
        <f>'Framework Data'!CP$62</f>
        <v>3.2000000000000001E-2</v>
      </c>
      <c r="CQ86" s="239">
        <f>'Framework Data'!CQ$62</f>
        <v>3.2000000000000001E-2</v>
      </c>
      <c r="CR86" s="239">
        <f>'Framework Data'!CR$62</f>
        <v>3.2000000000000001E-2</v>
      </c>
      <c r="CS86" s="239">
        <f>'Framework Data'!CS$62</f>
        <v>3.2000000000000001E-2</v>
      </c>
      <c r="CT86" s="239">
        <f>'Framework Data'!CT$62</f>
        <v>3.2000000000000001E-2</v>
      </c>
      <c r="CU86" s="239">
        <f>'Framework Data'!CU$62</f>
        <v>3.2000000000000001E-2</v>
      </c>
      <c r="CV86" s="239">
        <f>'Framework Data'!CV$62</f>
        <v>3.2000000000000001E-2</v>
      </c>
      <c r="CW86" s="239">
        <f>'Framework Data'!CW$62</f>
        <v>3.2000000000000001E-2</v>
      </c>
      <c r="CX86" s="239">
        <f>'Framework Data'!CX$62</f>
        <v>3.2000000000000001E-2</v>
      </c>
      <c r="CY86" s="239">
        <f>'Framework Data'!CY$62</f>
        <v>3.2000000000000001E-2</v>
      </c>
      <c r="CZ86" s="239">
        <f>'Framework Data'!CZ$62</f>
        <v>3.2000000000000001E-2</v>
      </c>
      <c r="DA86" s="239">
        <f>'Framework Data'!DA$62</f>
        <v>3.2000000000000001E-2</v>
      </c>
      <c r="DB86" s="239">
        <f>'Framework Data'!DB$62</f>
        <v>3.2000000000000001E-2</v>
      </c>
      <c r="DC86" s="239">
        <f>'Framework Data'!DC$62</f>
        <v>3.2000000000000001E-2</v>
      </c>
      <c r="DD86" s="239">
        <f>'Framework Data'!DD$62</f>
        <v>3.2000000000000001E-2</v>
      </c>
      <c r="DE86" s="239">
        <f>'Framework Data'!DE$62</f>
        <v>3.2000000000000001E-2</v>
      </c>
      <c r="DF86" s="239">
        <f>'Framework Data'!DF$62</f>
        <v>3.2000000000000001E-2</v>
      </c>
      <c r="DG86" s="239">
        <f>'Framework Data'!DG$62</f>
        <v>3.2000000000000001E-2</v>
      </c>
      <c r="DH86" s="239">
        <f>'Framework Data'!DH$62</f>
        <v>3.2000000000000001E-2</v>
      </c>
      <c r="DI86" s="239">
        <f>'Framework Data'!DI$62</f>
        <v>3.2000000000000001E-2</v>
      </c>
      <c r="DJ86" s="239">
        <f>'Framework Data'!DJ$62</f>
        <v>3.2000000000000001E-2</v>
      </c>
    </row>
    <row r="87" spans="2:114" x14ac:dyDescent="0.2"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</row>
    <row r="88" spans="2:114" x14ac:dyDescent="0.2">
      <c r="B88" s="64" t="s">
        <v>107</v>
      </c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</row>
    <row r="89" spans="2:114" x14ac:dyDescent="0.2">
      <c r="B89" s="236" t="str">
        <f>B3</f>
        <v>Fertisliser</v>
      </c>
      <c r="C89" s="65" t="s">
        <v>96</v>
      </c>
      <c r="D89" s="70">
        <f t="shared" ref="D89:AB89" si="99">E89</f>
        <v>0.92</v>
      </c>
      <c r="E89" s="70">
        <f t="shared" si="99"/>
        <v>0.92</v>
      </c>
      <c r="F89" s="70">
        <f t="shared" si="99"/>
        <v>0.92</v>
      </c>
      <c r="G89" s="70">
        <f t="shared" si="99"/>
        <v>0.92</v>
      </c>
      <c r="H89" s="70">
        <f t="shared" si="99"/>
        <v>0.92</v>
      </c>
      <c r="I89" s="70">
        <f t="shared" si="99"/>
        <v>0.92</v>
      </c>
      <c r="J89" s="70">
        <f t="shared" si="99"/>
        <v>0.92</v>
      </c>
      <c r="K89" s="70">
        <f t="shared" si="99"/>
        <v>0.92</v>
      </c>
      <c r="L89" s="70">
        <f t="shared" si="99"/>
        <v>0.92</v>
      </c>
      <c r="M89" s="70">
        <f t="shared" si="99"/>
        <v>0.92</v>
      </c>
      <c r="N89" s="70">
        <f t="shared" si="99"/>
        <v>0.92</v>
      </c>
      <c r="O89" s="70">
        <f t="shared" si="99"/>
        <v>0.92</v>
      </c>
      <c r="P89" s="70">
        <f t="shared" si="99"/>
        <v>0.92</v>
      </c>
      <c r="Q89" s="70">
        <f t="shared" si="99"/>
        <v>0.92</v>
      </c>
      <c r="R89" s="70">
        <f t="shared" si="99"/>
        <v>0.92</v>
      </c>
      <c r="S89" s="70">
        <f t="shared" si="99"/>
        <v>0.92</v>
      </c>
      <c r="T89" s="70">
        <f t="shared" si="99"/>
        <v>0.92</v>
      </c>
      <c r="U89" s="70">
        <f t="shared" si="99"/>
        <v>0.92</v>
      </c>
      <c r="V89" s="70">
        <f t="shared" si="99"/>
        <v>0.92</v>
      </c>
      <c r="W89" s="70">
        <f t="shared" si="99"/>
        <v>0.92</v>
      </c>
      <c r="X89" s="70">
        <f t="shared" si="99"/>
        <v>0.92</v>
      </c>
      <c r="Y89" s="70">
        <f t="shared" si="99"/>
        <v>0.92</v>
      </c>
      <c r="Z89" s="70">
        <f t="shared" si="99"/>
        <v>0.92</v>
      </c>
      <c r="AA89" s="70">
        <f t="shared" si="99"/>
        <v>0.92</v>
      </c>
      <c r="AB89" s="70">
        <f t="shared" si="99"/>
        <v>0.92</v>
      </c>
      <c r="AC89" s="240">
        <f>'Data Non-Energy-Sector'!E91</f>
        <v>0.92</v>
      </c>
      <c r="AD89" s="70">
        <f t="shared" ref="AD89:AG90" si="100">AC89</f>
        <v>0.92</v>
      </c>
      <c r="AE89" s="70">
        <f t="shared" si="100"/>
        <v>0.92</v>
      </c>
      <c r="AF89" s="70">
        <f t="shared" si="100"/>
        <v>0.92</v>
      </c>
      <c r="AG89" s="70">
        <f t="shared" si="100"/>
        <v>0.92</v>
      </c>
      <c r="AH89" s="65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  <c r="CJ89" s="73"/>
      <c r="CK89" s="73"/>
      <c r="CL89" s="73"/>
      <c r="CM89" s="73"/>
      <c r="CN89" s="73"/>
      <c r="CO89" s="73"/>
      <c r="CP89" s="73"/>
      <c r="CQ89" s="73"/>
      <c r="CR89" s="73"/>
      <c r="CS89" s="73"/>
      <c r="CT89" s="73"/>
      <c r="CU89" s="73"/>
      <c r="CV89" s="73"/>
      <c r="CW89" s="73"/>
      <c r="CX89" s="73"/>
      <c r="CY89" s="73"/>
      <c r="CZ89" s="73"/>
      <c r="DA89" s="73"/>
      <c r="DB89" s="73"/>
      <c r="DC89" s="73"/>
      <c r="DD89" s="73"/>
      <c r="DE89" s="73"/>
      <c r="DF89" s="73"/>
      <c r="DG89" s="73"/>
      <c r="DH89" s="73"/>
      <c r="DI89" s="73"/>
      <c r="DJ89" s="73"/>
    </row>
    <row r="90" spans="2:114" x14ac:dyDescent="0.2">
      <c r="B90" s="236" t="str">
        <f>B4</f>
        <v>Chemical Manufacture</v>
      </c>
      <c r="C90" s="65" t="s">
        <v>96</v>
      </c>
      <c r="D90" s="70">
        <f t="shared" ref="D90:AB90" si="101">E90</f>
        <v>0.08</v>
      </c>
      <c r="E90" s="70">
        <f t="shared" si="101"/>
        <v>0.08</v>
      </c>
      <c r="F90" s="70">
        <f t="shared" si="101"/>
        <v>0.08</v>
      </c>
      <c r="G90" s="70">
        <f t="shared" si="101"/>
        <v>0.08</v>
      </c>
      <c r="H90" s="70">
        <f t="shared" si="101"/>
        <v>0.08</v>
      </c>
      <c r="I90" s="70">
        <f t="shared" si="101"/>
        <v>0.08</v>
      </c>
      <c r="J90" s="70">
        <f t="shared" si="101"/>
        <v>0.08</v>
      </c>
      <c r="K90" s="70">
        <f t="shared" si="101"/>
        <v>0.08</v>
      </c>
      <c r="L90" s="70">
        <f t="shared" si="101"/>
        <v>0.08</v>
      </c>
      <c r="M90" s="70">
        <f t="shared" si="101"/>
        <v>0.08</v>
      </c>
      <c r="N90" s="70">
        <f t="shared" si="101"/>
        <v>0.08</v>
      </c>
      <c r="O90" s="70">
        <f t="shared" si="101"/>
        <v>0.08</v>
      </c>
      <c r="P90" s="70">
        <f t="shared" si="101"/>
        <v>0.08</v>
      </c>
      <c r="Q90" s="70">
        <f t="shared" si="101"/>
        <v>0.08</v>
      </c>
      <c r="R90" s="70">
        <f t="shared" si="101"/>
        <v>0.08</v>
      </c>
      <c r="S90" s="70">
        <f t="shared" si="101"/>
        <v>0.08</v>
      </c>
      <c r="T90" s="70">
        <f t="shared" si="101"/>
        <v>0.08</v>
      </c>
      <c r="U90" s="70">
        <f t="shared" si="101"/>
        <v>0.08</v>
      </c>
      <c r="V90" s="70">
        <f t="shared" si="101"/>
        <v>0.08</v>
      </c>
      <c r="W90" s="70">
        <f t="shared" si="101"/>
        <v>0.08</v>
      </c>
      <c r="X90" s="70">
        <f t="shared" si="101"/>
        <v>0.08</v>
      </c>
      <c r="Y90" s="70">
        <f t="shared" si="101"/>
        <v>0.08</v>
      </c>
      <c r="Z90" s="70">
        <f t="shared" si="101"/>
        <v>0.08</v>
      </c>
      <c r="AA90" s="70">
        <f t="shared" si="101"/>
        <v>0.08</v>
      </c>
      <c r="AB90" s="70">
        <f t="shared" si="101"/>
        <v>0.08</v>
      </c>
      <c r="AC90" s="240">
        <f>'Data Non-Energy-Sector'!E92</f>
        <v>0.08</v>
      </c>
      <c r="AD90" s="70">
        <f t="shared" si="100"/>
        <v>0.08</v>
      </c>
      <c r="AE90" s="70">
        <f t="shared" si="100"/>
        <v>0.08</v>
      </c>
      <c r="AF90" s="70">
        <f t="shared" si="100"/>
        <v>0.08</v>
      </c>
      <c r="AG90" s="70">
        <f t="shared" si="100"/>
        <v>0.08</v>
      </c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</row>
    <row r="91" spans="2:114" x14ac:dyDescent="0.2"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</row>
    <row r="92" spans="2:114" x14ac:dyDescent="0.2">
      <c r="B92" s="64" t="s">
        <v>99</v>
      </c>
      <c r="C92" s="65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</row>
    <row r="93" spans="2:114" x14ac:dyDescent="0.2">
      <c r="B93" s="64" t="s">
        <v>57</v>
      </c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</row>
    <row r="94" spans="2:114" x14ac:dyDescent="0.2">
      <c r="B94" s="236" t="str">
        <f>B89</f>
        <v>Fertisliser</v>
      </c>
      <c r="C94" s="65" t="s">
        <v>2</v>
      </c>
      <c r="D94" s="74">
        <f t="shared" ref="D94:AF94" si="102">D$82*D89</f>
        <v>15911738.61601341</v>
      </c>
      <c r="E94" s="74">
        <f t="shared" si="102"/>
        <v>16385641.476262234</v>
      </c>
      <c r="F94" s="74">
        <f t="shared" si="102"/>
        <v>16632812.525856977</v>
      </c>
      <c r="G94" s="74">
        <f t="shared" si="102"/>
        <v>16928367.395506341</v>
      </c>
      <c r="H94" s="74">
        <f t="shared" si="102"/>
        <v>17180999.999490045</v>
      </c>
      <c r="I94" s="74">
        <f t="shared" si="102"/>
        <v>18555479.999490045</v>
      </c>
      <c r="J94" s="74">
        <f t="shared" si="102"/>
        <v>17715519.999490045</v>
      </c>
      <c r="K94" s="74">
        <f t="shared" si="102"/>
        <v>19624519.999490045</v>
      </c>
      <c r="L94" s="74">
        <f t="shared" si="102"/>
        <v>19166359.999490045</v>
      </c>
      <c r="M94" s="74">
        <f t="shared" si="102"/>
        <v>19624519.999490045</v>
      </c>
      <c r="N94" s="74">
        <f t="shared" si="102"/>
        <v>19319079.999490045</v>
      </c>
      <c r="O94" s="74">
        <f t="shared" si="102"/>
        <v>20159039.999493506</v>
      </c>
      <c r="P94" s="74">
        <f t="shared" si="102"/>
        <v>20082679.99949697</v>
      </c>
      <c r="Q94" s="74">
        <f t="shared" si="102"/>
        <v>21686239.999500431</v>
      </c>
      <c r="R94" s="74">
        <f t="shared" si="102"/>
        <v>22068039.999503896</v>
      </c>
      <c r="S94" s="74">
        <f t="shared" si="102"/>
        <v>23747959.99950736</v>
      </c>
      <c r="T94" s="74">
        <f t="shared" si="102"/>
        <v>22220682.940823115</v>
      </c>
      <c r="U94" s="74">
        <f t="shared" si="102"/>
        <v>26424950.840997446</v>
      </c>
      <c r="V94" s="74">
        <f t="shared" si="102"/>
        <v>26729735.758193534</v>
      </c>
      <c r="W94" s="74">
        <f t="shared" si="102"/>
        <v>15880309.643323105</v>
      </c>
      <c r="X94" s="74">
        <f t="shared" si="102"/>
        <v>25691227.970658515</v>
      </c>
      <c r="Y94" s="74">
        <f t="shared" si="102"/>
        <v>27548649.154771768</v>
      </c>
      <c r="Z94" s="74">
        <f t="shared" si="102"/>
        <v>24756371.591088861</v>
      </c>
      <c r="AA94" s="74">
        <f t="shared" si="102"/>
        <v>26344199.999774635</v>
      </c>
      <c r="AB94" s="74">
        <f t="shared" si="102"/>
        <v>29627679.999822587</v>
      </c>
      <c r="AC94" s="74">
        <f t="shared" si="102"/>
        <v>31078519.99979775</v>
      </c>
      <c r="AD94" s="74">
        <f t="shared" si="102"/>
        <v>29989901.166028447</v>
      </c>
      <c r="AE94" s="74">
        <f t="shared" si="102"/>
        <v>31556382.30963818</v>
      </c>
      <c r="AF94" s="74">
        <f t="shared" si="102"/>
        <v>32978780.574109625</v>
      </c>
      <c r="AG94" s="74">
        <f t="shared" ref="AG94" si="103">AG$82*AG89</f>
        <v>31158535.735901326</v>
      </c>
      <c r="AH94" s="74">
        <f t="shared" ref="AH94:BL94" si="104">AG94*(1+AH$85)</f>
        <v>32155608.879450168</v>
      </c>
      <c r="AI94" s="74">
        <f t="shared" si="104"/>
        <v>33184588.363592576</v>
      </c>
      <c r="AJ94" s="74">
        <f t="shared" si="104"/>
        <v>34246495.19122754</v>
      </c>
      <c r="AK94" s="74">
        <f t="shared" si="104"/>
        <v>35342383.037346825</v>
      </c>
      <c r="AL94" s="74">
        <f t="shared" si="104"/>
        <v>36473339.294541925</v>
      </c>
      <c r="AM94" s="74">
        <f t="shared" si="104"/>
        <v>37640486.151967265</v>
      </c>
      <c r="AN94" s="74">
        <f t="shared" si="104"/>
        <v>38844981.708830215</v>
      </c>
      <c r="AO94" s="74">
        <f t="shared" si="104"/>
        <v>40088021.123512782</v>
      </c>
      <c r="AP94" s="74">
        <f t="shared" si="104"/>
        <v>41370837.799465194</v>
      </c>
      <c r="AQ94" s="74">
        <f t="shared" si="104"/>
        <v>42694704.609048083</v>
      </c>
      <c r="AR94" s="74">
        <f t="shared" si="104"/>
        <v>44060935.156537622</v>
      </c>
      <c r="AS94" s="74">
        <f t="shared" si="104"/>
        <v>45470885.081546828</v>
      </c>
      <c r="AT94" s="74">
        <f t="shared" si="104"/>
        <v>46925953.404156327</v>
      </c>
      <c r="AU94" s="74">
        <f t="shared" si="104"/>
        <v>48427583.913089328</v>
      </c>
      <c r="AV94" s="74">
        <f t="shared" si="104"/>
        <v>49977266.598308191</v>
      </c>
      <c r="AW94" s="74">
        <f t="shared" si="104"/>
        <v>51576539.129454054</v>
      </c>
      <c r="AX94" s="74">
        <f t="shared" si="104"/>
        <v>53226988.381596588</v>
      </c>
      <c r="AY94" s="74">
        <f t="shared" si="104"/>
        <v>54930252.009807684</v>
      </c>
      <c r="AZ94" s="74">
        <f t="shared" si="104"/>
        <v>56688020.074121527</v>
      </c>
      <c r="BA94" s="74">
        <f t="shared" si="104"/>
        <v>58502036.71649342</v>
      </c>
      <c r="BB94" s="74">
        <f t="shared" si="104"/>
        <v>60374101.891421214</v>
      </c>
      <c r="BC94" s="74">
        <f t="shared" si="104"/>
        <v>62306073.151946694</v>
      </c>
      <c r="BD94" s="74">
        <f t="shared" si="104"/>
        <v>64299867.49280899</v>
      </c>
      <c r="BE94" s="74">
        <f t="shared" si="104"/>
        <v>66357463.252578877</v>
      </c>
      <c r="BF94" s="74">
        <f t="shared" si="104"/>
        <v>68480902.076661408</v>
      </c>
      <c r="BG94" s="74">
        <f t="shared" si="104"/>
        <v>70672290.943114579</v>
      </c>
      <c r="BH94" s="74">
        <f t="shared" si="104"/>
        <v>72933804.253294244</v>
      </c>
      <c r="BI94" s="74">
        <f t="shared" si="104"/>
        <v>75267685.989399657</v>
      </c>
      <c r="BJ94" s="74">
        <f t="shared" si="104"/>
        <v>77676251.941060454</v>
      </c>
      <c r="BK94" s="74">
        <f t="shared" si="104"/>
        <v>80161892.003174394</v>
      </c>
      <c r="BL94" s="74">
        <f t="shared" si="104"/>
        <v>82727072.547275975</v>
      </c>
      <c r="BM94" s="74">
        <f t="shared" ref="BM94:BM95" si="105">BL94*(1+BM$85)</f>
        <v>85374338.868788809</v>
      </c>
      <c r="BN94" s="74">
        <f t="shared" ref="BN94:BN95" si="106">BM94*(1+BN$85)</f>
        <v>88106317.712590054</v>
      </c>
      <c r="BO94" s="74">
        <f t="shared" ref="BO94:BO95" si="107">BN94*(1+BO$85)</f>
        <v>90925719.879392937</v>
      </c>
      <c r="BP94" s="74">
        <f t="shared" ref="BP94:BP95" si="108">BO94*(1+BP$85)</f>
        <v>93835342.915533513</v>
      </c>
      <c r="BQ94" s="74">
        <f t="shared" ref="BQ94:BQ95" si="109">BP94*(1+BQ$85)</f>
        <v>96838073.888830587</v>
      </c>
      <c r="BR94" s="74">
        <f t="shared" ref="BR94:BR95" si="110">BQ94*(1+BR$85)</f>
        <v>99936892.253273174</v>
      </c>
      <c r="BS94" s="74">
        <f t="shared" ref="BS94:BS95" si="111">BR94*(1+BS$85)</f>
        <v>103134872.80537792</v>
      </c>
      <c r="BT94" s="74">
        <f t="shared" ref="BT94:BT95" si="112">BS94*(1+BT$85)</f>
        <v>106435188.73515001</v>
      </c>
      <c r="BU94" s="74">
        <f t="shared" ref="BU94:BU95" si="113">BT94*(1+BU$85)</f>
        <v>109841114.77467482</v>
      </c>
      <c r="BV94" s="74">
        <f t="shared" ref="BV94:BV95" si="114">BU94*(1+BV$85)</f>
        <v>113356030.44746442</v>
      </c>
      <c r="BW94" s="74">
        <f t="shared" ref="BW94:BW95" si="115">BV94*(1+BW$85)</f>
        <v>116983423.42178328</v>
      </c>
      <c r="BX94" s="74">
        <f t="shared" ref="BX94:BX95" si="116">BW94*(1+BX$85)</f>
        <v>120726892.97128035</v>
      </c>
      <c r="BY94" s="74">
        <f t="shared" ref="BY94:BY95" si="117">BX94*(1+BY$85)</f>
        <v>124590153.54636133</v>
      </c>
      <c r="BZ94" s="74">
        <f t="shared" ref="BZ94:BZ95" si="118">BY94*(1+BZ$85)</f>
        <v>128577038.45984489</v>
      </c>
      <c r="CA94" s="74">
        <f t="shared" ref="CA94:CA95" si="119">BZ94*(1+CA$85)</f>
        <v>132691503.69055992</v>
      </c>
      <c r="CB94" s="74">
        <f t="shared" ref="CB94:CB95" si="120">CA94*(1+CB$85)</f>
        <v>136937631.80865785</v>
      </c>
      <c r="CC94" s="74">
        <f t="shared" ref="CC94:CC95" si="121">CB94*(1+CC$85)</f>
        <v>141319636.02653491</v>
      </c>
      <c r="CD94" s="74">
        <f t="shared" ref="CD94:CD95" si="122">CC94*(1+CD$85)</f>
        <v>145841864.37938404</v>
      </c>
      <c r="CE94" s="74">
        <f t="shared" ref="CE94:CE95" si="123">CD94*(1+CE$85)</f>
        <v>150508804.03952435</v>
      </c>
      <c r="CF94" s="74">
        <f t="shared" ref="CF94:CF95" si="124">CE94*(1+CF$85)</f>
        <v>155325085.76878914</v>
      </c>
      <c r="CG94" s="74">
        <f t="shared" ref="CG94:CG95" si="125">CF94*(1+CG$85)</f>
        <v>160295488.51339039</v>
      </c>
      <c r="CH94" s="74">
        <f t="shared" ref="CH94:CH95" si="126">CG94*(1+CH$85)</f>
        <v>165424944.14581889</v>
      </c>
      <c r="CI94" s="74">
        <f t="shared" ref="CI94:CI95" si="127">CH94*(1+CI$85)</f>
        <v>170718542.3584851</v>
      </c>
      <c r="CJ94" s="74">
        <f t="shared" ref="CJ94:CJ95" si="128">CI94*(1+CJ$85)</f>
        <v>176181535.71395662</v>
      </c>
      <c r="CK94" s="74">
        <f t="shared" ref="CK94:CK95" si="129">CJ94*(1+CK$85)</f>
        <v>181819344.85680324</v>
      </c>
      <c r="CL94" s="74">
        <f t="shared" ref="CL94:CL95" si="130">CK94*(1+CL$85)</f>
        <v>187637563.89222094</v>
      </c>
      <c r="CM94" s="74">
        <f t="shared" ref="CM94:CM95" si="131">CL94*(1+CM$85)</f>
        <v>193641965.93677202</v>
      </c>
      <c r="CN94" s="74">
        <f t="shared" ref="CN94:CN95" si="132">CM94*(1+CN$85)</f>
        <v>199838508.84674874</v>
      </c>
      <c r="CO94" s="74">
        <f t="shared" ref="CO94:CO95" si="133">CN94*(1+CO$85)</f>
        <v>206233341.1298447</v>
      </c>
      <c r="CP94" s="74">
        <f t="shared" ref="CP94:CP95" si="134">CO94*(1+CP$85)</f>
        <v>212832808.04599974</v>
      </c>
      <c r="CQ94" s="74">
        <f t="shared" ref="CQ94:CQ95" si="135">CP94*(1+CQ$85)</f>
        <v>219643457.90347174</v>
      </c>
      <c r="CR94" s="74">
        <f t="shared" ref="CR94:CR95" si="136">CQ94*(1+CR$85)</f>
        <v>226672048.55638283</v>
      </c>
      <c r="CS94" s="74">
        <f t="shared" ref="CS94:CS95" si="137">CR94*(1+CS$85)</f>
        <v>233925554.11018708</v>
      </c>
      <c r="CT94" s="74">
        <f t="shared" ref="CT94:CT95" si="138">CS94*(1+CT$85)</f>
        <v>241411171.84171307</v>
      </c>
      <c r="CU94" s="74">
        <f t="shared" ref="CU94:CU95" si="139">CT94*(1+CU$85)</f>
        <v>249136329.34064791</v>
      </c>
      <c r="CV94" s="74">
        <f t="shared" ref="CV94:CV95" si="140">CU94*(1+CV$85)</f>
        <v>257108691.87954864</v>
      </c>
      <c r="CW94" s="74">
        <f t="shared" ref="CW94:CW95" si="141">CV94*(1+CW$85)</f>
        <v>265336170.01969421</v>
      </c>
      <c r="CX94" s="74">
        <f t="shared" ref="CX94:CX95" si="142">CW94*(1+CX$85)</f>
        <v>273826927.46032441</v>
      </c>
      <c r="CY94" s="74">
        <f t="shared" ref="CY94:CY95" si="143">CX94*(1+CY$85)</f>
        <v>282589389.13905478</v>
      </c>
      <c r="CZ94" s="74">
        <f t="shared" ref="CZ94:CZ95" si="144">CY94*(1+CZ$85)</f>
        <v>291632249.59150451</v>
      </c>
      <c r="DA94" s="74">
        <f t="shared" ref="DA94:DA95" si="145">CZ94*(1+DA$85)</f>
        <v>300964481.57843268</v>
      </c>
      <c r="DB94" s="74">
        <f t="shared" ref="DB94:DB95" si="146">DA94*(1+DB$85)</f>
        <v>310595344.9889425</v>
      </c>
      <c r="DC94" s="74">
        <f t="shared" ref="DC94:DC95" si="147">DB94*(1+DC$85)</f>
        <v>320534396.02858865</v>
      </c>
      <c r="DD94" s="74">
        <f t="shared" ref="DD94:DD95" si="148">DC94*(1+DD$85)</f>
        <v>330791496.70150352</v>
      </c>
      <c r="DE94" s="74">
        <f t="shared" ref="DE94:DE95" si="149">DD94*(1+DE$85)</f>
        <v>341376824.59595162</v>
      </c>
      <c r="DF94" s="74">
        <f t="shared" ref="DF94:DF95" si="150">DE94*(1+DF$85)</f>
        <v>352300882.98302209</v>
      </c>
      <c r="DG94" s="74">
        <f t="shared" ref="DG94:DG95" si="151">DF94*(1+DG$85)</f>
        <v>363574511.23847884</v>
      </c>
      <c r="DH94" s="74">
        <f t="shared" ref="DH94:DH95" si="152">DG94*(1+DH$85)</f>
        <v>375208895.5981102</v>
      </c>
      <c r="DI94" s="74">
        <f t="shared" ref="DI94:DI95" si="153">DH94*(1+DI$85)</f>
        <v>387215580.25724971</v>
      </c>
      <c r="DJ94" s="74">
        <f t="shared" ref="DJ94:DJ95" si="154">DI94*(1+DJ$85)</f>
        <v>399606478.82548171</v>
      </c>
    </row>
    <row r="95" spans="2:114" x14ac:dyDescent="0.2">
      <c r="B95" s="236" t="str">
        <f>B90</f>
        <v>Chemical Manufacture</v>
      </c>
      <c r="C95" s="65" t="s">
        <v>2</v>
      </c>
      <c r="D95" s="74">
        <f t="shared" ref="D95:AF95" si="155">D$82*D90</f>
        <v>1383629.4448707313</v>
      </c>
      <c r="E95" s="74">
        <f t="shared" si="155"/>
        <v>1424838.3892401943</v>
      </c>
      <c r="F95" s="74">
        <f t="shared" si="155"/>
        <v>1446331.5239875633</v>
      </c>
      <c r="G95" s="74">
        <f t="shared" si="155"/>
        <v>1472031.9474353341</v>
      </c>
      <c r="H95" s="74">
        <f t="shared" si="155"/>
        <v>1493999.999955656</v>
      </c>
      <c r="I95" s="74">
        <f t="shared" si="155"/>
        <v>1613519.999955656</v>
      </c>
      <c r="J95" s="74">
        <f t="shared" si="155"/>
        <v>1540479.999955656</v>
      </c>
      <c r="K95" s="74">
        <f t="shared" si="155"/>
        <v>1706479.999955656</v>
      </c>
      <c r="L95" s="74">
        <f t="shared" si="155"/>
        <v>1666639.999955656</v>
      </c>
      <c r="M95" s="74">
        <f t="shared" si="155"/>
        <v>1706479.999955656</v>
      </c>
      <c r="N95" s="74">
        <f t="shared" si="155"/>
        <v>1679919.999955656</v>
      </c>
      <c r="O95" s="74">
        <f t="shared" si="155"/>
        <v>1752959.9999559571</v>
      </c>
      <c r="P95" s="74">
        <f t="shared" si="155"/>
        <v>1746319.9999562583</v>
      </c>
      <c r="Q95" s="74">
        <f t="shared" si="155"/>
        <v>1885759.9999565594</v>
      </c>
      <c r="R95" s="74">
        <f t="shared" si="155"/>
        <v>1918959.9999568607</v>
      </c>
      <c r="S95" s="74">
        <f t="shared" si="155"/>
        <v>2065039.9999571615</v>
      </c>
      <c r="T95" s="74">
        <f t="shared" si="155"/>
        <v>1932233.29920201</v>
      </c>
      <c r="U95" s="74">
        <f t="shared" si="155"/>
        <v>2297821.8122606473</v>
      </c>
      <c r="V95" s="74">
        <f t="shared" si="155"/>
        <v>2324324.8485385682</v>
      </c>
      <c r="W95" s="74">
        <f t="shared" si="155"/>
        <v>1380896.4907237482</v>
      </c>
      <c r="X95" s="74">
        <f t="shared" si="155"/>
        <v>2234019.8235355229</v>
      </c>
      <c r="Y95" s="74">
        <f t="shared" si="155"/>
        <v>2395534.7091105883</v>
      </c>
      <c r="Z95" s="74">
        <f t="shared" si="155"/>
        <v>2152727.9644425097</v>
      </c>
      <c r="AA95" s="74">
        <f t="shared" si="155"/>
        <v>2290799.9999804031</v>
      </c>
      <c r="AB95" s="74">
        <f t="shared" si="155"/>
        <v>2576319.9999845726</v>
      </c>
      <c r="AC95" s="74">
        <f t="shared" si="155"/>
        <v>2702479.9999824129</v>
      </c>
      <c r="AD95" s="74">
        <f t="shared" si="155"/>
        <v>2607817.492698126</v>
      </c>
      <c r="AE95" s="74">
        <f t="shared" si="155"/>
        <v>2744033.2443163632</v>
      </c>
      <c r="AF95" s="74">
        <f t="shared" si="155"/>
        <v>2867720.0499225762</v>
      </c>
      <c r="AG95" s="74">
        <f t="shared" ref="AG95" si="156">AG$82*AG90</f>
        <v>2709437.890078376</v>
      </c>
      <c r="AH95" s="74">
        <f t="shared" ref="AH95:BL95" si="157">AG95*(1+AH$85)</f>
        <v>2796139.9025608841</v>
      </c>
      <c r="AI95" s="74">
        <f t="shared" si="157"/>
        <v>2885616.3794428324</v>
      </c>
      <c r="AJ95" s="74">
        <f t="shared" si="157"/>
        <v>2977956.1035850029</v>
      </c>
      <c r="AK95" s="74">
        <f t="shared" si="157"/>
        <v>3073250.6988997231</v>
      </c>
      <c r="AL95" s="74">
        <f t="shared" si="157"/>
        <v>3171594.7212645141</v>
      </c>
      <c r="AM95" s="74">
        <f t="shared" si="157"/>
        <v>3273085.7523449785</v>
      </c>
      <c r="AN95" s="74">
        <f t="shared" si="157"/>
        <v>3377824.4964200179</v>
      </c>
      <c r="AO95" s="74">
        <f t="shared" si="157"/>
        <v>3485914.8803054588</v>
      </c>
      <c r="AP95" s="74">
        <f t="shared" si="157"/>
        <v>3597464.1564752334</v>
      </c>
      <c r="AQ95" s="74">
        <f t="shared" si="157"/>
        <v>3712583.009482441</v>
      </c>
      <c r="AR95" s="74">
        <f t="shared" si="157"/>
        <v>3831385.6657858794</v>
      </c>
      <c r="AS95" s="74">
        <f t="shared" si="157"/>
        <v>3953990.0070910277</v>
      </c>
      <c r="AT95" s="74">
        <f t="shared" si="157"/>
        <v>4080517.6873179409</v>
      </c>
      <c r="AU95" s="74">
        <f t="shared" si="157"/>
        <v>4211094.2533121156</v>
      </c>
      <c r="AV95" s="74">
        <f t="shared" si="157"/>
        <v>4345849.2694181036</v>
      </c>
      <c r="AW95" s="74">
        <f t="shared" si="157"/>
        <v>4484916.446039483</v>
      </c>
      <c r="AX95" s="74">
        <f t="shared" si="157"/>
        <v>4628433.7723127464</v>
      </c>
      <c r="AY95" s="74">
        <f t="shared" si="157"/>
        <v>4776543.653026754</v>
      </c>
      <c r="AZ95" s="74">
        <f t="shared" si="157"/>
        <v>4929393.0499236099</v>
      </c>
      <c r="BA95" s="74">
        <f t="shared" si="157"/>
        <v>5087133.6275211656</v>
      </c>
      <c r="BB95" s="74">
        <f t="shared" si="157"/>
        <v>5249921.9036018429</v>
      </c>
      <c r="BC95" s="74">
        <f t="shared" si="157"/>
        <v>5417919.4045171021</v>
      </c>
      <c r="BD95" s="74">
        <f t="shared" si="157"/>
        <v>5591292.8254616493</v>
      </c>
      <c r="BE95" s="74">
        <f t="shared" si="157"/>
        <v>5770214.1958764223</v>
      </c>
      <c r="BF95" s="74">
        <f t="shared" si="157"/>
        <v>5954861.0501444684</v>
      </c>
      <c r="BG95" s="74">
        <f t="shared" si="157"/>
        <v>6145416.6037490917</v>
      </c>
      <c r="BH95" s="74">
        <f t="shared" si="157"/>
        <v>6342069.9350690627</v>
      </c>
      <c r="BI95" s="74">
        <f t="shared" si="157"/>
        <v>6545016.172991273</v>
      </c>
      <c r="BJ95" s="74">
        <f t="shared" si="157"/>
        <v>6754456.6905269939</v>
      </c>
      <c r="BK95" s="74">
        <f t="shared" si="157"/>
        <v>6970599.3046238581</v>
      </c>
      <c r="BL95" s="74">
        <f t="shared" si="157"/>
        <v>7193658.482371822</v>
      </c>
      <c r="BM95" s="74">
        <f t="shared" si="105"/>
        <v>7423855.5538077205</v>
      </c>
      <c r="BN95" s="74">
        <f t="shared" si="106"/>
        <v>7661418.9315295676</v>
      </c>
      <c r="BO95" s="74">
        <f t="shared" si="107"/>
        <v>7906584.3373385137</v>
      </c>
      <c r="BP95" s="74">
        <f t="shared" si="108"/>
        <v>8159595.0361333461</v>
      </c>
      <c r="BQ95" s="74">
        <f t="shared" si="109"/>
        <v>8420702.077289613</v>
      </c>
      <c r="BR95" s="74">
        <f t="shared" si="110"/>
        <v>8690164.5437628813</v>
      </c>
      <c r="BS95" s="74">
        <f t="shared" si="111"/>
        <v>8968249.8091632929</v>
      </c>
      <c r="BT95" s="74">
        <f t="shared" si="112"/>
        <v>9255233.8030565176</v>
      </c>
      <c r="BU95" s="74">
        <f t="shared" si="113"/>
        <v>9551401.2847543266</v>
      </c>
      <c r="BV95" s="74">
        <f t="shared" si="114"/>
        <v>9857046.1258664653</v>
      </c>
      <c r="BW95" s="74">
        <f t="shared" si="115"/>
        <v>10172471.601894192</v>
      </c>
      <c r="BX95" s="74">
        <f t="shared" si="116"/>
        <v>10497990.693154806</v>
      </c>
      <c r="BY95" s="74">
        <f t="shared" si="117"/>
        <v>10833926.39533576</v>
      </c>
      <c r="BZ95" s="74">
        <f t="shared" si="118"/>
        <v>11180612.039986504</v>
      </c>
      <c r="CA95" s="74">
        <f t="shared" si="119"/>
        <v>11538391.625266073</v>
      </c>
      <c r="CB95" s="74">
        <f t="shared" si="120"/>
        <v>11907620.157274587</v>
      </c>
      <c r="CC95" s="74">
        <f t="shared" si="121"/>
        <v>12288664.002307374</v>
      </c>
      <c r="CD95" s="74">
        <f t="shared" si="122"/>
        <v>12681901.250381211</v>
      </c>
      <c r="CE95" s="74">
        <f t="shared" si="123"/>
        <v>13087722.090393409</v>
      </c>
      <c r="CF95" s="74">
        <f t="shared" si="124"/>
        <v>13506529.197285999</v>
      </c>
      <c r="CG95" s="74">
        <f t="shared" si="125"/>
        <v>13938738.131599151</v>
      </c>
      <c r="CH95" s="74">
        <f t="shared" si="126"/>
        <v>14384777.751810323</v>
      </c>
      <c r="CI95" s="74">
        <f t="shared" si="127"/>
        <v>14845090.639868254</v>
      </c>
      <c r="CJ95" s="74">
        <f t="shared" si="128"/>
        <v>15320133.540344039</v>
      </c>
      <c r="CK95" s="74">
        <f t="shared" si="129"/>
        <v>15810377.813635049</v>
      </c>
      <c r="CL95" s="74">
        <f t="shared" si="130"/>
        <v>16316309.903671371</v>
      </c>
      <c r="CM95" s="74">
        <f t="shared" si="131"/>
        <v>16838431.820588857</v>
      </c>
      <c r="CN95" s="74">
        <f t="shared" si="132"/>
        <v>17377261.638847701</v>
      </c>
      <c r="CO95" s="74">
        <f t="shared" si="133"/>
        <v>17933334.01129083</v>
      </c>
      <c r="CP95" s="74">
        <f t="shared" si="134"/>
        <v>18507200.699652135</v>
      </c>
      <c r="CQ95" s="74">
        <f t="shared" si="135"/>
        <v>19099431.122041006</v>
      </c>
      <c r="CR95" s="74">
        <f t="shared" si="136"/>
        <v>19710612.91794632</v>
      </c>
      <c r="CS95" s="74">
        <f t="shared" si="137"/>
        <v>20341352.531320602</v>
      </c>
      <c r="CT95" s="74">
        <f t="shared" si="138"/>
        <v>20992275.812322862</v>
      </c>
      <c r="CU95" s="74">
        <f t="shared" si="139"/>
        <v>21664028.638317194</v>
      </c>
      <c r="CV95" s="74">
        <f t="shared" si="140"/>
        <v>22357277.554743346</v>
      </c>
      <c r="CW95" s="74">
        <f t="shared" si="141"/>
        <v>23072710.436495133</v>
      </c>
      <c r="CX95" s="74">
        <f t="shared" si="142"/>
        <v>23811037.170462977</v>
      </c>
      <c r="CY95" s="74">
        <f t="shared" si="143"/>
        <v>24572990.359917793</v>
      </c>
      <c r="CZ95" s="74">
        <f t="shared" si="144"/>
        <v>25359326.051435165</v>
      </c>
      <c r="DA95" s="74">
        <f t="shared" si="145"/>
        <v>26170824.485081092</v>
      </c>
      <c r="DB95" s="74">
        <f t="shared" si="146"/>
        <v>27008290.868603688</v>
      </c>
      <c r="DC95" s="74">
        <f t="shared" si="147"/>
        <v>27872556.176399007</v>
      </c>
      <c r="DD95" s="74">
        <f t="shared" si="148"/>
        <v>28764477.974043775</v>
      </c>
      <c r="DE95" s="74">
        <f t="shared" si="149"/>
        <v>29684941.269213177</v>
      </c>
      <c r="DF95" s="74">
        <f t="shared" si="150"/>
        <v>30634859.389828</v>
      </c>
      <c r="DG95" s="74">
        <f t="shared" si="151"/>
        <v>31615174.890302498</v>
      </c>
      <c r="DH95" s="74">
        <f t="shared" si="152"/>
        <v>32626860.486792177</v>
      </c>
      <c r="DI95" s="74">
        <f t="shared" si="153"/>
        <v>33670920.022369526</v>
      </c>
      <c r="DJ95" s="74">
        <f t="shared" si="154"/>
        <v>34748389.463085353</v>
      </c>
    </row>
    <row r="96" spans="2:114" x14ac:dyDescent="0.2">
      <c r="B96" s="64" t="s">
        <v>58</v>
      </c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</row>
    <row r="97" spans="2:114" x14ac:dyDescent="0.2">
      <c r="B97" s="236" t="str">
        <f>B89</f>
        <v>Fertisliser</v>
      </c>
      <c r="C97" s="65" t="s">
        <v>2</v>
      </c>
      <c r="D97" s="74">
        <f t="shared" ref="D97:AF97" si="158">D$82*D89</f>
        <v>15911738.61601341</v>
      </c>
      <c r="E97" s="74">
        <f t="shared" si="158"/>
        <v>16385641.476262234</v>
      </c>
      <c r="F97" s="74">
        <f t="shared" si="158"/>
        <v>16632812.525856977</v>
      </c>
      <c r="G97" s="74">
        <f t="shared" si="158"/>
        <v>16928367.395506341</v>
      </c>
      <c r="H97" s="74">
        <f t="shared" si="158"/>
        <v>17180999.999490045</v>
      </c>
      <c r="I97" s="74">
        <f t="shared" si="158"/>
        <v>18555479.999490045</v>
      </c>
      <c r="J97" s="74">
        <f t="shared" si="158"/>
        <v>17715519.999490045</v>
      </c>
      <c r="K97" s="74">
        <f t="shared" si="158"/>
        <v>19624519.999490045</v>
      </c>
      <c r="L97" s="74">
        <f t="shared" si="158"/>
        <v>19166359.999490045</v>
      </c>
      <c r="M97" s="74">
        <f t="shared" si="158"/>
        <v>19624519.999490045</v>
      </c>
      <c r="N97" s="74">
        <f t="shared" si="158"/>
        <v>19319079.999490045</v>
      </c>
      <c r="O97" s="74">
        <f t="shared" si="158"/>
        <v>20159039.999493506</v>
      </c>
      <c r="P97" s="74">
        <f t="shared" si="158"/>
        <v>20082679.99949697</v>
      </c>
      <c r="Q97" s="74">
        <f t="shared" si="158"/>
        <v>21686239.999500431</v>
      </c>
      <c r="R97" s="74">
        <f t="shared" si="158"/>
        <v>22068039.999503896</v>
      </c>
      <c r="S97" s="74">
        <f t="shared" si="158"/>
        <v>23747959.99950736</v>
      </c>
      <c r="T97" s="74">
        <f t="shared" si="158"/>
        <v>22220682.940823115</v>
      </c>
      <c r="U97" s="74">
        <f t="shared" si="158"/>
        <v>26424950.840997446</v>
      </c>
      <c r="V97" s="74">
        <f t="shared" si="158"/>
        <v>26729735.758193534</v>
      </c>
      <c r="W97" s="74">
        <f t="shared" si="158"/>
        <v>15880309.643323105</v>
      </c>
      <c r="X97" s="74">
        <f t="shared" si="158"/>
        <v>25691227.970658515</v>
      </c>
      <c r="Y97" s="74">
        <f t="shared" si="158"/>
        <v>27548649.154771768</v>
      </c>
      <c r="Z97" s="74">
        <f t="shared" si="158"/>
        <v>24756371.591088861</v>
      </c>
      <c r="AA97" s="74">
        <f t="shared" si="158"/>
        <v>26344199.999774635</v>
      </c>
      <c r="AB97" s="74">
        <f t="shared" si="158"/>
        <v>29627679.999822587</v>
      </c>
      <c r="AC97" s="74">
        <f t="shared" si="158"/>
        <v>31078519.99979775</v>
      </c>
      <c r="AD97" s="74">
        <f t="shared" si="158"/>
        <v>29989901.166028447</v>
      </c>
      <c r="AE97" s="74">
        <f t="shared" si="158"/>
        <v>31556382.30963818</v>
      </c>
      <c r="AF97" s="74">
        <f t="shared" si="158"/>
        <v>32978780.574109625</v>
      </c>
      <c r="AG97" s="74">
        <f t="shared" ref="AG97" si="159">AG$82*AG89</f>
        <v>31158535.735901326</v>
      </c>
      <c r="AH97" s="74">
        <f>AH94</f>
        <v>32155608.879450168</v>
      </c>
      <c r="AI97" s="74">
        <f t="shared" ref="AI97:BL97" si="160">AH97*(1+AI$86)</f>
        <v>33184588.363592576</v>
      </c>
      <c r="AJ97" s="74">
        <f t="shared" si="160"/>
        <v>34246495.19122754</v>
      </c>
      <c r="AK97" s="74">
        <f t="shared" si="160"/>
        <v>35342383.037346825</v>
      </c>
      <c r="AL97" s="74">
        <f t="shared" si="160"/>
        <v>36473339.294541925</v>
      </c>
      <c r="AM97" s="74">
        <f t="shared" si="160"/>
        <v>37640486.151967265</v>
      </c>
      <c r="AN97" s="74">
        <f t="shared" si="160"/>
        <v>38844981.708830215</v>
      </c>
      <c r="AO97" s="74">
        <f t="shared" si="160"/>
        <v>40088021.123512782</v>
      </c>
      <c r="AP97" s="74">
        <f t="shared" si="160"/>
        <v>41370837.799465194</v>
      </c>
      <c r="AQ97" s="74">
        <f t="shared" si="160"/>
        <v>42694704.609048083</v>
      </c>
      <c r="AR97" s="74">
        <f t="shared" si="160"/>
        <v>44060935.156537622</v>
      </c>
      <c r="AS97" s="74">
        <f t="shared" si="160"/>
        <v>45470885.081546828</v>
      </c>
      <c r="AT97" s="74">
        <f t="shared" si="160"/>
        <v>46925953.404156327</v>
      </c>
      <c r="AU97" s="74">
        <f t="shared" si="160"/>
        <v>48427583.913089328</v>
      </c>
      <c r="AV97" s="74">
        <f t="shared" si="160"/>
        <v>49977266.598308191</v>
      </c>
      <c r="AW97" s="74">
        <f t="shared" si="160"/>
        <v>51576539.129454054</v>
      </c>
      <c r="AX97" s="74">
        <f t="shared" si="160"/>
        <v>53226988.381596588</v>
      </c>
      <c r="AY97" s="74">
        <f t="shared" si="160"/>
        <v>54930252.009807684</v>
      </c>
      <c r="AZ97" s="74">
        <f t="shared" si="160"/>
        <v>56688020.074121527</v>
      </c>
      <c r="BA97" s="74">
        <f t="shared" si="160"/>
        <v>58502036.71649342</v>
      </c>
      <c r="BB97" s="74">
        <f t="shared" si="160"/>
        <v>60374101.891421214</v>
      </c>
      <c r="BC97" s="74">
        <f t="shared" si="160"/>
        <v>62306073.151946694</v>
      </c>
      <c r="BD97" s="74">
        <f t="shared" si="160"/>
        <v>64299867.49280899</v>
      </c>
      <c r="BE97" s="74">
        <f t="shared" si="160"/>
        <v>66357463.252578877</v>
      </c>
      <c r="BF97" s="74">
        <f t="shared" si="160"/>
        <v>68480902.076661408</v>
      </c>
      <c r="BG97" s="74">
        <f t="shared" si="160"/>
        <v>70672290.943114579</v>
      </c>
      <c r="BH97" s="74">
        <f t="shared" si="160"/>
        <v>72933804.253294244</v>
      </c>
      <c r="BI97" s="74">
        <f t="shared" si="160"/>
        <v>75267685.989399657</v>
      </c>
      <c r="BJ97" s="74">
        <f t="shared" si="160"/>
        <v>77676251.941060454</v>
      </c>
      <c r="BK97" s="74">
        <f t="shared" si="160"/>
        <v>80161892.003174394</v>
      </c>
      <c r="BL97" s="74">
        <f t="shared" si="160"/>
        <v>82727072.547275975</v>
      </c>
      <c r="BM97" s="74">
        <f t="shared" ref="BM97:BM98" si="161">BL97*(1+BM$86)</f>
        <v>85374338.868788809</v>
      </c>
      <c r="BN97" s="74">
        <f t="shared" ref="BN97:BN98" si="162">BM97*(1+BN$86)</f>
        <v>88106317.712590054</v>
      </c>
      <c r="BO97" s="74">
        <f t="shared" ref="BO97:BO98" si="163">BN97*(1+BO$86)</f>
        <v>90925719.879392937</v>
      </c>
      <c r="BP97" s="74">
        <f t="shared" ref="BP97:BP98" si="164">BO97*(1+BP$86)</f>
        <v>93835342.915533513</v>
      </c>
      <c r="BQ97" s="74">
        <f t="shared" ref="BQ97:BQ98" si="165">BP97*(1+BQ$86)</f>
        <v>96838073.888830587</v>
      </c>
      <c r="BR97" s="74">
        <f t="shared" ref="BR97:BR98" si="166">BQ97*(1+BR$86)</f>
        <v>99936892.253273174</v>
      </c>
      <c r="BS97" s="74">
        <f t="shared" ref="BS97:BS98" si="167">BR97*(1+BS$86)</f>
        <v>103134872.80537792</v>
      </c>
      <c r="BT97" s="74">
        <f t="shared" ref="BT97:BT98" si="168">BS97*(1+BT$86)</f>
        <v>106435188.73515001</v>
      </c>
      <c r="BU97" s="74">
        <f t="shared" ref="BU97:BU98" si="169">BT97*(1+BU$86)</f>
        <v>109841114.77467482</v>
      </c>
      <c r="BV97" s="74">
        <f t="shared" ref="BV97:BV98" si="170">BU97*(1+BV$86)</f>
        <v>113356030.44746442</v>
      </c>
      <c r="BW97" s="74">
        <f t="shared" ref="BW97:BW98" si="171">BV97*(1+BW$86)</f>
        <v>116983423.42178328</v>
      </c>
      <c r="BX97" s="74">
        <f t="shared" ref="BX97:BX98" si="172">BW97*(1+BX$86)</f>
        <v>120726892.97128035</v>
      </c>
      <c r="BY97" s="74">
        <f t="shared" ref="BY97:BY98" si="173">BX97*(1+BY$86)</f>
        <v>124590153.54636133</v>
      </c>
      <c r="BZ97" s="74">
        <f t="shared" ref="BZ97:BZ98" si="174">BY97*(1+BZ$86)</f>
        <v>128577038.45984489</v>
      </c>
      <c r="CA97" s="74">
        <f t="shared" ref="CA97:CA98" si="175">BZ97*(1+CA$86)</f>
        <v>132691503.69055992</v>
      </c>
      <c r="CB97" s="74">
        <f t="shared" ref="CB97:CB98" si="176">CA97*(1+CB$86)</f>
        <v>136937631.80865785</v>
      </c>
      <c r="CC97" s="74">
        <f t="shared" ref="CC97:CC98" si="177">CB97*(1+CC$86)</f>
        <v>141319636.02653491</v>
      </c>
      <c r="CD97" s="74">
        <f t="shared" ref="CD97:CD98" si="178">CC97*(1+CD$86)</f>
        <v>145841864.37938404</v>
      </c>
      <c r="CE97" s="74">
        <f t="shared" ref="CE97:CE98" si="179">CD97*(1+CE$86)</f>
        <v>150508804.03952435</v>
      </c>
      <c r="CF97" s="74">
        <f t="shared" ref="CF97:CF98" si="180">CE97*(1+CF$86)</f>
        <v>155325085.76878914</v>
      </c>
      <c r="CG97" s="74">
        <f t="shared" ref="CG97:CG98" si="181">CF97*(1+CG$86)</f>
        <v>160295488.51339039</v>
      </c>
      <c r="CH97" s="74">
        <f t="shared" ref="CH97:CH98" si="182">CG97*(1+CH$86)</f>
        <v>165424944.14581889</v>
      </c>
      <c r="CI97" s="74">
        <f t="shared" ref="CI97:CI98" si="183">CH97*(1+CI$86)</f>
        <v>170718542.3584851</v>
      </c>
      <c r="CJ97" s="74">
        <f t="shared" ref="CJ97:CJ98" si="184">CI97*(1+CJ$86)</f>
        <v>176181535.71395662</v>
      </c>
      <c r="CK97" s="74">
        <f t="shared" ref="CK97:CK98" si="185">CJ97*(1+CK$86)</f>
        <v>181819344.85680324</v>
      </c>
      <c r="CL97" s="74">
        <f t="shared" ref="CL97:CL98" si="186">CK97*(1+CL$86)</f>
        <v>187637563.89222094</v>
      </c>
      <c r="CM97" s="74">
        <f t="shared" ref="CM97:CM98" si="187">CL97*(1+CM$86)</f>
        <v>193641965.93677202</v>
      </c>
      <c r="CN97" s="74">
        <f t="shared" ref="CN97:CN98" si="188">CM97*(1+CN$86)</f>
        <v>199838508.84674874</v>
      </c>
      <c r="CO97" s="74">
        <f t="shared" ref="CO97:CO98" si="189">CN97*(1+CO$86)</f>
        <v>206233341.1298447</v>
      </c>
      <c r="CP97" s="74">
        <f t="shared" ref="CP97:CP98" si="190">CO97*(1+CP$86)</f>
        <v>212832808.04599974</v>
      </c>
      <c r="CQ97" s="74">
        <f t="shared" ref="CQ97:CQ98" si="191">CP97*(1+CQ$86)</f>
        <v>219643457.90347174</v>
      </c>
      <c r="CR97" s="74">
        <f t="shared" ref="CR97:CR98" si="192">CQ97*(1+CR$86)</f>
        <v>226672048.55638283</v>
      </c>
      <c r="CS97" s="74">
        <f t="shared" ref="CS97:CS98" si="193">CR97*(1+CS$86)</f>
        <v>233925554.11018708</v>
      </c>
      <c r="CT97" s="74">
        <f t="shared" ref="CT97:CT98" si="194">CS97*(1+CT$86)</f>
        <v>241411171.84171307</v>
      </c>
      <c r="CU97" s="74">
        <f t="shared" ref="CU97:CU98" si="195">CT97*(1+CU$86)</f>
        <v>249136329.34064791</v>
      </c>
      <c r="CV97" s="74">
        <f t="shared" ref="CV97:CV98" si="196">CU97*(1+CV$86)</f>
        <v>257108691.87954864</v>
      </c>
      <c r="CW97" s="74">
        <f t="shared" ref="CW97:CW98" si="197">CV97*(1+CW$86)</f>
        <v>265336170.01969421</v>
      </c>
      <c r="CX97" s="74">
        <f t="shared" ref="CX97:CX98" si="198">CW97*(1+CX$86)</f>
        <v>273826927.46032441</v>
      </c>
      <c r="CY97" s="74">
        <f t="shared" ref="CY97:CY98" si="199">CX97*(1+CY$86)</f>
        <v>282589389.13905478</v>
      </c>
      <c r="CZ97" s="74">
        <f t="shared" ref="CZ97:CZ98" si="200">CY97*(1+CZ$86)</f>
        <v>291632249.59150451</v>
      </c>
      <c r="DA97" s="74">
        <f t="shared" ref="DA97:DA98" si="201">CZ97*(1+DA$86)</f>
        <v>300964481.57843268</v>
      </c>
      <c r="DB97" s="74">
        <f t="shared" ref="DB97:DB98" si="202">DA97*(1+DB$86)</f>
        <v>310595344.9889425</v>
      </c>
      <c r="DC97" s="74">
        <f t="shared" ref="DC97:DC98" si="203">DB97*(1+DC$86)</f>
        <v>320534396.02858865</v>
      </c>
      <c r="DD97" s="74">
        <f t="shared" ref="DD97:DD98" si="204">DC97*(1+DD$86)</f>
        <v>330791496.70150352</v>
      </c>
      <c r="DE97" s="74">
        <f t="shared" ref="DE97:DE98" si="205">DD97*(1+DE$86)</f>
        <v>341376824.59595162</v>
      </c>
      <c r="DF97" s="74">
        <f t="shared" ref="DF97:DF98" si="206">DE97*(1+DF$86)</f>
        <v>352300882.98302209</v>
      </c>
      <c r="DG97" s="74">
        <f t="shared" ref="DG97:DG98" si="207">DF97*(1+DG$86)</f>
        <v>363574511.23847884</v>
      </c>
      <c r="DH97" s="74">
        <f t="shared" ref="DH97:DH98" si="208">DG97*(1+DH$86)</f>
        <v>375208895.5981102</v>
      </c>
      <c r="DI97" s="74">
        <f t="shared" ref="DI97:DI98" si="209">DH97*(1+DI$86)</f>
        <v>387215580.25724971</v>
      </c>
      <c r="DJ97" s="74">
        <f t="shared" ref="DJ97:DJ98" si="210">DI97*(1+DJ$86)</f>
        <v>399606478.82548171</v>
      </c>
    </row>
    <row r="98" spans="2:114" x14ac:dyDescent="0.2">
      <c r="B98" s="236" t="str">
        <f>B90</f>
        <v>Chemical Manufacture</v>
      </c>
      <c r="C98" s="65" t="s">
        <v>2</v>
      </c>
      <c r="D98" s="74">
        <f t="shared" ref="D98:AF98" si="211">D$82*D90</f>
        <v>1383629.4448707313</v>
      </c>
      <c r="E98" s="74">
        <f t="shared" si="211"/>
        <v>1424838.3892401943</v>
      </c>
      <c r="F98" s="74">
        <f t="shared" si="211"/>
        <v>1446331.5239875633</v>
      </c>
      <c r="G98" s="74">
        <f t="shared" si="211"/>
        <v>1472031.9474353341</v>
      </c>
      <c r="H98" s="74">
        <f t="shared" si="211"/>
        <v>1493999.999955656</v>
      </c>
      <c r="I98" s="74">
        <f t="shared" si="211"/>
        <v>1613519.999955656</v>
      </c>
      <c r="J98" s="74">
        <f t="shared" si="211"/>
        <v>1540479.999955656</v>
      </c>
      <c r="K98" s="74">
        <f t="shared" si="211"/>
        <v>1706479.999955656</v>
      </c>
      <c r="L98" s="74">
        <f t="shared" si="211"/>
        <v>1666639.999955656</v>
      </c>
      <c r="M98" s="74">
        <f t="shared" si="211"/>
        <v>1706479.999955656</v>
      </c>
      <c r="N98" s="74">
        <f t="shared" si="211"/>
        <v>1679919.999955656</v>
      </c>
      <c r="O98" s="74">
        <f t="shared" si="211"/>
        <v>1752959.9999559571</v>
      </c>
      <c r="P98" s="74">
        <f t="shared" si="211"/>
        <v>1746319.9999562583</v>
      </c>
      <c r="Q98" s="74">
        <f t="shared" si="211"/>
        <v>1885759.9999565594</v>
      </c>
      <c r="R98" s="74">
        <f t="shared" si="211"/>
        <v>1918959.9999568607</v>
      </c>
      <c r="S98" s="74">
        <f t="shared" si="211"/>
        <v>2065039.9999571615</v>
      </c>
      <c r="T98" s="74">
        <f t="shared" si="211"/>
        <v>1932233.29920201</v>
      </c>
      <c r="U98" s="74">
        <f t="shared" si="211"/>
        <v>2297821.8122606473</v>
      </c>
      <c r="V98" s="74">
        <f t="shared" si="211"/>
        <v>2324324.8485385682</v>
      </c>
      <c r="W98" s="74">
        <f t="shared" si="211"/>
        <v>1380896.4907237482</v>
      </c>
      <c r="X98" s="74">
        <f t="shared" si="211"/>
        <v>2234019.8235355229</v>
      </c>
      <c r="Y98" s="74">
        <f t="shared" si="211"/>
        <v>2395534.7091105883</v>
      </c>
      <c r="Z98" s="74">
        <f t="shared" si="211"/>
        <v>2152727.9644425097</v>
      </c>
      <c r="AA98" s="74">
        <f t="shared" si="211"/>
        <v>2290799.9999804031</v>
      </c>
      <c r="AB98" s="74">
        <f t="shared" si="211"/>
        <v>2576319.9999845726</v>
      </c>
      <c r="AC98" s="74">
        <f t="shared" si="211"/>
        <v>2702479.9999824129</v>
      </c>
      <c r="AD98" s="74">
        <f t="shared" si="211"/>
        <v>2607817.492698126</v>
      </c>
      <c r="AE98" s="74">
        <f t="shared" si="211"/>
        <v>2744033.2443163632</v>
      </c>
      <c r="AF98" s="74">
        <f t="shared" si="211"/>
        <v>2867720.0499225762</v>
      </c>
      <c r="AG98" s="74">
        <f t="shared" ref="AG98" si="212">AG$82*AG90</f>
        <v>2709437.890078376</v>
      </c>
      <c r="AH98" s="74">
        <f>AH95</f>
        <v>2796139.9025608841</v>
      </c>
      <c r="AI98" s="74">
        <f t="shared" ref="AI98:BL98" si="213">AH98*(1+AI$86)</f>
        <v>2885616.3794428324</v>
      </c>
      <c r="AJ98" s="74">
        <f t="shared" si="213"/>
        <v>2977956.1035850029</v>
      </c>
      <c r="AK98" s="74">
        <f t="shared" si="213"/>
        <v>3073250.6988997231</v>
      </c>
      <c r="AL98" s="74">
        <f t="shared" si="213"/>
        <v>3171594.7212645141</v>
      </c>
      <c r="AM98" s="74">
        <f t="shared" si="213"/>
        <v>3273085.7523449785</v>
      </c>
      <c r="AN98" s="74">
        <f t="shared" si="213"/>
        <v>3377824.4964200179</v>
      </c>
      <c r="AO98" s="74">
        <f t="shared" si="213"/>
        <v>3485914.8803054588</v>
      </c>
      <c r="AP98" s="74">
        <f t="shared" si="213"/>
        <v>3597464.1564752334</v>
      </c>
      <c r="AQ98" s="74">
        <f t="shared" si="213"/>
        <v>3712583.009482441</v>
      </c>
      <c r="AR98" s="74">
        <f t="shared" si="213"/>
        <v>3831385.6657858794</v>
      </c>
      <c r="AS98" s="74">
        <f t="shared" si="213"/>
        <v>3953990.0070910277</v>
      </c>
      <c r="AT98" s="74">
        <f t="shared" si="213"/>
        <v>4080517.6873179409</v>
      </c>
      <c r="AU98" s="74">
        <f t="shared" si="213"/>
        <v>4211094.2533121156</v>
      </c>
      <c r="AV98" s="74">
        <f t="shared" si="213"/>
        <v>4345849.2694181036</v>
      </c>
      <c r="AW98" s="74">
        <f t="shared" si="213"/>
        <v>4484916.446039483</v>
      </c>
      <c r="AX98" s="74">
        <f t="shared" si="213"/>
        <v>4628433.7723127464</v>
      </c>
      <c r="AY98" s="74">
        <f t="shared" si="213"/>
        <v>4776543.653026754</v>
      </c>
      <c r="AZ98" s="74">
        <f t="shared" si="213"/>
        <v>4929393.0499236099</v>
      </c>
      <c r="BA98" s="74">
        <f t="shared" si="213"/>
        <v>5087133.6275211656</v>
      </c>
      <c r="BB98" s="74">
        <f t="shared" si="213"/>
        <v>5249921.9036018429</v>
      </c>
      <c r="BC98" s="74">
        <f t="shared" si="213"/>
        <v>5417919.4045171021</v>
      </c>
      <c r="BD98" s="74">
        <f t="shared" si="213"/>
        <v>5591292.8254616493</v>
      </c>
      <c r="BE98" s="74">
        <f t="shared" si="213"/>
        <v>5770214.1958764223</v>
      </c>
      <c r="BF98" s="74">
        <f t="shared" si="213"/>
        <v>5954861.0501444684</v>
      </c>
      <c r="BG98" s="74">
        <f t="shared" si="213"/>
        <v>6145416.6037490917</v>
      </c>
      <c r="BH98" s="74">
        <f t="shared" si="213"/>
        <v>6342069.9350690627</v>
      </c>
      <c r="BI98" s="74">
        <f t="shared" si="213"/>
        <v>6545016.172991273</v>
      </c>
      <c r="BJ98" s="74">
        <f t="shared" si="213"/>
        <v>6754456.6905269939</v>
      </c>
      <c r="BK98" s="74">
        <f t="shared" si="213"/>
        <v>6970599.3046238581</v>
      </c>
      <c r="BL98" s="74">
        <f t="shared" si="213"/>
        <v>7193658.482371822</v>
      </c>
      <c r="BM98" s="74">
        <f t="shared" si="161"/>
        <v>7423855.5538077205</v>
      </c>
      <c r="BN98" s="74">
        <f t="shared" si="162"/>
        <v>7661418.9315295676</v>
      </c>
      <c r="BO98" s="74">
        <f t="shared" si="163"/>
        <v>7906584.3373385137</v>
      </c>
      <c r="BP98" s="74">
        <f t="shared" si="164"/>
        <v>8159595.0361333461</v>
      </c>
      <c r="BQ98" s="74">
        <f t="shared" si="165"/>
        <v>8420702.077289613</v>
      </c>
      <c r="BR98" s="74">
        <f t="shared" si="166"/>
        <v>8690164.5437628813</v>
      </c>
      <c r="BS98" s="74">
        <f t="shared" si="167"/>
        <v>8968249.8091632929</v>
      </c>
      <c r="BT98" s="74">
        <f t="shared" si="168"/>
        <v>9255233.8030565176</v>
      </c>
      <c r="BU98" s="74">
        <f t="shared" si="169"/>
        <v>9551401.2847543266</v>
      </c>
      <c r="BV98" s="74">
        <f t="shared" si="170"/>
        <v>9857046.1258664653</v>
      </c>
      <c r="BW98" s="74">
        <f t="shared" si="171"/>
        <v>10172471.601894192</v>
      </c>
      <c r="BX98" s="74">
        <f t="shared" si="172"/>
        <v>10497990.693154806</v>
      </c>
      <c r="BY98" s="74">
        <f t="shared" si="173"/>
        <v>10833926.39533576</v>
      </c>
      <c r="BZ98" s="74">
        <f t="shared" si="174"/>
        <v>11180612.039986504</v>
      </c>
      <c r="CA98" s="74">
        <f t="shared" si="175"/>
        <v>11538391.625266073</v>
      </c>
      <c r="CB98" s="74">
        <f t="shared" si="176"/>
        <v>11907620.157274587</v>
      </c>
      <c r="CC98" s="74">
        <f t="shared" si="177"/>
        <v>12288664.002307374</v>
      </c>
      <c r="CD98" s="74">
        <f t="shared" si="178"/>
        <v>12681901.250381211</v>
      </c>
      <c r="CE98" s="74">
        <f t="shared" si="179"/>
        <v>13087722.090393409</v>
      </c>
      <c r="CF98" s="74">
        <f t="shared" si="180"/>
        <v>13506529.197285999</v>
      </c>
      <c r="CG98" s="74">
        <f t="shared" si="181"/>
        <v>13938738.131599151</v>
      </c>
      <c r="CH98" s="74">
        <f t="shared" si="182"/>
        <v>14384777.751810323</v>
      </c>
      <c r="CI98" s="74">
        <f t="shared" si="183"/>
        <v>14845090.639868254</v>
      </c>
      <c r="CJ98" s="74">
        <f t="shared" si="184"/>
        <v>15320133.540344039</v>
      </c>
      <c r="CK98" s="74">
        <f t="shared" si="185"/>
        <v>15810377.813635049</v>
      </c>
      <c r="CL98" s="74">
        <f t="shared" si="186"/>
        <v>16316309.903671371</v>
      </c>
      <c r="CM98" s="74">
        <f t="shared" si="187"/>
        <v>16838431.820588857</v>
      </c>
      <c r="CN98" s="74">
        <f t="shared" si="188"/>
        <v>17377261.638847701</v>
      </c>
      <c r="CO98" s="74">
        <f t="shared" si="189"/>
        <v>17933334.01129083</v>
      </c>
      <c r="CP98" s="74">
        <f t="shared" si="190"/>
        <v>18507200.699652135</v>
      </c>
      <c r="CQ98" s="74">
        <f t="shared" si="191"/>
        <v>19099431.122041006</v>
      </c>
      <c r="CR98" s="74">
        <f t="shared" si="192"/>
        <v>19710612.91794632</v>
      </c>
      <c r="CS98" s="74">
        <f t="shared" si="193"/>
        <v>20341352.531320602</v>
      </c>
      <c r="CT98" s="74">
        <f t="shared" si="194"/>
        <v>20992275.812322862</v>
      </c>
      <c r="CU98" s="74">
        <f t="shared" si="195"/>
        <v>21664028.638317194</v>
      </c>
      <c r="CV98" s="74">
        <f t="shared" si="196"/>
        <v>22357277.554743346</v>
      </c>
      <c r="CW98" s="74">
        <f t="shared" si="197"/>
        <v>23072710.436495133</v>
      </c>
      <c r="CX98" s="74">
        <f t="shared" si="198"/>
        <v>23811037.170462977</v>
      </c>
      <c r="CY98" s="74">
        <f t="shared" si="199"/>
        <v>24572990.359917793</v>
      </c>
      <c r="CZ98" s="74">
        <f t="shared" si="200"/>
        <v>25359326.051435165</v>
      </c>
      <c r="DA98" s="74">
        <f t="shared" si="201"/>
        <v>26170824.485081092</v>
      </c>
      <c r="DB98" s="74">
        <f t="shared" si="202"/>
        <v>27008290.868603688</v>
      </c>
      <c r="DC98" s="74">
        <f t="shared" si="203"/>
        <v>27872556.176399007</v>
      </c>
      <c r="DD98" s="74">
        <f t="shared" si="204"/>
        <v>28764477.974043775</v>
      </c>
      <c r="DE98" s="74">
        <f t="shared" si="205"/>
        <v>29684941.269213177</v>
      </c>
      <c r="DF98" s="74">
        <f t="shared" si="206"/>
        <v>30634859.389828</v>
      </c>
      <c r="DG98" s="74">
        <f t="shared" si="207"/>
        <v>31615174.890302498</v>
      </c>
      <c r="DH98" s="74">
        <f t="shared" si="208"/>
        <v>32626860.486792177</v>
      </c>
      <c r="DI98" s="74">
        <f t="shared" si="209"/>
        <v>33670920.022369526</v>
      </c>
      <c r="DJ98" s="74">
        <f t="shared" si="210"/>
        <v>34748389.463085353</v>
      </c>
    </row>
    <row r="99" spans="2:114" x14ac:dyDescent="0.2">
      <c r="B99" s="65"/>
      <c r="C99" s="65"/>
      <c r="D99" s="65"/>
      <c r="E99" s="65"/>
      <c r="F99" s="65"/>
      <c r="G99" s="65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</row>
    <row r="100" spans="2:114" x14ac:dyDescent="0.2">
      <c r="B100" s="64" t="s">
        <v>454</v>
      </c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</row>
    <row r="101" spans="2:114" ht="16" thickBot="1" x14ac:dyDescent="0.25">
      <c r="B101" s="65" t="s">
        <v>455</v>
      </c>
      <c r="C101" s="65" t="s">
        <v>2</v>
      </c>
      <c r="D101" s="65"/>
      <c r="E101" s="65"/>
      <c r="F101" s="65"/>
      <c r="G101" s="65"/>
      <c r="H101" s="74">
        <f t="shared" ref="H101:AF101" si="214">SUM(H97:H98)</f>
        <v>18674999.999445699</v>
      </c>
      <c r="I101" s="74">
        <f t="shared" si="214"/>
        <v>20168999.999445699</v>
      </c>
      <c r="J101" s="74">
        <f t="shared" si="214"/>
        <v>19255999.999445699</v>
      </c>
      <c r="K101" s="74">
        <f t="shared" si="214"/>
        <v>21330999.999445699</v>
      </c>
      <c r="L101" s="74">
        <f t="shared" si="214"/>
        <v>20832999.999445699</v>
      </c>
      <c r="M101" s="74">
        <f t="shared" si="214"/>
        <v>21330999.999445699</v>
      </c>
      <c r="N101" s="74">
        <f t="shared" si="214"/>
        <v>20998999.999445699</v>
      </c>
      <c r="O101" s="74">
        <f t="shared" si="214"/>
        <v>21911999.999449462</v>
      </c>
      <c r="P101" s="74">
        <f t="shared" si="214"/>
        <v>21828999.999453228</v>
      </c>
      <c r="Q101" s="74">
        <f t="shared" si="214"/>
        <v>23571999.999456991</v>
      </c>
      <c r="R101" s="74">
        <f t="shared" si="214"/>
        <v>23986999.999460757</v>
      </c>
      <c r="S101" s="74">
        <f t="shared" si="214"/>
        <v>25812999.999464523</v>
      </c>
      <c r="T101" s="74">
        <f t="shared" si="214"/>
        <v>24152916.240025125</v>
      </c>
      <c r="U101" s="74">
        <f t="shared" si="214"/>
        <v>28722772.653258093</v>
      </c>
      <c r="V101" s="74">
        <f t="shared" si="214"/>
        <v>29054060.6067321</v>
      </c>
      <c r="W101" s="74">
        <f t="shared" si="214"/>
        <v>17261206.134046853</v>
      </c>
      <c r="X101" s="74">
        <f t="shared" si="214"/>
        <v>27925247.794194039</v>
      </c>
      <c r="Y101" s="74">
        <f t="shared" si="214"/>
        <v>29944183.863882355</v>
      </c>
      <c r="Z101" s="74">
        <f t="shared" si="214"/>
        <v>26909099.555531371</v>
      </c>
      <c r="AA101" s="74">
        <f t="shared" si="214"/>
        <v>28634999.99975504</v>
      </c>
      <c r="AB101" s="74">
        <f t="shared" si="214"/>
        <v>32203999.99980716</v>
      </c>
      <c r="AC101" s="74">
        <f t="shared" si="214"/>
        <v>33780999.999780163</v>
      </c>
      <c r="AD101" s="74">
        <f t="shared" si="214"/>
        <v>32597718.658726573</v>
      </c>
      <c r="AE101" s="74">
        <f t="shared" si="214"/>
        <v>34300415.553954542</v>
      </c>
      <c r="AF101" s="74">
        <f t="shared" si="214"/>
        <v>35846500.624032199</v>
      </c>
      <c r="AG101" s="74">
        <f t="shared" ref="AG101" si="215">SUM(AG97:AG98)</f>
        <v>33867973.625979699</v>
      </c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5"/>
      <c r="CF101" s="65"/>
      <c r="CG101" s="65"/>
      <c r="CH101" s="65"/>
      <c r="CI101" s="65"/>
      <c r="CJ101" s="65"/>
      <c r="CK101" s="65"/>
      <c r="CL101" s="65"/>
      <c r="CM101" s="65"/>
      <c r="CN101" s="65"/>
      <c r="CO101" s="65"/>
      <c r="CP101" s="65"/>
      <c r="CQ101" s="65"/>
      <c r="CR101" s="65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65"/>
      <c r="DH101" s="65"/>
      <c r="DI101" s="65"/>
      <c r="DJ101" s="65"/>
    </row>
    <row r="102" spans="2:114" ht="16" thickBot="1" x14ac:dyDescent="0.25">
      <c r="B102" s="75" t="s">
        <v>453</v>
      </c>
      <c r="C102" s="378">
        <f>(CORREL(H101:AG101,H83:AG83))^2</f>
        <v>0.83241045986660256</v>
      </c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  <c r="BM102" s="65"/>
      <c r="BN102" s="65"/>
      <c r="BO102" s="65"/>
      <c r="BP102" s="65"/>
      <c r="BQ102" s="65"/>
      <c r="BR102" s="65"/>
      <c r="BS102" s="65"/>
      <c r="BT102" s="65"/>
      <c r="BU102" s="65"/>
      <c r="BV102" s="65"/>
      <c r="BW102" s="65"/>
      <c r="BX102" s="65"/>
      <c r="BY102" s="65"/>
      <c r="BZ102" s="65"/>
      <c r="CA102" s="65"/>
      <c r="CB102" s="65"/>
      <c r="CC102" s="65"/>
      <c r="CD102" s="65"/>
      <c r="CE102" s="65"/>
      <c r="CF102" s="65"/>
      <c r="CG102" s="65"/>
      <c r="CH102" s="65"/>
      <c r="CI102" s="65"/>
      <c r="CJ102" s="65"/>
      <c r="CK102" s="65"/>
      <c r="CL102" s="65"/>
      <c r="CM102" s="65"/>
      <c r="CN102" s="65"/>
      <c r="CO102" s="65"/>
      <c r="CP102" s="65"/>
      <c r="CQ102" s="65"/>
      <c r="CR102" s="65"/>
      <c r="CS102" s="65"/>
      <c r="CT102" s="65"/>
      <c r="CU102" s="65"/>
      <c r="CV102" s="65"/>
      <c r="CW102" s="65"/>
      <c r="CX102" s="65"/>
      <c r="CY102" s="65"/>
      <c r="CZ102" s="65"/>
      <c r="DA102" s="65"/>
      <c r="DB102" s="65"/>
      <c r="DC102" s="65"/>
      <c r="DD102" s="65"/>
      <c r="DE102" s="65"/>
      <c r="DF102" s="65"/>
      <c r="DG102" s="65"/>
      <c r="DH102" s="65"/>
      <c r="DI102" s="65"/>
      <c r="DJ102" s="65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DK98"/>
  <sheetViews>
    <sheetView zoomScale="80" zoomScaleNormal="80" workbookViewId="0">
      <pane xSplit="3" ySplit="2" topLeftCell="D3" activePane="bottomRight" state="frozen"/>
      <selection activeCell="B51" sqref="B51:B70"/>
      <selection pane="topRight" activeCell="B51" sqref="B51:B70"/>
      <selection pane="bottomLeft" activeCell="B51" sqref="B51:B70"/>
      <selection pane="bottomRight" activeCell="G103" sqref="G103"/>
    </sheetView>
  </sheetViews>
  <sheetFormatPr baseColWidth="10" defaultColWidth="11.5" defaultRowHeight="15" x14ac:dyDescent="0.2"/>
  <cols>
    <col min="1" max="1" width="5.6640625" style="9" bestFit="1" customWidth="1"/>
    <col min="2" max="2" width="54.33203125" style="2" bestFit="1" customWidth="1"/>
    <col min="3" max="3" width="14.5" style="5" bestFit="1" customWidth="1"/>
    <col min="4" max="32" width="8.6640625" bestFit="1" customWidth="1"/>
    <col min="33" max="33" width="8.1640625" bestFit="1" customWidth="1"/>
    <col min="34" max="97" width="6.5" bestFit="1" customWidth="1"/>
    <col min="98" max="114" width="6.6640625" bestFit="1" customWidth="1"/>
    <col min="115" max="115" width="44.1640625" style="390" bestFit="1" customWidth="1"/>
  </cols>
  <sheetData>
    <row r="1" spans="1:115" x14ac:dyDescent="0.2">
      <c r="A1" s="9" t="s">
        <v>62</v>
      </c>
    </row>
    <row r="2" spans="1:115" s="1" customFormat="1" x14ac:dyDescent="0.2">
      <c r="A2" s="9" t="s">
        <v>57</v>
      </c>
      <c r="B2" s="26" t="e">
        <f ca="1">MID(CELL("Dateiname",$B$2),FIND("]", CELL("Dateiname",$B$2))+1,31)&amp;" HI"</f>
        <v>#VALUE!</v>
      </c>
      <c r="C2" s="10" t="s">
        <v>1</v>
      </c>
      <c r="D2" s="11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s="9" t="s">
        <v>57</v>
      </c>
      <c r="B3" s="7" t="str">
        <f>'Data Non-Energy-Sector'!B93</f>
        <v>Alloys</v>
      </c>
      <c r="C3" s="8" t="s">
        <v>2</v>
      </c>
      <c r="D3" s="80">
        <f>D92</f>
        <v>3.5192716803940955</v>
      </c>
      <c r="E3" s="80">
        <f t="shared" ref="E3:BL3" si="51">E92</f>
        <v>3.6240868958367831</v>
      </c>
      <c r="F3" s="80">
        <f t="shared" si="51"/>
        <v>3.6787548423160352</v>
      </c>
      <c r="G3" s="80">
        <f t="shared" si="51"/>
        <v>3.7441240585821189</v>
      </c>
      <c r="H3" s="80">
        <f t="shared" si="51"/>
        <v>3.7999999619135933</v>
      </c>
      <c r="I3" s="80">
        <f t="shared" si="51"/>
        <v>3.9421052250714879</v>
      </c>
      <c r="J3" s="80">
        <f t="shared" si="51"/>
        <v>4.0842104882293837</v>
      </c>
      <c r="K3" s="80">
        <f t="shared" si="51"/>
        <v>4.2263157513872782</v>
      </c>
      <c r="L3" s="80">
        <f t="shared" si="51"/>
        <v>4.3684210145451727</v>
      </c>
      <c r="M3" s="80">
        <f t="shared" si="51"/>
        <v>4.5105262777030672</v>
      </c>
      <c r="N3" s="80">
        <f t="shared" si="51"/>
        <v>4.6526315408609618</v>
      </c>
      <c r="O3" s="80">
        <f t="shared" si="51"/>
        <v>4.7947368040188572</v>
      </c>
      <c r="P3" s="80">
        <f t="shared" si="51"/>
        <v>4.9368420671767517</v>
      </c>
      <c r="Q3" s="80">
        <f t="shared" si="51"/>
        <v>5.0789473303346462</v>
      </c>
      <c r="R3" s="80">
        <f t="shared" si="51"/>
        <v>5.2210525934925416</v>
      </c>
      <c r="S3" s="80">
        <f t="shared" si="51"/>
        <v>5.3631578566504361</v>
      </c>
      <c r="T3" s="80">
        <f t="shared" si="51"/>
        <v>5.5052630611161453</v>
      </c>
      <c r="U3" s="80">
        <f t="shared" si="51"/>
        <v>5.6473683121796805</v>
      </c>
      <c r="V3" s="80">
        <f t="shared" si="51"/>
        <v>5.7894735740138028</v>
      </c>
      <c r="W3" s="80">
        <f t="shared" si="51"/>
        <v>5.9315788251440544</v>
      </c>
      <c r="X3" s="80">
        <f t="shared" si="51"/>
        <v>6.0736839053951295</v>
      </c>
      <c r="Y3" s="80">
        <f t="shared" si="51"/>
        <v>6.2157893023030208</v>
      </c>
      <c r="Z3" s="80">
        <f t="shared" si="51"/>
        <v>6.357894496217555</v>
      </c>
      <c r="AA3" s="80">
        <f t="shared" si="51"/>
        <v>6.499999868411062</v>
      </c>
      <c r="AB3" s="80">
        <f t="shared" si="51"/>
        <v>7.2999998778679629</v>
      </c>
      <c r="AC3" s="80">
        <f t="shared" si="51"/>
        <v>8.0999998702084213</v>
      </c>
      <c r="AD3" s="80">
        <f t="shared" si="51"/>
        <v>8.0966156160433513</v>
      </c>
      <c r="AE3" s="80">
        <f t="shared" si="51"/>
        <v>8.0866332170047581</v>
      </c>
      <c r="AF3" s="80">
        <f t="shared" si="51"/>
        <v>9.7330345178914204</v>
      </c>
      <c r="AG3" s="80">
        <f t="shared" si="51"/>
        <v>11.387268543038344</v>
      </c>
      <c r="AH3" s="80">
        <f t="shared" si="51"/>
        <v>11.751661136415571</v>
      </c>
      <c r="AI3" s="80">
        <f t="shared" si="51"/>
        <v>12.127714292780869</v>
      </c>
      <c r="AJ3" s="80">
        <f t="shared" si="51"/>
        <v>12.515801150149857</v>
      </c>
      <c r="AK3" s="80">
        <f t="shared" si="51"/>
        <v>12.916306786954653</v>
      </c>
      <c r="AL3" s="80">
        <f t="shared" si="51"/>
        <v>13.329628604137202</v>
      </c>
      <c r="AM3" s="80">
        <f t="shared" si="51"/>
        <v>13.756176719469593</v>
      </c>
      <c r="AN3" s="80">
        <f t="shared" si="51"/>
        <v>14.196374374492621</v>
      </c>
      <c r="AO3" s="80">
        <f t="shared" si="51"/>
        <v>14.650658354476384</v>
      </c>
      <c r="AP3" s="80">
        <f t="shared" si="51"/>
        <v>15.119479421819628</v>
      </c>
      <c r="AQ3" s="80">
        <f t="shared" si="51"/>
        <v>15.603302763317856</v>
      </c>
      <c r="AR3" s="80">
        <f t="shared" si="51"/>
        <v>16.102608451744029</v>
      </c>
      <c r="AS3" s="80">
        <f t="shared" si="51"/>
        <v>16.617891922199838</v>
      </c>
      <c r="AT3" s="80">
        <f t="shared" si="51"/>
        <v>17.149664463710234</v>
      </c>
      <c r="AU3" s="80">
        <f t="shared" si="51"/>
        <v>17.698453726548962</v>
      </c>
      <c r="AV3" s="80">
        <f t="shared" si="51"/>
        <v>18.26480424579853</v>
      </c>
      <c r="AW3" s="80">
        <f t="shared" si="51"/>
        <v>18.849277981664084</v>
      </c>
      <c r="AX3" s="80">
        <f t="shared" si="51"/>
        <v>19.452454877077336</v>
      </c>
      <c r="AY3" s="80">
        <f t="shared" si="51"/>
        <v>20.074933433143812</v>
      </c>
      <c r="AZ3" s="80">
        <f t="shared" si="51"/>
        <v>20.717331303004414</v>
      </c>
      <c r="BA3" s="80">
        <f t="shared" si="51"/>
        <v>21.380285904700557</v>
      </c>
      <c r="BB3" s="80">
        <f t="shared" si="51"/>
        <v>22.064455053650974</v>
      </c>
      <c r="BC3" s="80">
        <f t="shared" si="51"/>
        <v>22.770517615367805</v>
      </c>
      <c r="BD3" s="80">
        <f t="shared" si="51"/>
        <v>23.499174179059576</v>
      </c>
      <c r="BE3" s="80">
        <f t="shared" si="51"/>
        <v>24.251147752789482</v>
      </c>
      <c r="BF3" s="80">
        <f t="shared" si="51"/>
        <v>25.027184480878745</v>
      </c>
      <c r="BG3" s="80">
        <f t="shared" si="51"/>
        <v>25.828054384266867</v>
      </c>
      <c r="BH3" s="80">
        <f t="shared" si="51"/>
        <v>26.654552124563409</v>
      </c>
      <c r="BI3" s="80">
        <f t="shared" si="51"/>
        <v>27.50749779254944</v>
      </c>
      <c r="BJ3" s="80">
        <f t="shared" si="51"/>
        <v>28.387737721911023</v>
      </c>
      <c r="BK3" s="80">
        <f t="shared" si="51"/>
        <v>29.296145329012177</v>
      </c>
      <c r="BL3" s="80">
        <f t="shared" si="51"/>
        <v>30.233621979540569</v>
      </c>
      <c r="BM3" s="80">
        <f t="shared" ref="BM3:DJ3" si="52">BM92</f>
        <v>31.201097882885868</v>
      </c>
      <c r="BN3" s="80">
        <f t="shared" si="52"/>
        <v>32.199533015138215</v>
      </c>
      <c r="BO3" s="80">
        <f t="shared" si="52"/>
        <v>33.229918071622642</v>
      </c>
      <c r="BP3" s="80">
        <f t="shared" si="52"/>
        <v>34.293275449914567</v>
      </c>
      <c r="BQ3" s="80">
        <f t="shared" si="52"/>
        <v>35.390660264311833</v>
      </c>
      <c r="BR3" s="80">
        <f t="shared" si="52"/>
        <v>36.523161392769815</v>
      </c>
      <c r="BS3" s="80">
        <f t="shared" si="52"/>
        <v>37.691902557338452</v>
      </c>
      <c r="BT3" s="80">
        <f t="shared" si="52"/>
        <v>38.898043439173286</v>
      </c>
      <c r="BU3" s="80">
        <f t="shared" si="52"/>
        <v>40.14278082922683</v>
      </c>
      <c r="BV3" s="80">
        <f t="shared" si="52"/>
        <v>41.427349815762092</v>
      </c>
      <c r="BW3" s="80">
        <f t="shared" si="52"/>
        <v>42.753025009866484</v>
      </c>
      <c r="BX3" s="80">
        <f t="shared" si="52"/>
        <v>44.12112181018221</v>
      </c>
      <c r="BY3" s="80">
        <f t="shared" si="52"/>
        <v>45.532997708108041</v>
      </c>
      <c r="BZ3" s="80">
        <f t="shared" si="52"/>
        <v>46.990053634767499</v>
      </c>
      <c r="CA3" s="80">
        <f t="shared" si="52"/>
        <v>48.493735351080062</v>
      </c>
      <c r="CB3" s="80">
        <f t="shared" si="52"/>
        <v>50.045534882314627</v>
      </c>
      <c r="CC3" s="80">
        <f t="shared" si="52"/>
        <v>51.6469919985487</v>
      </c>
      <c r="CD3" s="80">
        <f t="shared" si="52"/>
        <v>53.299695742502259</v>
      </c>
      <c r="CE3" s="80">
        <f t="shared" si="52"/>
        <v>55.005286006262331</v>
      </c>
      <c r="CF3" s="80">
        <f t="shared" si="52"/>
        <v>56.765455158462728</v>
      </c>
      <c r="CG3" s="80">
        <f t="shared" si="52"/>
        <v>58.58194972353354</v>
      </c>
      <c r="CH3" s="80">
        <f t="shared" si="52"/>
        <v>60.456572114686615</v>
      </c>
      <c r="CI3" s="80">
        <f t="shared" si="52"/>
        <v>62.391182422356586</v>
      </c>
      <c r="CJ3" s="80">
        <f t="shared" si="52"/>
        <v>64.387700259872005</v>
      </c>
      <c r="CK3" s="80">
        <f t="shared" si="52"/>
        <v>66.448106668187918</v>
      </c>
      <c r="CL3" s="80">
        <f t="shared" si="52"/>
        <v>68.574446081569931</v>
      </c>
      <c r="CM3" s="80">
        <f t="shared" si="52"/>
        <v>70.768828356180165</v>
      </c>
      <c r="CN3" s="80">
        <f t="shared" si="52"/>
        <v>73.033430863577934</v>
      </c>
      <c r="CO3" s="80">
        <f t="shared" si="52"/>
        <v>75.370500651212424</v>
      </c>
      <c r="CP3" s="80">
        <f t="shared" si="52"/>
        <v>77.782356672051222</v>
      </c>
      <c r="CQ3" s="80">
        <f t="shared" si="52"/>
        <v>80.271392085556869</v>
      </c>
      <c r="CR3" s="80">
        <f t="shared" si="52"/>
        <v>82.840076632294696</v>
      </c>
      <c r="CS3" s="80">
        <f t="shared" si="52"/>
        <v>85.490959084528129</v>
      </c>
      <c r="CT3" s="80">
        <f t="shared" si="52"/>
        <v>88.226669775233034</v>
      </c>
      <c r="CU3" s="80">
        <f t="shared" si="52"/>
        <v>91.049923208040497</v>
      </c>
      <c r="CV3" s="80">
        <f t="shared" si="52"/>
        <v>93.963520750697796</v>
      </c>
      <c r="CW3" s="80">
        <f t="shared" si="52"/>
        <v>96.970353414720122</v>
      </c>
      <c r="CX3" s="80">
        <f t="shared" si="52"/>
        <v>100.07340472399117</v>
      </c>
      <c r="CY3" s="80">
        <f t="shared" si="52"/>
        <v>103.2757536751589</v>
      </c>
      <c r="CZ3" s="80">
        <f t="shared" si="52"/>
        <v>106.58057779276399</v>
      </c>
      <c r="DA3" s="80">
        <f t="shared" si="52"/>
        <v>109.99115628213244</v>
      </c>
      <c r="DB3" s="80">
        <f t="shared" si="52"/>
        <v>113.51087328316068</v>
      </c>
      <c r="DC3" s="80">
        <f t="shared" si="52"/>
        <v>117.14322122822182</v>
      </c>
      <c r="DD3" s="80">
        <f t="shared" si="52"/>
        <v>120.89180430752492</v>
      </c>
      <c r="DE3" s="80">
        <f t="shared" si="52"/>
        <v>124.76034204536572</v>
      </c>
      <c r="DF3" s="80">
        <f t="shared" si="52"/>
        <v>128.75267299081742</v>
      </c>
      <c r="DG3" s="80">
        <f t="shared" si="52"/>
        <v>132.87275852652357</v>
      </c>
      <c r="DH3" s="80">
        <f t="shared" si="52"/>
        <v>137.12468679937231</v>
      </c>
      <c r="DI3" s="80">
        <f t="shared" si="52"/>
        <v>141.51267677695222</v>
      </c>
      <c r="DJ3" s="80">
        <f t="shared" si="52"/>
        <v>146.04108243381469</v>
      </c>
    </row>
    <row r="4" spans="1:115" x14ac:dyDescent="0.2">
      <c r="A4" s="9" t="s">
        <v>57</v>
      </c>
      <c r="B4" s="2" t="s">
        <v>0</v>
      </c>
      <c r="C4" s="8" t="s">
        <v>2</v>
      </c>
    </row>
    <row r="5" spans="1:115" x14ac:dyDescent="0.2">
      <c r="A5" s="9" t="s">
        <v>57</v>
      </c>
      <c r="B5" s="2" t="s">
        <v>0</v>
      </c>
      <c r="C5" s="8" t="s">
        <v>2</v>
      </c>
    </row>
    <row r="6" spans="1:115" x14ac:dyDescent="0.2">
      <c r="A6" s="9" t="s">
        <v>57</v>
      </c>
      <c r="B6" s="2" t="s">
        <v>0</v>
      </c>
      <c r="C6" s="8" t="s">
        <v>2</v>
      </c>
    </row>
    <row r="7" spans="1:115" x14ac:dyDescent="0.2">
      <c r="A7" s="9" t="s">
        <v>57</v>
      </c>
      <c r="B7" s="2" t="s">
        <v>0</v>
      </c>
      <c r="C7" s="8" t="s">
        <v>2</v>
      </c>
    </row>
    <row r="8" spans="1:115" x14ac:dyDescent="0.2">
      <c r="A8" s="9" t="s">
        <v>57</v>
      </c>
      <c r="B8" s="2" t="s">
        <v>0</v>
      </c>
      <c r="C8" s="8" t="s">
        <v>2</v>
      </c>
    </row>
    <row r="9" spans="1:115" x14ac:dyDescent="0.2">
      <c r="A9" s="9" t="s">
        <v>57</v>
      </c>
      <c r="B9" s="2" t="s">
        <v>0</v>
      </c>
      <c r="C9" s="8" t="s">
        <v>2</v>
      </c>
    </row>
    <row r="10" spans="1:115" x14ac:dyDescent="0.2">
      <c r="A10" s="9" t="s">
        <v>57</v>
      </c>
      <c r="B10" s="2" t="s">
        <v>0</v>
      </c>
      <c r="C10" s="8" t="s">
        <v>2</v>
      </c>
    </row>
    <row r="11" spans="1:115" x14ac:dyDescent="0.2">
      <c r="A11" s="9" t="s">
        <v>57</v>
      </c>
      <c r="B11" s="2" t="s">
        <v>0</v>
      </c>
      <c r="C11" s="8" t="s">
        <v>2</v>
      </c>
    </row>
    <row r="12" spans="1:115" x14ac:dyDescent="0.2">
      <c r="A12" s="9" t="s">
        <v>57</v>
      </c>
      <c r="B12" s="2" t="s">
        <v>0</v>
      </c>
      <c r="C12" s="8" t="s">
        <v>2</v>
      </c>
    </row>
    <row r="13" spans="1:115" x14ac:dyDescent="0.2">
      <c r="A13" s="9" t="s">
        <v>57</v>
      </c>
      <c r="B13" s="2" t="s">
        <v>0</v>
      </c>
      <c r="C13" s="8" t="s">
        <v>2</v>
      </c>
    </row>
    <row r="14" spans="1:115" x14ac:dyDescent="0.2">
      <c r="A14" s="9" t="s">
        <v>57</v>
      </c>
      <c r="B14" s="2" t="s">
        <v>0</v>
      </c>
      <c r="C14" s="8" t="s">
        <v>2</v>
      </c>
    </row>
    <row r="15" spans="1:115" x14ac:dyDescent="0.2">
      <c r="A15" s="9" t="s">
        <v>57</v>
      </c>
      <c r="B15" s="2" t="s">
        <v>0</v>
      </c>
      <c r="C15" s="8" t="s">
        <v>2</v>
      </c>
    </row>
    <row r="16" spans="1:115" x14ac:dyDescent="0.2">
      <c r="A16" s="9" t="s">
        <v>57</v>
      </c>
      <c r="B16" s="2" t="s">
        <v>0</v>
      </c>
      <c r="C16" s="8" t="s">
        <v>2</v>
      </c>
    </row>
    <row r="17" spans="1:115" x14ac:dyDescent="0.2">
      <c r="A17" s="9" t="s">
        <v>57</v>
      </c>
      <c r="B17" s="2" t="s">
        <v>0</v>
      </c>
      <c r="C17" s="8" t="s">
        <v>2</v>
      </c>
    </row>
    <row r="18" spans="1:115" x14ac:dyDescent="0.2">
      <c r="A18" s="9" t="s">
        <v>57</v>
      </c>
      <c r="B18" s="2" t="s">
        <v>0</v>
      </c>
      <c r="C18" s="8" t="s">
        <v>2</v>
      </c>
    </row>
    <row r="19" spans="1:115" x14ac:dyDescent="0.2">
      <c r="A19" s="9" t="s">
        <v>57</v>
      </c>
      <c r="B19" s="2" t="s">
        <v>0</v>
      </c>
      <c r="C19" s="8" t="s">
        <v>2</v>
      </c>
    </row>
    <row r="20" spans="1:115" x14ac:dyDescent="0.2">
      <c r="A20" s="9" t="s">
        <v>57</v>
      </c>
      <c r="B20" s="2" t="s">
        <v>0</v>
      </c>
      <c r="C20" s="8" t="s">
        <v>2</v>
      </c>
    </row>
    <row r="21" spans="1:115" x14ac:dyDescent="0.2">
      <c r="A21" s="9" t="s">
        <v>57</v>
      </c>
      <c r="B21" s="2" t="s">
        <v>0</v>
      </c>
      <c r="C21" s="8" t="s">
        <v>2</v>
      </c>
    </row>
    <row r="22" spans="1:115" s="27" customFormat="1" x14ac:dyDescent="0.2">
      <c r="A22" s="47" t="s">
        <v>57</v>
      </c>
      <c r="B22" s="229" t="s">
        <v>0</v>
      </c>
      <c r="C22" s="48" t="s">
        <v>2</v>
      </c>
      <c r="DK22" s="392"/>
    </row>
    <row r="23" spans="1:115" s="53" customFormat="1" ht="16" thickBot="1" x14ac:dyDescent="0.25">
      <c r="A23" s="50"/>
      <c r="B23" s="51" t="s">
        <v>64</v>
      </c>
      <c r="C23" s="52" t="s">
        <v>2</v>
      </c>
      <c r="D23" s="49">
        <f t="shared" ref="D23:AI23" si="53">SUM(D3:D22)</f>
        <v>3.5192716803940955</v>
      </c>
      <c r="E23" s="49">
        <f t="shared" si="53"/>
        <v>3.6240868958367831</v>
      </c>
      <c r="F23" s="49">
        <f t="shared" si="53"/>
        <v>3.6787548423160352</v>
      </c>
      <c r="G23" s="49">
        <f t="shared" si="53"/>
        <v>3.7441240585821189</v>
      </c>
      <c r="H23" s="49">
        <f t="shared" si="53"/>
        <v>3.7999999619135933</v>
      </c>
      <c r="I23" s="49">
        <f t="shared" si="53"/>
        <v>3.9421052250714879</v>
      </c>
      <c r="J23" s="49">
        <f t="shared" si="53"/>
        <v>4.0842104882293837</v>
      </c>
      <c r="K23" s="49">
        <f t="shared" si="53"/>
        <v>4.2263157513872782</v>
      </c>
      <c r="L23" s="49">
        <f t="shared" si="53"/>
        <v>4.3684210145451727</v>
      </c>
      <c r="M23" s="49">
        <f t="shared" si="53"/>
        <v>4.5105262777030672</v>
      </c>
      <c r="N23" s="49">
        <f t="shared" si="53"/>
        <v>4.6526315408609618</v>
      </c>
      <c r="O23" s="49">
        <f t="shared" si="53"/>
        <v>4.7947368040188572</v>
      </c>
      <c r="P23" s="49">
        <f t="shared" si="53"/>
        <v>4.9368420671767517</v>
      </c>
      <c r="Q23" s="49">
        <f t="shared" si="53"/>
        <v>5.0789473303346462</v>
      </c>
      <c r="R23" s="49">
        <f t="shared" si="53"/>
        <v>5.2210525934925416</v>
      </c>
      <c r="S23" s="49">
        <f t="shared" si="53"/>
        <v>5.3631578566504361</v>
      </c>
      <c r="T23" s="49">
        <f t="shared" si="53"/>
        <v>5.5052630611161453</v>
      </c>
      <c r="U23" s="49">
        <f t="shared" si="53"/>
        <v>5.6473683121796805</v>
      </c>
      <c r="V23" s="49">
        <f t="shared" si="53"/>
        <v>5.7894735740138028</v>
      </c>
      <c r="W23" s="49">
        <f t="shared" si="53"/>
        <v>5.9315788251440544</v>
      </c>
      <c r="X23" s="49">
        <f t="shared" si="53"/>
        <v>6.0736839053951295</v>
      </c>
      <c r="Y23" s="49">
        <f t="shared" si="53"/>
        <v>6.2157893023030208</v>
      </c>
      <c r="Z23" s="49">
        <f t="shared" si="53"/>
        <v>6.357894496217555</v>
      </c>
      <c r="AA23" s="49">
        <f t="shared" si="53"/>
        <v>6.499999868411062</v>
      </c>
      <c r="AB23" s="49">
        <f t="shared" si="53"/>
        <v>7.2999998778679629</v>
      </c>
      <c r="AC23" s="49">
        <f t="shared" si="53"/>
        <v>8.0999998702084213</v>
      </c>
      <c r="AD23" s="49">
        <f t="shared" si="53"/>
        <v>8.0966156160433513</v>
      </c>
      <c r="AE23" s="49">
        <f t="shared" si="53"/>
        <v>8.0866332170047581</v>
      </c>
      <c r="AF23" s="49">
        <f t="shared" si="53"/>
        <v>9.7330345178914204</v>
      </c>
      <c r="AG23" s="49">
        <f t="shared" si="53"/>
        <v>11.387268543038344</v>
      </c>
      <c r="AH23" s="49">
        <f t="shared" si="53"/>
        <v>11.751661136415571</v>
      </c>
      <c r="AI23" s="49">
        <f t="shared" si="53"/>
        <v>12.127714292780869</v>
      </c>
      <c r="AJ23" s="49">
        <f t="shared" ref="AJ23:BL23" si="54">SUM(AJ3:AJ22)</f>
        <v>12.515801150149857</v>
      </c>
      <c r="AK23" s="49">
        <f t="shared" si="54"/>
        <v>12.916306786954653</v>
      </c>
      <c r="AL23" s="49">
        <f t="shared" si="54"/>
        <v>13.329628604137202</v>
      </c>
      <c r="AM23" s="49">
        <f t="shared" si="54"/>
        <v>13.756176719469593</v>
      </c>
      <c r="AN23" s="49">
        <f t="shared" si="54"/>
        <v>14.196374374492621</v>
      </c>
      <c r="AO23" s="49">
        <f t="shared" si="54"/>
        <v>14.650658354476384</v>
      </c>
      <c r="AP23" s="49">
        <f t="shared" si="54"/>
        <v>15.119479421819628</v>
      </c>
      <c r="AQ23" s="49">
        <f t="shared" si="54"/>
        <v>15.603302763317856</v>
      </c>
      <c r="AR23" s="49">
        <f t="shared" si="54"/>
        <v>16.102608451744029</v>
      </c>
      <c r="AS23" s="49">
        <f t="shared" si="54"/>
        <v>16.617891922199838</v>
      </c>
      <c r="AT23" s="49">
        <f t="shared" si="54"/>
        <v>17.149664463710234</v>
      </c>
      <c r="AU23" s="49">
        <f t="shared" si="54"/>
        <v>17.698453726548962</v>
      </c>
      <c r="AV23" s="49">
        <f t="shared" si="54"/>
        <v>18.26480424579853</v>
      </c>
      <c r="AW23" s="49">
        <f t="shared" si="54"/>
        <v>18.849277981664084</v>
      </c>
      <c r="AX23" s="49">
        <f t="shared" si="54"/>
        <v>19.452454877077336</v>
      </c>
      <c r="AY23" s="49">
        <f t="shared" si="54"/>
        <v>20.074933433143812</v>
      </c>
      <c r="AZ23" s="49">
        <f t="shared" si="54"/>
        <v>20.717331303004414</v>
      </c>
      <c r="BA23" s="49">
        <f t="shared" si="54"/>
        <v>21.380285904700557</v>
      </c>
      <c r="BB23" s="49">
        <f t="shared" si="54"/>
        <v>22.064455053650974</v>
      </c>
      <c r="BC23" s="49">
        <f t="shared" si="54"/>
        <v>22.770517615367805</v>
      </c>
      <c r="BD23" s="49">
        <f t="shared" si="54"/>
        <v>23.499174179059576</v>
      </c>
      <c r="BE23" s="49">
        <f t="shared" si="54"/>
        <v>24.251147752789482</v>
      </c>
      <c r="BF23" s="49">
        <f t="shared" si="54"/>
        <v>25.027184480878745</v>
      </c>
      <c r="BG23" s="49">
        <f t="shared" si="54"/>
        <v>25.828054384266867</v>
      </c>
      <c r="BH23" s="49">
        <f t="shared" si="54"/>
        <v>26.654552124563409</v>
      </c>
      <c r="BI23" s="49">
        <f t="shared" si="54"/>
        <v>27.50749779254944</v>
      </c>
      <c r="BJ23" s="49">
        <f t="shared" si="54"/>
        <v>28.387737721911023</v>
      </c>
      <c r="BK23" s="49">
        <f t="shared" si="54"/>
        <v>29.296145329012177</v>
      </c>
      <c r="BL23" s="49">
        <f t="shared" si="54"/>
        <v>30.233621979540569</v>
      </c>
      <c r="BM23" s="49">
        <f t="shared" ref="BM23:DJ23" si="55">SUM(BM3:BM22)</f>
        <v>31.201097882885868</v>
      </c>
      <c r="BN23" s="49">
        <f t="shared" si="55"/>
        <v>32.199533015138215</v>
      </c>
      <c r="BO23" s="49">
        <f t="shared" si="55"/>
        <v>33.229918071622642</v>
      </c>
      <c r="BP23" s="49">
        <f t="shared" si="55"/>
        <v>34.293275449914567</v>
      </c>
      <c r="BQ23" s="49">
        <f t="shared" si="55"/>
        <v>35.390660264311833</v>
      </c>
      <c r="BR23" s="49">
        <f t="shared" si="55"/>
        <v>36.523161392769815</v>
      </c>
      <c r="BS23" s="49">
        <f t="shared" si="55"/>
        <v>37.691902557338452</v>
      </c>
      <c r="BT23" s="49">
        <f t="shared" si="55"/>
        <v>38.898043439173286</v>
      </c>
      <c r="BU23" s="49">
        <f t="shared" si="55"/>
        <v>40.14278082922683</v>
      </c>
      <c r="BV23" s="49">
        <f t="shared" si="55"/>
        <v>41.427349815762092</v>
      </c>
      <c r="BW23" s="49">
        <f t="shared" si="55"/>
        <v>42.753025009866484</v>
      </c>
      <c r="BX23" s="49">
        <f t="shared" si="55"/>
        <v>44.12112181018221</v>
      </c>
      <c r="BY23" s="49">
        <f t="shared" si="55"/>
        <v>45.532997708108041</v>
      </c>
      <c r="BZ23" s="49">
        <f t="shared" si="55"/>
        <v>46.990053634767499</v>
      </c>
      <c r="CA23" s="49">
        <f t="shared" si="55"/>
        <v>48.493735351080062</v>
      </c>
      <c r="CB23" s="49">
        <f t="shared" si="55"/>
        <v>50.045534882314627</v>
      </c>
      <c r="CC23" s="49">
        <f t="shared" si="55"/>
        <v>51.6469919985487</v>
      </c>
      <c r="CD23" s="49">
        <f t="shared" si="55"/>
        <v>53.299695742502259</v>
      </c>
      <c r="CE23" s="49">
        <f t="shared" si="55"/>
        <v>55.005286006262331</v>
      </c>
      <c r="CF23" s="49">
        <f t="shared" si="55"/>
        <v>56.765455158462728</v>
      </c>
      <c r="CG23" s="49">
        <f t="shared" si="55"/>
        <v>58.58194972353354</v>
      </c>
      <c r="CH23" s="49">
        <f t="shared" si="55"/>
        <v>60.456572114686615</v>
      </c>
      <c r="CI23" s="49">
        <f t="shared" si="55"/>
        <v>62.391182422356586</v>
      </c>
      <c r="CJ23" s="49">
        <f t="shared" si="55"/>
        <v>64.387700259872005</v>
      </c>
      <c r="CK23" s="49">
        <f t="shared" si="55"/>
        <v>66.448106668187918</v>
      </c>
      <c r="CL23" s="49">
        <f t="shared" si="55"/>
        <v>68.574446081569931</v>
      </c>
      <c r="CM23" s="49">
        <f t="shared" si="55"/>
        <v>70.768828356180165</v>
      </c>
      <c r="CN23" s="49">
        <f t="shared" si="55"/>
        <v>73.033430863577934</v>
      </c>
      <c r="CO23" s="49">
        <f t="shared" si="55"/>
        <v>75.370500651212424</v>
      </c>
      <c r="CP23" s="49">
        <f t="shared" si="55"/>
        <v>77.782356672051222</v>
      </c>
      <c r="CQ23" s="49">
        <f t="shared" si="55"/>
        <v>80.271392085556869</v>
      </c>
      <c r="CR23" s="49">
        <f t="shared" si="55"/>
        <v>82.840076632294696</v>
      </c>
      <c r="CS23" s="49">
        <f t="shared" si="55"/>
        <v>85.490959084528129</v>
      </c>
      <c r="CT23" s="49">
        <f t="shared" si="55"/>
        <v>88.226669775233034</v>
      </c>
      <c r="CU23" s="49">
        <f t="shared" si="55"/>
        <v>91.049923208040497</v>
      </c>
      <c r="CV23" s="49">
        <f t="shared" si="55"/>
        <v>93.963520750697796</v>
      </c>
      <c r="CW23" s="49">
        <f t="shared" si="55"/>
        <v>96.970353414720122</v>
      </c>
      <c r="CX23" s="49">
        <f t="shared" si="55"/>
        <v>100.07340472399117</v>
      </c>
      <c r="CY23" s="49">
        <f t="shared" si="55"/>
        <v>103.2757536751589</v>
      </c>
      <c r="CZ23" s="49">
        <f t="shared" si="55"/>
        <v>106.58057779276399</v>
      </c>
      <c r="DA23" s="49">
        <f t="shared" si="55"/>
        <v>109.99115628213244</v>
      </c>
      <c r="DB23" s="49">
        <f t="shared" si="55"/>
        <v>113.51087328316068</v>
      </c>
      <c r="DC23" s="49">
        <f t="shared" si="55"/>
        <v>117.14322122822182</v>
      </c>
      <c r="DD23" s="49">
        <f t="shared" si="55"/>
        <v>120.89180430752492</v>
      </c>
      <c r="DE23" s="49">
        <f t="shared" si="55"/>
        <v>124.76034204536572</v>
      </c>
      <c r="DF23" s="49">
        <f t="shared" si="55"/>
        <v>128.75267299081742</v>
      </c>
      <c r="DG23" s="49">
        <f t="shared" si="55"/>
        <v>132.87275852652357</v>
      </c>
      <c r="DH23" s="49">
        <f t="shared" si="55"/>
        <v>137.12468679937231</v>
      </c>
      <c r="DI23" s="49">
        <f t="shared" si="55"/>
        <v>141.51267677695222</v>
      </c>
      <c r="DJ23" s="49">
        <f t="shared" si="55"/>
        <v>146.04108243381469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s="9" t="s">
        <v>58</v>
      </c>
      <c r="B25" s="12" t="e">
        <f ca="1">MID(CELL("Dateiname",$B$2),FIND("]", CELL("Dateiname",$B$2))+1,31)&amp;" LO"</f>
        <v>#VALUE!</v>
      </c>
      <c r="C25" s="13" t="str">
        <f t="shared" ref="C25:AH25" si="56">C2</f>
        <v>unit</v>
      </c>
      <c r="D25" s="23">
        <f t="shared" si="56"/>
        <v>1990</v>
      </c>
      <c r="E25" s="23">
        <f t="shared" si="56"/>
        <v>1991</v>
      </c>
      <c r="F25" s="23">
        <f t="shared" si="56"/>
        <v>1992</v>
      </c>
      <c r="G25" s="23">
        <f t="shared" si="56"/>
        <v>1993</v>
      </c>
      <c r="H25" s="23">
        <f t="shared" si="56"/>
        <v>1994</v>
      </c>
      <c r="I25" s="23">
        <f t="shared" si="56"/>
        <v>1995</v>
      </c>
      <c r="J25" s="23">
        <f t="shared" si="56"/>
        <v>1996</v>
      </c>
      <c r="K25" s="23">
        <f t="shared" si="56"/>
        <v>1997</v>
      </c>
      <c r="L25" s="23">
        <f t="shared" si="56"/>
        <v>1998</v>
      </c>
      <c r="M25" s="23">
        <f t="shared" si="56"/>
        <v>1999</v>
      </c>
      <c r="N25" s="23">
        <f t="shared" si="56"/>
        <v>2000</v>
      </c>
      <c r="O25" s="23">
        <f t="shared" si="56"/>
        <v>2001</v>
      </c>
      <c r="P25" s="23">
        <f t="shared" si="56"/>
        <v>2002</v>
      </c>
      <c r="Q25" s="23">
        <f t="shared" si="56"/>
        <v>2003</v>
      </c>
      <c r="R25" s="23">
        <f t="shared" si="56"/>
        <v>2004</v>
      </c>
      <c r="S25" s="23">
        <f t="shared" si="56"/>
        <v>2005</v>
      </c>
      <c r="T25" s="23">
        <f t="shared" si="56"/>
        <v>2006</v>
      </c>
      <c r="U25" s="23">
        <f t="shared" si="56"/>
        <v>2007</v>
      </c>
      <c r="V25" s="23">
        <f t="shared" si="56"/>
        <v>2008</v>
      </c>
      <c r="W25" s="23">
        <f t="shared" si="56"/>
        <v>2009</v>
      </c>
      <c r="X25" s="23">
        <f t="shared" si="56"/>
        <v>2010</v>
      </c>
      <c r="Y25" s="23">
        <f t="shared" si="56"/>
        <v>2011</v>
      </c>
      <c r="Z25" s="23">
        <f t="shared" si="56"/>
        <v>2012</v>
      </c>
      <c r="AA25" s="23">
        <f t="shared" si="56"/>
        <v>2013</v>
      </c>
      <c r="AB25" s="23">
        <f t="shared" si="56"/>
        <v>2014</v>
      </c>
      <c r="AC25" s="23">
        <f t="shared" si="56"/>
        <v>2015</v>
      </c>
      <c r="AD25" s="23">
        <f t="shared" si="56"/>
        <v>2016</v>
      </c>
      <c r="AE25" s="23">
        <f t="shared" si="56"/>
        <v>2017</v>
      </c>
      <c r="AF25" s="23">
        <f t="shared" si="56"/>
        <v>2018</v>
      </c>
      <c r="AG25" s="23">
        <f t="shared" si="56"/>
        <v>2019</v>
      </c>
      <c r="AH25" s="23">
        <f t="shared" si="56"/>
        <v>2020</v>
      </c>
      <c r="AI25" s="23">
        <f t="shared" ref="AI25:BL25" si="57">AI2</f>
        <v>2021</v>
      </c>
      <c r="AJ25" s="23">
        <f t="shared" si="57"/>
        <v>2022</v>
      </c>
      <c r="AK25" s="23">
        <f t="shared" si="57"/>
        <v>2023</v>
      </c>
      <c r="AL25" s="23">
        <f t="shared" si="57"/>
        <v>2024</v>
      </c>
      <c r="AM25" s="23">
        <f t="shared" si="57"/>
        <v>2025</v>
      </c>
      <c r="AN25" s="23">
        <f t="shared" si="57"/>
        <v>2026</v>
      </c>
      <c r="AO25" s="23">
        <f t="shared" si="57"/>
        <v>2027</v>
      </c>
      <c r="AP25" s="23">
        <f t="shared" si="57"/>
        <v>2028</v>
      </c>
      <c r="AQ25" s="23">
        <f t="shared" si="57"/>
        <v>2029</v>
      </c>
      <c r="AR25" s="23">
        <f t="shared" si="57"/>
        <v>2030</v>
      </c>
      <c r="AS25" s="23">
        <f t="shared" si="57"/>
        <v>2031</v>
      </c>
      <c r="AT25" s="23">
        <f t="shared" si="57"/>
        <v>2032</v>
      </c>
      <c r="AU25" s="23">
        <f t="shared" si="57"/>
        <v>2033</v>
      </c>
      <c r="AV25" s="23">
        <f t="shared" si="57"/>
        <v>2034</v>
      </c>
      <c r="AW25" s="23">
        <f t="shared" si="57"/>
        <v>2035</v>
      </c>
      <c r="AX25" s="23">
        <f t="shared" si="57"/>
        <v>2036</v>
      </c>
      <c r="AY25" s="23">
        <f t="shared" si="57"/>
        <v>2037</v>
      </c>
      <c r="AZ25" s="23">
        <f t="shared" si="57"/>
        <v>2038</v>
      </c>
      <c r="BA25" s="23">
        <f t="shared" si="57"/>
        <v>2039</v>
      </c>
      <c r="BB25" s="23">
        <f t="shared" si="57"/>
        <v>2040</v>
      </c>
      <c r="BC25" s="23">
        <f t="shared" si="57"/>
        <v>2041</v>
      </c>
      <c r="BD25" s="23">
        <f t="shared" si="57"/>
        <v>2042</v>
      </c>
      <c r="BE25" s="23">
        <f t="shared" si="57"/>
        <v>2043</v>
      </c>
      <c r="BF25" s="23">
        <f t="shared" si="57"/>
        <v>2044</v>
      </c>
      <c r="BG25" s="23">
        <f t="shared" si="57"/>
        <v>2045</v>
      </c>
      <c r="BH25" s="23">
        <f t="shared" si="57"/>
        <v>2046</v>
      </c>
      <c r="BI25" s="23">
        <f t="shared" si="57"/>
        <v>2047</v>
      </c>
      <c r="BJ25" s="23">
        <f t="shared" si="57"/>
        <v>2048</v>
      </c>
      <c r="BK25" s="23">
        <f t="shared" si="57"/>
        <v>2049</v>
      </c>
      <c r="BL25" s="23">
        <f t="shared" si="57"/>
        <v>2050</v>
      </c>
      <c r="BM25" s="23">
        <f t="shared" ref="BM25:DJ25" si="58">BM2</f>
        <v>2051</v>
      </c>
      <c r="BN25" s="23">
        <f t="shared" si="58"/>
        <v>2052</v>
      </c>
      <c r="BO25" s="23">
        <f t="shared" si="58"/>
        <v>2053</v>
      </c>
      <c r="BP25" s="23">
        <f t="shared" si="58"/>
        <v>2054</v>
      </c>
      <c r="BQ25" s="23">
        <f t="shared" si="58"/>
        <v>2055</v>
      </c>
      <c r="BR25" s="23">
        <f t="shared" si="58"/>
        <v>2056</v>
      </c>
      <c r="BS25" s="23">
        <f t="shared" si="58"/>
        <v>2057</v>
      </c>
      <c r="BT25" s="23">
        <f t="shared" si="58"/>
        <v>2058</v>
      </c>
      <c r="BU25" s="23">
        <f t="shared" si="58"/>
        <v>2059</v>
      </c>
      <c r="BV25" s="23">
        <f t="shared" si="58"/>
        <v>2060</v>
      </c>
      <c r="BW25" s="23">
        <f t="shared" si="58"/>
        <v>2061</v>
      </c>
      <c r="BX25" s="23">
        <f t="shared" si="58"/>
        <v>2062</v>
      </c>
      <c r="BY25" s="23">
        <f t="shared" si="58"/>
        <v>2063</v>
      </c>
      <c r="BZ25" s="23">
        <f t="shared" si="58"/>
        <v>2064</v>
      </c>
      <c r="CA25" s="23">
        <f t="shared" si="58"/>
        <v>2065</v>
      </c>
      <c r="CB25" s="23">
        <f t="shared" si="58"/>
        <v>2066</v>
      </c>
      <c r="CC25" s="23">
        <f t="shared" si="58"/>
        <v>2067</v>
      </c>
      <c r="CD25" s="23">
        <f t="shared" si="58"/>
        <v>2068</v>
      </c>
      <c r="CE25" s="23">
        <f t="shared" si="58"/>
        <v>2069</v>
      </c>
      <c r="CF25" s="23">
        <f t="shared" si="58"/>
        <v>2070</v>
      </c>
      <c r="CG25" s="23">
        <f t="shared" si="58"/>
        <v>2071</v>
      </c>
      <c r="CH25" s="23">
        <f t="shared" si="58"/>
        <v>2072</v>
      </c>
      <c r="CI25" s="23">
        <f t="shared" si="58"/>
        <v>2073</v>
      </c>
      <c r="CJ25" s="23">
        <f t="shared" si="58"/>
        <v>2074</v>
      </c>
      <c r="CK25" s="23">
        <f t="shared" si="58"/>
        <v>2075</v>
      </c>
      <c r="CL25" s="23">
        <f t="shared" si="58"/>
        <v>2076</v>
      </c>
      <c r="CM25" s="23">
        <f t="shared" si="58"/>
        <v>2077</v>
      </c>
      <c r="CN25" s="23">
        <f t="shared" si="58"/>
        <v>2078</v>
      </c>
      <c r="CO25" s="23">
        <f t="shared" si="58"/>
        <v>2079</v>
      </c>
      <c r="CP25" s="23">
        <f t="shared" si="58"/>
        <v>2080</v>
      </c>
      <c r="CQ25" s="23">
        <f t="shared" si="58"/>
        <v>2081</v>
      </c>
      <c r="CR25" s="23">
        <f t="shared" si="58"/>
        <v>2082</v>
      </c>
      <c r="CS25" s="23">
        <f t="shared" si="58"/>
        <v>2083</v>
      </c>
      <c r="CT25" s="23">
        <f t="shared" si="58"/>
        <v>2084</v>
      </c>
      <c r="CU25" s="23">
        <f t="shared" si="58"/>
        <v>2085</v>
      </c>
      <c r="CV25" s="23">
        <f t="shared" si="58"/>
        <v>2086</v>
      </c>
      <c r="CW25" s="23">
        <f t="shared" si="58"/>
        <v>2087</v>
      </c>
      <c r="CX25" s="23">
        <f t="shared" si="58"/>
        <v>2088</v>
      </c>
      <c r="CY25" s="23">
        <f t="shared" si="58"/>
        <v>2089</v>
      </c>
      <c r="CZ25" s="23">
        <f t="shared" si="58"/>
        <v>2090</v>
      </c>
      <c r="DA25" s="23">
        <f t="shared" si="58"/>
        <v>2091</v>
      </c>
      <c r="DB25" s="23">
        <f t="shared" si="58"/>
        <v>2092</v>
      </c>
      <c r="DC25" s="23">
        <f t="shared" si="58"/>
        <v>2093</v>
      </c>
      <c r="DD25" s="23">
        <f t="shared" si="58"/>
        <v>2094</v>
      </c>
      <c r="DE25" s="23">
        <f t="shared" si="58"/>
        <v>2095</v>
      </c>
      <c r="DF25" s="23">
        <f t="shared" si="58"/>
        <v>2096</v>
      </c>
      <c r="DG25" s="23">
        <f t="shared" si="58"/>
        <v>2097</v>
      </c>
      <c r="DH25" s="23">
        <f t="shared" si="58"/>
        <v>2098</v>
      </c>
      <c r="DI25" s="23">
        <f t="shared" si="58"/>
        <v>2099</v>
      </c>
      <c r="DJ25" s="23">
        <f t="shared" si="58"/>
        <v>2100</v>
      </c>
      <c r="DK25" s="394"/>
    </row>
    <row r="26" spans="1:115" x14ac:dyDescent="0.2">
      <c r="A26" s="9" t="s">
        <v>58</v>
      </c>
      <c r="B26" s="7" t="str">
        <f t="shared" ref="B26:AF26" si="59">B3</f>
        <v>Alloys</v>
      </c>
      <c r="C26" s="14" t="str">
        <f t="shared" si="59"/>
        <v>t/a</v>
      </c>
      <c r="D26" s="80">
        <f t="shared" si="59"/>
        <v>3.5192716803940955</v>
      </c>
      <c r="E26" s="80">
        <f t="shared" si="59"/>
        <v>3.6240868958367831</v>
      </c>
      <c r="F26" s="80">
        <f t="shared" si="59"/>
        <v>3.6787548423160352</v>
      </c>
      <c r="G26" s="80">
        <f t="shared" si="59"/>
        <v>3.7441240585821189</v>
      </c>
      <c r="H26" s="80">
        <f t="shared" si="59"/>
        <v>3.7999999619135933</v>
      </c>
      <c r="I26" s="80">
        <f t="shared" si="59"/>
        <v>3.9421052250714879</v>
      </c>
      <c r="J26" s="80">
        <f t="shared" si="59"/>
        <v>4.0842104882293837</v>
      </c>
      <c r="K26" s="80">
        <f t="shared" si="59"/>
        <v>4.2263157513872782</v>
      </c>
      <c r="L26" s="80">
        <f t="shared" si="59"/>
        <v>4.3684210145451727</v>
      </c>
      <c r="M26" s="80">
        <f t="shared" si="59"/>
        <v>4.5105262777030672</v>
      </c>
      <c r="N26" s="80">
        <f t="shared" si="59"/>
        <v>4.6526315408609618</v>
      </c>
      <c r="O26" s="80">
        <f t="shared" si="59"/>
        <v>4.7947368040188572</v>
      </c>
      <c r="P26" s="80">
        <f t="shared" si="59"/>
        <v>4.9368420671767517</v>
      </c>
      <c r="Q26" s="80">
        <f t="shared" si="59"/>
        <v>5.0789473303346462</v>
      </c>
      <c r="R26" s="80">
        <f t="shared" si="59"/>
        <v>5.2210525934925416</v>
      </c>
      <c r="S26" s="80">
        <f t="shared" si="59"/>
        <v>5.3631578566504361</v>
      </c>
      <c r="T26" s="80">
        <f t="shared" si="59"/>
        <v>5.5052630611161453</v>
      </c>
      <c r="U26" s="80">
        <f t="shared" si="59"/>
        <v>5.6473683121796805</v>
      </c>
      <c r="V26" s="80">
        <f t="shared" si="59"/>
        <v>5.7894735740138028</v>
      </c>
      <c r="W26" s="80">
        <f t="shared" si="59"/>
        <v>5.9315788251440544</v>
      </c>
      <c r="X26" s="80">
        <f t="shared" si="59"/>
        <v>6.0736839053951295</v>
      </c>
      <c r="Y26" s="80">
        <f t="shared" si="59"/>
        <v>6.2157893023030208</v>
      </c>
      <c r="Z26" s="80">
        <f t="shared" si="59"/>
        <v>6.357894496217555</v>
      </c>
      <c r="AA26" s="80">
        <f t="shared" si="59"/>
        <v>6.499999868411062</v>
      </c>
      <c r="AB26" s="80">
        <f t="shared" si="59"/>
        <v>7.2999998778679629</v>
      </c>
      <c r="AC26" s="80">
        <f t="shared" si="59"/>
        <v>8.0999998702084213</v>
      </c>
      <c r="AD26" s="80">
        <f t="shared" si="59"/>
        <v>8.0966156160433513</v>
      </c>
      <c r="AE26" s="80">
        <f t="shared" si="59"/>
        <v>8.0866332170047581</v>
      </c>
      <c r="AF26" s="80">
        <f t="shared" si="59"/>
        <v>9.7330345178914204</v>
      </c>
      <c r="AG26" s="80">
        <f>AG94</f>
        <v>11.387268543038344</v>
      </c>
      <c r="AH26" s="80">
        <f t="shared" ref="AH26:BL26" si="60">AH94</f>
        <v>11.751661136415571</v>
      </c>
      <c r="AI26" s="80">
        <f t="shared" si="60"/>
        <v>12.127714292780869</v>
      </c>
      <c r="AJ26" s="80">
        <f t="shared" si="60"/>
        <v>12.515801150149857</v>
      </c>
      <c r="AK26" s="80">
        <f t="shared" si="60"/>
        <v>12.916306786954653</v>
      </c>
      <c r="AL26" s="80">
        <f t="shared" si="60"/>
        <v>13.329628604137202</v>
      </c>
      <c r="AM26" s="80">
        <f t="shared" si="60"/>
        <v>13.756176719469593</v>
      </c>
      <c r="AN26" s="80">
        <f t="shared" si="60"/>
        <v>14.196374374492621</v>
      </c>
      <c r="AO26" s="80">
        <f t="shared" si="60"/>
        <v>14.650658354476384</v>
      </c>
      <c r="AP26" s="80">
        <f t="shared" si="60"/>
        <v>15.119479421819628</v>
      </c>
      <c r="AQ26" s="80">
        <f t="shared" si="60"/>
        <v>15.603302763317856</v>
      </c>
      <c r="AR26" s="80">
        <f t="shared" si="60"/>
        <v>16.102608451744029</v>
      </c>
      <c r="AS26" s="80">
        <f t="shared" si="60"/>
        <v>16.617891922199838</v>
      </c>
      <c r="AT26" s="80">
        <f t="shared" si="60"/>
        <v>17.149664463710234</v>
      </c>
      <c r="AU26" s="80">
        <f t="shared" si="60"/>
        <v>17.698453726548962</v>
      </c>
      <c r="AV26" s="80">
        <f t="shared" si="60"/>
        <v>18.26480424579853</v>
      </c>
      <c r="AW26" s="80">
        <f t="shared" si="60"/>
        <v>18.849277981664084</v>
      </c>
      <c r="AX26" s="80">
        <f t="shared" si="60"/>
        <v>19.452454877077336</v>
      </c>
      <c r="AY26" s="80">
        <f t="shared" si="60"/>
        <v>20.074933433143812</v>
      </c>
      <c r="AZ26" s="80">
        <f t="shared" si="60"/>
        <v>20.717331303004414</v>
      </c>
      <c r="BA26" s="80">
        <f t="shared" si="60"/>
        <v>21.380285904700557</v>
      </c>
      <c r="BB26" s="80">
        <f t="shared" si="60"/>
        <v>22.064455053650974</v>
      </c>
      <c r="BC26" s="80">
        <f t="shared" si="60"/>
        <v>22.770517615367805</v>
      </c>
      <c r="BD26" s="80">
        <f t="shared" si="60"/>
        <v>23.499174179059576</v>
      </c>
      <c r="BE26" s="80">
        <f t="shared" si="60"/>
        <v>24.251147752789482</v>
      </c>
      <c r="BF26" s="80">
        <f t="shared" si="60"/>
        <v>25.027184480878745</v>
      </c>
      <c r="BG26" s="80">
        <f t="shared" si="60"/>
        <v>25.828054384266867</v>
      </c>
      <c r="BH26" s="80">
        <f t="shared" si="60"/>
        <v>26.654552124563409</v>
      </c>
      <c r="BI26" s="80">
        <f t="shared" si="60"/>
        <v>27.50749779254944</v>
      </c>
      <c r="BJ26" s="80">
        <f t="shared" si="60"/>
        <v>28.387737721911023</v>
      </c>
      <c r="BK26" s="80">
        <f t="shared" si="60"/>
        <v>29.296145329012177</v>
      </c>
      <c r="BL26" s="80">
        <f t="shared" si="60"/>
        <v>30.233621979540569</v>
      </c>
      <c r="BM26" s="80">
        <f t="shared" ref="BM26:DJ26" si="61">BM94</f>
        <v>31.201097882885868</v>
      </c>
      <c r="BN26" s="80">
        <f t="shared" si="61"/>
        <v>32.199533015138215</v>
      </c>
      <c r="BO26" s="80">
        <f t="shared" si="61"/>
        <v>33.229918071622642</v>
      </c>
      <c r="BP26" s="80">
        <f t="shared" si="61"/>
        <v>34.293275449914567</v>
      </c>
      <c r="BQ26" s="80">
        <f t="shared" si="61"/>
        <v>35.390660264311833</v>
      </c>
      <c r="BR26" s="80">
        <f t="shared" si="61"/>
        <v>36.523161392769815</v>
      </c>
      <c r="BS26" s="80">
        <f t="shared" si="61"/>
        <v>37.691902557338452</v>
      </c>
      <c r="BT26" s="80">
        <f t="shared" si="61"/>
        <v>38.898043439173286</v>
      </c>
      <c r="BU26" s="80">
        <f t="shared" si="61"/>
        <v>40.14278082922683</v>
      </c>
      <c r="BV26" s="80">
        <f t="shared" si="61"/>
        <v>41.427349815762092</v>
      </c>
      <c r="BW26" s="80">
        <f t="shared" si="61"/>
        <v>42.753025009866484</v>
      </c>
      <c r="BX26" s="80">
        <f t="shared" si="61"/>
        <v>44.12112181018221</v>
      </c>
      <c r="BY26" s="80">
        <f t="shared" si="61"/>
        <v>45.532997708108041</v>
      </c>
      <c r="BZ26" s="80">
        <f t="shared" si="61"/>
        <v>46.990053634767499</v>
      </c>
      <c r="CA26" s="80">
        <f t="shared" si="61"/>
        <v>48.493735351080062</v>
      </c>
      <c r="CB26" s="80">
        <f t="shared" si="61"/>
        <v>50.045534882314627</v>
      </c>
      <c r="CC26" s="80">
        <f t="shared" si="61"/>
        <v>51.6469919985487</v>
      </c>
      <c r="CD26" s="80">
        <f t="shared" si="61"/>
        <v>53.299695742502259</v>
      </c>
      <c r="CE26" s="80">
        <f t="shared" si="61"/>
        <v>55.005286006262331</v>
      </c>
      <c r="CF26" s="80">
        <f t="shared" si="61"/>
        <v>56.765455158462728</v>
      </c>
      <c r="CG26" s="80">
        <f t="shared" si="61"/>
        <v>58.58194972353354</v>
      </c>
      <c r="CH26" s="80">
        <f t="shared" si="61"/>
        <v>60.456572114686615</v>
      </c>
      <c r="CI26" s="80">
        <f t="shared" si="61"/>
        <v>62.391182422356586</v>
      </c>
      <c r="CJ26" s="80">
        <f t="shared" si="61"/>
        <v>64.387700259872005</v>
      </c>
      <c r="CK26" s="80">
        <f t="shared" si="61"/>
        <v>66.448106668187918</v>
      </c>
      <c r="CL26" s="80">
        <f t="shared" si="61"/>
        <v>68.574446081569931</v>
      </c>
      <c r="CM26" s="80">
        <f t="shared" si="61"/>
        <v>70.768828356180165</v>
      </c>
      <c r="CN26" s="80">
        <f t="shared" si="61"/>
        <v>73.033430863577934</v>
      </c>
      <c r="CO26" s="80">
        <f t="shared" si="61"/>
        <v>75.370500651212424</v>
      </c>
      <c r="CP26" s="80">
        <f t="shared" si="61"/>
        <v>77.782356672051222</v>
      </c>
      <c r="CQ26" s="80">
        <f t="shared" si="61"/>
        <v>80.271392085556869</v>
      </c>
      <c r="CR26" s="80">
        <f t="shared" si="61"/>
        <v>82.840076632294696</v>
      </c>
      <c r="CS26" s="80">
        <f t="shared" si="61"/>
        <v>85.490959084528129</v>
      </c>
      <c r="CT26" s="80">
        <f t="shared" si="61"/>
        <v>88.226669775233034</v>
      </c>
      <c r="CU26" s="80">
        <f t="shared" si="61"/>
        <v>91.049923208040497</v>
      </c>
      <c r="CV26" s="80">
        <f t="shared" si="61"/>
        <v>93.963520750697796</v>
      </c>
      <c r="CW26" s="80">
        <f t="shared" si="61"/>
        <v>96.970353414720122</v>
      </c>
      <c r="CX26" s="80">
        <f t="shared" si="61"/>
        <v>100.07340472399117</v>
      </c>
      <c r="CY26" s="80">
        <f t="shared" si="61"/>
        <v>103.2757536751589</v>
      </c>
      <c r="CZ26" s="80">
        <f t="shared" si="61"/>
        <v>106.58057779276399</v>
      </c>
      <c r="DA26" s="80">
        <f t="shared" si="61"/>
        <v>109.99115628213244</v>
      </c>
      <c r="DB26" s="80">
        <f t="shared" si="61"/>
        <v>113.51087328316068</v>
      </c>
      <c r="DC26" s="80">
        <f t="shared" si="61"/>
        <v>117.14322122822182</v>
      </c>
      <c r="DD26" s="80">
        <f t="shared" si="61"/>
        <v>120.89180430752492</v>
      </c>
      <c r="DE26" s="80">
        <f t="shared" si="61"/>
        <v>124.76034204536572</v>
      </c>
      <c r="DF26" s="80">
        <f t="shared" si="61"/>
        <v>128.75267299081742</v>
      </c>
      <c r="DG26" s="80">
        <f t="shared" si="61"/>
        <v>132.87275852652357</v>
      </c>
      <c r="DH26" s="80">
        <f t="shared" si="61"/>
        <v>137.12468679937231</v>
      </c>
      <c r="DI26" s="80">
        <f t="shared" si="61"/>
        <v>141.51267677695222</v>
      </c>
      <c r="DJ26" s="80">
        <f t="shared" si="61"/>
        <v>146.04108243381469</v>
      </c>
    </row>
    <row r="27" spans="1:115" x14ac:dyDescent="0.2">
      <c r="A27" s="9" t="s">
        <v>58</v>
      </c>
      <c r="B27" s="7" t="str">
        <f t="shared" ref="B27:C27" si="62">B4</f>
        <v>-</v>
      </c>
      <c r="C27" s="14" t="str">
        <f t="shared" si="62"/>
        <v>t/a</v>
      </c>
    </row>
    <row r="28" spans="1:115" x14ac:dyDescent="0.2">
      <c r="A28" s="9" t="s">
        <v>58</v>
      </c>
      <c r="B28" s="7" t="str">
        <f t="shared" ref="B28:C45" si="63">B5</f>
        <v>-</v>
      </c>
      <c r="C28" s="14" t="str">
        <f t="shared" si="63"/>
        <v>t/a</v>
      </c>
    </row>
    <row r="29" spans="1:115" x14ac:dyDescent="0.2">
      <c r="A29" s="9" t="s">
        <v>58</v>
      </c>
      <c r="B29" s="7" t="str">
        <f t="shared" si="63"/>
        <v>-</v>
      </c>
      <c r="C29" s="14" t="str">
        <f t="shared" si="63"/>
        <v>t/a</v>
      </c>
    </row>
    <row r="30" spans="1:115" x14ac:dyDescent="0.2">
      <c r="A30" s="9" t="s">
        <v>58</v>
      </c>
      <c r="B30" s="7" t="str">
        <f t="shared" si="63"/>
        <v>-</v>
      </c>
      <c r="C30" s="14" t="str">
        <f t="shared" si="63"/>
        <v>t/a</v>
      </c>
    </row>
    <row r="31" spans="1:115" x14ac:dyDescent="0.2">
      <c r="A31" s="9" t="s">
        <v>58</v>
      </c>
      <c r="B31" s="7" t="str">
        <f t="shared" si="63"/>
        <v>-</v>
      </c>
      <c r="C31" s="14" t="str">
        <f t="shared" si="63"/>
        <v>t/a</v>
      </c>
    </row>
    <row r="32" spans="1:115" x14ac:dyDescent="0.2">
      <c r="A32" s="9" t="s">
        <v>58</v>
      </c>
      <c r="B32" s="7" t="str">
        <f t="shared" si="63"/>
        <v>-</v>
      </c>
      <c r="C32" s="14" t="str">
        <f t="shared" si="63"/>
        <v>t/a</v>
      </c>
    </row>
    <row r="33" spans="1:115" x14ac:dyDescent="0.2">
      <c r="A33" s="9" t="s">
        <v>58</v>
      </c>
      <c r="B33" s="7" t="str">
        <f t="shared" si="63"/>
        <v>-</v>
      </c>
      <c r="C33" s="14" t="str">
        <f t="shared" si="63"/>
        <v>t/a</v>
      </c>
    </row>
    <row r="34" spans="1:115" x14ac:dyDescent="0.2">
      <c r="A34" s="9" t="s">
        <v>58</v>
      </c>
      <c r="B34" s="7" t="str">
        <f t="shared" si="63"/>
        <v>-</v>
      </c>
      <c r="C34" s="14" t="str">
        <f t="shared" si="63"/>
        <v>t/a</v>
      </c>
    </row>
    <row r="35" spans="1:115" x14ac:dyDescent="0.2">
      <c r="A35" s="9" t="s">
        <v>58</v>
      </c>
      <c r="B35" s="7" t="str">
        <f t="shared" si="63"/>
        <v>-</v>
      </c>
      <c r="C35" s="14" t="str">
        <f t="shared" si="63"/>
        <v>t/a</v>
      </c>
    </row>
    <row r="36" spans="1:115" x14ac:dyDescent="0.2">
      <c r="A36" s="9" t="s">
        <v>58</v>
      </c>
      <c r="B36" s="7" t="str">
        <f t="shared" si="63"/>
        <v>-</v>
      </c>
      <c r="C36" s="14" t="str">
        <f t="shared" si="63"/>
        <v>t/a</v>
      </c>
    </row>
    <row r="37" spans="1:115" x14ac:dyDescent="0.2">
      <c r="A37" s="9" t="s">
        <v>58</v>
      </c>
      <c r="B37" s="7" t="str">
        <f t="shared" si="63"/>
        <v>-</v>
      </c>
      <c r="C37" s="14" t="str">
        <f t="shared" si="63"/>
        <v>t/a</v>
      </c>
    </row>
    <row r="38" spans="1:115" x14ac:dyDescent="0.2">
      <c r="A38" s="9" t="s">
        <v>58</v>
      </c>
      <c r="B38" s="7" t="str">
        <f t="shared" si="63"/>
        <v>-</v>
      </c>
      <c r="C38" s="14" t="str">
        <f t="shared" si="63"/>
        <v>t/a</v>
      </c>
    </row>
    <row r="39" spans="1:115" x14ac:dyDescent="0.2">
      <c r="A39" s="9" t="s">
        <v>58</v>
      </c>
      <c r="B39" s="7" t="str">
        <f t="shared" si="63"/>
        <v>-</v>
      </c>
      <c r="C39" s="14" t="str">
        <f t="shared" si="63"/>
        <v>t/a</v>
      </c>
    </row>
    <row r="40" spans="1:115" x14ac:dyDescent="0.2">
      <c r="A40" s="9" t="s">
        <v>58</v>
      </c>
      <c r="B40" s="7" t="str">
        <f t="shared" si="63"/>
        <v>-</v>
      </c>
      <c r="C40" s="14" t="str">
        <f t="shared" si="63"/>
        <v>t/a</v>
      </c>
    </row>
    <row r="41" spans="1:115" x14ac:dyDescent="0.2">
      <c r="A41" s="9" t="s">
        <v>58</v>
      </c>
      <c r="B41" s="7" t="str">
        <f t="shared" si="63"/>
        <v>-</v>
      </c>
      <c r="C41" s="14" t="str">
        <f t="shared" si="63"/>
        <v>t/a</v>
      </c>
    </row>
    <row r="42" spans="1:115" x14ac:dyDescent="0.2">
      <c r="A42" s="9" t="s">
        <v>58</v>
      </c>
      <c r="B42" s="7" t="str">
        <f t="shared" si="63"/>
        <v>-</v>
      </c>
      <c r="C42" s="14" t="str">
        <f t="shared" si="63"/>
        <v>t/a</v>
      </c>
    </row>
    <row r="43" spans="1:115" x14ac:dyDescent="0.2">
      <c r="A43" s="9" t="s">
        <v>58</v>
      </c>
      <c r="B43" s="7" t="str">
        <f t="shared" si="63"/>
        <v>-</v>
      </c>
      <c r="C43" s="14" t="str">
        <f t="shared" si="63"/>
        <v>t/a</v>
      </c>
    </row>
    <row r="44" spans="1:115" x14ac:dyDescent="0.2">
      <c r="A44" s="9" t="s">
        <v>58</v>
      </c>
      <c r="B44" s="7" t="str">
        <f t="shared" si="63"/>
        <v>-</v>
      </c>
      <c r="C44" s="14" t="str">
        <f t="shared" si="63"/>
        <v>t/a</v>
      </c>
    </row>
    <row r="45" spans="1:115" s="28" customFormat="1" ht="16" thickBot="1" x14ac:dyDescent="0.25">
      <c r="A45" s="9" t="s">
        <v>58</v>
      </c>
      <c r="B45" s="7" t="str">
        <f t="shared" si="63"/>
        <v>-</v>
      </c>
      <c r="C45" s="14" t="str">
        <f t="shared" si="63"/>
        <v>t/a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395"/>
    </row>
    <row r="46" spans="1:115" s="53" customFormat="1" ht="17" thickTop="1" thickBot="1" x14ac:dyDescent="0.25">
      <c r="A46" s="50"/>
      <c r="B46" s="51" t="s">
        <v>64</v>
      </c>
      <c r="C46" s="52" t="s">
        <v>2</v>
      </c>
      <c r="D46" s="49">
        <f t="shared" ref="D46:AI46" si="64">SUM(D26:D45)</f>
        <v>3.5192716803940955</v>
      </c>
      <c r="E46" s="49">
        <f t="shared" si="64"/>
        <v>3.6240868958367831</v>
      </c>
      <c r="F46" s="49">
        <f t="shared" si="64"/>
        <v>3.6787548423160352</v>
      </c>
      <c r="G46" s="49">
        <f t="shared" si="64"/>
        <v>3.7441240585821189</v>
      </c>
      <c r="H46" s="49">
        <f t="shared" si="64"/>
        <v>3.7999999619135933</v>
      </c>
      <c r="I46" s="49">
        <f t="shared" si="64"/>
        <v>3.9421052250714879</v>
      </c>
      <c r="J46" s="49">
        <f t="shared" si="64"/>
        <v>4.0842104882293837</v>
      </c>
      <c r="K46" s="49">
        <f t="shared" si="64"/>
        <v>4.2263157513872782</v>
      </c>
      <c r="L46" s="49">
        <f t="shared" si="64"/>
        <v>4.3684210145451727</v>
      </c>
      <c r="M46" s="49">
        <f t="shared" si="64"/>
        <v>4.5105262777030672</v>
      </c>
      <c r="N46" s="49">
        <f t="shared" si="64"/>
        <v>4.6526315408609618</v>
      </c>
      <c r="O46" s="49">
        <f t="shared" si="64"/>
        <v>4.7947368040188572</v>
      </c>
      <c r="P46" s="49">
        <f t="shared" si="64"/>
        <v>4.9368420671767517</v>
      </c>
      <c r="Q46" s="49">
        <f t="shared" si="64"/>
        <v>5.0789473303346462</v>
      </c>
      <c r="R46" s="49">
        <f t="shared" si="64"/>
        <v>5.2210525934925416</v>
      </c>
      <c r="S46" s="49">
        <f t="shared" si="64"/>
        <v>5.3631578566504361</v>
      </c>
      <c r="T46" s="49">
        <f t="shared" si="64"/>
        <v>5.5052630611161453</v>
      </c>
      <c r="U46" s="49">
        <f t="shared" si="64"/>
        <v>5.6473683121796805</v>
      </c>
      <c r="V46" s="49">
        <f t="shared" si="64"/>
        <v>5.7894735740138028</v>
      </c>
      <c r="W46" s="49">
        <f t="shared" si="64"/>
        <v>5.9315788251440544</v>
      </c>
      <c r="X46" s="49">
        <f t="shared" si="64"/>
        <v>6.0736839053951295</v>
      </c>
      <c r="Y46" s="49">
        <f t="shared" si="64"/>
        <v>6.2157893023030208</v>
      </c>
      <c r="Z46" s="49">
        <f t="shared" si="64"/>
        <v>6.357894496217555</v>
      </c>
      <c r="AA46" s="49">
        <f t="shared" si="64"/>
        <v>6.499999868411062</v>
      </c>
      <c r="AB46" s="49">
        <f t="shared" si="64"/>
        <v>7.2999998778679629</v>
      </c>
      <c r="AC46" s="49">
        <f t="shared" si="64"/>
        <v>8.0999998702084213</v>
      </c>
      <c r="AD46" s="49">
        <f t="shared" si="64"/>
        <v>8.0966156160433513</v>
      </c>
      <c r="AE46" s="49">
        <f t="shared" si="64"/>
        <v>8.0866332170047581</v>
      </c>
      <c r="AF46" s="49">
        <f t="shared" si="64"/>
        <v>9.7330345178914204</v>
      </c>
      <c r="AG46" s="49">
        <f t="shared" si="64"/>
        <v>11.387268543038344</v>
      </c>
      <c r="AH46" s="49">
        <f t="shared" si="64"/>
        <v>11.751661136415571</v>
      </c>
      <c r="AI46" s="49">
        <f t="shared" si="64"/>
        <v>12.127714292780869</v>
      </c>
      <c r="AJ46" s="49">
        <f t="shared" ref="AJ46:BL46" si="65">SUM(AJ26:AJ45)</f>
        <v>12.515801150149857</v>
      </c>
      <c r="AK46" s="49">
        <f t="shared" si="65"/>
        <v>12.916306786954653</v>
      </c>
      <c r="AL46" s="49">
        <f t="shared" si="65"/>
        <v>13.329628604137202</v>
      </c>
      <c r="AM46" s="49">
        <f t="shared" si="65"/>
        <v>13.756176719469593</v>
      </c>
      <c r="AN46" s="49">
        <f t="shared" si="65"/>
        <v>14.196374374492621</v>
      </c>
      <c r="AO46" s="49">
        <f t="shared" si="65"/>
        <v>14.650658354476384</v>
      </c>
      <c r="AP46" s="49">
        <f t="shared" si="65"/>
        <v>15.119479421819628</v>
      </c>
      <c r="AQ46" s="49">
        <f t="shared" si="65"/>
        <v>15.603302763317856</v>
      </c>
      <c r="AR46" s="49">
        <f t="shared" si="65"/>
        <v>16.102608451744029</v>
      </c>
      <c r="AS46" s="49">
        <f t="shared" si="65"/>
        <v>16.617891922199838</v>
      </c>
      <c r="AT46" s="49">
        <f t="shared" si="65"/>
        <v>17.149664463710234</v>
      </c>
      <c r="AU46" s="49">
        <f t="shared" si="65"/>
        <v>17.698453726548962</v>
      </c>
      <c r="AV46" s="49">
        <f t="shared" si="65"/>
        <v>18.26480424579853</v>
      </c>
      <c r="AW46" s="49">
        <f t="shared" si="65"/>
        <v>18.849277981664084</v>
      </c>
      <c r="AX46" s="49">
        <f t="shared" si="65"/>
        <v>19.452454877077336</v>
      </c>
      <c r="AY46" s="49">
        <f t="shared" si="65"/>
        <v>20.074933433143812</v>
      </c>
      <c r="AZ46" s="49">
        <f t="shared" si="65"/>
        <v>20.717331303004414</v>
      </c>
      <c r="BA46" s="49">
        <f t="shared" si="65"/>
        <v>21.380285904700557</v>
      </c>
      <c r="BB46" s="49">
        <f t="shared" si="65"/>
        <v>22.064455053650974</v>
      </c>
      <c r="BC46" s="49">
        <f t="shared" si="65"/>
        <v>22.770517615367805</v>
      </c>
      <c r="BD46" s="49">
        <f t="shared" si="65"/>
        <v>23.499174179059576</v>
      </c>
      <c r="BE46" s="49">
        <f t="shared" si="65"/>
        <v>24.251147752789482</v>
      </c>
      <c r="BF46" s="49">
        <f t="shared" si="65"/>
        <v>25.027184480878745</v>
      </c>
      <c r="BG46" s="49">
        <f t="shared" si="65"/>
        <v>25.828054384266867</v>
      </c>
      <c r="BH46" s="49">
        <f t="shared" si="65"/>
        <v>26.654552124563409</v>
      </c>
      <c r="BI46" s="49">
        <f t="shared" si="65"/>
        <v>27.50749779254944</v>
      </c>
      <c r="BJ46" s="49">
        <f t="shared" si="65"/>
        <v>28.387737721911023</v>
      </c>
      <c r="BK46" s="49">
        <f t="shared" si="65"/>
        <v>29.296145329012177</v>
      </c>
      <c r="BL46" s="49">
        <f t="shared" si="65"/>
        <v>30.233621979540569</v>
      </c>
      <c r="BM46" s="49">
        <f t="shared" ref="BM46:DJ46" si="66">SUM(BM26:BM45)</f>
        <v>31.201097882885868</v>
      </c>
      <c r="BN46" s="49">
        <f t="shared" si="66"/>
        <v>32.199533015138215</v>
      </c>
      <c r="BO46" s="49">
        <f t="shared" si="66"/>
        <v>33.229918071622642</v>
      </c>
      <c r="BP46" s="49">
        <f t="shared" si="66"/>
        <v>34.293275449914567</v>
      </c>
      <c r="BQ46" s="49">
        <f t="shared" si="66"/>
        <v>35.390660264311833</v>
      </c>
      <c r="BR46" s="49">
        <f t="shared" si="66"/>
        <v>36.523161392769815</v>
      </c>
      <c r="BS46" s="49">
        <f t="shared" si="66"/>
        <v>37.691902557338452</v>
      </c>
      <c r="BT46" s="49">
        <f t="shared" si="66"/>
        <v>38.898043439173286</v>
      </c>
      <c r="BU46" s="49">
        <f t="shared" si="66"/>
        <v>40.14278082922683</v>
      </c>
      <c r="BV46" s="49">
        <f t="shared" si="66"/>
        <v>41.427349815762092</v>
      </c>
      <c r="BW46" s="49">
        <f t="shared" si="66"/>
        <v>42.753025009866484</v>
      </c>
      <c r="BX46" s="49">
        <f t="shared" si="66"/>
        <v>44.12112181018221</v>
      </c>
      <c r="BY46" s="49">
        <f t="shared" si="66"/>
        <v>45.532997708108041</v>
      </c>
      <c r="BZ46" s="49">
        <f t="shared" si="66"/>
        <v>46.990053634767499</v>
      </c>
      <c r="CA46" s="49">
        <f t="shared" si="66"/>
        <v>48.493735351080062</v>
      </c>
      <c r="CB46" s="49">
        <f t="shared" si="66"/>
        <v>50.045534882314627</v>
      </c>
      <c r="CC46" s="49">
        <f t="shared" si="66"/>
        <v>51.6469919985487</v>
      </c>
      <c r="CD46" s="49">
        <f t="shared" si="66"/>
        <v>53.299695742502259</v>
      </c>
      <c r="CE46" s="49">
        <f t="shared" si="66"/>
        <v>55.005286006262331</v>
      </c>
      <c r="CF46" s="49">
        <f t="shared" si="66"/>
        <v>56.765455158462728</v>
      </c>
      <c r="CG46" s="49">
        <f t="shared" si="66"/>
        <v>58.58194972353354</v>
      </c>
      <c r="CH46" s="49">
        <f t="shared" si="66"/>
        <v>60.456572114686615</v>
      </c>
      <c r="CI46" s="49">
        <f t="shared" si="66"/>
        <v>62.391182422356586</v>
      </c>
      <c r="CJ46" s="49">
        <f t="shared" si="66"/>
        <v>64.387700259872005</v>
      </c>
      <c r="CK46" s="49">
        <f t="shared" si="66"/>
        <v>66.448106668187918</v>
      </c>
      <c r="CL46" s="49">
        <f t="shared" si="66"/>
        <v>68.574446081569931</v>
      </c>
      <c r="CM46" s="49">
        <f t="shared" si="66"/>
        <v>70.768828356180165</v>
      </c>
      <c r="CN46" s="49">
        <f t="shared" si="66"/>
        <v>73.033430863577934</v>
      </c>
      <c r="CO46" s="49">
        <f t="shared" si="66"/>
        <v>75.370500651212424</v>
      </c>
      <c r="CP46" s="49">
        <f t="shared" si="66"/>
        <v>77.782356672051222</v>
      </c>
      <c r="CQ46" s="49">
        <f t="shared" si="66"/>
        <v>80.271392085556869</v>
      </c>
      <c r="CR46" s="49">
        <f t="shared" si="66"/>
        <v>82.840076632294696</v>
      </c>
      <c r="CS46" s="49">
        <f t="shared" si="66"/>
        <v>85.490959084528129</v>
      </c>
      <c r="CT46" s="49">
        <f t="shared" si="66"/>
        <v>88.226669775233034</v>
      </c>
      <c r="CU46" s="49">
        <f t="shared" si="66"/>
        <v>91.049923208040497</v>
      </c>
      <c r="CV46" s="49">
        <f t="shared" si="66"/>
        <v>93.963520750697796</v>
      </c>
      <c r="CW46" s="49">
        <f t="shared" si="66"/>
        <v>96.970353414720122</v>
      </c>
      <c r="CX46" s="49">
        <f t="shared" si="66"/>
        <v>100.07340472399117</v>
      </c>
      <c r="CY46" s="49">
        <f t="shared" si="66"/>
        <v>103.2757536751589</v>
      </c>
      <c r="CZ46" s="49">
        <f t="shared" si="66"/>
        <v>106.58057779276399</v>
      </c>
      <c r="DA46" s="49">
        <f t="shared" si="66"/>
        <v>109.99115628213244</v>
      </c>
      <c r="DB46" s="49">
        <f t="shared" si="66"/>
        <v>113.51087328316068</v>
      </c>
      <c r="DC46" s="49">
        <f t="shared" si="66"/>
        <v>117.14322122822182</v>
      </c>
      <c r="DD46" s="49">
        <f t="shared" si="66"/>
        <v>120.89180430752492</v>
      </c>
      <c r="DE46" s="49">
        <f t="shared" si="66"/>
        <v>124.76034204536572</v>
      </c>
      <c r="DF46" s="49">
        <f t="shared" si="66"/>
        <v>128.75267299081742</v>
      </c>
      <c r="DG46" s="49">
        <f t="shared" si="66"/>
        <v>132.87275852652357</v>
      </c>
      <c r="DH46" s="49">
        <f t="shared" si="66"/>
        <v>137.12468679937231</v>
      </c>
      <c r="DI46" s="49">
        <f t="shared" si="66"/>
        <v>141.51267677695222</v>
      </c>
      <c r="DJ46" s="49">
        <f t="shared" si="66"/>
        <v>146.04108243381469</v>
      </c>
      <c r="DK46" s="393"/>
    </row>
    <row r="47" spans="1:115" ht="16" thickTop="1" x14ac:dyDescent="0.2"/>
    <row r="48" spans="1:115" s="45" customFormat="1" ht="58" x14ac:dyDescent="0.2">
      <c r="A48" s="40" t="s">
        <v>59</v>
      </c>
      <c r="B48" s="41" t="e">
        <f ca="1">MID(CELL("Dateiname",$B$2),FIND("]", CELL("Dateiname",$B$2))+1,31)</f>
        <v>#VALUE!</v>
      </c>
      <c r="C48" s="42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s="9" t="s">
        <v>59</v>
      </c>
      <c r="B49" s="33" t="s">
        <v>63</v>
      </c>
      <c r="C49" s="36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0" t="s">
        <v>51</v>
      </c>
      <c r="S49" s="491"/>
    </row>
    <row r="50" spans="1:19" ht="42" x14ac:dyDescent="0.2">
      <c r="A50" s="9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67">D50+10</f>
        <v>2000</v>
      </c>
      <c r="F50" s="15">
        <f t="shared" si="67"/>
        <v>2010</v>
      </c>
      <c r="G50" s="15">
        <f t="shared" si="67"/>
        <v>2020</v>
      </c>
      <c r="H50" s="15">
        <f t="shared" si="67"/>
        <v>2030</v>
      </c>
      <c r="I50" s="15">
        <f t="shared" si="67"/>
        <v>2040</v>
      </c>
      <c r="J50" s="16">
        <f t="shared" si="67"/>
        <v>2050</v>
      </c>
      <c r="K50" s="37">
        <v>1990</v>
      </c>
      <c r="L50" s="15">
        <f t="shared" ref="L50:Q50" si="68">K50+10</f>
        <v>2000</v>
      </c>
      <c r="M50" s="15">
        <f t="shared" si="68"/>
        <v>2010</v>
      </c>
      <c r="N50" s="15">
        <f t="shared" si="68"/>
        <v>2020</v>
      </c>
      <c r="O50" s="15">
        <f t="shared" si="68"/>
        <v>2030</v>
      </c>
      <c r="P50" s="15">
        <f t="shared" si="68"/>
        <v>2040</v>
      </c>
      <c r="Q50" s="16">
        <f t="shared" si="68"/>
        <v>2050</v>
      </c>
      <c r="R50" s="29" t="s">
        <v>60</v>
      </c>
      <c r="S50" s="30" t="s">
        <v>61</v>
      </c>
    </row>
    <row r="51" spans="1:19" x14ac:dyDescent="0.2">
      <c r="A51" s="9" t="s">
        <v>59</v>
      </c>
      <c r="B51" s="7" t="str">
        <f t="shared" ref="B51:B70" si="69">B26</f>
        <v>Alloys</v>
      </c>
      <c r="C51" s="36" t="s">
        <v>63</v>
      </c>
      <c r="D51" s="125">
        <f>'Data Non-Energy-Sector'!J93</f>
        <v>0</v>
      </c>
      <c r="E51" s="122">
        <f>(G51-D51)/(G$50-D$50)*(E$50-D$50)+D51</f>
        <v>3.3333333333333331E-3</v>
      </c>
      <c r="F51" s="122">
        <f>(G51-E51)/(G$50-E$50)*(F$50-E$50)+E51</f>
        <v>6.6666666666666671E-3</v>
      </c>
      <c r="G51" s="125">
        <f>'Data Non-Energy-Sector'!I93</f>
        <v>0.01</v>
      </c>
      <c r="H51" s="122">
        <f>(J51-G51)/(J$50-G$50)*(H$50-G$50)+G51</f>
        <v>0.01</v>
      </c>
      <c r="I51" s="122">
        <f>(J51-H51)/(J$50-H$50)*(I$50-H$50)+H51</f>
        <v>0.01</v>
      </c>
      <c r="J51" s="120">
        <f>'Data Non-Energy-Sector'!K93</f>
        <v>0.01</v>
      </c>
      <c r="K51" s="124">
        <f t="shared" ref="K51:N51" si="70">D51</f>
        <v>0</v>
      </c>
      <c r="L51" s="125">
        <f t="shared" si="70"/>
        <v>3.3333333333333331E-3</v>
      </c>
      <c r="M51" s="125">
        <f t="shared" si="70"/>
        <v>6.6666666666666671E-3</v>
      </c>
      <c r="N51" s="125">
        <f t="shared" si="70"/>
        <v>0.01</v>
      </c>
      <c r="O51" s="122">
        <f>(Q51-N51)/(Q$50-N$50)*(O$50-N$50)+N51</f>
        <v>0.27333333333333332</v>
      </c>
      <c r="P51" s="122">
        <f>(Q51-O51)/(Q$50-O$50)*(P$50-O$50)+O51</f>
        <v>0.53666666666666663</v>
      </c>
      <c r="Q51" s="121">
        <f>'Data Non-Energy-Sector'!L93</f>
        <v>0.8</v>
      </c>
      <c r="R51" s="57">
        <f>'Data Non-Energy-Sector'!G93</f>
        <v>13</v>
      </c>
      <c r="S51" s="252">
        <f>(AC26/N26)^(1/(AC$25-N$25))-1</f>
        <v>3.7653662812774824E-2</v>
      </c>
    </row>
    <row r="52" spans="1:19" x14ac:dyDescent="0.2">
      <c r="A52" s="9" t="s">
        <v>59</v>
      </c>
      <c r="B52" s="7" t="str">
        <f t="shared" si="69"/>
        <v>-</v>
      </c>
      <c r="C52" s="36" t="s">
        <v>63</v>
      </c>
      <c r="D52" s="96"/>
      <c r="E52" s="96"/>
      <c r="F52" s="96"/>
      <c r="G52" s="96"/>
      <c r="H52" s="96"/>
      <c r="I52" s="96"/>
      <c r="J52" s="231"/>
      <c r="K52" s="96"/>
      <c r="L52" s="96"/>
      <c r="M52" s="96"/>
      <c r="N52" s="96"/>
      <c r="O52" s="96"/>
      <c r="P52" s="96"/>
      <c r="Q52" s="231"/>
      <c r="S52" s="252"/>
    </row>
    <row r="53" spans="1:19" x14ac:dyDescent="0.2">
      <c r="A53" s="9" t="s">
        <v>59</v>
      </c>
      <c r="B53" s="7" t="str">
        <f t="shared" si="69"/>
        <v>-</v>
      </c>
      <c r="C53" s="36" t="s">
        <v>63</v>
      </c>
      <c r="D53" s="96"/>
      <c r="E53" s="96"/>
      <c r="F53" s="96"/>
      <c r="G53" s="96"/>
      <c r="H53" s="96"/>
      <c r="I53" s="96"/>
      <c r="J53" s="231"/>
      <c r="K53" s="96"/>
      <c r="L53" s="96"/>
      <c r="M53" s="96"/>
      <c r="N53" s="96"/>
      <c r="O53" s="96"/>
      <c r="P53" s="96"/>
      <c r="Q53" s="231"/>
      <c r="S53" s="252"/>
    </row>
    <row r="54" spans="1:19" x14ac:dyDescent="0.2">
      <c r="A54" s="9" t="s">
        <v>59</v>
      </c>
      <c r="B54" s="7" t="str">
        <f t="shared" si="69"/>
        <v>-</v>
      </c>
      <c r="C54" s="36" t="s">
        <v>63</v>
      </c>
      <c r="D54" s="96"/>
      <c r="E54" s="96"/>
      <c r="F54" s="96"/>
      <c r="G54" s="96"/>
      <c r="H54" s="96"/>
      <c r="I54" s="96"/>
      <c r="J54" s="231"/>
      <c r="K54" s="96"/>
      <c r="L54" s="96"/>
      <c r="M54" s="96"/>
      <c r="N54" s="96"/>
      <c r="O54" s="96"/>
      <c r="P54" s="96"/>
      <c r="Q54" s="231"/>
      <c r="S54" s="232"/>
    </row>
    <row r="55" spans="1:19" x14ac:dyDescent="0.2">
      <c r="A55" s="9" t="s">
        <v>59</v>
      </c>
      <c r="B55" s="7" t="str">
        <f t="shared" si="69"/>
        <v>-</v>
      </c>
      <c r="C55" s="36" t="s">
        <v>63</v>
      </c>
      <c r="D55" s="96"/>
      <c r="E55" s="96"/>
      <c r="F55" s="96"/>
      <c r="G55" s="96"/>
      <c r="H55" s="96"/>
      <c r="I55" s="96"/>
      <c r="J55" s="231"/>
      <c r="K55" s="96"/>
      <c r="L55" s="96"/>
      <c r="M55" s="96"/>
      <c r="N55" s="96"/>
      <c r="O55" s="96"/>
      <c r="P55" s="96"/>
      <c r="Q55" s="231"/>
      <c r="S55" s="232"/>
    </row>
    <row r="56" spans="1:19" x14ac:dyDescent="0.2">
      <c r="A56" s="9" t="s">
        <v>59</v>
      </c>
      <c r="B56" s="7" t="str">
        <f t="shared" si="69"/>
        <v>-</v>
      </c>
      <c r="C56" s="36" t="s">
        <v>63</v>
      </c>
      <c r="D56" s="96"/>
      <c r="E56" s="96"/>
      <c r="F56" s="96"/>
      <c r="G56" s="96"/>
      <c r="H56" s="96"/>
      <c r="I56" s="96"/>
      <c r="J56" s="231"/>
      <c r="K56" s="96"/>
      <c r="L56" s="96"/>
      <c r="M56" s="96"/>
      <c r="N56" s="96"/>
      <c r="O56" s="96"/>
      <c r="P56" s="96"/>
      <c r="Q56" s="231"/>
      <c r="S56" s="232"/>
    </row>
    <row r="57" spans="1:19" x14ac:dyDescent="0.2">
      <c r="A57" s="9" t="s">
        <v>59</v>
      </c>
      <c r="B57" s="7" t="str">
        <f t="shared" si="69"/>
        <v>-</v>
      </c>
      <c r="C57" s="36" t="s">
        <v>63</v>
      </c>
      <c r="D57" s="96"/>
      <c r="E57" s="96"/>
      <c r="F57" s="96"/>
      <c r="G57" s="96"/>
      <c r="H57" s="96"/>
      <c r="I57" s="96"/>
      <c r="J57" s="231"/>
      <c r="K57" s="96"/>
      <c r="L57" s="96"/>
      <c r="M57" s="96"/>
      <c r="N57" s="96"/>
      <c r="O57" s="96"/>
      <c r="P57" s="96"/>
      <c r="Q57" s="231"/>
      <c r="S57" s="232"/>
    </row>
    <row r="58" spans="1:19" x14ac:dyDescent="0.2">
      <c r="A58" s="9" t="s">
        <v>59</v>
      </c>
      <c r="B58" s="7" t="str">
        <f t="shared" si="69"/>
        <v>-</v>
      </c>
      <c r="C58" s="36" t="s">
        <v>63</v>
      </c>
      <c r="D58" s="96"/>
      <c r="E58" s="96"/>
      <c r="F58" s="96"/>
      <c r="G58" s="96"/>
      <c r="H58" s="96"/>
      <c r="I58" s="96"/>
      <c r="J58" s="231"/>
      <c r="K58" s="96"/>
      <c r="L58" s="96"/>
      <c r="M58" s="96"/>
      <c r="N58" s="96"/>
      <c r="O58" s="96"/>
      <c r="P58" s="96"/>
      <c r="Q58" s="231"/>
      <c r="S58" s="232"/>
    </row>
    <row r="59" spans="1:19" x14ac:dyDescent="0.2">
      <c r="A59" s="9" t="s">
        <v>59</v>
      </c>
      <c r="B59" s="7" t="str">
        <f t="shared" si="69"/>
        <v>-</v>
      </c>
      <c r="C59" s="36" t="s">
        <v>63</v>
      </c>
      <c r="D59" s="96"/>
      <c r="E59" s="96"/>
      <c r="F59" s="96"/>
      <c r="G59" s="96"/>
      <c r="H59" s="96"/>
      <c r="I59" s="96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s="9" t="s">
        <v>59</v>
      </c>
      <c r="B60" s="7" t="str">
        <f t="shared" si="69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s="9" t="s">
        <v>59</v>
      </c>
      <c r="B61" s="7" t="str">
        <f t="shared" si="69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s="9" t="s">
        <v>59</v>
      </c>
      <c r="B62" s="7" t="str">
        <f t="shared" si="69"/>
        <v>-</v>
      </c>
      <c r="C62" s="36" t="s">
        <v>63</v>
      </c>
      <c r="D62" s="96"/>
      <c r="E62" s="96"/>
      <c r="F62" s="96"/>
      <c r="G62" s="96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s="9" t="s">
        <v>59</v>
      </c>
      <c r="B63" s="7" t="str">
        <f t="shared" si="69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s="9" t="s">
        <v>59</v>
      </c>
      <c r="B64" s="7" t="str">
        <f t="shared" si="69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s="9" t="s">
        <v>59</v>
      </c>
      <c r="B65" s="7" t="str">
        <f t="shared" si="69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s="9" t="s">
        <v>59</v>
      </c>
      <c r="B66" s="7" t="str">
        <f t="shared" si="69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s="9" t="s">
        <v>59</v>
      </c>
      <c r="B67" s="7" t="str">
        <f t="shared" si="69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s="9" t="s">
        <v>59</v>
      </c>
      <c r="B68" s="7" t="str">
        <f t="shared" si="69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s="9" t="s">
        <v>59</v>
      </c>
      <c r="B69" s="7" t="str">
        <f t="shared" si="69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s="102" customFormat="1" ht="16" thickBot="1" x14ac:dyDescent="0.25">
      <c r="A70" s="99"/>
      <c r="B70" s="100" t="str">
        <f t="shared" si="69"/>
        <v>-</v>
      </c>
      <c r="C70" s="103"/>
      <c r="DK70" s="397"/>
    </row>
    <row r="71" spans="1:115" ht="16" thickTop="1" x14ac:dyDescent="0.2">
      <c r="E71" s="494" t="s">
        <v>150</v>
      </c>
      <c r="F71" s="494"/>
      <c r="G71" s="494"/>
      <c r="H71" s="494"/>
      <c r="I71" s="494"/>
      <c r="J71" s="494"/>
      <c r="K71" s="494"/>
    </row>
    <row r="76" spans="1:115" x14ac:dyDescent="0.2">
      <c r="B76" s="65"/>
      <c r="C76" s="65" t="s">
        <v>1</v>
      </c>
      <c r="D76" s="64">
        <v>1990</v>
      </c>
      <c r="E76" s="64">
        <v>1991</v>
      </c>
      <c r="F76" s="64">
        <v>1992</v>
      </c>
      <c r="G76" s="64">
        <v>1993</v>
      </c>
      <c r="H76" s="64">
        <v>1994</v>
      </c>
      <c r="I76" s="64">
        <v>1995</v>
      </c>
      <c r="J76" s="64">
        <v>1996</v>
      </c>
      <c r="K76" s="64">
        <v>1997</v>
      </c>
      <c r="L76" s="64">
        <v>1998</v>
      </c>
      <c r="M76" s="64">
        <v>1999</v>
      </c>
      <c r="N76" s="64">
        <v>2000</v>
      </c>
      <c r="O76" s="64">
        <v>2001</v>
      </c>
      <c r="P76" s="64">
        <v>2002</v>
      </c>
      <c r="Q76" s="64">
        <v>2003</v>
      </c>
      <c r="R76" s="64">
        <v>2004</v>
      </c>
      <c r="S76" s="64">
        <v>2005</v>
      </c>
      <c r="T76" s="64">
        <v>2006</v>
      </c>
      <c r="U76" s="64">
        <v>2007</v>
      </c>
      <c r="V76" s="64">
        <v>2008</v>
      </c>
      <c r="W76" s="64">
        <v>2009</v>
      </c>
      <c r="X76" s="64">
        <v>2010</v>
      </c>
      <c r="Y76" s="64">
        <v>2011</v>
      </c>
      <c r="Z76" s="64">
        <v>2012</v>
      </c>
      <c r="AA76" s="64">
        <v>2013</v>
      </c>
      <c r="AB76" s="64">
        <v>2014</v>
      </c>
      <c r="AC76" s="64">
        <v>2015</v>
      </c>
      <c r="AD76" s="64">
        <v>2016</v>
      </c>
      <c r="AE76" s="64">
        <v>2017</v>
      </c>
      <c r="AF76" s="64">
        <v>2018</v>
      </c>
      <c r="AG76" s="64">
        <v>2019</v>
      </c>
      <c r="AH76" s="64">
        <v>2020</v>
      </c>
      <c r="AI76" s="64">
        <v>2021</v>
      </c>
      <c r="AJ76" s="64">
        <v>2022</v>
      </c>
      <c r="AK76" s="64">
        <v>2023</v>
      </c>
      <c r="AL76" s="64">
        <v>2024</v>
      </c>
      <c r="AM76" s="64">
        <v>2025</v>
      </c>
      <c r="AN76" s="64">
        <v>2026</v>
      </c>
      <c r="AO76" s="64">
        <v>2027</v>
      </c>
      <c r="AP76" s="64">
        <v>2028</v>
      </c>
      <c r="AQ76" s="64">
        <v>2029</v>
      </c>
      <c r="AR76" s="64">
        <v>2030</v>
      </c>
      <c r="AS76" s="64">
        <v>2031</v>
      </c>
      <c r="AT76" s="64">
        <v>2032</v>
      </c>
      <c r="AU76" s="64">
        <v>2033</v>
      </c>
      <c r="AV76" s="64">
        <v>2034</v>
      </c>
      <c r="AW76" s="64">
        <v>2035</v>
      </c>
      <c r="AX76" s="64">
        <v>2036</v>
      </c>
      <c r="AY76" s="64">
        <v>2037</v>
      </c>
      <c r="AZ76" s="64">
        <v>2038</v>
      </c>
      <c r="BA76" s="64">
        <v>2039</v>
      </c>
      <c r="BB76" s="64">
        <v>2040</v>
      </c>
      <c r="BC76" s="64">
        <v>2041</v>
      </c>
      <c r="BD76" s="64">
        <v>2042</v>
      </c>
      <c r="BE76" s="64">
        <v>2043</v>
      </c>
      <c r="BF76" s="64">
        <v>2044</v>
      </c>
      <c r="BG76" s="64">
        <v>2045</v>
      </c>
      <c r="BH76" s="64">
        <v>2046</v>
      </c>
      <c r="BI76" s="64">
        <v>2047</v>
      </c>
      <c r="BJ76" s="64">
        <v>2048</v>
      </c>
      <c r="BK76" s="64">
        <v>2049</v>
      </c>
      <c r="BL76" s="64">
        <v>2050</v>
      </c>
      <c r="BM76" s="64">
        <v>2051</v>
      </c>
      <c r="BN76" s="64">
        <v>2052</v>
      </c>
      <c r="BO76" s="64">
        <v>2053</v>
      </c>
      <c r="BP76" s="64">
        <v>2054</v>
      </c>
      <c r="BQ76" s="64">
        <v>2055</v>
      </c>
      <c r="BR76" s="64">
        <v>2056</v>
      </c>
      <c r="BS76" s="64">
        <v>2057</v>
      </c>
      <c r="BT76" s="64">
        <v>2058</v>
      </c>
      <c r="BU76" s="64">
        <v>2059</v>
      </c>
      <c r="BV76" s="64">
        <v>2060</v>
      </c>
      <c r="BW76" s="64">
        <v>2061</v>
      </c>
      <c r="BX76" s="64">
        <v>2062</v>
      </c>
      <c r="BY76" s="64">
        <v>2063</v>
      </c>
      <c r="BZ76" s="64">
        <v>2064</v>
      </c>
      <c r="CA76" s="64">
        <v>2065</v>
      </c>
      <c r="CB76" s="64">
        <v>2066</v>
      </c>
      <c r="CC76" s="64">
        <v>2067</v>
      </c>
      <c r="CD76" s="64">
        <v>2068</v>
      </c>
      <c r="CE76" s="64">
        <v>2069</v>
      </c>
      <c r="CF76" s="64">
        <v>2070</v>
      </c>
      <c r="CG76" s="64">
        <v>2071</v>
      </c>
      <c r="CH76" s="64">
        <v>2072</v>
      </c>
      <c r="CI76" s="64">
        <v>2073</v>
      </c>
      <c r="CJ76" s="64">
        <v>2074</v>
      </c>
      <c r="CK76" s="64">
        <v>2075</v>
      </c>
      <c r="CL76" s="64">
        <v>2076</v>
      </c>
      <c r="CM76" s="64">
        <v>2077</v>
      </c>
      <c r="CN76" s="64">
        <v>2078</v>
      </c>
      <c r="CO76" s="64">
        <v>2079</v>
      </c>
      <c r="CP76" s="64">
        <v>2080</v>
      </c>
      <c r="CQ76" s="64">
        <v>2081</v>
      </c>
      <c r="CR76" s="64">
        <v>2082</v>
      </c>
      <c r="CS76" s="64">
        <v>2083</v>
      </c>
      <c r="CT76" s="64">
        <v>2084</v>
      </c>
      <c r="CU76" s="64">
        <v>2085</v>
      </c>
      <c r="CV76" s="64">
        <v>2086</v>
      </c>
      <c r="CW76" s="64">
        <v>2087</v>
      </c>
      <c r="CX76" s="64">
        <v>2088</v>
      </c>
      <c r="CY76" s="64">
        <v>2089</v>
      </c>
      <c r="CZ76" s="64">
        <v>2090</v>
      </c>
      <c r="DA76" s="64">
        <v>2091</v>
      </c>
      <c r="DB76" s="64">
        <v>2092</v>
      </c>
      <c r="DC76" s="64">
        <v>2093</v>
      </c>
      <c r="DD76" s="64">
        <v>2094</v>
      </c>
      <c r="DE76" s="64">
        <v>2095</v>
      </c>
      <c r="DF76" s="64">
        <v>2096</v>
      </c>
      <c r="DG76" s="64">
        <v>2097</v>
      </c>
      <c r="DH76" s="64">
        <v>2098</v>
      </c>
      <c r="DI76" s="64">
        <v>2099</v>
      </c>
      <c r="DJ76" s="64">
        <v>2100</v>
      </c>
    </row>
    <row r="77" spans="1:115" x14ac:dyDescent="0.2">
      <c r="B77" s="65" t="s">
        <v>87</v>
      </c>
      <c r="C77" s="65" t="s">
        <v>2</v>
      </c>
      <c r="D77" s="77">
        <f>E77/(1+D83)</f>
        <v>3.5192716803940955</v>
      </c>
      <c r="E77" s="77">
        <f>F77/(1+E83)</f>
        <v>3.6240869339231896</v>
      </c>
      <c r="F77" s="77">
        <f>G77/(1+F83)</f>
        <v>3.6787548804024417</v>
      </c>
      <c r="G77" s="77">
        <f>H77/(1+G83)</f>
        <v>3.7441240966685254</v>
      </c>
      <c r="H77" s="236">
        <f>'Framework Data'!H33</f>
        <v>3.8</v>
      </c>
      <c r="I77" s="77">
        <f t="shared" ref="I77:Y77" si="71">($AA77-$H77)/($AA$76-$H$76)*(I$76-$H$76)+$H77</f>
        <v>3.9421052631578943</v>
      </c>
      <c r="J77" s="77">
        <f t="shared" si="71"/>
        <v>4.0842105263157897</v>
      </c>
      <c r="K77" s="77">
        <f t="shared" si="71"/>
        <v>4.2263157894736842</v>
      </c>
      <c r="L77" s="77">
        <f t="shared" si="71"/>
        <v>4.3684210526315788</v>
      </c>
      <c r="M77" s="77">
        <f t="shared" si="71"/>
        <v>4.5105263157894733</v>
      </c>
      <c r="N77" s="77">
        <f t="shared" si="71"/>
        <v>4.6526315789473678</v>
      </c>
      <c r="O77" s="77">
        <f t="shared" si="71"/>
        <v>4.7947368421052632</v>
      </c>
      <c r="P77" s="77">
        <f t="shared" si="71"/>
        <v>4.9368421052631577</v>
      </c>
      <c r="Q77" s="77">
        <f t="shared" si="71"/>
        <v>5.0789473684210522</v>
      </c>
      <c r="R77" s="77">
        <f t="shared" si="71"/>
        <v>5.2210526315789476</v>
      </c>
      <c r="S77" s="77">
        <f t="shared" si="71"/>
        <v>5.3631578947368421</v>
      </c>
      <c r="T77" s="77">
        <f t="shared" si="71"/>
        <v>5.5052631578947366</v>
      </c>
      <c r="U77" s="77">
        <f t="shared" si="71"/>
        <v>5.6473684210526311</v>
      </c>
      <c r="V77" s="77">
        <f t="shared" si="71"/>
        <v>5.7894736842105257</v>
      </c>
      <c r="W77" s="77">
        <f t="shared" si="71"/>
        <v>5.9315789473684211</v>
      </c>
      <c r="X77" s="77">
        <f t="shared" si="71"/>
        <v>6.0736842105263156</v>
      </c>
      <c r="Y77" s="77">
        <f t="shared" si="71"/>
        <v>6.2157894736842101</v>
      </c>
      <c r="Z77" s="77">
        <f>($AA77-$H77)/($AA$76-$H$76)*(Z$76-$H$76)+$H77</f>
        <v>6.3578947368421055</v>
      </c>
      <c r="AA77" s="236">
        <f>'Framework Data'!AA33</f>
        <v>6.5</v>
      </c>
      <c r="AB77" s="77">
        <f>AVERAGE(AC77,AA77)</f>
        <v>7.3</v>
      </c>
      <c r="AC77" s="236">
        <f>'Framework Data'!AC33</f>
        <v>8.1</v>
      </c>
      <c r="AD77" s="236">
        <f>'Framework Data'!AD33</f>
        <v>8.1</v>
      </c>
      <c r="AE77" s="236">
        <f>'Framework Data'!AE33</f>
        <v>8.1</v>
      </c>
      <c r="AF77" s="77">
        <f>AVERAGE(AG77,AE77)</f>
        <v>9.754999999999999</v>
      </c>
      <c r="AG77" s="236">
        <f>'Framework Data'!AG33</f>
        <v>11.41</v>
      </c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/>
      <c r="CC77" s="65"/>
      <c r="CD77" s="65"/>
      <c r="CE77" s="65"/>
      <c r="CF77" s="65"/>
      <c r="CG77" s="65"/>
      <c r="CH77" s="65"/>
      <c r="CI77" s="65"/>
      <c r="CJ77" s="65"/>
      <c r="CK77" s="65"/>
      <c r="CL77" s="65"/>
      <c r="CM77" s="65"/>
      <c r="CN77" s="65"/>
      <c r="CO77" s="65"/>
      <c r="CP77" s="65"/>
      <c r="CQ77" s="65"/>
      <c r="CR77" s="65"/>
      <c r="CS77" s="65"/>
      <c r="CT77" s="65"/>
      <c r="CU77" s="65"/>
      <c r="CV77" s="65"/>
      <c r="CW77" s="65"/>
      <c r="CX77" s="65"/>
      <c r="CY77" s="65"/>
      <c r="CZ77" s="65"/>
      <c r="DA77" s="65"/>
      <c r="DB77" s="65"/>
      <c r="DC77" s="65"/>
      <c r="DD77" s="65"/>
      <c r="DE77" s="65"/>
      <c r="DF77" s="65"/>
      <c r="DG77" s="65"/>
      <c r="DH77" s="65"/>
      <c r="DI77" s="65"/>
      <c r="DJ77" s="65"/>
    </row>
    <row r="78" spans="1:115" x14ac:dyDescent="0.2">
      <c r="B78" s="65" t="s">
        <v>152</v>
      </c>
      <c r="C78" s="68" t="s">
        <v>89</v>
      </c>
      <c r="D78" s="70">
        <f t="shared" ref="D78:F78" si="72">E78</f>
        <v>0</v>
      </c>
      <c r="E78" s="70">
        <f t="shared" si="72"/>
        <v>0</v>
      </c>
      <c r="F78" s="70">
        <f t="shared" si="72"/>
        <v>0</v>
      </c>
      <c r="G78" s="70">
        <f>H78</f>
        <v>0</v>
      </c>
      <c r="H78" s="240">
        <f>'Framework Data'!D85</f>
        <v>0</v>
      </c>
      <c r="I78" s="70">
        <f>($AG$78-$H$78)/($AG$76-$H$76)+H78</f>
        <v>0</v>
      </c>
      <c r="J78" s="70">
        <f t="shared" ref="J78:AF78" si="73">($AG$78-$H$78)/($AG$76-$H$76)+I78</f>
        <v>0</v>
      </c>
      <c r="K78" s="70">
        <f t="shared" si="73"/>
        <v>0</v>
      </c>
      <c r="L78" s="70">
        <f t="shared" si="73"/>
        <v>0</v>
      </c>
      <c r="M78" s="70">
        <f t="shared" si="73"/>
        <v>0</v>
      </c>
      <c r="N78" s="70">
        <f t="shared" si="73"/>
        <v>0</v>
      </c>
      <c r="O78" s="70">
        <f t="shared" si="73"/>
        <v>0</v>
      </c>
      <c r="P78" s="70">
        <f t="shared" si="73"/>
        <v>0</v>
      </c>
      <c r="Q78" s="70">
        <f t="shared" si="73"/>
        <v>0</v>
      </c>
      <c r="R78" s="70">
        <f t="shared" si="73"/>
        <v>0</v>
      </c>
      <c r="S78" s="70">
        <f t="shared" si="73"/>
        <v>0</v>
      </c>
      <c r="T78" s="70">
        <f t="shared" si="73"/>
        <v>0</v>
      </c>
      <c r="U78" s="70">
        <f t="shared" si="73"/>
        <v>0</v>
      </c>
      <c r="V78" s="70">
        <f t="shared" si="73"/>
        <v>0</v>
      </c>
      <c r="W78" s="70">
        <f t="shared" si="73"/>
        <v>0</v>
      </c>
      <c r="X78" s="70">
        <f t="shared" si="73"/>
        <v>0</v>
      </c>
      <c r="Y78" s="70">
        <f t="shared" si="73"/>
        <v>0</v>
      </c>
      <c r="Z78" s="70">
        <f t="shared" si="73"/>
        <v>0</v>
      </c>
      <c r="AA78" s="70">
        <f t="shared" si="73"/>
        <v>0</v>
      </c>
      <c r="AB78" s="70">
        <f t="shared" si="73"/>
        <v>0</v>
      </c>
      <c r="AC78" s="70">
        <f t="shared" si="73"/>
        <v>0</v>
      </c>
      <c r="AD78" s="70">
        <f t="shared" si="73"/>
        <v>0</v>
      </c>
      <c r="AE78" s="70">
        <f t="shared" si="73"/>
        <v>0</v>
      </c>
      <c r="AF78" s="70">
        <f t="shared" si="73"/>
        <v>0</v>
      </c>
      <c r="AG78" s="240">
        <f>'Framework Data'!G85</f>
        <v>0</v>
      </c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</row>
    <row r="79" spans="1:115" x14ac:dyDescent="0.2">
      <c r="B79" s="65" t="s">
        <v>90</v>
      </c>
      <c r="C79" s="65" t="s">
        <v>2</v>
      </c>
      <c r="D79" s="247">
        <f t="shared" ref="D79:AF79" si="74">D77/(1-D78)</f>
        <v>3.5192716803940955</v>
      </c>
      <c r="E79" s="247">
        <f t="shared" si="74"/>
        <v>3.6240869339231896</v>
      </c>
      <c r="F79" s="247">
        <f t="shared" si="74"/>
        <v>3.6787548804024417</v>
      </c>
      <c r="G79" s="247">
        <f t="shared" si="74"/>
        <v>3.7441240966685254</v>
      </c>
      <c r="H79" s="247">
        <f t="shared" si="74"/>
        <v>3.8</v>
      </c>
      <c r="I79" s="247">
        <f t="shared" si="74"/>
        <v>3.9421052631578943</v>
      </c>
      <c r="J79" s="247">
        <f t="shared" si="74"/>
        <v>4.0842105263157897</v>
      </c>
      <c r="K79" s="247">
        <f t="shared" si="74"/>
        <v>4.2263157894736842</v>
      </c>
      <c r="L79" s="247">
        <f t="shared" si="74"/>
        <v>4.3684210526315788</v>
      </c>
      <c r="M79" s="247">
        <f t="shared" si="74"/>
        <v>4.5105263157894733</v>
      </c>
      <c r="N79" s="247">
        <f t="shared" si="74"/>
        <v>4.6526315789473678</v>
      </c>
      <c r="O79" s="247">
        <f t="shared" si="74"/>
        <v>4.7947368421052632</v>
      </c>
      <c r="P79" s="247">
        <f t="shared" si="74"/>
        <v>4.9368421052631577</v>
      </c>
      <c r="Q79" s="247">
        <f t="shared" si="74"/>
        <v>5.0789473684210522</v>
      </c>
      <c r="R79" s="247">
        <f t="shared" si="74"/>
        <v>5.2210526315789476</v>
      </c>
      <c r="S79" s="247">
        <f t="shared" si="74"/>
        <v>5.3631578947368421</v>
      </c>
      <c r="T79" s="247">
        <f t="shared" si="74"/>
        <v>5.5052631578947366</v>
      </c>
      <c r="U79" s="247">
        <f t="shared" si="74"/>
        <v>5.6473684210526311</v>
      </c>
      <c r="V79" s="247">
        <f t="shared" si="74"/>
        <v>5.7894736842105257</v>
      </c>
      <c r="W79" s="247">
        <f t="shared" si="74"/>
        <v>5.9315789473684211</v>
      </c>
      <c r="X79" s="247">
        <f t="shared" si="74"/>
        <v>6.0736842105263156</v>
      </c>
      <c r="Y79" s="247">
        <f t="shared" si="74"/>
        <v>6.2157894736842101</v>
      </c>
      <c r="Z79" s="247">
        <f t="shared" si="74"/>
        <v>6.3578947368421055</v>
      </c>
      <c r="AA79" s="247">
        <f t="shared" si="74"/>
        <v>6.5</v>
      </c>
      <c r="AB79" s="247">
        <f t="shared" si="74"/>
        <v>7.3</v>
      </c>
      <c r="AC79" s="247">
        <f t="shared" si="74"/>
        <v>8.1</v>
      </c>
      <c r="AD79" s="247">
        <f t="shared" si="74"/>
        <v>8.1</v>
      </c>
      <c r="AE79" s="247">
        <f t="shared" si="74"/>
        <v>8.1</v>
      </c>
      <c r="AF79" s="247">
        <f t="shared" si="74"/>
        <v>9.754999999999999</v>
      </c>
      <c r="AG79" s="247">
        <f t="shared" ref="AG79" si="75">AG77/(1-AG78)</f>
        <v>11.41</v>
      </c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</row>
    <row r="80" spans="1:115" x14ac:dyDescent="0.2">
      <c r="B80" s="65" t="s">
        <v>91</v>
      </c>
      <c r="C80" s="65" t="s">
        <v>2</v>
      </c>
      <c r="D80" s="237">
        <f>'Framework Data'!D34</f>
        <v>0</v>
      </c>
      <c r="E80" s="237">
        <f>'Framework Data'!E34</f>
        <v>3.8086406393537957E-8</v>
      </c>
      <c r="F80" s="237">
        <f>'Framework Data'!F34</f>
        <v>3.8086406393537957E-8</v>
      </c>
      <c r="G80" s="237">
        <f>'Framework Data'!G34</f>
        <v>3.8086406393537977E-8</v>
      </c>
      <c r="H80" s="237">
        <f>'Framework Data'!H34</f>
        <v>3.8086406393537951E-8</v>
      </c>
      <c r="I80" s="237">
        <f>'Framework Data'!I34</f>
        <v>3.8086406393537951E-8</v>
      </c>
      <c r="J80" s="237">
        <f>'Framework Data'!J34</f>
        <v>3.8086406393537997E-8</v>
      </c>
      <c r="K80" s="237">
        <f>'Framework Data'!K34</f>
        <v>3.8086406393537898E-8</v>
      </c>
      <c r="L80" s="237">
        <f>'Framework Data'!L34</f>
        <v>3.8086406393537997E-8</v>
      </c>
      <c r="M80" s="237">
        <f>'Framework Data'!M34</f>
        <v>3.8086406393537951E-8</v>
      </c>
      <c r="N80" s="237">
        <f>'Framework Data'!N34</f>
        <v>3.8086406393537951E-8</v>
      </c>
      <c r="O80" s="237">
        <f>'Framework Data'!O34</f>
        <v>3.8086406393537997E-8</v>
      </c>
      <c r="P80" s="237">
        <f>'Framework Data'!P34</f>
        <v>3.8086406393537997E-8</v>
      </c>
      <c r="Q80" s="237">
        <f>'Framework Data'!Q34</f>
        <v>3.8086406393537898E-8</v>
      </c>
      <c r="R80" s="237">
        <f>'Framework Data'!R34</f>
        <v>3.8086406393537898E-8</v>
      </c>
      <c r="S80" s="237">
        <f>'Framework Data'!S34</f>
        <v>3.8086406393538103E-8</v>
      </c>
      <c r="T80" s="237">
        <f>'Framework Data'!T34</f>
        <v>9.677859106741487E-8</v>
      </c>
      <c r="U80" s="237">
        <f>'Framework Data'!U34</f>
        <v>1.088729508526712E-7</v>
      </c>
      <c r="V80" s="237">
        <f>'Framework Data'!V34</f>
        <v>1.101967229350795E-7</v>
      </c>
      <c r="W80" s="237">
        <f>'Framework Data'!W34</f>
        <v>1.2222436664251891E-7</v>
      </c>
      <c r="X80" s="237">
        <f>'Framework Data'!X34</f>
        <v>3.0513118648335998E-7</v>
      </c>
      <c r="Y80" s="237">
        <f>'Framework Data'!Y34</f>
        <v>1.7138118924890401E-7</v>
      </c>
      <c r="Z80" s="237">
        <f>'Framework Data'!Z34</f>
        <v>2.4062455025351149E-7</v>
      </c>
      <c r="AA80" s="237">
        <f>'Framework Data'!AA34</f>
        <v>1.3158893769494909E-7</v>
      </c>
      <c r="AB80" s="237">
        <f>'Framework Data'!AB34</f>
        <v>1.2213203686334709E-7</v>
      </c>
      <c r="AC80" s="237">
        <f>'Framework Data'!AC34</f>
        <v>1.297915779754671E-7</v>
      </c>
      <c r="AD80" s="237">
        <f>'Framework Data'!AD34</f>
        <v>3.3843839566480411E-3</v>
      </c>
      <c r="AE80" s="237">
        <f>'Framework Data'!AE34</f>
        <v>1.3366782995242301E-2</v>
      </c>
      <c r="AF80" s="237">
        <f>'Framework Data'!AF34</f>
        <v>2.1965482108579151E-2</v>
      </c>
      <c r="AG80" s="237">
        <f>'Framework Data'!AG34</f>
        <v>2.2731456961655919E-2</v>
      </c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</row>
    <row r="81" spans="2:114" x14ac:dyDescent="0.2">
      <c r="B81" s="71" t="s">
        <v>92</v>
      </c>
      <c r="C81" s="65" t="s">
        <v>2</v>
      </c>
      <c r="D81" s="247">
        <f t="shared" ref="D81:AF81" si="76">D79-D80</f>
        <v>3.5192716803940955</v>
      </c>
      <c r="E81" s="247">
        <f t="shared" si="76"/>
        <v>3.6240868958367831</v>
      </c>
      <c r="F81" s="247">
        <f t="shared" si="76"/>
        <v>3.6787548423160352</v>
      </c>
      <c r="G81" s="247">
        <f t="shared" si="76"/>
        <v>3.7441240585821189</v>
      </c>
      <c r="H81" s="247">
        <f t="shared" si="76"/>
        <v>3.7999999619135933</v>
      </c>
      <c r="I81" s="247">
        <f t="shared" si="76"/>
        <v>3.9421052250714879</v>
      </c>
      <c r="J81" s="247">
        <f t="shared" si="76"/>
        <v>4.0842104882293837</v>
      </c>
      <c r="K81" s="247">
        <f t="shared" si="76"/>
        <v>4.2263157513872782</v>
      </c>
      <c r="L81" s="247">
        <f t="shared" si="76"/>
        <v>4.3684210145451727</v>
      </c>
      <c r="M81" s="247">
        <f t="shared" si="76"/>
        <v>4.5105262777030672</v>
      </c>
      <c r="N81" s="247">
        <f t="shared" si="76"/>
        <v>4.6526315408609618</v>
      </c>
      <c r="O81" s="247">
        <f t="shared" si="76"/>
        <v>4.7947368040188572</v>
      </c>
      <c r="P81" s="247">
        <f t="shared" si="76"/>
        <v>4.9368420671767517</v>
      </c>
      <c r="Q81" s="247">
        <f t="shared" si="76"/>
        <v>5.0789473303346462</v>
      </c>
      <c r="R81" s="247">
        <f t="shared" si="76"/>
        <v>5.2210525934925416</v>
      </c>
      <c r="S81" s="247">
        <f t="shared" si="76"/>
        <v>5.3631578566504361</v>
      </c>
      <c r="T81" s="247">
        <f t="shared" si="76"/>
        <v>5.5052630611161453</v>
      </c>
      <c r="U81" s="247">
        <f t="shared" si="76"/>
        <v>5.6473683121796805</v>
      </c>
      <c r="V81" s="247">
        <f t="shared" si="76"/>
        <v>5.7894735740138028</v>
      </c>
      <c r="W81" s="247">
        <f t="shared" si="76"/>
        <v>5.9315788251440544</v>
      </c>
      <c r="X81" s="247">
        <f t="shared" si="76"/>
        <v>6.0736839053951295</v>
      </c>
      <c r="Y81" s="247">
        <f t="shared" si="76"/>
        <v>6.2157893023030208</v>
      </c>
      <c r="Z81" s="247">
        <f t="shared" si="76"/>
        <v>6.357894496217555</v>
      </c>
      <c r="AA81" s="247">
        <f t="shared" si="76"/>
        <v>6.499999868411062</v>
      </c>
      <c r="AB81" s="247">
        <f t="shared" si="76"/>
        <v>7.2999998778679629</v>
      </c>
      <c r="AC81" s="247">
        <f t="shared" si="76"/>
        <v>8.0999998702084213</v>
      </c>
      <c r="AD81" s="247">
        <f t="shared" si="76"/>
        <v>8.0966156160433513</v>
      </c>
      <c r="AE81" s="247">
        <f t="shared" si="76"/>
        <v>8.0866332170047581</v>
      </c>
      <c r="AF81" s="247">
        <f t="shared" si="76"/>
        <v>9.7330345178914204</v>
      </c>
      <c r="AG81" s="247">
        <f t="shared" ref="AG81" si="77">AG79-AG80</f>
        <v>11.387268543038344</v>
      </c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</row>
    <row r="82" spans="2:114" x14ac:dyDescent="0.2">
      <c r="B82" s="65" t="s">
        <v>93</v>
      </c>
      <c r="C82" s="65" t="s">
        <v>94</v>
      </c>
      <c r="D82" s="238">
        <f>'Framework Data'!D$57</f>
        <v>50950509069488.367</v>
      </c>
      <c r="E82" s="238">
        <f>'Framework Data'!E$57</f>
        <v>51647194959981.109</v>
      </c>
      <c r="F82" s="238">
        <f>'Framework Data'!F$57</f>
        <v>52470667633217.25</v>
      </c>
      <c r="G82" s="238">
        <f>'Framework Data'!G$57</f>
        <v>53337588714185.781</v>
      </c>
      <c r="H82" s="238">
        <f>'Framework Data'!H$57</f>
        <v>54833948860734.422</v>
      </c>
      <c r="I82" s="238">
        <f>'Framework Data'!I$57</f>
        <v>56562297159824.047</v>
      </c>
      <c r="J82" s="238">
        <f>'Framework Data'!J$57</f>
        <v>58705719130559.383</v>
      </c>
      <c r="K82" s="238">
        <f>'Framework Data'!K$57</f>
        <v>60986320577218.547</v>
      </c>
      <c r="L82" s="238">
        <f>'Framework Data'!L$57</f>
        <v>62501121248218.641</v>
      </c>
      <c r="M82" s="238">
        <f>'Framework Data'!M$57</f>
        <v>64690042408440.953</v>
      </c>
      <c r="N82" s="238">
        <f>'Framework Data'!N$57</f>
        <v>67746249355230.945</v>
      </c>
      <c r="O82" s="238">
        <f>'Framework Data'!O$57</f>
        <v>69316442935601.664</v>
      </c>
      <c r="P82" s="238">
        <f>'Framework Data'!P$57</f>
        <v>71196116657664.938</v>
      </c>
      <c r="Q82" s="238">
        <f>'Framework Data'!Q$57</f>
        <v>73854265756934.125</v>
      </c>
      <c r="R82" s="238">
        <f>'Framework Data'!R$57</f>
        <v>77602966693876.203</v>
      </c>
      <c r="S82" s="238">
        <f>'Framework Data'!S$57</f>
        <v>81143163086806.188</v>
      </c>
      <c r="T82" s="238">
        <f>'Framework Data'!T$57</f>
        <v>85317812651766.359</v>
      </c>
      <c r="U82" s="238">
        <f>'Framework Data'!U$57</f>
        <v>89736479352572.125</v>
      </c>
      <c r="V82" s="238">
        <f>'Framework Data'!V$57</f>
        <v>92137080273009.359</v>
      </c>
      <c r="W82" s="238">
        <f>'Framework Data'!W$57</f>
        <v>91525864324734.672</v>
      </c>
      <c r="X82" s="238">
        <f>'Framework Data'!X$57</f>
        <v>96148429697269.094</v>
      </c>
      <c r="Y82" s="238">
        <f>'Framework Data'!Y$57</f>
        <v>99863601661332.016</v>
      </c>
      <c r="Z82" s="238">
        <f>'Framework Data'!Z$57</f>
        <v>103026668031011.92</v>
      </c>
      <c r="AA82" s="238">
        <f>'Framework Data'!AA$57</f>
        <v>106423356016032.61</v>
      </c>
      <c r="AB82" s="238">
        <f>'Framework Data'!AB$57</f>
        <v>110099865752272.81</v>
      </c>
      <c r="AC82" s="238">
        <f>'Framework Data'!AC$57</f>
        <v>113829052972541.62</v>
      </c>
      <c r="AD82" s="238">
        <f>'Framework Data'!AD$57</f>
        <v>117527206583639.56</v>
      </c>
      <c r="AE82" s="238">
        <f>'Framework Data'!AE$57</f>
        <v>121974483812883.59</v>
      </c>
      <c r="AF82" s="238">
        <f>'Framework Data'!AF$57</f>
        <v>126314862833648.59</v>
      </c>
      <c r="AG82" s="238">
        <f>'Framework Data'!AG$57</f>
        <v>129796846031689.72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2:114" x14ac:dyDescent="0.2">
      <c r="B83" s="65" t="s">
        <v>95</v>
      </c>
      <c r="C83" s="65" t="s">
        <v>96</v>
      </c>
      <c r="D83" s="239">
        <f>'Framework Data'!D$60</f>
        <v>2.9783223077951389E-2</v>
      </c>
      <c r="E83" s="239">
        <f>'Framework Data'!E$60</f>
        <v>1.5084612338499283E-2</v>
      </c>
      <c r="F83" s="239">
        <f>'Framework Data'!F$60</f>
        <v>1.7769386216602782E-2</v>
      </c>
      <c r="G83" s="239">
        <f>'Framework Data'!G$60</f>
        <v>1.4923624828886374E-2</v>
      </c>
      <c r="H83" s="239">
        <f>'Framework Data'!H$60</f>
        <v>2.9467757558579138E-2</v>
      </c>
      <c r="I83" s="239">
        <f>'Framework Data'!I$60</f>
        <v>3.0206666325427279E-2</v>
      </c>
      <c r="J83" s="239">
        <f>'Framework Data'!J$60</f>
        <v>3.430991950901259E-2</v>
      </c>
      <c r="K83" s="239">
        <f>'Framework Data'!K$60</f>
        <v>3.7078027769383223E-2</v>
      </c>
      <c r="L83" s="239">
        <f>'Framework Data'!L$60</f>
        <v>2.5600548765354746E-2</v>
      </c>
      <c r="M83" s="239">
        <f>'Framework Data'!M$60</f>
        <v>3.245240311908091E-2</v>
      </c>
      <c r="N83" s="239">
        <f>'Framework Data'!N$60</f>
        <v>4.4254030559922199E-2</v>
      </c>
      <c r="O83" s="239">
        <f>'Framework Data'!O$60</f>
        <v>1.9530011103147588E-2</v>
      </c>
      <c r="P83" s="239">
        <f>'Framework Data'!P$60</f>
        <v>2.1687816746712229E-2</v>
      </c>
      <c r="Q83" s="239">
        <f>'Framework Data'!Q$60</f>
        <v>2.9502309241424173E-2</v>
      </c>
      <c r="R83" s="239">
        <f>'Framework Data'!R$60</f>
        <v>4.407677887295549E-2</v>
      </c>
      <c r="S83" s="239">
        <f>'Framework Data'!S$60</f>
        <v>3.899393075224182E-2</v>
      </c>
      <c r="T83" s="239">
        <f>'Framework Data'!T$60</f>
        <v>4.367086832887395E-2</v>
      </c>
      <c r="U83" s="239">
        <f>'Framework Data'!U$60</f>
        <v>4.3192451722335365E-2</v>
      </c>
      <c r="V83" s="239">
        <f>'Framework Data'!V$60</f>
        <v>1.8588910842709937E-2</v>
      </c>
      <c r="W83" s="239">
        <f>'Framework Data'!W$60</f>
        <v>-1.6664258267650212E-2</v>
      </c>
      <c r="X83" s="239">
        <f>'Framework Data'!X$60</f>
        <v>4.3103796996963692E-2</v>
      </c>
      <c r="Y83" s="239">
        <f>'Framework Data'!Y$60</f>
        <v>3.1267998172018995E-2</v>
      </c>
      <c r="Z83" s="239">
        <f>'Framework Data'!Z$60</f>
        <v>2.519738704496376E-2</v>
      </c>
      <c r="AA83" s="239">
        <f>'Framework Data'!AA$60</f>
        <v>2.6715070444901984E-2</v>
      </c>
      <c r="AB83" s="239">
        <f>'Framework Data'!AB$60</f>
        <v>2.8742216301226052E-2</v>
      </c>
      <c r="AC83" s="239">
        <f>'Framework Data'!AC$60</f>
        <v>2.9190340656972749E-2</v>
      </c>
      <c r="AD83" s="239">
        <f>'Framework Data'!AD$60</f>
        <v>2.6055721933096406E-2</v>
      </c>
      <c r="AE83" s="239">
        <f>'Framework Data'!AE$60</f>
        <v>3.2813286918142379E-2</v>
      </c>
      <c r="AF83" s="239">
        <f>'Framework Data'!AF$60</f>
        <v>3.0340607444099988E-2</v>
      </c>
      <c r="AG83" s="239">
        <f>'Framework Data'!AG$60</f>
        <v>2.3355581404925944E-2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2:114" x14ac:dyDescent="0.2">
      <c r="B84" s="65" t="s">
        <v>97</v>
      </c>
      <c r="C84" s="65" t="s">
        <v>96</v>
      </c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239">
        <f>'Framework Data'!AG$61</f>
        <v>3.2000000000000001E-2</v>
      </c>
      <c r="AH84" s="239">
        <f>'Framework Data'!AH$61</f>
        <v>3.2000000000000001E-2</v>
      </c>
      <c r="AI84" s="239">
        <f>'Framework Data'!AI$61</f>
        <v>3.2000000000000001E-2</v>
      </c>
      <c r="AJ84" s="239">
        <f>'Framework Data'!AJ$61</f>
        <v>3.2000000000000001E-2</v>
      </c>
      <c r="AK84" s="239">
        <f>'Framework Data'!AK$61</f>
        <v>3.2000000000000001E-2</v>
      </c>
      <c r="AL84" s="239">
        <f>'Framework Data'!AL$61</f>
        <v>3.2000000000000001E-2</v>
      </c>
      <c r="AM84" s="239">
        <f>'Framework Data'!AM$61</f>
        <v>3.2000000000000001E-2</v>
      </c>
      <c r="AN84" s="239">
        <f>'Framework Data'!AN$61</f>
        <v>3.2000000000000001E-2</v>
      </c>
      <c r="AO84" s="239">
        <f>'Framework Data'!AO$61</f>
        <v>3.2000000000000001E-2</v>
      </c>
      <c r="AP84" s="239">
        <f>'Framework Data'!AP$61</f>
        <v>3.2000000000000001E-2</v>
      </c>
      <c r="AQ84" s="239">
        <f>'Framework Data'!AQ$61</f>
        <v>3.2000000000000001E-2</v>
      </c>
      <c r="AR84" s="239">
        <f>'Framework Data'!AR$61</f>
        <v>3.2000000000000001E-2</v>
      </c>
      <c r="AS84" s="239">
        <f>'Framework Data'!AS$61</f>
        <v>3.2000000000000001E-2</v>
      </c>
      <c r="AT84" s="239">
        <f>'Framework Data'!AT$61</f>
        <v>3.2000000000000001E-2</v>
      </c>
      <c r="AU84" s="239">
        <f>'Framework Data'!AU$61</f>
        <v>3.2000000000000001E-2</v>
      </c>
      <c r="AV84" s="239">
        <f>'Framework Data'!AV$61</f>
        <v>3.2000000000000001E-2</v>
      </c>
      <c r="AW84" s="239">
        <f>'Framework Data'!AW$61</f>
        <v>3.2000000000000001E-2</v>
      </c>
      <c r="AX84" s="239">
        <f>'Framework Data'!AX$61</f>
        <v>3.2000000000000001E-2</v>
      </c>
      <c r="AY84" s="239">
        <f>'Framework Data'!AY$61</f>
        <v>3.2000000000000001E-2</v>
      </c>
      <c r="AZ84" s="239">
        <f>'Framework Data'!AZ$61</f>
        <v>3.2000000000000001E-2</v>
      </c>
      <c r="BA84" s="239">
        <f>'Framework Data'!BA$61</f>
        <v>3.2000000000000001E-2</v>
      </c>
      <c r="BB84" s="239">
        <f>'Framework Data'!BB$61</f>
        <v>3.2000000000000001E-2</v>
      </c>
      <c r="BC84" s="239">
        <f>'Framework Data'!BC$61</f>
        <v>3.2000000000000001E-2</v>
      </c>
      <c r="BD84" s="239">
        <f>'Framework Data'!BD$61</f>
        <v>3.2000000000000001E-2</v>
      </c>
      <c r="BE84" s="239">
        <f>'Framework Data'!BE$61</f>
        <v>3.2000000000000001E-2</v>
      </c>
      <c r="BF84" s="239">
        <f>'Framework Data'!BF$61</f>
        <v>3.2000000000000001E-2</v>
      </c>
      <c r="BG84" s="239">
        <f>'Framework Data'!BG$61</f>
        <v>3.2000000000000001E-2</v>
      </c>
      <c r="BH84" s="239">
        <f>'Framework Data'!BH$61</f>
        <v>3.2000000000000001E-2</v>
      </c>
      <c r="BI84" s="239">
        <f>'Framework Data'!BI$61</f>
        <v>3.2000000000000001E-2</v>
      </c>
      <c r="BJ84" s="239">
        <f>'Framework Data'!BJ$61</f>
        <v>3.2000000000000001E-2</v>
      </c>
      <c r="BK84" s="239">
        <f>'Framework Data'!BK$61</f>
        <v>3.2000000000000001E-2</v>
      </c>
      <c r="BL84" s="239">
        <f>'Framework Data'!BL$61</f>
        <v>3.2000000000000001E-2</v>
      </c>
      <c r="BM84" s="239">
        <f>'Framework Data'!BM$61</f>
        <v>3.2000000000000001E-2</v>
      </c>
      <c r="BN84" s="239">
        <f>'Framework Data'!BN$61</f>
        <v>3.2000000000000001E-2</v>
      </c>
      <c r="BO84" s="239">
        <f>'Framework Data'!BO$61</f>
        <v>3.2000000000000001E-2</v>
      </c>
      <c r="BP84" s="239">
        <f>'Framework Data'!BP$61</f>
        <v>3.2000000000000001E-2</v>
      </c>
      <c r="BQ84" s="239">
        <f>'Framework Data'!BQ$61</f>
        <v>3.2000000000000001E-2</v>
      </c>
      <c r="BR84" s="239">
        <f>'Framework Data'!BR$61</f>
        <v>3.2000000000000001E-2</v>
      </c>
      <c r="BS84" s="239">
        <f>'Framework Data'!BS$61</f>
        <v>3.2000000000000001E-2</v>
      </c>
      <c r="BT84" s="239">
        <f>'Framework Data'!BT$61</f>
        <v>3.2000000000000001E-2</v>
      </c>
      <c r="BU84" s="239">
        <f>'Framework Data'!BU$61</f>
        <v>3.2000000000000001E-2</v>
      </c>
      <c r="BV84" s="239">
        <f>'Framework Data'!BV$61</f>
        <v>3.2000000000000001E-2</v>
      </c>
      <c r="BW84" s="239">
        <f>'Framework Data'!BW$61</f>
        <v>3.2000000000000001E-2</v>
      </c>
      <c r="BX84" s="239">
        <f>'Framework Data'!BX$61</f>
        <v>3.2000000000000001E-2</v>
      </c>
      <c r="BY84" s="239">
        <f>'Framework Data'!BY$61</f>
        <v>3.2000000000000001E-2</v>
      </c>
      <c r="BZ84" s="239">
        <f>'Framework Data'!BZ$61</f>
        <v>3.2000000000000001E-2</v>
      </c>
      <c r="CA84" s="239">
        <f>'Framework Data'!CA$61</f>
        <v>3.2000000000000001E-2</v>
      </c>
      <c r="CB84" s="239">
        <f>'Framework Data'!CB$61</f>
        <v>3.2000000000000001E-2</v>
      </c>
      <c r="CC84" s="239">
        <f>'Framework Data'!CC$61</f>
        <v>3.2000000000000001E-2</v>
      </c>
      <c r="CD84" s="239">
        <f>'Framework Data'!CD$61</f>
        <v>3.2000000000000001E-2</v>
      </c>
      <c r="CE84" s="239">
        <f>'Framework Data'!CE$61</f>
        <v>3.2000000000000001E-2</v>
      </c>
      <c r="CF84" s="239">
        <f>'Framework Data'!CF$61</f>
        <v>3.2000000000000001E-2</v>
      </c>
      <c r="CG84" s="239">
        <f>'Framework Data'!CG$61</f>
        <v>3.2000000000000001E-2</v>
      </c>
      <c r="CH84" s="239">
        <f>'Framework Data'!CH$61</f>
        <v>3.2000000000000001E-2</v>
      </c>
      <c r="CI84" s="239">
        <f>'Framework Data'!CI$61</f>
        <v>3.2000000000000001E-2</v>
      </c>
      <c r="CJ84" s="239">
        <f>'Framework Data'!CJ$61</f>
        <v>3.2000000000000001E-2</v>
      </c>
      <c r="CK84" s="239">
        <f>'Framework Data'!CK$61</f>
        <v>3.2000000000000001E-2</v>
      </c>
      <c r="CL84" s="239">
        <f>'Framework Data'!CL$61</f>
        <v>3.2000000000000001E-2</v>
      </c>
      <c r="CM84" s="239">
        <f>'Framework Data'!CM$61</f>
        <v>3.2000000000000001E-2</v>
      </c>
      <c r="CN84" s="239">
        <f>'Framework Data'!CN$61</f>
        <v>3.2000000000000001E-2</v>
      </c>
      <c r="CO84" s="239">
        <f>'Framework Data'!CO$61</f>
        <v>3.2000000000000001E-2</v>
      </c>
      <c r="CP84" s="239">
        <f>'Framework Data'!CP$61</f>
        <v>3.2000000000000001E-2</v>
      </c>
      <c r="CQ84" s="239">
        <f>'Framework Data'!CQ$61</f>
        <v>3.2000000000000001E-2</v>
      </c>
      <c r="CR84" s="239">
        <f>'Framework Data'!CR$61</f>
        <v>3.2000000000000001E-2</v>
      </c>
      <c r="CS84" s="239">
        <f>'Framework Data'!CS$61</f>
        <v>3.2000000000000001E-2</v>
      </c>
      <c r="CT84" s="239">
        <f>'Framework Data'!CT$61</f>
        <v>3.2000000000000001E-2</v>
      </c>
      <c r="CU84" s="239">
        <f>'Framework Data'!CU$61</f>
        <v>3.2000000000000001E-2</v>
      </c>
      <c r="CV84" s="239">
        <f>'Framework Data'!CV$61</f>
        <v>3.2000000000000001E-2</v>
      </c>
      <c r="CW84" s="239">
        <f>'Framework Data'!CW$61</f>
        <v>3.2000000000000001E-2</v>
      </c>
      <c r="CX84" s="239">
        <f>'Framework Data'!CX$61</f>
        <v>3.2000000000000001E-2</v>
      </c>
      <c r="CY84" s="239">
        <f>'Framework Data'!CY$61</f>
        <v>3.2000000000000001E-2</v>
      </c>
      <c r="CZ84" s="239">
        <f>'Framework Data'!CZ$61</f>
        <v>3.2000000000000001E-2</v>
      </c>
      <c r="DA84" s="239">
        <f>'Framework Data'!DA$61</f>
        <v>3.2000000000000001E-2</v>
      </c>
      <c r="DB84" s="239">
        <f>'Framework Data'!DB$61</f>
        <v>3.2000000000000001E-2</v>
      </c>
      <c r="DC84" s="239">
        <f>'Framework Data'!DC$61</f>
        <v>3.2000000000000001E-2</v>
      </c>
      <c r="DD84" s="239">
        <f>'Framework Data'!DD$61</f>
        <v>3.2000000000000001E-2</v>
      </c>
      <c r="DE84" s="239">
        <f>'Framework Data'!DE$61</f>
        <v>3.2000000000000001E-2</v>
      </c>
      <c r="DF84" s="239">
        <f>'Framework Data'!DF$61</f>
        <v>3.2000000000000001E-2</v>
      </c>
      <c r="DG84" s="239">
        <f>'Framework Data'!DG$61</f>
        <v>3.2000000000000001E-2</v>
      </c>
      <c r="DH84" s="239">
        <f>'Framework Data'!DH$61</f>
        <v>3.2000000000000001E-2</v>
      </c>
      <c r="DI84" s="239">
        <f>'Framework Data'!DI$61</f>
        <v>3.2000000000000001E-2</v>
      </c>
      <c r="DJ84" s="239">
        <f>'Framework Data'!DJ$61</f>
        <v>3.2000000000000001E-2</v>
      </c>
    </row>
    <row r="85" spans="2:114" x14ac:dyDescent="0.2">
      <c r="B85" s="65" t="s">
        <v>98</v>
      </c>
      <c r="C85" s="65" t="s">
        <v>96</v>
      </c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239">
        <f>'Framework Data'!AG$62</f>
        <v>3.2000000000000001E-2</v>
      </c>
      <c r="AH85" s="239">
        <f>'Framework Data'!AH$62</f>
        <v>3.2000000000000001E-2</v>
      </c>
      <c r="AI85" s="239">
        <f>'Framework Data'!AI$62</f>
        <v>3.2000000000000001E-2</v>
      </c>
      <c r="AJ85" s="239">
        <f>'Framework Data'!AJ$62</f>
        <v>3.2000000000000001E-2</v>
      </c>
      <c r="AK85" s="239">
        <f>'Framework Data'!AK$62</f>
        <v>3.2000000000000001E-2</v>
      </c>
      <c r="AL85" s="239">
        <f>'Framework Data'!AL$62</f>
        <v>3.2000000000000001E-2</v>
      </c>
      <c r="AM85" s="239">
        <f>'Framework Data'!AM$62</f>
        <v>3.2000000000000001E-2</v>
      </c>
      <c r="AN85" s="239">
        <f>'Framework Data'!AN$62</f>
        <v>3.2000000000000001E-2</v>
      </c>
      <c r="AO85" s="239">
        <f>'Framework Data'!AO$62</f>
        <v>3.2000000000000001E-2</v>
      </c>
      <c r="AP85" s="239">
        <f>'Framework Data'!AP$62</f>
        <v>3.2000000000000001E-2</v>
      </c>
      <c r="AQ85" s="239">
        <f>'Framework Data'!AQ$62</f>
        <v>3.2000000000000001E-2</v>
      </c>
      <c r="AR85" s="239">
        <f>'Framework Data'!AR$62</f>
        <v>3.2000000000000001E-2</v>
      </c>
      <c r="AS85" s="239">
        <f>'Framework Data'!AS$62</f>
        <v>3.2000000000000001E-2</v>
      </c>
      <c r="AT85" s="239">
        <f>'Framework Data'!AT$62</f>
        <v>3.2000000000000001E-2</v>
      </c>
      <c r="AU85" s="239">
        <f>'Framework Data'!AU$62</f>
        <v>3.2000000000000001E-2</v>
      </c>
      <c r="AV85" s="239">
        <f>'Framework Data'!AV$62</f>
        <v>3.2000000000000001E-2</v>
      </c>
      <c r="AW85" s="239">
        <f>'Framework Data'!AW$62</f>
        <v>3.2000000000000001E-2</v>
      </c>
      <c r="AX85" s="239">
        <f>'Framework Data'!AX$62</f>
        <v>3.2000000000000001E-2</v>
      </c>
      <c r="AY85" s="239">
        <f>'Framework Data'!AY$62</f>
        <v>3.2000000000000001E-2</v>
      </c>
      <c r="AZ85" s="239">
        <f>'Framework Data'!AZ$62</f>
        <v>3.2000000000000001E-2</v>
      </c>
      <c r="BA85" s="239">
        <f>'Framework Data'!BA$62</f>
        <v>3.2000000000000001E-2</v>
      </c>
      <c r="BB85" s="239">
        <f>'Framework Data'!BB$62</f>
        <v>3.2000000000000001E-2</v>
      </c>
      <c r="BC85" s="239">
        <f>'Framework Data'!BC$62</f>
        <v>3.2000000000000001E-2</v>
      </c>
      <c r="BD85" s="239">
        <f>'Framework Data'!BD$62</f>
        <v>3.2000000000000001E-2</v>
      </c>
      <c r="BE85" s="239">
        <f>'Framework Data'!BE$62</f>
        <v>3.2000000000000001E-2</v>
      </c>
      <c r="BF85" s="239">
        <f>'Framework Data'!BF$62</f>
        <v>3.2000000000000001E-2</v>
      </c>
      <c r="BG85" s="239">
        <f>'Framework Data'!BG$62</f>
        <v>3.2000000000000001E-2</v>
      </c>
      <c r="BH85" s="239">
        <f>'Framework Data'!BH$62</f>
        <v>3.2000000000000001E-2</v>
      </c>
      <c r="BI85" s="239">
        <f>'Framework Data'!BI$62</f>
        <v>3.2000000000000001E-2</v>
      </c>
      <c r="BJ85" s="239">
        <f>'Framework Data'!BJ$62</f>
        <v>3.2000000000000001E-2</v>
      </c>
      <c r="BK85" s="239">
        <f>'Framework Data'!BK$62</f>
        <v>3.2000000000000001E-2</v>
      </c>
      <c r="BL85" s="239">
        <f>'Framework Data'!BL$62</f>
        <v>3.2000000000000001E-2</v>
      </c>
      <c r="BM85" s="239">
        <f>'Framework Data'!BM$62</f>
        <v>3.2000000000000001E-2</v>
      </c>
      <c r="BN85" s="239">
        <f>'Framework Data'!BN$62</f>
        <v>3.2000000000000001E-2</v>
      </c>
      <c r="BO85" s="239">
        <f>'Framework Data'!BO$62</f>
        <v>3.2000000000000001E-2</v>
      </c>
      <c r="BP85" s="239">
        <f>'Framework Data'!BP$62</f>
        <v>3.2000000000000001E-2</v>
      </c>
      <c r="BQ85" s="239">
        <f>'Framework Data'!BQ$62</f>
        <v>3.2000000000000001E-2</v>
      </c>
      <c r="BR85" s="239">
        <f>'Framework Data'!BR$62</f>
        <v>3.2000000000000001E-2</v>
      </c>
      <c r="BS85" s="239">
        <f>'Framework Data'!BS$62</f>
        <v>3.2000000000000001E-2</v>
      </c>
      <c r="BT85" s="239">
        <f>'Framework Data'!BT$62</f>
        <v>3.2000000000000001E-2</v>
      </c>
      <c r="BU85" s="239">
        <f>'Framework Data'!BU$62</f>
        <v>3.2000000000000001E-2</v>
      </c>
      <c r="BV85" s="239">
        <f>'Framework Data'!BV$62</f>
        <v>3.2000000000000001E-2</v>
      </c>
      <c r="BW85" s="239">
        <f>'Framework Data'!BW$62</f>
        <v>3.2000000000000001E-2</v>
      </c>
      <c r="BX85" s="239">
        <f>'Framework Data'!BX$62</f>
        <v>3.2000000000000001E-2</v>
      </c>
      <c r="BY85" s="239">
        <f>'Framework Data'!BY$62</f>
        <v>3.2000000000000001E-2</v>
      </c>
      <c r="BZ85" s="239">
        <f>'Framework Data'!BZ$62</f>
        <v>3.2000000000000001E-2</v>
      </c>
      <c r="CA85" s="239">
        <f>'Framework Data'!CA$62</f>
        <v>3.2000000000000001E-2</v>
      </c>
      <c r="CB85" s="239">
        <f>'Framework Data'!CB$62</f>
        <v>3.2000000000000001E-2</v>
      </c>
      <c r="CC85" s="239">
        <f>'Framework Data'!CC$62</f>
        <v>3.2000000000000001E-2</v>
      </c>
      <c r="CD85" s="239">
        <f>'Framework Data'!CD$62</f>
        <v>3.2000000000000001E-2</v>
      </c>
      <c r="CE85" s="239">
        <f>'Framework Data'!CE$62</f>
        <v>3.2000000000000001E-2</v>
      </c>
      <c r="CF85" s="239">
        <f>'Framework Data'!CF$62</f>
        <v>3.2000000000000001E-2</v>
      </c>
      <c r="CG85" s="239">
        <f>'Framework Data'!CG$62</f>
        <v>3.2000000000000001E-2</v>
      </c>
      <c r="CH85" s="239">
        <f>'Framework Data'!CH$62</f>
        <v>3.2000000000000001E-2</v>
      </c>
      <c r="CI85" s="239">
        <f>'Framework Data'!CI$62</f>
        <v>3.2000000000000001E-2</v>
      </c>
      <c r="CJ85" s="239">
        <f>'Framework Data'!CJ$62</f>
        <v>3.2000000000000001E-2</v>
      </c>
      <c r="CK85" s="239">
        <f>'Framework Data'!CK$62</f>
        <v>3.2000000000000001E-2</v>
      </c>
      <c r="CL85" s="239">
        <f>'Framework Data'!CL$62</f>
        <v>3.2000000000000001E-2</v>
      </c>
      <c r="CM85" s="239">
        <f>'Framework Data'!CM$62</f>
        <v>3.2000000000000001E-2</v>
      </c>
      <c r="CN85" s="239">
        <f>'Framework Data'!CN$62</f>
        <v>3.2000000000000001E-2</v>
      </c>
      <c r="CO85" s="239">
        <f>'Framework Data'!CO$62</f>
        <v>3.2000000000000001E-2</v>
      </c>
      <c r="CP85" s="239">
        <f>'Framework Data'!CP$62</f>
        <v>3.2000000000000001E-2</v>
      </c>
      <c r="CQ85" s="239">
        <f>'Framework Data'!CQ$62</f>
        <v>3.2000000000000001E-2</v>
      </c>
      <c r="CR85" s="239">
        <f>'Framework Data'!CR$62</f>
        <v>3.2000000000000001E-2</v>
      </c>
      <c r="CS85" s="239">
        <f>'Framework Data'!CS$62</f>
        <v>3.2000000000000001E-2</v>
      </c>
      <c r="CT85" s="239">
        <f>'Framework Data'!CT$62</f>
        <v>3.2000000000000001E-2</v>
      </c>
      <c r="CU85" s="239">
        <f>'Framework Data'!CU$62</f>
        <v>3.2000000000000001E-2</v>
      </c>
      <c r="CV85" s="239">
        <f>'Framework Data'!CV$62</f>
        <v>3.2000000000000001E-2</v>
      </c>
      <c r="CW85" s="239">
        <f>'Framework Data'!CW$62</f>
        <v>3.2000000000000001E-2</v>
      </c>
      <c r="CX85" s="239">
        <f>'Framework Data'!CX$62</f>
        <v>3.2000000000000001E-2</v>
      </c>
      <c r="CY85" s="239">
        <f>'Framework Data'!CY$62</f>
        <v>3.2000000000000001E-2</v>
      </c>
      <c r="CZ85" s="239">
        <f>'Framework Data'!CZ$62</f>
        <v>3.2000000000000001E-2</v>
      </c>
      <c r="DA85" s="239">
        <f>'Framework Data'!DA$62</f>
        <v>3.2000000000000001E-2</v>
      </c>
      <c r="DB85" s="239">
        <f>'Framework Data'!DB$62</f>
        <v>3.2000000000000001E-2</v>
      </c>
      <c r="DC85" s="239">
        <f>'Framework Data'!DC$62</f>
        <v>3.2000000000000001E-2</v>
      </c>
      <c r="DD85" s="239">
        <f>'Framework Data'!DD$62</f>
        <v>3.2000000000000001E-2</v>
      </c>
      <c r="DE85" s="239">
        <f>'Framework Data'!DE$62</f>
        <v>3.2000000000000001E-2</v>
      </c>
      <c r="DF85" s="239">
        <f>'Framework Data'!DF$62</f>
        <v>3.2000000000000001E-2</v>
      </c>
      <c r="DG85" s="239">
        <f>'Framework Data'!DG$62</f>
        <v>3.2000000000000001E-2</v>
      </c>
      <c r="DH85" s="239">
        <f>'Framework Data'!DH$62</f>
        <v>3.2000000000000001E-2</v>
      </c>
      <c r="DI85" s="239">
        <f>'Framework Data'!DI$62</f>
        <v>3.2000000000000001E-2</v>
      </c>
      <c r="DJ85" s="239">
        <f>'Framework Data'!DJ$62</f>
        <v>3.2000000000000001E-2</v>
      </c>
    </row>
    <row r="86" spans="2:114" x14ac:dyDescent="0.2"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</row>
    <row r="87" spans="2:114" x14ac:dyDescent="0.2">
      <c r="B87" s="64" t="s">
        <v>107</v>
      </c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</row>
    <row r="88" spans="2:114" x14ac:dyDescent="0.2">
      <c r="B88" s="236" t="str">
        <f>B3</f>
        <v>Alloys</v>
      </c>
      <c r="C88" s="65" t="s">
        <v>96</v>
      </c>
      <c r="D88" s="129">
        <f t="shared" ref="D88:AE88" si="78">E88</f>
        <v>1</v>
      </c>
      <c r="E88" s="129">
        <f t="shared" si="78"/>
        <v>1</v>
      </c>
      <c r="F88" s="129">
        <f t="shared" si="78"/>
        <v>1</v>
      </c>
      <c r="G88" s="129">
        <f t="shared" si="78"/>
        <v>1</v>
      </c>
      <c r="H88" s="129">
        <f t="shared" si="78"/>
        <v>1</v>
      </c>
      <c r="I88" s="129">
        <f t="shared" si="78"/>
        <v>1</v>
      </c>
      <c r="J88" s="129">
        <f t="shared" si="78"/>
        <v>1</v>
      </c>
      <c r="K88" s="129">
        <f t="shared" si="78"/>
        <v>1</v>
      </c>
      <c r="L88" s="129">
        <f t="shared" si="78"/>
        <v>1</v>
      </c>
      <c r="M88" s="129">
        <f t="shared" si="78"/>
        <v>1</v>
      </c>
      <c r="N88" s="129">
        <f t="shared" si="78"/>
        <v>1</v>
      </c>
      <c r="O88" s="129">
        <f t="shared" si="78"/>
        <v>1</v>
      </c>
      <c r="P88" s="129">
        <f t="shared" si="78"/>
        <v>1</v>
      </c>
      <c r="Q88" s="129">
        <f t="shared" si="78"/>
        <v>1</v>
      </c>
      <c r="R88" s="129">
        <f t="shared" si="78"/>
        <v>1</v>
      </c>
      <c r="S88" s="129">
        <f t="shared" si="78"/>
        <v>1</v>
      </c>
      <c r="T88" s="129">
        <f t="shared" si="78"/>
        <v>1</v>
      </c>
      <c r="U88" s="129">
        <f t="shared" si="78"/>
        <v>1</v>
      </c>
      <c r="V88" s="129">
        <f t="shared" si="78"/>
        <v>1</v>
      </c>
      <c r="W88" s="129">
        <f t="shared" si="78"/>
        <v>1</v>
      </c>
      <c r="X88" s="129">
        <f t="shared" si="78"/>
        <v>1</v>
      </c>
      <c r="Y88" s="129">
        <f t="shared" si="78"/>
        <v>1</v>
      </c>
      <c r="Z88" s="129">
        <f t="shared" si="78"/>
        <v>1</v>
      </c>
      <c r="AA88" s="129">
        <f t="shared" si="78"/>
        <v>1</v>
      </c>
      <c r="AB88" s="129">
        <f t="shared" si="78"/>
        <v>1</v>
      </c>
      <c r="AC88" s="129">
        <f t="shared" si="78"/>
        <v>1</v>
      </c>
      <c r="AD88" s="129">
        <f t="shared" si="78"/>
        <v>1</v>
      </c>
      <c r="AE88" s="129">
        <f t="shared" si="78"/>
        <v>1</v>
      </c>
      <c r="AF88" s="129">
        <f>AG88</f>
        <v>1</v>
      </c>
      <c r="AG88" s="256">
        <f>'Data Non-Energy-Sector'!E93</f>
        <v>1</v>
      </c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</row>
    <row r="89" spans="2:114" x14ac:dyDescent="0.2"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</row>
    <row r="90" spans="2:114" x14ac:dyDescent="0.2">
      <c r="B90" s="64" t="s">
        <v>99</v>
      </c>
      <c r="C90" s="65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</row>
    <row r="91" spans="2:114" x14ac:dyDescent="0.2">
      <c r="B91" s="64" t="s">
        <v>57</v>
      </c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</row>
    <row r="92" spans="2:114" x14ac:dyDescent="0.2">
      <c r="B92" s="236" t="str">
        <f>B88</f>
        <v>Alloys</v>
      </c>
      <c r="C92" s="65" t="s">
        <v>2</v>
      </c>
      <c r="D92" s="247">
        <f t="shared" ref="D92:AF92" si="79">D$81*D88</f>
        <v>3.5192716803940955</v>
      </c>
      <c r="E92" s="247">
        <f t="shared" si="79"/>
        <v>3.6240868958367831</v>
      </c>
      <c r="F92" s="247">
        <f t="shared" si="79"/>
        <v>3.6787548423160352</v>
      </c>
      <c r="G92" s="247">
        <f t="shared" si="79"/>
        <v>3.7441240585821189</v>
      </c>
      <c r="H92" s="247">
        <f t="shared" si="79"/>
        <v>3.7999999619135933</v>
      </c>
      <c r="I92" s="247">
        <f t="shared" si="79"/>
        <v>3.9421052250714879</v>
      </c>
      <c r="J92" s="247">
        <f t="shared" si="79"/>
        <v>4.0842104882293837</v>
      </c>
      <c r="K92" s="247">
        <f t="shared" si="79"/>
        <v>4.2263157513872782</v>
      </c>
      <c r="L92" s="247">
        <f t="shared" si="79"/>
        <v>4.3684210145451727</v>
      </c>
      <c r="M92" s="247">
        <f t="shared" si="79"/>
        <v>4.5105262777030672</v>
      </c>
      <c r="N92" s="247">
        <f t="shared" si="79"/>
        <v>4.6526315408609618</v>
      </c>
      <c r="O92" s="247">
        <f t="shared" si="79"/>
        <v>4.7947368040188572</v>
      </c>
      <c r="P92" s="247">
        <f t="shared" si="79"/>
        <v>4.9368420671767517</v>
      </c>
      <c r="Q92" s="247">
        <f t="shared" si="79"/>
        <v>5.0789473303346462</v>
      </c>
      <c r="R92" s="247">
        <f t="shared" si="79"/>
        <v>5.2210525934925416</v>
      </c>
      <c r="S92" s="247">
        <f t="shared" si="79"/>
        <v>5.3631578566504361</v>
      </c>
      <c r="T92" s="247">
        <f t="shared" si="79"/>
        <v>5.5052630611161453</v>
      </c>
      <c r="U92" s="247">
        <f t="shared" si="79"/>
        <v>5.6473683121796805</v>
      </c>
      <c r="V92" s="247">
        <f t="shared" si="79"/>
        <v>5.7894735740138028</v>
      </c>
      <c r="W92" s="247">
        <f t="shared" si="79"/>
        <v>5.9315788251440544</v>
      </c>
      <c r="X92" s="247">
        <f t="shared" si="79"/>
        <v>6.0736839053951295</v>
      </c>
      <c r="Y92" s="247">
        <f t="shared" si="79"/>
        <v>6.2157893023030208</v>
      </c>
      <c r="Z92" s="247">
        <f t="shared" si="79"/>
        <v>6.357894496217555</v>
      </c>
      <c r="AA92" s="247">
        <f t="shared" si="79"/>
        <v>6.499999868411062</v>
      </c>
      <c r="AB92" s="247">
        <f t="shared" si="79"/>
        <v>7.2999998778679629</v>
      </c>
      <c r="AC92" s="247">
        <f t="shared" si="79"/>
        <v>8.0999998702084213</v>
      </c>
      <c r="AD92" s="247">
        <f t="shared" si="79"/>
        <v>8.0966156160433513</v>
      </c>
      <c r="AE92" s="247">
        <f t="shared" si="79"/>
        <v>8.0866332170047581</v>
      </c>
      <c r="AF92" s="247">
        <f t="shared" si="79"/>
        <v>9.7330345178914204</v>
      </c>
      <c r="AG92" s="247">
        <f t="shared" ref="AG92" si="80">AG$81*AG88</f>
        <v>11.387268543038344</v>
      </c>
      <c r="AH92" s="247">
        <f t="shared" ref="AH92:BL92" si="81">AG92*(1+AH$84)</f>
        <v>11.751661136415571</v>
      </c>
      <c r="AI92" s="247">
        <f t="shared" si="81"/>
        <v>12.127714292780869</v>
      </c>
      <c r="AJ92" s="247">
        <f t="shared" si="81"/>
        <v>12.515801150149857</v>
      </c>
      <c r="AK92" s="247">
        <f t="shared" si="81"/>
        <v>12.916306786954653</v>
      </c>
      <c r="AL92" s="247">
        <f t="shared" si="81"/>
        <v>13.329628604137202</v>
      </c>
      <c r="AM92" s="247">
        <f t="shared" si="81"/>
        <v>13.756176719469593</v>
      </c>
      <c r="AN92" s="247">
        <f t="shared" si="81"/>
        <v>14.196374374492621</v>
      </c>
      <c r="AO92" s="247">
        <f t="shared" si="81"/>
        <v>14.650658354476384</v>
      </c>
      <c r="AP92" s="247">
        <f t="shared" si="81"/>
        <v>15.119479421819628</v>
      </c>
      <c r="AQ92" s="247">
        <f t="shared" si="81"/>
        <v>15.603302763317856</v>
      </c>
      <c r="AR92" s="247">
        <f t="shared" si="81"/>
        <v>16.102608451744029</v>
      </c>
      <c r="AS92" s="247">
        <f t="shared" si="81"/>
        <v>16.617891922199838</v>
      </c>
      <c r="AT92" s="247">
        <f t="shared" si="81"/>
        <v>17.149664463710234</v>
      </c>
      <c r="AU92" s="247">
        <f t="shared" si="81"/>
        <v>17.698453726548962</v>
      </c>
      <c r="AV92" s="247">
        <f t="shared" si="81"/>
        <v>18.26480424579853</v>
      </c>
      <c r="AW92" s="247">
        <f t="shared" si="81"/>
        <v>18.849277981664084</v>
      </c>
      <c r="AX92" s="247">
        <f t="shared" si="81"/>
        <v>19.452454877077336</v>
      </c>
      <c r="AY92" s="247">
        <f t="shared" si="81"/>
        <v>20.074933433143812</v>
      </c>
      <c r="AZ92" s="247">
        <f t="shared" si="81"/>
        <v>20.717331303004414</v>
      </c>
      <c r="BA92" s="247">
        <f t="shared" si="81"/>
        <v>21.380285904700557</v>
      </c>
      <c r="BB92" s="247">
        <f t="shared" si="81"/>
        <v>22.064455053650974</v>
      </c>
      <c r="BC92" s="247">
        <f t="shared" si="81"/>
        <v>22.770517615367805</v>
      </c>
      <c r="BD92" s="247">
        <f t="shared" si="81"/>
        <v>23.499174179059576</v>
      </c>
      <c r="BE92" s="247">
        <f t="shared" si="81"/>
        <v>24.251147752789482</v>
      </c>
      <c r="BF92" s="247">
        <f t="shared" si="81"/>
        <v>25.027184480878745</v>
      </c>
      <c r="BG92" s="247">
        <f t="shared" si="81"/>
        <v>25.828054384266867</v>
      </c>
      <c r="BH92" s="247">
        <f t="shared" si="81"/>
        <v>26.654552124563409</v>
      </c>
      <c r="BI92" s="247">
        <f t="shared" si="81"/>
        <v>27.50749779254944</v>
      </c>
      <c r="BJ92" s="247">
        <f t="shared" si="81"/>
        <v>28.387737721911023</v>
      </c>
      <c r="BK92" s="247">
        <f t="shared" si="81"/>
        <v>29.296145329012177</v>
      </c>
      <c r="BL92" s="247">
        <f t="shared" si="81"/>
        <v>30.233621979540569</v>
      </c>
      <c r="BM92" s="247">
        <f t="shared" ref="BM92" si="82">BL92*(1+BM$84)</f>
        <v>31.201097882885868</v>
      </c>
      <c r="BN92" s="247">
        <f t="shared" ref="BN92" si="83">BM92*(1+BN$84)</f>
        <v>32.199533015138215</v>
      </c>
      <c r="BO92" s="247">
        <f t="shared" ref="BO92" si="84">BN92*(1+BO$84)</f>
        <v>33.229918071622642</v>
      </c>
      <c r="BP92" s="247">
        <f t="shared" ref="BP92" si="85">BO92*(1+BP$84)</f>
        <v>34.293275449914567</v>
      </c>
      <c r="BQ92" s="247">
        <f t="shared" ref="BQ92" si="86">BP92*(1+BQ$84)</f>
        <v>35.390660264311833</v>
      </c>
      <c r="BR92" s="247">
        <f t="shared" ref="BR92" si="87">BQ92*(1+BR$84)</f>
        <v>36.523161392769815</v>
      </c>
      <c r="BS92" s="247">
        <f t="shared" ref="BS92" si="88">BR92*(1+BS$84)</f>
        <v>37.691902557338452</v>
      </c>
      <c r="BT92" s="247">
        <f t="shared" ref="BT92" si="89">BS92*(1+BT$84)</f>
        <v>38.898043439173286</v>
      </c>
      <c r="BU92" s="247">
        <f t="shared" ref="BU92" si="90">BT92*(1+BU$84)</f>
        <v>40.14278082922683</v>
      </c>
      <c r="BV92" s="247">
        <f t="shared" ref="BV92" si="91">BU92*(1+BV$84)</f>
        <v>41.427349815762092</v>
      </c>
      <c r="BW92" s="247">
        <f t="shared" ref="BW92" si="92">BV92*(1+BW$84)</f>
        <v>42.753025009866484</v>
      </c>
      <c r="BX92" s="247">
        <f t="shared" ref="BX92" si="93">BW92*(1+BX$84)</f>
        <v>44.12112181018221</v>
      </c>
      <c r="BY92" s="247">
        <f t="shared" ref="BY92" si="94">BX92*(1+BY$84)</f>
        <v>45.532997708108041</v>
      </c>
      <c r="BZ92" s="247">
        <f t="shared" ref="BZ92" si="95">BY92*(1+BZ$84)</f>
        <v>46.990053634767499</v>
      </c>
      <c r="CA92" s="247">
        <f t="shared" ref="CA92" si="96">BZ92*(1+CA$84)</f>
        <v>48.493735351080062</v>
      </c>
      <c r="CB92" s="247">
        <f t="shared" ref="CB92" si="97">CA92*(1+CB$84)</f>
        <v>50.045534882314627</v>
      </c>
      <c r="CC92" s="247">
        <f t="shared" ref="CC92" si="98">CB92*(1+CC$84)</f>
        <v>51.6469919985487</v>
      </c>
      <c r="CD92" s="247">
        <f t="shared" ref="CD92" si="99">CC92*(1+CD$84)</f>
        <v>53.299695742502259</v>
      </c>
      <c r="CE92" s="247">
        <f t="shared" ref="CE92" si="100">CD92*(1+CE$84)</f>
        <v>55.005286006262331</v>
      </c>
      <c r="CF92" s="247">
        <f t="shared" ref="CF92" si="101">CE92*(1+CF$84)</f>
        <v>56.765455158462728</v>
      </c>
      <c r="CG92" s="247">
        <f t="shared" ref="CG92" si="102">CF92*(1+CG$84)</f>
        <v>58.58194972353354</v>
      </c>
      <c r="CH92" s="247">
        <f t="shared" ref="CH92" si="103">CG92*(1+CH$84)</f>
        <v>60.456572114686615</v>
      </c>
      <c r="CI92" s="247">
        <f t="shared" ref="CI92" si="104">CH92*(1+CI$84)</f>
        <v>62.391182422356586</v>
      </c>
      <c r="CJ92" s="247">
        <f t="shared" ref="CJ92" si="105">CI92*(1+CJ$84)</f>
        <v>64.387700259872005</v>
      </c>
      <c r="CK92" s="247">
        <f t="shared" ref="CK92" si="106">CJ92*(1+CK$84)</f>
        <v>66.448106668187918</v>
      </c>
      <c r="CL92" s="247">
        <f t="shared" ref="CL92" si="107">CK92*(1+CL$84)</f>
        <v>68.574446081569931</v>
      </c>
      <c r="CM92" s="247">
        <f t="shared" ref="CM92" si="108">CL92*(1+CM$84)</f>
        <v>70.768828356180165</v>
      </c>
      <c r="CN92" s="247">
        <f t="shared" ref="CN92" si="109">CM92*(1+CN$84)</f>
        <v>73.033430863577934</v>
      </c>
      <c r="CO92" s="247">
        <f t="shared" ref="CO92" si="110">CN92*(1+CO$84)</f>
        <v>75.370500651212424</v>
      </c>
      <c r="CP92" s="247">
        <f t="shared" ref="CP92" si="111">CO92*(1+CP$84)</f>
        <v>77.782356672051222</v>
      </c>
      <c r="CQ92" s="247">
        <f t="shared" ref="CQ92" si="112">CP92*(1+CQ$84)</f>
        <v>80.271392085556869</v>
      </c>
      <c r="CR92" s="247">
        <f t="shared" ref="CR92" si="113">CQ92*(1+CR$84)</f>
        <v>82.840076632294696</v>
      </c>
      <c r="CS92" s="247">
        <f t="shared" ref="CS92" si="114">CR92*(1+CS$84)</f>
        <v>85.490959084528129</v>
      </c>
      <c r="CT92" s="247">
        <f t="shared" ref="CT92" si="115">CS92*(1+CT$84)</f>
        <v>88.226669775233034</v>
      </c>
      <c r="CU92" s="247">
        <f t="shared" ref="CU92" si="116">CT92*(1+CU$84)</f>
        <v>91.049923208040497</v>
      </c>
      <c r="CV92" s="247">
        <f t="shared" ref="CV92" si="117">CU92*(1+CV$84)</f>
        <v>93.963520750697796</v>
      </c>
      <c r="CW92" s="247">
        <f t="shared" ref="CW92" si="118">CV92*(1+CW$84)</f>
        <v>96.970353414720122</v>
      </c>
      <c r="CX92" s="247">
        <f t="shared" ref="CX92" si="119">CW92*(1+CX$84)</f>
        <v>100.07340472399117</v>
      </c>
      <c r="CY92" s="247">
        <f t="shared" ref="CY92" si="120">CX92*(1+CY$84)</f>
        <v>103.2757536751589</v>
      </c>
      <c r="CZ92" s="247">
        <f t="shared" ref="CZ92" si="121">CY92*(1+CZ$84)</f>
        <v>106.58057779276399</v>
      </c>
      <c r="DA92" s="247">
        <f t="shared" ref="DA92" si="122">CZ92*(1+DA$84)</f>
        <v>109.99115628213244</v>
      </c>
      <c r="DB92" s="247">
        <f t="shared" ref="DB92" si="123">DA92*(1+DB$84)</f>
        <v>113.51087328316068</v>
      </c>
      <c r="DC92" s="247">
        <f t="shared" ref="DC92" si="124">DB92*(1+DC$84)</f>
        <v>117.14322122822182</v>
      </c>
      <c r="DD92" s="247">
        <f t="shared" ref="DD92" si="125">DC92*(1+DD$84)</f>
        <v>120.89180430752492</v>
      </c>
      <c r="DE92" s="247">
        <f t="shared" ref="DE92" si="126">DD92*(1+DE$84)</f>
        <v>124.76034204536572</v>
      </c>
      <c r="DF92" s="247">
        <f t="shared" ref="DF92" si="127">DE92*(1+DF$84)</f>
        <v>128.75267299081742</v>
      </c>
      <c r="DG92" s="247">
        <f t="shared" ref="DG92" si="128">DF92*(1+DG$84)</f>
        <v>132.87275852652357</v>
      </c>
      <c r="DH92" s="247">
        <f t="shared" ref="DH92" si="129">DG92*(1+DH$84)</f>
        <v>137.12468679937231</v>
      </c>
      <c r="DI92" s="247">
        <f t="shared" ref="DI92" si="130">DH92*(1+DI$84)</f>
        <v>141.51267677695222</v>
      </c>
      <c r="DJ92" s="247">
        <f t="shared" ref="DJ92" si="131">DI92*(1+DJ$84)</f>
        <v>146.04108243381469</v>
      </c>
    </row>
    <row r="93" spans="2:114" x14ac:dyDescent="0.2">
      <c r="B93" s="64" t="s">
        <v>58</v>
      </c>
      <c r="C93" s="65"/>
      <c r="D93" s="247"/>
      <c r="E93" s="247"/>
      <c r="F93" s="247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47"/>
      <c r="R93" s="247"/>
      <c r="S93" s="247"/>
      <c r="T93" s="247"/>
      <c r="U93" s="247"/>
      <c r="V93" s="247"/>
      <c r="W93" s="247"/>
      <c r="X93" s="247"/>
      <c r="Y93" s="247"/>
      <c r="Z93" s="247"/>
      <c r="AA93" s="247"/>
      <c r="AB93" s="247"/>
      <c r="AC93" s="247"/>
      <c r="AD93" s="247"/>
      <c r="AE93" s="247"/>
      <c r="AF93" s="247"/>
      <c r="AG93" s="247"/>
      <c r="AH93" s="247"/>
      <c r="AI93" s="247"/>
      <c r="AJ93" s="247"/>
      <c r="AK93" s="247"/>
      <c r="AL93" s="247"/>
      <c r="AM93" s="247"/>
      <c r="AN93" s="247"/>
      <c r="AO93" s="247"/>
      <c r="AP93" s="247"/>
      <c r="AQ93" s="247"/>
      <c r="AR93" s="247"/>
      <c r="AS93" s="247"/>
      <c r="AT93" s="247"/>
      <c r="AU93" s="247"/>
      <c r="AV93" s="247"/>
      <c r="AW93" s="247"/>
      <c r="AX93" s="247"/>
      <c r="AY93" s="247"/>
      <c r="AZ93" s="247"/>
      <c r="BA93" s="247"/>
      <c r="BB93" s="247"/>
      <c r="BC93" s="247"/>
      <c r="BD93" s="247"/>
      <c r="BE93" s="247"/>
      <c r="BF93" s="247"/>
      <c r="BG93" s="247"/>
      <c r="BH93" s="247"/>
      <c r="BI93" s="247"/>
      <c r="BJ93" s="247"/>
      <c r="BK93" s="247"/>
      <c r="BL93" s="247"/>
      <c r="BM93" s="247"/>
      <c r="BN93" s="247"/>
      <c r="BO93" s="247"/>
      <c r="BP93" s="247"/>
      <c r="BQ93" s="247"/>
      <c r="BR93" s="247"/>
      <c r="BS93" s="247"/>
      <c r="BT93" s="247"/>
      <c r="BU93" s="247"/>
      <c r="BV93" s="247"/>
      <c r="BW93" s="247"/>
      <c r="BX93" s="247"/>
      <c r="BY93" s="247"/>
      <c r="BZ93" s="247"/>
      <c r="CA93" s="247"/>
      <c r="CB93" s="247"/>
      <c r="CC93" s="247"/>
      <c r="CD93" s="247"/>
      <c r="CE93" s="247"/>
      <c r="CF93" s="247"/>
      <c r="CG93" s="247"/>
      <c r="CH93" s="247"/>
      <c r="CI93" s="247"/>
      <c r="CJ93" s="247"/>
      <c r="CK93" s="247"/>
      <c r="CL93" s="247"/>
      <c r="CM93" s="247"/>
      <c r="CN93" s="247"/>
      <c r="CO93" s="247"/>
      <c r="CP93" s="247"/>
      <c r="CQ93" s="247"/>
      <c r="CR93" s="247"/>
      <c r="CS93" s="247"/>
      <c r="CT93" s="247"/>
      <c r="CU93" s="247"/>
      <c r="CV93" s="247"/>
      <c r="CW93" s="247"/>
      <c r="CX93" s="247"/>
      <c r="CY93" s="247"/>
      <c r="CZ93" s="247"/>
      <c r="DA93" s="247"/>
      <c r="DB93" s="247"/>
      <c r="DC93" s="247"/>
      <c r="DD93" s="247"/>
      <c r="DE93" s="247"/>
      <c r="DF93" s="247"/>
      <c r="DG93" s="247"/>
      <c r="DH93" s="247"/>
      <c r="DI93" s="247"/>
      <c r="DJ93" s="247"/>
    </row>
    <row r="94" spans="2:114" x14ac:dyDescent="0.2">
      <c r="B94" s="236" t="str">
        <f>B88</f>
        <v>Alloys</v>
      </c>
      <c r="C94" s="65" t="s">
        <v>2</v>
      </c>
      <c r="D94" s="247">
        <f t="shared" ref="D94:AF94" si="132">D$81*D88</f>
        <v>3.5192716803940955</v>
      </c>
      <c r="E94" s="247">
        <f t="shared" si="132"/>
        <v>3.6240868958367831</v>
      </c>
      <c r="F94" s="247">
        <f t="shared" si="132"/>
        <v>3.6787548423160352</v>
      </c>
      <c r="G94" s="247">
        <f t="shared" si="132"/>
        <v>3.7441240585821189</v>
      </c>
      <c r="H94" s="247">
        <f t="shared" si="132"/>
        <v>3.7999999619135933</v>
      </c>
      <c r="I94" s="247">
        <f t="shared" si="132"/>
        <v>3.9421052250714879</v>
      </c>
      <c r="J94" s="247">
        <f t="shared" si="132"/>
        <v>4.0842104882293837</v>
      </c>
      <c r="K94" s="247">
        <f t="shared" si="132"/>
        <v>4.2263157513872782</v>
      </c>
      <c r="L94" s="247">
        <f t="shared" si="132"/>
        <v>4.3684210145451727</v>
      </c>
      <c r="M94" s="247">
        <f t="shared" si="132"/>
        <v>4.5105262777030672</v>
      </c>
      <c r="N94" s="247">
        <f t="shared" si="132"/>
        <v>4.6526315408609618</v>
      </c>
      <c r="O94" s="247">
        <f t="shared" si="132"/>
        <v>4.7947368040188572</v>
      </c>
      <c r="P94" s="247">
        <f t="shared" si="132"/>
        <v>4.9368420671767517</v>
      </c>
      <c r="Q94" s="247">
        <f t="shared" si="132"/>
        <v>5.0789473303346462</v>
      </c>
      <c r="R94" s="247">
        <f t="shared" si="132"/>
        <v>5.2210525934925416</v>
      </c>
      <c r="S94" s="247">
        <f t="shared" si="132"/>
        <v>5.3631578566504361</v>
      </c>
      <c r="T94" s="247">
        <f t="shared" si="132"/>
        <v>5.5052630611161453</v>
      </c>
      <c r="U94" s="247">
        <f t="shared" si="132"/>
        <v>5.6473683121796805</v>
      </c>
      <c r="V94" s="247">
        <f t="shared" si="132"/>
        <v>5.7894735740138028</v>
      </c>
      <c r="W94" s="247">
        <f t="shared" si="132"/>
        <v>5.9315788251440544</v>
      </c>
      <c r="X94" s="247">
        <f t="shared" si="132"/>
        <v>6.0736839053951295</v>
      </c>
      <c r="Y94" s="247">
        <f t="shared" si="132"/>
        <v>6.2157893023030208</v>
      </c>
      <c r="Z94" s="247">
        <f t="shared" si="132"/>
        <v>6.357894496217555</v>
      </c>
      <c r="AA94" s="247">
        <f t="shared" si="132"/>
        <v>6.499999868411062</v>
      </c>
      <c r="AB94" s="247">
        <f t="shared" si="132"/>
        <v>7.2999998778679629</v>
      </c>
      <c r="AC94" s="247">
        <f t="shared" si="132"/>
        <v>8.0999998702084213</v>
      </c>
      <c r="AD94" s="247">
        <f t="shared" si="132"/>
        <v>8.0966156160433513</v>
      </c>
      <c r="AE94" s="247">
        <f t="shared" si="132"/>
        <v>8.0866332170047581</v>
      </c>
      <c r="AF94" s="247">
        <f t="shared" si="132"/>
        <v>9.7330345178914204</v>
      </c>
      <c r="AG94" s="247">
        <f t="shared" ref="AG94" si="133">AG$81*AG88</f>
        <v>11.387268543038344</v>
      </c>
      <c r="AH94" s="247">
        <f>AH92</f>
        <v>11.751661136415571</v>
      </c>
      <c r="AI94" s="247">
        <f t="shared" ref="AI94:BL94" si="134">AH94*(1+AI$85)</f>
        <v>12.127714292780869</v>
      </c>
      <c r="AJ94" s="247">
        <f t="shared" si="134"/>
        <v>12.515801150149857</v>
      </c>
      <c r="AK94" s="247">
        <f t="shared" si="134"/>
        <v>12.916306786954653</v>
      </c>
      <c r="AL94" s="247">
        <f t="shared" si="134"/>
        <v>13.329628604137202</v>
      </c>
      <c r="AM94" s="247">
        <f t="shared" si="134"/>
        <v>13.756176719469593</v>
      </c>
      <c r="AN94" s="247">
        <f t="shared" si="134"/>
        <v>14.196374374492621</v>
      </c>
      <c r="AO94" s="247">
        <f t="shared" si="134"/>
        <v>14.650658354476384</v>
      </c>
      <c r="AP94" s="247">
        <f t="shared" si="134"/>
        <v>15.119479421819628</v>
      </c>
      <c r="AQ94" s="247">
        <f t="shared" si="134"/>
        <v>15.603302763317856</v>
      </c>
      <c r="AR94" s="247">
        <f t="shared" si="134"/>
        <v>16.102608451744029</v>
      </c>
      <c r="AS94" s="247">
        <f t="shared" si="134"/>
        <v>16.617891922199838</v>
      </c>
      <c r="AT94" s="247">
        <f t="shared" si="134"/>
        <v>17.149664463710234</v>
      </c>
      <c r="AU94" s="247">
        <f t="shared" si="134"/>
        <v>17.698453726548962</v>
      </c>
      <c r="AV94" s="247">
        <f t="shared" si="134"/>
        <v>18.26480424579853</v>
      </c>
      <c r="AW94" s="247">
        <f t="shared" si="134"/>
        <v>18.849277981664084</v>
      </c>
      <c r="AX94" s="247">
        <f t="shared" si="134"/>
        <v>19.452454877077336</v>
      </c>
      <c r="AY94" s="247">
        <f t="shared" si="134"/>
        <v>20.074933433143812</v>
      </c>
      <c r="AZ94" s="247">
        <f t="shared" si="134"/>
        <v>20.717331303004414</v>
      </c>
      <c r="BA94" s="247">
        <f t="shared" si="134"/>
        <v>21.380285904700557</v>
      </c>
      <c r="BB94" s="247">
        <f t="shared" si="134"/>
        <v>22.064455053650974</v>
      </c>
      <c r="BC94" s="247">
        <f t="shared" si="134"/>
        <v>22.770517615367805</v>
      </c>
      <c r="BD94" s="247">
        <f t="shared" si="134"/>
        <v>23.499174179059576</v>
      </c>
      <c r="BE94" s="247">
        <f t="shared" si="134"/>
        <v>24.251147752789482</v>
      </c>
      <c r="BF94" s="247">
        <f t="shared" si="134"/>
        <v>25.027184480878745</v>
      </c>
      <c r="BG94" s="247">
        <f t="shared" si="134"/>
        <v>25.828054384266867</v>
      </c>
      <c r="BH94" s="247">
        <f t="shared" si="134"/>
        <v>26.654552124563409</v>
      </c>
      <c r="BI94" s="247">
        <f t="shared" si="134"/>
        <v>27.50749779254944</v>
      </c>
      <c r="BJ94" s="247">
        <f t="shared" si="134"/>
        <v>28.387737721911023</v>
      </c>
      <c r="BK94" s="247">
        <f t="shared" si="134"/>
        <v>29.296145329012177</v>
      </c>
      <c r="BL94" s="247">
        <f t="shared" si="134"/>
        <v>30.233621979540569</v>
      </c>
      <c r="BM94" s="247">
        <f t="shared" ref="BM94" si="135">BL94*(1+BM$85)</f>
        <v>31.201097882885868</v>
      </c>
      <c r="BN94" s="247">
        <f t="shared" ref="BN94" si="136">BM94*(1+BN$85)</f>
        <v>32.199533015138215</v>
      </c>
      <c r="BO94" s="247">
        <f t="shared" ref="BO94" si="137">BN94*(1+BO$85)</f>
        <v>33.229918071622642</v>
      </c>
      <c r="BP94" s="247">
        <f t="shared" ref="BP94" si="138">BO94*(1+BP$85)</f>
        <v>34.293275449914567</v>
      </c>
      <c r="BQ94" s="247">
        <f t="shared" ref="BQ94" si="139">BP94*(1+BQ$85)</f>
        <v>35.390660264311833</v>
      </c>
      <c r="BR94" s="247">
        <f t="shared" ref="BR94" si="140">BQ94*(1+BR$85)</f>
        <v>36.523161392769815</v>
      </c>
      <c r="BS94" s="247">
        <f t="shared" ref="BS94" si="141">BR94*(1+BS$85)</f>
        <v>37.691902557338452</v>
      </c>
      <c r="BT94" s="247">
        <f t="shared" ref="BT94" si="142">BS94*(1+BT$85)</f>
        <v>38.898043439173286</v>
      </c>
      <c r="BU94" s="247">
        <f t="shared" ref="BU94" si="143">BT94*(1+BU$85)</f>
        <v>40.14278082922683</v>
      </c>
      <c r="BV94" s="247">
        <f t="shared" ref="BV94" si="144">BU94*(1+BV$85)</f>
        <v>41.427349815762092</v>
      </c>
      <c r="BW94" s="247">
        <f t="shared" ref="BW94" si="145">BV94*(1+BW$85)</f>
        <v>42.753025009866484</v>
      </c>
      <c r="BX94" s="247">
        <f t="shared" ref="BX94" si="146">BW94*(1+BX$85)</f>
        <v>44.12112181018221</v>
      </c>
      <c r="BY94" s="247">
        <f t="shared" ref="BY94" si="147">BX94*(1+BY$85)</f>
        <v>45.532997708108041</v>
      </c>
      <c r="BZ94" s="247">
        <f t="shared" ref="BZ94" si="148">BY94*(1+BZ$85)</f>
        <v>46.990053634767499</v>
      </c>
      <c r="CA94" s="247">
        <f t="shared" ref="CA94" si="149">BZ94*(1+CA$85)</f>
        <v>48.493735351080062</v>
      </c>
      <c r="CB94" s="247">
        <f t="shared" ref="CB94" si="150">CA94*(1+CB$85)</f>
        <v>50.045534882314627</v>
      </c>
      <c r="CC94" s="247">
        <f t="shared" ref="CC94" si="151">CB94*(1+CC$85)</f>
        <v>51.6469919985487</v>
      </c>
      <c r="CD94" s="247">
        <f t="shared" ref="CD94" si="152">CC94*(1+CD$85)</f>
        <v>53.299695742502259</v>
      </c>
      <c r="CE94" s="247">
        <f t="shared" ref="CE94" si="153">CD94*(1+CE$85)</f>
        <v>55.005286006262331</v>
      </c>
      <c r="CF94" s="247">
        <f t="shared" ref="CF94" si="154">CE94*(1+CF$85)</f>
        <v>56.765455158462728</v>
      </c>
      <c r="CG94" s="247">
        <f t="shared" ref="CG94" si="155">CF94*(1+CG$85)</f>
        <v>58.58194972353354</v>
      </c>
      <c r="CH94" s="247">
        <f t="shared" ref="CH94" si="156">CG94*(1+CH$85)</f>
        <v>60.456572114686615</v>
      </c>
      <c r="CI94" s="247">
        <f t="shared" ref="CI94" si="157">CH94*(1+CI$85)</f>
        <v>62.391182422356586</v>
      </c>
      <c r="CJ94" s="247">
        <f t="shared" ref="CJ94" si="158">CI94*(1+CJ$85)</f>
        <v>64.387700259872005</v>
      </c>
      <c r="CK94" s="247">
        <f t="shared" ref="CK94" si="159">CJ94*(1+CK$85)</f>
        <v>66.448106668187918</v>
      </c>
      <c r="CL94" s="247">
        <f t="shared" ref="CL94" si="160">CK94*(1+CL$85)</f>
        <v>68.574446081569931</v>
      </c>
      <c r="CM94" s="247">
        <f t="shared" ref="CM94" si="161">CL94*(1+CM$85)</f>
        <v>70.768828356180165</v>
      </c>
      <c r="CN94" s="247">
        <f t="shared" ref="CN94" si="162">CM94*(1+CN$85)</f>
        <v>73.033430863577934</v>
      </c>
      <c r="CO94" s="247">
        <f t="shared" ref="CO94" si="163">CN94*(1+CO$85)</f>
        <v>75.370500651212424</v>
      </c>
      <c r="CP94" s="247">
        <f t="shared" ref="CP94" si="164">CO94*(1+CP$85)</f>
        <v>77.782356672051222</v>
      </c>
      <c r="CQ94" s="247">
        <f t="shared" ref="CQ94" si="165">CP94*(1+CQ$85)</f>
        <v>80.271392085556869</v>
      </c>
      <c r="CR94" s="247">
        <f t="shared" ref="CR94" si="166">CQ94*(1+CR$85)</f>
        <v>82.840076632294696</v>
      </c>
      <c r="CS94" s="247">
        <f t="shared" ref="CS94" si="167">CR94*(1+CS$85)</f>
        <v>85.490959084528129</v>
      </c>
      <c r="CT94" s="247">
        <f t="shared" ref="CT94" si="168">CS94*(1+CT$85)</f>
        <v>88.226669775233034</v>
      </c>
      <c r="CU94" s="247">
        <f t="shared" ref="CU94" si="169">CT94*(1+CU$85)</f>
        <v>91.049923208040497</v>
      </c>
      <c r="CV94" s="247">
        <f t="shared" ref="CV94" si="170">CU94*(1+CV$85)</f>
        <v>93.963520750697796</v>
      </c>
      <c r="CW94" s="247">
        <f t="shared" ref="CW94" si="171">CV94*(1+CW$85)</f>
        <v>96.970353414720122</v>
      </c>
      <c r="CX94" s="247">
        <f t="shared" ref="CX94" si="172">CW94*(1+CX$85)</f>
        <v>100.07340472399117</v>
      </c>
      <c r="CY94" s="247">
        <f t="shared" ref="CY94" si="173">CX94*(1+CY$85)</f>
        <v>103.2757536751589</v>
      </c>
      <c r="CZ94" s="247">
        <f t="shared" ref="CZ94" si="174">CY94*(1+CZ$85)</f>
        <v>106.58057779276399</v>
      </c>
      <c r="DA94" s="247">
        <f t="shared" ref="DA94" si="175">CZ94*(1+DA$85)</f>
        <v>109.99115628213244</v>
      </c>
      <c r="DB94" s="247">
        <f t="shared" ref="DB94" si="176">DA94*(1+DB$85)</f>
        <v>113.51087328316068</v>
      </c>
      <c r="DC94" s="247">
        <f t="shared" ref="DC94" si="177">DB94*(1+DC$85)</f>
        <v>117.14322122822182</v>
      </c>
      <c r="DD94" s="247">
        <f t="shared" ref="DD94" si="178">DC94*(1+DD$85)</f>
        <v>120.89180430752492</v>
      </c>
      <c r="DE94" s="247">
        <f t="shared" ref="DE94" si="179">DD94*(1+DE$85)</f>
        <v>124.76034204536572</v>
      </c>
      <c r="DF94" s="247">
        <f t="shared" ref="DF94" si="180">DE94*(1+DF$85)</f>
        <v>128.75267299081742</v>
      </c>
      <c r="DG94" s="247">
        <f t="shared" ref="DG94" si="181">DF94*(1+DG$85)</f>
        <v>132.87275852652357</v>
      </c>
      <c r="DH94" s="247">
        <f t="shared" ref="DH94" si="182">DG94*(1+DH$85)</f>
        <v>137.12468679937231</v>
      </c>
      <c r="DI94" s="247">
        <f t="shared" ref="DI94" si="183">DH94*(1+DI$85)</f>
        <v>141.51267677695222</v>
      </c>
      <c r="DJ94" s="247">
        <f t="shared" ref="DJ94" si="184">DI94*(1+DJ$85)</f>
        <v>146.04108243381469</v>
      </c>
    </row>
    <row r="95" spans="2:114" x14ac:dyDescent="0.2">
      <c r="B95" s="65"/>
      <c r="C95" s="65"/>
      <c r="D95" s="65"/>
      <c r="E95" s="65"/>
      <c r="F95" s="65"/>
      <c r="G95" s="65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</row>
    <row r="96" spans="2:114" x14ac:dyDescent="0.2">
      <c r="B96" s="64" t="s">
        <v>454</v>
      </c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</row>
    <row r="97" spans="2:114" ht="16" thickBot="1" x14ac:dyDescent="0.25">
      <c r="B97" s="65" t="s">
        <v>455</v>
      </c>
      <c r="C97" s="65" t="s">
        <v>2</v>
      </c>
      <c r="D97" s="65"/>
      <c r="E97" s="65"/>
      <c r="F97" s="65"/>
      <c r="G97" s="65"/>
      <c r="H97" s="247">
        <f t="shared" ref="H97:AF97" si="185">SUM(H94:H94)</f>
        <v>3.7999999619135933</v>
      </c>
      <c r="I97" s="247">
        <f t="shared" si="185"/>
        <v>3.9421052250714879</v>
      </c>
      <c r="J97" s="247">
        <f t="shared" si="185"/>
        <v>4.0842104882293837</v>
      </c>
      <c r="K97" s="247">
        <f t="shared" si="185"/>
        <v>4.2263157513872782</v>
      </c>
      <c r="L97" s="247">
        <f t="shared" si="185"/>
        <v>4.3684210145451727</v>
      </c>
      <c r="M97" s="247">
        <f t="shared" si="185"/>
        <v>4.5105262777030672</v>
      </c>
      <c r="N97" s="247">
        <f t="shared" si="185"/>
        <v>4.6526315408609618</v>
      </c>
      <c r="O97" s="247">
        <f t="shared" si="185"/>
        <v>4.7947368040188572</v>
      </c>
      <c r="P97" s="247">
        <f t="shared" si="185"/>
        <v>4.9368420671767517</v>
      </c>
      <c r="Q97" s="247">
        <f t="shared" si="185"/>
        <v>5.0789473303346462</v>
      </c>
      <c r="R97" s="247">
        <f t="shared" si="185"/>
        <v>5.2210525934925416</v>
      </c>
      <c r="S97" s="247">
        <f t="shared" si="185"/>
        <v>5.3631578566504361</v>
      </c>
      <c r="T97" s="247">
        <f t="shared" si="185"/>
        <v>5.5052630611161453</v>
      </c>
      <c r="U97" s="247">
        <f t="shared" si="185"/>
        <v>5.6473683121796805</v>
      </c>
      <c r="V97" s="247">
        <f t="shared" si="185"/>
        <v>5.7894735740138028</v>
      </c>
      <c r="W97" s="247">
        <f t="shared" si="185"/>
        <v>5.9315788251440544</v>
      </c>
      <c r="X97" s="247">
        <f t="shared" si="185"/>
        <v>6.0736839053951295</v>
      </c>
      <c r="Y97" s="247">
        <f t="shared" si="185"/>
        <v>6.2157893023030208</v>
      </c>
      <c r="Z97" s="247">
        <f t="shared" si="185"/>
        <v>6.357894496217555</v>
      </c>
      <c r="AA97" s="247">
        <f t="shared" si="185"/>
        <v>6.499999868411062</v>
      </c>
      <c r="AB97" s="247">
        <f t="shared" si="185"/>
        <v>7.2999998778679629</v>
      </c>
      <c r="AC97" s="247">
        <f t="shared" si="185"/>
        <v>8.0999998702084213</v>
      </c>
      <c r="AD97" s="247">
        <f t="shared" si="185"/>
        <v>8.0966156160433513</v>
      </c>
      <c r="AE97" s="247">
        <f t="shared" si="185"/>
        <v>8.0866332170047581</v>
      </c>
      <c r="AF97" s="247">
        <f t="shared" si="185"/>
        <v>9.7330345178914204</v>
      </c>
      <c r="AG97" s="247">
        <f t="shared" ref="AG97" si="186">SUM(AG94:AG94)</f>
        <v>11.387268543038344</v>
      </c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</row>
    <row r="98" spans="2:114" ht="16" thickBot="1" x14ac:dyDescent="0.25">
      <c r="B98" s="75" t="s">
        <v>453</v>
      </c>
      <c r="C98" s="378">
        <f>(CORREL(H97:AG97,H82:AG82))^2</f>
        <v>0.8878546056804768</v>
      </c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19"/>
  <dimension ref="A1:DK114"/>
  <sheetViews>
    <sheetView zoomScale="80" zoomScaleNormal="80" workbookViewId="0">
      <pane xSplit="3" ySplit="2" topLeftCell="D3" activePane="bottomRight" state="frozen"/>
      <selection activeCell="B51" sqref="B51:B70"/>
      <selection pane="topRight" activeCell="B51" sqref="B51:B70"/>
      <selection pane="bottomLeft" activeCell="B51" sqref="B51:B70"/>
      <selection pane="bottomRight" activeCell="A115" sqref="A115:XFD116"/>
    </sheetView>
  </sheetViews>
  <sheetFormatPr baseColWidth="10" defaultColWidth="11.5" defaultRowHeight="15" x14ac:dyDescent="0.2"/>
  <cols>
    <col min="1" max="1" width="5.6640625" style="9" bestFit="1" customWidth="1"/>
    <col min="2" max="2" width="54.33203125" style="2" bestFit="1" customWidth="1"/>
    <col min="3" max="3" width="14.5" style="5" bestFit="1" customWidth="1"/>
    <col min="4" max="33" width="8.6640625" bestFit="1" customWidth="1"/>
    <col min="34" max="71" width="6.5" bestFit="1" customWidth="1"/>
    <col min="72" max="97" width="7.1640625" bestFit="1" customWidth="1"/>
    <col min="98" max="114" width="7.5" bestFit="1" customWidth="1"/>
    <col min="115" max="115" width="44.1640625" style="390" bestFit="1" customWidth="1"/>
  </cols>
  <sheetData>
    <row r="1" spans="1:115" x14ac:dyDescent="0.2">
      <c r="A1" s="9" t="s">
        <v>62</v>
      </c>
    </row>
    <row r="2" spans="1:115" s="1" customFormat="1" x14ac:dyDescent="0.2">
      <c r="A2" s="9" t="s">
        <v>57</v>
      </c>
      <c r="B2" s="26" t="e">
        <f ca="1">MID(CELL("Dateiname",$B$2),FIND("]", CELL("Dateiname",$B$2))+1,31)&amp;" HI"</f>
        <v>#VALUE!</v>
      </c>
      <c r="C2" s="10" t="s">
        <v>1</v>
      </c>
      <c r="D2" s="11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s="9" t="s">
        <v>57</v>
      </c>
      <c r="B3" s="7" t="str">
        <f>'Data Non-Energy-Sector'!B94</f>
        <v>Metallurgy</v>
      </c>
      <c r="C3" s="8" t="s">
        <v>2</v>
      </c>
      <c r="D3" s="63">
        <f>D98</f>
        <v>696.44534306746323</v>
      </c>
      <c r="E3" s="63">
        <f t="shared" ref="E3:BL7" si="51">E98</f>
        <v>717.13194727012569</v>
      </c>
      <c r="F3" s="63">
        <f t="shared" si="51"/>
        <v>727.95044615233564</v>
      </c>
      <c r="G3" s="63">
        <f t="shared" si="51"/>
        <v>740.88667000288694</v>
      </c>
      <c r="H3" s="63">
        <f t="shared" si="51"/>
        <v>751.94421718848389</v>
      </c>
      <c r="I3" s="63">
        <f t="shared" si="51"/>
        <v>830.63173563050225</v>
      </c>
      <c r="J3" s="63">
        <f t="shared" si="51"/>
        <v>865.54516449458231</v>
      </c>
      <c r="K3" s="63">
        <f t="shared" si="51"/>
        <v>662.37367961794644</v>
      </c>
      <c r="L3" s="63">
        <f t="shared" si="51"/>
        <v>587.54850801089151</v>
      </c>
      <c r="M3" s="63">
        <f t="shared" si="51"/>
        <v>601.67814842914163</v>
      </c>
      <c r="N3" s="63">
        <f t="shared" si="51"/>
        <v>575.10918419508255</v>
      </c>
      <c r="O3" s="63">
        <f t="shared" si="51"/>
        <v>646.64459825458925</v>
      </c>
      <c r="P3" s="63">
        <f t="shared" si="51"/>
        <v>620.04830917874403</v>
      </c>
      <c r="Q3" s="63">
        <f t="shared" si="51"/>
        <v>589.15480157528032</v>
      </c>
      <c r="R3" s="63">
        <f t="shared" si="51"/>
        <v>549.78723404255322</v>
      </c>
      <c r="S3" s="63">
        <f t="shared" si="51"/>
        <v>576.51723086306799</v>
      </c>
      <c r="T3" s="63">
        <f t="shared" si="51"/>
        <v>640.88127294981643</v>
      </c>
      <c r="U3" s="63">
        <f t="shared" si="51"/>
        <v>650.93437070896664</v>
      </c>
      <c r="V3" s="63">
        <f t="shared" si="51"/>
        <v>631.66900442189399</v>
      </c>
      <c r="W3" s="63">
        <f t="shared" si="51"/>
        <v>956.93021434338107</v>
      </c>
      <c r="X3" s="63">
        <f t="shared" si="51"/>
        <v>889.42390650014988</v>
      </c>
      <c r="Y3" s="63">
        <f t="shared" si="51"/>
        <v>823.39559136645642</v>
      </c>
      <c r="Z3" s="63">
        <f t="shared" si="51"/>
        <v>832.9703901795616</v>
      </c>
      <c r="AA3" s="63">
        <f t="shared" si="51"/>
        <v>964.90178140895171</v>
      </c>
      <c r="AB3" s="63">
        <f t="shared" si="51"/>
        <v>959.26237525237639</v>
      </c>
      <c r="AC3" s="63">
        <f t="shared" si="51"/>
        <v>911.01188024981298</v>
      </c>
      <c r="AD3" s="63">
        <f t="shared" si="51"/>
        <v>1364.0726729751896</v>
      </c>
      <c r="AE3" s="63">
        <f t="shared" si="51"/>
        <v>1117.9065377116467</v>
      </c>
      <c r="AF3" s="63">
        <f t="shared" si="51"/>
        <v>1155.0318602983705</v>
      </c>
      <c r="AG3" s="63">
        <f t="shared" si="51"/>
        <v>1144.8717654370282</v>
      </c>
      <c r="AH3" s="63">
        <f t="shared" si="51"/>
        <v>1181.5076619310132</v>
      </c>
      <c r="AI3" s="63">
        <f t="shared" si="51"/>
        <v>1219.3159071128057</v>
      </c>
      <c r="AJ3" s="63">
        <f t="shared" si="51"/>
        <v>1258.3340161404155</v>
      </c>
      <c r="AK3" s="63">
        <f t="shared" si="51"/>
        <v>1298.6007046569089</v>
      </c>
      <c r="AL3" s="63">
        <f t="shared" si="51"/>
        <v>1340.1559272059301</v>
      </c>
      <c r="AM3" s="63">
        <f t="shared" si="51"/>
        <v>1383.04091687652</v>
      </c>
      <c r="AN3" s="63">
        <f t="shared" si="51"/>
        <v>1427.2982262165688</v>
      </c>
      <c r="AO3" s="63">
        <f t="shared" si="51"/>
        <v>1472.971769455499</v>
      </c>
      <c r="AP3" s="63">
        <f t="shared" si="51"/>
        <v>1520.106866078075</v>
      </c>
      <c r="AQ3" s="63">
        <f t="shared" si="51"/>
        <v>1568.7502857925733</v>
      </c>
      <c r="AR3" s="63">
        <f t="shared" si="51"/>
        <v>1618.9502949379357</v>
      </c>
      <c r="AS3" s="63">
        <f t="shared" si="51"/>
        <v>1670.7567043759498</v>
      </c>
      <c r="AT3" s="63">
        <f t="shared" si="51"/>
        <v>1724.2209189159803</v>
      </c>
      <c r="AU3" s="63">
        <f t="shared" si="51"/>
        <v>1779.3959883212917</v>
      </c>
      <c r="AV3" s="63">
        <f t="shared" si="51"/>
        <v>1836.336659947573</v>
      </c>
      <c r="AW3" s="63">
        <f t="shared" si="51"/>
        <v>1895.0994330658955</v>
      </c>
      <c r="AX3" s="63">
        <f t="shared" si="51"/>
        <v>1955.7426149240041</v>
      </c>
      <c r="AY3" s="63">
        <f t="shared" si="51"/>
        <v>2018.3263786015723</v>
      </c>
      <c r="AZ3" s="63">
        <f t="shared" si="51"/>
        <v>2082.9128227168226</v>
      </c>
      <c r="BA3" s="63">
        <f t="shared" si="51"/>
        <v>2149.5660330437609</v>
      </c>
      <c r="BB3" s="63">
        <f t="shared" si="51"/>
        <v>2218.3521461011615</v>
      </c>
      <c r="BC3" s="63">
        <f t="shared" si="51"/>
        <v>2289.3394147763988</v>
      </c>
      <c r="BD3" s="63">
        <f t="shared" si="51"/>
        <v>2362.5982760492439</v>
      </c>
      <c r="BE3" s="63">
        <f t="shared" si="51"/>
        <v>2438.2014208828195</v>
      </c>
      <c r="BF3" s="63">
        <f t="shared" si="51"/>
        <v>2516.2238663510698</v>
      </c>
      <c r="BG3" s="63">
        <f t="shared" si="51"/>
        <v>2596.743030074304</v>
      </c>
      <c r="BH3" s="63">
        <f t="shared" si="51"/>
        <v>2679.8388070366818</v>
      </c>
      <c r="BI3" s="63">
        <f t="shared" si="51"/>
        <v>2765.5936488618559</v>
      </c>
      <c r="BJ3" s="63">
        <f t="shared" si="51"/>
        <v>2854.0926456254351</v>
      </c>
      <c r="BK3" s="63">
        <f t="shared" si="51"/>
        <v>2945.4236102854493</v>
      </c>
      <c r="BL3" s="63">
        <f t="shared" si="51"/>
        <v>3039.6771658145835</v>
      </c>
      <c r="BM3" s="63">
        <f t="shared" ref="BM3:DJ6" si="52">BM98</f>
        <v>3136.9468351206501</v>
      </c>
      <c r="BN3" s="63">
        <f t="shared" si="52"/>
        <v>3237.329133844511</v>
      </c>
      <c r="BO3" s="63">
        <f t="shared" si="52"/>
        <v>3340.9236661275354</v>
      </c>
      <c r="BP3" s="63">
        <f t="shared" si="52"/>
        <v>3447.8332234436166</v>
      </c>
      <c r="BQ3" s="63">
        <f t="shared" si="52"/>
        <v>3558.1638865938125</v>
      </c>
      <c r="BR3" s="63">
        <f t="shared" si="52"/>
        <v>3672.0251309648147</v>
      </c>
      <c r="BS3" s="63">
        <f t="shared" si="52"/>
        <v>3789.5299351556887</v>
      </c>
      <c r="BT3" s="63">
        <f t="shared" si="52"/>
        <v>3910.794893080671</v>
      </c>
      <c r="BU3" s="63">
        <f t="shared" si="52"/>
        <v>4035.9403296592527</v>
      </c>
      <c r="BV3" s="63">
        <f t="shared" si="52"/>
        <v>4165.0904202083493</v>
      </c>
      <c r="BW3" s="63">
        <f t="shared" si="52"/>
        <v>4298.3733136550163</v>
      </c>
      <c r="BX3" s="63">
        <f t="shared" si="52"/>
        <v>4435.921259691977</v>
      </c>
      <c r="BY3" s="63">
        <f t="shared" si="52"/>
        <v>4577.8707400021203</v>
      </c>
      <c r="BZ3" s="63">
        <f t="shared" si="52"/>
        <v>4724.3626036821879</v>
      </c>
      <c r="CA3" s="63">
        <f t="shared" si="52"/>
        <v>4875.5422070000177</v>
      </c>
      <c r="CB3" s="63">
        <f t="shared" si="52"/>
        <v>5031.5595576240185</v>
      </c>
      <c r="CC3" s="63">
        <f t="shared" si="52"/>
        <v>5192.5694634679876</v>
      </c>
      <c r="CD3" s="63">
        <f t="shared" si="52"/>
        <v>5358.7316862989637</v>
      </c>
      <c r="CE3" s="63">
        <f t="shared" si="52"/>
        <v>5530.2111002605307</v>
      </c>
      <c r="CF3" s="63">
        <f t="shared" si="52"/>
        <v>5707.1778554688681</v>
      </c>
      <c r="CG3" s="63">
        <f t="shared" si="52"/>
        <v>5889.8075468438719</v>
      </c>
      <c r="CH3" s="63">
        <f t="shared" si="52"/>
        <v>6078.2813883428762</v>
      </c>
      <c r="CI3" s="63">
        <f t="shared" si="52"/>
        <v>6272.7863927698481</v>
      </c>
      <c r="CJ3" s="63">
        <f t="shared" si="52"/>
        <v>6473.5155573384836</v>
      </c>
      <c r="CK3" s="63">
        <f t="shared" si="52"/>
        <v>6680.6680551733152</v>
      </c>
      <c r="CL3" s="63">
        <f t="shared" si="52"/>
        <v>6894.4494329388617</v>
      </c>
      <c r="CM3" s="63">
        <f t="shared" si="52"/>
        <v>7115.0718147929056</v>
      </c>
      <c r="CN3" s="63">
        <f t="shared" si="52"/>
        <v>7342.7541128662788</v>
      </c>
      <c r="CO3" s="63">
        <f t="shared" si="52"/>
        <v>7577.722244478</v>
      </c>
      <c r="CP3" s="63">
        <f t="shared" si="52"/>
        <v>7820.2093563012959</v>
      </c>
      <c r="CQ3" s="63">
        <f t="shared" si="52"/>
        <v>8070.4560557029372</v>
      </c>
      <c r="CR3" s="63">
        <f t="shared" si="52"/>
        <v>8328.7106494854306</v>
      </c>
      <c r="CS3" s="63">
        <f t="shared" si="52"/>
        <v>8595.2293902689653</v>
      </c>
      <c r="CT3" s="63">
        <f t="shared" si="52"/>
        <v>8870.2767307575723</v>
      </c>
      <c r="CU3" s="63">
        <f t="shared" si="52"/>
        <v>9154.125586141814</v>
      </c>
      <c r="CV3" s="63">
        <f t="shared" si="52"/>
        <v>9447.057604898353</v>
      </c>
      <c r="CW3" s="63">
        <f t="shared" si="52"/>
        <v>9749.3634482551006</v>
      </c>
      <c r="CX3" s="63">
        <f t="shared" si="52"/>
        <v>10061.343078599264</v>
      </c>
      <c r="CY3" s="63">
        <f t="shared" si="52"/>
        <v>10383.306057114442</v>
      </c>
      <c r="CZ3" s="63">
        <f t="shared" si="52"/>
        <v>10715.571850942104</v>
      </c>
      <c r="DA3" s="63">
        <f t="shared" si="52"/>
        <v>11058.470150172252</v>
      </c>
      <c r="DB3" s="63">
        <f t="shared" si="52"/>
        <v>11412.341194977764</v>
      </c>
      <c r="DC3" s="63">
        <f t="shared" si="52"/>
        <v>11777.536113217053</v>
      </c>
      <c r="DD3" s="63">
        <f t="shared" si="52"/>
        <v>12154.417268839999</v>
      </c>
      <c r="DE3" s="63">
        <f t="shared" si="52"/>
        <v>12543.35862144288</v>
      </c>
      <c r="DF3" s="63">
        <f t="shared" si="52"/>
        <v>12944.746097329053</v>
      </c>
      <c r="DG3" s="63">
        <f t="shared" si="52"/>
        <v>13358.977972443583</v>
      </c>
      <c r="DH3" s="63">
        <f t="shared" si="52"/>
        <v>13786.465267561778</v>
      </c>
      <c r="DI3" s="63">
        <f t="shared" si="52"/>
        <v>14227.632156123755</v>
      </c>
      <c r="DJ3" s="63">
        <f t="shared" si="52"/>
        <v>14682.916385119715</v>
      </c>
    </row>
    <row r="4" spans="1:115" x14ac:dyDescent="0.2">
      <c r="A4" s="9" t="s">
        <v>57</v>
      </c>
      <c r="B4" s="7" t="str">
        <f>'Data Non-Energy-Sector'!B95</f>
        <v>Glass Manufacture</v>
      </c>
      <c r="C4" s="8" t="s">
        <v>2</v>
      </c>
      <c r="D4" s="63">
        <f t="shared" ref="D4:S8" si="53">D99</f>
        <v>435.27833941716449</v>
      </c>
      <c r="E4" s="63">
        <f t="shared" si="53"/>
        <v>448.20746704382856</v>
      </c>
      <c r="F4" s="63">
        <f t="shared" si="53"/>
        <v>454.96902884520972</v>
      </c>
      <c r="G4" s="63">
        <f t="shared" si="53"/>
        <v>463.0541687518043</v>
      </c>
      <c r="H4" s="63">
        <f t="shared" si="53"/>
        <v>469.96513574280243</v>
      </c>
      <c r="I4" s="63">
        <f t="shared" si="53"/>
        <v>519.14483476906389</v>
      </c>
      <c r="J4" s="63">
        <f t="shared" si="53"/>
        <v>540.9657278091139</v>
      </c>
      <c r="K4" s="63">
        <f t="shared" si="53"/>
        <v>413.98354976121647</v>
      </c>
      <c r="L4" s="63">
        <f t="shared" si="53"/>
        <v>367.21781750680719</v>
      </c>
      <c r="M4" s="63">
        <f t="shared" si="53"/>
        <v>376.04884276821349</v>
      </c>
      <c r="N4" s="63">
        <f t="shared" si="53"/>
        <v>359.44324012192658</v>
      </c>
      <c r="O4" s="63">
        <f t="shared" si="53"/>
        <v>404.15287390911828</v>
      </c>
      <c r="P4" s="63">
        <f t="shared" si="53"/>
        <v>387.53019323671498</v>
      </c>
      <c r="Q4" s="63">
        <f t="shared" si="53"/>
        <v>368.22175098455017</v>
      </c>
      <c r="R4" s="63">
        <f t="shared" si="53"/>
        <v>343.61702127659572</v>
      </c>
      <c r="S4" s="63">
        <f t="shared" si="53"/>
        <v>360.32326928941751</v>
      </c>
      <c r="T4" s="63">
        <f t="shared" si="51"/>
        <v>400.55079559363526</v>
      </c>
      <c r="U4" s="63">
        <f t="shared" si="51"/>
        <v>406.83398169310414</v>
      </c>
      <c r="V4" s="63">
        <f t="shared" si="51"/>
        <v>394.79312776368374</v>
      </c>
      <c r="W4" s="63">
        <f t="shared" si="51"/>
        <v>598.08138396461311</v>
      </c>
      <c r="X4" s="63">
        <f t="shared" si="51"/>
        <v>555.88994156259366</v>
      </c>
      <c r="Y4" s="63">
        <f t="shared" si="51"/>
        <v>514.62224460403525</v>
      </c>
      <c r="Z4" s="63">
        <f t="shared" si="51"/>
        <v>520.60649386222599</v>
      </c>
      <c r="AA4" s="63">
        <f t="shared" si="51"/>
        <v>603.0636133805948</v>
      </c>
      <c r="AB4" s="63">
        <f t="shared" si="51"/>
        <v>599.53898453273518</v>
      </c>
      <c r="AC4" s="63">
        <f t="shared" si="51"/>
        <v>569.38242515613308</v>
      </c>
      <c r="AD4" s="63">
        <f t="shared" si="51"/>
        <v>852.54542060949336</v>
      </c>
      <c r="AE4" s="63">
        <f t="shared" si="51"/>
        <v>698.69158606977919</v>
      </c>
      <c r="AF4" s="63">
        <f t="shared" si="51"/>
        <v>721.89491268648146</v>
      </c>
      <c r="AG4" s="63">
        <f t="shared" si="51"/>
        <v>715.54485339814255</v>
      </c>
      <c r="AH4" s="63">
        <f t="shared" si="51"/>
        <v>738.44228870688312</v>
      </c>
      <c r="AI4" s="63">
        <f t="shared" si="51"/>
        <v>762.07244194550344</v>
      </c>
      <c r="AJ4" s="63">
        <f t="shared" si="51"/>
        <v>786.45876008775963</v>
      </c>
      <c r="AK4" s="63">
        <f t="shared" si="51"/>
        <v>811.62544041056799</v>
      </c>
      <c r="AL4" s="63">
        <f t="shared" si="51"/>
        <v>837.59745450370622</v>
      </c>
      <c r="AM4" s="63">
        <f t="shared" si="51"/>
        <v>864.40057304782488</v>
      </c>
      <c r="AN4" s="63">
        <f t="shared" si="51"/>
        <v>892.06139138535525</v>
      </c>
      <c r="AO4" s="63">
        <f t="shared" si="51"/>
        <v>920.60735590968659</v>
      </c>
      <c r="AP4" s="63">
        <f t="shared" si="51"/>
        <v>950.0667912987966</v>
      </c>
      <c r="AQ4" s="63">
        <f t="shared" si="51"/>
        <v>980.46892862035816</v>
      </c>
      <c r="AR4" s="63">
        <f t="shared" si="51"/>
        <v>1011.8439343362096</v>
      </c>
      <c r="AS4" s="63">
        <f t="shared" si="51"/>
        <v>1044.2229402349683</v>
      </c>
      <c r="AT4" s="63">
        <f t="shared" si="51"/>
        <v>1077.6380743224872</v>
      </c>
      <c r="AU4" s="63">
        <f t="shared" si="51"/>
        <v>1112.1224927008068</v>
      </c>
      <c r="AV4" s="63">
        <f t="shared" si="51"/>
        <v>1147.7104124672326</v>
      </c>
      <c r="AW4" s="63">
        <f t="shared" si="51"/>
        <v>1184.4371456661841</v>
      </c>
      <c r="AX4" s="63">
        <f t="shared" si="51"/>
        <v>1222.3391343275021</v>
      </c>
      <c r="AY4" s="63">
        <f t="shared" si="51"/>
        <v>1261.4539866259822</v>
      </c>
      <c r="AZ4" s="63">
        <f t="shared" si="51"/>
        <v>1301.8205141980136</v>
      </c>
      <c r="BA4" s="63">
        <f t="shared" si="51"/>
        <v>1343.47877065235</v>
      </c>
      <c r="BB4" s="63">
        <f t="shared" si="51"/>
        <v>1386.4700913132253</v>
      </c>
      <c r="BC4" s="63">
        <f t="shared" si="51"/>
        <v>1430.8371342352486</v>
      </c>
      <c r="BD4" s="63">
        <f t="shared" si="51"/>
        <v>1476.6239225307766</v>
      </c>
      <c r="BE4" s="63">
        <f t="shared" si="51"/>
        <v>1523.8758880517614</v>
      </c>
      <c r="BF4" s="63">
        <f t="shared" si="51"/>
        <v>1572.6399164694178</v>
      </c>
      <c r="BG4" s="63">
        <f t="shared" si="51"/>
        <v>1622.9643937964393</v>
      </c>
      <c r="BH4" s="63">
        <f t="shared" si="51"/>
        <v>1674.8992543979255</v>
      </c>
      <c r="BI4" s="63">
        <f t="shared" si="51"/>
        <v>1728.4960305386592</v>
      </c>
      <c r="BJ4" s="63">
        <f t="shared" si="51"/>
        <v>1783.8079035158962</v>
      </c>
      <c r="BK4" s="63">
        <f t="shared" si="51"/>
        <v>1840.889756428405</v>
      </c>
      <c r="BL4" s="63">
        <f t="shared" si="51"/>
        <v>1899.7982286341139</v>
      </c>
      <c r="BM4" s="63">
        <f t="shared" si="52"/>
        <v>1960.5917719504057</v>
      </c>
      <c r="BN4" s="63">
        <f t="shared" si="52"/>
        <v>2023.3307086528187</v>
      </c>
      <c r="BO4" s="63">
        <f t="shared" si="52"/>
        <v>2088.0772913297087</v>
      </c>
      <c r="BP4" s="63">
        <f t="shared" si="52"/>
        <v>2154.8957646522595</v>
      </c>
      <c r="BQ4" s="63">
        <f t="shared" si="52"/>
        <v>2223.852429121132</v>
      </c>
      <c r="BR4" s="63">
        <f t="shared" si="52"/>
        <v>2295.0157068530084</v>
      </c>
      <c r="BS4" s="63">
        <f t="shared" si="52"/>
        <v>2368.4562094723046</v>
      </c>
      <c r="BT4" s="63">
        <f t="shared" si="52"/>
        <v>2444.2468081754187</v>
      </c>
      <c r="BU4" s="63">
        <f t="shared" si="52"/>
        <v>2522.4627060370321</v>
      </c>
      <c r="BV4" s="63">
        <f t="shared" si="52"/>
        <v>2603.1815126302172</v>
      </c>
      <c r="BW4" s="63">
        <f t="shared" si="52"/>
        <v>2686.4833210343841</v>
      </c>
      <c r="BX4" s="63">
        <f t="shared" si="52"/>
        <v>2772.4507873074845</v>
      </c>
      <c r="BY4" s="63">
        <f t="shared" si="52"/>
        <v>2861.1692125013242</v>
      </c>
      <c r="BZ4" s="63">
        <f t="shared" si="52"/>
        <v>2952.7266273013665</v>
      </c>
      <c r="CA4" s="63">
        <f t="shared" si="52"/>
        <v>3047.2138793750105</v>
      </c>
      <c r="CB4" s="63">
        <f t="shared" si="52"/>
        <v>3144.7247235150107</v>
      </c>
      <c r="CC4" s="63">
        <f t="shared" si="52"/>
        <v>3245.3559146674911</v>
      </c>
      <c r="CD4" s="63">
        <f t="shared" si="52"/>
        <v>3349.2073039368511</v>
      </c>
      <c r="CE4" s="63">
        <f t="shared" si="52"/>
        <v>3456.3819376628303</v>
      </c>
      <c r="CF4" s="63">
        <f t="shared" si="52"/>
        <v>3566.9861596680412</v>
      </c>
      <c r="CG4" s="63">
        <f t="shared" si="52"/>
        <v>3681.1297167774187</v>
      </c>
      <c r="CH4" s="63">
        <f t="shared" si="52"/>
        <v>3798.9258677142961</v>
      </c>
      <c r="CI4" s="63">
        <f t="shared" si="52"/>
        <v>3920.4914954811538</v>
      </c>
      <c r="CJ4" s="63">
        <f t="shared" si="52"/>
        <v>4045.9472233365509</v>
      </c>
      <c r="CK4" s="63">
        <f t="shared" si="52"/>
        <v>4175.4175344833202</v>
      </c>
      <c r="CL4" s="63">
        <f t="shared" si="52"/>
        <v>4309.0308955867868</v>
      </c>
      <c r="CM4" s="63">
        <f t="shared" si="52"/>
        <v>4446.9198842455644</v>
      </c>
      <c r="CN4" s="63">
        <f t="shared" si="52"/>
        <v>4589.2213205414228</v>
      </c>
      <c r="CO4" s="63">
        <f t="shared" si="52"/>
        <v>4736.0764027987489</v>
      </c>
      <c r="CP4" s="63">
        <f t="shared" si="52"/>
        <v>4887.6308476883087</v>
      </c>
      <c r="CQ4" s="63">
        <f t="shared" si="52"/>
        <v>5044.0350348143347</v>
      </c>
      <c r="CR4" s="63">
        <f t="shared" si="52"/>
        <v>5205.4441559283932</v>
      </c>
      <c r="CS4" s="63">
        <f t="shared" si="52"/>
        <v>5372.0183689181022</v>
      </c>
      <c r="CT4" s="63">
        <f t="shared" si="52"/>
        <v>5543.9229567234815</v>
      </c>
      <c r="CU4" s="63">
        <f t="shared" si="52"/>
        <v>5721.3284913386333</v>
      </c>
      <c r="CV4" s="63">
        <f t="shared" si="52"/>
        <v>5904.4110030614693</v>
      </c>
      <c r="CW4" s="63">
        <f t="shared" si="52"/>
        <v>6093.3521551594367</v>
      </c>
      <c r="CX4" s="63">
        <f t="shared" si="52"/>
        <v>6288.3394241245387</v>
      </c>
      <c r="CY4" s="63">
        <f t="shared" si="52"/>
        <v>6489.5662856965246</v>
      </c>
      <c r="CZ4" s="63">
        <f t="shared" si="52"/>
        <v>6697.2324068388134</v>
      </c>
      <c r="DA4" s="63">
        <f t="shared" si="52"/>
        <v>6911.5438438576557</v>
      </c>
      <c r="DB4" s="63">
        <f t="shared" si="52"/>
        <v>7132.7132468611007</v>
      </c>
      <c r="DC4" s="63">
        <f t="shared" si="52"/>
        <v>7360.960070760656</v>
      </c>
      <c r="DD4" s="63">
        <f t="shared" si="52"/>
        <v>7596.5107930249969</v>
      </c>
      <c r="DE4" s="63">
        <f t="shared" si="52"/>
        <v>7839.5991384017971</v>
      </c>
      <c r="DF4" s="63">
        <f t="shared" si="52"/>
        <v>8090.4663108306549</v>
      </c>
      <c r="DG4" s="63">
        <f t="shared" si="52"/>
        <v>8349.3612327772353</v>
      </c>
      <c r="DH4" s="63">
        <f t="shared" si="52"/>
        <v>8616.5407922261074</v>
      </c>
      <c r="DI4" s="63">
        <f t="shared" si="52"/>
        <v>8892.2700975773423</v>
      </c>
      <c r="DJ4" s="63">
        <f t="shared" si="52"/>
        <v>9176.8227406998176</v>
      </c>
    </row>
    <row r="5" spans="1:115" x14ac:dyDescent="0.2">
      <c r="A5" s="9" t="s">
        <v>57</v>
      </c>
      <c r="B5" s="7" t="str">
        <f>'Data Non-Energy-Sector'!B96</f>
        <v>Electronics</v>
      </c>
      <c r="C5" s="8" t="s">
        <v>2</v>
      </c>
      <c r="D5" s="63">
        <f t="shared" si="53"/>
        <v>174.11133576686581</v>
      </c>
      <c r="E5" s="63">
        <f t="shared" si="51"/>
        <v>179.28298681753142</v>
      </c>
      <c r="F5" s="63">
        <f t="shared" si="51"/>
        <v>181.98761153808391</v>
      </c>
      <c r="G5" s="63">
        <f t="shared" si="51"/>
        <v>185.22166750072174</v>
      </c>
      <c r="H5" s="63">
        <f t="shared" si="51"/>
        <v>187.98605429712097</v>
      </c>
      <c r="I5" s="63">
        <f t="shared" si="51"/>
        <v>207.65793390762556</v>
      </c>
      <c r="J5" s="63">
        <f t="shared" si="51"/>
        <v>216.38629112364558</v>
      </c>
      <c r="K5" s="63">
        <f t="shared" si="51"/>
        <v>165.59341990448661</v>
      </c>
      <c r="L5" s="63">
        <f t="shared" si="51"/>
        <v>146.88712700272288</v>
      </c>
      <c r="M5" s="63">
        <f t="shared" si="51"/>
        <v>150.41953710728541</v>
      </c>
      <c r="N5" s="63">
        <f t="shared" si="51"/>
        <v>143.77729604877064</v>
      </c>
      <c r="O5" s="63">
        <f t="shared" si="51"/>
        <v>161.66114956364731</v>
      </c>
      <c r="P5" s="63">
        <f t="shared" si="51"/>
        <v>155.01207729468601</v>
      </c>
      <c r="Q5" s="63">
        <f t="shared" si="51"/>
        <v>147.28870039382008</v>
      </c>
      <c r="R5" s="63">
        <f t="shared" si="51"/>
        <v>137.44680851063831</v>
      </c>
      <c r="S5" s="63">
        <f t="shared" si="51"/>
        <v>144.129307715767</v>
      </c>
      <c r="T5" s="63">
        <f t="shared" si="51"/>
        <v>160.22031823745411</v>
      </c>
      <c r="U5" s="63">
        <f t="shared" si="51"/>
        <v>162.73359267724166</v>
      </c>
      <c r="V5" s="63">
        <f t="shared" si="51"/>
        <v>157.9172511054735</v>
      </c>
      <c r="W5" s="63">
        <f t="shared" si="51"/>
        <v>239.23255358584527</v>
      </c>
      <c r="X5" s="63">
        <f t="shared" si="51"/>
        <v>222.35597662503747</v>
      </c>
      <c r="Y5" s="63">
        <f t="shared" si="51"/>
        <v>205.8488978416141</v>
      </c>
      <c r="Z5" s="63">
        <f t="shared" si="51"/>
        <v>208.2425975448904</v>
      </c>
      <c r="AA5" s="63">
        <f t="shared" si="51"/>
        <v>241.22544535223793</v>
      </c>
      <c r="AB5" s="63">
        <f t="shared" si="51"/>
        <v>239.8155938130941</v>
      </c>
      <c r="AC5" s="63">
        <f t="shared" si="51"/>
        <v>227.75297006245324</v>
      </c>
      <c r="AD5" s="63">
        <f t="shared" si="51"/>
        <v>341.01816824379739</v>
      </c>
      <c r="AE5" s="63">
        <f t="shared" si="51"/>
        <v>279.47663442791168</v>
      </c>
      <c r="AF5" s="63">
        <f t="shared" si="51"/>
        <v>288.75796507459262</v>
      </c>
      <c r="AG5" s="63">
        <f t="shared" si="51"/>
        <v>286.21794135925705</v>
      </c>
      <c r="AH5" s="63">
        <f t="shared" si="51"/>
        <v>295.3769154827533</v>
      </c>
      <c r="AI5" s="63">
        <f t="shared" si="51"/>
        <v>304.82897677820142</v>
      </c>
      <c r="AJ5" s="63">
        <f t="shared" si="51"/>
        <v>314.58350403510389</v>
      </c>
      <c r="AK5" s="63">
        <f t="shared" si="51"/>
        <v>324.65017616422722</v>
      </c>
      <c r="AL5" s="63">
        <f t="shared" si="51"/>
        <v>335.03898180148252</v>
      </c>
      <c r="AM5" s="63">
        <f t="shared" si="51"/>
        <v>345.76022921913</v>
      </c>
      <c r="AN5" s="63">
        <f t="shared" si="51"/>
        <v>356.82455655414219</v>
      </c>
      <c r="AO5" s="63">
        <f t="shared" si="51"/>
        <v>368.24294236387476</v>
      </c>
      <c r="AP5" s="63">
        <f t="shared" si="51"/>
        <v>380.02671651951874</v>
      </c>
      <c r="AQ5" s="63">
        <f t="shared" si="51"/>
        <v>392.18757144814333</v>
      </c>
      <c r="AR5" s="63">
        <f t="shared" si="51"/>
        <v>404.73757373448393</v>
      </c>
      <c r="AS5" s="63">
        <f t="shared" si="51"/>
        <v>417.68917609398744</v>
      </c>
      <c r="AT5" s="63">
        <f t="shared" si="51"/>
        <v>431.05522972899507</v>
      </c>
      <c r="AU5" s="63">
        <f t="shared" si="51"/>
        <v>444.84899708032293</v>
      </c>
      <c r="AV5" s="63">
        <f t="shared" si="51"/>
        <v>459.08416498689326</v>
      </c>
      <c r="AW5" s="63">
        <f t="shared" si="51"/>
        <v>473.77485826647387</v>
      </c>
      <c r="AX5" s="63">
        <f t="shared" si="51"/>
        <v>488.93565373100103</v>
      </c>
      <c r="AY5" s="63">
        <f t="shared" si="51"/>
        <v>504.58159465039307</v>
      </c>
      <c r="AZ5" s="63">
        <f t="shared" si="51"/>
        <v>520.72820567920564</v>
      </c>
      <c r="BA5" s="63">
        <f t="shared" si="51"/>
        <v>537.39150826094021</v>
      </c>
      <c r="BB5" s="63">
        <f t="shared" si="51"/>
        <v>554.58803652529036</v>
      </c>
      <c r="BC5" s="63">
        <f t="shared" si="51"/>
        <v>572.33485369409971</v>
      </c>
      <c r="BD5" s="63">
        <f t="shared" si="51"/>
        <v>590.64956901231096</v>
      </c>
      <c r="BE5" s="63">
        <f t="shared" si="51"/>
        <v>609.55035522070489</v>
      </c>
      <c r="BF5" s="63">
        <f t="shared" si="51"/>
        <v>629.05596658776744</v>
      </c>
      <c r="BG5" s="63">
        <f t="shared" si="51"/>
        <v>649.185757518576</v>
      </c>
      <c r="BH5" s="63">
        <f t="shared" si="51"/>
        <v>669.95970175917046</v>
      </c>
      <c r="BI5" s="63">
        <f t="shared" si="51"/>
        <v>691.39841221546396</v>
      </c>
      <c r="BJ5" s="63">
        <f t="shared" si="51"/>
        <v>713.52316140635878</v>
      </c>
      <c r="BK5" s="63">
        <f t="shared" si="51"/>
        <v>736.35590257136232</v>
      </c>
      <c r="BL5" s="63">
        <f t="shared" si="51"/>
        <v>759.91929145364588</v>
      </c>
      <c r="BM5" s="63">
        <f t="shared" si="52"/>
        <v>784.23670878016253</v>
      </c>
      <c r="BN5" s="63">
        <f t="shared" si="52"/>
        <v>809.33228346112776</v>
      </c>
      <c r="BO5" s="63">
        <f t="shared" si="52"/>
        <v>835.23091653188385</v>
      </c>
      <c r="BP5" s="63">
        <f t="shared" si="52"/>
        <v>861.95830586090415</v>
      </c>
      <c r="BQ5" s="63">
        <f t="shared" si="52"/>
        <v>889.54097164845314</v>
      </c>
      <c r="BR5" s="63">
        <f t="shared" si="52"/>
        <v>918.00628274120368</v>
      </c>
      <c r="BS5" s="63">
        <f t="shared" si="52"/>
        <v>947.38248378892217</v>
      </c>
      <c r="BT5" s="63">
        <f t="shared" si="52"/>
        <v>977.69872327016776</v>
      </c>
      <c r="BU5" s="63">
        <f t="shared" si="52"/>
        <v>1008.9850824148132</v>
      </c>
      <c r="BV5" s="63">
        <f t="shared" si="52"/>
        <v>1041.2726050520873</v>
      </c>
      <c r="BW5" s="63">
        <f t="shared" si="52"/>
        <v>1074.5933284137541</v>
      </c>
      <c r="BX5" s="63">
        <f t="shared" si="52"/>
        <v>1108.9803149229942</v>
      </c>
      <c r="BY5" s="63">
        <f t="shared" si="52"/>
        <v>1144.4676850005301</v>
      </c>
      <c r="BZ5" s="63">
        <f t="shared" si="52"/>
        <v>1181.090650920547</v>
      </c>
      <c r="CA5" s="63">
        <f t="shared" si="52"/>
        <v>1218.8855517500044</v>
      </c>
      <c r="CB5" s="63">
        <f t="shared" si="52"/>
        <v>1257.8898894060046</v>
      </c>
      <c r="CC5" s="63">
        <f t="shared" si="52"/>
        <v>1298.1423658669969</v>
      </c>
      <c r="CD5" s="63">
        <f t="shared" si="52"/>
        <v>1339.6829215747409</v>
      </c>
      <c r="CE5" s="63">
        <f t="shared" si="52"/>
        <v>1382.5527750651327</v>
      </c>
      <c r="CF5" s="63">
        <f t="shared" si="52"/>
        <v>1426.794463867217</v>
      </c>
      <c r="CG5" s="63">
        <f t="shared" si="52"/>
        <v>1472.451886710968</v>
      </c>
      <c r="CH5" s="63">
        <f t="shared" si="52"/>
        <v>1519.570347085719</v>
      </c>
      <c r="CI5" s="63">
        <f t="shared" si="52"/>
        <v>1568.196598192462</v>
      </c>
      <c r="CJ5" s="63">
        <f t="shared" si="52"/>
        <v>1618.3788893346209</v>
      </c>
      <c r="CK5" s="63">
        <f t="shared" si="52"/>
        <v>1670.1670137933288</v>
      </c>
      <c r="CL5" s="63">
        <f t="shared" si="52"/>
        <v>1723.6123582347154</v>
      </c>
      <c r="CM5" s="63">
        <f t="shared" si="52"/>
        <v>1778.7679536982264</v>
      </c>
      <c r="CN5" s="63">
        <f t="shared" si="52"/>
        <v>1835.6885282165697</v>
      </c>
      <c r="CO5" s="63">
        <f t="shared" si="52"/>
        <v>1894.4305611195</v>
      </c>
      <c r="CP5" s="63">
        <f t="shared" si="52"/>
        <v>1955.052339075324</v>
      </c>
      <c r="CQ5" s="63">
        <f t="shared" si="52"/>
        <v>2017.6140139257343</v>
      </c>
      <c r="CR5" s="63">
        <f t="shared" si="52"/>
        <v>2082.1776623713577</v>
      </c>
      <c r="CS5" s="63">
        <f t="shared" si="52"/>
        <v>2148.8073475672413</v>
      </c>
      <c r="CT5" s="63">
        <f t="shared" si="52"/>
        <v>2217.5691826893931</v>
      </c>
      <c r="CU5" s="63">
        <f t="shared" si="52"/>
        <v>2288.5313965354535</v>
      </c>
      <c r="CV5" s="63">
        <f t="shared" si="52"/>
        <v>2361.7644012245883</v>
      </c>
      <c r="CW5" s="63">
        <f t="shared" si="52"/>
        <v>2437.3408620637751</v>
      </c>
      <c r="CX5" s="63">
        <f t="shared" si="52"/>
        <v>2515.335769649816</v>
      </c>
      <c r="CY5" s="63">
        <f t="shared" si="52"/>
        <v>2595.8265142786104</v>
      </c>
      <c r="CZ5" s="63">
        <f t="shared" si="52"/>
        <v>2678.892962735526</v>
      </c>
      <c r="DA5" s="63">
        <f t="shared" si="52"/>
        <v>2764.617537543063</v>
      </c>
      <c r="DB5" s="63">
        <f t="shared" si="52"/>
        <v>2853.0852987444409</v>
      </c>
      <c r="DC5" s="63">
        <f t="shared" si="52"/>
        <v>2944.3840283042632</v>
      </c>
      <c r="DD5" s="63">
        <f t="shared" si="52"/>
        <v>3038.6043172099999</v>
      </c>
      <c r="DE5" s="63">
        <f t="shared" si="52"/>
        <v>3135.8396553607199</v>
      </c>
      <c r="DF5" s="63">
        <f t="shared" si="52"/>
        <v>3236.1865243322632</v>
      </c>
      <c r="DG5" s="63">
        <f t="shared" si="52"/>
        <v>3339.7444931108957</v>
      </c>
      <c r="DH5" s="63">
        <f t="shared" si="52"/>
        <v>3446.6163168904445</v>
      </c>
      <c r="DI5" s="63">
        <f t="shared" si="52"/>
        <v>3556.9080390309387</v>
      </c>
      <c r="DJ5" s="63">
        <f t="shared" si="52"/>
        <v>3670.7290962799289</v>
      </c>
    </row>
    <row r="6" spans="1:115" x14ac:dyDescent="0.2">
      <c r="A6" s="9" t="s">
        <v>57</v>
      </c>
      <c r="B6" s="7" t="str">
        <f>'Data Non-Energy-Sector'!B97</f>
        <v>Pigments</v>
      </c>
      <c r="C6" s="8" t="s">
        <v>2</v>
      </c>
      <c r="D6" s="63">
        <f t="shared" si="53"/>
        <v>174.11133576686581</v>
      </c>
      <c r="E6" s="63">
        <f t="shared" si="51"/>
        <v>179.28298681753142</v>
      </c>
      <c r="F6" s="63">
        <f t="shared" si="51"/>
        <v>181.98761153808391</v>
      </c>
      <c r="G6" s="63">
        <f t="shared" si="51"/>
        <v>185.22166750072174</v>
      </c>
      <c r="H6" s="63">
        <f t="shared" si="51"/>
        <v>187.98605429712097</v>
      </c>
      <c r="I6" s="63">
        <f t="shared" si="51"/>
        <v>207.65793390762556</v>
      </c>
      <c r="J6" s="63">
        <f t="shared" si="51"/>
        <v>216.38629112364558</v>
      </c>
      <c r="K6" s="63">
        <f t="shared" si="51"/>
        <v>165.59341990448661</v>
      </c>
      <c r="L6" s="63">
        <f t="shared" si="51"/>
        <v>146.88712700272288</v>
      </c>
      <c r="M6" s="63">
        <f t="shared" si="51"/>
        <v>150.41953710728541</v>
      </c>
      <c r="N6" s="63">
        <f t="shared" si="51"/>
        <v>143.77729604877064</v>
      </c>
      <c r="O6" s="63">
        <f t="shared" si="51"/>
        <v>161.66114956364731</v>
      </c>
      <c r="P6" s="63">
        <f t="shared" si="51"/>
        <v>155.01207729468601</v>
      </c>
      <c r="Q6" s="63">
        <f t="shared" si="51"/>
        <v>147.28870039382008</v>
      </c>
      <c r="R6" s="63">
        <f t="shared" si="51"/>
        <v>137.44680851063831</v>
      </c>
      <c r="S6" s="63">
        <f t="shared" si="51"/>
        <v>144.129307715767</v>
      </c>
      <c r="T6" s="63">
        <f t="shared" si="51"/>
        <v>160.22031823745411</v>
      </c>
      <c r="U6" s="63">
        <f t="shared" si="51"/>
        <v>162.73359267724166</v>
      </c>
      <c r="V6" s="63">
        <f t="shared" si="51"/>
        <v>157.9172511054735</v>
      </c>
      <c r="W6" s="63">
        <f t="shared" si="51"/>
        <v>239.23255358584527</v>
      </c>
      <c r="X6" s="63">
        <f t="shared" si="51"/>
        <v>222.35597662503747</v>
      </c>
      <c r="Y6" s="63">
        <f t="shared" si="51"/>
        <v>205.8488978416141</v>
      </c>
      <c r="Z6" s="63">
        <f t="shared" si="51"/>
        <v>208.2425975448904</v>
      </c>
      <c r="AA6" s="63">
        <f t="shared" si="51"/>
        <v>241.22544535223793</v>
      </c>
      <c r="AB6" s="63">
        <f t="shared" si="51"/>
        <v>239.8155938130941</v>
      </c>
      <c r="AC6" s="63">
        <f t="shared" si="51"/>
        <v>227.75297006245324</v>
      </c>
      <c r="AD6" s="63">
        <f t="shared" si="51"/>
        <v>341.01816824379739</v>
      </c>
      <c r="AE6" s="63">
        <f t="shared" si="51"/>
        <v>279.47663442791168</v>
      </c>
      <c r="AF6" s="63">
        <f t="shared" si="51"/>
        <v>288.75796507459262</v>
      </c>
      <c r="AG6" s="63">
        <f t="shared" si="51"/>
        <v>286.21794135925705</v>
      </c>
      <c r="AH6" s="63">
        <f t="shared" si="51"/>
        <v>295.3769154827533</v>
      </c>
      <c r="AI6" s="63">
        <f t="shared" si="51"/>
        <v>304.82897677820142</v>
      </c>
      <c r="AJ6" s="63">
        <f t="shared" si="51"/>
        <v>314.58350403510389</v>
      </c>
      <c r="AK6" s="63">
        <f t="shared" si="51"/>
        <v>324.65017616422722</v>
      </c>
      <c r="AL6" s="63">
        <f t="shared" si="51"/>
        <v>335.03898180148252</v>
      </c>
      <c r="AM6" s="63">
        <f t="shared" si="51"/>
        <v>345.76022921913</v>
      </c>
      <c r="AN6" s="63">
        <f t="shared" si="51"/>
        <v>356.82455655414219</v>
      </c>
      <c r="AO6" s="63">
        <f t="shared" si="51"/>
        <v>368.24294236387476</v>
      </c>
      <c r="AP6" s="63">
        <f t="shared" si="51"/>
        <v>380.02671651951874</v>
      </c>
      <c r="AQ6" s="63">
        <f t="shared" si="51"/>
        <v>392.18757144814333</v>
      </c>
      <c r="AR6" s="63">
        <f t="shared" si="51"/>
        <v>404.73757373448393</v>
      </c>
      <c r="AS6" s="63">
        <f t="shared" si="51"/>
        <v>417.68917609398744</v>
      </c>
      <c r="AT6" s="63">
        <f t="shared" si="51"/>
        <v>431.05522972899507</v>
      </c>
      <c r="AU6" s="63">
        <f t="shared" si="51"/>
        <v>444.84899708032293</v>
      </c>
      <c r="AV6" s="63">
        <f t="shared" si="51"/>
        <v>459.08416498689326</v>
      </c>
      <c r="AW6" s="63">
        <f t="shared" si="51"/>
        <v>473.77485826647387</v>
      </c>
      <c r="AX6" s="63">
        <f t="shared" si="51"/>
        <v>488.93565373100103</v>
      </c>
      <c r="AY6" s="63">
        <f t="shared" si="51"/>
        <v>504.58159465039307</v>
      </c>
      <c r="AZ6" s="63">
        <f t="shared" si="51"/>
        <v>520.72820567920564</v>
      </c>
      <c r="BA6" s="63">
        <f t="shared" si="51"/>
        <v>537.39150826094021</v>
      </c>
      <c r="BB6" s="63">
        <f t="shared" si="51"/>
        <v>554.58803652529036</v>
      </c>
      <c r="BC6" s="63">
        <f t="shared" si="51"/>
        <v>572.33485369409971</v>
      </c>
      <c r="BD6" s="63">
        <f t="shared" si="51"/>
        <v>590.64956901231096</v>
      </c>
      <c r="BE6" s="63">
        <f t="shared" si="51"/>
        <v>609.55035522070489</v>
      </c>
      <c r="BF6" s="63">
        <f t="shared" si="51"/>
        <v>629.05596658776744</v>
      </c>
      <c r="BG6" s="63">
        <f t="shared" si="51"/>
        <v>649.185757518576</v>
      </c>
      <c r="BH6" s="63">
        <f t="shared" si="51"/>
        <v>669.95970175917046</v>
      </c>
      <c r="BI6" s="63">
        <f t="shared" si="51"/>
        <v>691.39841221546396</v>
      </c>
      <c r="BJ6" s="63">
        <f t="shared" si="51"/>
        <v>713.52316140635878</v>
      </c>
      <c r="BK6" s="63">
        <f t="shared" si="51"/>
        <v>736.35590257136232</v>
      </c>
      <c r="BL6" s="63">
        <f t="shared" si="51"/>
        <v>759.91929145364588</v>
      </c>
      <c r="BM6" s="63">
        <f t="shared" si="52"/>
        <v>784.23670878016253</v>
      </c>
      <c r="BN6" s="63">
        <f t="shared" si="52"/>
        <v>809.33228346112776</v>
      </c>
      <c r="BO6" s="63">
        <f t="shared" si="52"/>
        <v>835.23091653188385</v>
      </c>
      <c r="BP6" s="63">
        <f t="shared" si="52"/>
        <v>861.95830586090415</v>
      </c>
      <c r="BQ6" s="63">
        <f t="shared" si="52"/>
        <v>889.54097164845314</v>
      </c>
      <c r="BR6" s="63">
        <f t="shared" si="52"/>
        <v>918.00628274120368</v>
      </c>
      <c r="BS6" s="63">
        <f t="shared" si="52"/>
        <v>947.38248378892217</v>
      </c>
      <c r="BT6" s="63">
        <f t="shared" si="52"/>
        <v>977.69872327016776</v>
      </c>
      <c r="BU6" s="63">
        <f t="shared" si="52"/>
        <v>1008.9850824148132</v>
      </c>
      <c r="BV6" s="63">
        <f t="shared" si="52"/>
        <v>1041.2726050520873</v>
      </c>
      <c r="BW6" s="63">
        <f t="shared" si="52"/>
        <v>1074.5933284137541</v>
      </c>
      <c r="BX6" s="63">
        <f t="shared" si="52"/>
        <v>1108.9803149229942</v>
      </c>
      <c r="BY6" s="63">
        <f t="shared" si="52"/>
        <v>1144.4676850005301</v>
      </c>
      <c r="BZ6" s="63">
        <f t="shared" si="52"/>
        <v>1181.090650920547</v>
      </c>
      <c r="CA6" s="63">
        <f t="shared" si="52"/>
        <v>1218.8855517500044</v>
      </c>
      <c r="CB6" s="63">
        <f t="shared" si="52"/>
        <v>1257.8898894060046</v>
      </c>
      <c r="CC6" s="63">
        <f t="shared" si="52"/>
        <v>1298.1423658669969</v>
      </c>
      <c r="CD6" s="63">
        <f t="shared" si="52"/>
        <v>1339.6829215747409</v>
      </c>
      <c r="CE6" s="63">
        <f t="shared" si="52"/>
        <v>1382.5527750651327</v>
      </c>
      <c r="CF6" s="63">
        <f t="shared" si="52"/>
        <v>1426.794463867217</v>
      </c>
      <c r="CG6" s="63">
        <f t="shared" si="52"/>
        <v>1472.451886710968</v>
      </c>
      <c r="CH6" s="63">
        <f t="shared" si="52"/>
        <v>1519.570347085719</v>
      </c>
      <c r="CI6" s="63">
        <f t="shared" si="52"/>
        <v>1568.196598192462</v>
      </c>
      <c r="CJ6" s="63">
        <f t="shared" si="52"/>
        <v>1618.3788893346209</v>
      </c>
      <c r="CK6" s="63">
        <f t="shared" si="52"/>
        <v>1670.1670137933288</v>
      </c>
      <c r="CL6" s="63">
        <f t="shared" si="52"/>
        <v>1723.6123582347154</v>
      </c>
      <c r="CM6" s="63">
        <f t="shared" si="52"/>
        <v>1778.7679536982264</v>
      </c>
      <c r="CN6" s="63">
        <f t="shared" si="52"/>
        <v>1835.6885282165697</v>
      </c>
      <c r="CO6" s="63">
        <f t="shared" si="52"/>
        <v>1894.4305611195</v>
      </c>
      <c r="CP6" s="63">
        <f t="shared" si="52"/>
        <v>1955.052339075324</v>
      </c>
      <c r="CQ6" s="63">
        <f t="shared" si="52"/>
        <v>2017.6140139257343</v>
      </c>
      <c r="CR6" s="63">
        <f t="shared" si="52"/>
        <v>2082.1776623713577</v>
      </c>
      <c r="CS6" s="63">
        <f t="shared" si="52"/>
        <v>2148.8073475672413</v>
      </c>
      <c r="CT6" s="63">
        <f t="shared" si="52"/>
        <v>2217.5691826893931</v>
      </c>
      <c r="CU6" s="63">
        <f t="shared" si="52"/>
        <v>2288.5313965354535</v>
      </c>
      <c r="CV6" s="63">
        <f t="shared" si="52"/>
        <v>2361.7644012245883</v>
      </c>
      <c r="CW6" s="63">
        <f t="shared" si="52"/>
        <v>2437.3408620637751</v>
      </c>
      <c r="CX6" s="63">
        <f t="shared" si="52"/>
        <v>2515.335769649816</v>
      </c>
      <c r="CY6" s="63">
        <f t="shared" si="52"/>
        <v>2595.8265142786104</v>
      </c>
      <c r="CZ6" s="63">
        <f t="shared" si="52"/>
        <v>2678.892962735526</v>
      </c>
      <c r="DA6" s="63">
        <f t="shared" si="52"/>
        <v>2764.617537543063</v>
      </c>
      <c r="DB6" s="63">
        <f t="shared" si="52"/>
        <v>2853.0852987444409</v>
      </c>
      <c r="DC6" s="63">
        <f t="shared" si="52"/>
        <v>2944.3840283042632</v>
      </c>
      <c r="DD6" s="63">
        <f t="shared" si="52"/>
        <v>3038.6043172099999</v>
      </c>
      <c r="DE6" s="63">
        <f t="shared" si="52"/>
        <v>3135.8396553607199</v>
      </c>
      <c r="DF6" s="63">
        <f t="shared" si="52"/>
        <v>3236.1865243322632</v>
      </c>
      <c r="DG6" s="63">
        <f t="shared" si="52"/>
        <v>3339.7444931108957</v>
      </c>
      <c r="DH6" s="63">
        <f t="shared" si="52"/>
        <v>3446.6163168904445</v>
      </c>
      <c r="DI6" s="63">
        <f t="shared" si="52"/>
        <v>3556.9080390309387</v>
      </c>
      <c r="DJ6" s="63">
        <f t="shared" si="52"/>
        <v>3670.7290962799289</v>
      </c>
    </row>
    <row r="7" spans="1:115" x14ac:dyDescent="0.2">
      <c r="A7" s="9" t="s">
        <v>57</v>
      </c>
      <c r="B7" s="7" t="str">
        <f>'Data Non-Energy-Sector'!B98</f>
        <v>Agriculture /Biological Products (Fertiliser)</v>
      </c>
      <c r="C7" s="8" t="s">
        <v>2</v>
      </c>
      <c r="D7" s="63">
        <f t="shared" si="53"/>
        <v>174.11133576686581</v>
      </c>
      <c r="E7" s="63">
        <f t="shared" si="51"/>
        <v>179.28298681753142</v>
      </c>
      <c r="F7" s="63">
        <f t="shared" si="51"/>
        <v>181.98761153808391</v>
      </c>
      <c r="G7" s="63">
        <f t="shared" si="51"/>
        <v>185.22166750072174</v>
      </c>
      <c r="H7" s="63">
        <f t="shared" si="51"/>
        <v>187.98605429712097</v>
      </c>
      <c r="I7" s="63">
        <f t="shared" si="51"/>
        <v>207.65793390762556</v>
      </c>
      <c r="J7" s="63">
        <f t="shared" si="51"/>
        <v>216.38629112364558</v>
      </c>
      <c r="K7" s="63">
        <f t="shared" si="51"/>
        <v>165.59341990448661</v>
      </c>
      <c r="L7" s="63">
        <f t="shared" si="51"/>
        <v>146.88712700272288</v>
      </c>
      <c r="M7" s="63">
        <f t="shared" si="51"/>
        <v>150.41953710728541</v>
      </c>
      <c r="N7" s="63">
        <f t="shared" si="51"/>
        <v>143.77729604877064</v>
      </c>
      <c r="O7" s="63">
        <f t="shared" si="51"/>
        <v>161.66114956364731</v>
      </c>
      <c r="P7" s="63">
        <f t="shared" si="51"/>
        <v>155.01207729468601</v>
      </c>
      <c r="Q7" s="63">
        <f t="shared" si="51"/>
        <v>147.28870039382008</v>
      </c>
      <c r="R7" s="63">
        <f t="shared" si="51"/>
        <v>137.44680851063831</v>
      </c>
      <c r="S7" s="63">
        <f t="shared" si="51"/>
        <v>144.129307715767</v>
      </c>
      <c r="T7" s="63">
        <f t="shared" si="51"/>
        <v>160.22031823745411</v>
      </c>
      <c r="U7" s="63">
        <f t="shared" si="51"/>
        <v>162.73359267724166</v>
      </c>
      <c r="V7" s="63">
        <f t="shared" si="51"/>
        <v>157.9172511054735</v>
      </c>
      <c r="W7" s="63">
        <f t="shared" si="51"/>
        <v>239.23255358584527</v>
      </c>
      <c r="X7" s="63">
        <f t="shared" si="51"/>
        <v>222.35597662503747</v>
      </c>
      <c r="Y7" s="63">
        <f t="shared" si="51"/>
        <v>205.8488978416141</v>
      </c>
      <c r="Z7" s="63">
        <f t="shared" si="51"/>
        <v>208.2425975448904</v>
      </c>
      <c r="AA7" s="63">
        <f t="shared" si="51"/>
        <v>241.22544535223793</v>
      </c>
      <c r="AB7" s="63">
        <f t="shared" si="51"/>
        <v>239.8155938130941</v>
      </c>
      <c r="AC7" s="63">
        <f t="shared" si="51"/>
        <v>227.75297006245324</v>
      </c>
      <c r="AD7" s="63">
        <f t="shared" si="51"/>
        <v>341.01816824379739</v>
      </c>
      <c r="AE7" s="63">
        <f t="shared" si="51"/>
        <v>279.47663442791168</v>
      </c>
      <c r="AF7" s="63">
        <f t="shared" si="51"/>
        <v>288.75796507459262</v>
      </c>
      <c r="AG7" s="63">
        <f t="shared" si="51"/>
        <v>286.21794135925705</v>
      </c>
      <c r="AH7" s="63">
        <f t="shared" si="51"/>
        <v>295.3769154827533</v>
      </c>
      <c r="AI7" s="63">
        <f t="shared" ref="E7:BL8" si="54">AI102</f>
        <v>304.82897677820142</v>
      </c>
      <c r="AJ7" s="63">
        <f t="shared" si="54"/>
        <v>314.58350403510389</v>
      </c>
      <c r="AK7" s="63">
        <f t="shared" si="54"/>
        <v>324.65017616422722</v>
      </c>
      <c r="AL7" s="63">
        <f t="shared" si="54"/>
        <v>335.03898180148252</v>
      </c>
      <c r="AM7" s="63">
        <f t="shared" si="54"/>
        <v>345.76022921913</v>
      </c>
      <c r="AN7" s="63">
        <f t="shared" si="54"/>
        <v>356.82455655414219</v>
      </c>
      <c r="AO7" s="63">
        <f t="shared" si="54"/>
        <v>368.24294236387476</v>
      </c>
      <c r="AP7" s="63">
        <f t="shared" si="54"/>
        <v>380.02671651951874</v>
      </c>
      <c r="AQ7" s="63">
        <f t="shared" si="54"/>
        <v>392.18757144814333</v>
      </c>
      <c r="AR7" s="63">
        <f t="shared" si="54"/>
        <v>404.73757373448393</v>
      </c>
      <c r="AS7" s="63">
        <f t="shared" si="54"/>
        <v>417.68917609398744</v>
      </c>
      <c r="AT7" s="63">
        <f t="shared" si="54"/>
        <v>431.05522972899507</v>
      </c>
      <c r="AU7" s="63">
        <f t="shared" si="54"/>
        <v>444.84899708032293</v>
      </c>
      <c r="AV7" s="63">
        <f t="shared" si="54"/>
        <v>459.08416498689326</v>
      </c>
      <c r="AW7" s="63">
        <f t="shared" si="54"/>
        <v>473.77485826647387</v>
      </c>
      <c r="AX7" s="63">
        <f t="shared" si="54"/>
        <v>488.93565373100103</v>
      </c>
      <c r="AY7" s="63">
        <f t="shared" si="54"/>
        <v>504.58159465039307</v>
      </c>
      <c r="AZ7" s="63">
        <f t="shared" si="54"/>
        <v>520.72820567920564</v>
      </c>
      <c r="BA7" s="63">
        <f t="shared" si="54"/>
        <v>537.39150826094021</v>
      </c>
      <c r="BB7" s="63">
        <f t="shared" si="54"/>
        <v>554.58803652529036</v>
      </c>
      <c r="BC7" s="63">
        <f t="shared" si="54"/>
        <v>572.33485369409971</v>
      </c>
      <c r="BD7" s="63">
        <f t="shared" si="54"/>
        <v>590.64956901231096</v>
      </c>
      <c r="BE7" s="63">
        <f t="shared" si="54"/>
        <v>609.55035522070489</v>
      </c>
      <c r="BF7" s="63">
        <f t="shared" si="54"/>
        <v>629.05596658776744</v>
      </c>
      <c r="BG7" s="63">
        <f t="shared" si="54"/>
        <v>649.185757518576</v>
      </c>
      <c r="BH7" s="63">
        <f t="shared" si="54"/>
        <v>669.95970175917046</v>
      </c>
      <c r="BI7" s="63">
        <f t="shared" si="54"/>
        <v>691.39841221546396</v>
      </c>
      <c r="BJ7" s="63">
        <f t="shared" si="54"/>
        <v>713.52316140635878</v>
      </c>
      <c r="BK7" s="63">
        <f t="shared" si="54"/>
        <v>736.35590257136232</v>
      </c>
      <c r="BL7" s="63">
        <f t="shared" si="54"/>
        <v>759.91929145364588</v>
      </c>
      <c r="BM7" s="63">
        <f t="shared" ref="BM7:DJ7" si="55">BM102</f>
        <v>784.23670878016253</v>
      </c>
      <c r="BN7" s="63">
        <f t="shared" si="55"/>
        <v>809.33228346112776</v>
      </c>
      <c r="BO7" s="63">
        <f t="shared" si="55"/>
        <v>835.23091653188385</v>
      </c>
      <c r="BP7" s="63">
        <f t="shared" si="55"/>
        <v>861.95830586090415</v>
      </c>
      <c r="BQ7" s="63">
        <f t="shared" si="55"/>
        <v>889.54097164845314</v>
      </c>
      <c r="BR7" s="63">
        <f t="shared" si="55"/>
        <v>918.00628274120368</v>
      </c>
      <c r="BS7" s="63">
        <f t="shared" si="55"/>
        <v>947.38248378892217</v>
      </c>
      <c r="BT7" s="63">
        <f t="shared" si="55"/>
        <v>977.69872327016776</v>
      </c>
      <c r="BU7" s="63">
        <f t="shared" si="55"/>
        <v>1008.9850824148132</v>
      </c>
      <c r="BV7" s="63">
        <f t="shared" si="55"/>
        <v>1041.2726050520873</v>
      </c>
      <c r="BW7" s="63">
        <f t="shared" si="55"/>
        <v>1074.5933284137541</v>
      </c>
      <c r="BX7" s="63">
        <f t="shared" si="55"/>
        <v>1108.9803149229942</v>
      </c>
      <c r="BY7" s="63">
        <f t="shared" si="55"/>
        <v>1144.4676850005301</v>
      </c>
      <c r="BZ7" s="63">
        <f t="shared" si="55"/>
        <v>1181.090650920547</v>
      </c>
      <c r="CA7" s="63">
        <f t="shared" si="55"/>
        <v>1218.8855517500044</v>
      </c>
      <c r="CB7" s="63">
        <f t="shared" si="55"/>
        <v>1257.8898894060046</v>
      </c>
      <c r="CC7" s="63">
        <f t="shared" si="55"/>
        <v>1298.1423658669969</v>
      </c>
      <c r="CD7" s="63">
        <f t="shared" si="55"/>
        <v>1339.6829215747409</v>
      </c>
      <c r="CE7" s="63">
        <f t="shared" si="55"/>
        <v>1382.5527750651327</v>
      </c>
      <c r="CF7" s="63">
        <f t="shared" si="55"/>
        <v>1426.794463867217</v>
      </c>
      <c r="CG7" s="63">
        <f t="shared" si="55"/>
        <v>1472.451886710968</v>
      </c>
      <c r="CH7" s="63">
        <f t="shared" si="55"/>
        <v>1519.570347085719</v>
      </c>
      <c r="CI7" s="63">
        <f t="shared" si="55"/>
        <v>1568.196598192462</v>
      </c>
      <c r="CJ7" s="63">
        <f t="shared" si="55"/>
        <v>1618.3788893346209</v>
      </c>
      <c r="CK7" s="63">
        <f t="shared" si="55"/>
        <v>1670.1670137933288</v>
      </c>
      <c r="CL7" s="63">
        <f t="shared" si="55"/>
        <v>1723.6123582347154</v>
      </c>
      <c r="CM7" s="63">
        <f t="shared" si="55"/>
        <v>1778.7679536982264</v>
      </c>
      <c r="CN7" s="63">
        <f t="shared" si="55"/>
        <v>1835.6885282165697</v>
      </c>
      <c r="CO7" s="63">
        <f t="shared" si="55"/>
        <v>1894.4305611195</v>
      </c>
      <c r="CP7" s="63">
        <f t="shared" si="55"/>
        <v>1955.052339075324</v>
      </c>
      <c r="CQ7" s="63">
        <f t="shared" si="55"/>
        <v>2017.6140139257343</v>
      </c>
      <c r="CR7" s="63">
        <f t="shared" si="55"/>
        <v>2082.1776623713577</v>
      </c>
      <c r="CS7" s="63">
        <f t="shared" si="55"/>
        <v>2148.8073475672413</v>
      </c>
      <c r="CT7" s="63">
        <f t="shared" si="55"/>
        <v>2217.5691826893931</v>
      </c>
      <c r="CU7" s="63">
        <f t="shared" si="55"/>
        <v>2288.5313965354535</v>
      </c>
      <c r="CV7" s="63">
        <f t="shared" si="55"/>
        <v>2361.7644012245883</v>
      </c>
      <c r="CW7" s="63">
        <f t="shared" si="55"/>
        <v>2437.3408620637751</v>
      </c>
      <c r="CX7" s="63">
        <f t="shared" si="55"/>
        <v>2515.335769649816</v>
      </c>
      <c r="CY7" s="63">
        <f t="shared" si="55"/>
        <v>2595.8265142786104</v>
      </c>
      <c r="CZ7" s="63">
        <f t="shared" si="55"/>
        <v>2678.892962735526</v>
      </c>
      <c r="DA7" s="63">
        <f t="shared" si="55"/>
        <v>2764.617537543063</v>
      </c>
      <c r="DB7" s="63">
        <f t="shared" si="55"/>
        <v>2853.0852987444409</v>
      </c>
      <c r="DC7" s="63">
        <f t="shared" si="55"/>
        <v>2944.3840283042632</v>
      </c>
      <c r="DD7" s="63">
        <f t="shared" si="55"/>
        <v>3038.6043172099999</v>
      </c>
      <c r="DE7" s="63">
        <f t="shared" si="55"/>
        <v>3135.8396553607199</v>
      </c>
      <c r="DF7" s="63">
        <f t="shared" si="55"/>
        <v>3236.1865243322632</v>
      </c>
      <c r="DG7" s="63">
        <f t="shared" si="55"/>
        <v>3339.7444931108957</v>
      </c>
      <c r="DH7" s="63">
        <f t="shared" si="55"/>
        <v>3446.6163168904445</v>
      </c>
      <c r="DI7" s="63">
        <f t="shared" si="55"/>
        <v>3556.9080390309387</v>
      </c>
      <c r="DJ7" s="63">
        <f t="shared" si="55"/>
        <v>3670.7290962799289</v>
      </c>
    </row>
    <row r="8" spans="1:115" x14ac:dyDescent="0.2">
      <c r="A8" s="9" t="s">
        <v>57</v>
      </c>
      <c r="B8" s="7" t="str">
        <f>'Data Non-Energy-Sector'!B99</f>
        <v>Chemical Manufacture</v>
      </c>
      <c r="C8" s="8" t="s">
        <v>2</v>
      </c>
      <c r="D8" s="63">
        <f t="shared" si="53"/>
        <v>34.822267153373161</v>
      </c>
      <c r="E8" s="63">
        <f t="shared" si="54"/>
        <v>35.856597363506289</v>
      </c>
      <c r="F8" s="63">
        <f t="shared" si="54"/>
        <v>36.397522307616775</v>
      </c>
      <c r="G8" s="63">
        <f t="shared" si="54"/>
        <v>37.044333500144347</v>
      </c>
      <c r="H8" s="63">
        <f t="shared" si="54"/>
        <v>37.597210859424194</v>
      </c>
      <c r="I8" s="63">
        <f t="shared" si="54"/>
        <v>41.531586781525114</v>
      </c>
      <c r="J8" s="63">
        <f t="shared" si="54"/>
        <v>43.27725822472911</v>
      </c>
      <c r="K8" s="63">
        <f t="shared" si="54"/>
        <v>33.118683980897316</v>
      </c>
      <c r="L8" s="63">
        <f t="shared" si="54"/>
        <v>29.377425400544578</v>
      </c>
      <c r="M8" s="63">
        <f t="shared" si="54"/>
        <v>30.083907421457081</v>
      </c>
      <c r="N8" s="63">
        <f t="shared" si="54"/>
        <v>28.755459209754125</v>
      </c>
      <c r="O8" s="63">
        <f t="shared" si="54"/>
        <v>32.33222991272946</v>
      </c>
      <c r="P8" s="63">
        <f t="shared" si="54"/>
        <v>31.0024154589372</v>
      </c>
      <c r="Q8" s="63">
        <f t="shared" si="54"/>
        <v>29.457740078764015</v>
      </c>
      <c r="R8" s="63">
        <f t="shared" si="54"/>
        <v>27.48936170212766</v>
      </c>
      <c r="S8" s="63">
        <f t="shared" si="54"/>
        <v>28.825861543153401</v>
      </c>
      <c r="T8" s="63">
        <f t="shared" si="54"/>
        <v>32.044063647490823</v>
      </c>
      <c r="U8" s="63">
        <f t="shared" si="54"/>
        <v>32.546718535448335</v>
      </c>
      <c r="V8" s="63">
        <f t="shared" si="54"/>
        <v>31.583450221094701</v>
      </c>
      <c r="W8" s="63">
        <f t="shared" si="54"/>
        <v>47.846510717169053</v>
      </c>
      <c r="X8" s="63">
        <f t="shared" si="54"/>
        <v>44.471195325007493</v>
      </c>
      <c r="Y8" s="63">
        <f t="shared" si="54"/>
        <v>41.169779568322824</v>
      </c>
      <c r="Z8" s="63">
        <f t="shared" si="54"/>
        <v>41.648519508978083</v>
      </c>
      <c r="AA8" s="63">
        <f t="shared" si="54"/>
        <v>48.245089070447584</v>
      </c>
      <c r="AB8" s="63">
        <f t="shared" si="54"/>
        <v>47.963118762618819</v>
      </c>
      <c r="AC8" s="63">
        <f t="shared" si="54"/>
        <v>45.550594012490649</v>
      </c>
      <c r="AD8" s="63">
        <f t="shared" si="54"/>
        <v>68.203633648759464</v>
      </c>
      <c r="AE8" s="63">
        <f t="shared" si="54"/>
        <v>55.895326885582335</v>
      </c>
      <c r="AF8" s="63">
        <f t="shared" si="54"/>
        <v>57.751593014918519</v>
      </c>
      <c r="AG8" s="63">
        <f t="shared" si="54"/>
        <v>57.243588271851408</v>
      </c>
      <c r="AH8" s="63">
        <f t="shared" si="54"/>
        <v>59.075383096550652</v>
      </c>
      <c r="AI8" s="63">
        <f t="shared" si="54"/>
        <v>60.965795355640275</v>
      </c>
      <c r="AJ8" s="63">
        <f t="shared" si="54"/>
        <v>62.916700807020767</v>
      </c>
      <c r="AK8" s="63">
        <f t="shared" si="54"/>
        <v>64.930035232845427</v>
      </c>
      <c r="AL8" s="63">
        <f t="shared" si="54"/>
        <v>67.007796360296481</v>
      </c>
      <c r="AM8" s="63">
        <f t="shared" si="54"/>
        <v>69.152045843825974</v>
      </c>
      <c r="AN8" s="63">
        <f t="shared" si="54"/>
        <v>71.364911310828404</v>
      </c>
      <c r="AO8" s="63">
        <f t="shared" si="54"/>
        <v>73.648588472774918</v>
      </c>
      <c r="AP8" s="63">
        <f t="shared" si="54"/>
        <v>76.005343303903715</v>
      </c>
      <c r="AQ8" s="63">
        <f t="shared" si="54"/>
        <v>78.437514289628638</v>
      </c>
      <c r="AR8" s="63">
        <f t="shared" si="54"/>
        <v>80.947514746896758</v>
      </c>
      <c r="AS8" s="63">
        <f t="shared" si="54"/>
        <v>83.537835218797454</v>
      </c>
      <c r="AT8" s="63">
        <f t="shared" si="54"/>
        <v>86.211045945798972</v>
      </c>
      <c r="AU8" s="63">
        <f t="shared" si="54"/>
        <v>88.969799416064546</v>
      </c>
      <c r="AV8" s="63">
        <f t="shared" si="54"/>
        <v>91.816832997378611</v>
      </c>
      <c r="AW8" s="63">
        <f t="shared" si="54"/>
        <v>94.754971653294731</v>
      </c>
      <c r="AX8" s="63">
        <f t="shared" si="54"/>
        <v>97.787130746200162</v>
      </c>
      <c r="AY8" s="63">
        <f t="shared" si="54"/>
        <v>100.91631893007857</v>
      </c>
      <c r="AZ8" s="63">
        <f t="shared" si="54"/>
        <v>104.14564113584109</v>
      </c>
      <c r="BA8" s="63">
        <f t="shared" si="54"/>
        <v>107.47830165218801</v>
      </c>
      <c r="BB8" s="63">
        <f t="shared" si="54"/>
        <v>110.91760730505803</v>
      </c>
      <c r="BC8" s="63">
        <f t="shared" si="54"/>
        <v>114.46697073881988</v>
      </c>
      <c r="BD8" s="63">
        <f t="shared" si="54"/>
        <v>118.12991380246213</v>
      </c>
      <c r="BE8" s="63">
        <f t="shared" si="54"/>
        <v>121.91007104414092</v>
      </c>
      <c r="BF8" s="63">
        <f t="shared" si="54"/>
        <v>125.81119331755343</v>
      </c>
      <c r="BG8" s="63">
        <f t="shared" si="54"/>
        <v>129.83715150371515</v>
      </c>
      <c r="BH8" s="63">
        <f t="shared" si="54"/>
        <v>133.99194035183405</v>
      </c>
      <c r="BI8" s="63">
        <f t="shared" si="54"/>
        <v>138.27968244309275</v>
      </c>
      <c r="BJ8" s="63">
        <f t="shared" si="54"/>
        <v>142.70463228127173</v>
      </c>
      <c r="BK8" s="63">
        <f t="shared" si="54"/>
        <v>147.27118051427243</v>
      </c>
      <c r="BL8" s="63">
        <f t="shared" si="54"/>
        <v>151.98385829072916</v>
      </c>
      <c r="BM8" s="63">
        <f t="shared" ref="BM8:DJ8" si="56">BM103</f>
        <v>156.84734175603251</v>
      </c>
      <c r="BN8" s="63">
        <f t="shared" si="56"/>
        <v>161.86645669222554</v>
      </c>
      <c r="BO8" s="63">
        <f t="shared" si="56"/>
        <v>167.04618330637678</v>
      </c>
      <c r="BP8" s="63">
        <f t="shared" si="56"/>
        <v>172.39166117218085</v>
      </c>
      <c r="BQ8" s="63">
        <f t="shared" si="56"/>
        <v>177.90819432969064</v>
      </c>
      <c r="BR8" s="63">
        <f t="shared" si="56"/>
        <v>183.60125654824074</v>
      </c>
      <c r="BS8" s="63">
        <f t="shared" si="56"/>
        <v>189.47649675778445</v>
      </c>
      <c r="BT8" s="63">
        <f t="shared" si="56"/>
        <v>195.53974465403354</v>
      </c>
      <c r="BU8" s="63">
        <f t="shared" si="56"/>
        <v>201.79701648296262</v>
      </c>
      <c r="BV8" s="63">
        <f t="shared" si="56"/>
        <v>208.25452101041742</v>
      </c>
      <c r="BW8" s="63">
        <f t="shared" si="56"/>
        <v>214.91866568275077</v>
      </c>
      <c r="BX8" s="63">
        <f t="shared" si="56"/>
        <v>221.79606298459879</v>
      </c>
      <c r="BY8" s="63">
        <f t="shared" si="56"/>
        <v>228.89353700010597</v>
      </c>
      <c r="BZ8" s="63">
        <f t="shared" si="56"/>
        <v>236.21813018410936</v>
      </c>
      <c r="CA8" s="63">
        <f t="shared" si="56"/>
        <v>243.77711035000087</v>
      </c>
      <c r="CB8" s="63">
        <f t="shared" si="56"/>
        <v>251.57797788120089</v>
      </c>
      <c r="CC8" s="63">
        <f t="shared" si="56"/>
        <v>259.62847317339936</v>
      </c>
      <c r="CD8" s="63">
        <f t="shared" si="56"/>
        <v>267.93658431494816</v>
      </c>
      <c r="CE8" s="63">
        <f t="shared" si="56"/>
        <v>276.51055501302653</v>
      </c>
      <c r="CF8" s="63">
        <f t="shared" si="56"/>
        <v>285.35889277344342</v>
      </c>
      <c r="CG8" s="63">
        <f t="shared" si="56"/>
        <v>294.4903773421936</v>
      </c>
      <c r="CH8" s="63">
        <f t="shared" si="56"/>
        <v>303.91406941714382</v>
      </c>
      <c r="CI8" s="63">
        <f t="shared" si="56"/>
        <v>313.63931963849245</v>
      </c>
      <c r="CJ8" s="63">
        <f t="shared" si="56"/>
        <v>323.67577786692419</v>
      </c>
      <c r="CK8" s="63">
        <f t="shared" si="56"/>
        <v>334.03340275866577</v>
      </c>
      <c r="CL8" s="63">
        <f t="shared" si="56"/>
        <v>344.72247164694306</v>
      </c>
      <c r="CM8" s="63">
        <f t="shared" si="56"/>
        <v>355.75359073964523</v>
      </c>
      <c r="CN8" s="63">
        <f t="shared" si="56"/>
        <v>367.13770564331389</v>
      </c>
      <c r="CO8" s="63">
        <f t="shared" si="56"/>
        <v>378.88611222389994</v>
      </c>
      <c r="CP8" s="63">
        <f t="shared" si="56"/>
        <v>391.01046781506477</v>
      </c>
      <c r="CQ8" s="63">
        <f t="shared" si="56"/>
        <v>403.52280278514684</v>
      </c>
      <c r="CR8" s="63">
        <f t="shared" si="56"/>
        <v>416.43553247427155</v>
      </c>
      <c r="CS8" s="63">
        <f t="shared" si="56"/>
        <v>429.76146951344828</v>
      </c>
      <c r="CT8" s="63">
        <f t="shared" si="56"/>
        <v>443.51383653787866</v>
      </c>
      <c r="CU8" s="63">
        <f t="shared" si="56"/>
        <v>457.70627930709077</v>
      </c>
      <c r="CV8" s="63">
        <f t="shared" si="56"/>
        <v>472.35288024491769</v>
      </c>
      <c r="CW8" s="63">
        <f t="shared" si="56"/>
        <v>487.46817241275505</v>
      </c>
      <c r="CX8" s="63">
        <f t="shared" si="56"/>
        <v>503.06715392996324</v>
      </c>
      <c r="CY8" s="63">
        <f t="shared" si="56"/>
        <v>519.16530285572208</v>
      </c>
      <c r="CZ8" s="63">
        <f t="shared" si="56"/>
        <v>535.77859254710518</v>
      </c>
      <c r="DA8" s="63">
        <f t="shared" si="56"/>
        <v>552.9235075086126</v>
      </c>
      <c r="DB8" s="63">
        <f t="shared" si="56"/>
        <v>570.61705974888821</v>
      </c>
      <c r="DC8" s="63">
        <f t="shared" si="56"/>
        <v>588.8768056608526</v>
      </c>
      <c r="DD8" s="63">
        <f t="shared" si="56"/>
        <v>607.72086344199988</v>
      </c>
      <c r="DE8" s="63">
        <f t="shared" si="56"/>
        <v>627.16793107214392</v>
      </c>
      <c r="DF8" s="63">
        <f t="shared" si="56"/>
        <v>647.23730486645252</v>
      </c>
      <c r="DG8" s="63">
        <f t="shared" si="56"/>
        <v>667.94889862217906</v>
      </c>
      <c r="DH8" s="63">
        <f t="shared" si="56"/>
        <v>689.32326337808877</v>
      </c>
      <c r="DI8" s="63">
        <f t="shared" si="56"/>
        <v>711.38160780618762</v>
      </c>
      <c r="DJ8" s="63">
        <f t="shared" si="56"/>
        <v>734.14581925598566</v>
      </c>
    </row>
    <row r="9" spans="1:115" x14ac:dyDescent="0.2">
      <c r="A9" s="9" t="s">
        <v>57</v>
      </c>
      <c r="B9" s="2" t="s">
        <v>0</v>
      </c>
      <c r="C9" s="8" t="s">
        <v>2</v>
      </c>
    </row>
    <row r="10" spans="1:115" x14ac:dyDescent="0.2">
      <c r="A10" s="9" t="s">
        <v>57</v>
      </c>
      <c r="B10" s="2" t="s">
        <v>0</v>
      </c>
      <c r="C10" s="8" t="s">
        <v>2</v>
      </c>
    </row>
    <row r="11" spans="1:115" x14ac:dyDescent="0.2">
      <c r="A11" s="9" t="s">
        <v>57</v>
      </c>
      <c r="B11" s="2" t="s">
        <v>0</v>
      </c>
      <c r="C11" s="8" t="s">
        <v>2</v>
      </c>
    </row>
    <row r="12" spans="1:115" x14ac:dyDescent="0.2">
      <c r="A12" s="9" t="s">
        <v>57</v>
      </c>
      <c r="B12" s="2" t="s">
        <v>0</v>
      </c>
      <c r="C12" s="8" t="s">
        <v>2</v>
      </c>
    </row>
    <row r="13" spans="1:115" x14ac:dyDescent="0.2">
      <c r="A13" s="9" t="s">
        <v>57</v>
      </c>
      <c r="B13" s="2" t="s">
        <v>0</v>
      </c>
      <c r="C13" s="8" t="s">
        <v>2</v>
      </c>
    </row>
    <row r="14" spans="1:115" x14ac:dyDescent="0.2">
      <c r="A14" s="9" t="s">
        <v>57</v>
      </c>
      <c r="B14" s="2" t="s">
        <v>0</v>
      </c>
      <c r="C14" s="8" t="s">
        <v>2</v>
      </c>
    </row>
    <row r="15" spans="1:115" x14ac:dyDescent="0.2">
      <c r="A15" s="9" t="s">
        <v>57</v>
      </c>
      <c r="B15" s="2" t="s">
        <v>0</v>
      </c>
      <c r="C15" s="8" t="s">
        <v>2</v>
      </c>
    </row>
    <row r="16" spans="1:115" x14ac:dyDescent="0.2">
      <c r="A16" s="9" t="s">
        <v>57</v>
      </c>
      <c r="B16" s="2" t="s">
        <v>0</v>
      </c>
      <c r="C16" s="8" t="s">
        <v>2</v>
      </c>
    </row>
    <row r="17" spans="1:115" x14ac:dyDescent="0.2">
      <c r="A17" s="9" t="s">
        <v>57</v>
      </c>
      <c r="B17" s="2" t="s">
        <v>0</v>
      </c>
      <c r="C17" s="8" t="s">
        <v>2</v>
      </c>
    </row>
    <row r="18" spans="1:115" x14ac:dyDescent="0.2">
      <c r="A18" s="9" t="s">
        <v>57</v>
      </c>
      <c r="B18" s="2" t="s">
        <v>0</v>
      </c>
      <c r="C18" s="8" t="s">
        <v>2</v>
      </c>
    </row>
    <row r="19" spans="1:115" x14ac:dyDescent="0.2">
      <c r="A19" s="9" t="s">
        <v>57</v>
      </c>
      <c r="B19" s="2" t="s">
        <v>0</v>
      </c>
      <c r="C19" s="8" t="s">
        <v>2</v>
      </c>
    </row>
    <row r="20" spans="1:115" x14ac:dyDescent="0.2">
      <c r="A20" s="9" t="s">
        <v>57</v>
      </c>
      <c r="B20" s="2" t="s">
        <v>0</v>
      </c>
      <c r="C20" s="8" t="s">
        <v>2</v>
      </c>
    </row>
    <row r="21" spans="1:115" x14ac:dyDescent="0.2">
      <c r="A21" s="9" t="s">
        <v>57</v>
      </c>
      <c r="B21" s="2" t="s">
        <v>0</v>
      </c>
      <c r="C21" s="8" t="s">
        <v>2</v>
      </c>
    </row>
    <row r="22" spans="1:115" s="27" customFormat="1" x14ac:dyDescent="0.2">
      <c r="A22" s="47" t="s">
        <v>57</v>
      </c>
      <c r="B22" s="229" t="s">
        <v>0</v>
      </c>
      <c r="C22" s="48" t="s">
        <v>2</v>
      </c>
      <c r="DK22" s="392"/>
    </row>
    <row r="23" spans="1:115" s="53" customFormat="1" ht="16" thickBot="1" x14ac:dyDescent="0.25">
      <c r="A23" s="50"/>
      <c r="B23" s="51" t="s">
        <v>64</v>
      </c>
      <c r="C23" s="52" t="s">
        <v>2</v>
      </c>
      <c r="D23" s="49">
        <f t="shared" ref="D23:AI23" si="57">SUM(D3:D22)</f>
        <v>1688.8799569385981</v>
      </c>
      <c r="E23" s="49">
        <f t="shared" si="57"/>
        <v>1739.0449721300547</v>
      </c>
      <c r="F23" s="49">
        <f t="shared" si="57"/>
        <v>1765.2798319194139</v>
      </c>
      <c r="G23" s="49">
        <f t="shared" si="57"/>
        <v>1796.6501747570005</v>
      </c>
      <c r="H23" s="49">
        <f t="shared" si="57"/>
        <v>1823.4647266820734</v>
      </c>
      <c r="I23" s="49">
        <f t="shared" si="57"/>
        <v>2014.2819589039682</v>
      </c>
      <c r="J23" s="49">
        <f t="shared" si="57"/>
        <v>2098.9470238993617</v>
      </c>
      <c r="K23" s="49">
        <f t="shared" si="57"/>
        <v>1606.2561730735199</v>
      </c>
      <c r="L23" s="49">
        <f t="shared" si="57"/>
        <v>1424.8051319264121</v>
      </c>
      <c r="M23" s="49">
        <f t="shared" si="57"/>
        <v>1459.0695099406682</v>
      </c>
      <c r="N23" s="49">
        <f t="shared" si="57"/>
        <v>1394.6397716730755</v>
      </c>
      <c r="O23" s="49">
        <f t="shared" si="57"/>
        <v>1568.1131507673788</v>
      </c>
      <c r="P23" s="49">
        <f t="shared" si="57"/>
        <v>1503.6171497584539</v>
      </c>
      <c r="Q23" s="49">
        <f t="shared" si="57"/>
        <v>1428.7003938200551</v>
      </c>
      <c r="R23" s="49">
        <f t="shared" si="57"/>
        <v>1333.2340425531911</v>
      </c>
      <c r="S23" s="49">
        <f t="shared" si="57"/>
        <v>1398.05428484294</v>
      </c>
      <c r="T23" s="49">
        <f t="shared" si="57"/>
        <v>1554.1370869033053</v>
      </c>
      <c r="U23" s="49">
        <f t="shared" si="57"/>
        <v>1578.515848969244</v>
      </c>
      <c r="V23" s="49">
        <f t="shared" si="57"/>
        <v>1531.7973357230928</v>
      </c>
      <c r="W23" s="49">
        <f t="shared" si="57"/>
        <v>2320.5557697826994</v>
      </c>
      <c r="X23" s="49">
        <f t="shared" si="57"/>
        <v>2156.8529732628635</v>
      </c>
      <c r="Y23" s="49">
        <f t="shared" si="57"/>
        <v>1996.7343090636571</v>
      </c>
      <c r="Z23" s="49">
        <f t="shared" si="57"/>
        <v>2019.9531961854373</v>
      </c>
      <c r="AA23" s="49">
        <f t="shared" si="57"/>
        <v>2339.8868199167077</v>
      </c>
      <c r="AB23" s="49">
        <f t="shared" si="57"/>
        <v>2326.2112599870125</v>
      </c>
      <c r="AC23" s="49">
        <f t="shared" si="57"/>
        <v>2209.2038096057963</v>
      </c>
      <c r="AD23" s="49">
        <f t="shared" si="57"/>
        <v>3307.8762319648345</v>
      </c>
      <c r="AE23" s="49">
        <f t="shared" si="57"/>
        <v>2710.9233539507422</v>
      </c>
      <c r="AF23" s="49">
        <f t="shared" si="57"/>
        <v>2800.9522612235478</v>
      </c>
      <c r="AG23" s="49">
        <f t="shared" si="57"/>
        <v>2776.3140311847933</v>
      </c>
      <c r="AH23" s="49">
        <f t="shared" si="57"/>
        <v>2865.1560801827068</v>
      </c>
      <c r="AI23" s="49">
        <f t="shared" si="57"/>
        <v>2956.8410747485536</v>
      </c>
      <c r="AJ23" s="49">
        <f t="shared" ref="AJ23:BL23" si="58">SUM(AJ3:AJ22)</f>
        <v>3051.4599891405078</v>
      </c>
      <c r="AK23" s="49">
        <f t="shared" si="58"/>
        <v>3149.1067087930037</v>
      </c>
      <c r="AL23" s="49">
        <f t="shared" si="58"/>
        <v>3249.8781234743801</v>
      </c>
      <c r="AM23" s="49">
        <f t="shared" si="58"/>
        <v>3353.8742234255606</v>
      </c>
      <c r="AN23" s="49">
        <f t="shared" si="58"/>
        <v>3461.198198575179</v>
      </c>
      <c r="AO23" s="49">
        <f t="shared" si="58"/>
        <v>3571.9565409295842</v>
      </c>
      <c r="AP23" s="49">
        <f t="shared" si="58"/>
        <v>3686.2591502393316</v>
      </c>
      <c r="AQ23" s="49">
        <f t="shared" si="58"/>
        <v>3804.2194430469904</v>
      </c>
      <c r="AR23" s="49">
        <f t="shared" si="58"/>
        <v>3925.9544652244931</v>
      </c>
      <c r="AS23" s="49">
        <f t="shared" si="58"/>
        <v>4051.5850081116778</v>
      </c>
      <c r="AT23" s="49">
        <f t="shared" si="58"/>
        <v>4181.2357283712518</v>
      </c>
      <c r="AU23" s="49">
        <f t="shared" si="58"/>
        <v>4315.0352716791313</v>
      </c>
      <c r="AV23" s="49">
        <f t="shared" si="58"/>
        <v>4453.1164003728645</v>
      </c>
      <c r="AW23" s="49">
        <f t="shared" si="58"/>
        <v>4595.6161251847961</v>
      </c>
      <c r="AX23" s="49">
        <f t="shared" si="58"/>
        <v>4742.6758411907094</v>
      </c>
      <c r="AY23" s="49">
        <f t="shared" si="58"/>
        <v>4894.4414681088119</v>
      </c>
      <c r="AZ23" s="49">
        <f t="shared" si="58"/>
        <v>5051.0635950882943</v>
      </c>
      <c r="BA23" s="49">
        <f t="shared" si="58"/>
        <v>5212.6976301311188</v>
      </c>
      <c r="BB23" s="49">
        <f t="shared" si="58"/>
        <v>5379.5039542953164</v>
      </c>
      <c r="BC23" s="49">
        <f t="shared" si="58"/>
        <v>5551.648080832766</v>
      </c>
      <c r="BD23" s="49">
        <f t="shared" si="58"/>
        <v>5729.3008194194163</v>
      </c>
      <c r="BE23" s="49">
        <f t="shared" si="58"/>
        <v>5912.6384456408359</v>
      </c>
      <c r="BF23" s="49">
        <f t="shared" si="58"/>
        <v>6101.8428759013423</v>
      </c>
      <c r="BG23" s="49">
        <f t="shared" si="58"/>
        <v>6297.1018479301856</v>
      </c>
      <c r="BH23" s="49">
        <f t="shared" si="58"/>
        <v>6498.6091070639532</v>
      </c>
      <c r="BI23" s="49">
        <f t="shared" si="58"/>
        <v>6706.5645984900002</v>
      </c>
      <c r="BJ23" s="49">
        <f t="shared" si="58"/>
        <v>6921.1746656416799</v>
      </c>
      <c r="BK23" s="49">
        <f t="shared" si="58"/>
        <v>7142.6522549422134</v>
      </c>
      <c r="BL23" s="49">
        <f t="shared" si="58"/>
        <v>7371.2171271003654</v>
      </c>
      <c r="BM23" s="49">
        <f t="shared" ref="BM23:DJ23" si="59">SUM(BM3:BM22)</f>
        <v>7607.0960751675748</v>
      </c>
      <c r="BN23" s="49">
        <f t="shared" si="59"/>
        <v>7850.5231495729395</v>
      </c>
      <c r="BO23" s="49">
        <f t="shared" si="59"/>
        <v>8101.7398903592721</v>
      </c>
      <c r="BP23" s="49">
        <f t="shared" si="59"/>
        <v>8360.99556685077</v>
      </c>
      <c r="BQ23" s="49">
        <f t="shared" si="59"/>
        <v>8628.5474249899944</v>
      </c>
      <c r="BR23" s="49">
        <f t="shared" si="59"/>
        <v>8904.6609425896768</v>
      </c>
      <c r="BS23" s="49">
        <f t="shared" si="59"/>
        <v>9189.6100927525458</v>
      </c>
      <c r="BT23" s="49">
        <f t="shared" si="59"/>
        <v>9483.6776157206277</v>
      </c>
      <c r="BU23" s="49">
        <f t="shared" si="59"/>
        <v>9787.1552994236863</v>
      </c>
      <c r="BV23" s="49">
        <f t="shared" si="59"/>
        <v>10100.344269005245</v>
      </c>
      <c r="BW23" s="49">
        <f t="shared" si="59"/>
        <v>10423.555285613413</v>
      </c>
      <c r="BX23" s="49">
        <f t="shared" si="59"/>
        <v>10757.109054753042</v>
      </c>
      <c r="BY23" s="49">
        <f t="shared" si="59"/>
        <v>11101.336544505142</v>
      </c>
      <c r="BZ23" s="49">
        <f t="shared" si="59"/>
        <v>11456.579313929305</v>
      </c>
      <c r="CA23" s="49">
        <f t="shared" si="59"/>
        <v>11823.189851975045</v>
      </c>
      <c r="CB23" s="49">
        <f t="shared" si="59"/>
        <v>12201.531927238242</v>
      </c>
      <c r="CC23" s="49">
        <f t="shared" si="59"/>
        <v>12591.98094890987</v>
      </c>
      <c r="CD23" s="49">
        <f t="shared" si="59"/>
        <v>12994.924339274983</v>
      </c>
      <c r="CE23" s="49">
        <f t="shared" si="59"/>
        <v>13410.761918131786</v>
      </c>
      <c r="CF23" s="49">
        <f t="shared" si="59"/>
        <v>13839.906299512002</v>
      </c>
      <c r="CG23" s="49">
        <f t="shared" si="59"/>
        <v>14282.783301096386</v>
      </c>
      <c r="CH23" s="49">
        <f t="shared" si="59"/>
        <v>14739.832366731473</v>
      </c>
      <c r="CI23" s="49">
        <f t="shared" si="59"/>
        <v>15211.507002466882</v>
      </c>
      <c r="CJ23" s="49">
        <f t="shared" si="59"/>
        <v>15698.27522654582</v>
      </c>
      <c r="CK23" s="49">
        <f t="shared" si="59"/>
        <v>16200.620033795287</v>
      </c>
      <c r="CL23" s="49">
        <f t="shared" si="59"/>
        <v>16719.03987487674</v>
      </c>
      <c r="CM23" s="49">
        <f t="shared" si="59"/>
        <v>17254.049150872794</v>
      </c>
      <c r="CN23" s="49">
        <f t="shared" si="59"/>
        <v>17806.178723700723</v>
      </c>
      <c r="CO23" s="49">
        <f t="shared" si="59"/>
        <v>18375.976442859148</v>
      </c>
      <c r="CP23" s="49">
        <f t="shared" si="59"/>
        <v>18964.007689030637</v>
      </c>
      <c r="CQ23" s="49">
        <f t="shared" si="59"/>
        <v>19570.855935079624</v>
      </c>
      <c r="CR23" s="49">
        <f t="shared" si="59"/>
        <v>20197.123325002169</v>
      </c>
      <c r="CS23" s="49">
        <f t="shared" si="59"/>
        <v>20843.431271402238</v>
      </c>
      <c r="CT23" s="49">
        <f t="shared" si="59"/>
        <v>21510.421072087109</v>
      </c>
      <c r="CU23" s="49">
        <f t="shared" si="59"/>
        <v>22198.754546393902</v>
      </c>
      <c r="CV23" s="49">
        <f t="shared" si="59"/>
        <v>22909.114691878502</v>
      </c>
      <c r="CW23" s="49">
        <f t="shared" si="59"/>
        <v>23642.206362018616</v>
      </c>
      <c r="CX23" s="49">
        <f t="shared" si="59"/>
        <v>24398.756965603214</v>
      </c>
      <c r="CY23" s="49">
        <f t="shared" si="59"/>
        <v>25179.517188502523</v>
      </c>
      <c r="CZ23" s="49">
        <f t="shared" si="59"/>
        <v>25985.261738534595</v>
      </c>
      <c r="DA23" s="49">
        <f t="shared" si="59"/>
        <v>26816.790114167707</v>
      </c>
      <c r="DB23" s="49">
        <f t="shared" si="59"/>
        <v>27674.927397821077</v>
      </c>
      <c r="DC23" s="49">
        <f t="shared" si="59"/>
        <v>28560.525074551351</v>
      </c>
      <c r="DD23" s="49">
        <f t="shared" si="59"/>
        <v>29474.461876936995</v>
      </c>
      <c r="DE23" s="49">
        <f t="shared" si="59"/>
        <v>30417.644656998982</v>
      </c>
      <c r="DF23" s="49">
        <f t="shared" si="59"/>
        <v>31391.009286022952</v>
      </c>
      <c r="DG23" s="49">
        <f t="shared" si="59"/>
        <v>32395.521583175683</v>
      </c>
      <c r="DH23" s="49">
        <f t="shared" si="59"/>
        <v>33432.178273837308</v>
      </c>
      <c r="DI23" s="49">
        <f t="shared" si="59"/>
        <v>34502.007978600101</v>
      </c>
      <c r="DJ23" s="49">
        <f t="shared" si="59"/>
        <v>35606.072233915314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s="9" t="s">
        <v>58</v>
      </c>
      <c r="B25" s="12" t="e">
        <f ca="1">MID(CELL("Dateiname",$B$2),FIND("]", CELL("Dateiname",$B$2))+1,31)&amp;" LO"</f>
        <v>#VALUE!</v>
      </c>
      <c r="C25" s="13" t="str">
        <f t="shared" ref="C25:AH25" si="60">C2</f>
        <v>unit</v>
      </c>
      <c r="D25" s="23">
        <f t="shared" si="60"/>
        <v>1990</v>
      </c>
      <c r="E25" s="23">
        <f t="shared" si="60"/>
        <v>1991</v>
      </c>
      <c r="F25" s="23">
        <f t="shared" si="60"/>
        <v>1992</v>
      </c>
      <c r="G25" s="23">
        <f t="shared" si="60"/>
        <v>1993</v>
      </c>
      <c r="H25" s="23">
        <f t="shared" si="60"/>
        <v>1994</v>
      </c>
      <c r="I25" s="23">
        <f t="shared" si="60"/>
        <v>1995</v>
      </c>
      <c r="J25" s="23">
        <f t="shared" si="60"/>
        <v>1996</v>
      </c>
      <c r="K25" s="23">
        <f t="shared" si="60"/>
        <v>1997</v>
      </c>
      <c r="L25" s="23">
        <f t="shared" si="60"/>
        <v>1998</v>
      </c>
      <c r="M25" s="23">
        <f t="shared" si="60"/>
        <v>1999</v>
      </c>
      <c r="N25" s="23">
        <f t="shared" si="60"/>
        <v>2000</v>
      </c>
      <c r="O25" s="23">
        <f t="shared" si="60"/>
        <v>2001</v>
      </c>
      <c r="P25" s="23">
        <f t="shared" si="60"/>
        <v>2002</v>
      </c>
      <c r="Q25" s="23">
        <f t="shared" si="60"/>
        <v>2003</v>
      </c>
      <c r="R25" s="23">
        <f t="shared" si="60"/>
        <v>2004</v>
      </c>
      <c r="S25" s="23">
        <f t="shared" si="60"/>
        <v>2005</v>
      </c>
      <c r="T25" s="23">
        <f t="shared" si="60"/>
        <v>2006</v>
      </c>
      <c r="U25" s="23">
        <f t="shared" si="60"/>
        <v>2007</v>
      </c>
      <c r="V25" s="23">
        <f t="shared" si="60"/>
        <v>2008</v>
      </c>
      <c r="W25" s="23">
        <f t="shared" si="60"/>
        <v>2009</v>
      </c>
      <c r="X25" s="23">
        <f t="shared" si="60"/>
        <v>2010</v>
      </c>
      <c r="Y25" s="23">
        <f t="shared" si="60"/>
        <v>2011</v>
      </c>
      <c r="Z25" s="23">
        <f t="shared" si="60"/>
        <v>2012</v>
      </c>
      <c r="AA25" s="23">
        <f t="shared" si="60"/>
        <v>2013</v>
      </c>
      <c r="AB25" s="23">
        <f t="shared" si="60"/>
        <v>2014</v>
      </c>
      <c r="AC25" s="23">
        <f t="shared" si="60"/>
        <v>2015</v>
      </c>
      <c r="AD25" s="23">
        <f t="shared" si="60"/>
        <v>2016</v>
      </c>
      <c r="AE25" s="23">
        <f t="shared" si="60"/>
        <v>2017</v>
      </c>
      <c r="AF25" s="23">
        <f t="shared" si="60"/>
        <v>2018</v>
      </c>
      <c r="AG25" s="23">
        <f t="shared" si="60"/>
        <v>2019</v>
      </c>
      <c r="AH25" s="23">
        <f t="shared" si="60"/>
        <v>2020</v>
      </c>
      <c r="AI25" s="23">
        <f t="shared" ref="AI25:BL25" si="61">AI2</f>
        <v>2021</v>
      </c>
      <c r="AJ25" s="23">
        <f t="shared" si="61"/>
        <v>2022</v>
      </c>
      <c r="AK25" s="23">
        <f t="shared" si="61"/>
        <v>2023</v>
      </c>
      <c r="AL25" s="23">
        <f t="shared" si="61"/>
        <v>2024</v>
      </c>
      <c r="AM25" s="23">
        <f t="shared" si="61"/>
        <v>2025</v>
      </c>
      <c r="AN25" s="23">
        <f t="shared" si="61"/>
        <v>2026</v>
      </c>
      <c r="AO25" s="23">
        <f t="shared" si="61"/>
        <v>2027</v>
      </c>
      <c r="AP25" s="23">
        <f t="shared" si="61"/>
        <v>2028</v>
      </c>
      <c r="AQ25" s="23">
        <f t="shared" si="61"/>
        <v>2029</v>
      </c>
      <c r="AR25" s="23">
        <f t="shared" si="61"/>
        <v>2030</v>
      </c>
      <c r="AS25" s="23">
        <f t="shared" si="61"/>
        <v>2031</v>
      </c>
      <c r="AT25" s="23">
        <f t="shared" si="61"/>
        <v>2032</v>
      </c>
      <c r="AU25" s="23">
        <f t="shared" si="61"/>
        <v>2033</v>
      </c>
      <c r="AV25" s="23">
        <f t="shared" si="61"/>
        <v>2034</v>
      </c>
      <c r="AW25" s="23">
        <f t="shared" si="61"/>
        <v>2035</v>
      </c>
      <c r="AX25" s="23">
        <f t="shared" si="61"/>
        <v>2036</v>
      </c>
      <c r="AY25" s="23">
        <f t="shared" si="61"/>
        <v>2037</v>
      </c>
      <c r="AZ25" s="23">
        <f t="shared" si="61"/>
        <v>2038</v>
      </c>
      <c r="BA25" s="23">
        <f t="shared" si="61"/>
        <v>2039</v>
      </c>
      <c r="BB25" s="23">
        <f t="shared" si="61"/>
        <v>2040</v>
      </c>
      <c r="BC25" s="23">
        <f t="shared" si="61"/>
        <v>2041</v>
      </c>
      <c r="BD25" s="23">
        <f t="shared" si="61"/>
        <v>2042</v>
      </c>
      <c r="BE25" s="23">
        <f t="shared" si="61"/>
        <v>2043</v>
      </c>
      <c r="BF25" s="23">
        <f t="shared" si="61"/>
        <v>2044</v>
      </c>
      <c r="BG25" s="23">
        <f t="shared" si="61"/>
        <v>2045</v>
      </c>
      <c r="BH25" s="23">
        <f t="shared" si="61"/>
        <v>2046</v>
      </c>
      <c r="BI25" s="23">
        <f t="shared" si="61"/>
        <v>2047</v>
      </c>
      <c r="BJ25" s="23">
        <f t="shared" si="61"/>
        <v>2048</v>
      </c>
      <c r="BK25" s="23">
        <f t="shared" si="61"/>
        <v>2049</v>
      </c>
      <c r="BL25" s="23">
        <f t="shared" si="61"/>
        <v>2050</v>
      </c>
      <c r="BM25" s="23">
        <f t="shared" ref="BM25:DJ25" si="62">BM2</f>
        <v>2051</v>
      </c>
      <c r="BN25" s="23">
        <f t="shared" si="62"/>
        <v>2052</v>
      </c>
      <c r="BO25" s="23">
        <f t="shared" si="62"/>
        <v>2053</v>
      </c>
      <c r="BP25" s="23">
        <f t="shared" si="62"/>
        <v>2054</v>
      </c>
      <c r="BQ25" s="23">
        <f t="shared" si="62"/>
        <v>2055</v>
      </c>
      <c r="BR25" s="23">
        <f t="shared" si="62"/>
        <v>2056</v>
      </c>
      <c r="BS25" s="23">
        <f t="shared" si="62"/>
        <v>2057</v>
      </c>
      <c r="BT25" s="23">
        <f t="shared" si="62"/>
        <v>2058</v>
      </c>
      <c r="BU25" s="23">
        <f t="shared" si="62"/>
        <v>2059</v>
      </c>
      <c r="BV25" s="23">
        <f t="shared" si="62"/>
        <v>2060</v>
      </c>
      <c r="BW25" s="23">
        <f t="shared" si="62"/>
        <v>2061</v>
      </c>
      <c r="BX25" s="23">
        <f t="shared" si="62"/>
        <v>2062</v>
      </c>
      <c r="BY25" s="23">
        <f t="shared" si="62"/>
        <v>2063</v>
      </c>
      <c r="BZ25" s="23">
        <f t="shared" si="62"/>
        <v>2064</v>
      </c>
      <c r="CA25" s="23">
        <f t="shared" si="62"/>
        <v>2065</v>
      </c>
      <c r="CB25" s="23">
        <f t="shared" si="62"/>
        <v>2066</v>
      </c>
      <c r="CC25" s="23">
        <f t="shared" si="62"/>
        <v>2067</v>
      </c>
      <c r="CD25" s="23">
        <f t="shared" si="62"/>
        <v>2068</v>
      </c>
      <c r="CE25" s="23">
        <f t="shared" si="62"/>
        <v>2069</v>
      </c>
      <c r="CF25" s="23">
        <f t="shared" si="62"/>
        <v>2070</v>
      </c>
      <c r="CG25" s="23">
        <f t="shared" si="62"/>
        <v>2071</v>
      </c>
      <c r="CH25" s="23">
        <f t="shared" si="62"/>
        <v>2072</v>
      </c>
      <c r="CI25" s="23">
        <f t="shared" si="62"/>
        <v>2073</v>
      </c>
      <c r="CJ25" s="23">
        <f t="shared" si="62"/>
        <v>2074</v>
      </c>
      <c r="CK25" s="23">
        <f t="shared" si="62"/>
        <v>2075</v>
      </c>
      <c r="CL25" s="23">
        <f t="shared" si="62"/>
        <v>2076</v>
      </c>
      <c r="CM25" s="23">
        <f t="shared" si="62"/>
        <v>2077</v>
      </c>
      <c r="CN25" s="23">
        <f t="shared" si="62"/>
        <v>2078</v>
      </c>
      <c r="CO25" s="23">
        <f t="shared" si="62"/>
        <v>2079</v>
      </c>
      <c r="CP25" s="23">
        <f t="shared" si="62"/>
        <v>2080</v>
      </c>
      <c r="CQ25" s="23">
        <f t="shared" si="62"/>
        <v>2081</v>
      </c>
      <c r="CR25" s="23">
        <f t="shared" si="62"/>
        <v>2082</v>
      </c>
      <c r="CS25" s="23">
        <f t="shared" si="62"/>
        <v>2083</v>
      </c>
      <c r="CT25" s="23">
        <f t="shared" si="62"/>
        <v>2084</v>
      </c>
      <c r="CU25" s="23">
        <f t="shared" si="62"/>
        <v>2085</v>
      </c>
      <c r="CV25" s="23">
        <f t="shared" si="62"/>
        <v>2086</v>
      </c>
      <c r="CW25" s="23">
        <f t="shared" si="62"/>
        <v>2087</v>
      </c>
      <c r="CX25" s="23">
        <f t="shared" si="62"/>
        <v>2088</v>
      </c>
      <c r="CY25" s="23">
        <f t="shared" si="62"/>
        <v>2089</v>
      </c>
      <c r="CZ25" s="23">
        <f t="shared" si="62"/>
        <v>2090</v>
      </c>
      <c r="DA25" s="23">
        <f t="shared" si="62"/>
        <v>2091</v>
      </c>
      <c r="DB25" s="23">
        <f t="shared" si="62"/>
        <v>2092</v>
      </c>
      <c r="DC25" s="23">
        <f t="shared" si="62"/>
        <v>2093</v>
      </c>
      <c r="DD25" s="23">
        <f t="shared" si="62"/>
        <v>2094</v>
      </c>
      <c r="DE25" s="23">
        <f t="shared" si="62"/>
        <v>2095</v>
      </c>
      <c r="DF25" s="23">
        <f t="shared" si="62"/>
        <v>2096</v>
      </c>
      <c r="DG25" s="23">
        <f t="shared" si="62"/>
        <v>2097</v>
      </c>
      <c r="DH25" s="23">
        <f t="shared" si="62"/>
        <v>2098</v>
      </c>
      <c r="DI25" s="23">
        <f t="shared" si="62"/>
        <v>2099</v>
      </c>
      <c r="DJ25" s="23">
        <f t="shared" si="62"/>
        <v>2100</v>
      </c>
      <c r="DK25" s="394"/>
    </row>
    <row r="26" spans="1:115" x14ac:dyDescent="0.2">
      <c r="A26" s="9" t="s">
        <v>58</v>
      </c>
      <c r="B26" s="7" t="str">
        <f t="shared" ref="B26:AF26" si="63">B3</f>
        <v>Metallurgy</v>
      </c>
      <c r="C26" s="14" t="str">
        <f t="shared" si="63"/>
        <v>t/a</v>
      </c>
      <c r="D26" s="63">
        <f t="shared" si="63"/>
        <v>696.44534306746323</v>
      </c>
      <c r="E26" s="63">
        <f t="shared" si="63"/>
        <v>717.13194727012569</v>
      </c>
      <c r="F26" s="63">
        <f t="shared" si="63"/>
        <v>727.95044615233564</v>
      </c>
      <c r="G26" s="63">
        <f t="shared" si="63"/>
        <v>740.88667000288694</v>
      </c>
      <c r="H26" s="63">
        <f t="shared" si="63"/>
        <v>751.94421718848389</v>
      </c>
      <c r="I26" s="63">
        <f t="shared" si="63"/>
        <v>830.63173563050225</v>
      </c>
      <c r="J26" s="63">
        <f t="shared" si="63"/>
        <v>865.54516449458231</v>
      </c>
      <c r="K26" s="63">
        <f t="shared" si="63"/>
        <v>662.37367961794644</v>
      </c>
      <c r="L26" s="63">
        <f t="shared" si="63"/>
        <v>587.54850801089151</v>
      </c>
      <c r="M26" s="63">
        <f t="shared" si="63"/>
        <v>601.67814842914163</v>
      </c>
      <c r="N26" s="63">
        <f t="shared" si="63"/>
        <v>575.10918419508255</v>
      </c>
      <c r="O26" s="63">
        <f t="shared" si="63"/>
        <v>646.64459825458925</v>
      </c>
      <c r="P26" s="63">
        <f t="shared" si="63"/>
        <v>620.04830917874403</v>
      </c>
      <c r="Q26" s="63">
        <f t="shared" si="63"/>
        <v>589.15480157528032</v>
      </c>
      <c r="R26" s="63">
        <f t="shared" si="63"/>
        <v>549.78723404255322</v>
      </c>
      <c r="S26" s="63">
        <f t="shared" si="63"/>
        <v>576.51723086306799</v>
      </c>
      <c r="T26" s="63">
        <f t="shared" si="63"/>
        <v>640.88127294981643</v>
      </c>
      <c r="U26" s="63">
        <f t="shared" si="63"/>
        <v>650.93437070896664</v>
      </c>
      <c r="V26" s="63">
        <f t="shared" si="63"/>
        <v>631.66900442189399</v>
      </c>
      <c r="W26" s="63">
        <f t="shared" si="63"/>
        <v>956.93021434338107</v>
      </c>
      <c r="X26" s="63">
        <f t="shared" si="63"/>
        <v>889.42390650014988</v>
      </c>
      <c r="Y26" s="63">
        <f t="shared" si="63"/>
        <v>823.39559136645642</v>
      </c>
      <c r="Z26" s="63">
        <f t="shared" si="63"/>
        <v>832.9703901795616</v>
      </c>
      <c r="AA26" s="63">
        <f t="shared" si="63"/>
        <v>964.90178140895171</v>
      </c>
      <c r="AB26" s="63">
        <f t="shared" si="63"/>
        <v>959.26237525237639</v>
      </c>
      <c r="AC26" s="63">
        <f t="shared" si="63"/>
        <v>911.01188024981298</v>
      </c>
      <c r="AD26" s="63">
        <f t="shared" si="63"/>
        <v>1364.0726729751896</v>
      </c>
      <c r="AE26" s="63">
        <f t="shared" si="63"/>
        <v>1117.9065377116467</v>
      </c>
      <c r="AF26" s="63">
        <f t="shared" si="63"/>
        <v>1155.0318602983705</v>
      </c>
      <c r="AG26" s="63">
        <f>AG105</f>
        <v>1144.8717654370282</v>
      </c>
      <c r="AH26" s="63">
        <f t="shared" ref="AH26:BL31" si="64">AH105</f>
        <v>1181.5076619310132</v>
      </c>
      <c r="AI26" s="63">
        <f t="shared" si="64"/>
        <v>1219.3159071128057</v>
      </c>
      <c r="AJ26" s="63">
        <f t="shared" si="64"/>
        <v>1258.3340161404155</v>
      </c>
      <c r="AK26" s="63">
        <f t="shared" si="64"/>
        <v>1298.6007046569089</v>
      </c>
      <c r="AL26" s="63">
        <f t="shared" si="64"/>
        <v>1340.1559272059301</v>
      </c>
      <c r="AM26" s="63">
        <f t="shared" si="64"/>
        <v>1383.04091687652</v>
      </c>
      <c r="AN26" s="63">
        <f t="shared" si="64"/>
        <v>1427.2982262165688</v>
      </c>
      <c r="AO26" s="63">
        <f t="shared" si="64"/>
        <v>1472.971769455499</v>
      </c>
      <c r="AP26" s="63">
        <f t="shared" si="64"/>
        <v>1520.106866078075</v>
      </c>
      <c r="AQ26" s="63">
        <f t="shared" si="64"/>
        <v>1568.7502857925733</v>
      </c>
      <c r="AR26" s="63">
        <f t="shared" si="64"/>
        <v>1618.9502949379357</v>
      </c>
      <c r="AS26" s="63">
        <f t="shared" si="64"/>
        <v>1670.7567043759498</v>
      </c>
      <c r="AT26" s="63">
        <f t="shared" si="64"/>
        <v>1724.2209189159803</v>
      </c>
      <c r="AU26" s="63">
        <f t="shared" si="64"/>
        <v>1779.3959883212917</v>
      </c>
      <c r="AV26" s="63">
        <f t="shared" si="64"/>
        <v>1836.336659947573</v>
      </c>
      <c r="AW26" s="63">
        <f t="shared" si="64"/>
        <v>1895.0994330658955</v>
      </c>
      <c r="AX26" s="63">
        <f t="shared" si="64"/>
        <v>1955.7426149240041</v>
      </c>
      <c r="AY26" s="63">
        <f t="shared" si="64"/>
        <v>2018.3263786015723</v>
      </c>
      <c r="AZ26" s="63">
        <f t="shared" si="64"/>
        <v>2082.9128227168226</v>
      </c>
      <c r="BA26" s="63">
        <f t="shared" si="64"/>
        <v>2149.5660330437609</v>
      </c>
      <c r="BB26" s="63">
        <f t="shared" si="64"/>
        <v>2218.3521461011615</v>
      </c>
      <c r="BC26" s="63">
        <f t="shared" si="64"/>
        <v>2289.3394147763988</v>
      </c>
      <c r="BD26" s="63">
        <f t="shared" si="64"/>
        <v>2362.5982760492439</v>
      </c>
      <c r="BE26" s="63">
        <f t="shared" si="64"/>
        <v>2438.2014208828195</v>
      </c>
      <c r="BF26" s="63">
        <f t="shared" si="64"/>
        <v>2516.2238663510698</v>
      </c>
      <c r="BG26" s="63">
        <f t="shared" si="64"/>
        <v>2596.743030074304</v>
      </c>
      <c r="BH26" s="63">
        <f t="shared" si="64"/>
        <v>2679.8388070366818</v>
      </c>
      <c r="BI26" s="63">
        <f t="shared" si="64"/>
        <v>2765.5936488618559</v>
      </c>
      <c r="BJ26" s="63">
        <f t="shared" si="64"/>
        <v>2854.0926456254351</v>
      </c>
      <c r="BK26" s="63">
        <f t="shared" si="64"/>
        <v>2945.4236102854493</v>
      </c>
      <c r="BL26" s="63">
        <f t="shared" si="64"/>
        <v>3039.6771658145835</v>
      </c>
      <c r="BM26" s="63">
        <f t="shared" ref="BM26:DJ26" si="65">BM105</f>
        <v>3136.9468351206501</v>
      </c>
      <c r="BN26" s="63">
        <f t="shared" si="65"/>
        <v>3237.329133844511</v>
      </c>
      <c r="BO26" s="63">
        <f t="shared" si="65"/>
        <v>3340.9236661275354</v>
      </c>
      <c r="BP26" s="63">
        <f t="shared" si="65"/>
        <v>3447.8332234436166</v>
      </c>
      <c r="BQ26" s="63">
        <f t="shared" si="65"/>
        <v>3558.1638865938125</v>
      </c>
      <c r="BR26" s="63">
        <f t="shared" si="65"/>
        <v>3672.0251309648147</v>
      </c>
      <c r="BS26" s="63">
        <f t="shared" si="65"/>
        <v>3789.5299351556887</v>
      </c>
      <c r="BT26" s="63">
        <f t="shared" si="65"/>
        <v>3910.794893080671</v>
      </c>
      <c r="BU26" s="63">
        <f t="shared" si="65"/>
        <v>4035.9403296592527</v>
      </c>
      <c r="BV26" s="63">
        <f t="shared" si="65"/>
        <v>4165.0904202083493</v>
      </c>
      <c r="BW26" s="63">
        <f t="shared" si="65"/>
        <v>4298.3733136550163</v>
      </c>
      <c r="BX26" s="63">
        <f t="shared" si="65"/>
        <v>4435.921259691977</v>
      </c>
      <c r="BY26" s="63">
        <f t="shared" si="65"/>
        <v>4577.8707400021203</v>
      </c>
      <c r="BZ26" s="63">
        <f t="shared" si="65"/>
        <v>4724.3626036821879</v>
      </c>
      <c r="CA26" s="63">
        <f t="shared" si="65"/>
        <v>4875.5422070000177</v>
      </c>
      <c r="CB26" s="63">
        <f t="shared" si="65"/>
        <v>5031.5595576240185</v>
      </c>
      <c r="CC26" s="63">
        <f t="shared" si="65"/>
        <v>5192.5694634679876</v>
      </c>
      <c r="CD26" s="63">
        <f t="shared" si="65"/>
        <v>5358.7316862989637</v>
      </c>
      <c r="CE26" s="63">
        <f t="shared" si="65"/>
        <v>5530.2111002605307</v>
      </c>
      <c r="CF26" s="63">
        <f t="shared" si="65"/>
        <v>5707.1778554688681</v>
      </c>
      <c r="CG26" s="63">
        <f t="shared" si="65"/>
        <v>5889.8075468438719</v>
      </c>
      <c r="CH26" s="63">
        <f t="shared" si="65"/>
        <v>6078.2813883428762</v>
      </c>
      <c r="CI26" s="63">
        <f t="shared" si="65"/>
        <v>6272.7863927698481</v>
      </c>
      <c r="CJ26" s="63">
        <f t="shared" si="65"/>
        <v>6473.5155573384836</v>
      </c>
      <c r="CK26" s="63">
        <f t="shared" si="65"/>
        <v>6680.6680551733152</v>
      </c>
      <c r="CL26" s="63">
        <f t="shared" si="65"/>
        <v>6894.4494329388617</v>
      </c>
      <c r="CM26" s="63">
        <f t="shared" si="65"/>
        <v>7115.0718147929056</v>
      </c>
      <c r="CN26" s="63">
        <f t="shared" si="65"/>
        <v>7342.7541128662788</v>
      </c>
      <c r="CO26" s="63">
        <f t="shared" si="65"/>
        <v>7577.722244478</v>
      </c>
      <c r="CP26" s="63">
        <f t="shared" si="65"/>
        <v>7820.2093563012959</v>
      </c>
      <c r="CQ26" s="63">
        <f t="shared" si="65"/>
        <v>8070.4560557029372</v>
      </c>
      <c r="CR26" s="63">
        <f t="shared" si="65"/>
        <v>8328.7106494854306</v>
      </c>
      <c r="CS26" s="63">
        <f t="shared" si="65"/>
        <v>8595.2293902689653</v>
      </c>
      <c r="CT26" s="63">
        <f t="shared" si="65"/>
        <v>8870.2767307575723</v>
      </c>
      <c r="CU26" s="63">
        <f t="shared" si="65"/>
        <v>9154.125586141814</v>
      </c>
      <c r="CV26" s="63">
        <f t="shared" si="65"/>
        <v>9447.057604898353</v>
      </c>
      <c r="CW26" s="63">
        <f t="shared" si="65"/>
        <v>9749.3634482551006</v>
      </c>
      <c r="CX26" s="63">
        <f t="shared" si="65"/>
        <v>10061.343078599264</v>
      </c>
      <c r="CY26" s="63">
        <f t="shared" si="65"/>
        <v>10383.306057114442</v>
      </c>
      <c r="CZ26" s="63">
        <f t="shared" si="65"/>
        <v>10715.571850942104</v>
      </c>
      <c r="DA26" s="63">
        <f t="shared" si="65"/>
        <v>11058.470150172252</v>
      </c>
      <c r="DB26" s="63">
        <f t="shared" si="65"/>
        <v>11412.341194977764</v>
      </c>
      <c r="DC26" s="63">
        <f t="shared" si="65"/>
        <v>11777.536113217053</v>
      </c>
      <c r="DD26" s="63">
        <f t="shared" si="65"/>
        <v>12154.417268839999</v>
      </c>
      <c r="DE26" s="63">
        <f t="shared" si="65"/>
        <v>12543.35862144288</v>
      </c>
      <c r="DF26" s="63">
        <f t="shared" si="65"/>
        <v>12944.746097329053</v>
      </c>
      <c r="DG26" s="63">
        <f t="shared" si="65"/>
        <v>13358.977972443583</v>
      </c>
      <c r="DH26" s="63">
        <f t="shared" si="65"/>
        <v>13786.465267561778</v>
      </c>
      <c r="DI26" s="63">
        <f t="shared" si="65"/>
        <v>14227.632156123755</v>
      </c>
      <c r="DJ26" s="63">
        <f t="shared" si="65"/>
        <v>14682.916385119715</v>
      </c>
    </row>
    <row r="27" spans="1:115" x14ac:dyDescent="0.2">
      <c r="A27" s="9" t="s">
        <v>58</v>
      </c>
      <c r="B27" s="7" t="str">
        <f t="shared" ref="B27:AF27" si="66">B4</f>
        <v>Glass Manufacture</v>
      </c>
      <c r="C27" s="14" t="str">
        <f t="shared" si="66"/>
        <v>t/a</v>
      </c>
      <c r="D27" s="63">
        <f t="shared" si="66"/>
        <v>435.27833941716449</v>
      </c>
      <c r="E27" s="63">
        <f t="shared" si="66"/>
        <v>448.20746704382856</v>
      </c>
      <c r="F27" s="63">
        <f t="shared" si="66"/>
        <v>454.96902884520972</v>
      </c>
      <c r="G27" s="63">
        <f t="shared" si="66"/>
        <v>463.0541687518043</v>
      </c>
      <c r="H27" s="63">
        <f t="shared" si="66"/>
        <v>469.96513574280243</v>
      </c>
      <c r="I27" s="63">
        <f t="shared" si="66"/>
        <v>519.14483476906389</v>
      </c>
      <c r="J27" s="63">
        <f t="shared" si="66"/>
        <v>540.9657278091139</v>
      </c>
      <c r="K27" s="63">
        <f t="shared" si="66"/>
        <v>413.98354976121647</v>
      </c>
      <c r="L27" s="63">
        <f t="shared" si="66"/>
        <v>367.21781750680719</v>
      </c>
      <c r="M27" s="63">
        <f t="shared" si="66"/>
        <v>376.04884276821349</v>
      </c>
      <c r="N27" s="63">
        <f t="shared" si="66"/>
        <v>359.44324012192658</v>
      </c>
      <c r="O27" s="63">
        <f t="shared" si="66"/>
        <v>404.15287390911828</v>
      </c>
      <c r="P27" s="63">
        <f t="shared" si="66"/>
        <v>387.53019323671498</v>
      </c>
      <c r="Q27" s="63">
        <f t="shared" si="66"/>
        <v>368.22175098455017</v>
      </c>
      <c r="R27" s="63">
        <f t="shared" si="66"/>
        <v>343.61702127659572</v>
      </c>
      <c r="S27" s="63">
        <f t="shared" si="66"/>
        <v>360.32326928941751</v>
      </c>
      <c r="T27" s="63">
        <f t="shared" si="66"/>
        <v>400.55079559363526</v>
      </c>
      <c r="U27" s="63">
        <f t="shared" si="66"/>
        <v>406.83398169310414</v>
      </c>
      <c r="V27" s="63">
        <f t="shared" si="66"/>
        <v>394.79312776368374</v>
      </c>
      <c r="W27" s="63">
        <f t="shared" si="66"/>
        <v>598.08138396461311</v>
      </c>
      <c r="X27" s="63">
        <f t="shared" si="66"/>
        <v>555.88994156259366</v>
      </c>
      <c r="Y27" s="63">
        <f t="shared" si="66"/>
        <v>514.62224460403525</v>
      </c>
      <c r="Z27" s="63">
        <f t="shared" si="66"/>
        <v>520.60649386222599</v>
      </c>
      <c r="AA27" s="63">
        <f t="shared" si="66"/>
        <v>603.0636133805948</v>
      </c>
      <c r="AB27" s="63">
        <f t="shared" si="66"/>
        <v>599.53898453273518</v>
      </c>
      <c r="AC27" s="63">
        <f t="shared" si="66"/>
        <v>569.38242515613308</v>
      </c>
      <c r="AD27" s="63">
        <f t="shared" si="66"/>
        <v>852.54542060949336</v>
      </c>
      <c r="AE27" s="63">
        <f t="shared" si="66"/>
        <v>698.69158606977919</v>
      </c>
      <c r="AF27" s="63">
        <f t="shared" si="66"/>
        <v>721.89491268648146</v>
      </c>
      <c r="AG27" s="63">
        <f t="shared" ref="AG27:AV31" si="67">AG106</f>
        <v>715.54485339814255</v>
      </c>
      <c r="AH27" s="63">
        <f t="shared" si="67"/>
        <v>738.44228870688312</v>
      </c>
      <c r="AI27" s="63">
        <f t="shared" si="67"/>
        <v>762.07244194550344</v>
      </c>
      <c r="AJ27" s="63">
        <f t="shared" si="67"/>
        <v>786.45876008775963</v>
      </c>
      <c r="AK27" s="63">
        <f t="shared" si="67"/>
        <v>811.62544041056799</v>
      </c>
      <c r="AL27" s="63">
        <f t="shared" si="67"/>
        <v>837.59745450370622</v>
      </c>
      <c r="AM27" s="63">
        <f t="shared" si="67"/>
        <v>864.40057304782488</v>
      </c>
      <c r="AN27" s="63">
        <f t="shared" si="67"/>
        <v>892.06139138535525</v>
      </c>
      <c r="AO27" s="63">
        <f t="shared" si="67"/>
        <v>920.60735590968659</v>
      </c>
      <c r="AP27" s="63">
        <f t="shared" si="67"/>
        <v>950.0667912987966</v>
      </c>
      <c r="AQ27" s="63">
        <f t="shared" si="67"/>
        <v>980.46892862035816</v>
      </c>
      <c r="AR27" s="63">
        <f t="shared" si="67"/>
        <v>1011.8439343362096</v>
      </c>
      <c r="AS27" s="63">
        <f t="shared" si="67"/>
        <v>1044.2229402349683</v>
      </c>
      <c r="AT27" s="63">
        <f t="shared" si="67"/>
        <v>1077.6380743224872</v>
      </c>
      <c r="AU27" s="63">
        <f t="shared" si="67"/>
        <v>1112.1224927008068</v>
      </c>
      <c r="AV27" s="63">
        <f t="shared" si="67"/>
        <v>1147.7104124672326</v>
      </c>
      <c r="AW27" s="63">
        <f t="shared" si="64"/>
        <v>1184.4371456661841</v>
      </c>
      <c r="AX27" s="63">
        <f t="shared" si="64"/>
        <v>1222.3391343275021</v>
      </c>
      <c r="AY27" s="63">
        <f t="shared" si="64"/>
        <v>1261.4539866259822</v>
      </c>
      <c r="AZ27" s="63">
        <f t="shared" si="64"/>
        <v>1301.8205141980136</v>
      </c>
      <c r="BA27" s="63">
        <f t="shared" si="64"/>
        <v>1343.47877065235</v>
      </c>
      <c r="BB27" s="63">
        <f t="shared" si="64"/>
        <v>1386.4700913132253</v>
      </c>
      <c r="BC27" s="63">
        <f t="shared" si="64"/>
        <v>1430.8371342352486</v>
      </c>
      <c r="BD27" s="63">
        <f t="shared" si="64"/>
        <v>1476.6239225307766</v>
      </c>
      <c r="BE27" s="63">
        <f t="shared" si="64"/>
        <v>1523.8758880517614</v>
      </c>
      <c r="BF27" s="63">
        <f t="shared" si="64"/>
        <v>1572.6399164694178</v>
      </c>
      <c r="BG27" s="63">
        <f t="shared" si="64"/>
        <v>1622.9643937964393</v>
      </c>
      <c r="BH27" s="63">
        <f t="shared" si="64"/>
        <v>1674.8992543979255</v>
      </c>
      <c r="BI27" s="63">
        <f t="shared" si="64"/>
        <v>1728.4960305386592</v>
      </c>
      <c r="BJ27" s="63">
        <f t="shared" si="64"/>
        <v>1783.8079035158962</v>
      </c>
      <c r="BK27" s="63">
        <f t="shared" si="64"/>
        <v>1840.889756428405</v>
      </c>
      <c r="BL27" s="63">
        <f t="shared" si="64"/>
        <v>1899.7982286341139</v>
      </c>
      <c r="BM27" s="63">
        <f t="shared" ref="BM27:DJ27" si="68">BM106</f>
        <v>1960.5917719504057</v>
      </c>
      <c r="BN27" s="63">
        <f t="shared" si="68"/>
        <v>2023.3307086528187</v>
      </c>
      <c r="BO27" s="63">
        <f t="shared" si="68"/>
        <v>2088.0772913297087</v>
      </c>
      <c r="BP27" s="63">
        <f t="shared" si="68"/>
        <v>2154.8957646522595</v>
      </c>
      <c r="BQ27" s="63">
        <f t="shared" si="68"/>
        <v>2223.852429121132</v>
      </c>
      <c r="BR27" s="63">
        <f t="shared" si="68"/>
        <v>2295.0157068530084</v>
      </c>
      <c r="BS27" s="63">
        <f t="shared" si="68"/>
        <v>2368.4562094723046</v>
      </c>
      <c r="BT27" s="63">
        <f t="shared" si="68"/>
        <v>2444.2468081754187</v>
      </c>
      <c r="BU27" s="63">
        <f t="shared" si="68"/>
        <v>2522.4627060370321</v>
      </c>
      <c r="BV27" s="63">
        <f t="shared" si="68"/>
        <v>2603.1815126302172</v>
      </c>
      <c r="BW27" s="63">
        <f t="shared" si="68"/>
        <v>2686.4833210343841</v>
      </c>
      <c r="BX27" s="63">
        <f t="shared" si="68"/>
        <v>2772.4507873074845</v>
      </c>
      <c r="BY27" s="63">
        <f t="shared" si="68"/>
        <v>2861.1692125013242</v>
      </c>
      <c r="BZ27" s="63">
        <f t="shared" si="68"/>
        <v>2952.7266273013665</v>
      </c>
      <c r="CA27" s="63">
        <f t="shared" si="68"/>
        <v>3047.2138793750105</v>
      </c>
      <c r="CB27" s="63">
        <f t="shared" si="68"/>
        <v>3144.7247235150107</v>
      </c>
      <c r="CC27" s="63">
        <f t="shared" si="68"/>
        <v>3245.3559146674911</v>
      </c>
      <c r="CD27" s="63">
        <f t="shared" si="68"/>
        <v>3349.2073039368511</v>
      </c>
      <c r="CE27" s="63">
        <f t="shared" si="68"/>
        <v>3456.3819376628303</v>
      </c>
      <c r="CF27" s="63">
        <f t="shared" si="68"/>
        <v>3566.9861596680412</v>
      </c>
      <c r="CG27" s="63">
        <f t="shared" si="68"/>
        <v>3681.1297167774187</v>
      </c>
      <c r="CH27" s="63">
        <f t="shared" si="68"/>
        <v>3798.9258677142961</v>
      </c>
      <c r="CI27" s="63">
        <f t="shared" si="68"/>
        <v>3920.4914954811538</v>
      </c>
      <c r="CJ27" s="63">
        <f t="shared" si="68"/>
        <v>4045.9472233365509</v>
      </c>
      <c r="CK27" s="63">
        <f t="shared" si="68"/>
        <v>4175.4175344833202</v>
      </c>
      <c r="CL27" s="63">
        <f t="shared" si="68"/>
        <v>4309.0308955867868</v>
      </c>
      <c r="CM27" s="63">
        <f t="shared" si="68"/>
        <v>4446.9198842455644</v>
      </c>
      <c r="CN27" s="63">
        <f t="shared" si="68"/>
        <v>4589.2213205414228</v>
      </c>
      <c r="CO27" s="63">
        <f t="shared" si="68"/>
        <v>4736.0764027987489</v>
      </c>
      <c r="CP27" s="63">
        <f t="shared" si="68"/>
        <v>4887.6308476883087</v>
      </c>
      <c r="CQ27" s="63">
        <f t="shared" si="68"/>
        <v>5044.0350348143347</v>
      </c>
      <c r="CR27" s="63">
        <f t="shared" si="68"/>
        <v>5205.4441559283932</v>
      </c>
      <c r="CS27" s="63">
        <f t="shared" si="68"/>
        <v>5372.0183689181022</v>
      </c>
      <c r="CT27" s="63">
        <f t="shared" si="68"/>
        <v>5543.9229567234815</v>
      </c>
      <c r="CU27" s="63">
        <f t="shared" si="68"/>
        <v>5721.3284913386333</v>
      </c>
      <c r="CV27" s="63">
        <f t="shared" si="68"/>
        <v>5904.4110030614693</v>
      </c>
      <c r="CW27" s="63">
        <f t="shared" si="68"/>
        <v>6093.3521551594367</v>
      </c>
      <c r="CX27" s="63">
        <f t="shared" si="68"/>
        <v>6288.3394241245387</v>
      </c>
      <c r="CY27" s="63">
        <f t="shared" si="68"/>
        <v>6489.5662856965246</v>
      </c>
      <c r="CZ27" s="63">
        <f t="shared" si="68"/>
        <v>6697.2324068388134</v>
      </c>
      <c r="DA27" s="63">
        <f t="shared" si="68"/>
        <v>6911.5438438576557</v>
      </c>
      <c r="DB27" s="63">
        <f t="shared" si="68"/>
        <v>7132.7132468611007</v>
      </c>
      <c r="DC27" s="63">
        <f t="shared" si="68"/>
        <v>7360.960070760656</v>
      </c>
      <c r="DD27" s="63">
        <f t="shared" si="68"/>
        <v>7596.5107930249969</v>
      </c>
      <c r="DE27" s="63">
        <f t="shared" si="68"/>
        <v>7839.5991384017971</v>
      </c>
      <c r="DF27" s="63">
        <f t="shared" si="68"/>
        <v>8090.4663108306549</v>
      </c>
      <c r="DG27" s="63">
        <f t="shared" si="68"/>
        <v>8349.3612327772353</v>
      </c>
      <c r="DH27" s="63">
        <f t="shared" si="68"/>
        <v>8616.5407922261074</v>
      </c>
      <c r="DI27" s="63">
        <f t="shared" si="68"/>
        <v>8892.2700975773423</v>
      </c>
      <c r="DJ27" s="63">
        <f t="shared" si="68"/>
        <v>9176.8227406998176</v>
      </c>
    </row>
    <row r="28" spans="1:115" x14ac:dyDescent="0.2">
      <c r="A28" s="9" t="s">
        <v>58</v>
      </c>
      <c r="B28" s="7" t="str">
        <f t="shared" ref="B28:AF28" si="69">B5</f>
        <v>Electronics</v>
      </c>
      <c r="C28" s="14" t="str">
        <f t="shared" si="69"/>
        <v>t/a</v>
      </c>
      <c r="D28" s="63">
        <f t="shared" si="69"/>
        <v>174.11133576686581</v>
      </c>
      <c r="E28" s="63">
        <f t="shared" si="69"/>
        <v>179.28298681753142</v>
      </c>
      <c r="F28" s="63">
        <f t="shared" si="69"/>
        <v>181.98761153808391</v>
      </c>
      <c r="G28" s="63">
        <f t="shared" si="69"/>
        <v>185.22166750072174</v>
      </c>
      <c r="H28" s="63">
        <f t="shared" si="69"/>
        <v>187.98605429712097</v>
      </c>
      <c r="I28" s="63">
        <f t="shared" si="69"/>
        <v>207.65793390762556</v>
      </c>
      <c r="J28" s="63">
        <f t="shared" si="69"/>
        <v>216.38629112364558</v>
      </c>
      <c r="K28" s="63">
        <f t="shared" si="69"/>
        <v>165.59341990448661</v>
      </c>
      <c r="L28" s="63">
        <f t="shared" si="69"/>
        <v>146.88712700272288</v>
      </c>
      <c r="M28" s="63">
        <f t="shared" si="69"/>
        <v>150.41953710728541</v>
      </c>
      <c r="N28" s="63">
        <f t="shared" si="69"/>
        <v>143.77729604877064</v>
      </c>
      <c r="O28" s="63">
        <f t="shared" si="69"/>
        <v>161.66114956364731</v>
      </c>
      <c r="P28" s="63">
        <f t="shared" si="69"/>
        <v>155.01207729468601</v>
      </c>
      <c r="Q28" s="63">
        <f t="shared" si="69"/>
        <v>147.28870039382008</v>
      </c>
      <c r="R28" s="63">
        <f t="shared" si="69"/>
        <v>137.44680851063831</v>
      </c>
      <c r="S28" s="63">
        <f t="shared" si="69"/>
        <v>144.129307715767</v>
      </c>
      <c r="T28" s="63">
        <f t="shared" si="69"/>
        <v>160.22031823745411</v>
      </c>
      <c r="U28" s="63">
        <f t="shared" si="69"/>
        <v>162.73359267724166</v>
      </c>
      <c r="V28" s="63">
        <f t="shared" si="69"/>
        <v>157.9172511054735</v>
      </c>
      <c r="W28" s="63">
        <f t="shared" si="69"/>
        <v>239.23255358584527</v>
      </c>
      <c r="X28" s="63">
        <f t="shared" si="69"/>
        <v>222.35597662503747</v>
      </c>
      <c r="Y28" s="63">
        <f t="shared" si="69"/>
        <v>205.8488978416141</v>
      </c>
      <c r="Z28" s="63">
        <f t="shared" si="69"/>
        <v>208.2425975448904</v>
      </c>
      <c r="AA28" s="63">
        <f t="shared" si="69"/>
        <v>241.22544535223793</v>
      </c>
      <c r="AB28" s="63">
        <f t="shared" si="69"/>
        <v>239.8155938130941</v>
      </c>
      <c r="AC28" s="63">
        <f t="shared" si="69"/>
        <v>227.75297006245324</v>
      </c>
      <c r="AD28" s="63">
        <f t="shared" si="69"/>
        <v>341.01816824379739</v>
      </c>
      <c r="AE28" s="63">
        <f t="shared" si="69"/>
        <v>279.47663442791168</v>
      </c>
      <c r="AF28" s="63">
        <f t="shared" si="69"/>
        <v>288.75796507459262</v>
      </c>
      <c r="AG28" s="63">
        <f t="shared" si="67"/>
        <v>286.21794135925705</v>
      </c>
      <c r="AH28" s="63">
        <f t="shared" si="64"/>
        <v>295.3769154827533</v>
      </c>
      <c r="AI28" s="63">
        <f t="shared" si="64"/>
        <v>304.82897677820142</v>
      </c>
      <c r="AJ28" s="63">
        <f t="shared" si="64"/>
        <v>314.58350403510389</v>
      </c>
      <c r="AK28" s="63">
        <f t="shared" si="64"/>
        <v>324.65017616422722</v>
      </c>
      <c r="AL28" s="63">
        <f t="shared" si="64"/>
        <v>335.03898180148252</v>
      </c>
      <c r="AM28" s="63">
        <f t="shared" si="64"/>
        <v>345.76022921913</v>
      </c>
      <c r="AN28" s="63">
        <f t="shared" si="64"/>
        <v>356.82455655414219</v>
      </c>
      <c r="AO28" s="63">
        <f t="shared" si="64"/>
        <v>368.24294236387476</v>
      </c>
      <c r="AP28" s="63">
        <f t="shared" si="64"/>
        <v>380.02671651951874</v>
      </c>
      <c r="AQ28" s="63">
        <f t="shared" si="64"/>
        <v>392.18757144814333</v>
      </c>
      <c r="AR28" s="63">
        <f t="shared" si="64"/>
        <v>404.73757373448393</v>
      </c>
      <c r="AS28" s="63">
        <f t="shared" si="64"/>
        <v>417.68917609398744</v>
      </c>
      <c r="AT28" s="63">
        <f t="shared" si="64"/>
        <v>431.05522972899507</v>
      </c>
      <c r="AU28" s="63">
        <f t="shared" si="64"/>
        <v>444.84899708032293</v>
      </c>
      <c r="AV28" s="63">
        <f t="shared" si="64"/>
        <v>459.08416498689326</v>
      </c>
      <c r="AW28" s="63">
        <f t="shared" si="64"/>
        <v>473.77485826647387</v>
      </c>
      <c r="AX28" s="63">
        <f t="shared" si="64"/>
        <v>488.93565373100103</v>
      </c>
      <c r="AY28" s="63">
        <f t="shared" si="64"/>
        <v>504.58159465039307</v>
      </c>
      <c r="AZ28" s="63">
        <f t="shared" si="64"/>
        <v>520.72820567920564</v>
      </c>
      <c r="BA28" s="63">
        <f t="shared" si="64"/>
        <v>537.39150826094021</v>
      </c>
      <c r="BB28" s="63">
        <f t="shared" si="64"/>
        <v>554.58803652529036</v>
      </c>
      <c r="BC28" s="63">
        <f t="shared" si="64"/>
        <v>572.33485369409971</v>
      </c>
      <c r="BD28" s="63">
        <f t="shared" si="64"/>
        <v>590.64956901231096</v>
      </c>
      <c r="BE28" s="63">
        <f t="shared" si="64"/>
        <v>609.55035522070489</v>
      </c>
      <c r="BF28" s="63">
        <f t="shared" si="64"/>
        <v>629.05596658776744</v>
      </c>
      <c r="BG28" s="63">
        <f t="shared" si="64"/>
        <v>649.185757518576</v>
      </c>
      <c r="BH28" s="63">
        <f t="shared" si="64"/>
        <v>669.95970175917046</v>
      </c>
      <c r="BI28" s="63">
        <f t="shared" si="64"/>
        <v>691.39841221546396</v>
      </c>
      <c r="BJ28" s="63">
        <f t="shared" si="64"/>
        <v>713.52316140635878</v>
      </c>
      <c r="BK28" s="63">
        <f t="shared" si="64"/>
        <v>736.35590257136232</v>
      </c>
      <c r="BL28" s="63">
        <f t="shared" si="64"/>
        <v>759.91929145364588</v>
      </c>
      <c r="BM28" s="63">
        <f t="shared" ref="BM28:DJ28" si="70">BM107</f>
        <v>784.23670878016253</v>
      </c>
      <c r="BN28" s="63">
        <f t="shared" si="70"/>
        <v>809.33228346112776</v>
      </c>
      <c r="BO28" s="63">
        <f t="shared" si="70"/>
        <v>835.23091653188385</v>
      </c>
      <c r="BP28" s="63">
        <f t="shared" si="70"/>
        <v>861.95830586090415</v>
      </c>
      <c r="BQ28" s="63">
        <f t="shared" si="70"/>
        <v>889.54097164845314</v>
      </c>
      <c r="BR28" s="63">
        <f t="shared" si="70"/>
        <v>918.00628274120368</v>
      </c>
      <c r="BS28" s="63">
        <f t="shared" si="70"/>
        <v>947.38248378892217</v>
      </c>
      <c r="BT28" s="63">
        <f t="shared" si="70"/>
        <v>977.69872327016776</v>
      </c>
      <c r="BU28" s="63">
        <f t="shared" si="70"/>
        <v>1008.9850824148132</v>
      </c>
      <c r="BV28" s="63">
        <f t="shared" si="70"/>
        <v>1041.2726050520873</v>
      </c>
      <c r="BW28" s="63">
        <f t="shared" si="70"/>
        <v>1074.5933284137541</v>
      </c>
      <c r="BX28" s="63">
        <f t="shared" si="70"/>
        <v>1108.9803149229942</v>
      </c>
      <c r="BY28" s="63">
        <f t="shared" si="70"/>
        <v>1144.4676850005301</v>
      </c>
      <c r="BZ28" s="63">
        <f t="shared" si="70"/>
        <v>1181.090650920547</v>
      </c>
      <c r="CA28" s="63">
        <f t="shared" si="70"/>
        <v>1218.8855517500044</v>
      </c>
      <c r="CB28" s="63">
        <f t="shared" si="70"/>
        <v>1257.8898894060046</v>
      </c>
      <c r="CC28" s="63">
        <f t="shared" si="70"/>
        <v>1298.1423658669969</v>
      </c>
      <c r="CD28" s="63">
        <f t="shared" si="70"/>
        <v>1339.6829215747409</v>
      </c>
      <c r="CE28" s="63">
        <f t="shared" si="70"/>
        <v>1382.5527750651327</v>
      </c>
      <c r="CF28" s="63">
        <f t="shared" si="70"/>
        <v>1426.794463867217</v>
      </c>
      <c r="CG28" s="63">
        <f t="shared" si="70"/>
        <v>1472.451886710968</v>
      </c>
      <c r="CH28" s="63">
        <f t="shared" si="70"/>
        <v>1519.570347085719</v>
      </c>
      <c r="CI28" s="63">
        <f t="shared" si="70"/>
        <v>1568.196598192462</v>
      </c>
      <c r="CJ28" s="63">
        <f t="shared" si="70"/>
        <v>1618.3788893346209</v>
      </c>
      <c r="CK28" s="63">
        <f t="shared" si="70"/>
        <v>1670.1670137933288</v>
      </c>
      <c r="CL28" s="63">
        <f t="shared" si="70"/>
        <v>1723.6123582347154</v>
      </c>
      <c r="CM28" s="63">
        <f t="shared" si="70"/>
        <v>1778.7679536982264</v>
      </c>
      <c r="CN28" s="63">
        <f t="shared" si="70"/>
        <v>1835.6885282165697</v>
      </c>
      <c r="CO28" s="63">
        <f t="shared" si="70"/>
        <v>1894.4305611195</v>
      </c>
      <c r="CP28" s="63">
        <f t="shared" si="70"/>
        <v>1955.052339075324</v>
      </c>
      <c r="CQ28" s="63">
        <f t="shared" si="70"/>
        <v>2017.6140139257343</v>
      </c>
      <c r="CR28" s="63">
        <f t="shared" si="70"/>
        <v>2082.1776623713577</v>
      </c>
      <c r="CS28" s="63">
        <f t="shared" si="70"/>
        <v>2148.8073475672413</v>
      </c>
      <c r="CT28" s="63">
        <f t="shared" si="70"/>
        <v>2217.5691826893931</v>
      </c>
      <c r="CU28" s="63">
        <f t="shared" si="70"/>
        <v>2288.5313965354535</v>
      </c>
      <c r="CV28" s="63">
        <f t="shared" si="70"/>
        <v>2361.7644012245883</v>
      </c>
      <c r="CW28" s="63">
        <f t="shared" si="70"/>
        <v>2437.3408620637751</v>
      </c>
      <c r="CX28" s="63">
        <f t="shared" si="70"/>
        <v>2515.335769649816</v>
      </c>
      <c r="CY28" s="63">
        <f t="shared" si="70"/>
        <v>2595.8265142786104</v>
      </c>
      <c r="CZ28" s="63">
        <f t="shared" si="70"/>
        <v>2678.892962735526</v>
      </c>
      <c r="DA28" s="63">
        <f t="shared" si="70"/>
        <v>2764.617537543063</v>
      </c>
      <c r="DB28" s="63">
        <f t="shared" si="70"/>
        <v>2853.0852987444409</v>
      </c>
      <c r="DC28" s="63">
        <f t="shared" si="70"/>
        <v>2944.3840283042632</v>
      </c>
      <c r="DD28" s="63">
        <f t="shared" si="70"/>
        <v>3038.6043172099999</v>
      </c>
      <c r="DE28" s="63">
        <f t="shared" si="70"/>
        <v>3135.8396553607199</v>
      </c>
      <c r="DF28" s="63">
        <f t="shared" si="70"/>
        <v>3236.1865243322632</v>
      </c>
      <c r="DG28" s="63">
        <f t="shared" si="70"/>
        <v>3339.7444931108957</v>
      </c>
      <c r="DH28" s="63">
        <f t="shared" si="70"/>
        <v>3446.6163168904445</v>
      </c>
      <c r="DI28" s="63">
        <f t="shared" si="70"/>
        <v>3556.9080390309387</v>
      </c>
      <c r="DJ28" s="63">
        <f t="shared" si="70"/>
        <v>3670.7290962799289</v>
      </c>
    </row>
    <row r="29" spans="1:115" x14ac:dyDescent="0.2">
      <c r="A29" s="9" t="s">
        <v>58</v>
      </c>
      <c r="B29" s="7" t="str">
        <f t="shared" ref="B29:AF29" si="71">B6</f>
        <v>Pigments</v>
      </c>
      <c r="C29" s="14" t="str">
        <f t="shared" si="71"/>
        <v>t/a</v>
      </c>
      <c r="D29" s="63">
        <f t="shared" si="71"/>
        <v>174.11133576686581</v>
      </c>
      <c r="E29" s="63">
        <f t="shared" si="71"/>
        <v>179.28298681753142</v>
      </c>
      <c r="F29" s="63">
        <f t="shared" si="71"/>
        <v>181.98761153808391</v>
      </c>
      <c r="G29" s="63">
        <f t="shared" si="71"/>
        <v>185.22166750072174</v>
      </c>
      <c r="H29" s="63">
        <f t="shared" si="71"/>
        <v>187.98605429712097</v>
      </c>
      <c r="I29" s="63">
        <f t="shared" si="71"/>
        <v>207.65793390762556</v>
      </c>
      <c r="J29" s="63">
        <f t="shared" si="71"/>
        <v>216.38629112364558</v>
      </c>
      <c r="K29" s="63">
        <f t="shared" si="71"/>
        <v>165.59341990448661</v>
      </c>
      <c r="L29" s="63">
        <f t="shared" si="71"/>
        <v>146.88712700272288</v>
      </c>
      <c r="M29" s="63">
        <f t="shared" si="71"/>
        <v>150.41953710728541</v>
      </c>
      <c r="N29" s="63">
        <f t="shared" si="71"/>
        <v>143.77729604877064</v>
      </c>
      <c r="O29" s="63">
        <f t="shared" si="71"/>
        <v>161.66114956364731</v>
      </c>
      <c r="P29" s="63">
        <f t="shared" si="71"/>
        <v>155.01207729468601</v>
      </c>
      <c r="Q29" s="63">
        <f t="shared" si="71"/>
        <v>147.28870039382008</v>
      </c>
      <c r="R29" s="63">
        <f t="shared" si="71"/>
        <v>137.44680851063831</v>
      </c>
      <c r="S29" s="63">
        <f t="shared" si="71"/>
        <v>144.129307715767</v>
      </c>
      <c r="T29" s="63">
        <f t="shared" si="71"/>
        <v>160.22031823745411</v>
      </c>
      <c r="U29" s="63">
        <f t="shared" si="71"/>
        <v>162.73359267724166</v>
      </c>
      <c r="V29" s="63">
        <f t="shared" si="71"/>
        <v>157.9172511054735</v>
      </c>
      <c r="W29" s="63">
        <f t="shared" si="71"/>
        <v>239.23255358584527</v>
      </c>
      <c r="X29" s="63">
        <f t="shared" si="71"/>
        <v>222.35597662503747</v>
      </c>
      <c r="Y29" s="63">
        <f t="shared" si="71"/>
        <v>205.8488978416141</v>
      </c>
      <c r="Z29" s="63">
        <f t="shared" si="71"/>
        <v>208.2425975448904</v>
      </c>
      <c r="AA29" s="63">
        <f t="shared" si="71"/>
        <v>241.22544535223793</v>
      </c>
      <c r="AB29" s="63">
        <f t="shared" si="71"/>
        <v>239.8155938130941</v>
      </c>
      <c r="AC29" s="63">
        <f t="shared" si="71"/>
        <v>227.75297006245324</v>
      </c>
      <c r="AD29" s="63">
        <f t="shared" si="71"/>
        <v>341.01816824379739</v>
      </c>
      <c r="AE29" s="63">
        <f t="shared" si="71"/>
        <v>279.47663442791168</v>
      </c>
      <c r="AF29" s="63">
        <f t="shared" si="71"/>
        <v>288.75796507459262</v>
      </c>
      <c r="AG29" s="63">
        <f t="shared" si="67"/>
        <v>286.21794135925705</v>
      </c>
      <c r="AH29" s="63">
        <f t="shared" si="64"/>
        <v>295.3769154827533</v>
      </c>
      <c r="AI29" s="63">
        <f t="shared" si="64"/>
        <v>304.82897677820142</v>
      </c>
      <c r="AJ29" s="63">
        <f t="shared" si="64"/>
        <v>314.58350403510389</v>
      </c>
      <c r="AK29" s="63">
        <f t="shared" si="64"/>
        <v>324.65017616422722</v>
      </c>
      <c r="AL29" s="63">
        <f t="shared" si="64"/>
        <v>335.03898180148252</v>
      </c>
      <c r="AM29" s="63">
        <f t="shared" si="64"/>
        <v>345.76022921913</v>
      </c>
      <c r="AN29" s="63">
        <f t="shared" si="64"/>
        <v>356.82455655414219</v>
      </c>
      <c r="AO29" s="63">
        <f t="shared" si="64"/>
        <v>368.24294236387476</v>
      </c>
      <c r="AP29" s="63">
        <f t="shared" si="64"/>
        <v>380.02671651951874</v>
      </c>
      <c r="AQ29" s="63">
        <f t="shared" si="64"/>
        <v>392.18757144814333</v>
      </c>
      <c r="AR29" s="63">
        <f t="shared" si="64"/>
        <v>404.73757373448393</v>
      </c>
      <c r="AS29" s="63">
        <f t="shared" si="64"/>
        <v>417.68917609398744</v>
      </c>
      <c r="AT29" s="63">
        <f t="shared" si="64"/>
        <v>431.05522972899507</v>
      </c>
      <c r="AU29" s="63">
        <f t="shared" si="64"/>
        <v>444.84899708032293</v>
      </c>
      <c r="AV29" s="63">
        <f t="shared" si="64"/>
        <v>459.08416498689326</v>
      </c>
      <c r="AW29" s="63">
        <f t="shared" si="64"/>
        <v>473.77485826647387</v>
      </c>
      <c r="AX29" s="63">
        <f t="shared" si="64"/>
        <v>488.93565373100103</v>
      </c>
      <c r="AY29" s="63">
        <f t="shared" si="64"/>
        <v>504.58159465039307</v>
      </c>
      <c r="AZ29" s="63">
        <f t="shared" si="64"/>
        <v>520.72820567920564</v>
      </c>
      <c r="BA29" s="63">
        <f t="shared" si="64"/>
        <v>537.39150826094021</v>
      </c>
      <c r="BB29" s="63">
        <f t="shared" si="64"/>
        <v>554.58803652529036</v>
      </c>
      <c r="BC29" s="63">
        <f t="shared" si="64"/>
        <v>572.33485369409971</v>
      </c>
      <c r="BD29" s="63">
        <f t="shared" si="64"/>
        <v>590.64956901231096</v>
      </c>
      <c r="BE29" s="63">
        <f t="shared" si="64"/>
        <v>609.55035522070489</v>
      </c>
      <c r="BF29" s="63">
        <f t="shared" si="64"/>
        <v>629.05596658776744</v>
      </c>
      <c r="BG29" s="63">
        <f t="shared" si="64"/>
        <v>649.185757518576</v>
      </c>
      <c r="BH29" s="63">
        <f t="shared" si="64"/>
        <v>669.95970175917046</v>
      </c>
      <c r="BI29" s="63">
        <f t="shared" si="64"/>
        <v>691.39841221546396</v>
      </c>
      <c r="BJ29" s="63">
        <f t="shared" si="64"/>
        <v>713.52316140635878</v>
      </c>
      <c r="BK29" s="63">
        <f t="shared" si="64"/>
        <v>736.35590257136232</v>
      </c>
      <c r="BL29" s="63">
        <f t="shared" si="64"/>
        <v>759.91929145364588</v>
      </c>
      <c r="BM29" s="63">
        <f t="shared" ref="BM29:DJ29" si="72">BM108</f>
        <v>784.23670878016253</v>
      </c>
      <c r="BN29" s="63">
        <f t="shared" si="72"/>
        <v>809.33228346112776</v>
      </c>
      <c r="BO29" s="63">
        <f t="shared" si="72"/>
        <v>835.23091653188385</v>
      </c>
      <c r="BP29" s="63">
        <f t="shared" si="72"/>
        <v>861.95830586090415</v>
      </c>
      <c r="BQ29" s="63">
        <f t="shared" si="72"/>
        <v>889.54097164845314</v>
      </c>
      <c r="BR29" s="63">
        <f t="shared" si="72"/>
        <v>918.00628274120368</v>
      </c>
      <c r="BS29" s="63">
        <f t="shared" si="72"/>
        <v>947.38248378892217</v>
      </c>
      <c r="BT29" s="63">
        <f t="shared" si="72"/>
        <v>977.69872327016776</v>
      </c>
      <c r="BU29" s="63">
        <f t="shared" si="72"/>
        <v>1008.9850824148132</v>
      </c>
      <c r="BV29" s="63">
        <f t="shared" si="72"/>
        <v>1041.2726050520873</v>
      </c>
      <c r="BW29" s="63">
        <f t="shared" si="72"/>
        <v>1074.5933284137541</v>
      </c>
      <c r="BX29" s="63">
        <f t="shared" si="72"/>
        <v>1108.9803149229942</v>
      </c>
      <c r="BY29" s="63">
        <f t="shared" si="72"/>
        <v>1144.4676850005301</v>
      </c>
      <c r="BZ29" s="63">
        <f t="shared" si="72"/>
        <v>1181.090650920547</v>
      </c>
      <c r="CA29" s="63">
        <f t="shared" si="72"/>
        <v>1218.8855517500044</v>
      </c>
      <c r="CB29" s="63">
        <f t="shared" si="72"/>
        <v>1257.8898894060046</v>
      </c>
      <c r="CC29" s="63">
        <f t="shared" si="72"/>
        <v>1298.1423658669969</v>
      </c>
      <c r="CD29" s="63">
        <f t="shared" si="72"/>
        <v>1339.6829215747409</v>
      </c>
      <c r="CE29" s="63">
        <f t="shared" si="72"/>
        <v>1382.5527750651327</v>
      </c>
      <c r="CF29" s="63">
        <f t="shared" si="72"/>
        <v>1426.794463867217</v>
      </c>
      <c r="CG29" s="63">
        <f t="shared" si="72"/>
        <v>1472.451886710968</v>
      </c>
      <c r="CH29" s="63">
        <f t="shared" si="72"/>
        <v>1519.570347085719</v>
      </c>
      <c r="CI29" s="63">
        <f t="shared" si="72"/>
        <v>1568.196598192462</v>
      </c>
      <c r="CJ29" s="63">
        <f t="shared" si="72"/>
        <v>1618.3788893346209</v>
      </c>
      <c r="CK29" s="63">
        <f t="shared" si="72"/>
        <v>1670.1670137933288</v>
      </c>
      <c r="CL29" s="63">
        <f t="shared" si="72"/>
        <v>1723.6123582347154</v>
      </c>
      <c r="CM29" s="63">
        <f t="shared" si="72"/>
        <v>1778.7679536982264</v>
      </c>
      <c r="CN29" s="63">
        <f t="shared" si="72"/>
        <v>1835.6885282165697</v>
      </c>
      <c r="CO29" s="63">
        <f t="shared" si="72"/>
        <v>1894.4305611195</v>
      </c>
      <c r="CP29" s="63">
        <f t="shared" si="72"/>
        <v>1955.052339075324</v>
      </c>
      <c r="CQ29" s="63">
        <f t="shared" si="72"/>
        <v>2017.6140139257343</v>
      </c>
      <c r="CR29" s="63">
        <f t="shared" si="72"/>
        <v>2082.1776623713577</v>
      </c>
      <c r="CS29" s="63">
        <f t="shared" si="72"/>
        <v>2148.8073475672413</v>
      </c>
      <c r="CT29" s="63">
        <f t="shared" si="72"/>
        <v>2217.5691826893931</v>
      </c>
      <c r="CU29" s="63">
        <f t="shared" si="72"/>
        <v>2288.5313965354535</v>
      </c>
      <c r="CV29" s="63">
        <f t="shared" si="72"/>
        <v>2361.7644012245883</v>
      </c>
      <c r="CW29" s="63">
        <f t="shared" si="72"/>
        <v>2437.3408620637751</v>
      </c>
      <c r="CX29" s="63">
        <f t="shared" si="72"/>
        <v>2515.335769649816</v>
      </c>
      <c r="CY29" s="63">
        <f t="shared" si="72"/>
        <v>2595.8265142786104</v>
      </c>
      <c r="CZ29" s="63">
        <f t="shared" si="72"/>
        <v>2678.892962735526</v>
      </c>
      <c r="DA29" s="63">
        <f t="shared" si="72"/>
        <v>2764.617537543063</v>
      </c>
      <c r="DB29" s="63">
        <f t="shared" si="72"/>
        <v>2853.0852987444409</v>
      </c>
      <c r="DC29" s="63">
        <f t="shared" si="72"/>
        <v>2944.3840283042632</v>
      </c>
      <c r="DD29" s="63">
        <f t="shared" si="72"/>
        <v>3038.6043172099999</v>
      </c>
      <c r="DE29" s="63">
        <f t="shared" si="72"/>
        <v>3135.8396553607199</v>
      </c>
      <c r="DF29" s="63">
        <f t="shared" si="72"/>
        <v>3236.1865243322632</v>
      </c>
      <c r="DG29" s="63">
        <f t="shared" si="72"/>
        <v>3339.7444931108957</v>
      </c>
      <c r="DH29" s="63">
        <f t="shared" si="72"/>
        <v>3446.6163168904445</v>
      </c>
      <c r="DI29" s="63">
        <f t="shared" si="72"/>
        <v>3556.9080390309387</v>
      </c>
      <c r="DJ29" s="63">
        <f t="shared" si="72"/>
        <v>3670.7290962799289</v>
      </c>
    </row>
    <row r="30" spans="1:115" x14ac:dyDescent="0.2">
      <c r="A30" s="9" t="s">
        <v>58</v>
      </c>
      <c r="B30" s="7" t="str">
        <f t="shared" ref="B30:AF30" si="73">B7</f>
        <v>Agriculture /Biological Products (Fertiliser)</v>
      </c>
      <c r="C30" s="14" t="str">
        <f t="shared" si="73"/>
        <v>t/a</v>
      </c>
      <c r="D30" s="63">
        <f t="shared" si="73"/>
        <v>174.11133576686581</v>
      </c>
      <c r="E30" s="63">
        <f t="shared" si="73"/>
        <v>179.28298681753142</v>
      </c>
      <c r="F30" s="63">
        <f t="shared" si="73"/>
        <v>181.98761153808391</v>
      </c>
      <c r="G30" s="63">
        <f t="shared" si="73"/>
        <v>185.22166750072174</v>
      </c>
      <c r="H30" s="63">
        <f t="shared" si="73"/>
        <v>187.98605429712097</v>
      </c>
      <c r="I30" s="63">
        <f t="shared" si="73"/>
        <v>207.65793390762556</v>
      </c>
      <c r="J30" s="63">
        <f t="shared" si="73"/>
        <v>216.38629112364558</v>
      </c>
      <c r="K30" s="63">
        <f t="shared" si="73"/>
        <v>165.59341990448661</v>
      </c>
      <c r="L30" s="63">
        <f t="shared" si="73"/>
        <v>146.88712700272288</v>
      </c>
      <c r="M30" s="63">
        <f t="shared" si="73"/>
        <v>150.41953710728541</v>
      </c>
      <c r="N30" s="63">
        <f t="shared" si="73"/>
        <v>143.77729604877064</v>
      </c>
      <c r="O30" s="63">
        <f t="shared" si="73"/>
        <v>161.66114956364731</v>
      </c>
      <c r="P30" s="63">
        <f t="shared" si="73"/>
        <v>155.01207729468601</v>
      </c>
      <c r="Q30" s="63">
        <f t="shared" si="73"/>
        <v>147.28870039382008</v>
      </c>
      <c r="R30" s="63">
        <f t="shared" si="73"/>
        <v>137.44680851063831</v>
      </c>
      <c r="S30" s="63">
        <f t="shared" si="73"/>
        <v>144.129307715767</v>
      </c>
      <c r="T30" s="63">
        <f t="shared" si="73"/>
        <v>160.22031823745411</v>
      </c>
      <c r="U30" s="63">
        <f t="shared" si="73"/>
        <v>162.73359267724166</v>
      </c>
      <c r="V30" s="63">
        <f t="shared" si="73"/>
        <v>157.9172511054735</v>
      </c>
      <c r="W30" s="63">
        <f t="shared" si="73"/>
        <v>239.23255358584527</v>
      </c>
      <c r="X30" s="63">
        <f t="shared" si="73"/>
        <v>222.35597662503747</v>
      </c>
      <c r="Y30" s="63">
        <f t="shared" si="73"/>
        <v>205.8488978416141</v>
      </c>
      <c r="Z30" s="63">
        <f t="shared" si="73"/>
        <v>208.2425975448904</v>
      </c>
      <c r="AA30" s="63">
        <f t="shared" si="73"/>
        <v>241.22544535223793</v>
      </c>
      <c r="AB30" s="63">
        <f t="shared" si="73"/>
        <v>239.8155938130941</v>
      </c>
      <c r="AC30" s="63">
        <f t="shared" si="73"/>
        <v>227.75297006245324</v>
      </c>
      <c r="AD30" s="63">
        <f t="shared" si="73"/>
        <v>341.01816824379739</v>
      </c>
      <c r="AE30" s="63">
        <f t="shared" si="73"/>
        <v>279.47663442791168</v>
      </c>
      <c r="AF30" s="63">
        <f t="shared" si="73"/>
        <v>288.75796507459262</v>
      </c>
      <c r="AG30" s="63">
        <f t="shared" si="67"/>
        <v>286.21794135925705</v>
      </c>
      <c r="AH30" s="63">
        <f t="shared" si="64"/>
        <v>295.3769154827533</v>
      </c>
      <c r="AI30" s="63">
        <f t="shared" si="64"/>
        <v>304.82897677820142</v>
      </c>
      <c r="AJ30" s="63">
        <f t="shared" si="64"/>
        <v>314.58350403510389</v>
      </c>
      <c r="AK30" s="63">
        <f t="shared" si="64"/>
        <v>324.65017616422722</v>
      </c>
      <c r="AL30" s="63">
        <f t="shared" si="64"/>
        <v>335.03898180148252</v>
      </c>
      <c r="AM30" s="63">
        <f t="shared" si="64"/>
        <v>345.76022921913</v>
      </c>
      <c r="AN30" s="63">
        <f t="shared" si="64"/>
        <v>356.82455655414219</v>
      </c>
      <c r="AO30" s="63">
        <f t="shared" si="64"/>
        <v>368.24294236387476</v>
      </c>
      <c r="AP30" s="63">
        <f t="shared" si="64"/>
        <v>380.02671651951874</v>
      </c>
      <c r="AQ30" s="63">
        <f t="shared" si="64"/>
        <v>392.18757144814333</v>
      </c>
      <c r="AR30" s="63">
        <f t="shared" si="64"/>
        <v>404.73757373448393</v>
      </c>
      <c r="AS30" s="63">
        <f t="shared" si="64"/>
        <v>417.68917609398744</v>
      </c>
      <c r="AT30" s="63">
        <f t="shared" si="64"/>
        <v>431.05522972899507</v>
      </c>
      <c r="AU30" s="63">
        <f t="shared" si="64"/>
        <v>444.84899708032293</v>
      </c>
      <c r="AV30" s="63">
        <f t="shared" si="64"/>
        <v>459.08416498689326</v>
      </c>
      <c r="AW30" s="63">
        <f t="shared" si="64"/>
        <v>473.77485826647387</v>
      </c>
      <c r="AX30" s="63">
        <f t="shared" si="64"/>
        <v>488.93565373100103</v>
      </c>
      <c r="AY30" s="63">
        <f t="shared" si="64"/>
        <v>504.58159465039307</v>
      </c>
      <c r="AZ30" s="63">
        <f t="shared" si="64"/>
        <v>520.72820567920564</v>
      </c>
      <c r="BA30" s="63">
        <f t="shared" si="64"/>
        <v>537.39150826094021</v>
      </c>
      <c r="BB30" s="63">
        <f t="shared" si="64"/>
        <v>554.58803652529036</v>
      </c>
      <c r="BC30" s="63">
        <f t="shared" si="64"/>
        <v>572.33485369409971</v>
      </c>
      <c r="BD30" s="63">
        <f t="shared" si="64"/>
        <v>590.64956901231096</v>
      </c>
      <c r="BE30" s="63">
        <f t="shared" si="64"/>
        <v>609.55035522070489</v>
      </c>
      <c r="BF30" s="63">
        <f t="shared" si="64"/>
        <v>629.05596658776744</v>
      </c>
      <c r="BG30" s="63">
        <f t="shared" si="64"/>
        <v>649.185757518576</v>
      </c>
      <c r="BH30" s="63">
        <f t="shared" si="64"/>
        <v>669.95970175917046</v>
      </c>
      <c r="BI30" s="63">
        <f t="shared" si="64"/>
        <v>691.39841221546396</v>
      </c>
      <c r="BJ30" s="63">
        <f t="shared" si="64"/>
        <v>713.52316140635878</v>
      </c>
      <c r="BK30" s="63">
        <f t="shared" si="64"/>
        <v>736.35590257136232</v>
      </c>
      <c r="BL30" s="63">
        <f t="shared" si="64"/>
        <v>759.91929145364588</v>
      </c>
      <c r="BM30" s="63">
        <f t="shared" ref="BM30:DJ30" si="74">BM109</f>
        <v>784.23670878016253</v>
      </c>
      <c r="BN30" s="63">
        <f t="shared" si="74"/>
        <v>809.33228346112776</v>
      </c>
      <c r="BO30" s="63">
        <f t="shared" si="74"/>
        <v>835.23091653188385</v>
      </c>
      <c r="BP30" s="63">
        <f t="shared" si="74"/>
        <v>861.95830586090415</v>
      </c>
      <c r="BQ30" s="63">
        <f t="shared" si="74"/>
        <v>889.54097164845314</v>
      </c>
      <c r="BR30" s="63">
        <f t="shared" si="74"/>
        <v>918.00628274120368</v>
      </c>
      <c r="BS30" s="63">
        <f t="shared" si="74"/>
        <v>947.38248378892217</v>
      </c>
      <c r="BT30" s="63">
        <f t="shared" si="74"/>
        <v>977.69872327016776</v>
      </c>
      <c r="BU30" s="63">
        <f t="shared" si="74"/>
        <v>1008.9850824148132</v>
      </c>
      <c r="BV30" s="63">
        <f t="shared" si="74"/>
        <v>1041.2726050520873</v>
      </c>
      <c r="BW30" s="63">
        <f t="shared" si="74"/>
        <v>1074.5933284137541</v>
      </c>
      <c r="BX30" s="63">
        <f t="shared" si="74"/>
        <v>1108.9803149229942</v>
      </c>
      <c r="BY30" s="63">
        <f t="shared" si="74"/>
        <v>1144.4676850005301</v>
      </c>
      <c r="BZ30" s="63">
        <f t="shared" si="74"/>
        <v>1181.090650920547</v>
      </c>
      <c r="CA30" s="63">
        <f t="shared" si="74"/>
        <v>1218.8855517500044</v>
      </c>
      <c r="CB30" s="63">
        <f t="shared" si="74"/>
        <v>1257.8898894060046</v>
      </c>
      <c r="CC30" s="63">
        <f t="shared" si="74"/>
        <v>1298.1423658669969</v>
      </c>
      <c r="CD30" s="63">
        <f t="shared" si="74"/>
        <v>1339.6829215747409</v>
      </c>
      <c r="CE30" s="63">
        <f t="shared" si="74"/>
        <v>1382.5527750651327</v>
      </c>
      <c r="CF30" s="63">
        <f t="shared" si="74"/>
        <v>1426.794463867217</v>
      </c>
      <c r="CG30" s="63">
        <f t="shared" si="74"/>
        <v>1472.451886710968</v>
      </c>
      <c r="CH30" s="63">
        <f t="shared" si="74"/>
        <v>1519.570347085719</v>
      </c>
      <c r="CI30" s="63">
        <f t="shared" si="74"/>
        <v>1568.196598192462</v>
      </c>
      <c r="CJ30" s="63">
        <f t="shared" si="74"/>
        <v>1618.3788893346209</v>
      </c>
      <c r="CK30" s="63">
        <f t="shared" si="74"/>
        <v>1670.1670137933288</v>
      </c>
      <c r="CL30" s="63">
        <f t="shared" si="74"/>
        <v>1723.6123582347154</v>
      </c>
      <c r="CM30" s="63">
        <f t="shared" si="74"/>
        <v>1778.7679536982264</v>
      </c>
      <c r="CN30" s="63">
        <f t="shared" si="74"/>
        <v>1835.6885282165697</v>
      </c>
      <c r="CO30" s="63">
        <f t="shared" si="74"/>
        <v>1894.4305611195</v>
      </c>
      <c r="CP30" s="63">
        <f t="shared" si="74"/>
        <v>1955.052339075324</v>
      </c>
      <c r="CQ30" s="63">
        <f t="shared" si="74"/>
        <v>2017.6140139257343</v>
      </c>
      <c r="CR30" s="63">
        <f t="shared" si="74"/>
        <v>2082.1776623713577</v>
      </c>
      <c r="CS30" s="63">
        <f t="shared" si="74"/>
        <v>2148.8073475672413</v>
      </c>
      <c r="CT30" s="63">
        <f t="shared" si="74"/>
        <v>2217.5691826893931</v>
      </c>
      <c r="CU30" s="63">
        <f t="shared" si="74"/>
        <v>2288.5313965354535</v>
      </c>
      <c r="CV30" s="63">
        <f t="shared" si="74"/>
        <v>2361.7644012245883</v>
      </c>
      <c r="CW30" s="63">
        <f t="shared" si="74"/>
        <v>2437.3408620637751</v>
      </c>
      <c r="CX30" s="63">
        <f t="shared" si="74"/>
        <v>2515.335769649816</v>
      </c>
      <c r="CY30" s="63">
        <f t="shared" si="74"/>
        <v>2595.8265142786104</v>
      </c>
      <c r="CZ30" s="63">
        <f t="shared" si="74"/>
        <v>2678.892962735526</v>
      </c>
      <c r="DA30" s="63">
        <f t="shared" si="74"/>
        <v>2764.617537543063</v>
      </c>
      <c r="DB30" s="63">
        <f t="shared" si="74"/>
        <v>2853.0852987444409</v>
      </c>
      <c r="DC30" s="63">
        <f t="shared" si="74"/>
        <v>2944.3840283042632</v>
      </c>
      <c r="DD30" s="63">
        <f t="shared" si="74"/>
        <v>3038.6043172099999</v>
      </c>
      <c r="DE30" s="63">
        <f t="shared" si="74"/>
        <v>3135.8396553607199</v>
      </c>
      <c r="DF30" s="63">
        <f t="shared" si="74"/>
        <v>3236.1865243322632</v>
      </c>
      <c r="DG30" s="63">
        <f t="shared" si="74"/>
        <v>3339.7444931108957</v>
      </c>
      <c r="DH30" s="63">
        <f t="shared" si="74"/>
        <v>3446.6163168904445</v>
      </c>
      <c r="DI30" s="63">
        <f t="shared" si="74"/>
        <v>3556.9080390309387</v>
      </c>
      <c r="DJ30" s="63">
        <f t="shared" si="74"/>
        <v>3670.7290962799289</v>
      </c>
    </row>
    <row r="31" spans="1:115" x14ac:dyDescent="0.2">
      <c r="A31" s="9" t="s">
        <v>58</v>
      </c>
      <c r="B31" s="7" t="str">
        <f t="shared" ref="B31:AF31" si="75">B8</f>
        <v>Chemical Manufacture</v>
      </c>
      <c r="C31" s="14" t="str">
        <f t="shared" si="75"/>
        <v>t/a</v>
      </c>
      <c r="D31" s="63">
        <f t="shared" si="75"/>
        <v>34.822267153373161</v>
      </c>
      <c r="E31" s="63">
        <f t="shared" si="75"/>
        <v>35.856597363506289</v>
      </c>
      <c r="F31" s="63">
        <f t="shared" si="75"/>
        <v>36.397522307616775</v>
      </c>
      <c r="G31" s="63">
        <f t="shared" si="75"/>
        <v>37.044333500144347</v>
      </c>
      <c r="H31" s="63">
        <f t="shared" si="75"/>
        <v>37.597210859424194</v>
      </c>
      <c r="I31" s="63">
        <f t="shared" si="75"/>
        <v>41.531586781525114</v>
      </c>
      <c r="J31" s="63">
        <f t="shared" si="75"/>
        <v>43.27725822472911</v>
      </c>
      <c r="K31" s="63">
        <f t="shared" si="75"/>
        <v>33.118683980897316</v>
      </c>
      <c r="L31" s="63">
        <f t="shared" si="75"/>
        <v>29.377425400544578</v>
      </c>
      <c r="M31" s="63">
        <f t="shared" si="75"/>
        <v>30.083907421457081</v>
      </c>
      <c r="N31" s="63">
        <f t="shared" si="75"/>
        <v>28.755459209754125</v>
      </c>
      <c r="O31" s="63">
        <f t="shared" si="75"/>
        <v>32.33222991272946</v>
      </c>
      <c r="P31" s="63">
        <f t="shared" si="75"/>
        <v>31.0024154589372</v>
      </c>
      <c r="Q31" s="63">
        <f t="shared" si="75"/>
        <v>29.457740078764015</v>
      </c>
      <c r="R31" s="63">
        <f t="shared" si="75"/>
        <v>27.48936170212766</v>
      </c>
      <c r="S31" s="63">
        <f t="shared" si="75"/>
        <v>28.825861543153401</v>
      </c>
      <c r="T31" s="63">
        <f t="shared" si="75"/>
        <v>32.044063647490823</v>
      </c>
      <c r="U31" s="63">
        <f t="shared" si="75"/>
        <v>32.546718535448335</v>
      </c>
      <c r="V31" s="63">
        <f t="shared" si="75"/>
        <v>31.583450221094701</v>
      </c>
      <c r="W31" s="63">
        <f t="shared" si="75"/>
        <v>47.846510717169053</v>
      </c>
      <c r="X31" s="63">
        <f t="shared" si="75"/>
        <v>44.471195325007493</v>
      </c>
      <c r="Y31" s="63">
        <f t="shared" si="75"/>
        <v>41.169779568322824</v>
      </c>
      <c r="Z31" s="63">
        <f t="shared" si="75"/>
        <v>41.648519508978083</v>
      </c>
      <c r="AA31" s="63">
        <f t="shared" si="75"/>
        <v>48.245089070447584</v>
      </c>
      <c r="AB31" s="63">
        <f t="shared" si="75"/>
        <v>47.963118762618819</v>
      </c>
      <c r="AC31" s="63">
        <f t="shared" si="75"/>
        <v>45.550594012490649</v>
      </c>
      <c r="AD31" s="63">
        <f t="shared" si="75"/>
        <v>68.203633648759464</v>
      </c>
      <c r="AE31" s="63">
        <f t="shared" si="75"/>
        <v>55.895326885582335</v>
      </c>
      <c r="AF31" s="63">
        <f t="shared" si="75"/>
        <v>57.751593014918519</v>
      </c>
      <c r="AG31" s="63">
        <f t="shared" si="67"/>
        <v>57.243588271851408</v>
      </c>
      <c r="AH31" s="63">
        <f t="shared" si="64"/>
        <v>59.075383096550652</v>
      </c>
      <c r="AI31" s="63">
        <f t="shared" si="64"/>
        <v>60.965795355640275</v>
      </c>
      <c r="AJ31" s="63">
        <f t="shared" si="64"/>
        <v>62.916700807020767</v>
      </c>
      <c r="AK31" s="63">
        <f t="shared" si="64"/>
        <v>64.930035232845427</v>
      </c>
      <c r="AL31" s="63">
        <f t="shared" si="64"/>
        <v>67.007796360296481</v>
      </c>
      <c r="AM31" s="63">
        <f t="shared" si="64"/>
        <v>69.152045843825974</v>
      </c>
      <c r="AN31" s="63">
        <f t="shared" si="64"/>
        <v>71.364911310828404</v>
      </c>
      <c r="AO31" s="63">
        <f t="shared" si="64"/>
        <v>73.648588472774918</v>
      </c>
      <c r="AP31" s="63">
        <f t="shared" si="64"/>
        <v>76.005343303903715</v>
      </c>
      <c r="AQ31" s="63">
        <f t="shared" si="64"/>
        <v>78.437514289628638</v>
      </c>
      <c r="AR31" s="63">
        <f t="shared" si="64"/>
        <v>80.947514746896758</v>
      </c>
      <c r="AS31" s="63">
        <f t="shared" si="64"/>
        <v>83.537835218797454</v>
      </c>
      <c r="AT31" s="63">
        <f t="shared" si="64"/>
        <v>86.211045945798972</v>
      </c>
      <c r="AU31" s="63">
        <f t="shared" si="64"/>
        <v>88.969799416064546</v>
      </c>
      <c r="AV31" s="63">
        <f t="shared" si="64"/>
        <v>91.816832997378611</v>
      </c>
      <c r="AW31" s="63">
        <f t="shared" si="64"/>
        <v>94.754971653294731</v>
      </c>
      <c r="AX31" s="63">
        <f t="shared" si="64"/>
        <v>97.787130746200162</v>
      </c>
      <c r="AY31" s="63">
        <f t="shared" si="64"/>
        <v>100.91631893007857</v>
      </c>
      <c r="AZ31" s="63">
        <f t="shared" si="64"/>
        <v>104.14564113584109</v>
      </c>
      <c r="BA31" s="63">
        <f t="shared" si="64"/>
        <v>107.47830165218801</v>
      </c>
      <c r="BB31" s="63">
        <f t="shared" si="64"/>
        <v>110.91760730505803</v>
      </c>
      <c r="BC31" s="63">
        <f t="shared" si="64"/>
        <v>114.46697073881988</v>
      </c>
      <c r="BD31" s="63">
        <f t="shared" si="64"/>
        <v>118.12991380246213</v>
      </c>
      <c r="BE31" s="63">
        <f t="shared" si="64"/>
        <v>121.91007104414092</v>
      </c>
      <c r="BF31" s="63">
        <f t="shared" si="64"/>
        <v>125.81119331755343</v>
      </c>
      <c r="BG31" s="63">
        <f t="shared" si="64"/>
        <v>129.83715150371515</v>
      </c>
      <c r="BH31" s="63">
        <f t="shared" si="64"/>
        <v>133.99194035183405</v>
      </c>
      <c r="BI31" s="63">
        <f t="shared" si="64"/>
        <v>138.27968244309275</v>
      </c>
      <c r="BJ31" s="63">
        <f t="shared" si="64"/>
        <v>142.70463228127173</v>
      </c>
      <c r="BK31" s="63">
        <f t="shared" si="64"/>
        <v>147.27118051427243</v>
      </c>
      <c r="BL31" s="63">
        <f t="shared" si="64"/>
        <v>151.98385829072916</v>
      </c>
      <c r="BM31" s="63">
        <f t="shared" ref="BM31:DJ31" si="76">BM110</f>
        <v>156.84734175603251</v>
      </c>
      <c r="BN31" s="63">
        <f t="shared" si="76"/>
        <v>161.86645669222554</v>
      </c>
      <c r="BO31" s="63">
        <f t="shared" si="76"/>
        <v>167.04618330637678</v>
      </c>
      <c r="BP31" s="63">
        <f t="shared" si="76"/>
        <v>172.39166117218085</v>
      </c>
      <c r="BQ31" s="63">
        <f t="shared" si="76"/>
        <v>177.90819432969064</v>
      </c>
      <c r="BR31" s="63">
        <f t="shared" si="76"/>
        <v>183.60125654824074</v>
      </c>
      <c r="BS31" s="63">
        <f t="shared" si="76"/>
        <v>189.47649675778445</v>
      </c>
      <c r="BT31" s="63">
        <f t="shared" si="76"/>
        <v>195.53974465403354</v>
      </c>
      <c r="BU31" s="63">
        <f t="shared" si="76"/>
        <v>201.79701648296262</v>
      </c>
      <c r="BV31" s="63">
        <f t="shared" si="76"/>
        <v>208.25452101041742</v>
      </c>
      <c r="BW31" s="63">
        <f t="shared" si="76"/>
        <v>214.91866568275077</v>
      </c>
      <c r="BX31" s="63">
        <f t="shared" si="76"/>
        <v>221.79606298459879</v>
      </c>
      <c r="BY31" s="63">
        <f t="shared" si="76"/>
        <v>228.89353700010597</v>
      </c>
      <c r="BZ31" s="63">
        <f t="shared" si="76"/>
        <v>236.21813018410936</v>
      </c>
      <c r="CA31" s="63">
        <f t="shared" si="76"/>
        <v>243.77711035000087</v>
      </c>
      <c r="CB31" s="63">
        <f t="shared" si="76"/>
        <v>251.57797788120089</v>
      </c>
      <c r="CC31" s="63">
        <f t="shared" si="76"/>
        <v>259.62847317339936</v>
      </c>
      <c r="CD31" s="63">
        <f t="shared" si="76"/>
        <v>267.93658431494816</v>
      </c>
      <c r="CE31" s="63">
        <f t="shared" si="76"/>
        <v>276.51055501302653</v>
      </c>
      <c r="CF31" s="63">
        <f t="shared" si="76"/>
        <v>285.35889277344342</v>
      </c>
      <c r="CG31" s="63">
        <f t="shared" si="76"/>
        <v>294.4903773421936</v>
      </c>
      <c r="CH31" s="63">
        <f t="shared" si="76"/>
        <v>303.91406941714382</v>
      </c>
      <c r="CI31" s="63">
        <f t="shared" si="76"/>
        <v>313.63931963849245</v>
      </c>
      <c r="CJ31" s="63">
        <f t="shared" si="76"/>
        <v>323.67577786692419</v>
      </c>
      <c r="CK31" s="63">
        <f t="shared" si="76"/>
        <v>334.03340275866577</v>
      </c>
      <c r="CL31" s="63">
        <f t="shared" si="76"/>
        <v>344.72247164694306</v>
      </c>
      <c r="CM31" s="63">
        <f t="shared" si="76"/>
        <v>355.75359073964523</v>
      </c>
      <c r="CN31" s="63">
        <f t="shared" si="76"/>
        <v>367.13770564331389</v>
      </c>
      <c r="CO31" s="63">
        <f t="shared" si="76"/>
        <v>378.88611222389994</v>
      </c>
      <c r="CP31" s="63">
        <f t="shared" si="76"/>
        <v>391.01046781506477</v>
      </c>
      <c r="CQ31" s="63">
        <f t="shared" si="76"/>
        <v>403.52280278514684</v>
      </c>
      <c r="CR31" s="63">
        <f t="shared" si="76"/>
        <v>416.43553247427155</v>
      </c>
      <c r="CS31" s="63">
        <f t="shared" si="76"/>
        <v>429.76146951344828</v>
      </c>
      <c r="CT31" s="63">
        <f t="shared" si="76"/>
        <v>443.51383653787866</v>
      </c>
      <c r="CU31" s="63">
        <f t="shared" si="76"/>
        <v>457.70627930709077</v>
      </c>
      <c r="CV31" s="63">
        <f t="shared" si="76"/>
        <v>472.35288024491769</v>
      </c>
      <c r="CW31" s="63">
        <f t="shared" si="76"/>
        <v>487.46817241275505</v>
      </c>
      <c r="CX31" s="63">
        <f t="shared" si="76"/>
        <v>503.06715392996324</v>
      </c>
      <c r="CY31" s="63">
        <f t="shared" si="76"/>
        <v>519.16530285572208</v>
      </c>
      <c r="CZ31" s="63">
        <f t="shared" si="76"/>
        <v>535.77859254710518</v>
      </c>
      <c r="DA31" s="63">
        <f t="shared" si="76"/>
        <v>552.9235075086126</v>
      </c>
      <c r="DB31" s="63">
        <f t="shared" si="76"/>
        <v>570.61705974888821</v>
      </c>
      <c r="DC31" s="63">
        <f t="shared" si="76"/>
        <v>588.8768056608526</v>
      </c>
      <c r="DD31" s="63">
        <f t="shared" si="76"/>
        <v>607.72086344199988</v>
      </c>
      <c r="DE31" s="63">
        <f t="shared" si="76"/>
        <v>627.16793107214392</v>
      </c>
      <c r="DF31" s="63">
        <f t="shared" si="76"/>
        <v>647.23730486645252</v>
      </c>
      <c r="DG31" s="63">
        <f t="shared" si="76"/>
        <v>667.94889862217906</v>
      </c>
      <c r="DH31" s="63">
        <f t="shared" si="76"/>
        <v>689.32326337808877</v>
      </c>
      <c r="DI31" s="63">
        <f t="shared" si="76"/>
        <v>711.38160780618762</v>
      </c>
      <c r="DJ31" s="63">
        <f t="shared" si="76"/>
        <v>734.14581925598566</v>
      </c>
    </row>
    <row r="32" spans="1:115" x14ac:dyDescent="0.2">
      <c r="A32" s="9" t="s">
        <v>58</v>
      </c>
      <c r="B32" s="7" t="str">
        <f t="shared" ref="B32:C32" si="77">B9</f>
        <v>-</v>
      </c>
      <c r="C32" s="14" t="str">
        <f t="shared" si="77"/>
        <v>t/a</v>
      </c>
    </row>
    <row r="33" spans="1:115" x14ac:dyDescent="0.2">
      <c r="A33" s="9" t="s">
        <v>58</v>
      </c>
      <c r="B33" s="7" t="str">
        <f t="shared" ref="B33:C33" si="78">B10</f>
        <v>-</v>
      </c>
      <c r="C33" s="14" t="str">
        <f t="shared" si="78"/>
        <v>t/a</v>
      </c>
    </row>
    <row r="34" spans="1:115" x14ac:dyDescent="0.2">
      <c r="A34" s="9" t="s">
        <v>58</v>
      </c>
      <c r="B34" s="7" t="str">
        <f t="shared" ref="B34:C34" si="79">B11</f>
        <v>-</v>
      </c>
      <c r="C34" s="14" t="str">
        <f t="shared" si="79"/>
        <v>t/a</v>
      </c>
    </row>
    <row r="35" spans="1:115" x14ac:dyDescent="0.2">
      <c r="A35" s="9" t="s">
        <v>58</v>
      </c>
      <c r="B35" s="7" t="str">
        <f t="shared" ref="B35:C35" si="80">B12</f>
        <v>-</v>
      </c>
      <c r="C35" s="14" t="str">
        <f t="shared" si="80"/>
        <v>t/a</v>
      </c>
    </row>
    <row r="36" spans="1:115" x14ac:dyDescent="0.2">
      <c r="A36" s="9" t="s">
        <v>58</v>
      </c>
      <c r="B36" s="7" t="str">
        <f t="shared" ref="B36:C36" si="81">B13</f>
        <v>-</v>
      </c>
      <c r="C36" s="14" t="str">
        <f t="shared" si="81"/>
        <v>t/a</v>
      </c>
    </row>
    <row r="37" spans="1:115" x14ac:dyDescent="0.2">
      <c r="A37" s="9" t="s">
        <v>58</v>
      </c>
      <c r="B37" s="7" t="str">
        <f t="shared" ref="B37:C37" si="82">B14</f>
        <v>-</v>
      </c>
      <c r="C37" s="14" t="str">
        <f t="shared" si="82"/>
        <v>t/a</v>
      </c>
    </row>
    <row r="38" spans="1:115" x14ac:dyDescent="0.2">
      <c r="A38" s="9" t="s">
        <v>58</v>
      </c>
      <c r="B38" s="7" t="str">
        <f t="shared" ref="B38:C38" si="83">B15</f>
        <v>-</v>
      </c>
      <c r="C38" s="14" t="str">
        <f t="shared" si="83"/>
        <v>t/a</v>
      </c>
    </row>
    <row r="39" spans="1:115" x14ac:dyDescent="0.2">
      <c r="A39" s="9" t="s">
        <v>58</v>
      </c>
      <c r="B39" s="7" t="str">
        <f t="shared" ref="B39:C39" si="84">B16</f>
        <v>-</v>
      </c>
      <c r="C39" s="14" t="str">
        <f t="shared" si="84"/>
        <v>t/a</v>
      </c>
    </row>
    <row r="40" spans="1:115" x14ac:dyDescent="0.2">
      <c r="A40" s="9" t="s">
        <v>58</v>
      </c>
      <c r="B40" s="7" t="str">
        <f t="shared" ref="B40:C40" si="85">B17</f>
        <v>-</v>
      </c>
      <c r="C40" s="14" t="str">
        <f t="shared" si="85"/>
        <v>t/a</v>
      </c>
    </row>
    <row r="41" spans="1:115" x14ac:dyDescent="0.2">
      <c r="A41" s="9" t="s">
        <v>58</v>
      </c>
      <c r="B41" s="7" t="str">
        <f t="shared" ref="B41:C41" si="86">B18</f>
        <v>-</v>
      </c>
      <c r="C41" s="14" t="str">
        <f t="shared" si="86"/>
        <v>t/a</v>
      </c>
    </row>
    <row r="42" spans="1:115" x14ac:dyDescent="0.2">
      <c r="A42" s="9" t="s">
        <v>58</v>
      </c>
      <c r="B42" s="7" t="str">
        <f t="shared" ref="B42:C42" si="87">B19</f>
        <v>-</v>
      </c>
      <c r="C42" s="14" t="str">
        <f t="shared" si="87"/>
        <v>t/a</v>
      </c>
    </row>
    <row r="43" spans="1:115" x14ac:dyDescent="0.2">
      <c r="A43" s="9" t="s">
        <v>58</v>
      </c>
      <c r="B43" s="7" t="str">
        <f t="shared" ref="B43:C43" si="88">B20</f>
        <v>-</v>
      </c>
      <c r="C43" s="14" t="str">
        <f t="shared" si="88"/>
        <v>t/a</v>
      </c>
    </row>
    <row r="44" spans="1:115" x14ac:dyDescent="0.2">
      <c r="A44" s="9" t="s">
        <v>58</v>
      </c>
      <c r="B44" s="7" t="str">
        <f t="shared" ref="B44:C44" si="89">B21</f>
        <v>-</v>
      </c>
      <c r="C44" s="14" t="str">
        <f t="shared" si="89"/>
        <v>t/a</v>
      </c>
    </row>
    <row r="45" spans="1:115" s="28" customFormat="1" ht="16" thickBot="1" x14ac:dyDescent="0.25">
      <c r="A45" s="9" t="s">
        <v>58</v>
      </c>
      <c r="B45" s="7" t="str">
        <f t="shared" ref="B45:C45" si="90">B22</f>
        <v>-</v>
      </c>
      <c r="C45" s="14" t="str">
        <f t="shared" si="90"/>
        <v>t/a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395"/>
    </row>
    <row r="46" spans="1:115" s="53" customFormat="1" ht="17" thickTop="1" thickBot="1" x14ac:dyDescent="0.25">
      <c r="A46" s="50"/>
      <c r="B46" s="51" t="s">
        <v>64</v>
      </c>
      <c r="C46" s="52" t="s">
        <v>2</v>
      </c>
      <c r="D46" s="49">
        <f t="shared" ref="D46:AI46" si="91">SUM(D26:D45)</f>
        <v>1688.8799569385981</v>
      </c>
      <c r="E46" s="49">
        <f t="shared" si="91"/>
        <v>1739.0449721300547</v>
      </c>
      <c r="F46" s="49">
        <f t="shared" si="91"/>
        <v>1765.2798319194139</v>
      </c>
      <c r="G46" s="49">
        <f t="shared" si="91"/>
        <v>1796.6501747570005</v>
      </c>
      <c r="H46" s="49">
        <f t="shared" si="91"/>
        <v>1823.4647266820734</v>
      </c>
      <c r="I46" s="49">
        <f t="shared" si="91"/>
        <v>2014.2819589039682</v>
      </c>
      <c r="J46" s="49">
        <f t="shared" si="91"/>
        <v>2098.9470238993617</v>
      </c>
      <c r="K46" s="49">
        <f t="shared" si="91"/>
        <v>1606.2561730735199</v>
      </c>
      <c r="L46" s="49">
        <f t="shared" si="91"/>
        <v>1424.8051319264121</v>
      </c>
      <c r="M46" s="49">
        <f t="shared" si="91"/>
        <v>1459.0695099406682</v>
      </c>
      <c r="N46" s="49">
        <f t="shared" si="91"/>
        <v>1394.6397716730755</v>
      </c>
      <c r="O46" s="49">
        <f t="shared" si="91"/>
        <v>1568.1131507673788</v>
      </c>
      <c r="P46" s="49">
        <f t="shared" si="91"/>
        <v>1503.6171497584539</v>
      </c>
      <c r="Q46" s="49">
        <f t="shared" si="91"/>
        <v>1428.7003938200551</v>
      </c>
      <c r="R46" s="49">
        <f t="shared" si="91"/>
        <v>1333.2340425531911</v>
      </c>
      <c r="S46" s="49">
        <f t="shared" si="91"/>
        <v>1398.05428484294</v>
      </c>
      <c r="T46" s="49">
        <f t="shared" si="91"/>
        <v>1554.1370869033053</v>
      </c>
      <c r="U46" s="49">
        <f t="shared" si="91"/>
        <v>1578.515848969244</v>
      </c>
      <c r="V46" s="49">
        <f t="shared" si="91"/>
        <v>1531.7973357230928</v>
      </c>
      <c r="W46" s="49">
        <f t="shared" si="91"/>
        <v>2320.5557697826994</v>
      </c>
      <c r="X46" s="49">
        <f t="shared" si="91"/>
        <v>2156.8529732628635</v>
      </c>
      <c r="Y46" s="49">
        <f t="shared" si="91"/>
        <v>1996.7343090636571</v>
      </c>
      <c r="Z46" s="49">
        <f t="shared" si="91"/>
        <v>2019.9531961854373</v>
      </c>
      <c r="AA46" s="49">
        <f t="shared" si="91"/>
        <v>2339.8868199167077</v>
      </c>
      <c r="AB46" s="49">
        <f t="shared" si="91"/>
        <v>2326.2112599870125</v>
      </c>
      <c r="AC46" s="49">
        <f t="shared" si="91"/>
        <v>2209.2038096057963</v>
      </c>
      <c r="AD46" s="49">
        <f t="shared" si="91"/>
        <v>3307.8762319648345</v>
      </c>
      <c r="AE46" s="49">
        <f t="shared" si="91"/>
        <v>2710.9233539507422</v>
      </c>
      <c r="AF46" s="49">
        <f t="shared" si="91"/>
        <v>2800.9522612235478</v>
      </c>
      <c r="AG46" s="49">
        <f t="shared" si="91"/>
        <v>2776.3140311847933</v>
      </c>
      <c r="AH46" s="49">
        <f t="shared" si="91"/>
        <v>2865.1560801827068</v>
      </c>
      <c r="AI46" s="49">
        <f t="shared" si="91"/>
        <v>2956.8410747485536</v>
      </c>
      <c r="AJ46" s="49">
        <f t="shared" ref="AJ46:BL46" si="92">SUM(AJ26:AJ45)</f>
        <v>3051.4599891405078</v>
      </c>
      <c r="AK46" s="49">
        <f t="shared" si="92"/>
        <v>3149.1067087930037</v>
      </c>
      <c r="AL46" s="49">
        <f t="shared" si="92"/>
        <v>3249.8781234743801</v>
      </c>
      <c r="AM46" s="49">
        <f t="shared" si="92"/>
        <v>3353.8742234255606</v>
      </c>
      <c r="AN46" s="49">
        <f t="shared" si="92"/>
        <v>3461.198198575179</v>
      </c>
      <c r="AO46" s="49">
        <f t="shared" si="92"/>
        <v>3571.9565409295842</v>
      </c>
      <c r="AP46" s="49">
        <f t="shared" si="92"/>
        <v>3686.2591502393316</v>
      </c>
      <c r="AQ46" s="49">
        <f t="shared" si="92"/>
        <v>3804.2194430469904</v>
      </c>
      <c r="AR46" s="49">
        <f t="shared" si="92"/>
        <v>3925.9544652244931</v>
      </c>
      <c r="AS46" s="49">
        <f t="shared" si="92"/>
        <v>4051.5850081116778</v>
      </c>
      <c r="AT46" s="49">
        <f t="shared" si="92"/>
        <v>4181.2357283712518</v>
      </c>
      <c r="AU46" s="49">
        <f t="shared" si="92"/>
        <v>4315.0352716791313</v>
      </c>
      <c r="AV46" s="49">
        <f t="shared" si="92"/>
        <v>4453.1164003728645</v>
      </c>
      <c r="AW46" s="49">
        <f t="shared" si="92"/>
        <v>4595.6161251847961</v>
      </c>
      <c r="AX46" s="49">
        <f t="shared" si="92"/>
        <v>4742.6758411907094</v>
      </c>
      <c r="AY46" s="49">
        <f t="shared" si="92"/>
        <v>4894.4414681088119</v>
      </c>
      <c r="AZ46" s="49">
        <f t="shared" si="92"/>
        <v>5051.0635950882943</v>
      </c>
      <c r="BA46" s="49">
        <f t="shared" si="92"/>
        <v>5212.6976301311188</v>
      </c>
      <c r="BB46" s="49">
        <f t="shared" si="92"/>
        <v>5379.5039542953164</v>
      </c>
      <c r="BC46" s="49">
        <f t="shared" si="92"/>
        <v>5551.648080832766</v>
      </c>
      <c r="BD46" s="49">
        <f t="shared" si="92"/>
        <v>5729.3008194194163</v>
      </c>
      <c r="BE46" s="49">
        <f t="shared" si="92"/>
        <v>5912.6384456408359</v>
      </c>
      <c r="BF46" s="49">
        <f t="shared" si="92"/>
        <v>6101.8428759013423</v>
      </c>
      <c r="BG46" s="49">
        <f t="shared" si="92"/>
        <v>6297.1018479301856</v>
      </c>
      <c r="BH46" s="49">
        <f t="shared" si="92"/>
        <v>6498.6091070639532</v>
      </c>
      <c r="BI46" s="49">
        <f t="shared" si="92"/>
        <v>6706.5645984900002</v>
      </c>
      <c r="BJ46" s="49">
        <f t="shared" si="92"/>
        <v>6921.1746656416799</v>
      </c>
      <c r="BK46" s="49">
        <f t="shared" si="92"/>
        <v>7142.6522549422134</v>
      </c>
      <c r="BL46" s="49">
        <f t="shared" si="92"/>
        <v>7371.2171271003654</v>
      </c>
      <c r="BM46" s="49">
        <f t="shared" ref="BM46:DJ46" si="93">SUM(BM26:BM45)</f>
        <v>7607.0960751675748</v>
      </c>
      <c r="BN46" s="49">
        <f t="shared" si="93"/>
        <v>7850.5231495729395</v>
      </c>
      <c r="BO46" s="49">
        <f t="shared" si="93"/>
        <v>8101.7398903592721</v>
      </c>
      <c r="BP46" s="49">
        <f t="shared" si="93"/>
        <v>8360.99556685077</v>
      </c>
      <c r="BQ46" s="49">
        <f t="shared" si="93"/>
        <v>8628.5474249899944</v>
      </c>
      <c r="BR46" s="49">
        <f t="shared" si="93"/>
        <v>8904.6609425896768</v>
      </c>
      <c r="BS46" s="49">
        <f t="shared" si="93"/>
        <v>9189.6100927525458</v>
      </c>
      <c r="BT46" s="49">
        <f t="shared" si="93"/>
        <v>9483.6776157206277</v>
      </c>
      <c r="BU46" s="49">
        <f t="shared" si="93"/>
        <v>9787.1552994236863</v>
      </c>
      <c r="BV46" s="49">
        <f t="shared" si="93"/>
        <v>10100.344269005245</v>
      </c>
      <c r="BW46" s="49">
        <f t="shared" si="93"/>
        <v>10423.555285613413</v>
      </c>
      <c r="BX46" s="49">
        <f t="shared" si="93"/>
        <v>10757.109054753042</v>
      </c>
      <c r="BY46" s="49">
        <f t="shared" si="93"/>
        <v>11101.336544505142</v>
      </c>
      <c r="BZ46" s="49">
        <f t="shared" si="93"/>
        <v>11456.579313929305</v>
      </c>
      <c r="CA46" s="49">
        <f t="shared" si="93"/>
        <v>11823.189851975045</v>
      </c>
      <c r="CB46" s="49">
        <f t="shared" si="93"/>
        <v>12201.531927238242</v>
      </c>
      <c r="CC46" s="49">
        <f t="shared" si="93"/>
        <v>12591.98094890987</v>
      </c>
      <c r="CD46" s="49">
        <f t="shared" si="93"/>
        <v>12994.924339274983</v>
      </c>
      <c r="CE46" s="49">
        <f t="shared" si="93"/>
        <v>13410.761918131786</v>
      </c>
      <c r="CF46" s="49">
        <f t="shared" si="93"/>
        <v>13839.906299512002</v>
      </c>
      <c r="CG46" s="49">
        <f t="shared" si="93"/>
        <v>14282.783301096386</v>
      </c>
      <c r="CH46" s="49">
        <f t="shared" si="93"/>
        <v>14739.832366731473</v>
      </c>
      <c r="CI46" s="49">
        <f t="shared" si="93"/>
        <v>15211.507002466882</v>
      </c>
      <c r="CJ46" s="49">
        <f t="shared" si="93"/>
        <v>15698.27522654582</v>
      </c>
      <c r="CK46" s="49">
        <f t="shared" si="93"/>
        <v>16200.620033795287</v>
      </c>
      <c r="CL46" s="49">
        <f t="shared" si="93"/>
        <v>16719.03987487674</v>
      </c>
      <c r="CM46" s="49">
        <f t="shared" si="93"/>
        <v>17254.049150872794</v>
      </c>
      <c r="CN46" s="49">
        <f t="shared" si="93"/>
        <v>17806.178723700723</v>
      </c>
      <c r="CO46" s="49">
        <f t="shared" si="93"/>
        <v>18375.976442859148</v>
      </c>
      <c r="CP46" s="49">
        <f t="shared" si="93"/>
        <v>18964.007689030637</v>
      </c>
      <c r="CQ46" s="49">
        <f t="shared" si="93"/>
        <v>19570.855935079624</v>
      </c>
      <c r="CR46" s="49">
        <f t="shared" si="93"/>
        <v>20197.123325002169</v>
      </c>
      <c r="CS46" s="49">
        <f t="shared" si="93"/>
        <v>20843.431271402238</v>
      </c>
      <c r="CT46" s="49">
        <f t="shared" si="93"/>
        <v>21510.421072087109</v>
      </c>
      <c r="CU46" s="49">
        <f t="shared" si="93"/>
        <v>22198.754546393902</v>
      </c>
      <c r="CV46" s="49">
        <f t="shared" si="93"/>
        <v>22909.114691878502</v>
      </c>
      <c r="CW46" s="49">
        <f t="shared" si="93"/>
        <v>23642.206362018616</v>
      </c>
      <c r="CX46" s="49">
        <f t="shared" si="93"/>
        <v>24398.756965603214</v>
      </c>
      <c r="CY46" s="49">
        <f t="shared" si="93"/>
        <v>25179.517188502523</v>
      </c>
      <c r="CZ46" s="49">
        <f t="shared" si="93"/>
        <v>25985.261738534595</v>
      </c>
      <c r="DA46" s="49">
        <f t="shared" si="93"/>
        <v>26816.790114167707</v>
      </c>
      <c r="DB46" s="49">
        <f t="shared" si="93"/>
        <v>27674.927397821077</v>
      </c>
      <c r="DC46" s="49">
        <f t="shared" si="93"/>
        <v>28560.525074551351</v>
      </c>
      <c r="DD46" s="49">
        <f t="shared" si="93"/>
        <v>29474.461876936995</v>
      </c>
      <c r="DE46" s="49">
        <f t="shared" si="93"/>
        <v>30417.644656998982</v>
      </c>
      <c r="DF46" s="49">
        <f t="shared" si="93"/>
        <v>31391.009286022952</v>
      </c>
      <c r="DG46" s="49">
        <f t="shared" si="93"/>
        <v>32395.521583175683</v>
      </c>
      <c r="DH46" s="49">
        <f t="shared" si="93"/>
        <v>33432.178273837308</v>
      </c>
      <c r="DI46" s="49">
        <f t="shared" si="93"/>
        <v>34502.007978600101</v>
      </c>
      <c r="DJ46" s="49">
        <f t="shared" si="93"/>
        <v>35606.072233915314</v>
      </c>
      <c r="DK46" s="393"/>
    </row>
    <row r="47" spans="1:115" ht="16" thickTop="1" x14ac:dyDescent="0.2"/>
    <row r="48" spans="1:115" s="45" customFormat="1" ht="58" x14ac:dyDescent="0.2">
      <c r="A48" s="40" t="s">
        <v>59</v>
      </c>
      <c r="B48" s="41" t="e">
        <f ca="1">MID(CELL("Dateiname",$B$2),FIND("]", CELL("Dateiname",$B$2))+1,31)</f>
        <v>#VALUE!</v>
      </c>
      <c r="C48" s="42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s="9" t="s">
        <v>59</v>
      </c>
      <c r="B49" s="33" t="s">
        <v>63</v>
      </c>
      <c r="C49" s="36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0" t="s">
        <v>51</v>
      </c>
      <c r="S49" s="491"/>
    </row>
    <row r="50" spans="1:19" ht="42" x14ac:dyDescent="0.2">
      <c r="A50" s="9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94">D50+10</f>
        <v>2000</v>
      </c>
      <c r="F50" s="15">
        <f t="shared" si="94"/>
        <v>2010</v>
      </c>
      <c r="G50" s="15">
        <f t="shared" si="94"/>
        <v>2020</v>
      </c>
      <c r="H50" s="15">
        <f t="shared" si="94"/>
        <v>2030</v>
      </c>
      <c r="I50" s="15">
        <f t="shared" si="94"/>
        <v>2040</v>
      </c>
      <c r="J50" s="25">
        <f t="shared" si="94"/>
        <v>2050</v>
      </c>
      <c r="K50" s="37">
        <v>1990</v>
      </c>
      <c r="L50" s="15">
        <f t="shared" ref="L50:Q50" si="95">K50+10</f>
        <v>2000</v>
      </c>
      <c r="M50" s="15">
        <f t="shared" si="95"/>
        <v>2010</v>
      </c>
      <c r="N50" s="15">
        <f t="shared" si="95"/>
        <v>2020</v>
      </c>
      <c r="O50" s="15">
        <f t="shared" si="95"/>
        <v>2030</v>
      </c>
      <c r="P50" s="15">
        <f t="shared" si="95"/>
        <v>2040</v>
      </c>
      <c r="Q50" s="25">
        <f t="shared" si="95"/>
        <v>2050</v>
      </c>
      <c r="R50" s="29" t="s">
        <v>60</v>
      </c>
      <c r="S50" s="30" t="s">
        <v>61</v>
      </c>
    </row>
    <row r="51" spans="1:19" x14ac:dyDescent="0.2">
      <c r="A51" s="9" t="s">
        <v>59</v>
      </c>
      <c r="B51" s="7" t="str">
        <f>B26</f>
        <v>Metallurgy</v>
      </c>
      <c r="C51" s="36" t="s">
        <v>63</v>
      </c>
      <c r="D51" s="125">
        <f>'Data Non-Energy-Sector'!J94</f>
        <v>0</v>
      </c>
      <c r="E51" s="122">
        <f>(G51-D51)/(G$50-D$50)*(E$50-D$50)+D51</f>
        <v>1.6666666666666666E-2</v>
      </c>
      <c r="F51" s="122">
        <f>(G51-E51)/(G$50-E$50)*(F$50-E$50)+E51</f>
        <v>3.333333333333334E-2</v>
      </c>
      <c r="G51" s="125">
        <f>'Data Non-Energy-Sector'!I94</f>
        <v>0.05</v>
      </c>
      <c r="H51" s="122">
        <f>(J51-G51)/(J$50-G$50)*(H$50-G$50)+G51</f>
        <v>0.05</v>
      </c>
      <c r="I51" s="122">
        <f>(J51-H51)/(J$50-H$50)*(I$50-H$50)+H51</f>
        <v>0.05</v>
      </c>
      <c r="J51" s="121">
        <f>'Data Non-Energy-Sector'!K94</f>
        <v>0.05</v>
      </c>
      <c r="K51" s="125">
        <f t="shared" ref="K51:K55" si="96">D51</f>
        <v>0</v>
      </c>
      <c r="L51" s="125">
        <f t="shared" ref="L51:L56" si="97">E51</f>
        <v>1.6666666666666666E-2</v>
      </c>
      <c r="M51" s="125">
        <f t="shared" ref="M51:M56" si="98">F51</f>
        <v>3.333333333333334E-2</v>
      </c>
      <c r="N51" s="125">
        <f t="shared" ref="N51:N56" si="99">G51</f>
        <v>0.05</v>
      </c>
      <c r="O51" s="122">
        <f>(Q51-N51)/(Q$50-N$50)*(O$50-N$50)+N51</f>
        <v>0.3</v>
      </c>
      <c r="P51" s="122">
        <f>(Q51-O51)/(Q$50-O$50)*(P$50-O$50)+O51</f>
        <v>0.55000000000000004</v>
      </c>
      <c r="Q51" s="121">
        <f>'Data Non-Energy-Sector'!L94</f>
        <v>0.8</v>
      </c>
      <c r="R51" s="57">
        <f>'Data Non-Energy-Sector'!G94</f>
        <v>30</v>
      </c>
      <c r="S51" s="252">
        <f t="shared" ref="S51:S56" si="100">(AC26/N26)^(1/(AC$25-N$25))-1</f>
        <v>3.1141459756641066E-2</v>
      </c>
    </row>
    <row r="52" spans="1:19" x14ac:dyDescent="0.2">
      <c r="A52" s="9" t="s">
        <v>59</v>
      </c>
      <c r="B52" s="7" t="str">
        <f t="shared" ref="B52:B70" si="101">B27</f>
        <v>Glass Manufacture</v>
      </c>
      <c r="C52" s="36" t="s">
        <v>63</v>
      </c>
      <c r="D52" s="125">
        <f>'Data Non-Energy-Sector'!J95</f>
        <v>0</v>
      </c>
      <c r="E52" s="122">
        <f t="shared" ref="E52:E56" si="102">(G52-D52)/(G$50-D$50)*(E$50-D$50)+D52</f>
        <v>1.6666666666666666E-2</v>
      </c>
      <c r="F52" s="122">
        <f t="shared" ref="F52:F56" si="103">(G52-E52)/(G$50-E$50)*(F$50-E$50)+E52</f>
        <v>3.333333333333334E-2</v>
      </c>
      <c r="G52" s="125">
        <f>'Data Non-Energy-Sector'!I95</f>
        <v>0.05</v>
      </c>
      <c r="H52" s="122">
        <f t="shared" ref="H52:H56" si="104">(J52-G52)/(J$50-G$50)*(H$50-G$50)+G52</f>
        <v>0.05</v>
      </c>
      <c r="I52" s="122">
        <f t="shared" ref="I52:I56" si="105">(J52-H52)/(J$50-H$50)*(I$50-H$50)+H52</f>
        <v>0.05</v>
      </c>
      <c r="J52" s="123">
        <f>'Data Non-Energy-Sector'!K95</f>
        <v>0.05</v>
      </c>
      <c r="K52" s="125">
        <f t="shared" si="96"/>
        <v>0</v>
      </c>
      <c r="L52" s="125">
        <f t="shared" si="97"/>
        <v>1.6666666666666666E-2</v>
      </c>
      <c r="M52" s="125">
        <f t="shared" si="98"/>
        <v>3.333333333333334E-2</v>
      </c>
      <c r="N52" s="125">
        <f t="shared" si="99"/>
        <v>0.05</v>
      </c>
      <c r="O52" s="122">
        <f t="shared" ref="O52:O56" si="106">(Q52-N52)/(Q$50-N$50)*(O$50-N$50)+N52</f>
        <v>0.3</v>
      </c>
      <c r="P52" s="122">
        <f t="shared" ref="P52:P56" si="107">(Q52-O52)/(Q$50-O$50)*(P$50-O$50)+O52</f>
        <v>0.55000000000000004</v>
      </c>
      <c r="Q52" s="123">
        <f>'Data Non-Energy-Sector'!L95</f>
        <v>0.8</v>
      </c>
      <c r="R52" s="57">
        <f>'Data Non-Energy-Sector'!G95</f>
        <v>8</v>
      </c>
      <c r="S52" s="252">
        <f t="shared" si="100"/>
        <v>3.1141459756641066E-2</v>
      </c>
    </row>
    <row r="53" spans="1:19" x14ac:dyDescent="0.2">
      <c r="A53" s="9" t="s">
        <v>59</v>
      </c>
      <c r="B53" s="7" t="str">
        <f t="shared" si="101"/>
        <v>Electronics</v>
      </c>
      <c r="C53" s="36" t="s">
        <v>63</v>
      </c>
      <c r="D53" s="125">
        <f>'Data Non-Energy-Sector'!J96</f>
        <v>0</v>
      </c>
      <c r="E53" s="122">
        <f t="shared" si="102"/>
        <v>1.6666666666666666E-2</v>
      </c>
      <c r="F53" s="122">
        <f t="shared" si="103"/>
        <v>3.333333333333334E-2</v>
      </c>
      <c r="G53" s="125">
        <f>'Data Non-Energy-Sector'!I96</f>
        <v>0.05</v>
      </c>
      <c r="H53" s="122">
        <f t="shared" si="104"/>
        <v>0.05</v>
      </c>
      <c r="I53" s="122">
        <f t="shared" si="105"/>
        <v>0.05</v>
      </c>
      <c r="J53" s="123">
        <f>'Data Non-Energy-Sector'!K96</f>
        <v>0.05</v>
      </c>
      <c r="K53" s="125">
        <f t="shared" si="96"/>
        <v>0</v>
      </c>
      <c r="L53" s="125">
        <f t="shared" si="97"/>
        <v>1.6666666666666666E-2</v>
      </c>
      <c r="M53" s="125">
        <f t="shared" si="98"/>
        <v>3.333333333333334E-2</v>
      </c>
      <c r="N53" s="125">
        <f t="shared" si="99"/>
        <v>0.05</v>
      </c>
      <c r="O53" s="122">
        <f t="shared" si="106"/>
        <v>0.3</v>
      </c>
      <c r="P53" s="122">
        <f t="shared" si="107"/>
        <v>0.55000000000000004</v>
      </c>
      <c r="Q53" s="123">
        <f>'Data Non-Energy-Sector'!L96</f>
        <v>0.8</v>
      </c>
      <c r="R53" s="57">
        <f>'Data Non-Energy-Sector'!G96</f>
        <v>7</v>
      </c>
      <c r="S53" s="252">
        <f t="shared" si="100"/>
        <v>3.1141459756641066E-2</v>
      </c>
    </row>
    <row r="54" spans="1:19" x14ac:dyDescent="0.2">
      <c r="A54" s="9" t="s">
        <v>59</v>
      </c>
      <c r="B54" s="7" t="str">
        <f t="shared" si="101"/>
        <v>Pigments</v>
      </c>
      <c r="C54" s="36" t="s">
        <v>63</v>
      </c>
      <c r="D54" s="125">
        <f>'Data Non-Energy-Sector'!J97</f>
        <v>0</v>
      </c>
      <c r="E54" s="122">
        <f t="shared" si="102"/>
        <v>0</v>
      </c>
      <c r="F54" s="122">
        <f t="shared" si="103"/>
        <v>0</v>
      </c>
      <c r="G54" s="125">
        <f>'Data Non-Energy-Sector'!I97</f>
        <v>0</v>
      </c>
      <c r="H54" s="122">
        <f t="shared" si="104"/>
        <v>0</v>
      </c>
      <c r="I54" s="122">
        <f t="shared" si="105"/>
        <v>0</v>
      </c>
      <c r="J54" s="123">
        <f>'Data Non-Energy-Sector'!K97</f>
        <v>0</v>
      </c>
      <c r="K54" s="125">
        <f t="shared" si="96"/>
        <v>0</v>
      </c>
      <c r="L54" s="125">
        <f t="shared" si="97"/>
        <v>0</v>
      </c>
      <c r="M54" s="125">
        <f t="shared" si="98"/>
        <v>0</v>
      </c>
      <c r="N54" s="125">
        <f t="shared" si="99"/>
        <v>0</v>
      </c>
      <c r="O54" s="122">
        <f t="shared" si="106"/>
        <v>0</v>
      </c>
      <c r="P54" s="122">
        <f t="shared" si="107"/>
        <v>0</v>
      </c>
      <c r="Q54" s="123">
        <f>'Data Non-Energy-Sector'!L97</f>
        <v>0</v>
      </c>
      <c r="R54" s="57">
        <f>'Data Non-Energy-Sector'!G97</f>
        <v>1</v>
      </c>
      <c r="S54" s="252">
        <f t="shared" si="100"/>
        <v>3.1141459756641066E-2</v>
      </c>
    </row>
    <row r="55" spans="1:19" x14ac:dyDescent="0.2">
      <c r="A55" s="9" t="s">
        <v>59</v>
      </c>
      <c r="B55" s="7" t="str">
        <f t="shared" si="101"/>
        <v>Agriculture /Biological Products (Fertiliser)</v>
      </c>
      <c r="C55" s="36" t="s">
        <v>63</v>
      </c>
      <c r="D55" s="125">
        <f>'Data Non-Energy-Sector'!J98</f>
        <v>0</v>
      </c>
      <c r="E55" s="122">
        <f t="shared" si="102"/>
        <v>0</v>
      </c>
      <c r="F55" s="122">
        <f t="shared" si="103"/>
        <v>0</v>
      </c>
      <c r="G55" s="125">
        <f>'Data Non-Energy-Sector'!I98</f>
        <v>0</v>
      </c>
      <c r="H55" s="122">
        <f t="shared" si="104"/>
        <v>0</v>
      </c>
      <c r="I55" s="122">
        <f t="shared" si="105"/>
        <v>0</v>
      </c>
      <c r="J55" s="123">
        <f>'Data Non-Energy-Sector'!K98</f>
        <v>0</v>
      </c>
      <c r="K55" s="125">
        <f t="shared" si="96"/>
        <v>0</v>
      </c>
      <c r="L55" s="125">
        <f t="shared" si="97"/>
        <v>0</v>
      </c>
      <c r="M55" s="125">
        <f t="shared" si="98"/>
        <v>0</v>
      </c>
      <c r="N55" s="125">
        <f t="shared" si="99"/>
        <v>0</v>
      </c>
      <c r="O55" s="122">
        <f t="shared" si="106"/>
        <v>0</v>
      </c>
      <c r="P55" s="122">
        <f t="shared" si="107"/>
        <v>0</v>
      </c>
      <c r="Q55" s="123">
        <f>'Data Non-Energy-Sector'!L98</f>
        <v>0</v>
      </c>
      <c r="R55" s="57">
        <f>'Data Non-Energy-Sector'!G98</f>
        <v>1</v>
      </c>
      <c r="S55" s="252">
        <f t="shared" si="100"/>
        <v>3.1141459756641066E-2</v>
      </c>
    </row>
    <row r="56" spans="1:19" x14ac:dyDescent="0.2">
      <c r="A56" s="9" t="s">
        <v>59</v>
      </c>
      <c r="B56" s="7" t="str">
        <f t="shared" si="101"/>
        <v>Chemical Manufacture</v>
      </c>
      <c r="C56" s="36" t="s">
        <v>63</v>
      </c>
      <c r="D56" s="125">
        <f>'Data Non-Energy-Sector'!J99</f>
        <v>0</v>
      </c>
      <c r="E56" s="122">
        <f t="shared" si="102"/>
        <v>0</v>
      </c>
      <c r="F56" s="122">
        <f t="shared" si="103"/>
        <v>0</v>
      </c>
      <c r="G56" s="125">
        <f>'Data Non-Energy-Sector'!I99</f>
        <v>0</v>
      </c>
      <c r="H56" s="122">
        <f t="shared" si="104"/>
        <v>0</v>
      </c>
      <c r="I56" s="122">
        <f t="shared" si="105"/>
        <v>0</v>
      </c>
      <c r="J56" s="123">
        <f>'Data Non-Energy-Sector'!K99</f>
        <v>0</v>
      </c>
      <c r="K56" s="125">
        <f t="shared" ref="K56" si="108">D56</f>
        <v>0</v>
      </c>
      <c r="L56" s="125">
        <f t="shared" si="97"/>
        <v>0</v>
      </c>
      <c r="M56" s="125">
        <f t="shared" si="98"/>
        <v>0</v>
      </c>
      <c r="N56" s="125">
        <f t="shared" si="99"/>
        <v>0</v>
      </c>
      <c r="O56" s="122">
        <f t="shared" si="106"/>
        <v>0</v>
      </c>
      <c r="P56" s="122">
        <f t="shared" si="107"/>
        <v>0</v>
      </c>
      <c r="Q56" s="123">
        <f>'Data Non-Energy-Sector'!L99</f>
        <v>0</v>
      </c>
      <c r="R56" s="57">
        <f>'Data Non-Energy-Sector'!G99</f>
        <v>2</v>
      </c>
      <c r="S56" s="252">
        <f t="shared" si="100"/>
        <v>3.1141459756641066E-2</v>
      </c>
    </row>
    <row r="57" spans="1:19" x14ac:dyDescent="0.2">
      <c r="A57" s="9" t="s">
        <v>59</v>
      </c>
      <c r="B57" s="7" t="str">
        <f t="shared" si="101"/>
        <v>-</v>
      </c>
      <c r="C57" s="36" t="s">
        <v>63</v>
      </c>
      <c r="D57" s="96"/>
      <c r="E57" s="96"/>
      <c r="F57" s="96"/>
      <c r="G57" s="96"/>
      <c r="H57" s="96"/>
      <c r="I57" s="96"/>
      <c r="J57" s="231"/>
      <c r="K57" s="96"/>
      <c r="L57" s="96"/>
      <c r="M57" s="96"/>
      <c r="N57" s="96"/>
      <c r="O57" s="96"/>
      <c r="P57" s="96"/>
      <c r="Q57" s="231"/>
      <c r="S57" s="232"/>
    </row>
    <row r="58" spans="1:19" x14ac:dyDescent="0.2">
      <c r="A58" s="9" t="s">
        <v>59</v>
      </c>
      <c r="B58" s="7" t="str">
        <f t="shared" si="101"/>
        <v>-</v>
      </c>
      <c r="C58" s="36" t="s">
        <v>63</v>
      </c>
      <c r="D58" s="96"/>
      <c r="E58" s="96"/>
      <c r="F58" s="96"/>
      <c r="G58" s="96"/>
      <c r="H58" s="96"/>
      <c r="I58" s="96"/>
      <c r="J58" s="231"/>
      <c r="K58" s="96"/>
      <c r="L58" s="96"/>
      <c r="M58" s="96"/>
      <c r="N58" s="96"/>
      <c r="O58" s="96"/>
      <c r="P58" s="96"/>
      <c r="Q58" s="231"/>
      <c r="S58" s="232"/>
    </row>
    <row r="59" spans="1:19" x14ac:dyDescent="0.2">
      <c r="A59" s="9" t="s">
        <v>59</v>
      </c>
      <c r="B59" s="7" t="str">
        <f t="shared" si="101"/>
        <v>-</v>
      </c>
      <c r="C59" s="36" t="s">
        <v>63</v>
      </c>
      <c r="D59" s="96"/>
      <c r="E59" s="96"/>
      <c r="F59" s="96"/>
      <c r="G59" s="96"/>
      <c r="H59" s="96"/>
      <c r="I59" s="96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s="9" t="s">
        <v>59</v>
      </c>
      <c r="B60" s="7" t="str">
        <f t="shared" si="101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s="9" t="s">
        <v>59</v>
      </c>
      <c r="B61" s="7" t="str">
        <f t="shared" si="101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s="9" t="s">
        <v>59</v>
      </c>
      <c r="B62" s="7" t="str">
        <f t="shared" si="101"/>
        <v>-</v>
      </c>
      <c r="C62" s="36" t="s">
        <v>63</v>
      </c>
      <c r="D62" s="96"/>
      <c r="E62" s="96"/>
      <c r="F62" s="96"/>
      <c r="G62" s="96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s="9" t="s">
        <v>59</v>
      </c>
      <c r="B63" s="7" t="str">
        <f t="shared" si="101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s="9" t="s">
        <v>59</v>
      </c>
      <c r="B64" s="7" t="str">
        <f t="shared" si="101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s="9" t="s">
        <v>59</v>
      </c>
      <c r="B65" s="7" t="str">
        <f t="shared" si="101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s="9" t="s">
        <v>59</v>
      </c>
      <c r="B66" s="7" t="str">
        <f t="shared" si="101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s="9" t="s">
        <v>59</v>
      </c>
      <c r="B67" s="7" t="str">
        <f t="shared" si="101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s="9" t="s">
        <v>59</v>
      </c>
      <c r="B68" s="7" t="str">
        <f t="shared" si="101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s="9" t="s">
        <v>59</v>
      </c>
      <c r="B69" s="7" t="str">
        <f t="shared" si="101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s="102" customFormat="1" ht="16" thickBot="1" x14ac:dyDescent="0.25">
      <c r="A70" s="99" t="s">
        <v>59</v>
      </c>
      <c r="B70" s="100" t="str">
        <f t="shared" si="101"/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DK70" s="397"/>
    </row>
    <row r="71" spans="1:115" ht="16" thickTop="1" x14ac:dyDescent="0.2">
      <c r="C71" s="36"/>
      <c r="D71" s="96"/>
      <c r="E71" s="493" t="s">
        <v>150</v>
      </c>
      <c r="F71" s="493"/>
      <c r="G71" s="493"/>
      <c r="H71" s="493"/>
      <c r="I71" s="493"/>
      <c r="J71" s="493"/>
      <c r="K71" s="493"/>
      <c r="L71" s="96"/>
      <c r="M71" s="96"/>
      <c r="N71" s="96"/>
      <c r="O71" s="96"/>
      <c r="P71" s="96"/>
      <c r="Q71" s="97"/>
      <c r="S71" s="98"/>
    </row>
    <row r="72" spans="1:115" x14ac:dyDescent="0.2">
      <c r="C72" s="36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115" x14ac:dyDescent="0.2">
      <c r="C73" s="36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115" x14ac:dyDescent="0.2">
      <c r="C74" s="36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O74" s="96"/>
      <c r="P74" s="96"/>
      <c r="Q74" s="97"/>
      <c r="S74" s="98"/>
    </row>
    <row r="77" spans="1:115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64">
        <v>2050</v>
      </c>
      <c r="BM77" s="64">
        <v>2051</v>
      </c>
      <c r="BN77" s="64">
        <v>2052</v>
      </c>
      <c r="BO77" s="64">
        <v>2053</v>
      </c>
      <c r="BP77" s="64">
        <v>2054</v>
      </c>
      <c r="BQ77" s="64">
        <v>2055</v>
      </c>
      <c r="BR77" s="64">
        <v>2056</v>
      </c>
      <c r="BS77" s="64">
        <v>2057</v>
      </c>
      <c r="BT77" s="64">
        <v>2058</v>
      </c>
      <c r="BU77" s="64">
        <v>2059</v>
      </c>
      <c r="BV77" s="64">
        <v>2060</v>
      </c>
      <c r="BW77" s="64">
        <v>2061</v>
      </c>
      <c r="BX77" s="64">
        <v>2062</v>
      </c>
      <c r="BY77" s="64">
        <v>2063</v>
      </c>
      <c r="BZ77" s="64">
        <v>2064</v>
      </c>
      <c r="CA77" s="64">
        <v>2065</v>
      </c>
      <c r="CB77" s="64">
        <v>2066</v>
      </c>
      <c r="CC77" s="64">
        <v>2067</v>
      </c>
      <c r="CD77" s="64">
        <v>2068</v>
      </c>
      <c r="CE77" s="64">
        <v>2069</v>
      </c>
      <c r="CF77" s="64">
        <v>2070</v>
      </c>
      <c r="CG77" s="64">
        <v>2071</v>
      </c>
      <c r="CH77" s="64">
        <v>2072</v>
      </c>
      <c r="CI77" s="64">
        <v>2073</v>
      </c>
      <c r="CJ77" s="64">
        <v>2074</v>
      </c>
      <c r="CK77" s="64">
        <v>2075</v>
      </c>
      <c r="CL77" s="64">
        <v>2076</v>
      </c>
      <c r="CM77" s="64">
        <v>2077</v>
      </c>
      <c r="CN77" s="64">
        <v>2078</v>
      </c>
      <c r="CO77" s="64">
        <v>2079</v>
      </c>
      <c r="CP77" s="64">
        <v>2080</v>
      </c>
      <c r="CQ77" s="64">
        <v>2081</v>
      </c>
      <c r="CR77" s="64">
        <v>2082</v>
      </c>
      <c r="CS77" s="64">
        <v>2083</v>
      </c>
      <c r="CT77" s="64">
        <v>2084</v>
      </c>
      <c r="CU77" s="64">
        <v>2085</v>
      </c>
      <c r="CV77" s="64">
        <v>2086</v>
      </c>
      <c r="CW77" s="64">
        <v>2087</v>
      </c>
      <c r="CX77" s="64">
        <v>2088</v>
      </c>
      <c r="CY77" s="64">
        <v>2089</v>
      </c>
      <c r="CZ77" s="64">
        <v>2090</v>
      </c>
      <c r="DA77" s="64">
        <v>2091</v>
      </c>
      <c r="DB77" s="64">
        <v>2092</v>
      </c>
      <c r="DC77" s="64">
        <v>2093</v>
      </c>
      <c r="DD77" s="64">
        <v>2094</v>
      </c>
      <c r="DE77" s="64">
        <v>2095</v>
      </c>
      <c r="DF77" s="64">
        <v>2096</v>
      </c>
      <c r="DG77" s="64">
        <v>2097</v>
      </c>
      <c r="DH77" s="64">
        <v>2098</v>
      </c>
      <c r="DI77" s="64">
        <v>2099</v>
      </c>
      <c r="DJ77" s="64">
        <v>2100</v>
      </c>
    </row>
    <row r="78" spans="1:115" x14ac:dyDescent="0.2">
      <c r="B78" s="65" t="s">
        <v>87</v>
      </c>
      <c r="C78" s="65" t="s">
        <v>2</v>
      </c>
      <c r="D78" s="66">
        <f>E78/(1+D84)</f>
        <v>1741.113357668658</v>
      </c>
      <c r="E78" s="66">
        <f>F78/(1+E84)</f>
        <v>1792.9693252041045</v>
      </c>
      <c r="F78" s="66">
        <f>G78/(1+F84)</f>
        <v>1820.0155724096292</v>
      </c>
      <c r="G78" s="66">
        <f>H78/(1+G84)</f>
        <v>1852.3561320360075</v>
      </c>
      <c r="H78" s="236">
        <f>'Framework Data'!H35</f>
        <v>1880</v>
      </c>
      <c r="I78" s="236">
        <f>'Framework Data'!I35</f>
        <v>2070</v>
      </c>
      <c r="J78" s="236">
        <f>'Framework Data'!J35</f>
        <v>2150</v>
      </c>
      <c r="K78" s="236">
        <f>'Framework Data'!K35</f>
        <v>1640</v>
      </c>
      <c r="L78" s="236">
        <f>'Framework Data'!L35</f>
        <v>1450</v>
      </c>
      <c r="M78" s="236">
        <f>'Framework Data'!M35</f>
        <v>1480</v>
      </c>
      <c r="N78" s="236">
        <f>'Framework Data'!N35</f>
        <v>1410</v>
      </c>
      <c r="O78" s="236">
        <f>'Framework Data'!O35</f>
        <v>1580</v>
      </c>
      <c r="P78" s="236">
        <f>'Framework Data'!P35</f>
        <v>1510</v>
      </c>
      <c r="Q78" s="236">
        <f>'Framework Data'!Q35</f>
        <v>1430</v>
      </c>
      <c r="R78" s="236">
        <f>'Framework Data'!R35</f>
        <v>1330</v>
      </c>
      <c r="S78" s="236">
        <f>'Framework Data'!S35</f>
        <v>1390</v>
      </c>
      <c r="T78" s="236">
        <f>'Framework Data'!T35</f>
        <v>1540</v>
      </c>
      <c r="U78" s="236">
        <f>'Framework Data'!U35</f>
        <v>1560</v>
      </c>
      <c r="V78" s="236">
        <f>'Framework Data'!V35</f>
        <v>1510</v>
      </c>
      <c r="W78" s="236">
        <f>'Framework Data'!W35</f>
        <v>2280</v>
      </c>
      <c r="X78" s="236">
        <f>'Framework Data'!X35</f>
        <v>2120</v>
      </c>
      <c r="Y78" s="236">
        <f>'Framework Data'!Y35</f>
        <v>1980</v>
      </c>
      <c r="Z78" s="236">
        <f>'Framework Data'!Z35</f>
        <v>2000</v>
      </c>
      <c r="AA78" s="236">
        <f>'Framework Data'!AA35</f>
        <v>2334</v>
      </c>
      <c r="AB78" s="236">
        <f>'Framework Data'!AB35</f>
        <v>2310</v>
      </c>
      <c r="AC78" s="236">
        <f>'Framework Data'!AC35</f>
        <v>2200</v>
      </c>
      <c r="AD78" s="236">
        <f>'Framework Data'!AD35</f>
        <v>3270</v>
      </c>
      <c r="AE78" s="236">
        <f>'Framework Data'!AE35</f>
        <v>2710</v>
      </c>
      <c r="AF78" s="236">
        <f>'Framework Data'!AF35</f>
        <v>2810</v>
      </c>
      <c r="AG78" s="236">
        <f>'Framework Data'!AG35</f>
        <v>2800</v>
      </c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</row>
    <row r="79" spans="1:115" x14ac:dyDescent="0.2">
      <c r="B79" s="65" t="s">
        <v>152</v>
      </c>
      <c r="C79" s="68" t="s">
        <v>89</v>
      </c>
      <c r="D79" s="70">
        <f t="shared" ref="D79:F79" si="109">E79</f>
        <v>0</v>
      </c>
      <c r="E79" s="70">
        <f t="shared" si="109"/>
        <v>0</v>
      </c>
      <c r="F79" s="70">
        <f t="shared" si="109"/>
        <v>0</v>
      </c>
      <c r="G79" s="70">
        <f>H79</f>
        <v>0</v>
      </c>
      <c r="H79" s="240">
        <f>'Framework Data'!D86</f>
        <v>0</v>
      </c>
      <c r="I79" s="70">
        <f t="shared" ref="I79:X79" si="110">($Y$79-$H$79)/($Y$77-$H$77)+H79</f>
        <v>3.2352941176470589E-3</v>
      </c>
      <c r="J79" s="70">
        <f t="shared" si="110"/>
        <v>6.4705882352941177E-3</v>
      </c>
      <c r="K79" s="70">
        <f t="shared" si="110"/>
        <v>9.705882352941177E-3</v>
      </c>
      <c r="L79" s="70">
        <f t="shared" si="110"/>
        <v>1.2941176470588235E-2</v>
      </c>
      <c r="M79" s="70">
        <f t="shared" si="110"/>
        <v>1.6176470588235296E-2</v>
      </c>
      <c r="N79" s="70">
        <f t="shared" si="110"/>
        <v>1.9411764705882354E-2</v>
      </c>
      <c r="O79" s="70">
        <f t="shared" si="110"/>
        <v>2.2647058823529412E-2</v>
      </c>
      <c r="P79" s="70">
        <f t="shared" si="110"/>
        <v>2.5882352941176471E-2</v>
      </c>
      <c r="Q79" s="70">
        <f t="shared" si="110"/>
        <v>2.9117647058823529E-2</v>
      </c>
      <c r="R79" s="70">
        <f t="shared" si="110"/>
        <v>3.2352941176470591E-2</v>
      </c>
      <c r="S79" s="70">
        <f t="shared" si="110"/>
        <v>3.558823529411765E-2</v>
      </c>
      <c r="T79" s="70">
        <f t="shared" si="110"/>
        <v>3.8823529411764708E-2</v>
      </c>
      <c r="U79" s="70">
        <f t="shared" si="110"/>
        <v>4.2058823529411767E-2</v>
      </c>
      <c r="V79" s="70">
        <f t="shared" si="110"/>
        <v>4.5294117647058825E-2</v>
      </c>
      <c r="W79" s="70">
        <f t="shared" si="110"/>
        <v>4.8529411764705883E-2</v>
      </c>
      <c r="X79" s="70">
        <f t="shared" si="110"/>
        <v>5.1764705882352942E-2</v>
      </c>
      <c r="Y79" s="240">
        <f>'Framework Data'!E86</f>
        <v>5.5E-2</v>
      </c>
      <c r="Z79" s="70">
        <f>($AG$79-$Y$79)/($AG$77-$Y$77)+Y79</f>
        <v>5.5E-2</v>
      </c>
      <c r="AA79" s="70">
        <f t="shared" ref="AA79:AF79" si="111">($AG$79-$Y$79)/($AG$77-$Y$77)+Z79</f>
        <v>5.5E-2</v>
      </c>
      <c r="AB79" s="70">
        <f t="shared" si="111"/>
        <v>5.5E-2</v>
      </c>
      <c r="AC79" s="70">
        <f t="shared" si="111"/>
        <v>5.5E-2</v>
      </c>
      <c r="AD79" s="70">
        <f t="shared" si="111"/>
        <v>5.5E-2</v>
      </c>
      <c r="AE79" s="70">
        <f t="shared" si="111"/>
        <v>5.5E-2</v>
      </c>
      <c r="AF79" s="70">
        <f t="shared" si="111"/>
        <v>5.5E-2</v>
      </c>
      <c r="AG79" s="240">
        <f>'Framework Data'!G86</f>
        <v>5.5E-2</v>
      </c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</row>
    <row r="80" spans="1:115" x14ac:dyDescent="0.2">
      <c r="B80" s="65" t="s">
        <v>90</v>
      </c>
      <c r="C80" s="65" t="s">
        <v>2</v>
      </c>
      <c r="D80" s="74">
        <f t="shared" ref="D80:AF80" si="112">D78/(1-D79)</f>
        <v>1741.113357668658</v>
      </c>
      <c r="E80" s="74">
        <f t="shared" si="112"/>
        <v>1792.9693252041045</v>
      </c>
      <c r="F80" s="74">
        <f t="shared" si="112"/>
        <v>1820.0155724096292</v>
      </c>
      <c r="G80" s="74">
        <f t="shared" si="112"/>
        <v>1852.3561320360075</v>
      </c>
      <c r="H80" s="74">
        <f t="shared" si="112"/>
        <v>1880</v>
      </c>
      <c r="I80" s="74">
        <f t="shared" si="112"/>
        <v>2076.7187961050458</v>
      </c>
      <c r="J80" s="74">
        <f t="shared" si="112"/>
        <v>2164.0023682652459</v>
      </c>
      <c r="K80" s="74">
        <f t="shared" si="112"/>
        <v>1656.0736560736561</v>
      </c>
      <c r="L80" s="74">
        <f t="shared" si="112"/>
        <v>1469.010727056019</v>
      </c>
      <c r="M80" s="74">
        <f t="shared" si="112"/>
        <v>1504.3348281016442</v>
      </c>
      <c r="N80" s="74">
        <f t="shared" si="112"/>
        <v>1437.9124175164966</v>
      </c>
      <c r="O80" s="74">
        <f t="shared" si="112"/>
        <v>1616.6114956364731</v>
      </c>
      <c r="P80" s="74">
        <f t="shared" si="112"/>
        <v>1550.1207729468599</v>
      </c>
      <c r="Q80" s="74">
        <f t="shared" si="112"/>
        <v>1472.8870039382007</v>
      </c>
      <c r="R80" s="74">
        <f t="shared" si="112"/>
        <v>1374.4680851063829</v>
      </c>
      <c r="S80" s="74">
        <f t="shared" si="112"/>
        <v>1441.29307715767</v>
      </c>
      <c r="T80" s="74">
        <f t="shared" si="112"/>
        <v>1602.203182374541</v>
      </c>
      <c r="U80" s="74">
        <f t="shared" si="112"/>
        <v>1628.4924777402518</v>
      </c>
      <c r="V80" s="74">
        <f t="shared" si="112"/>
        <v>1581.6389402341342</v>
      </c>
      <c r="W80" s="74">
        <f t="shared" si="112"/>
        <v>2396.29057187017</v>
      </c>
      <c r="X80" s="74">
        <f t="shared" si="112"/>
        <v>2235.7320099255585</v>
      </c>
      <c r="Y80" s="74">
        <f t="shared" si="112"/>
        <v>2095.2380952380954</v>
      </c>
      <c r="Z80" s="74">
        <f t="shared" si="112"/>
        <v>2116.4021164021165</v>
      </c>
      <c r="AA80" s="74">
        <f t="shared" si="112"/>
        <v>2469.8412698412699</v>
      </c>
      <c r="AB80" s="74">
        <f t="shared" si="112"/>
        <v>2444.4444444444448</v>
      </c>
      <c r="AC80" s="74">
        <f t="shared" si="112"/>
        <v>2328.0423280423283</v>
      </c>
      <c r="AD80" s="74">
        <f t="shared" si="112"/>
        <v>3460.3174603174607</v>
      </c>
      <c r="AE80" s="74">
        <f t="shared" si="112"/>
        <v>2867.7248677248681</v>
      </c>
      <c r="AF80" s="74">
        <f t="shared" si="112"/>
        <v>2973.5449735449738</v>
      </c>
      <c r="AG80" s="74">
        <f t="shared" ref="AG80" si="113">AG78/(1-AG79)</f>
        <v>2962.962962962963</v>
      </c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</row>
    <row r="81" spans="2:114" x14ac:dyDescent="0.2">
      <c r="B81" s="65" t="s">
        <v>91</v>
      </c>
      <c r="C81" s="65" t="s">
        <v>2</v>
      </c>
      <c r="D81" s="237">
        <f>'Framework Data'!D36</f>
        <v>0</v>
      </c>
      <c r="E81" s="237">
        <f>'Framework Data'!E36</f>
        <v>0.13945702879038779</v>
      </c>
      <c r="F81" s="237">
        <f>'Framework Data'!F36</f>
        <v>0.13945702879038779</v>
      </c>
      <c r="G81" s="237">
        <f>'Framework Data'!G36</f>
        <v>0.13945702879038779</v>
      </c>
      <c r="H81" s="237">
        <f>'Framework Data'!H36</f>
        <v>0.13945702879038779</v>
      </c>
      <c r="I81" s="237">
        <f>'Framework Data'!I36</f>
        <v>0.13945702879038779</v>
      </c>
      <c r="J81" s="237">
        <f>'Framework Data'!J36</f>
        <v>0.13945702879038779</v>
      </c>
      <c r="K81" s="237">
        <f>'Framework Data'!K36</f>
        <v>0.13945702879038779</v>
      </c>
      <c r="L81" s="237">
        <f>'Framework Data'!L36</f>
        <v>0.13945702879038779</v>
      </c>
      <c r="M81" s="237">
        <f>'Framework Data'!M36</f>
        <v>0.13945702879038779</v>
      </c>
      <c r="N81" s="237">
        <f>'Framework Data'!N36</f>
        <v>0.13945702879038779</v>
      </c>
      <c r="O81" s="237">
        <f>'Framework Data'!O36</f>
        <v>0</v>
      </c>
      <c r="P81" s="237">
        <f>'Framework Data'!P36</f>
        <v>0</v>
      </c>
      <c r="Q81" s="237">
        <f>'Framework Data'!Q36</f>
        <v>0</v>
      </c>
      <c r="R81" s="237">
        <f>'Framework Data'!R36</f>
        <v>0</v>
      </c>
      <c r="S81" s="237">
        <f>'Framework Data'!S36</f>
        <v>0</v>
      </c>
      <c r="T81" s="237">
        <f>'Framework Data'!T36</f>
        <v>0</v>
      </c>
      <c r="U81" s="237">
        <f>'Framework Data'!U36</f>
        <v>1.1565509678353829</v>
      </c>
      <c r="V81" s="237">
        <f>'Framework Data'!V36</f>
        <v>2.4664291793993058</v>
      </c>
      <c r="W81" s="237">
        <f>'Framework Data'!W36</f>
        <v>3.9650360117173729</v>
      </c>
      <c r="X81" s="237">
        <f>'Framework Data'!X36</f>
        <v>12.17224367518399</v>
      </c>
      <c r="Y81" s="237">
        <f>'Framework Data'!Y36</f>
        <v>36.749116821954487</v>
      </c>
      <c r="Z81" s="237">
        <f>'Framework Data'!Z36</f>
        <v>33.976140953212727</v>
      </c>
      <c r="AA81" s="237">
        <f>'Framework Data'!AA36</f>
        <v>57.586816318890861</v>
      </c>
      <c r="AB81" s="237">
        <f>'Framework Data'!AB36</f>
        <v>46.288506313503873</v>
      </c>
      <c r="AC81" s="237">
        <f>'Framework Data'!AC36</f>
        <v>50.512627417795848</v>
      </c>
      <c r="AD81" s="237">
        <f>'Framework Data'!AD36</f>
        <v>50.135777879487293</v>
      </c>
      <c r="AE81" s="237">
        <f>'Framework Data'!AE36</f>
        <v>72.958523445751112</v>
      </c>
      <c r="AF81" s="237">
        <f>'Framework Data'!AF36</f>
        <v>85.965322799048039</v>
      </c>
      <c r="AG81" s="237">
        <f>'Framework Data'!AG36</f>
        <v>100.78354937039281</v>
      </c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</row>
    <row r="82" spans="2:114" x14ac:dyDescent="0.2">
      <c r="B82" s="71" t="s">
        <v>92</v>
      </c>
      <c r="C82" s="65" t="s">
        <v>2</v>
      </c>
      <c r="D82" s="74">
        <f t="shared" ref="D82:AF82" si="114">D80-D81</f>
        <v>1741.113357668658</v>
      </c>
      <c r="E82" s="74">
        <f t="shared" si="114"/>
        <v>1792.8298681753142</v>
      </c>
      <c r="F82" s="74">
        <f t="shared" si="114"/>
        <v>1819.8761153808389</v>
      </c>
      <c r="G82" s="74">
        <f t="shared" si="114"/>
        <v>1852.2166750072172</v>
      </c>
      <c r="H82" s="74">
        <f t="shared" si="114"/>
        <v>1879.8605429712097</v>
      </c>
      <c r="I82" s="74">
        <f t="shared" si="114"/>
        <v>2076.5793390762556</v>
      </c>
      <c r="J82" s="74">
        <f t="shared" si="114"/>
        <v>2163.8629112364556</v>
      </c>
      <c r="K82" s="74">
        <f t="shared" si="114"/>
        <v>1655.9341990448659</v>
      </c>
      <c r="L82" s="74">
        <f t="shared" si="114"/>
        <v>1468.8712700272288</v>
      </c>
      <c r="M82" s="74">
        <f t="shared" si="114"/>
        <v>1504.195371072854</v>
      </c>
      <c r="N82" s="74">
        <f t="shared" si="114"/>
        <v>1437.7729604877063</v>
      </c>
      <c r="O82" s="74">
        <f t="shared" si="114"/>
        <v>1616.6114956364731</v>
      </c>
      <c r="P82" s="74">
        <f t="shared" si="114"/>
        <v>1550.1207729468599</v>
      </c>
      <c r="Q82" s="74">
        <f t="shared" si="114"/>
        <v>1472.8870039382007</v>
      </c>
      <c r="R82" s="74">
        <f t="shared" si="114"/>
        <v>1374.4680851063829</v>
      </c>
      <c r="S82" s="74">
        <f t="shared" si="114"/>
        <v>1441.29307715767</v>
      </c>
      <c r="T82" s="74">
        <f t="shared" si="114"/>
        <v>1602.203182374541</v>
      </c>
      <c r="U82" s="74">
        <f t="shared" si="114"/>
        <v>1627.3359267724165</v>
      </c>
      <c r="V82" s="74">
        <f t="shared" si="114"/>
        <v>1579.172511054735</v>
      </c>
      <c r="W82" s="74">
        <f t="shared" si="114"/>
        <v>2392.3255358584524</v>
      </c>
      <c r="X82" s="74">
        <f t="shared" si="114"/>
        <v>2223.5597662503747</v>
      </c>
      <c r="Y82" s="74">
        <f t="shared" si="114"/>
        <v>2058.488978416141</v>
      </c>
      <c r="Z82" s="74">
        <f t="shared" si="114"/>
        <v>2082.425975448904</v>
      </c>
      <c r="AA82" s="74">
        <f t="shared" si="114"/>
        <v>2412.2544535223792</v>
      </c>
      <c r="AB82" s="74">
        <f t="shared" si="114"/>
        <v>2398.1559381309407</v>
      </c>
      <c r="AC82" s="74">
        <f t="shared" si="114"/>
        <v>2277.5297006245323</v>
      </c>
      <c r="AD82" s="74">
        <f t="shared" si="114"/>
        <v>3410.1816824379734</v>
      </c>
      <c r="AE82" s="74">
        <f t="shared" si="114"/>
        <v>2794.7663442791168</v>
      </c>
      <c r="AF82" s="74">
        <f t="shared" si="114"/>
        <v>2887.5796507459258</v>
      </c>
      <c r="AG82" s="74">
        <f t="shared" ref="AG82" si="115">AG80-AG81</f>
        <v>2862.1794135925702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2:114" x14ac:dyDescent="0.2">
      <c r="B83" s="65" t="s">
        <v>93</v>
      </c>
      <c r="C83" s="65" t="s">
        <v>94</v>
      </c>
      <c r="D83" s="238">
        <f>'Framework Data'!D$57</f>
        <v>50950509069488.367</v>
      </c>
      <c r="E83" s="238">
        <f>'Framework Data'!E$57</f>
        <v>51647194959981.109</v>
      </c>
      <c r="F83" s="238">
        <f>'Framework Data'!F$57</f>
        <v>52470667633217.25</v>
      </c>
      <c r="G83" s="238">
        <f>'Framework Data'!G$57</f>
        <v>53337588714185.781</v>
      </c>
      <c r="H83" s="238">
        <f>'Framework Data'!H$57</f>
        <v>54833948860734.422</v>
      </c>
      <c r="I83" s="238">
        <f>'Framework Data'!I$57</f>
        <v>56562297159824.047</v>
      </c>
      <c r="J83" s="238">
        <f>'Framework Data'!J$57</f>
        <v>58705719130559.383</v>
      </c>
      <c r="K83" s="238">
        <f>'Framework Data'!K$57</f>
        <v>60986320577218.547</v>
      </c>
      <c r="L83" s="238">
        <f>'Framework Data'!L$57</f>
        <v>62501121248218.641</v>
      </c>
      <c r="M83" s="238">
        <f>'Framework Data'!M$57</f>
        <v>64690042408440.953</v>
      </c>
      <c r="N83" s="238">
        <f>'Framework Data'!N$57</f>
        <v>67746249355230.945</v>
      </c>
      <c r="O83" s="238">
        <f>'Framework Data'!O$57</f>
        <v>69316442935601.664</v>
      </c>
      <c r="P83" s="238">
        <f>'Framework Data'!P$57</f>
        <v>71196116657664.938</v>
      </c>
      <c r="Q83" s="238">
        <f>'Framework Data'!Q$57</f>
        <v>73854265756934.125</v>
      </c>
      <c r="R83" s="238">
        <f>'Framework Data'!R$57</f>
        <v>77602966693876.203</v>
      </c>
      <c r="S83" s="238">
        <f>'Framework Data'!S$57</f>
        <v>81143163086806.188</v>
      </c>
      <c r="T83" s="238">
        <f>'Framework Data'!T$57</f>
        <v>85317812651766.359</v>
      </c>
      <c r="U83" s="238">
        <f>'Framework Data'!U$57</f>
        <v>89736479352572.125</v>
      </c>
      <c r="V83" s="238">
        <f>'Framework Data'!V$57</f>
        <v>92137080273009.359</v>
      </c>
      <c r="W83" s="238">
        <f>'Framework Data'!W$57</f>
        <v>91525864324734.672</v>
      </c>
      <c r="X83" s="238">
        <f>'Framework Data'!X$57</f>
        <v>96148429697269.094</v>
      </c>
      <c r="Y83" s="238">
        <f>'Framework Data'!Y$57</f>
        <v>99863601661332.016</v>
      </c>
      <c r="Z83" s="238">
        <f>'Framework Data'!Z$57</f>
        <v>103026668031011.92</v>
      </c>
      <c r="AA83" s="238">
        <f>'Framework Data'!AA$57</f>
        <v>106423356016032.61</v>
      </c>
      <c r="AB83" s="238">
        <f>'Framework Data'!AB$57</f>
        <v>110099865752272.81</v>
      </c>
      <c r="AC83" s="238">
        <f>'Framework Data'!AC$57</f>
        <v>113829052972541.62</v>
      </c>
      <c r="AD83" s="238">
        <f>'Framework Data'!AD$57</f>
        <v>117527206583639.56</v>
      </c>
      <c r="AE83" s="238">
        <f>'Framework Data'!AE$57</f>
        <v>121974483812883.59</v>
      </c>
      <c r="AF83" s="238">
        <f>'Framework Data'!AF$57</f>
        <v>126314862833648.59</v>
      </c>
      <c r="AG83" s="238">
        <f>'Framework Data'!AG$57</f>
        <v>129796846031689.72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2:114" x14ac:dyDescent="0.2">
      <c r="B84" s="65" t="s">
        <v>95</v>
      </c>
      <c r="C84" s="65" t="s">
        <v>96</v>
      </c>
      <c r="D84" s="239">
        <f>'Framework Data'!D$60</f>
        <v>2.9783223077951389E-2</v>
      </c>
      <c r="E84" s="239">
        <f>'Framework Data'!E$60</f>
        <v>1.5084612338499283E-2</v>
      </c>
      <c r="F84" s="239">
        <f>'Framework Data'!F$60</f>
        <v>1.7769386216602782E-2</v>
      </c>
      <c r="G84" s="239">
        <f>'Framework Data'!G$60</f>
        <v>1.4923624828886374E-2</v>
      </c>
      <c r="H84" s="239">
        <f>'Framework Data'!H$60</f>
        <v>2.9467757558579138E-2</v>
      </c>
      <c r="I84" s="239">
        <f>'Framework Data'!I$60</f>
        <v>3.0206666325427279E-2</v>
      </c>
      <c r="J84" s="239">
        <f>'Framework Data'!J$60</f>
        <v>3.430991950901259E-2</v>
      </c>
      <c r="K84" s="239">
        <f>'Framework Data'!K$60</f>
        <v>3.7078027769383223E-2</v>
      </c>
      <c r="L84" s="239">
        <f>'Framework Data'!L$60</f>
        <v>2.5600548765354746E-2</v>
      </c>
      <c r="M84" s="239">
        <f>'Framework Data'!M$60</f>
        <v>3.245240311908091E-2</v>
      </c>
      <c r="N84" s="239">
        <f>'Framework Data'!N$60</f>
        <v>4.4254030559922199E-2</v>
      </c>
      <c r="O84" s="239">
        <f>'Framework Data'!O$60</f>
        <v>1.9530011103147588E-2</v>
      </c>
      <c r="P84" s="239">
        <f>'Framework Data'!P$60</f>
        <v>2.1687816746712229E-2</v>
      </c>
      <c r="Q84" s="239">
        <f>'Framework Data'!Q$60</f>
        <v>2.9502309241424173E-2</v>
      </c>
      <c r="R84" s="239">
        <f>'Framework Data'!R$60</f>
        <v>4.407677887295549E-2</v>
      </c>
      <c r="S84" s="239">
        <f>'Framework Data'!S$60</f>
        <v>3.899393075224182E-2</v>
      </c>
      <c r="T84" s="239">
        <f>'Framework Data'!T$60</f>
        <v>4.367086832887395E-2</v>
      </c>
      <c r="U84" s="239">
        <f>'Framework Data'!U$60</f>
        <v>4.3192451722335365E-2</v>
      </c>
      <c r="V84" s="239">
        <f>'Framework Data'!V$60</f>
        <v>1.8588910842709937E-2</v>
      </c>
      <c r="W84" s="239">
        <f>'Framework Data'!W$60</f>
        <v>-1.6664258267650212E-2</v>
      </c>
      <c r="X84" s="239">
        <f>'Framework Data'!X$60</f>
        <v>4.3103796996963692E-2</v>
      </c>
      <c r="Y84" s="239">
        <f>'Framework Data'!Y$60</f>
        <v>3.1267998172018995E-2</v>
      </c>
      <c r="Z84" s="239">
        <f>'Framework Data'!Z$60</f>
        <v>2.519738704496376E-2</v>
      </c>
      <c r="AA84" s="239">
        <f>'Framework Data'!AA$60</f>
        <v>2.6715070444901984E-2</v>
      </c>
      <c r="AB84" s="239">
        <f>'Framework Data'!AB$60</f>
        <v>2.8742216301226052E-2</v>
      </c>
      <c r="AC84" s="239">
        <f>'Framework Data'!AC$60</f>
        <v>2.9190340656972749E-2</v>
      </c>
      <c r="AD84" s="239">
        <f>'Framework Data'!AD$60</f>
        <v>2.6055721933096406E-2</v>
      </c>
      <c r="AE84" s="239">
        <f>'Framework Data'!AE$60</f>
        <v>3.2813286918142379E-2</v>
      </c>
      <c r="AF84" s="239">
        <f>'Framework Data'!AF$60</f>
        <v>3.0340607444099988E-2</v>
      </c>
      <c r="AG84" s="239">
        <f>'Framework Data'!AG$60</f>
        <v>2.3355581404925944E-2</v>
      </c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</row>
    <row r="85" spans="2:114" x14ac:dyDescent="0.2">
      <c r="B85" s="65" t="s">
        <v>97</v>
      </c>
      <c r="C85" s="65" t="s">
        <v>96</v>
      </c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239">
        <f>'Framework Data'!AG$61</f>
        <v>3.2000000000000001E-2</v>
      </c>
      <c r="AH85" s="239">
        <f>'Framework Data'!AH$61</f>
        <v>3.2000000000000001E-2</v>
      </c>
      <c r="AI85" s="239">
        <f>'Framework Data'!AI$61</f>
        <v>3.2000000000000001E-2</v>
      </c>
      <c r="AJ85" s="239">
        <f>'Framework Data'!AJ$61</f>
        <v>3.2000000000000001E-2</v>
      </c>
      <c r="AK85" s="239">
        <f>'Framework Data'!AK$61</f>
        <v>3.2000000000000001E-2</v>
      </c>
      <c r="AL85" s="239">
        <f>'Framework Data'!AL$61</f>
        <v>3.2000000000000001E-2</v>
      </c>
      <c r="AM85" s="239">
        <f>'Framework Data'!AM$61</f>
        <v>3.2000000000000001E-2</v>
      </c>
      <c r="AN85" s="239">
        <f>'Framework Data'!AN$61</f>
        <v>3.2000000000000001E-2</v>
      </c>
      <c r="AO85" s="239">
        <f>'Framework Data'!AO$61</f>
        <v>3.2000000000000001E-2</v>
      </c>
      <c r="AP85" s="239">
        <f>'Framework Data'!AP$61</f>
        <v>3.2000000000000001E-2</v>
      </c>
      <c r="AQ85" s="239">
        <f>'Framework Data'!AQ$61</f>
        <v>3.2000000000000001E-2</v>
      </c>
      <c r="AR85" s="239">
        <f>'Framework Data'!AR$61</f>
        <v>3.2000000000000001E-2</v>
      </c>
      <c r="AS85" s="239">
        <f>'Framework Data'!AS$61</f>
        <v>3.2000000000000001E-2</v>
      </c>
      <c r="AT85" s="239">
        <f>'Framework Data'!AT$61</f>
        <v>3.2000000000000001E-2</v>
      </c>
      <c r="AU85" s="239">
        <f>'Framework Data'!AU$61</f>
        <v>3.2000000000000001E-2</v>
      </c>
      <c r="AV85" s="239">
        <f>'Framework Data'!AV$61</f>
        <v>3.2000000000000001E-2</v>
      </c>
      <c r="AW85" s="239">
        <f>'Framework Data'!AW$61</f>
        <v>3.2000000000000001E-2</v>
      </c>
      <c r="AX85" s="239">
        <f>'Framework Data'!AX$61</f>
        <v>3.2000000000000001E-2</v>
      </c>
      <c r="AY85" s="239">
        <f>'Framework Data'!AY$61</f>
        <v>3.2000000000000001E-2</v>
      </c>
      <c r="AZ85" s="239">
        <f>'Framework Data'!AZ$61</f>
        <v>3.2000000000000001E-2</v>
      </c>
      <c r="BA85" s="239">
        <f>'Framework Data'!BA$61</f>
        <v>3.2000000000000001E-2</v>
      </c>
      <c r="BB85" s="239">
        <f>'Framework Data'!BB$61</f>
        <v>3.2000000000000001E-2</v>
      </c>
      <c r="BC85" s="239">
        <f>'Framework Data'!BC$61</f>
        <v>3.2000000000000001E-2</v>
      </c>
      <c r="BD85" s="239">
        <f>'Framework Data'!BD$61</f>
        <v>3.2000000000000001E-2</v>
      </c>
      <c r="BE85" s="239">
        <f>'Framework Data'!BE$61</f>
        <v>3.2000000000000001E-2</v>
      </c>
      <c r="BF85" s="239">
        <f>'Framework Data'!BF$61</f>
        <v>3.2000000000000001E-2</v>
      </c>
      <c r="BG85" s="239">
        <f>'Framework Data'!BG$61</f>
        <v>3.2000000000000001E-2</v>
      </c>
      <c r="BH85" s="239">
        <f>'Framework Data'!BH$61</f>
        <v>3.2000000000000001E-2</v>
      </c>
      <c r="BI85" s="239">
        <f>'Framework Data'!BI$61</f>
        <v>3.2000000000000001E-2</v>
      </c>
      <c r="BJ85" s="239">
        <f>'Framework Data'!BJ$61</f>
        <v>3.2000000000000001E-2</v>
      </c>
      <c r="BK85" s="239">
        <f>'Framework Data'!BK$61</f>
        <v>3.2000000000000001E-2</v>
      </c>
      <c r="BL85" s="239">
        <f>'Framework Data'!BL$61</f>
        <v>3.2000000000000001E-2</v>
      </c>
      <c r="BM85" s="239">
        <f>'Framework Data'!BM$61</f>
        <v>3.2000000000000001E-2</v>
      </c>
      <c r="BN85" s="239">
        <f>'Framework Data'!BN$61</f>
        <v>3.2000000000000001E-2</v>
      </c>
      <c r="BO85" s="239">
        <f>'Framework Data'!BO$61</f>
        <v>3.2000000000000001E-2</v>
      </c>
      <c r="BP85" s="239">
        <f>'Framework Data'!BP$61</f>
        <v>3.2000000000000001E-2</v>
      </c>
      <c r="BQ85" s="239">
        <f>'Framework Data'!BQ$61</f>
        <v>3.2000000000000001E-2</v>
      </c>
      <c r="BR85" s="239">
        <f>'Framework Data'!BR$61</f>
        <v>3.2000000000000001E-2</v>
      </c>
      <c r="BS85" s="239">
        <f>'Framework Data'!BS$61</f>
        <v>3.2000000000000001E-2</v>
      </c>
      <c r="BT85" s="239">
        <f>'Framework Data'!BT$61</f>
        <v>3.2000000000000001E-2</v>
      </c>
      <c r="BU85" s="239">
        <f>'Framework Data'!BU$61</f>
        <v>3.2000000000000001E-2</v>
      </c>
      <c r="BV85" s="239">
        <f>'Framework Data'!BV$61</f>
        <v>3.2000000000000001E-2</v>
      </c>
      <c r="BW85" s="239">
        <f>'Framework Data'!BW$61</f>
        <v>3.2000000000000001E-2</v>
      </c>
      <c r="BX85" s="239">
        <f>'Framework Data'!BX$61</f>
        <v>3.2000000000000001E-2</v>
      </c>
      <c r="BY85" s="239">
        <f>'Framework Data'!BY$61</f>
        <v>3.2000000000000001E-2</v>
      </c>
      <c r="BZ85" s="239">
        <f>'Framework Data'!BZ$61</f>
        <v>3.2000000000000001E-2</v>
      </c>
      <c r="CA85" s="239">
        <f>'Framework Data'!CA$61</f>
        <v>3.2000000000000001E-2</v>
      </c>
      <c r="CB85" s="239">
        <f>'Framework Data'!CB$61</f>
        <v>3.2000000000000001E-2</v>
      </c>
      <c r="CC85" s="239">
        <f>'Framework Data'!CC$61</f>
        <v>3.2000000000000001E-2</v>
      </c>
      <c r="CD85" s="239">
        <f>'Framework Data'!CD$61</f>
        <v>3.2000000000000001E-2</v>
      </c>
      <c r="CE85" s="239">
        <f>'Framework Data'!CE$61</f>
        <v>3.2000000000000001E-2</v>
      </c>
      <c r="CF85" s="239">
        <f>'Framework Data'!CF$61</f>
        <v>3.2000000000000001E-2</v>
      </c>
      <c r="CG85" s="239">
        <f>'Framework Data'!CG$61</f>
        <v>3.2000000000000001E-2</v>
      </c>
      <c r="CH85" s="239">
        <f>'Framework Data'!CH$61</f>
        <v>3.2000000000000001E-2</v>
      </c>
      <c r="CI85" s="239">
        <f>'Framework Data'!CI$61</f>
        <v>3.2000000000000001E-2</v>
      </c>
      <c r="CJ85" s="239">
        <f>'Framework Data'!CJ$61</f>
        <v>3.2000000000000001E-2</v>
      </c>
      <c r="CK85" s="239">
        <f>'Framework Data'!CK$61</f>
        <v>3.2000000000000001E-2</v>
      </c>
      <c r="CL85" s="239">
        <f>'Framework Data'!CL$61</f>
        <v>3.2000000000000001E-2</v>
      </c>
      <c r="CM85" s="239">
        <f>'Framework Data'!CM$61</f>
        <v>3.2000000000000001E-2</v>
      </c>
      <c r="CN85" s="239">
        <f>'Framework Data'!CN$61</f>
        <v>3.2000000000000001E-2</v>
      </c>
      <c r="CO85" s="239">
        <f>'Framework Data'!CO$61</f>
        <v>3.2000000000000001E-2</v>
      </c>
      <c r="CP85" s="239">
        <f>'Framework Data'!CP$61</f>
        <v>3.2000000000000001E-2</v>
      </c>
      <c r="CQ85" s="239">
        <f>'Framework Data'!CQ$61</f>
        <v>3.2000000000000001E-2</v>
      </c>
      <c r="CR85" s="239">
        <f>'Framework Data'!CR$61</f>
        <v>3.2000000000000001E-2</v>
      </c>
      <c r="CS85" s="239">
        <f>'Framework Data'!CS$61</f>
        <v>3.2000000000000001E-2</v>
      </c>
      <c r="CT85" s="239">
        <f>'Framework Data'!CT$61</f>
        <v>3.2000000000000001E-2</v>
      </c>
      <c r="CU85" s="239">
        <f>'Framework Data'!CU$61</f>
        <v>3.2000000000000001E-2</v>
      </c>
      <c r="CV85" s="239">
        <f>'Framework Data'!CV$61</f>
        <v>3.2000000000000001E-2</v>
      </c>
      <c r="CW85" s="239">
        <f>'Framework Data'!CW$61</f>
        <v>3.2000000000000001E-2</v>
      </c>
      <c r="CX85" s="239">
        <f>'Framework Data'!CX$61</f>
        <v>3.2000000000000001E-2</v>
      </c>
      <c r="CY85" s="239">
        <f>'Framework Data'!CY$61</f>
        <v>3.2000000000000001E-2</v>
      </c>
      <c r="CZ85" s="239">
        <f>'Framework Data'!CZ$61</f>
        <v>3.2000000000000001E-2</v>
      </c>
      <c r="DA85" s="239">
        <f>'Framework Data'!DA$61</f>
        <v>3.2000000000000001E-2</v>
      </c>
      <c r="DB85" s="239">
        <f>'Framework Data'!DB$61</f>
        <v>3.2000000000000001E-2</v>
      </c>
      <c r="DC85" s="239">
        <f>'Framework Data'!DC$61</f>
        <v>3.2000000000000001E-2</v>
      </c>
      <c r="DD85" s="239">
        <f>'Framework Data'!DD$61</f>
        <v>3.2000000000000001E-2</v>
      </c>
      <c r="DE85" s="239">
        <f>'Framework Data'!DE$61</f>
        <v>3.2000000000000001E-2</v>
      </c>
      <c r="DF85" s="239">
        <f>'Framework Data'!DF$61</f>
        <v>3.2000000000000001E-2</v>
      </c>
      <c r="DG85" s="239">
        <f>'Framework Data'!DG$61</f>
        <v>3.2000000000000001E-2</v>
      </c>
      <c r="DH85" s="239">
        <f>'Framework Data'!DH$61</f>
        <v>3.2000000000000001E-2</v>
      </c>
      <c r="DI85" s="239">
        <f>'Framework Data'!DI$61</f>
        <v>3.2000000000000001E-2</v>
      </c>
      <c r="DJ85" s="239">
        <f>'Framework Data'!DJ$61</f>
        <v>3.2000000000000001E-2</v>
      </c>
    </row>
    <row r="86" spans="2:114" x14ac:dyDescent="0.2">
      <c r="B86" s="65" t="s">
        <v>98</v>
      </c>
      <c r="C86" s="65" t="s">
        <v>96</v>
      </c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239">
        <f>'Framework Data'!AG$62</f>
        <v>3.2000000000000001E-2</v>
      </c>
      <c r="AH86" s="239">
        <f>'Framework Data'!AH$62</f>
        <v>3.2000000000000001E-2</v>
      </c>
      <c r="AI86" s="239">
        <f>'Framework Data'!AI$62</f>
        <v>3.2000000000000001E-2</v>
      </c>
      <c r="AJ86" s="239">
        <f>'Framework Data'!AJ$62</f>
        <v>3.2000000000000001E-2</v>
      </c>
      <c r="AK86" s="239">
        <f>'Framework Data'!AK$62</f>
        <v>3.2000000000000001E-2</v>
      </c>
      <c r="AL86" s="239">
        <f>'Framework Data'!AL$62</f>
        <v>3.2000000000000001E-2</v>
      </c>
      <c r="AM86" s="239">
        <f>'Framework Data'!AM$62</f>
        <v>3.2000000000000001E-2</v>
      </c>
      <c r="AN86" s="239">
        <f>'Framework Data'!AN$62</f>
        <v>3.2000000000000001E-2</v>
      </c>
      <c r="AO86" s="239">
        <f>'Framework Data'!AO$62</f>
        <v>3.2000000000000001E-2</v>
      </c>
      <c r="AP86" s="239">
        <f>'Framework Data'!AP$62</f>
        <v>3.2000000000000001E-2</v>
      </c>
      <c r="AQ86" s="239">
        <f>'Framework Data'!AQ$62</f>
        <v>3.2000000000000001E-2</v>
      </c>
      <c r="AR86" s="239">
        <f>'Framework Data'!AR$62</f>
        <v>3.2000000000000001E-2</v>
      </c>
      <c r="AS86" s="239">
        <f>'Framework Data'!AS$62</f>
        <v>3.2000000000000001E-2</v>
      </c>
      <c r="AT86" s="239">
        <f>'Framework Data'!AT$62</f>
        <v>3.2000000000000001E-2</v>
      </c>
      <c r="AU86" s="239">
        <f>'Framework Data'!AU$62</f>
        <v>3.2000000000000001E-2</v>
      </c>
      <c r="AV86" s="239">
        <f>'Framework Data'!AV$62</f>
        <v>3.2000000000000001E-2</v>
      </c>
      <c r="AW86" s="239">
        <f>'Framework Data'!AW$62</f>
        <v>3.2000000000000001E-2</v>
      </c>
      <c r="AX86" s="239">
        <f>'Framework Data'!AX$62</f>
        <v>3.2000000000000001E-2</v>
      </c>
      <c r="AY86" s="239">
        <f>'Framework Data'!AY$62</f>
        <v>3.2000000000000001E-2</v>
      </c>
      <c r="AZ86" s="239">
        <f>'Framework Data'!AZ$62</f>
        <v>3.2000000000000001E-2</v>
      </c>
      <c r="BA86" s="239">
        <f>'Framework Data'!BA$62</f>
        <v>3.2000000000000001E-2</v>
      </c>
      <c r="BB86" s="239">
        <f>'Framework Data'!BB$62</f>
        <v>3.2000000000000001E-2</v>
      </c>
      <c r="BC86" s="239">
        <f>'Framework Data'!BC$62</f>
        <v>3.2000000000000001E-2</v>
      </c>
      <c r="BD86" s="239">
        <f>'Framework Data'!BD$62</f>
        <v>3.2000000000000001E-2</v>
      </c>
      <c r="BE86" s="239">
        <f>'Framework Data'!BE$62</f>
        <v>3.2000000000000001E-2</v>
      </c>
      <c r="BF86" s="239">
        <f>'Framework Data'!BF$62</f>
        <v>3.2000000000000001E-2</v>
      </c>
      <c r="BG86" s="239">
        <f>'Framework Data'!BG$62</f>
        <v>3.2000000000000001E-2</v>
      </c>
      <c r="BH86" s="239">
        <f>'Framework Data'!BH$62</f>
        <v>3.2000000000000001E-2</v>
      </c>
      <c r="BI86" s="239">
        <f>'Framework Data'!BI$62</f>
        <v>3.2000000000000001E-2</v>
      </c>
      <c r="BJ86" s="239">
        <f>'Framework Data'!BJ$62</f>
        <v>3.2000000000000001E-2</v>
      </c>
      <c r="BK86" s="239">
        <f>'Framework Data'!BK$62</f>
        <v>3.2000000000000001E-2</v>
      </c>
      <c r="BL86" s="239">
        <f>'Framework Data'!BL$62</f>
        <v>3.2000000000000001E-2</v>
      </c>
      <c r="BM86" s="239">
        <f>'Framework Data'!BM$62</f>
        <v>3.2000000000000001E-2</v>
      </c>
      <c r="BN86" s="239">
        <f>'Framework Data'!BN$62</f>
        <v>3.2000000000000001E-2</v>
      </c>
      <c r="BO86" s="239">
        <f>'Framework Data'!BO$62</f>
        <v>3.2000000000000001E-2</v>
      </c>
      <c r="BP86" s="239">
        <f>'Framework Data'!BP$62</f>
        <v>3.2000000000000001E-2</v>
      </c>
      <c r="BQ86" s="239">
        <f>'Framework Data'!BQ$62</f>
        <v>3.2000000000000001E-2</v>
      </c>
      <c r="BR86" s="239">
        <f>'Framework Data'!BR$62</f>
        <v>3.2000000000000001E-2</v>
      </c>
      <c r="BS86" s="239">
        <f>'Framework Data'!BS$62</f>
        <v>3.2000000000000001E-2</v>
      </c>
      <c r="BT86" s="239">
        <f>'Framework Data'!BT$62</f>
        <v>3.2000000000000001E-2</v>
      </c>
      <c r="BU86" s="239">
        <f>'Framework Data'!BU$62</f>
        <v>3.2000000000000001E-2</v>
      </c>
      <c r="BV86" s="239">
        <f>'Framework Data'!BV$62</f>
        <v>3.2000000000000001E-2</v>
      </c>
      <c r="BW86" s="239">
        <f>'Framework Data'!BW$62</f>
        <v>3.2000000000000001E-2</v>
      </c>
      <c r="BX86" s="239">
        <f>'Framework Data'!BX$62</f>
        <v>3.2000000000000001E-2</v>
      </c>
      <c r="BY86" s="239">
        <f>'Framework Data'!BY$62</f>
        <v>3.2000000000000001E-2</v>
      </c>
      <c r="BZ86" s="239">
        <f>'Framework Data'!BZ$62</f>
        <v>3.2000000000000001E-2</v>
      </c>
      <c r="CA86" s="239">
        <f>'Framework Data'!CA$62</f>
        <v>3.2000000000000001E-2</v>
      </c>
      <c r="CB86" s="239">
        <f>'Framework Data'!CB$62</f>
        <v>3.2000000000000001E-2</v>
      </c>
      <c r="CC86" s="239">
        <f>'Framework Data'!CC$62</f>
        <v>3.2000000000000001E-2</v>
      </c>
      <c r="CD86" s="239">
        <f>'Framework Data'!CD$62</f>
        <v>3.2000000000000001E-2</v>
      </c>
      <c r="CE86" s="239">
        <f>'Framework Data'!CE$62</f>
        <v>3.2000000000000001E-2</v>
      </c>
      <c r="CF86" s="239">
        <f>'Framework Data'!CF$62</f>
        <v>3.2000000000000001E-2</v>
      </c>
      <c r="CG86" s="239">
        <f>'Framework Data'!CG$62</f>
        <v>3.2000000000000001E-2</v>
      </c>
      <c r="CH86" s="239">
        <f>'Framework Data'!CH$62</f>
        <v>3.2000000000000001E-2</v>
      </c>
      <c r="CI86" s="239">
        <f>'Framework Data'!CI$62</f>
        <v>3.2000000000000001E-2</v>
      </c>
      <c r="CJ86" s="239">
        <f>'Framework Data'!CJ$62</f>
        <v>3.2000000000000001E-2</v>
      </c>
      <c r="CK86" s="239">
        <f>'Framework Data'!CK$62</f>
        <v>3.2000000000000001E-2</v>
      </c>
      <c r="CL86" s="239">
        <f>'Framework Data'!CL$62</f>
        <v>3.2000000000000001E-2</v>
      </c>
      <c r="CM86" s="239">
        <f>'Framework Data'!CM$62</f>
        <v>3.2000000000000001E-2</v>
      </c>
      <c r="CN86" s="239">
        <f>'Framework Data'!CN$62</f>
        <v>3.2000000000000001E-2</v>
      </c>
      <c r="CO86" s="239">
        <f>'Framework Data'!CO$62</f>
        <v>3.2000000000000001E-2</v>
      </c>
      <c r="CP86" s="239">
        <f>'Framework Data'!CP$62</f>
        <v>3.2000000000000001E-2</v>
      </c>
      <c r="CQ86" s="239">
        <f>'Framework Data'!CQ$62</f>
        <v>3.2000000000000001E-2</v>
      </c>
      <c r="CR86" s="239">
        <f>'Framework Data'!CR$62</f>
        <v>3.2000000000000001E-2</v>
      </c>
      <c r="CS86" s="239">
        <f>'Framework Data'!CS$62</f>
        <v>3.2000000000000001E-2</v>
      </c>
      <c r="CT86" s="239">
        <f>'Framework Data'!CT$62</f>
        <v>3.2000000000000001E-2</v>
      </c>
      <c r="CU86" s="239">
        <f>'Framework Data'!CU$62</f>
        <v>3.2000000000000001E-2</v>
      </c>
      <c r="CV86" s="239">
        <f>'Framework Data'!CV$62</f>
        <v>3.2000000000000001E-2</v>
      </c>
      <c r="CW86" s="239">
        <f>'Framework Data'!CW$62</f>
        <v>3.2000000000000001E-2</v>
      </c>
      <c r="CX86" s="239">
        <f>'Framework Data'!CX$62</f>
        <v>3.2000000000000001E-2</v>
      </c>
      <c r="CY86" s="239">
        <f>'Framework Data'!CY$62</f>
        <v>3.2000000000000001E-2</v>
      </c>
      <c r="CZ86" s="239">
        <f>'Framework Data'!CZ$62</f>
        <v>3.2000000000000001E-2</v>
      </c>
      <c r="DA86" s="239">
        <f>'Framework Data'!DA$62</f>
        <v>3.2000000000000001E-2</v>
      </c>
      <c r="DB86" s="239">
        <f>'Framework Data'!DB$62</f>
        <v>3.2000000000000001E-2</v>
      </c>
      <c r="DC86" s="239">
        <f>'Framework Data'!DC$62</f>
        <v>3.2000000000000001E-2</v>
      </c>
      <c r="DD86" s="239">
        <f>'Framework Data'!DD$62</f>
        <v>3.2000000000000001E-2</v>
      </c>
      <c r="DE86" s="239">
        <f>'Framework Data'!DE$62</f>
        <v>3.2000000000000001E-2</v>
      </c>
      <c r="DF86" s="239">
        <f>'Framework Data'!DF$62</f>
        <v>3.2000000000000001E-2</v>
      </c>
      <c r="DG86" s="239">
        <f>'Framework Data'!DG$62</f>
        <v>3.2000000000000001E-2</v>
      </c>
      <c r="DH86" s="239">
        <f>'Framework Data'!DH$62</f>
        <v>3.2000000000000001E-2</v>
      </c>
      <c r="DI86" s="239">
        <f>'Framework Data'!DI$62</f>
        <v>3.2000000000000001E-2</v>
      </c>
      <c r="DJ86" s="239">
        <f>'Framework Data'!DJ$62</f>
        <v>3.2000000000000001E-2</v>
      </c>
    </row>
    <row r="87" spans="2:114" x14ac:dyDescent="0.2"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</row>
    <row r="88" spans="2:114" x14ac:dyDescent="0.2">
      <c r="B88" s="64" t="s">
        <v>107</v>
      </c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</row>
    <row r="89" spans="2:114" x14ac:dyDescent="0.2">
      <c r="B89" s="236" t="str">
        <f t="shared" ref="B89:B94" si="116">B3</f>
        <v>Metallurgy</v>
      </c>
      <c r="C89" s="65" t="s">
        <v>96</v>
      </c>
      <c r="D89" s="70">
        <f t="shared" ref="D89:AB89" si="117">E89</f>
        <v>0.4</v>
      </c>
      <c r="E89" s="70">
        <f t="shared" si="117"/>
        <v>0.4</v>
      </c>
      <c r="F89" s="70">
        <f t="shared" si="117"/>
        <v>0.4</v>
      </c>
      <c r="G89" s="70">
        <f t="shared" si="117"/>
        <v>0.4</v>
      </c>
      <c r="H89" s="70">
        <f t="shared" si="117"/>
        <v>0.4</v>
      </c>
      <c r="I89" s="70">
        <f t="shared" si="117"/>
        <v>0.4</v>
      </c>
      <c r="J89" s="70">
        <f t="shared" si="117"/>
        <v>0.4</v>
      </c>
      <c r="K89" s="70">
        <f t="shared" si="117"/>
        <v>0.4</v>
      </c>
      <c r="L89" s="70">
        <f t="shared" si="117"/>
        <v>0.4</v>
      </c>
      <c r="M89" s="70">
        <f t="shared" si="117"/>
        <v>0.4</v>
      </c>
      <c r="N89" s="70">
        <f t="shared" si="117"/>
        <v>0.4</v>
      </c>
      <c r="O89" s="70">
        <f t="shared" si="117"/>
        <v>0.4</v>
      </c>
      <c r="P89" s="70">
        <f t="shared" si="117"/>
        <v>0.4</v>
      </c>
      <c r="Q89" s="70">
        <f t="shared" si="117"/>
        <v>0.4</v>
      </c>
      <c r="R89" s="70">
        <f t="shared" si="117"/>
        <v>0.4</v>
      </c>
      <c r="S89" s="70">
        <f t="shared" si="117"/>
        <v>0.4</v>
      </c>
      <c r="T89" s="70">
        <f t="shared" si="117"/>
        <v>0.4</v>
      </c>
      <c r="U89" s="70">
        <f t="shared" si="117"/>
        <v>0.4</v>
      </c>
      <c r="V89" s="70">
        <f t="shared" si="117"/>
        <v>0.4</v>
      </c>
      <c r="W89" s="70">
        <f t="shared" si="117"/>
        <v>0.4</v>
      </c>
      <c r="X89" s="70">
        <f t="shared" si="117"/>
        <v>0.4</v>
      </c>
      <c r="Y89" s="70">
        <f t="shared" si="117"/>
        <v>0.4</v>
      </c>
      <c r="Z89" s="70">
        <f t="shared" si="117"/>
        <v>0.4</v>
      </c>
      <c r="AA89" s="70">
        <f t="shared" si="117"/>
        <v>0.4</v>
      </c>
      <c r="AB89" s="70">
        <f t="shared" si="117"/>
        <v>0.4</v>
      </c>
      <c r="AC89" s="240">
        <f>'Data Non-Energy-Sector'!E94</f>
        <v>0.4</v>
      </c>
      <c r="AD89" s="70">
        <f t="shared" ref="AD89:AG94" si="118">AC89</f>
        <v>0.4</v>
      </c>
      <c r="AE89" s="70">
        <f t="shared" si="118"/>
        <v>0.4</v>
      </c>
      <c r="AF89" s="70">
        <f t="shared" si="118"/>
        <v>0.4</v>
      </c>
      <c r="AG89" s="70">
        <f t="shared" si="118"/>
        <v>0.4</v>
      </c>
      <c r="AH89" s="65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  <c r="CJ89" s="73"/>
      <c r="CK89" s="73"/>
      <c r="CL89" s="73"/>
      <c r="CM89" s="73"/>
      <c r="CN89" s="73"/>
      <c r="CO89" s="73"/>
      <c r="CP89" s="73"/>
      <c r="CQ89" s="73"/>
      <c r="CR89" s="73"/>
      <c r="CS89" s="73"/>
      <c r="CT89" s="73"/>
      <c r="CU89" s="73"/>
      <c r="CV89" s="73"/>
      <c r="CW89" s="73"/>
      <c r="CX89" s="73"/>
      <c r="CY89" s="73"/>
      <c r="CZ89" s="73"/>
      <c r="DA89" s="73"/>
      <c r="DB89" s="73"/>
      <c r="DC89" s="73"/>
      <c r="DD89" s="73"/>
      <c r="DE89" s="73"/>
      <c r="DF89" s="73"/>
      <c r="DG89" s="73"/>
      <c r="DH89" s="73"/>
      <c r="DI89" s="73"/>
      <c r="DJ89" s="73"/>
    </row>
    <row r="90" spans="2:114" x14ac:dyDescent="0.2">
      <c r="B90" s="236" t="str">
        <f t="shared" si="116"/>
        <v>Glass Manufacture</v>
      </c>
      <c r="C90" s="65" t="s">
        <v>96</v>
      </c>
      <c r="D90" s="70">
        <f t="shared" ref="D90:AB90" si="119">E90</f>
        <v>0.25</v>
      </c>
      <c r="E90" s="70">
        <f t="shared" si="119"/>
        <v>0.25</v>
      </c>
      <c r="F90" s="70">
        <f t="shared" si="119"/>
        <v>0.25</v>
      </c>
      <c r="G90" s="70">
        <f t="shared" si="119"/>
        <v>0.25</v>
      </c>
      <c r="H90" s="70">
        <f t="shared" si="119"/>
        <v>0.25</v>
      </c>
      <c r="I90" s="70">
        <f t="shared" si="119"/>
        <v>0.25</v>
      </c>
      <c r="J90" s="70">
        <f t="shared" si="119"/>
        <v>0.25</v>
      </c>
      <c r="K90" s="70">
        <f t="shared" si="119"/>
        <v>0.25</v>
      </c>
      <c r="L90" s="70">
        <f t="shared" si="119"/>
        <v>0.25</v>
      </c>
      <c r="M90" s="70">
        <f t="shared" si="119"/>
        <v>0.25</v>
      </c>
      <c r="N90" s="70">
        <f t="shared" si="119"/>
        <v>0.25</v>
      </c>
      <c r="O90" s="70">
        <f t="shared" si="119"/>
        <v>0.25</v>
      </c>
      <c r="P90" s="70">
        <f t="shared" si="119"/>
        <v>0.25</v>
      </c>
      <c r="Q90" s="70">
        <f t="shared" si="119"/>
        <v>0.25</v>
      </c>
      <c r="R90" s="70">
        <f t="shared" si="119"/>
        <v>0.25</v>
      </c>
      <c r="S90" s="70">
        <f t="shared" si="119"/>
        <v>0.25</v>
      </c>
      <c r="T90" s="70">
        <f t="shared" si="119"/>
        <v>0.25</v>
      </c>
      <c r="U90" s="70">
        <f t="shared" si="119"/>
        <v>0.25</v>
      </c>
      <c r="V90" s="70">
        <f t="shared" si="119"/>
        <v>0.25</v>
      </c>
      <c r="W90" s="70">
        <f t="shared" si="119"/>
        <v>0.25</v>
      </c>
      <c r="X90" s="70">
        <f t="shared" si="119"/>
        <v>0.25</v>
      </c>
      <c r="Y90" s="70">
        <f t="shared" si="119"/>
        <v>0.25</v>
      </c>
      <c r="Z90" s="70">
        <f t="shared" si="119"/>
        <v>0.25</v>
      </c>
      <c r="AA90" s="70">
        <f t="shared" si="119"/>
        <v>0.25</v>
      </c>
      <c r="AB90" s="70">
        <f t="shared" si="119"/>
        <v>0.25</v>
      </c>
      <c r="AC90" s="240">
        <f>'Data Non-Energy-Sector'!E95</f>
        <v>0.25</v>
      </c>
      <c r="AD90" s="70">
        <f t="shared" si="118"/>
        <v>0.25</v>
      </c>
      <c r="AE90" s="70">
        <f t="shared" si="118"/>
        <v>0.25</v>
      </c>
      <c r="AF90" s="70">
        <f t="shared" si="118"/>
        <v>0.25</v>
      </c>
      <c r="AG90" s="70">
        <f t="shared" si="118"/>
        <v>0.25</v>
      </c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</row>
    <row r="91" spans="2:114" x14ac:dyDescent="0.2">
      <c r="B91" s="236" t="str">
        <f t="shared" si="116"/>
        <v>Electronics</v>
      </c>
      <c r="C91" s="65" t="s">
        <v>96</v>
      </c>
      <c r="D91" s="70">
        <f t="shared" ref="D91:AB91" si="120">E91</f>
        <v>0.1</v>
      </c>
      <c r="E91" s="70">
        <f t="shared" si="120"/>
        <v>0.1</v>
      </c>
      <c r="F91" s="70">
        <f t="shared" si="120"/>
        <v>0.1</v>
      </c>
      <c r="G91" s="70">
        <f t="shared" si="120"/>
        <v>0.1</v>
      </c>
      <c r="H91" s="70">
        <f t="shared" si="120"/>
        <v>0.1</v>
      </c>
      <c r="I91" s="70">
        <f t="shared" si="120"/>
        <v>0.1</v>
      </c>
      <c r="J91" s="70">
        <f t="shared" si="120"/>
        <v>0.1</v>
      </c>
      <c r="K91" s="70">
        <f t="shared" si="120"/>
        <v>0.1</v>
      </c>
      <c r="L91" s="70">
        <f t="shared" si="120"/>
        <v>0.1</v>
      </c>
      <c r="M91" s="70">
        <f t="shared" si="120"/>
        <v>0.1</v>
      </c>
      <c r="N91" s="70">
        <f t="shared" si="120"/>
        <v>0.1</v>
      </c>
      <c r="O91" s="70">
        <f t="shared" si="120"/>
        <v>0.1</v>
      </c>
      <c r="P91" s="70">
        <f t="shared" si="120"/>
        <v>0.1</v>
      </c>
      <c r="Q91" s="70">
        <f t="shared" si="120"/>
        <v>0.1</v>
      </c>
      <c r="R91" s="70">
        <f t="shared" si="120"/>
        <v>0.1</v>
      </c>
      <c r="S91" s="70">
        <f t="shared" si="120"/>
        <v>0.1</v>
      </c>
      <c r="T91" s="70">
        <f t="shared" si="120"/>
        <v>0.1</v>
      </c>
      <c r="U91" s="70">
        <f t="shared" si="120"/>
        <v>0.1</v>
      </c>
      <c r="V91" s="70">
        <f t="shared" si="120"/>
        <v>0.1</v>
      </c>
      <c r="W91" s="70">
        <f t="shared" si="120"/>
        <v>0.1</v>
      </c>
      <c r="X91" s="70">
        <f t="shared" si="120"/>
        <v>0.1</v>
      </c>
      <c r="Y91" s="70">
        <f t="shared" si="120"/>
        <v>0.1</v>
      </c>
      <c r="Z91" s="70">
        <f t="shared" si="120"/>
        <v>0.1</v>
      </c>
      <c r="AA91" s="70">
        <f t="shared" si="120"/>
        <v>0.1</v>
      </c>
      <c r="AB91" s="70">
        <f t="shared" si="120"/>
        <v>0.1</v>
      </c>
      <c r="AC91" s="240">
        <f>'Data Non-Energy-Sector'!E96</f>
        <v>0.1</v>
      </c>
      <c r="AD91" s="70">
        <f t="shared" si="118"/>
        <v>0.1</v>
      </c>
      <c r="AE91" s="70">
        <f t="shared" si="118"/>
        <v>0.1</v>
      </c>
      <c r="AF91" s="70">
        <f t="shared" si="118"/>
        <v>0.1</v>
      </c>
      <c r="AG91" s="70">
        <f t="shared" si="118"/>
        <v>0.1</v>
      </c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</row>
    <row r="92" spans="2:114" x14ac:dyDescent="0.2">
      <c r="B92" s="236" t="str">
        <f t="shared" si="116"/>
        <v>Pigments</v>
      </c>
      <c r="C92" s="65" t="s">
        <v>96</v>
      </c>
      <c r="D92" s="70">
        <f t="shared" ref="D92:AB92" si="121">E92</f>
        <v>0.1</v>
      </c>
      <c r="E92" s="70">
        <f t="shared" si="121"/>
        <v>0.1</v>
      </c>
      <c r="F92" s="70">
        <f t="shared" si="121"/>
        <v>0.1</v>
      </c>
      <c r="G92" s="70">
        <f t="shared" si="121"/>
        <v>0.1</v>
      </c>
      <c r="H92" s="70">
        <f t="shared" si="121"/>
        <v>0.1</v>
      </c>
      <c r="I92" s="70">
        <f t="shared" si="121"/>
        <v>0.1</v>
      </c>
      <c r="J92" s="70">
        <f t="shared" si="121"/>
        <v>0.1</v>
      </c>
      <c r="K92" s="70">
        <f t="shared" si="121"/>
        <v>0.1</v>
      </c>
      <c r="L92" s="70">
        <f t="shared" si="121"/>
        <v>0.1</v>
      </c>
      <c r="M92" s="70">
        <f t="shared" si="121"/>
        <v>0.1</v>
      </c>
      <c r="N92" s="70">
        <f t="shared" si="121"/>
        <v>0.1</v>
      </c>
      <c r="O92" s="70">
        <f t="shared" si="121"/>
        <v>0.1</v>
      </c>
      <c r="P92" s="70">
        <f t="shared" si="121"/>
        <v>0.1</v>
      </c>
      <c r="Q92" s="70">
        <f t="shared" si="121"/>
        <v>0.1</v>
      </c>
      <c r="R92" s="70">
        <f t="shared" si="121"/>
        <v>0.1</v>
      </c>
      <c r="S92" s="70">
        <f t="shared" si="121"/>
        <v>0.1</v>
      </c>
      <c r="T92" s="70">
        <f t="shared" si="121"/>
        <v>0.1</v>
      </c>
      <c r="U92" s="70">
        <f t="shared" si="121"/>
        <v>0.1</v>
      </c>
      <c r="V92" s="70">
        <f t="shared" si="121"/>
        <v>0.1</v>
      </c>
      <c r="W92" s="70">
        <f t="shared" si="121"/>
        <v>0.1</v>
      </c>
      <c r="X92" s="70">
        <f t="shared" si="121"/>
        <v>0.1</v>
      </c>
      <c r="Y92" s="70">
        <f t="shared" si="121"/>
        <v>0.1</v>
      </c>
      <c r="Z92" s="70">
        <f t="shared" si="121"/>
        <v>0.1</v>
      </c>
      <c r="AA92" s="70">
        <f t="shared" si="121"/>
        <v>0.1</v>
      </c>
      <c r="AB92" s="70">
        <f t="shared" si="121"/>
        <v>0.1</v>
      </c>
      <c r="AC92" s="240">
        <f>'Data Non-Energy-Sector'!E97</f>
        <v>0.1</v>
      </c>
      <c r="AD92" s="70">
        <f t="shared" si="118"/>
        <v>0.1</v>
      </c>
      <c r="AE92" s="70">
        <f t="shared" si="118"/>
        <v>0.1</v>
      </c>
      <c r="AF92" s="70">
        <f t="shared" si="118"/>
        <v>0.1</v>
      </c>
      <c r="AG92" s="70">
        <f t="shared" si="118"/>
        <v>0.1</v>
      </c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</row>
    <row r="93" spans="2:114" x14ac:dyDescent="0.2">
      <c r="B93" s="236" t="str">
        <f t="shared" si="116"/>
        <v>Agriculture /Biological Products (Fertiliser)</v>
      </c>
      <c r="C93" s="65" t="s">
        <v>96</v>
      </c>
      <c r="D93" s="70">
        <f t="shared" ref="D93:AB93" si="122">E93</f>
        <v>0.1</v>
      </c>
      <c r="E93" s="70">
        <f t="shared" si="122"/>
        <v>0.1</v>
      </c>
      <c r="F93" s="70">
        <f t="shared" si="122"/>
        <v>0.1</v>
      </c>
      <c r="G93" s="70">
        <f t="shared" si="122"/>
        <v>0.1</v>
      </c>
      <c r="H93" s="70">
        <f t="shared" si="122"/>
        <v>0.1</v>
      </c>
      <c r="I93" s="70">
        <f t="shared" si="122"/>
        <v>0.1</v>
      </c>
      <c r="J93" s="70">
        <f t="shared" si="122"/>
        <v>0.1</v>
      </c>
      <c r="K93" s="70">
        <f t="shared" si="122"/>
        <v>0.1</v>
      </c>
      <c r="L93" s="70">
        <f t="shared" si="122"/>
        <v>0.1</v>
      </c>
      <c r="M93" s="70">
        <f t="shared" si="122"/>
        <v>0.1</v>
      </c>
      <c r="N93" s="70">
        <f t="shared" si="122"/>
        <v>0.1</v>
      </c>
      <c r="O93" s="70">
        <f t="shared" si="122"/>
        <v>0.1</v>
      </c>
      <c r="P93" s="70">
        <f t="shared" si="122"/>
        <v>0.1</v>
      </c>
      <c r="Q93" s="70">
        <f t="shared" si="122"/>
        <v>0.1</v>
      </c>
      <c r="R93" s="70">
        <f t="shared" si="122"/>
        <v>0.1</v>
      </c>
      <c r="S93" s="70">
        <f t="shared" si="122"/>
        <v>0.1</v>
      </c>
      <c r="T93" s="70">
        <f t="shared" si="122"/>
        <v>0.1</v>
      </c>
      <c r="U93" s="70">
        <f t="shared" si="122"/>
        <v>0.1</v>
      </c>
      <c r="V93" s="70">
        <f t="shared" si="122"/>
        <v>0.1</v>
      </c>
      <c r="W93" s="70">
        <f t="shared" si="122"/>
        <v>0.1</v>
      </c>
      <c r="X93" s="70">
        <f t="shared" si="122"/>
        <v>0.1</v>
      </c>
      <c r="Y93" s="70">
        <f t="shared" si="122"/>
        <v>0.1</v>
      </c>
      <c r="Z93" s="70">
        <f t="shared" si="122"/>
        <v>0.1</v>
      </c>
      <c r="AA93" s="70">
        <f t="shared" si="122"/>
        <v>0.1</v>
      </c>
      <c r="AB93" s="70">
        <f t="shared" si="122"/>
        <v>0.1</v>
      </c>
      <c r="AC93" s="240">
        <f>'Data Non-Energy-Sector'!E98</f>
        <v>0.1</v>
      </c>
      <c r="AD93" s="70">
        <f t="shared" si="118"/>
        <v>0.1</v>
      </c>
      <c r="AE93" s="70">
        <f t="shared" si="118"/>
        <v>0.1</v>
      </c>
      <c r="AF93" s="70">
        <f t="shared" si="118"/>
        <v>0.1</v>
      </c>
      <c r="AG93" s="70">
        <f t="shared" si="118"/>
        <v>0.1</v>
      </c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</row>
    <row r="94" spans="2:114" x14ac:dyDescent="0.2">
      <c r="B94" s="236" t="str">
        <f t="shared" si="116"/>
        <v>Chemical Manufacture</v>
      </c>
      <c r="C94" s="65" t="s">
        <v>96</v>
      </c>
      <c r="D94" s="70">
        <f t="shared" ref="D94:AB94" si="123">E94</f>
        <v>0.02</v>
      </c>
      <c r="E94" s="70">
        <f t="shared" si="123"/>
        <v>0.02</v>
      </c>
      <c r="F94" s="70">
        <f t="shared" si="123"/>
        <v>0.02</v>
      </c>
      <c r="G94" s="70">
        <f t="shared" si="123"/>
        <v>0.02</v>
      </c>
      <c r="H94" s="70">
        <f t="shared" si="123"/>
        <v>0.02</v>
      </c>
      <c r="I94" s="70">
        <f t="shared" si="123"/>
        <v>0.02</v>
      </c>
      <c r="J94" s="70">
        <f t="shared" si="123"/>
        <v>0.02</v>
      </c>
      <c r="K94" s="70">
        <f t="shared" si="123"/>
        <v>0.02</v>
      </c>
      <c r="L94" s="70">
        <f t="shared" si="123"/>
        <v>0.02</v>
      </c>
      <c r="M94" s="70">
        <f t="shared" si="123"/>
        <v>0.02</v>
      </c>
      <c r="N94" s="70">
        <f t="shared" si="123"/>
        <v>0.02</v>
      </c>
      <c r="O94" s="70">
        <f t="shared" si="123"/>
        <v>0.02</v>
      </c>
      <c r="P94" s="70">
        <f t="shared" si="123"/>
        <v>0.02</v>
      </c>
      <c r="Q94" s="70">
        <f t="shared" si="123"/>
        <v>0.02</v>
      </c>
      <c r="R94" s="70">
        <f t="shared" si="123"/>
        <v>0.02</v>
      </c>
      <c r="S94" s="70">
        <f t="shared" si="123"/>
        <v>0.02</v>
      </c>
      <c r="T94" s="70">
        <f t="shared" si="123"/>
        <v>0.02</v>
      </c>
      <c r="U94" s="70">
        <f t="shared" si="123"/>
        <v>0.02</v>
      </c>
      <c r="V94" s="70">
        <f t="shared" si="123"/>
        <v>0.02</v>
      </c>
      <c r="W94" s="70">
        <f t="shared" si="123"/>
        <v>0.02</v>
      </c>
      <c r="X94" s="70">
        <f t="shared" si="123"/>
        <v>0.02</v>
      </c>
      <c r="Y94" s="70">
        <f t="shared" si="123"/>
        <v>0.02</v>
      </c>
      <c r="Z94" s="70">
        <f t="shared" si="123"/>
        <v>0.02</v>
      </c>
      <c r="AA94" s="70">
        <f t="shared" si="123"/>
        <v>0.02</v>
      </c>
      <c r="AB94" s="70">
        <f t="shared" si="123"/>
        <v>0.02</v>
      </c>
      <c r="AC94" s="240">
        <f>'Data Non-Energy-Sector'!E99</f>
        <v>0.02</v>
      </c>
      <c r="AD94" s="70">
        <f t="shared" si="118"/>
        <v>0.02</v>
      </c>
      <c r="AE94" s="70">
        <f t="shared" si="118"/>
        <v>0.02</v>
      </c>
      <c r="AF94" s="70">
        <f t="shared" si="118"/>
        <v>0.02</v>
      </c>
      <c r="AG94" s="70">
        <f t="shared" si="118"/>
        <v>0.02</v>
      </c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</row>
    <row r="95" spans="2:114" x14ac:dyDescent="0.2"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</row>
    <row r="96" spans="2:114" x14ac:dyDescent="0.2">
      <c r="B96" s="64" t="s">
        <v>99</v>
      </c>
      <c r="C96" s="65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</row>
    <row r="97" spans="2:114" x14ac:dyDescent="0.2">
      <c r="B97" s="64" t="s">
        <v>57</v>
      </c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</row>
    <row r="98" spans="2:114" x14ac:dyDescent="0.2">
      <c r="B98" s="236" t="str">
        <f>B89</f>
        <v>Metallurgy</v>
      </c>
      <c r="C98" s="65" t="s">
        <v>2</v>
      </c>
      <c r="D98" s="74">
        <f t="shared" ref="D98:AF98" si="124">D$82*D89</f>
        <v>696.44534306746323</v>
      </c>
      <c r="E98" s="74">
        <f t="shared" si="124"/>
        <v>717.13194727012569</v>
      </c>
      <c r="F98" s="74">
        <f t="shared" si="124"/>
        <v>727.95044615233564</v>
      </c>
      <c r="G98" s="74">
        <f t="shared" si="124"/>
        <v>740.88667000288694</v>
      </c>
      <c r="H98" s="74">
        <f t="shared" si="124"/>
        <v>751.94421718848389</v>
      </c>
      <c r="I98" s="74">
        <f t="shared" si="124"/>
        <v>830.63173563050225</v>
      </c>
      <c r="J98" s="74">
        <f t="shared" si="124"/>
        <v>865.54516449458231</v>
      </c>
      <c r="K98" s="74">
        <f t="shared" si="124"/>
        <v>662.37367961794644</v>
      </c>
      <c r="L98" s="74">
        <f t="shared" si="124"/>
        <v>587.54850801089151</v>
      </c>
      <c r="M98" s="74">
        <f t="shared" si="124"/>
        <v>601.67814842914163</v>
      </c>
      <c r="N98" s="74">
        <f t="shared" si="124"/>
        <v>575.10918419508255</v>
      </c>
      <c r="O98" s="74">
        <f t="shared" si="124"/>
        <v>646.64459825458925</v>
      </c>
      <c r="P98" s="74">
        <f t="shared" si="124"/>
        <v>620.04830917874403</v>
      </c>
      <c r="Q98" s="74">
        <f t="shared" si="124"/>
        <v>589.15480157528032</v>
      </c>
      <c r="R98" s="74">
        <f t="shared" si="124"/>
        <v>549.78723404255322</v>
      </c>
      <c r="S98" s="74">
        <f t="shared" si="124"/>
        <v>576.51723086306799</v>
      </c>
      <c r="T98" s="74">
        <f t="shared" si="124"/>
        <v>640.88127294981643</v>
      </c>
      <c r="U98" s="74">
        <f t="shared" si="124"/>
        <v>650.93437070896664</v>
      </c>
      <c r="V98" s="74">
        <f t="shared" si="124"/>
        <v>631.66900442189399</v>
      </c>
      <c r="W98" s="74">
        <f t="shared" si="124"/>
        <v>956.93021434338107</v>
      </c>
      <c r="X98" s="74">
        <f t="shared" si="124"/>
        <v>889.42390650014988</v>
      </c>
      <c r="Y98" s="74">
        <f t="shared" si="124"/>
        <v>823.39559136645642</v>
      </c>
      <c r="Z98" s="74">
        <f t="shared" si="124"/>
        <v>832.9703901795616</v>
      </c>
      <c r="AA98" s="74">
        <f t="shared" si="124"/>
        <v>964.90178140895171</v>
      </c>
      <c r="AB98" s="74">
        <f t="shared" si="124"/>
        <v>959.26237525237639</v>
      </c>
      <c r="AC98" s="74">
        <f t="shared" si="124"/>
        <v>911.01188024981298</v>
      </c>
      <c r="AD98" s="74">
        <f t="shared" si="124"/>
        <v>1364.0726729751896</v>
      </c>
      <c r="AE98" s="74">
        <f t="shared" si="124"/>
        <v>1117.9065377116467</v>
      </c>
      <c r="AF98" s="74">
        <f t="shared" si="124"/>
        <v>1155.0318602983705</v>
      </c>
      <c r="AG98" s="74">
        <f t="shared" ref="AG98" si="125">AG$82*AG89</f>
        <v>1144.8717654370282</v>
      </c>
      <c r="AH98" s="74">
        <f t="shared" ref="AH98:BL98" si="126">AG98*(1+AH$85)</f>
        <v>1181.5076619310132</v>
      </c>
      <c r="AI98" s="74">
        <f t="shared" si="126"/>
        <v>1219.3159071128057</v>
      </c>
      <c r="AJ98" s="74">
        <f t="shared" si="126"/>
        <v>1258.3340161404155</v>
      </c>
      <c r="AK98" s="74">
        <f t="shared" si="126"/>
        <v>1298.6007046569089</v>
      </c>
      <c r="AL98" s="74">
        <f t="shared" si="126"/>
        <v>1340.1559272059301</v>
      </c>
      <c r="AM98" s="74">
        <f t="shared" si="126"/>
        <v>1383.04091687652</v>
      </c>
      <c r="AN98" s="74">
        <f t="shared" si="126"/>
        <v>1427.2982262165688</v>
      </c>
      <c r="AO98" s="74">
        <f t="shared" si="126"/>
        <v>1472.971769455499</v>
      </c>
      <c r="AP98" s="74">
        <f t="shared" si="126"/>
        <v>1520.106866078075</v>
      </c>
      <c r="AQ98" s="74">
        <f t="shared" si="126"/>
        <v>1568.7502857925733</v>
      </c>
      <c r="AR98" s="74">
        <f t="shared" si="126"/>
        <v>1618.9502949379357</v>
      </c>
      <c r="AS98" s="74">
        <f t="shared" si="126"/>
        <v>1670.7567043759498</v>
      </c>
      <c r="AT98" s="74">
        <f t="shared" si="126"/>
        <v>1724.2209189159803</v>
      </c>
      <c r="AU98" s="74">
        <f t="shared" si="126"/>
        <v>1779.3959883212917</v>
      </c>
      <c r="AV98" s="74">
        <f t="shared" si="126"/>
        <v>1836.336659947573</v>
      </c>
      <c r="AW98" s="74">
        <f t="shared" si="126"/>
        <v>1895.0994330658955</v>
      </c>
      <c r="AX98" s="74">
        <f t="shared" si="126"/>
        <v>1955.7426149240041</v>
      </c>
      <c r="AY98" s="74">
        <f t="shared" si="126"/>
        <v>2018.3263786015723</v>
      </c>
      <c r="AZ98" s="74">
        <f t="shared" si="126"/>
        <v>2082.9128227168226</v>
      </c>
      <c r="BA98" s="74">
        <f t="shared" si="126"/>
        <v>2149.5660330437609</v>
      </c>
      <c r="BB98" s="74">
        <f t="shared" si="126"/>
        <v>2218.3521461011615</v>
      </c>
      <c r="BC98" s="74">
        <f t="shared" si="126"/>
        <v>2289.3394147763988</v>
      </c>
      <c r="BD98" s="74">
        <f t="shared" si="126"/>
        <v>2362.5982760492439</v>
      </c>
      <c r="BE98" s="74">
        <f t="shared" si="126"/>
        <v>2438.2014208828195</v>
      </c>
      <c r="BF98" s="74">
        <f t="shared" si="126"/>
        <v>2516.2238663510698</v>
      </c>
      <c r="BG98" s="74">
        <f t="shared" si="126"/>
        <v>2596.743030074304</v>
      </c>
      <c r="BH98" s="74">
        <f t="shared" si="126"/>
        <v>2679.8388070366818</v>
      </c>
      <c r="BI98" s="74">
        <f t="shared" si="126"/>
        <v>2765.5936488618559</v>
      </c>
      <c r="BJ98" s="74">
        <f t="shared" si="126"/>
        <v>2854.0926456254351</v>
      </c>
      <c r="BK98" s="74">
        <f t="shared" si="126"/>
        <v>2945.4236102854493</v>
      </c>
      <c r="BL98" s="74">
        <f t="shared" si="126"/>
        <v>3039.6771658145835</v>
      </c>
      <c r="BM98" s="74">
        <f t="shared" ref="BM98:BM103" si="127">BL98*(1+BM$85)</f>
        <v>3136.9468351206501</v>
      </c>
      <c r="BN98" s="74">
        <f t="shared" ref="BN98:BN103" si="128">BM98*(1+BN$85)</f>
        <v>3237.329133844511</v>
      </c>
      <c r="BO98" s="74">
        <f t="shared" ref="BO98:BO103" si="129">BN98*(1+BO$85)</f>
        <v>3340.9236661275354</v>
      </c>
      <c r="BP98" s="74">
        <f t="shared" ref="BP98:BP103" si="130">BO98*(1+BP$85)</f>
        <v>3447.8332234436166</v>
      </c>
      <c r="BQ98" s="74">
        <f t="shared" ref="BQ98:BQ103" si="131">BP98*(1+BQ$85)</f>
        <v>3558.1638865938125</v>
      </c>
      <c r="BR98" s="74">
        <f t="shared" ref="BR98:BR103" si="132">BQ98*(1+BR$85)</f>
        <v>3672.0251309648147</v>
      </c>
      <c r="BS98" s="74">
        <f t="shared" ref="BS98:BS103" si="133">BR98*(1+BS$85)</f>
        <v>3789.5299351556887</v>
      </c>
      <c r="BT98" s="74">
        <f t="shared" ref="BT98:BT103" si="134">BS98*(1+BT$85)</f>
        <v>3910.794893080671</v>
      </c>
      <c r="BU98" s="74">
        <f t="shared" ref="BU98:BU103" si="135">BT98*(1+BU$85)</f>
        <v>4035.9403296592527</v>
      </c>
      <c r="BV98" s="74">
        <f t="shared" ref="BV98:BV103" si="136">BU98*(1+BV$85)</f>
        <v>4165.0904202083493</v>
      </c>
      <c r="BW98" s="74">
        <f t="shared" ref="BW98:BW103" si="137">BV98*(1+BW$85)</f>
        <v>4298.3733136550163</v>
      </c>
      <c r="BX98" s="74">
        <f t="shared" ref="BX98:BX103" si="138">BW98*(1+BX$85)</f>
        <v>4435.921259691977</v>
      </c>
      <c r="BY98" s="74">
        <f t="shared" ref="BY98:BY103" si="139">BX98*(1+BY$85)</f>
        <v>4577.8707400021203</v>
      </c>
      <c r="BZ98" s="74">
        <f t="shared" ref="BZ98:BZ103" si="140">BY98*(1+BZ$85)</f>
        <v>4724.3626036821879</v>
      </c>
      <c r="CA98" s="74">
        <f t="shared" ref="CA98:CA103" si="141">BZ98*(1+CA$85)</f>
        <v>4875.5422070000177</v>
      </c>
      <c r="CB98" s="74">
        <f t="shared" ref="CB98:CB103" si="142">CA98*(1+CB$85)</f>
        <v>5031.5595576240185</v>
      </c>
      <c r="CC98" s="74">
        <f t="shared" ref="CC98:CC103" si="143">CB98*(1+CC$85)</f>
        <v>5192.5694634679876</v>
      </c>
      <c r="CD98" s="74">
        <f t="shared" ref="CD98:CD103" si="144">CC98*(1+CD$85)</f>
        <v>5358.7316862989637</v>
      </c>
      <c r="CE98" s="74">
        <f t="shared" ref="CE98:CE103" si="145">CD98*(1+CE$85)</f>
        <v>5530.2111002605307</v>
      </c>
      <c r="CF98" s="74">
        <f t="shared" ref="CF98:CF103" si="146">CE98*(1+CF$85)</f>
        <v>5707.1778554688681</v>
      </c>
      <c r="CG98" s="74">
        <f t="shared" ref="CG98:CG103" si="147">CF98*(1+CG$85)</f>
        <v>5889.8075468438719</v>
      </c>
      <c r="CH98" s="74">
        <f t="shared" ref="CH98:CH103" si="148">CG98*(1+CH$85)</f>
        <v>6078.2813883428762</v>
      </c>
      <c r="CI98" s="74">
        <f t="shared" ref="CI98:CI103" si="149">CH98*(1+CI$85)</f>
        <v>6272.7863927698481</v>
      </c>
      <c r="CJ98" s="74">
        <f t="shared" ref="CJ98:CJ103" si="150">CI98*(1+CJ$85)</f>
        <v>6473.5155573384836</v>
      </c>
      <c r="CK98" s="74">
        <f t="shared" ref="CK98:CK103" si="151">CJ98*(1+CK$85)</f>
        <v>6680.6680551733152</v>
      </c>
      <c r="CL98" s="74">
        <f t="shared" ref="CL98:CL103" si="152">CK98*(1+CL$85)</f>
        <v>6894.4494329388617</v>
      </c>
      <c r="CM98" s="74">
        <f t="shared" ref="CM98:CM103" si="153">CL98*(1+CM$85)</f>
        <v>7115.0718147929056</v>
      </c>
      <c r="CN98" s="74">
        <f t="shared" ref="CN98:CN103" si="154">CM98*(1+CN$85)</f>
        <v>7342.7541128662788</v>
      </c>
      <c r="CO98" s="74">
        <f t="shared" ref="CO98:CO103" si="155">CN98*(1+CO$85)</f>
        <v>7577.722244478</v>
      </c>
      <c r="CP98" s="74">
        <f t="shared" ref="CP98:CP103" si="156">CO98*(1+CP$85)</f>
        <v>7820.2093563012959</v>
      </c>
      <c r="CQ98" s="74">
        <f t="shared" ref="CQ98:CQ103" si="157">CP98*(1+CQ$85)</f>
        <v>8070.4560557029372</v>
      </c>
      <c r="CR98" s="74">
        <f t="shared" ref="CR98:CR103" si="158">CQ98*(1+CR$85)</f>
        <v>8328.7106494854306</v>
      </c>
      <c r="CS98" s="74">
        <f t="shared" ref="CS98:CS103" si="159">CR98*(1+CS$85)</f>
        <v>8595.2293902689653</v>
      </c>
      <c r="CT98" s="74">
        <f t="shared" ref="CT98:CT103" si="160">CS98*(1+CT$85)</f>
        <v>8870.2767307575723</v>
      </c>
      <c r="CU98" s="74">
        <f t="shared" ref="CU98:CU103" si="161">CT98*(1+CU$85)</f>
        <v>9154.125586141814</v>
      </c>
      <c r="CV98" s="74">
        <f t="shared" ref="CV98:CV103" si="162">CU98*(1+CV$85)</f>
        <v>9447.057604898353</v>
      </c>
      <c r="CW98" s="74">
        <f t="shared" ref="CW98:CW103" si="163">CV98*(1+CW$85)</f>
        <v>9749.3634482551006</v>
      </c>
      <c r="CX98" s="74">
        <f t="shared" ref="CX98:CX103" si="164">CW98*(1+CX$85)</f>
        <v>10061.343078599264</v>
      </c>
      <c r="CY98" s="74">
        <f t="shared" ref="CY98:CY103" si="165">CX98*(1+CY$85)</f>
        <v>10383.306057114442</v>
      </c>
      <c r="CZ98" s="74">
        <f t="shared" ref="CZ98:CZ103" si="166">CY98*(1+CZ$85)</f>
        <v>10715.571850942104</v>
      </c>
      <c r="DA98" s="74">
        <f t="shared" ref="DA98:DA103" si="167">CZ98*(1+DA$85)</f>
        <v>11058.470150172252</v>
      </c>
      <c r="DB98" s="74">
        <f t="shared" ref="DB98:DB103" si="168">DA98*(1+DB$85)</f>
        <v>11412.341194977764</v>
      </c>
      <c r="DC98" s="74">
        <f t="shared" ref="DC98:DC103" si="169">DB98*(1+DC$85)</f>
        <v>11777.536113217053</v>
      </c>
      <c r="DD98" s="74">
        <f t="shared" ref="DD98:DD103" si="170">DC98*(1+DD$85)</f>
        <v>12154.417268839999</v>
      </c>
      <c r="DE98" s="74">
        <f t="shared" ref="DE98:DE103" si="171">DD98*(1+DE$85)</f>
        <v>12543.35862144288</v>
      </c>
      <c r="DF98" s="74">
        <f t="shared" ref="DF98:DF103" si="172">DE98*(1+DF$85)</f>
        <v>12944.746097329053</v>
      </c>
      <c r="DG98" s="74">
        <f t="shared" ref="DG98:DG103" si="173">DF98*(1+DG$85)</f>
        <v>13358.977972443583</v>
      </c>
      <c r="DH98" s="74">
        <f t="shared" ref="DH98:DH103" si="174">DG98*(1+DH$85)</f>
        <v>13786.465267561778</v>
      </c>
      <c r="DI98" s="74">
        <f t="shared" ref="DI98:DI103" si="175">DH98*(1+DI$85)</f>
        <v>14227.632156123755</v>
      </c>
      <c r="DJ98" s="74">
        <f t="shared" ref="DJ98:DJ103" si="176">DI98*(1+DJ$85)</f>
        <v>14682.916385119715</v>
      </c>
    </row>
    <row r="99" spans="2:114" x14ac:dyDescent="0.2">
      <c r="B99" s="236" t="str">
        <f t="shared" ref="B99:B103" si="177">B90</f>
        <v>Glass Manufacture</v>
      </c>
      <c r="C99" s="65" t="s">
        <v>2</v>
      </c>
      <c r="D99" s="74">
        <f t="shared" ref="D99:AF99" si="178">D$82*D90</f>
        <v>435.27833941716449</v>
      </c>
      <c r="E99" s="74">
        <f t="shared" si="178"/>
        <v>448.20746704382856</v>
      </c>
      <c r="F99" s="74">
        <f t="shared" si="178"/>
        <v>454.96902884520972</v>
      </c>
      <c r="G99" s="74">
        <f t="shared" si="178"/>
        <v>463.0541687518043</v>
      </c>
      <c r="H99" s="74">
        <f t="shared" si="178"/>
        <v>469.96513574280243</v>
      </c>
      <c r="I99" s="74">
        <f t="shared" si="178"/>
        <v>519.14483476906389</v>
      </c>
      <c r="J99" s="74">
        <f t="shared" si="178"/>
        <v>540.9657278091139</v>
      </c>
      <c r="K99" s="74">
        <f t="shared" si="178"/>
        <v>413.98354976121647</v>
      </c>
      <c r="L99" s="74">
        <f t="shared" si="178"/>
        <v>367.21781750680719</v>
      </c>
      <c r="M99" s="74">
        <f t="shared" si="178"/>
        <v>376.04884276821349</v>
      </c>
      <c r="N99" s="74">
        <f t="shared" si="178"/>
        <v>359.44324012192658</v>
      </c>
      <c r="O99" s="74">
        <f t="shared" si="178"/>
        <v>404.15287390911828</v>
      </c>
      <c r="P99" s="74">
        <f t="shared" si="178"/>
        <v>387.53019323671498</v>
      </c>
      <c r="Q99" s="74">
        <f t="shared" si="178"/>
        <v>368.22175098455017</v>
      </c>
      <c r="R99" s="74">
        <f t="shared" si="178"/>
        <v>343.61702127659572</v>
      </c>
      <c r="S99" s="74">
        <f t="shared" si="178"/>
        <v>360.32326928941751</v>
      </c>
      <c r="T99" s="74">
        <f t="shared" si="178"/>
        <v>400.55079559363526</v>
      </c>
      <c r="U99" s="74">
        <f t="shared" si="178"/>
        <v>406.83398169310414</v>
      </c>
      <c r="V99" s="74">
        <f t="shared" si="178"/>
        <v>394.79312776368374</v>
      </c>
      <c r="W99" s="74">
        <f t="shared" si="178"/>
        <v>598.08138396461311</v>
      </c>
      <c r="X99" s="74">
        <f t="shared" si="178"/>
        <v>555.88994156259366</v>
      </c>
      <c r="Y99" s="74">
        <f t="shared" si="178"/>
        <v>514.62224460403525</v>
      </c>
      <c r="Z99" s="74">
        <f t="shared" si="178"/>
        <v>520.60649386222599</v>
      </c>
      <c r="AA99" s="74">
        <f t="shared" si="178"/>
        <v>603.0636133805948</v>
      </c>
      <c r="AB99" s="74">
        <f t="shared" si="178"/>
        <v>599.53898453273518</v>
      </c>
      <c r="AC99" s="74">
        <f t="shared" si="178"/>
        <v>569.38242515613308</v>
      </c>
      <c r="AD99" s="74">
        <f t="shared" si="178"/>
        <v>852.54542060949336</v>
      </c>
      <c r="AE99" s="74">
        <f t="shared" si="178"/>
        <v>698.69158606977919</v>
      </c>
      <c r="AF99" s="74">
        <f t="shared" si="178"/>
        <v>721.89491268648146</v>
      </c>
      <c r="AG99" s="74">
        <f t="shared" ref="AG99" si="179">AG$82*AG90</f>
        <v>715.54485339814255</v>
      </c>
      <c r="AH99" s="74">
        <f t="shared" ref="AH99:BL99" si="180">AG99*(1+AH$85)</f>
        <v>738.44228870688312</v>
      </c>
      <c r="AI99" s="74">
        <f t="shared" si="180"/>
        <v>762.07244194550344</v>
      </c>
      <c r="AJ99" s="74">
        <f t="shared" si="180"/>
        <v>786.45876008775963</v>
      </c>
      <c r="AK99" s="74">
        <f t="shared" si="180"/>
        <v>811.62544041056799</v>
      </c>
      <c r="AL99" s="74">
        <f t="shared" si="180"/>
        <v>837.59745450370622</v>
      </c>
      <c r="AM99" s="74">
        <f t="shared" si="180"/>
        <v>864.40057304782488</v>
      </c>
      <c r="AN99" s="74">
        <f t="shared" si="180"/>
        <v>892.06139138535525</v>
      </c>
      <c r="AO99" s="74">
        <f t="shared" si="180"/>
        <v>920.60735590968659</v>
      </c>
      <c r="AP99" s="74">
        <f t="shared" si="180"/>
        <v>950.0667912987966</v>
      </c>
      <c r="AQ99" s="74">
        <f t="shared" si="180"/>
        <v>980.46892862035816</v>
      </c>
      <c r="AR99" s="74">
        <f t="shared" si="180"/>
        <v>1011.8439343362096</v>
      </c>
      <c r="AS99" s="74">
        <f t="shared" si="180"/>
        <v>1044.2229402349683</v>
      </c>
      <c r="AT99" s="74">
        <f t="shared" si="180"/>
        <v>1077.6380743224872</v>
      </c>
      <c r="AU99" s="74">
        <f t="shared" si="180"/>
        <v>1112.1224927008068</v>
      </c>
      <c r="AV99" s="74">
        <f t="shared" si="180"/>
        <v>1147.7104124672326</v>
      </c>
      <c r="AW99" s="74">
        <f t="shared" si="180"/>
        <v>1184.4371456661841</v>
      </c>
      <c r="AX99" s="74">
        <f t="shared" si="180"/>
        <v>1222.3391343275021</v>
      </c>
      <c r="AY99" s="74">
        <f t="shared" si="180"/>
        <v>1261.4539866259822</v>
      </c>
      <c r="AZ99" s="74">
        <f t="shared" si="180"/>
        <v>1301.8205141980136</v>
      </c>
      <c r="BA99" s="74">
        <f t="shared" si="180"/>
        <v>1343.47877065235</v>
      </c>
      <c r="BB99" s="74">
        <f t="shared" si="180"/>
        <v>1386.4700913132253</v>
      </c>
      <c r="BC99" s="74">
        <f t="shared" si="180"/>
        <v>1430.8371342352486</v>
      </c>
      <c r="BD99" s="74">
        <f t="shared" si="180"/>
        <v>1476.6239225307766</v>
      </c>
      <c r="BE99" s="74">
        <f t="shared" si="180"/>
        <v>1523.8758880517614</v>
      </c>
      <c r="BF99" s="74">
        <f t="shared" si="180"/>
        <v>1572.6399164694178</v>
      </c>
      <c r="BG99" s="74">
        <f t="shared" si="180"/>
        <v>1622.9643937964393</v>
      </c>
      <c r="BH99" s="74">
        <f t="shared" si="180"/>
        <v>1674.8992543979255</v>
      </c>
      <c r="BI99" s="74">
        <f t="shared" si="180"/>
        <v>1728.4960305386592</v>
      </c>
      <c r="BJ99" s="74">
        <f t="shared" si="180"/>
        <v>1783.8079035158962</v>
      </c>
      <c r="BK99" s="74">
        <f t="shared" si="180"/>
        <v>1840.889756428405</v>
      </c>
      <c r="BL99" s="74">
        <f t="shared" si="180"/>
        <v>1899.7982286341139</v>
      </c>
      <c r="BM99" s="74">
        <f t="shared" si="127"/>
        <v>1960.5917719504057</v>
      </c>
      <c r="BN99" s="74">
        <f t="shared" si="128"/>
        <v>2023.3307086528187</v>
      </c>
      <c r="BO99" s="74">
        <f t="shared" si="129"/>
        <v>2088.0772913297087</v>
      </c>
      <c r="BP99" s="74">
        <f t="shared" si="130"/>
        <v>2154.8957646522595</v>
      </c>
      <c r="BQ99" s="74">
        <f t="shared" si="131"/>
        <v>2223.852429121132</v>
      </c>
      <c r="BR99" s="74">
        <f t="shared" si="132"/>
        <v>2295.0157068530084</v>
      </c>
      <c r="BS99" s="74">
        <f t="shared" si="133"/>
        <v>2368.4562094723046</v>
      </c>
      <c r="BT99" s="74">
        <f t="shared" si="134"/>
        <v>2444.2468081754187</v>
      </c>
      <c r="BU99" s="74">
        <f t="shared" si="135"/>
        <v>2522.4627060370321</v>
      </c>
      <c r="BV99" s="74">
        <f t="shared" si="136"/>
        <v>2603.1815126302172</v>
      </c>
      <c r="BW99" s="74">
        <f t="shared" si="137"/>
        <v>2686.4833210343841</v>
      </c>
      <c r="BX99" s="74">
        <f t="shared" si="138"/>
        <v>2772.4507873074845</v>
      </c>
      <c r="BY99" s="74">
        <f t="shared" si="139"/>
        <v>2861.1692125013242</v>
      </c>
      <c r="BZ99" s="74">
        <f t="shared" si="140"/>
        <v>2952.7266273013665</v>
      </c>
      <c r="CA99" s="74">
        <f t="shared" si="141"/>
        <v>3047.2138793750105</v>
      </c>
      <c r="CB99" s="74">
        <f t="shared" si="142"/>
        <v>3144.7247235150107</v>
      </c>
      <c r="CC99" s="74">
        <f t="shared" si="143"/>
        <v>3245.3559146674911</v>
      </c>
      <c r="CD99" s="74">
        <f t="shared" si="144"/>
        <v>3349.2073039368511</v>
      </c>
      <c r="CE99" s="74">
        <f t="shared" si="145"/>
        <v>3456.3819376628303</v>
      </c>
      <c r="CF99" s="74">
        <f t="shared" si="146"/>
        <v>3566.9861596680412</v>
      </c>
      <c r="CG99" s="74">
        <f t="shared" si="147"/>
        <v>3681.1297167774187</v>
      </c>
      <c r="CH99" s="74">
        <f t="shared" si="148"/>
        <v>3798.9258677142961</v>
      </c>
      <c r="CI99" s="74">
        <f t="shared" si="149"/>
        <v>3920.4914954811538</v>
      </c>
      <c r="CJ99" s="74">
        <f t="shared" si="150"/>
        <v>4045.9472233365509</v>
      </c>
      <c r="CK99" s="74">
        <f t="shared" si="151"/>
        <v>4175.4175344833202</v>
      </c>
      <c r="CL99" s="74">
        <f t="shared" si="152"/>
        <v>4309.0308955867868</v>
      </c>
      <c r="CM99" s="74">
        <f t="shared" si="153"/>
        <v>4446.9198842455644</v>
      </c>
      <c r="CN99" s="74">
        <f t="shared" si="154"/>
        <v>4589.2213205414228</v>
      </c>
      <c r="CO99" s="74">
        <f t="shared" si="155"/>
        <v>4736.0764027987489</v>
      </c>
      <c r="CP99" s="74">
        <f t="shared" si="156"/>
        <v>4887.6308476883087</v>
      </c>
      <c r="CQ99" s="74">
        <f t="shared" si="157"/>
        <v>5044.0350348143347</v>
      </c>
      <c r="CR99" s="74">
        <f t="shared" si="158"/>
        <v>5205.4441559283932</v>
      </c>
      <c r="CS99" s="74">
        <f t="shared" si="159"/>
        <v>5372.0183689181022</v>
      </c>
      <c r="CT99" s="74">
        <f t="shared" si="160"/>
        <v>5543.9229567234815</v>
      </c>
      <c r="CU99" s="74">
        <f t="shared" si="161"/>
        <v>5721.3284913386333</v>
      </c>
      <c r="CV99" s="74">
        <f t="shared" si="162"/>
        <v>5904.4110030614693</v>
      </c>
      <c r="CW99" s="74">
        <f t="shared" si="163"/>
        <v>6093.3521551594367</v>
      </c>
      <c r="CX99" s="74">
        <f t="shared" si="164"/>
        <v>6288.3394241245387</v>
      </c>
      <c r="CY99" s="74">
        <f t="shared" si="165"/>
        <v>6489.5662856965246</v>
      </c>
      <c r="CZ99" s="74">
        <f t="shared" si="166"/>
        <v>6697.2324068388134</v>
      </c>
      <c r="DA99" s="74">
        <f t="shared" si="167"/>
        <v>6911.5438438576557</v>
      </c>
      <c r="DB99" s="74">
        <f t="shared" si="168"/>
        <v>7132.7132468611007</v>
      </c>
      <c r="DC99" s="74">
        <f t="shared" si="169"/>
        <v>7360.960070760656</v>
      </c>
      <c r="DD99" s="74">
        <f t="shared" si="170"/>
        <v>7596.5107930249969</v>
      </c>
      <c r="DE99" s="74">
        <f t="shared" si="171"/>
        <v>7839.5991384017971</v>
      </c>
      <c r="DF99" s="74">
        <f t="shared" si="172"/>
        <v>8090.4663108306549</v>
      </c>
      <c r="DG99" s="74">
        <f t="shared" si="173"/>
        <v>8349.3612327772353</v>
      </c>
      <c r="DH99" s="74">
        <f t="shared" si="174"/>
        <v>8616.5407922261074</v>
      </c>
      <c r="DI99" s="74">
        <f t="shared" si="175"/>
        <v>8892.2700975773423</v>
      </c>
      <c r="DJ99" s="74">
        <f t="shared" si="176"/>
        <v>9176.8227406998176</v>
      </c>
    </row>
    <row r="100" spans="2:114" x14ac:dyDescent="0.2">
      <c r="B100" s="236" t="str">
        <f t="shared" si="177"/>
        <v>Electronics</v>
      </c>
      <c r="C100" s="65" t="s">
        <v>2</v>
      </c>
      <c r="D100" s="74">
        <f t="shared" ref="D100:AF100" si="181">D$82*D91</f>
        <v>174.11133576686581</v>
      </c>
      <c r="E100" s="74">
        <f t="shared" si="181"/>
        <v>179.28298681753142</v>
      </c>
      <c r="F100" s="74">
        <f t="shared" si="181"/>
        <v>181.98761153808391</v>
      </c>
      <c r="G100" s="74">
        <f t="shared" si="181"/>
        <v>185.22166750072174</v>
      </c>
      <c r="H100" s="74">
        <f t="shared" si="181"/>
        <v>187.98605429712097</v>
      </c>
      <c r="I100" s="74">
        <f t="shared" si="181"/>
        <v>207.65793390762556</v>
      </c>
      <c r="J100" s="74">
        <f t="shared" si="181"/>
        <v>216.38629112364558</v>
      </c>
      <c r="K100" s="74">
        <f t="shared" si="181"/>
        <v>165.59341990448661</v>
      </c>
      <c r="L100" s="74">
        <f t="shared" si="181"/>
        <v>146.88712700272288</v>
      </c>
      <c r="M100" s="74">
        <f t="shared" si="181"/>
        <v>150.41953710728541</v>
      </c>
      <c r="N100" s="74">
        <f t="shared" si="181"/>
        <v>143.77729604877064</v>
      </c>
      <c r="O100" s="74">
        <f t="shared" si="181"/>
        <v>161.66114956364731</v>
      </c>
      <c r="P100" s="74">
        <f t="shared" si="181"/>
        <v>155.01207729468601</v>
      </c>
      <c r="Q100" s="74">
        <f t="shared" si="181"/>
        <v>147.28870039382008</v>
      </c>
      <c r="R100" s="74">
        <f t="shared" si="181"/>
        <v>137.44680851063831</v>
      </c>
      <c r="S100" s="74">
        <f t="shared" si="181"/>
        <v>144.129307715767</v>
      </c>
      <c r="T100" s="74">
        <f t="shared" si="181"/>
        <v>160.22031823745411</v>
      </c>
      <c r="U100" s="74">
        <f t="shared" si="181"/>
        <v>162.73359267724166</v>
      </c>
      <c r="V100" s="74">
        <f t="shared" si="181"/>
        <v>157.9172511054735</v>
      </c>
      <c r="W100" s="74">
        <f t="shared" si="181"/>
        <v>239.23255358584527</v>
      </c>
      <c r="X100" s="74">
        <f t="shared" si="181"/>
        <v>222.35597662503747</v>
      </c>
      <c r="Y100" s="74">
        <f t="shared" si="181"/>
        <v>205.8488978416141</v>
      </c>
      <c r="Z100" s="74">
        <f t="shared" si="181"/>
        <v>208.2425975448904</v>
      </c>
      <c r="AA100" s="74">
        <f t="shared" si="181"/>
        <v>241.22544535223793</v>
      </c>
      <c r="AB100" s="74">
        <f t="shared" si="181"/>
        <v>239.8155938130941</v>
      </c>
      <c r="AC100" s="74">
        <f t="shared" si="181"/>
        <v>227.75297006245324</v>
      </c>
      <c r="AD100" s="74">
        <f t="shared" si="181"/>
        <v>341.01816824379739</v>
      </c>
      <c r="AE100" s="74">
        <f t="shared" si="181"/>
        <v>279.47663442791168</v>
      </c>
      <c r="AF100" s="74">
        <f t="shared" si="181"/>
        <v>288.75796507459262</v>
      </c>
      <c r="AG100" s="74">
        <f t="shared" ref="AG100" si="182">AG$82*AG91</f>
        <v>286.21794135925705</v>
      </c>
      <c r="AH100" s="74">
        <f t="shared" ref="AH100:BL100" si="183">AG100*(1+AH$85)</f>
        <v>295.3769154827533</v>
      </c>
      <c r="AI100" s="74">
        <f t="shared" si="183"/>
        <v>304.82897677820142</v>
      </c>
      <c r="AJ100" s="74">
        <f t="shared" si="183"/>
        <v>314.58350403510389</v>
      </c>
      <c r="AK100" s="74">
        <f t="shared" si="183"/>
        <v>324.65017616422722</v>
      </c>
      <c r="AL100" s="74">
        <f t="shared" si="183"/>
        <v>335.03898180148252</v>
      </c>
      <c r="AM100" s="74">
        <f t="shared" si="183"/>
        <v>345.76022921913</v>
      </c>
      <c r="AN100" s="74">
        <f t="shared" si="183"/>
        <v>356.82455655414219</v>
      </c>
      <c r="AO100" s="74">
        <f t="shared" si="183"/>
        <v>368.24294236387476</v>
      </c>
      <c r="AP100" s="74">
        <f t="shared" si="183"/>
        <v>380.02671651951874</v>
      </c>
      <c r="AQ100" s="74">
        <f t="shared" si="183"/>
        <v>392.18757144814333</v>
      </c>
      <c r="AR100" s="74">
        <f t="shared" si="183"/>
        <v>404.73757373448393</v>
      </c>
      <c r="AS100" s="74">
        <f t="shared" si="183"/>
        <v>417.68917609398744</v>
      </c>
      <c r="AT100" s="74">
        <f t="shared" si="183"/>
        <v>431.05522972899507</v>
      </c>
      <c r="AU100" s="74">
        <f t="shared" si="183"/>
        <v>444.84899708032293</v>
      </c>
      <c r="AV100" s="74">
        <f t="shared" si="183"/>
        <v>459.08416498689326</v>
      </c>
      <c r="AW100" s="74">
        <f t="shared" si="183"/>
        <v>473.77485826647387</v>
      </c>
      <c r="AX100" s="74">
        <f t="shared" si="183"/>
        <v>488.93565373100103</v>
      </c>
      <c r="AY100" s="74">
        <f t="shared" si="183"/>
        <v>504.58159465039307</v>
      </c>
      <c r="AZ100" s="74">
        <f t="shared" si="183"/>
        <v>520.72820567920564</v>
      </c>
      <c r="BA100" s="74">
        <f t="shared" si="183"/>
        <v>537.39150826094021</v>
      </c>
      <c r="BB100" s="74">
        <f t="shared" si="183"/>
        <v>554.58803652529036</v>
      </c>
      <c r="BC100" s="74">
        <f t="shared" si="183"/>
        <v>572.33485369409971</v>
      </c>
      <c r="BD100" s="74">
        <f t="shared" si="183"/>
        <v>590.64956901231096</v>
      </c>
      <c r="BE100" s="74">
        <f t="shared" si="183"/>
        <v>609.55035522070489</v>
      </c>
      <c r="BF100" s="74">
        <f t="shared" si="183"/>
        <v>629.05596658776744</v>
      </c>
      <c r="BG100" s="74">
        <f t="shared" si="183"/>
        <v>649.185757518576</v>
      </c>
      <c r="BH100" s="74">
        <f t="shared" si="183"/>
        <v>669.95970175917046</v>
      </c>
      <c r="BI100" s="74">
        <f t="shared" si="183"/>
        <v>691.39841221546396</v>
      </c>
      <c r="BJ100" s="74">
        <f t="shared" si="183"/>
        <v>713.52316140635878</v>
      </c>
      <c r="BK100" s="74">
        <f t="shared" si="183"/>
        <v>736.35590257136232</v>
      </c>
      <c r="BL100" s="74">
        <f t="shared" si="183"/>
        <v>759.91929145364588</v>
      </c>
      <c r="BM100" s="74">
        <f t="shared" si="127"/>
        <v>784.23670878016253</v>
      </c>
      <c r="BN100" s="74">
        <f t="shared" si="128"/>
        <v>809.33228346112776</v>
      </c>
      <c r="BO100" s="74">
        <f t="shared" si="129"/>
        <v>835.23091653188385</v>
      </c>
      <c r="BP100" s="74">
        <f t="shared" si="130"/>
        <v>861.95830586090415</v>
      </c>
      <c r="BQ100" s="74">
        <f t="shared" si="131"/>
        <v>889.54097164845314</v>
      </c>
      <c r="BR100" s="74">
        <f t="shared" si="132"/>
        <v>918.00628274120368</v>
      </c>
      <c r="BS100" s="74">
        <f t="shared" si="133"/>
        <v>947.38248378892217</v>
      </c>
      <c r="BT100" s="74">
        <f t="shared" si="134"/>
        <v>977.69872327016776</v>
      </c>
      <c r="BU100" s="74">
        <f t="shared" si="135"/>
        <v>1008.9850824148132</v>
      </c>
      <c r="BV100" s="74">
        <f t="shared" si="136"/>
        <v>1041.2726050520873</v>
      </c>
      <c r="BW100" s="74">
        <f t="shared" si="137"/>
        <v>1074.5933284137541</v>
      </c>
      <c r="BX100" s="74">
        <f t="shared" si="138"/>
        <v>1108.9803149229942</v>
      </c>
      <c r="BY100" s="74">
        <f t="shared" si="139"/>
        <v>1144.4676850005301</v>
      </c>
      <c r="BZ100" s="74">
        <f t="shared" si="140"/>
        <v>1181.090650920547</v>
      </c>
      <c r="CA100" s="74">
        <f t="shared" si="141"/>
        <v>1218.8855517500044</v>
      </c>
      <c r="CB100" s="74">
        <f t="shared" si="142"/>
        <v>1257.8898894060046</v>
      </c>
      <c r="CC100" s="74">
        <f t="shared" si="143"/>
        <v>1298.1423658669969</v>
      </c>
      <c r="CD100" s="74">
        <f t="shared" si="144"/>
        <v>1339.6829215747409</v>
      </c>
      <c r="CE100" s="74">
        <f t="shared" si="145"/>
        <v>1382.5527750651327</v>
      </c>
      <c r="CF100" s="74">
        <f t="shared" si="146"/>
        <v>1426.794463867217</v>
      </c>
      <c r="CG100" s="74">
        <f t="shared" si="147"/>
        <v>1472.451886710968</v>
      </c>
      <c r="CH100" s="74">
        <f t="shared" si="148"/>
        <v>1519.570347085719</v>
      </c>
      <c r="CI100" s="74">
        <f t="shared" si="149"/>
        <v>1568.196598192462</v>
      </c>
      <c r="CJ100" s="74">
        <f t="shared" si="150"/>
        <v>1618.3788893346209</v>
      </c>
      <c r="CK100" s="74">
        <f t="shared" si="151"/>
        <v>1670.1670137933288</v>
      </c>
      <c r="CL100" s="74">
        <f t="shared" si="152"/>
        <v>1723.6123582347154</v>
      </c>
      <c r="CM100" s="74">
        <f t="shared" si="153"/>
        <v>1778.7679536982264</v>
      </c>
      <c r="CN100" s="74">
        <f t="shared" si="154"/>
        <v>1835.6885282165697</v>
      </c>
      <c r="CO100" s="74">
        <f t="shared" si="155"/>
        <v>1894.4305611195</v>
      </c>
      <c r="CP100" s="74">
        <f t="shared" si="156"/>
        <v>1955.052339075324</v>
      </c>
      <c r="CQ100" s="74">
        <f t="shared" si="157"/>
        <v>2017.6140139257343</v>
      </c>
      <c r="CR100" s="74">
        <f t="shared" si="158"/>
        <v>2082.1776623713577</v>
      </c>
      <c r="CS100" s="74">
        <f t="shared" si="159"/>
        <v>2148.8073475672413</v>
      </c>
      <c r="CT100" s="74">
        <f t="shared" si="160"/>
        <v>2217.5691826893931</v>
      </c>
      <c r="CU100" s="74">
        <f t="shared" si="161"/>
        <v>2288.5313965354535</v>
      </c>
      <c r="CV100" s="74">
        <f t="shared" si="162"/>
        <v>2361.7644012245883</v>
      </c>
      <c r="CW100" s="74">
        <f t="shared" si="163"/>
        <v>2437.3408620637751</v>
      </c>
      <c r="CX100" s="74">
        <f t="shared" si="164"/>
        <v>2515.335769649816</v>
      </c>
      <c r="CY100" s="74">
        <f t="shared" si="165"/>
        <v>2595.8265142786104</v>
      </c>
      <c r="CZ100" s="74">
        <f t="shared" si="166"/>
        <v>2678.892962735526</v>
      </c>
      <c r="DA100" s="74">
        <f t="shared" si="167"/>
        <v>2764.617537543063</v>
      </c>
      <c r="DB100" s="74">
        <f t="shared" si="168"/>
        <v>2853.0852987444409</v>
      </c>
      <c r="DC100" s="74">
        <f t="shared" si="169"/>
        <v>2944.3840283042632</v>
      </c>
      <c r="DD100" s="74">
        <f t="shared" si="170"/>
        <v>3038.6043172099999</v>
      </c>
      <c r="DE100" s="74">
        <f t="shared" si="171"/>
        <v>3135.8396553607199</v>
      </c>
      <c r="DF100" s="74">
        <f t="shared" si="172"/>
        <v>3236.1865243322632</v>
      </c>
      <c r="DG100" s="74">
        <f t="shared" si="173"/>
        <v>3339.7444931108957</v>
      </c>
      <c r="DH100" s="74">
        <f t="shared" si="174"/>
        <v>3446.6163168904445</v>
      </c>
      <c r="DI100" s="74">
        <f t="shared" si="175"/>
        <v>3556.9080390309387</v>
      </c>
      <c r="DJ100" s="74">
        <f t="shared" si="176"/>
        <v>3670.7290962799289</v>
      </c>
    </row>
    <row r="101" spans="2:114" x14ac:dyDescent="0.2">
      <c r="B101" s="236" t="str">
        <f t="shared" si="177"/>
        <v>Pigments</v>
      </c>
      <c r="C101" s="65" t="s">
        <v>2</v>
      </c>
      <c r="D101" s="74">
        <f t="shared" ref="D101:AF101" si="184">D$82*D92</f>
        <v>174.11133576686581</v>
      </c>
      <c r="E101" s="74">
        <f t="shared" si="184"/>
        <v>179.28298681753142</v>
      </c>
      <c r="F101" s="74">
        <f t="shared" si="184"/>
        <v>181.98761153808391</v>
      </c>
      <c r="G101" s="74">
        <f t="shared" si="184"/>
        <v>185.22166750072174</v>
      </c>
      <c r="H101" s="74">
        <f t="shared" si="184"/>
        <v>187.98605429712097</v>
      </c>
      <c r="I101" s="74">
        <f t="shared" si="184"/>
        <v>207.65793390762556</v>
      </c>
      <c r="J101" s="74">
        <f t="shared" si="184"/>
        <v>216.38629112364558</v>
      </c>
      <c r="K101" s="74">
        <f t="shared" si="184"/>
        <v>165.59341990448661</v>
      </c>
      <c r="L101" s="74">
        <f t="shared" si="184"/>
        <v>146.88712700272288</v>
      </c>
      <c r="M101" s="74">
        <f t="shared" si="184"/>
        <v>150.41953710728541</v>
      </c>
      <c r="N101" s="74">
        <f t="shared" si="184"/>
        <v>143.77729604877064</v>
      </c>
      <c r="O101" s="74">
        <f t="shared" si="184"/>
        <v>161.66114956364731</v>
      </c>
      <c r="P101" s="74">
        <f t="shared" si="184"/>
        <v>155.01207729468601</v>
      </c>
      <c r="Q101" s="74">
        <f t="shared" si="184"/>
        <v>147.28870039382008</v>
      </c>
      <c r="R101" s="74">
        <f t="shared" si="184"/>
        <v>137.44680851063831</v>
      </c>
      <c r="S101" s="74">
        <f t="shared" si="184"/>
        <v>144.129307715767</v>
      </c>
      <c r="T101" s="74">
        <f t="shared" si="184"/>
        <v>160.22031823745411</v>
      </c>
      <c r="U101" s="74">
        <f t="shared" si="184"/>
        <v>162.73359267724166</v>
      </c>
      <c r="V101" s="74">
        <f t="shared" si="184"/>
        <v>157.9172511054735</v>
      </c>
      <c r="W101" s="74">
        <f t="shared" si="184"/>
        <v>239.23255358584527</v>
      </c>
      <c r="X101" s="74">
        <f t="shared" si="184"/>
        <v>222.35597662503747</v>
      </c>
      <c r="Y101" s="74">
        <f t="shared" si="184"/>
        <v>205.8488978416141</v>
      </c>
      <c r="Z101" s="74">
        <f t="shared" si="184"/>
        <v>208.2425975448904</v>
      </c>
      <c r="AA101" s="74">
        <f t="shared" si="184"/>
        <v>241.22544535223793</v>
      </c>
      <c r="AB101" s="74">
        <f t="shared" si="184"/>
        <v>239.8155938130941</v>
      </c>
      <c r="AC101" s="74">
        <f t="shared" si="184"/>
        <v>227.75297006245324</v>
      </c>
      <c r="AD101" s="74">
        <f t="shared" si="184"/>
        <v>341.01816824379739</v>
      </c>
      <c r="AE101" s="74">
        <f t="shared" si="184"/>
        <v>279.47663442791168</v>
      </c>
      <c r="AF101" s="74">
        <f t="shared" si="184"/>
        <v>288.75796507459262</v>
      </c>
      <c r="AG101" s="74">
        <f t="shared" ref="AG101" si="185">AG$82*AG92</f>
        <v>286.21794135925705</v>
      </c>
      <c r="AH101" s="74">
        <f t="shared" ref="AH101:BL101" si="186">AG101*(1+AH$85)</f>
        <v>295.3769154827533</v>
      </c>
      <c r="AI101" s="74">
        <f t="shared" si="186"/>
        <v>304.82897677820142</v>
      </c>
      <c r="AJ101" s="74">
        <f t="shared" si="186"/>
        <v>314.58350403510389</v>
      </c>
      <c r="AK101" s="74">
        <f t="shared" si="186"/>
        <v>324.65017616422722</v>
      </c>
      <c r="AL101" s="74">
        <f t="shared" si="186"/>
        <v>335.03898180148252</v>
      </c>
      <c r="AM101" s="74">
        <f t="shared" si="186"/>
        <v>345.76022921913</v>
      </c>
      <c r="AN101" s="74">
        <f t="shared" si="186"/>
        <v>356.82455655414219</v>
      </c>
      <c r="AO101" s="74">
        <f t="shared" si="186"/>
        <v>368.24294236387476</v>
      </c>
      <c r="AP101" s="74">
        <f t="shared" si="186"/>
        <v>380.02671651951874</v>
      </c>
      <c r="AQ101" s="74">
        <f t="shared" si="186"/>
        <v>392.18757144814333</v>
      </c>
      <c r="AR101" s="74">
        <f t="shared" si="186"/>
        <v>404.73757373448393</v>
      </c>
      <c r="AS101" s="74">
        <f t="shared" si="186"/>
        <v>417.68917609398744</v>
      </c>
      <c r="AT101" s="74">
        <f t="shared" si="186"/>
        <v>431.05522972899507</v>
      </c>
      <c r="AU101" s="74">
        <f t="shared" si="186"/>
        <v>444.84899708032293</v>
      </c>
      <c r="AV101" s="74">
        <f t="shared" si="186"/>
        <v>459.08416498689326</v>
      </c>
      <c r="AW101" s="74">
        <f t="shared" si="186"/>
        <v>473.77485826647387</v>
      </c>
      <c r="AX101" s="74">
        <f t="shared" si="186"/>
        <v>488.93565373100103</v>
      </c>
      <c r="AY101" s="74">
        <f t="shared" si="186"/>
        <v>504.58159465039307</v>
      </c>
      <c r="AZ101" s="74">
        <f t="shared" si="186"/>
        <v>520.72820567920564</v>
      </c>
      <c r="BA101" s="74">
        <f t="shared" si="186"/>
        <v>537.39150826094021</v>
      </c>
      <c r="BB101" s="74">
        <f t="shared" si="186"/>
        <v>554.58803652529036</v>
      </c>
      <c r="BC101" s="74">
        <f t="shared" si="186"/>
        <v>572.33485369409971</v>
      </c>
      <c r="BD101" s="74">
        <f t="shared" si="186"/>
        <v>590.64956901231096</v>
      </c>
      <c r="BE101" s="74">
        <f t="shared" si="186"/>
        <v>609.55035522070489</v>
      </c>
      <c r="BF101" s="74">
        <f t="shared" si="186"/>
        <v>629.05596658776744</v>
      </c>
      <c r="BG101" s="74">
        <f t="shared" si="186"/>
        <v>649.185757518576</v>
      </c>
      <c r="BH101" s="74">
        <f t="shared" si="186"/>
        <v>669.95970175917046</v>
      </c>
      <c r="BI101" s="74">
        <f t="shared" si="186"/>
        <v>691.39841221546396</v>
      </c>
      <c r="BJ101" s="74">
        <f t="shared" si="186"/>
        <v>713.52316140635878</v>
      </c>
      <c r="BK101" s="74">
        <f t="shared" si="186"/>
        <v>736.35590257136232</v>
      </c>
      <c r="BL101" s="74">
        <f t="shared" si="186"/>
        <v>759.91929145364588</v>
      </c>
      <c r="BM101" s="74">
        <f t="shared" si="127"/>
        <v>784.23670878016253</v>
      </c>
      <c r="BN101" s="74">
        <f t="shared" si="128"/>
        <v>809.33228346112776</v>
      </c>
      <c r="BO101" s="74">
        <f t="shared" si="129"/>
        <v>835.23091653188385</v>
      </c>
      <c r="BP101" s="74">
        <f t="shared" si="130"/>
        <v>861.95830586090415</v>
      </c>
      <c r="BQ101" s="74">
        <f t="shared" si="131"/>
        <v>889.54097164845314</v>
      </c>
      <c r="BR101" s="74">
        <f t="shared" si="132"/>
        <v>918.00628274120368</v>
      </c>
      <c r="BS101" s="74">
        <f t="shared" si="133"/>
        <v>947.38248378892217</v>
      </c>
      <c r="BT101" s="74">
        <f t="shared" si="134"/>
        <v>977.69872327016776</v>
      </c>
      <c r="BU101" s="74">
        <f t="shared" si="135"/>
        <v>1008.9850824148132</v>
      </c>
      <c r="BV101" s="74">
        <f t="shared" si="136"/>
        <v>1041.2726050520873</v>
      </c>
      <c r="BW101" s="74">
        <f t="shared" si="137"/>
        <v>1074.5933284137541</v>
      </c>
      <c r="BX101" s="74">
        <f t="shared" si="138"/>
        <v>1108.9803149229942</v>
      </c>
      <c r="BY101" s="74">
        <f t="shared" si="139"/>
        <v>1144.4676850005301</v>
      </c>
      <c r="BZ101" s="74">
        <f t="shared" si="140"/>
        <v>1181.090650920547</v>
      </c>
      <c r="CA101" s="74">
        <f t="shared" si="141"/>
        <v>1218.8855517500044</v>
      </c>
      <c r="CB101" s="74">
        <f t="shared" si="142"/>
        <v>1257.8898894060046</v>
      </c>
      <c r="CC101" s="74">
        <f t="shared" si="143"/>
        <v>1298.1423658669969</v>
      </c>
      <c r="CD101" s="74">
        <f t="shared" si="144"/>
        <v>1339.6829215747409</v>
      </c>
      <c r="CE101" s="74">
        <f t="shared" si="145"/>
        <v>1382.5527750651327</v>
      </c>
      <c r="CF101" s="74">
        <f t="shared" si="146"/>
        <v>1426.794463867217</v>
      </c>
      <c r="CG101" s="74">
        <f t="shared" si="147"/>
        <v>1472.451886710968</v>
      </c>
      <c r="CH101" s="74">
        <f t="shared" si="148"/>
        <v>1519.570347085719</v>
      </c>
      <c r="CI101" s="74">
        <f t="shared" si="149"/>
        <v>1568.196598192462</v>
      </c>
      <c r="CJ101" s="74">
        <f t="shared" si="150"/>
        <v>1618.3788893346209</v>
      </c>
      <c r="CK101" s="74">
        <f t="shared" si="151"/>
        <v>1670.1670137933288</v>
      </c>
      <c r="CL101" s="74">
        <f t="shared" si="152"/>
        <v>1723.6123582347154</v>
      </c>
      <c r="CM101" s="74">
        <f t="shared" si="153"/>
        <v>1778.7679536982264</v>
      </c>
      <c r="CN101" s="74">
        <f t="shared" si="154"/>
        <v>1835.6885282165697</v>
      </c>
      <c r="CO101" s="74">
        <f t="shared" si="155"/>
        <v>1894.4305611195</v>
      </c>
      <c r="CP101" s="74">
        <f t="shared" si="156"/>
        <v>1955.052339075324</v>
      </c>
      <c r="CQ101" s="74">
        <f t="shared" si="157"/>
        <v>2017.6140139257343</v>
      </c>
      <c r="CR101" s="74">
        <f t="shared" si="158"/>
        <v>2082.1776623713577</v>
      </c>
      <c r="CS101" s="74">
        <f t="shared" si="159"/>
        <v>2148.8073475672413</v>
      </c>
      <c r="CT101" s="74">
        <f t="shared" si="160"/>
        <v>2217.5691826893931</v>
      </c>
      <c r="CU101" s="74">
        <f t="shared" si="161"/>
        <v>2288.5313965354535</v>
      </c>
      <c r="CV101" s="74">
        <f t="shared" si="162"/>
        <v>2361.7644012245883</v>
      </c>
      <c r="CW101" s="74">
        <f t="shared" si="163"/>
        <v>2437.3408620637751</v>
      </c>
      <c r="CX101" s="74">
        <f t="shared" si="164"/>
        <v>2515.335769649816</v>
      </c>
      <c r="CY101" s="74">
        <f t="shared" si="165"/>
        <v>2595.8265142786104</v>
      </c>
      <c r="CZ101" s="74">
        <f t="shared" si="166"/>
        <v>2678.892962735526</v>
      </c>
      <c r="DA101" s="74">
        <f t="shared" si="167"/>
        <v>2764.617537543063</v>
      </c>
      <c r="DB101" s="74">
        <f t="shared" si="168"/>
        <v>2853.0852987444409</v>
      </c>
      <c r="DC101" s="74">
        <f t="shared" si="169"/>
        <v>2944.3840283042632</v>
      </c>
      <c r="DD101" s="74">
        <f t="shared" si="170"/>
        <v>3038.6043172099999</v>
      </c>
      <c r="DE101" s="74">
        <f t="shared" si="171"/>
        <v>3135.8396553607199</v>
      </c>
      <c r="DF101" s="74">
        <f t="shared" si="172"/>
        <v>3236.1865243322632</v>
      </c>
      <c r="DG101" s="74">
        <f t="shared" si="173"/>
        <v>3339.7444931108957</v>
      </c>
      <c r="DH101" s="74">
        <f t="shared" si="174"/>
        <v>3446.6163168904445</v>
      </c>
      <c r="DI101" s="74">
        <f t="shared" si="175"/>
        <v>3556.9080390309387</v>
      </c>
      <c r="DJ101" s="74">
        <f t="shared" si="176"/>
        <v>3670.7290962799289</v>
      </c>
    </row>
    <row r="102" spans="2:114" x14ac:dyDescent="0.2">
      <c r="B102" s="236" t="str">
        <f t="shared" si="177"/>
        <v>Agriculture /Biological Products (Fertiliser)</v>
      </c>
      <c r="C102" s="65" t="s">
        <v>2</v>
      </c>
      <c r="D102" s="74">
        <f t="shared" ref="D102:AF102" si="187">D$82*D93</f>
        <v>174.11133576686581</v>
      </c>
      <c r="E102" s="74">
        <f t="shared" si="187"/>
        <v>179.28298681753142</v>
      </c>
      <c r="F102" s="74">
        <f t="shared" si="187"/>
        <v>181.98761153808391</v>
      </c>
      <c r="G102" s="74">
        <f t="shared" si="187"/>
        <v>185.22166750072174</v>
      </c>
      <c r="H102" s="74">
        <f t="shared" si="187"/>
        <v>187.98605429712097</v>
      </c>
      <c r="I102" s="74">
        <f t="shared" si="187"/>
        <v>207.65793390762556</v>
      </c>
      <c r="J102" s="74">
        <f t="shared" si="187"/>
        <v>216.38629112364558</v>
      </c>
      <c r="K102" s="74">
        <f t="shared" si="187"/>
        <v>165.59341990448661</v>
      </c>
      <c r="L102" s="74">
        <f t="shared" si="187"/>
        <v>146.88712700272288</v>
      </c>
      <c r="M102" s="74">
        <f t="shared" si="187"/>
        <v>150.41953710728541</v>
      </c>
      <c r="N102" s="74">
        <f t="shared" si="187"/>
        <v>143.77729604877064</v>
      </c>
      <c r="O102" s="74">
        <f t="shared" si="187"/>
        <v>161.66114956364731</v>
      </c>
      <c r="P102" s="74">
        <f t="shared" si="187"/>
        <v>155.01207729468601</v>
      </c>
      <c r="Q102" s="74">
        <f t="shared" si="187"/>
        <v>147.28870039382008</v>
      </c>
      <c r="R102" s="74">
        <f t="shared" si="187"/>
        <v>137.44680851063831</v>
      </c>
      <c r="S102" s="74">
        <f t="shared" si="187"/>
        <v>144.129307715767</v>
      </c>
      <c r="T102" s="74">
        <f t="shared" si="187"/>
        <v>160.22031823745411</v>
      </c>
      <c r="U102" s="74">
        <f t="shared" si="187"/>
        <v>162.73359267724166</v>
      </c>
      <c r="V102" s="74">
        <f t="shared" si="187"/>
        <v>157.9172511054735</v>
      </c>
      <c r="W102" s="74">
        <f t="shared" si="187"/>
        <v>239.23255358584527</v>
      </c>
      <c r="X102" s="74">
        <f t="shared" si="187"/>
        <v>222.35597662503747</v>
      </c>
      <c r="Y102" s="74">
        <f t="shared" si="187"/>
        <v>205.8488978416141</v>
      </c>
      <c r="Z102" s="74">
        <f t="shared" si="187"/>
        <v>208.2425975448904</v>
      </c>
      <c r="AA102" s="74">
        <f t="shared" si="187"/>
        <v>241.22544535223793</v>
      </c>
      <c r="AB102" s="74">
        <f t="shared" si="187"/>
        <v>239.8155938130941</v>
      </c>
      <c r="AC102" s="74">
        <f t="shared" si="187"/>
        <v>227.75297006245324</v>
      </c>
      <c r="AD102" s="74">
        <f t="shared" si="187"/>
        <v>341.01816824379739</v>
      </c>
      <c r="AE102" s="74">
        <f t="shared" si="187"/>
        <v>279.47663442791168</v>
      </c>
      <c r="AF102" s="74">
        <f t="shared" si="187"/>
        <v>288.75796507459262</v>
      </c>
      <c r="AG102" s="74">
        <f t="shared" ref="AG102" si="188">AG$82*AG93</f>
        <v>286.21794135925705</v>
      </c>
      <c r="AH102" s="74">
        <f t="shared" ref="AH102:BL102" si="189">AG102*(1+AH$85)</f>
        <v>295.3769154827533</v>
      </c>
      <c r="AI102" s="74">
        <f t="shared" si="189"/>
        <v>304.82897677820142</v>
      </c>
      <c r="AJ102" s="74">
        <f t="shared" si="189"/>
        <v>314.58350403510389</v>
      </c>
      <c r="AK102" s="74">
        <f t="shared" si="189"/>
        <v>324.65017616422722</v>
      </c>
      <c r="AL102" s="74">
        <f t="shared" si="189"/>
        <v>335.03898180148252</v>
      </c>
      <c r="AM102" s="74">
        <f t="shared" si="189"/>
        <v>345.76022921913</v>
      </c>
      <c r="AN102" s="74">
        <f t="shared" si="189"/>
        <v>356.82455655414219</v>
      </c>
      <c r="AO102" s="74">
        <f t="shared" si="189"/>
        <v>368.24294236387476</v>
      </c>
      <c r="AP102" s="74">
        <f t="shared" si="189"/>
        <v>380.02671651951874</v>
      </c>
      <c r="AQ102" s="74">
        <f t="shared" si="189"/>
        <v>392.18757144814333</v>
      </c>
      <c r="AR102" s="74">
        <f t="shared" si="189"/>
        <v>404.73757373448393</v>
      </c>
      <c r="AS102" s="74">
        <f t="shared" si="189"/>
        <v>417.68917609398744</v>
      </c>
      <c r="AT102" s="74">
        <f t="shared" si="189"/>
        <v>431.05522972899507</v>
      </c>
      <c r="AU102" s="74">
        <f t="shared" si="189"/>
        <v>444.84899708032293</v>
      </c>
      <c r="AV102" s="74">
        <f t="shared" si="189"/>
        <v>459.08416498689326</v>
      </c>
      <c r="AW102" s="74">
        <f t="shared" si="189"/>
        <v>473.77485826647387</v>
      </c>
      <c r="AX102" s="74">
        <f t="shared" si="189"/>
        <v>488.93565373100103</v>
      </c>
      <c r="AY102" s="74">
        <f t="shared" si="189"/>
        <v>504.58159465039307</v>
      </c>
      <c r="AZ102" s="74">
        <f t="shared" si="189"/>
        <v>520.72820567920564</v>
      </c>
      <c r="BA102" s="74">
        <f t="shared" si="189"/>
        <v>537.39150826094021</v>
      </c>
      <c r="BB102" s="74">
        <f t="shared" si="189"/>
        <v>554.58803652529036</v>
      </c>
      <c r="BC102" s="74">
        <f t="shared" si="189"/>
        <v>572.33485369409971</v>
      </c>
      <c r="BD102" s="74">
        <f t="shared" si="189"/>
        <v>590.64956901231096</v>
      </c>
      <c r="BE102" s="74">
        <f t="shared" si="189"/>
        <v>609.55035522070489</v>
      </c>
      <c r="BF102" s="74">
        <f t="shared" si="189"/>
        <v>629.05596658776744</v>
      </c>
      <c r="BG102" s="74">
        <f t="shared" si="189"/>
        <v>649.185757518576</v>
      </c>
      <c r="BH102" s="74">
        <f t="shared" si="189"/>
        <v>669.95970175917046</v>
      </c>
      <c r="BI102" s="74">
        <f t="shared" si="189"/>
        <v>691.39841221546396</v>
      </c>
      <c r="BJ102" s="74">
        <f t="shared" si="189"/>
        <v>713.52316140635878</v>
      </c>
      <c r="BK102" s="74">
        <f t="shared" si="189"/>
        <v>736.35590257136232</v>
      </c>
      <c r="BL102" s="74">
        <f t="shared" si="189"/>
        <v>759.91929145364588</v>
      </c>
      <c r="BM102" s="74">
        <f t="shared" si="127"/>
        <v>784.23670878016253</v>
      </c>
      <c r="BN102" s="74">
        <f t="shared" si="128"/>
        <v>809.33228346112776</v>
      </c>
      <c r="BO102" s="74">
        <f t="shared" si="129"/>
        <v>835.23091653188385</v>
      </c>
      <c r="BP102" s="74">
        <f t="shared" si="130"/>
        <v>861.95830586090415</v>
      </c>
      <c r="BQ102" s="74">
        <f t="shared" si="131"/>
        <v>889.54097164845314</v>
      </c>
      <c r="BR102" s="74">
        <f t="shared" si="132"/>
        <v>918.00628274120368</v>
      </c>
      <c r="BS102" s="74">
        <f t="shared" si="133"/>
        <v>947.38248378892217</v>
      </c>
      <c r="BT102" s="74">
        <f t="shared" si="134"/>
        <v>977.69872327016776</v>
      </c>
      <c r="BU102" s="74">
        <f t="shared" si="135"/>
        <v>1008.9850824148132</v>
      </c>
      <c r="BV102" s="74">
        <f t="shared" si="136"/>
        <v>1041.2726050520873</v>
      </c>
      <c r="BW102" s="74">
        <f t="shared" si="137"/>
        <v>1074.5933284137541</v>
      </c>
      <c r="BX102" s="74">
        <f t="shared" si="138"/>
        <v>1108.9803149229942</v>
      </c>
      <c r="BY102" s="74">
        <f t="shared" si="139"/>
        <v>1144.4676850005301</v>
      </c>
      <c r="BZ102" s="74">
        <f t="shared" si="140"/>
        <v>1181.090650920547</v>
      </c>
      <c r="CA102" s="74">
        <f t="shared" si="141"/>
        <v>1218.8855517500044</v>
      </c>
      <c r="CB102" s="74">
        <f t="shared" si="142"/>
        <v>1257.8898894060046</v>
      </c>
      <c r="CC102" s="74">
        <f t="shared" si="143"/>
        <v>1298.1423658669969</v>
      </c>
      <c r="CD102" s="74">
        <f t="shared" si="144"/>
        <v>1339.6829215747409</v>
      </c>
      <c r="CE102" s="74">
        <f t="shared" si="145"/>
        <v>1382.5527750651327</v>
      </c>
      <c r="CF102" s="74">
        <f t="shared" si="146"/>
        <v>1426.794463867217</v>
      </c>
      <c r="CG102" s="74">
        <f t="shared" si="147"/>
        <v>1472.451886710968</v>
      </c>
      <c r="CH102" s="74">
        <f t="shared" si="148"/>
        <v>1519.570347085719</v>
      </c>
      <c r="CI102" s="74">
        <f t="shared" si="149"/>
        <v>1568.196598192462</v>
      </c>
      <c r="CJ102" s="74">
        <f t="shared" si="150"/>
        <v>1618.3788893346209</v>
      </c>
      <c r="CK102" s="74">
        <f t="shared" si="151"/>
        <v>1670.1670137933288</v>
      </c>
      <c r="CL102" s="74">
        <f t="shared" si="152"/>
        <v>1723.6123582347154</v>
      </c>
      <c r="CM102" s="74">
        <f t="shared" si="153"/>
        <v>1778.7679536982264</v>
      </c>
      <c r="CN102" s="74">
        <f t="shared" si="154"/>
        <v>1835.6885282165697</v>
      </c>
      <c r="CO102" s="74">
        <f t="shared" si="155"/>
        <v>1894.4305611195</v>
      </c>
      <c r="CP102" s="74">
        <f t="shared" si="156"/>
        <v>1955.052339075324</v>
      </c>
      <c r="CQ102" s="74">
        <f t="shared" si="157"/>
        <v>2017.6140139257343</v>
      </c>
      <c r="CR102" s="74">
        <f t="shared" si="158"/>
        <v>2082.1776623713577</v>
      </c>
      <c r="CS102" s="74">
        <f t="shared" si="159"/>
        <v>2148.8073475672413</v>
      </c>
      <c r="CT102" s="74">
        <f t="shared" si="160"/>
        <v>2217.5691826893931</v>
      </c>
      <c r="CU102" s="74">
        <f t="shared" si="161"/>
        <v>2288.5313965354535</v>
      </c>
      <c r="CV102" s="74">
        <f t="shared" si="162"/>
        <v>2361.7644012245883</v>
      </c>
      <c r="CW102" s="74">
        <f t="shared" si="163"/>
        <v>2437.3408620637751</v>
      </c>
      <c r="CX102" s="74">
        <f t="shared" si="164"/>
        <v>2515.335769649816</v>
      </c>
      <c r="CY102" s="74">
        <f t="shared" si="165"/>
        <v>2595.8265142786104</v>
      </c>
      <c r="CZ102" s="74">
        <f t="shared" si="166"/>
        <v>2678.892962735526</v>
      </c>
      <c r="DA102" s="74">
        <f t="shared" si="167"/>
        <v>2764.617537543063</v>
      </c>
      <c r="DB102" s="74">
        <f t="shared" si="168"/>
        <v>2853.0852987444409</v>
      </c>
      <c r="DC102" s="74">
        <f t="shared" si="169"/>
        <v>2944.3840283042632</v>
      </c>
      <c r="DD102" s="74">
        <f t="shared" si="170"/>
        <v>3038.6043172099999</v>
      </c>
      <c r="DE102" s="74">
        <f t="shared" si="171"/>
        <v>3135.8396553607199</v>
      </c>
      <c r="DF102" s="74">
        <f t="shared" si="172"/>
        <v>3236.1865243322632</v>
      </c>
      <c r="DG102" s="74">
        <f t="shared" si="173"/>
        <v>3339.7444931108957</v>
      </c>
      <c r="DH102" s="74">
        <f t="shared" si="174"/>
        <v>3446.6163168904445</v>
      </c>
      <c r="DI102" s="74">
        <f t="shared" si="175"/>
        <v>3556.9080390309387</v>
      </c>
      <c r="DJ102" s="74">
        <f t="shared" si="176"/>
        <v>3670.7290962799289</v>
      </c>
    </row>
    <row r="103" spans="2:114" x14ac:dyDescent="0.2">
      <c r="B103" s="236" t="str">
        <f t="shared" si="177"/>
        <v>Chemical Manufacture</v>
      </c>
      <c r="C103" s="65" t="s">
        <v>2</v>
      </c>
      <c r="D103" s="74">
        <f t="shared" ref="D103:AF103" si="190">D$82*D94</f>
        <v>34.822267153373161</v>
      </c>
      <c r="E103" s="74">
        <f t="shared" si="190"/>
        <v>35.856597363506289</v>
      </c>
      <c r="F103" s="74">
        <f t="shared" si="190"/>
        <v>36.397522307616775</v>
      </c>
      <c r="G103" s="74">
        <f t="shared" si="190"/>
        <v>37.044333500144347</v>
      </c>
      <c r="H103" s="74">
        <f t="shared" si="190"/>
        <v>37.597210859424194</v>
      </c>
      <c r="I103" s="74">
        <f t="shared" si="190"/>
        <v>41.531586781525114</v>
      </c>
      <c r="J103" s="74">
        <f t="shared" si="190"/>
        <v>43.27725822472911</v>
      </c>
      <c r="K103" s="74">
        <f t="shared" si="190"/>
        <v>33.118683980897316</v>
      </c>
      <c r="L103" s="74">
        <f t="shared" si="190"/>
        <v>29.377425400544578</v>
      </c>
      <c r="M103" s="74">
        <f t="shared" si="190"/>
        <v>30.083907421457081</v>
      </c>
      <c r="N103" s="74">
        <f t="shared" si="190"/>
        <v>28.755459209754125</v>
      </c>
      <c r="O103" s="74">
        <f t="shared" si="190"/>
        <v>32.33222991272946</v>
      </c>
      <c r="P103" s="74">
        <f t="shared" si="190"/>
        <v>31.0024154589372</v>
      </c>
      <c r="Q103" s="74">
        <f t="shared" si="190"/>
        <v>29.457740078764015</v>
      </c>
      <c r="R103" s="74">
        <f t="shared" si="190"/>
        <v>27.48936170212766</v>
      </c>
      <c r="S103" s="74">
        <f t="shared" si="190"/>
        <v>28.825861543153401</v>
      </c>
      <c r="T103" s="74">
        <f t="shared" si="190"/>
        <v>32.044063647490823</v>
      </c>
      <c r="U103" s="74">
        <f t="shared" si="190"/>
        <v>32.546718535448335</v>
      </c>
      <c r="V103" s="74">
        <f t="shared" si="190"/>
        <v>31.583450221094701</v>
      </c>
      <c r="W103" s="74">
        <f t="shared" si="190"/>
        <v>47.846510717169053</v>
      </c>
      <c r="X103" s="74">
        <f t="shared" si="190"/>
        <v>44.471195325007493</v>
      </c>
      <c r="Y103" s="74">
        <f t="shared" si="190"/>
        <v>41.169779568322824</v>
      </c>
      <c r="Z103" s="74">
        <f t="shared" si="190"/>
        <v>41.648519508978083</v>
      </c>
      <c r="AA103" s="74">
        <f t="shared" si="190"/>
        <v>48.245089070447584</v>
      </c>
      <c r="AB103" s="74">
        <f t="shared" si="190"/>
        <v>47.963118762618819</v>
      </c>
      <c r="AC103" s="74">
        <f t="shared" si="190"/>
        <v>45.550594012490649</v>
      </c>
      <c r="AD103" s="74">
        <f t="shared" si="190"/>
        <v>68.203633648759464</v>
      </c>
      <c r="AE103" s="74">
        <f t="shared" si="190"/>
        <v>55.895326885582335</v>
      </c>
      <c r="AF103" s="74">
        <f t="shared" si="190"/>
        <v>57.751593014918519</v>
      </c>
      <c r="AG103" s="74">
        <f t="shared" ref="AG103" si="191">AG$82*AG94</f>
        <v>57.243588271851408</v>
      </c>
      <c r="AH103" s="74">
        <f t="shared" ref="AH103:BL103" si="192">AG103*(1+AH$85)</f>
        <v>59.075383096550652</v>
      </c>
      <c r="AI103" s="74">
        <f t="shared" si="192"/>
        <v>60.965795355640275</v>
      </c>
      <c r="AJ103" s="74">
        <f t="shared" si="192"/>
        <v>62.916700807020767</v>
      </c>
      <c r="AK103" s="74">
        <f t="shared" si="192"/>
        <v>64.930035232845427</v>
      </c>
      <c r="AL103" s="74">
        <f t="shared" si="192"/>
        <v>67.007796360296481</v>
      </c>
      <c r="AM103" s="74">
        <f t="shared" si="192"/>
        <v>69.152045843825974</v>
      </c>
      <c r="AN103" s="74">
        <f t="shared" si="192"/>
        <v>71.364911310828404</v>
      </c>
      <c r="AO103" s="74">
        <f t="shared" si="192"/>
        <v>73.648588472774918</v>
      </c>
      <c r="AP103" s="74">
        <f t="shared" si="192"/>
        <v>76.005343303903715</v>
      </c>
      <c r="AQ103" s="74">
        <f t="shared" si="192"/>
        <v>78.437514289628638</v>
      </c>
      <c r="AR103" s="74">
        <f t="shared" si="192"/>
        <v>80.947514746896758</v>
      </c>
      <c r="AS103" s="74">
        <f t="shared" si="192"/>
        <v>83.537835218797454</v>
      </c>
      <c r="AT103" s="74">
        <f t="shared" si="192"/>
        <v>86.211045945798972</v>
      </c>
      <c r="AU103" s="74">
        <f t="shared" si="192"/>
        <v>88.969799416064546</v>
      </c>
      <c r="AV103" s="74">
        <f t="shared" si="192"/>
        <v>91.816832997378611</v>
      </c>
      <c r="AW103" s="74">
        <f t="shared" si="192"/>
        <v>94.754971653294731</v>
      </c>
      <c r="AX103" s="74">
        <f t="shared" si="192"/>
        <v>97.787130746200162</v>
      </c>
      <c r="AY103" s="74">
        <f t="shared" si="192"/>
        <v>100.91631893007857</v>
      </c>
      <c r="AZ103" s="74">
        <f t="shared" si="192"/>
        <v>104.14564113584109</v>
      </c>
      <c r="BA103" s="74">
        <f t="shared" si="192"/>
        <v>107.47830165218801</v>
      </c>
      <c r="BB103" s="74">
        <f t="shared" si="192"/>
        <v>110.91760730505803</v>
      </c>
      <c r="BC103" s="74">
        <f t="shared" si="192"/>
        <v>114.46697073881988</v>
      </c>
      <c r="BD103" s="74">
        <f t="shared" si="192"/>
        <v>118.12991380246213</v>
      </c>
      <c r="BE103" s="74">
        <f t="shared" si="192"/>
        <v>121.91007104414092</v>
      </c>
      <c r="BF103" s="74">
        <f t="shared" si="192"/>
        <v>125.81119331755343</v>
      </c>
      <c r="BG103" s="74">
        <f t="shared" si="192"/>
        <v>129.83715150371515</v>
      </c>
      <c r="BH103" s="74">
        <f t="shared" si="192"/>
        <v>133.99194035183405</v>
      </c>
      <c r="BI103" s="74">
        <f t="shared" si="192"/>
        <v>138.27968244309275</v>
      </c>
      <c r="BJ103" s="74">
        <f t="shared" si="192"/>
        <v>142.70463228127173</v>
      </c>
      <c r="BK103" s="74">
        <f t="shared" si="192"/>
        <v>147.27118051427243</v>
      </c>
      <c r="BL103" s="74">
        <f t="shared" si="192"/>
        <v>151.98385829072916</v>
      </c>
      <c r="BM103" s="74">
        <f t="shared" si="127"/>
        <v>156.84734175603251</v>
      </c>
      <c r="BN103" s="74">
        <f t="shared" si="128"/>
        <v>161.86645669222554</v>
      </c>
      <c r="BO103" s="74">
        <f t="shared" si="129"/>
        <v>167.04618330637678</v>
      </c>
      <c r="BP103" s="74">
        <f t="shared" si="130"/>
        <v>172.39166117218085</v>
      </c>
      <c r="BQ103" s="74">
        <f t="shared" si="131"/>
        <v>177.90819432969064</v>
      </c>
      <c r="BR103" s="74">
        <f t="shared" si="132"/>
        <v>183.60125654824074</v>
      </c>
      <c r="BS103" s="74">
        <f t="shared" si="133"/>
        <v>189.47649675778445</v>
      </c>
      <c r="BT103" s="74">
        <f t="shared" si="134"/>
        <v>195.53974465403354</v>
      </c>
      <c r="BU103" s="74">
        <f t="shared" si="135"/>
        <v>201.79701648296262</v>
      </c>
      <c r="BV103" s="74">
        <f t="shared" si="136"/>
        <v>208.25452101041742</v>
      </c>
      <c r="BW103" s="74">
        <f t="shared" si="137"/>
        <v>214.91866568275077</v>
      </c>
      <c r="BX103" s="74">
        <f t="shared" si="138"/>
        <v>221.79606298459879</v>
      </c>
      <c r="BY103" s="74">
        <f t="shared" si="139"/>
        <v>228.89353700010597</v>
      </c>
      <c r="BZ103" s="74">
        <f t="shared" si="140"/>
        <v>236.21813018410936</v>
      </c>
      <c r="CA103" s="74">
        <f t="shared" si="141"/>
        <v>243.77711035000087</v>
      </c>
      <c r="CB103" s="74">
        <f t="shared" si="142"/>
        <v>251.57797788120089</v>
      </c>
      <c r="CC103" s="74">
        <f t="shared" si="143"/>
        <v>259.62847317339936</v>
      </c>
      <c r="CD103" s="74">
        <f t="shared" si="144"/>
        <v>267.93658431494816</v>
      </c>
      <c r="CE103" s="74">
        <f t="shared" si="145"/>
        <v>276.51055501302653</v>
      </c>
      <c r="CF103" s="74">
        <f t="shared" si="146"/>
        <v>285.35889277344342</v>
      </c>
      <c r="CG103" s="74">
        <f t="shared" si="147"/>
        <v>294.4903773421936</v>
      </c>
      <c r="CH103" s="74">
        <f t="shared" si="148"/>
        <v>303.91406941714382</v>
      </c>
      <c r="CI103" s="74">
        <f t="shared" si="149"/>
        <v>313.63931963849245</v>
      </c>
      <c r="CJ103" s="74">
        <f t="shared" si="150"/>
        <v>323.67577786692419</v>
      </c>
      <c r="CK103" s="74">
        <f t="shared" si="151"/>
        <v>334.03340275866577</v>
      </c>
      <c r="CL103" s="74">
        <f t="shared" si="152"/>
        <v>344.72247164694306</v>
      </c>
      <c r="CM103" s="74">
        <f t="shared" si="153"/>
        <v>355.75359073964523</v>
      </c>
      <c r="CN103" s="74">
        <f t="shared" si="154"/>
        <v>367.13770564331389</v>
      </c>
      <c r="CO103" s="74">
        <f t="shared" si="155"/>
        <v>378.88611222389994</v>
      </c>
      <c r="CP103" s="74">
        <f t="shared" si="156"/>
        <v>391.01046781506477</v>
      </c>
      <c r="CQ103" s="74">
        <f t="shared" si="157"/>
        <v>403.52280278514684</v>
      </c>
      <c r="CR103" s="74">
        <f t="shared" si="158"/>
        <v>416.43553247427155</v>
      </c>
      <c r="CS103" s="74">
        <f t="shared" si="159"/>
        <v>429.76146951344828</v>
      </c>
      <c r="CT103" s="74">
        <f t="shared" si="160"/>
        <v>443.51383653787866</v>
      </c>
      <c r="CU103" s="74">
        <f t="shared" si="161"/>
        <v>457.70627930709077</v>
      </c>
      <c r="CV103" s="74">
        <f t="shared" si="162"/>
        <v>472.35288024491769</v>
      </c>
      <c r="CW103" s="74">
        <f t="shared" si="163"/>
        <v>487.46817241275505</v>
      </c>
      <c r="CX103" s="74">
        <f t="shared" si="164"/>
        <v>503.06715392996324</v>
      </c>
      <c r="CY103" s="74">
        <f t="shared" si="165"/>
        <v>519.16530285572208</v>
      </c>
      <c r="CZ103" s="74">
        <f t="shared" si="166"/>
        <v>535.77859254710518</v>
      </c>
      <c r="DA103" s="74">
        <f t="shared" si="167"/>
        <v>552.9235075086126</v>
      </c>
      <c r="DB103" s="74">
        <f t="shared" si="168"/>
        <v>570.61705974888821</v>
      </c>
      <c r="DC103" s="74">
        <f t="shared" si="169"/>
        <v>588.8768056608526</v>
      </c>
      <c r="DD103" s="74">
        <f t="shared" si="170"/>
        <v>607.72086344199988</v>
      </c>
      <c r="DE103" s="74">
        <f t="shared" si="171"/>
        <v>627.16793107214392</v>
      </c>
      <c r="DF103" s="74">
        <f t="shared" si="172"/>
        <v>647.23730486645252</v>
      </c>
      <c r="DG103" s="74">
        <f t="shared" si="173"/>
        <v>667.94889862217906</v>
      </c>
      <c r="DH103" s="74">
        <f t="shared" si="174"/>
        <v>689.32326337808877</v>
      </c>
      <c r="DI103" s="74">
        <f t="shared" si="175"/>
        <v>711.38160780618762</v>
      </c>
      <c r="DJ103" s="74">
        <f t="shared" si="176"/>
        <v>734.14581925598566</v>
      </c>
    </row>
    <row r="104" spans="2:114" x14ac:dyDescent="0.2">
      <c r="B104" s="64" t="s">
        <v>58</v>
      </c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  <c r="BM104" s="65"/>
      <c r="BN104" s="65"/>
      <c r="BO104" s="65"/>
      <c r="BP104" s="65"/>
      <c r="BQ104" s="65"/>
      <c r="BR104" s="65"/>
      <c r="BS104" s="65"/>
      <c r="BT104" s="65"/>
      <c r="BU104" s="65"/>
      <c r="BV104" s="65"/>
      <c r="BW104" s="65"/>
      <c r="BX104" s="65"/>
      <c r="BY104" s="65"/>
      <c r="BZ104" s="65"/>
      <c r="CA104" s="65"/>
      <c r="CB104" s="65"/>
      <c r="CC104" s="65"/>
      <c r="CD104" s="65"/>
      <c r="CE104" s="65"/>
      <c r="CF104" s="65"/>
      <c r="CG104" s="65"/>
      <c r="CH104" s="65"/>
      <c r="CI104" s="65"/>
      <c r="CJ104" s="65"/>
      <c r="CK104" s="65"/>
      <c r="CL104" s="65"/>
      <c r="CM104" s="65"/>
      <c r="CN104" s="65"/>
      <c r="CO104" s="65"/>
      <c r="CP104" s="65"/>
      <c r="CQ104" s="65"/>
      <c r="CR104" s="65"/>
      <c r="CS104" s="65"/>
      <c r="CT104" s="65"/>
      <c r="CU104" s="65"/>
      <c r="CV104" s="65"/>
      <c r="CW104" s="65"/>
      <c r="CX104" s="65"/>
      <c r="CY104" s="65"/>
      <c r="CZ104" s="65"/>
      <c r="DA104" s="65"/>
      <c r="DB104" s="65"/>
      <c r="DC104" s="65"/>
      <c r="DD104" s="65"/>
      <c r="DE104" s="65"/>
      <c r="DF104" s="65"/>
      <c r="DG104" s="65"/>
      <c r="DH104" s="65"/>
      <c r="DI104" s="65"/>
      <c r="DJ104" s="65"/>
    </row>
    <row r="105" spans="2:114" x14ac:dyDescent="0.2">
      <c r="B105" s="236" t="str">
        <f>B89</f>
        <v>Metallurgy</v>
      </c>
      <c r="C105" s="65" t="s">
        <v>2</v>
      </c>
      <c r="D105" s="74">
        <f t="shared" ref="D105:AF105" si="193">D$82*D89</f>
        <v>696.44534306746323</v>
      </c>
      <c r="E105" s="74">
        <f t="shared" si="193"/>
        <v>717.13194727012569</v>
      </c>
      <c r="F105" s="74">
        <f t="shared" si="193"/>
        <v>727.95044615233564</v>
      </c>
      <c r="G105" s="74">
        <f t="shared" si="193"/>
        <v>740.88667000288694</v>
      </c>
      <c r="H105" s="74">
        <f t="shared" si="193"/>
        <v>751.94421718848389</v>
      </c>
      <c r="I105" s="74">
        <f t="shared" si="193"/>
        <v>830.63173563050225</v>
      </c>
      <c r="J105" s="74">
        <f t="shared" si="193"/>
        <v>865.54516449458231</v>
      </c>
      <c r="K105" s="74">
        <f t="shared" si="193"/>
        <v>662.37367961794644</v>
      </c>
      <c r="L105" s="74">
        <f t="shared" si="193"/>
        <v>587.54850801089151</v>
      </c>
      <c r="M105" s="74">
        <f t="shared" si="193"/>
        <v>601.67814842914163</v>
      </c>
      <c r="N105" s="74">
        <f t="shared" si="193"/>
        <v>575.10918419508255</v>
      </c>
      <c r="O105" s="74">
        <f t="shared" si="193"/>
        <v>646.64459825458925</v>
      </c>
      <c r="P105" s="74">
        <f t="shared" si="193"/>
        <v>620.04830917874403</v>
      </c>
      <c r="Q105" s="74">
        <f t="shared" si="193"/>
        <v>589.15480157528032</v>
      </c>
      <c r="R105" s="74">
        <f t="shared" si="193"/>
        <v>549.78723404255322</v>
      </c>
      <c r="S105" s="74">
        <f t="shared" si="193"/>
        <v>576.51723086306799</v>
      </c>
      <c r="T105" s="74">
        <f t="shared" si="193"/>
        <v>640.88127294981643</v>
      </c>
      <c r="U105" s="74">
        <f t="shared" si="193"/>
        <v>650.93437070896664</v>
      </c>
      <c r="V105" s="74">
        <f t="shared" si="193"/>
        <v>631.66900442189399</v>
      </c>
      <c r="W105" s="74">
        <f t="shared" si="193"/>
        <v>956.93021434338107</v>
      </c>
      <c r="X105" s="74">
        <f t="shared" si="193"/>
        <v>889.42390650014988</v>
      </c>
      <c r="Y105" s="74">
        <f t="shared" si="193"/>
        <v>823.39559136645642</v>
      </c>
      <c r="Z105" s="74">
        <f t="shared" si="193"/>
        <v>832.9703901795616</v>
      </c>
      <c r="AA105" s="74">
        <f t="shared" si="193"/>
        <v>964.90178140895171</v>
      </c>
      <c r="AB105" s="74">
        <f t="shared" si="193"/>
        <v>959.26237525237639</v>
      </c>
      <c r="AC105" s="74">
        <f t="shared" si="193"/>
        <v>911.01188024981298</v>
      </c>
      <c r="AD105" s="74">
        <f t="shared" si="193"/>
        <v>1364.0726729751896</v>
      </c>
      <c r="AE105" s="74">
        <f t="shared" si="193"/>
        <v>1117.9065377116467</v>
      </c>
      <c r="AF105" s="74">
        <f t="shared" si="193"/>
        <v>1155.0318602983705</v>
      </c>
      <c r="AG105" s="74">
        <f t="shared" ref="AG105" si="194">AG$82*AG89</f>
        <v>1144.8717654370282</v>
      </c>
      <c r="AH105" s="74">
        <f>AH98</f>
        <v>1181.5076619310132</v>
      </c>
      <c r="AI105" s="74">
        <f t="shared" ref="AI105:BL105" si="195">AH105*(1+AI$86)</f>
        <v>1219.3159071128057</v>
      </c>
      <c r="AJ105" s="74">
        <f t="shared" si="195"/>
        <v>1258.3340161404155</v>
      </c>
      <c r="AK105" s="74">
        <f t="shared" si="195"/>
        <v>1298.6007046569089</v>
      </c>
      <c r="AL105" s="74">
        <f t="shared" si="195"/>
        <v>1340.1559272059301</v>
      </c>
      <c r="AM105" s="74">
        <f t="shared" si="195"/>
        <v>1383.04091687652</v>
      </c>
      <c r="AN105" s="74">
        <f t="shared" si="195"/>
        <v>1427.2982262165688</v>
      </c>
      <c r="AO105" s="74">
        <f t="shared" si="195"/>
        <v>1472.971769455499</v>
      </c>
      <c r="AP105" s="74">
        <f t="shared" si="195"/>
        <v>1520.106866078075</v>
      </c>
      <c r="AQ105" s="74">
        <f t="shared" si="195"/>
        <v>1568.7502857925733</v>
      </c>
      <c r="AR105" s="74">
        <f t="shared" si="195"/>
        <v>1618.9502949379357</v>
      </c>
      <c r="AS105" s="74">
        <f t="shared" si="195"/>
        <v>1670.7567043759498</v>
      </c>
      <c r="AT105" s="74">
        <f t="shared" si="195"/>
        <v>1724.2209189159803</v>
      </c>
      <c r="AU105" s="74">
        <f t="shared" si="195"/>
        <v>1779.3959883212917</v>
      </c>
      <c r="AV105" s="74">
        <f t="shared" si="195"/>
        <v>1836.336659947573</v>
      </c>
      <c r="AW105" s="74">
        <f t="shared" si="195"/>
        <v>1895.0994330658955</v>
      </c>
      <c r="AX105" s="74">
        <f t="shared" si="195"/>
        <v>1955.7426149240041</v>
      </c>
      <c r="AY105" s="74">
        <f t="shared" si="195"/>
        <v>2018.3263786015723</v>
      </c>
      <c r="AZ105" s="74">
        <f t="shared" si="195"/>
        <v>2082.9128227168226</v>
      </c>
      <c r="BA105" s="74">
        <f t="shared" si="195"/>
        <v>2149.5660330437609</v>
      </c>
      <c r="BB105" s="74">
        <f t="shared" si="195"/>
        <v>2218.3521461011615</v>
      </c>
      <c r="BC105" s="74">
        <f t="shared" si="195"/>
        <v>2289.3394147763988</v>
      </c>
      <c r="BD105" s="74">
        <f t="shared" si="195"/>
        <v>2362.5982760492439</v>
      </c>
      <c r="BE105" s="74">
        <f t="shared" si="195"/>
        <v>2438.2014208828195</v>
      </c>
      <c r="BF105" s="74">
        <f t="shared" si="195"/>
        <v>2516.2238663510698</v>
      </c>
      <c r="BG105" s="74">
        <f t="shared" si="195"/>
        <v>2596.743030074304</v>
      </c>
      <c r="BH105" s="74">
        <f t="shared" si="195"/>
        <v>2679.8388070366818</v>
      </c>
      <c r="BI105" s="74">
        <f t="shared" si="195"/>
        <v>2765.5936488618559</v>
      </c>
      <c r="BJ105" s="74">
        <f t="shared" si="195"/>
        <v>2854.0926456254351</v>
      </c>
      <c r="BK105" s="74">
        <f t="shared" si="195"/>
        <v>2945.4236102854493</v>
      </c>
      <c r="BL105" s="74">
        <f t="shared" si="195"/>
        <v>3039.6771658145835</v>
      </c>
      <c r="BM105" s="74">
        <f t="shared" ref="BM105:BM110" si="196">BL105*(1+BM$86)</f>
        <v>3136.9468351206501</v>
      </c>
      <c r="BN105" s="74">
        <f t="shared" ref="BN105:BN110" si="197">BM105*(1+BN$86)</f>
        <v>3237.329133844511</v>
      </c>
      <c r="BO105" s="74">
        <f t="shared" ref="BO105:BO110" si="198">BN105*(1+BO$86)</f>
        <v>3340.9236661275354</v>
      </c>
      <c r="BP105" s="74">
        <f t="shared" ref="BP105:BP110" si="199">BO105*(1+BP$86)</f>
        <v>3447.8332234436166</v>
      </c>
      <c r="BQ105" s="74">
        <f t="shared" ref="BQ105:BQ110" si="200">BP105*(1+BQ$86)</f>
        <v>3558.1638865938125</v>
      </c>
      <c r="BR105" s="74">
        <f t="shared" ref="BR105:BR110" si="201">BQ105*(1+BR$86)</f>
        <v>3672.0251309648147</v>
      </c>
      <c r="BS105" s="74">
        <f t="shared" ref="BS105:BS110" si="202">BR105*(1+BS$86)</f>
        <v>3789.5299351556887</v>
      </c>
      <c r="BT105" s="74">
        <f t="shared" ref="BT105:BT110" si="203">BS105*(1+BT$86)</f>
        <v>3910.794893080671</v>
      </c>
      <c r="BU105" s="74">
        <f t="shared" ref="BU105:BU110" si="204">BT105*(1+BU$86)</f>
        <v>4035.9403296592527</v>
      </c>
      <c r="BV105" s="74">
        <f t="shared" ref="BV105:BV110" si="205">BU105*(1+BV$86)</f>
        <v>4165.0904202083493</v>
      </c>
      <c r="BW105" s="74">
        <f t="shared" ref="BW105:BW110" si="206">BV105*(1+BW$86)</f>
        <v>4298.3733136550163</v>
      </c>
      <c r="BX105" s="74">
        <f t="shared" ref="BX105:BX110" si="207">BW105*(1+BX$86)</f>
        <v>4435.921259691977</v>
      </c>
      <c r="BY105" s="74">
        <f t="shared" ref="BY105:BY110" si="208">BX105*(1+BY$86)</f>
        <v>4577.8707400021203</v>
      </c>
      <c r="BZ105" s="74">
        <f t="shared" ref="BZ105:BZ110" si="209">BY105*(1+BZ$86)</f>
        <v>4724.3626036821879</v>
      </c>
      <c r="CA105" s="74">
        <f t="shared" ref="CA105:CA110" si="210">BZ105*(1+CA$86)</f>
        <v>4875.5422070000177</v>
      </c>
      <c r="CB105" s="74">
        <f t="shared" ref="CB105:CB110" si="211">CA105*(1+CB$86)</f>
        <v>5031.5595576240185</v>
      </c>
      <c r="CC105" s="74">
        <f t="shared" ref="CC105:CC110" si="212">CB105*(1+CC$86)</f>
        <v>5192.5694634679876</v>
      </c>
      <c r="CD105" s="74">
        <f t="shared" ref="CD105:CD110" si="213">CC105*(1+CD$86)</f>
        <v>5358.7316862989637</v>
      </c>
      <c r="CE105" s="74">
        <f t="shared" ref="CE105:CE110" si="214">CD105*(1+CE$86)</f>
        <v>5530.2111002605307</v>
      </c>
      <c r="CF105" s="74">
        <f t="shared" ref="CF105:CF110" si="215">CE105*(1+CF$86)</f>
        <v>5707.1778554688681</v>
      </c>
      <c r="CG105" s="74">
        <f t="shared" ref="CG105:CG110" si="216">CF105*(1+CG$86)</f>
        <v>5889.8075468438719</v>
      </c>
      <c r="CH105" s="74">
        <f t="shared" ref="CH105:CH110" si="217">CG105*(1+CH$86)</f>
        <v>6078.2813883428762</v>
      </c>
      <c r="CI105" s="74">
        <f t="shared" ref="CI105:CI110" si="218">CH105*(1+CI$86)</f>
        <v>6272.7863927698481</v>
      </c>
      <c r="CJ105" s="74">
        <f t="shared" ref="CJ105:CJ110" si="219">CI105*(1+CJ$86)</f>
        <v>6473.5155573384836</v>
      </c>
      <c r="CK105" s="74">
        <f t="shared" ref="CK105:CK110" si="220">CJ105*(1+CK$86)</f>
        <v>6680.6680551733152</v>
      </c>
      <c r="CL105" s="74">
        <f t="shared" ref="CL105:CL110" si="221">CK105*(1+CL$86)</f>
        <v>6894.4494329388617</v>
      </c>
      <c r="CM105" s="74">
        <f t="shared" ref="CM105:CM110" si="222">CL105*(1+CM$86)</f>
        <v>7115.0718147929056</v>
      </c>
      <c r="CN105" s="74">
        <f t="shared" ref="CN105:CN110" si="223">CM105*(1+CN$86)</f>
        <v>7342.7541128662788</v>
      </c>
      <c r="CO105" s="74">
        <f t="shared" ref="CO105:CO110" si="224">CN105*(1+CO$86)</f>
        <v>7577.722244478</v>
      </c>
      <c r="CP105" s="74">
        <f t="shared" ref="CP105:CP110" si="225">CO105*(1+CP$86)</f>
        <v>7820.2093563012959</v>
      </c>
      <c r="CQ105" s="74">
        <f t="shared" ref="CQ105:CQ110" si="226">CP105*(1+CQ$86)</f>
        <v>8070.4560557029372</v>
      </c>
      <c r="CR105" s="74">
        <f t="shared" ref="CR105:CR110" si="227">CQ105*(1+CR$86)</f>
        <v>8328.7106494854306</v>
      </c>
      <c r="CS105" s="74">
        <f t="shared" ref="CS105:CS110" si="228">CR105*(1+CS$86)</f>
        <v>8595.2293902689653</v>
      </c>
      <c r="CT105" s="74">
        <f t="shared" ref="CT105:CT110" si="229">CS105*(1+CT$86)</f>
        <v>8870.2767307575723</v>
      </c>
      <c r="CU105" s="74">
        <f t="shared" ref="CU105:CU110" si="230">CT105*(1+CU$86)</f>
        <v>9154.125586141814</v>
      </c>
      <c r="CV105" s="74">
        <f t="shared" ref="CV105:CV110" si="231">CU105*(1+CV$86)</f>
        <v>9447.057604898353</v>
      </c>
      <c r="CW105" s="74">
        <f t="shared" ref="CW105:CW110" si="232">CV105*(1+CW$86)</f>
        <v>9749.3634482551006</v>
      </c>
      <c r="CX105" s="74">
        <f t="shared" ref="CX105:CX110" si="233">CW105*(1+CX$86)</f>
        <v>10061.343078599264</v>
      </c>
      <c r="CY105" s="74">
        <f t="shared" ref="CY105:CY110" si="234">CX105*(1+CY$86)</f>
        <v>10383.306057114442</v>
      </c>
      <c r="CZ105" s="74">
        <f t="shared" ref="CZ105:CZ110" si="235">CY105*(1+CZ$86)</f>
        <v>10715.571850942104</v>
      </c>
      <c r="DA105" s="74">
        <f t="shared" ref="DA105:DA110" si="236">CZ105*(1+DA$86)</f>
        <v>11058.470150172252</v>
      </c>
      <c r="DB105" s="74">
        <f t="shared" ref="DB105:DB110" si="237">DA105*(1+DB$86)</f>
        <v>11412.341194977764</v>
      </c>
      <c r="DC105" s="74">
        <f t="shared" ref="DC105:DC110" si="238">DB105*(1+DC$86)</f>
        <v>11777.536113217053</v>
      </c>
      <c r="DD105" s="74">
        <f t="shared" ref="DD105:DD110" si="239">DC105*(1+DD$86)</f>
        <v>12154.417268839999</v>
      </c>
      <c r="DE105" s="74">
        <f t="shared" ref="DE105:DE110" si="240">DD105*(1+DE$86)</f>
        <v>12543.35862144288</v>
      </c>
      <c r="DF105" s="74">
        <f t="shared" ref="DF105:DF110" si="241">DE105*(1+DF$86)</f>
        <v>12944.746097329053</v>
      </c>
      <c r="DG105" s="74">
        <f t="shared" ref="DG105:DG110" si="242">DF105*(1+DG$86)</f>
        <v>13358.977972443583</v>
      </c>
      <c r="DH105" s="74">
        <f t="shared" ref="DH105:DH110" si="243">DG105*(1+DH$86)</f>
        <v>13786.465267561778</v>
      </c>
      <c r="DI105" s="74">
        <f t="shared" ref="DI105:DI110" si="244">DH105*(1+DI$86)</f>
        <v>14227.632156123755</v>
      </c>
      <c r="DJ105" s="74">
        <f t="shared" ref="DJ105:DJ110" si="245">DI105*(1+DJ$86)</f>
        <v>14682.916385119715</v>
      </c>
    </row>
    <row r="106" spans="2:114" x14ac:dyDescent="0.2">
      <c r="B106" s="236" t="str">
        <f t="shared" ref="B106:B110" si="246">B90</f>
        <v>Glass Manufacture</v>
      </c>
      <c r="C106" s="65" t="s">
        <v>2</v>
      </c>
      <c r="D106" s="74">
        <f t="shared" ref="D106:AF106" si="247">D$82*D90</f>
        <v>435.27833941716449</v>
      </c>
      <c r="E106" s="74">
        <f t="shared" si="247"/>
        <v>448.20746704382856</v>
      </c>
      <c r="F106" s="74">
        <f t="shared" si="247"/>
        <v>454.96902884520972</v>
      </c>
      <c r="G106" s="74">
        <f t="shared" si="247"/>
        <v>463.0541687518043</v>
      </c>
      <c r="H106" s="74">
        <f t="shared" si="247"/>
        <v>469.96513574280243</v>
      </c>
      <c r="I106" s="74">
        <f t="shared" si="247"/>
        <v>519.14483476906389</v>
      </c>
      <c r="J106" s="74">
        <f t="shared" si="247"/>
        <v>540.9657278091139</v>
      </c>
      <c r="K106" s="74">
        <f t="shared" si="247"/>
        <v>413.98354976121647</v>
      </c>
      <c r="L106" s="74">
        <f t="shared" si="247"/>
        <v>367.21781750680719</v>
      </c>
      <c r="M106" s="74">
        <f t="shared" si="247"/>
        <v>376.04884276821349</v>
      </c>
      <c r="N106" s="74">
        <f t="shared" si="247"/>
        <v>359.44324012192658</v>
      </c>
      <c r="O106" s="74">
        <f t="shared" si="247"/>
        <v>404.15287390911828</v>
      </c>
      <c r="P106" s="74">
        <f t="shared" si="247"/>
        <v>387.53019323671498</v>
      </c>
      <c r="Q106" s="74">
        <f t="shared" si="247"/>
        <v>368.22175098455017</v>
      </c>
      <c r="R106" s="74">
        <f t="shared" si="247"/>
        <v>343.61702127659572</v>
      </c>
      <c r="S106" s="74">
        <f t="shared" si="247"/>
        <v>360.32326928941751</v>
      </c>
      <c r="T106" s="74">
        <f t="shared" si="247"/>
        <v>400.55079559363526</v>
      </c>
      <c r="U106" s="74">
        <f t="shared" si="247"/>
        <v>406.83398169310414</v>
      </c>
      <c r="V106" s="74">
        <f t="shared" si="247"/>
        <v>394.79312776368374</v>
      </c>
      <c r="W106" s="74">
        <f t="shared" si="247"/>
        <v>598.08138396461311</v>
      </c>
      <c r="X106" s="74">
        <f t="shared" si="247"/>
        <v>555.88994156259366</v>
      </c>
      <c r="Y106" s="74">
        <f t="shared" si="247"/>
        <v>514.62224460403525</v>
      </c>
      <c r="Z106" s="74">
        <f t="shared" si="247"/>
        <v>520.60649386222599</v>
      </c>
      <c r="AA106" s="74">
        <f t="shared" si="247"/>
        <v>603.0636133805948</v>
      </c>
      <c r="AB106" s="74">
        <f t="shared" si="247"/>
        <v>599.53898453273518</v>
      </c>
      <c r="AC106" s="74">
        <f t="shared" si="247"/>
        <v>569.38242515613308</v>
      </c>
      <c r="AD106" s="74">
        <f t="shared" si="247"/>
        <v>852.54542060949336</v>
      </c>
      <c r="AE106" s="74">
        <f t="shared" si="247"/>
        <v>698.69158606977919</v>
      </c>
      <c r="AF106" s="74">
        <f t="shared" si="247"/>
        <v>721.89491268648146</v>
      </c>
      <c r="AG106" s="74">
        <f t="shared" ref="AG106" si="248">AG$82*AG90</f>
        <v>715.54485339814255</v>
      </c>
      <c r="AH106" s="74">
        <f t="shared" ref="AH106:AH110" si="249">AH99</f>
        <v>738.44228870688312</v>
      </c>
      <c r="AI106" s="74">
        <f t="shared" ref="AI106:BL106" si="250">AH106*(1+AI$86)</f>
        <v>762.07244194550344</v>
      </c>
      <c r="AJ106" s="74">
        <f t="shared" si="250"/>
        <v>786.45876008775963</v>
      </c>
      <c r="AK106" s="74">
        <f t="shared" si="250"/>
        <v>811.62544041056799</v>
      </c>
      <c r="AL106" s="74">
        <f t="shared" si="250"/>
        <v>837.59745450370622</v>
      </c>
      <c r="AM106" s="74">
        <f t="shared" si="250"/>
        <v>864.40057304782488</v>
      </c>
      <c r="AN106" s="74">
        <f t="shared" si="250"/>
        <v>892.06139138535525</v>
      </c>
      <c r="AO106" s="74">
        <f t="shared" si="250"/>
        <v>920.60735590968659</v>
      </c>
      <c r="AP106" s="74">
        <f t="shared" si="250"/>
        <v>950.0667912987966</v>
      </c>
      <c r="AQ106" s="74">
        <f t="shared" si="250"/>
        <v>980.46892862035816</v>
      </c>
      <c r="AR106" s="74">
        <f t="shared" si="250"/>
        <v>1011.8439343362096</v>
      </c>
      <c r="AS106" s="74">
        <f t="shared" si="250"/>
        <v>1044.2229402349683</v>
      </c>
      <c r="AT106" s="74">
        <f t="shared" si="250"/>
        <v>1077.6380743224872</v>
      </c>
      <c r="AU106" s="74">
        <f t="shared" si="250"/>
        <v>1112.1224927008068</v>
      </c>
      <c r="AV106" s="74">
        <f t="shared" si="250"/>
        <v>1147.7104124672326</v>
      </c>
      <c r="AW106" s="74">
        <f t="shared" si="250"/>
        <v>1184.4371456661841</v>
      </c>
      <c r="AX106" s="74">
        <f t="shared" si="250"/>
        <v>1222.3391343275021</v>
      </c>
      <c r="AY106" s="74">
        <f t="shared" si="250"/>
        <v>1261.4539866259822</v>
      </c>
      <c r="AZ106" s="74">
        <f t="shared" si="250"/>
        <v>1301.8205141980136</v>
      </c>
      <c r="BA106" s="74">
        <f t="shared" si="250"/>
        <v>1343.47877065235</v>
      </c>
      <c r="BB106" s="74">
        <f t="shared" si="250"/>
        <v>1386.4700913132253</v>
      </c>
      <c r="BC106" s="74">
        <f t="shared" si="250"/>
        <v>1430.8371342352486</v>
      </c>
      <c r="BD106" s="74">
        <f t="shared" si="250"/>
        <v>1476.6239225307766</v>
      </c>
      <c r="BE106" s="74">
        <f t="shared" si="250"/>
        <v>1523.8758880517614</v>
      </c>
      <c r="BF106" s="74">
        <f t="shared" si="250"/>
        <v>1572.6399164694178</v>
      </c>
      <c r="BG106" s="74">
        <f t="shared" si="250"/>
        <v>1622.9643937964393</v>
      </c>
      <c r="BH106" s="74">
        <f t="shared" si="250"/>
        <v>1674.8992543979255</v>
      </c>
      <c r="BI106" s="74">
        <f t="shared" si="250"/>
        <v>1728.4960305386592</v>
      </c>
      <c r="BJ106" s="74">
        <f t="shared" si="250"/>
        <v>1783.8079035158962</v>
      </c>
      <c r="BK106" s="74">
        <f t="shared" si="250"/>
        <v>1840.889756428405</v>
      </c>
      <c r="BL106" s="74">
        <f t="shared" si="250"/>
        <v>1899.7982286341139</v>
      </c>
      <c r="BM106" s="74">
        <f t="shared" si="196"/>
        <v>1960.5917719504057</v>
      </c>
      <c r="BN106" s="74">
        <f t="shared" si="197"/>
        <v>2023.3307086528187</v>
      </c>
      <c r="BO106" s="74">
        <f t="shared" si="198"/>
        <v>2088.0772913297087</v>
      </c>
      <c r="BP106" s="74">
        <f t="shared" si="199"/>
        <v>2154.8957646522595</v>
      </c>
      <c r="BQ106" s="74">
        <f t="shared" si="200"/>
        <v>2223.852429121132</v>
      </c>
      <c r="BR106" s="74">
        <f t="shared" si="201"/>
        <v>2295.0157068530084</v>
      </c>
      <c r="BS106" s="74">
        <f t="shared" si="202"/>
        <v>2368.4562094723046</v>
      </c>
      <c r="BT106" s="74">
        <f t="shared" si="203"/>
        <v>2444.2468081754187</v>
      </c>
      <c r="BU106" s="74">
        <f t="shared" si="204"/>
        <v>2522.4627060370321</v>
      </c>
      <c r="BV106" s="74">
        <f t="shared" si="205"/>
        <v>2603.1815126302172</v>
      </c>
      <c r="BW106" s="74">
        <f t="shared" si="206"/>
        <v>2686.4833210343841</v>
      </c>
      <c r="BX106" s="74">
        <f t="shared" si="207"/>
        <v>2772.4507873074845</v>
      </c>
      <c r="BY106" s="74">
        <f t="shared" si="208"/>
        <v>2861.1692125013242</v>
      </c>
      <c r="BZ106" s="74">
        <f t="shared" si="209"/>
        <v>2952.7266273013665</v>
      </c>
      <c r="CA106" s="74">
        <f t="shared" si="210"/>
        <v>3047.2138793750105</v>
      </c>
      <c r="CB106" s="74">
        <f t="shared" si="211"/>
        <v>3144.7247235150107</v>
      </c>
      <c r="CC106" s="74">
        <f t="shared" si="212"/>
        <v>3245.3559146674911</v>
      </c>
      <c r="CD106" s="74">
        <f t="shared" si="213"/>
        <v>3349.2073039368511</v>
      </c>
      <c r="CE106" s="74">
        <f t="shared" si="214"/>
        <v>3456.3819376628303</v>
      </c>
      <c r="CF106" s="74">
        <f t="shared" si="215"/>
        <v>3566.9861596680412</v>
      </c>
      <c r="CG106" s="74">
        <f t="shared" si="216"/>
        <v>3681.1297167774187</v>
      </c>
      <c r="CH106" s="74">
        <f t="shared" si="217"/>
        <v>3798.9258677142961</v>
      </c>
      <c r="CI106" s="74">
        <f t="shared" si="218"/>
        <v>3920.4914954811538</v>
      </c>
      <c r="CJ106" s="74">
        <f t="shared" si="219"/>
        <v>4045.9472233365509</v>
      </c>
      <c r="CK106" s="74">
        <f t="shared" si="220"/>
        <v>4175.4175344833202</v>
      </c>
      <c r="CL106" s="74">
        <f t="shared" si="221"/>
        <v>4309.0308955867868</v>
      </c>
      <c r="CM106" s="74">
        <f t="shared" si="222"/>
        <v>4446.9198842455644</v>
      </c>
      <c r="CN106" s="74">
        <f t="shared" si="223"/>
        <v>4589.2213205414228</v>
      </c>
      <c r="CO106" s="74">
        <f t="shared" si="224"/>
        <v>4736.0764027987489</v>
      </c>
      <c r="CP106" s="74">
        <f t="shared" si="225"/>
        <v>4887.6308476883087</v>
      </c>
      <c r="CQ106" s="74">
        <f t="shared" si="226"/>
        <v>5044.0350348143347</v>
      </c>
      <c r="CR106" s="74">
        <f t="shared" si="227"/>
        <v>5205.4441559283932</v>
      </c>
      <c r="CS106" s="74">
        <f t="shared" si="228"/>
        <v>5372.0183689181022</v>
      </c>
      <c r="CT106" s="74">
        <f t="shared" si="229"/>
        <v>5543.9229567234815</v>
      </c>
      <c r="CU106" s="74">
        <f t="shared" si="230"/>
        <v>5721.3284913386333</v>
      </c>
      <c r="CV106" s="74">
        <f t="shared" si="231"/>
        <v>5904.4110030614693</v>
      </c>
      <c r="CW106" s="74">
        <f t="shared" si="232"/>
        <v>6093.3521551594367</v>
      </c>
      <c r="CX106" s="74">
        <f t="shared" si="233"/>
        <v>6288.3394241245387</v>
      </c>
      <c r="CY106" s="74">
        <f t="shared" si="234"/>
        <v>6489.5662856965246</v>
      </c>
      <c r="CZ106" s="74">
        <f t="shared" si="235"/>
        <v>6697.2324068388134</v>
      </c>
      <c r="DA106" s="74">
        <f t="shared" si="236"/>
        <v>6911.5438438576557</v>
      </c>
      <c r="DB106" s="74">
        <f t="shared" si="237"/>
        <v>7132.7132468611007</v>
      </c>
      <c r="DC106" s="74">
        <f t="shared" si="238"/>
        <v>7360.960070760656</v>
      </c>
      <c r="DD106" s="74">
        <f t="shared" si="239"/>
        <v>7596.5107930249969</v>
      </c>
      <c r="DE106" s="74">
        <f t="shared" si="240"/>
        <v>7839.5991384017971</v>
      </c>
      <c r="DF106" s="74">
        <f t="shared" si="241"/>
        <v>8090.4663108306549</v>
      </c>
      <c r="DG106" s="74">
        <f t="shared" si="242"/>
        <v>8349.3612327772353</v>
      </c>
      <c r="DH106" s="74">
        <f t="shared" si="243"/>
        <v>8616.5407922261074</v>
      </c>
      <c r="DI106" s="74">
        <f t="shared" si="244"/>
        <v>8892.2700975773423</v>
      </c>
      <c r="DJ106" s="74">
        <f t="shared" si="245"/>
        <v>9176.8227406998176</v>
      </c>
    </row>
    <row r="107" spans="2:114" x14ac:dyDescent="0.2">
      <c r="B107" s="236" t="str">
        <f t="shared" si="246"/>
        <v>Electronics</v>
      </c>
      <c r="C107" s="65" t="s">
        <v>2</v>
      </c>
      <c r="D107" s="74">
        <f t="shared" ref="D107:AF107" si="251">D$82*D91</f>
        <v>174.11133576686581</v>
      </c>
      <c r="E107" s="74">
        <f t="shared" si="251"/>
        <v>179.28298681753142</v>
      </c>
      <c r="F107" s="74">
        <f t="shared" si="251"/>
        <v>181.98761153808391</v>
      </c>
      <c r="G107" s="74">
        <f t="shared" si="251"/>
        <v>185.22166750072174</v>
      </c>
      <c r="H107" s="74">
        <f t="shared" si="251"/>
        <v>187.98605429712097</v>
      </c>
      <c r="I107" s="74">
        <f t="shared" si="251"/>
        <v>207.65793390762556</v>
      </c>
      <c r="J107" s="74">
        <f t="shared" si="251"/>
        <v>216.38629112364558</v>
      </c>
      <c r="K107" s="74">
        <f t="shared" si="251"/>
        <v>165.59341990448661</v>
      </c>
      <c r="L107" s="74">
        <f t="shared" si="251"/>
        <v>146.88712700272288</v>
      </c>
      <c r="M107" s="74">
        <f t="shared" si="251"/>
        <v>150.41953710728541</v>
      </c>
      <c r="N107" s="74">
        <f t="shared" si="251"/>
        <v>143.77729604877064</v>
      </c>
      <c r="O107" s="74">
        <f t="shared" si="251"/>
        <v>161.66114956364731</v>
      </c>
      <c r="P107" s="74">
        <f t="shared" si="251"/>
        <v>155.01207729468601</v>
      </c>
      <c r="Q107" s="74">
        <f t="shared" si="251"/>
        <v>147.28870039382008</v>
      </c>
      <c r="R107" s="74">
        <f t="shared" si="251"/>
        <v>137.44680851063831</v>
      </c>
      <c r="S107" s="74">
        <f t="shared" si="251"/>
        <v>144.129307715767</v>
      </c>
      <c r="T107" s="74">
        <f t="shared" si="251"/>
        <v>160.22031823745411</v>
      </c>
      <c r="U107" s="74">
        <f t="shared" si="251"/>
        <v>162.73359267724166</v>
      </c>
      <c r="V107" s="74">
        <f t="shared" si="251"/>
        <v>157.9172511054735</v>
      </c>
      <c r="W107" s="74">
        <f t="shared" si="251"/>
        <v>239.23255358584527</v>
      </c>
      <c r="X107" s="74">
        <f t="shared" si="251"/>
        <v>222.35597662503747</v>
      </c>
      <c r="Y107" s="74">
        <f t="shared" si="251"/>
        <v>205.8488978416141</v>
      </c>
      <c r="Z107" s="74">
        <f t="shared" si="251"/>
        <v>208.2425975448904</v>
      </c>
      <c r="AA107" s="74">
        <f t="shared" si="251"/>
        <v>241.22544535223793</v>
      </c>
      <c r="AB107" s="74">
        <f t="shared" si="251"/>
        <v>239.8155938130941</v>
      </c>
      <c r="AC107" s="74">
        <f t="shared" si="251"/>
        <v>227.75297006245324</v>
      </c>
      <c r="AD107" s="74">
        <f t="shared" si="251"/>
        <v>341.01816824379739</v>
      </c>
      <c r="AE107" s="74">
        <f t="shared" si="251"/>
        <v>279.47663442791168</v>
      </c>
      <c r="AF107" s="74">
        <f t="shared" si="251"/>
        <v>288.75796507459262</v>
      </c>
      <c r="AG107" s="74">
        <f t="shared" ref="AG107" si="252">AG$82*AG91</f>
        <v>286.21794135925705</v>
      </c>
      <c r="AH107" s="74">
        <f t="shared" si="249"/>
        <v>295.3769154827533</v>
      </c>
      <c r="AI107" s="74">
        <f t="shared" ref="AI107:BL107" si="253">AH107*(1+AI$86)</f>
        <v>304.82897677820142</v>
      </c>
      <c r="AJ107" s="74">
        <f t="shared" si="253"/>
        <v>314.58350403510389</v>
      </c>
      <c r="AK107" s="74">
        <f t="shared" si="253"/>
        <v>324.65017616422722</v>
      </c>
      <c r="AL107" s="74">
        <f t="shared" si="253"/>
        <v>335.03898180148252</v>
      </c>
      <c r="AM107" s="74">
        <f t="shared" si="253"/>
        <v>345.76022921913</v>
      </c>
      <c r="AN107" s="74">
        <f t="shared" si="253"/>
        <v>356.82455655414219</v>
      </c>
      <c r="AO107" s="74">
        <f t="shared" si="253"/>
        <v>368.24294236387476</v>
      </c>
      <c r="AP107" s="74">
        <f t="shared" si="253"/>
        <v>380.02671651951874</v>
      </c>
      <c r="AQ107" s="74">
        <f t="shared" si="253"/>
        <v>392.18757144814333</v>
      </c>
      <c r="AR107" s="74">
        <f t="shared" si="253"/>
        <v>404.73757373448393</v>
      </c>
      <c r="AS107" s="74">
        <f t="shared" si="253"/>
        <v>417.68917609398744</v>
      </c>
      <c r="AT107" s="74">
        <f t="shared" si="253"/>
        <v>431.05522972899507</v>
      </c>
      <c r="AU107" s="74">
        <f t="shared" si="253"/>
        <v>444.84899708032293</v>
      </c>
      <c r="AV107" s="74">
        <f t="shared" si="253"/>
        <v>459.08416498689326</v>
      </c>
      <c r="AW107" s="74">
        <f t="shared" si="253"/>
        <v>473.77485826647387</v>
      </c>
      <c r="AX107" s="74">
        <f t="shared" si="253"/>
        <v>488.93565373100103</v>
      </c>
      <c r="AY107" s="74">
        <f t="shared" si="253"/>
        <v>504.58159465039307</v>
      </c>
      <c r="AZ107" s="74">
        <f t="shared" si="253"/>
        <v>520.72820567920564</v>
      </c>
      <c r="BA107" s="74">
        <f t="shared" si="253"/>
        <v>537.39150826094021</v>
      </c>
      <c r="BB107" s="74">
        <f t="shared" si="253"/>
        <v>554.58803652529036</v>
      </c>
      <c r="BC107" s="74">
        <f t="shared" si="253"/>
        <v>572.33485369409971</v>
      </c>
      <c r="BD107" s="74">
        <f t="shared" si="253"/>
        <v>590.64956901231096</v>
      </c>
      <c r="BE107" s="74">
        <f t="shared" si="253"/>
        <v>609.55035522070489</v>
      </c>
      <c r="BF107" s="74">
        <f t="shared" si="253"/>
        <v>629.05596658776744</v>
      </c>
      <c r="BG107" s="74">
        <f t="shared" si="253"/>
        <v>649.185757518576</v>
      </c>
      <c r="BH107" s="74">
        <f t="shared" si="253"/>
        <v>669.95970175917046</v>
      </c>
      <c r="BI107" s="74">
        <f t="shared" si="253"/>
        <v>691.39841221546396</v>
      </c>
      <c r="BJ107" s="74">
        <f t="shared" si="253"/>
        <v>713.52316140635878</v>
      </c>
      <c r="BK107" s="74">
        <f t="shared" si="253"/>
        <v>736.35590257136232</v>
      </c>
      <c r="BL107" s="74">
        <f t="shared" si="253"/>
        <v>759.91929145364588</v>
      </c>
      <c r="BM107" s="74">
        <f t="shared" si="196"/>
        <v>784.23670878016253</v>
      </c>
      <c r="BN107" s="74">
        <f t="shared" si="197"/>
        <v>809.33228346112776</v>
      </c>
      <c r="BO107" s="74">
        <f t="shared" si="198"/>
        <v>835.23091653188385</v>
      </c>
      <c r="BP107" s="74">
        <f t="shared" si="199"/>
        <v>861.95830586090415</v>
      </c>
      <c r="BQ107" s="74">
        <f t="shared" si="200"/>
        <v>889.54097164845314</v>
      </c>
      <c r="BR107" s="74">
        <f t="shared" si="201"/>
        <v>918.00628274120368</v>
      </c>
      <c r="BS107" s="74">
        <f t="shared" si="202"/>
        <v>947.38248378892217</v>
      </c>
      <c r="BT107" s="74">
        <f t="shared" si="203"/>
        <v>977.69872327016776</v>
      </c>
      <c r="BU107" s="74">
        <f t="shared" si="204"/>
        <v>1008.9850824148132</v>
      </c>
      <c r="BV107" s="74">
        <f t="shared" si="205"/>
        <v>1041.2726050520873</v>
      </c>
      <c r="BW107" s="74">
        <f t="shared" si="206"/>
        <v>1074.5933284137541</v>
      </c>
      <c r="BX107" s="74">
        <f t="shared" si="207"/>
        <v>1108.9803149229942</v>
      </c>
      <c r="BY107" s="74">
        <f t="shared" si="208"/>
        <v>1144.4676850005301</v>
      </c>
      <c r="BZ107" s="74">
        <f t="shared" si="209"/>
        <v>1181.090650920547</v>
      </c>
      <c r="CA107" s="74">
        <f t="shared" si="210"/>
        <v>1218.8855517500044</v>
      </c>
      <c r="CB107" s="74">
        <f t="shared" si="211"/>
        <v>1257.8898894060046</v>
      </c>
      <c r="CC107" s="74">
        <f t="shared" si="212"/>
        <v>1298.1423658669969</v>
      </c>
      <c r="CD107" s="74">
        <f t="shared" si="213"/>
        <v>1339.6829215747409</v>
      </c>
      <c r="CE107" s="74">
        <f t="shared" si="214"/>
        <v>1382.5527750651327</v>
      </c>
      <c r="CF107" s="74">
        <f t="shared" si="215"/>
        <v>1426.794463867217</v>
      </c>
      <c r="CG107" s="74">
        <f t="shared" si="216"/>
        <v>1472.451886710968</v>
      </c>
      <c r="CH107" s="74">
        <f t="shared" si="217"/>
        <v>1519.570347085719</v>
      </c>
      <c r="CI107" s="74">
        <f t="shared" si="218"/>
        <v>1568.196598192462</v>
      </c>
      <c r="CJ107" s="74">
        <f t="shared" si="219"/>
        <v>1618.3788893346209</v>
      </c>
      <c r="CK107" s="74">
        <f t="shared" si="220"/>
        <v>1670.1670137933288</v>
      </c>
      <c r="CL107" s="74">
        <f t="shared" si="221"/>
        <v>1723.6123582347154</v>
      </c>
      <c r="CM107" s="74">
        <f t="shared" si="222"/>
        <v>1778.7679536982264</v>
      </c>
      <c r="CN107" s="74">
        <f t="shared" si="223"/>
        <v>1835.6885282165697</v>
      </c>
      <c r="CO107" s="74">
        <f t="shared" si="224"/>
        <v>1894.4305611195</v>
      </c>
      <c r="CP107" s="74">
        <f t="shared" si="225"/>
        <v>1955.052339075324</v>
      </c>
      <c r="CQ107" s="74">
        <f t="shared" si="226"/>
        <v>2017.6140139257343</v>
      </c>
      <c r="CR107" s="74">
        <f t="shared" si="227"/>
        <v>2082.1776623713577</v>
      </c>
      <c r="CS107" s="74">
        <f t="shared" si="228"/>
        <v>2148.8073475672413</v>
      </c>
      <c r="CT107" s="74">
        <f t="shared" si="229"/>
        <v>2217.5691826893931</v>
      </c>
      <c r="CU107" s="74">
        <f t="shared" si="230"/>
        <v>2288.5313965354535</v>
      </c>
      <c r="CV107" s="74">
        <f t="shared" si="231"/>
        <v>2361.7644012245883</v>
      </c>
      <c r="CW107" s="74">
        <f t="shared" si="232"/>
        <v>2437.3408620637751</v>
      </c>
      <c r="CX107" s="74">
        <f t="shared" si="233"/>
        <v>2515.335769649816</v>
      </c>
      <c r="CY107" s="74">
        <f t="shared" si="234"/>
        <v>2595.8265142786104</v>
      </c>
      <c r="CZ107" s="74">
        <f t="shared" si="235"/>
        <v>2678.892962735526</v>
      </c>
      <c r="DA107" s="74">
        <f t="shared" si="236"/>
        <v>2764.617537543063</v>
      </c>
      <c r="DB107" s="74">
        <f t="shared" si="237"/>
        <v>2853.0852987444409</v>
      </c>
      <c r="DC107" s="74">
        <f t="shared" si="238"/>
        <v>2944.3840283042632</v>
      </c>
      <c r="DD107" s="74">
        <f t="shared" si="239"/>
        <v>3038.6043172099999</v>
      </c>
      <c r="DE107" s="74">
        <f t="shared" si="240"/>
        <v>3135.8396553607199</v>
      </c>
      <c r="DF107" s="74">
        <f t="shared" si="241"/>
        <v>3236.1865243322632</v>
      </c>
      <c r="DG107" s="74">
        <f t="shared" si="242"/>
        <v>3339.7444931108957</v>
      </c>
      <c r="DH107" s="74">
        <f t="shared" si="243"/>
        <v>3446.6163168904445</v>
      </c>
      <c r="DI107" s="74">
        <f t="shared" si="244"/>
        <v>3556.9080390309387</v>
      </c>
      <c r="DJ107" s="74">
        <f t="shared" si="245"/>
        <v>3670.7290962799289</v>
      </c>
    </row>
    <row r="108" spans="2:114" x14ac:dyDescent="0.2">
      <c r="B108" s="236" t="str">
        <f t="shared" si="246"/>
        <v>Pigments</v>
      </c>
      <c r="C108" s="65" t="s">
        <v>2</v>
      </c>
      <c r="D108" s="74">
        <f t="shared" ref="D108:AF108" si="254">D$82*D92</f>
        <v>174.11133576686581</v>
      </c>
      <c r="E108" s="74">
        <f t="shared" si="254"/>
        <v>179.28298681753142</v>
      </c>
      <c r="F108" s="74">
        <f t="shared" si="254"/>
        <v>181.98761153808391</v>
      </c>
      <c r="G108" s="74">
        <f t="shared" si="254"/>
        <v>185.22166750072174</v>
      </c>
      <c r="H108" s="74">
        <f t="shared" si="254"/>
        <v>187.98605429712097</v>
      </c>
      <c r="I108" s="74">
        <f t="shared" si="254"/>
        <v>207.65793390762556</v>
      </c>
      <c r="J108" s="74">
        <f t="shared" si="254"/>
        <v>216.38629112364558</v>
      </c>
      <c r="K108" s="74">
        <f t="shared" si="254"/>
        <v>165.59341990448661</v>
      </c>
      <c r="L108" s="74">
        <f t="shared" si="254"/>
        <v>146.88712700272288</v>
      </c>
      <c r="M108" s="74">
        <f t="shared" si="254"/>
        <v>150.41953710728541</v>
      </c>
      <c r="N108" s="74">
        <f t="shared" si="254"/>
        <v>143.77729604877064</v>
      </c>
      <c r="O108" s="74">
        <f t="shared" si="254"/>
        <v>161.66114956364731</v>
      </c>
      <c r="P108" s="74">
        <f t="shared" si="254"/>
        <v>155.01207729468601</v>
      </c>
      <c r="Q108" s="74">
        <f t="shared" si="254"/>
        <v>147.28870039382008</v>
      </c>
      <c r="R108" s="74">
        <f t="shared" si="254"/>
        <v>137.44680851063831</v>
      </c>
      <c r="S108" s="74">
        <f t="shared" si="254"/>
        <v>144.129307715767</v>
      </c>
      <c r="T108" s="74">
        <f t="shared" si="254"/>
        <v>160.22031823745411</v>
      </c>
      <c r="U108" s="74">
        <f t="shared" si="254"/>
        <v>162.73359267724166</v>
      </c>
      <c r="V108" s="74">
        <f t="shared" si="254"/>
        <v>157.9172511054735</v>
      </c>
      <c r="W108" s="74">
        <f t="shared" si="254"/>
        <v>239.23255358584527</v>
      </c>
      <c r="X108" s="74">
        <f t="shared" si="254"/>
        <v>222.35597662503747</v>
      </c>
      <c r="Y108" s="74">
        <f t="shared" si="254"/>
        <v>205.8488978416141</v>
      </c>
      <c r="Z108" s="74">
        <f t="shared" si="254"/>
        <v>208.2425975448904</v>
      </c>
      <c r="AA108" s="74">
        <f t="shared" si="254"/>
        <v>241.22544535223793</v>
      </c>
      <c r="AB108" s="74">
        <f t="shared" si="254"/>
        <v>239.8155938130941</v>
      </c>
      <c r="AC108" s="74">
        <f t="shared" si="254"/>
        <v>227.75297006245324</v>
      </c>
      <c r="AD108" s="74">
        <f t="shared" si="254"/>
        <v>341.01816824379739</v>
      </c>
      <c r="AE108" s="74">
        <f t="shared" si="254"/>
        <v>279.47663442791168</v>
      </c>
      <c r="AF108" s="74">
        <f t="shared" si="254"/>
        <v>288.75796507459262</v>
      </c>
      <c r="AG108" s="74">
        <f t="shared" ref="AG108" si="255">AG$82*AG92</f>
        <v>286.21794135925705</v>
      </c>
      <c r="AH108" s="74">
        <f t="shared" si="249"/>
        <v>295.3769154827533</v>
      </c>
      <c r="AI108" s="74">
        <f t="shared" ref="AI108:BL108" si="256">AH108*(1+AI$86)</f>
        <v>304.82897677820142</v>
      </c>
      <c r="AJ108" s="74">
        <f t="shared" si="256"/>
        <v>314.58350403510389</v>
      </c>
      <c r="AK108" s="74">
        <f t="shared" si="256"/>
        <v>324.65017616422722</v>
      </c>
      <c r="AL108" s="74">
        <f t="shared" si="256"/>
        <v>335.03898180148252</v>
      </c>
      <c r="AM108" s="74">
        <f t="shared" si="256"/>
        <v>345.76022921913</v>
      </c>
      <c r="AN108" s="74">
        <f t="shared" si="256"/>
        <v>356.82455655414219</v>
      </c>
      <c r="AO108" s="74">
        <f t="shared" si="256"/>
        <v>368.24294236387476</v>
      </c>
      <c r="AP108" s="74">
        <f t="shared" si="256"/>
        <v>380.02671651951874</v>
      </c>
      <c r="AQ108" s="74">
        <f t="shared" si="256"/>
        <v>392.18757144814333</v>
      </c>
      <c r="AR108" s="74">
        <f t="shared" si="256"/>
        <v>404.73757373448393</v>
      </c>
      <c r="AS108" s="74">
        <f t="shared" si="256"/>
        <v>417.68917609398744</v>
      </c>
      <c r="AT108" s="74">
        <f t="shared" si="256"/>
        <v>431.05522972899507</v>
      </c>
      <c r="AU108" s="74">
        <f t="shared" si="256"/>
        <v>444.84899708032293</v>
      </c>
      <c r="AV108" s="74">
        <f t="shared" si="256"/>
        <v>459.08416498689326</v>
      </c>
      <c r="AW108" s="74">
        <f t="shared" si="256"/>
        <v>473.77485826647387</v>
      </c>
      <c r="AX108" s="74">
        <f t="shared" si="256"/>
        <v>488.93565373100103</v>
      </c>
      <c r="AY108" s="74">
        <f t="shared" si="256"/>
        <v>504.58159465039307</v>
      </c>
      <c r="AZ108" s="74">
        <f t="shared" si="256"/>
        <v>520.72820567920564</v>
      </c>
      <c r="BA108" s="74">
        <f t="shared" si="256"/>
        <v>537.39150826094021</v>
      </c>
      <c r="BB108" s="74">
        <f t="shared" si="256"/>
        <v>554.58803652529036</v>
      </c>
      <c r="BC108" s="74">
        <f t="shared" si="256"/>
        <v>572.33485369409971</v>
      </c>
      <c r="BD108" s="74">
        <f t="shared" si="256"/>
        <v>590.64956901231096</v>
      </c>
      <c r="BE108" s="74">
        <f t="shared" si="256"/>
        <v>609.55035522070489</v>
      </c>
      <c r="BF108" s="74">
        <f t="shared" si="256"/>
        <v>629.05596658776744</v>
      </c>
      <c r="BG108" s="74">
        <f t="shared" si="256"/>
        <v>649.185757518576</v>
      </c>
      <c r="BH108" s="74">
        <f t="shared" si="256"/>
        <v>669.95970175917046</v>
      </c>
      <c r="BI108" s="74">
        <f t="shared" si="256"/>
        <v>691.39841221546396</v>
      </c>
      <c r="BJ108" s="74">
        <f t="shared" si="256"/>
        <v>713.52316140635878</v>
      </c>
      <c r="BK108" s="74">
        <f t="shared" si="256"/>
        <v>736.35590257136232</v>
      </c>
      <c r="BL108" s="74">
        <f t="shared" si="256"/>
        <v>759.91929145364588</v>
      </c>
      <c r="BM108" s="74">
        <f t="shared" si="196"/>
        <v>784.23670878016253</v>
      </c>
      <c r="BN108" s="74">
        <f t="shared" si="197"/>
        <v>809.33228346112776</v>
      </c>
      <c r="BO108" s="74">
        <f t="shared" si="198"/>
        <v>835.23091653188385</v>
      </c>
      <c r="BP108" s="74">
        <f t="shared" si="199"/>
        <v>861.95830586090415</v>
      </c>
      <c r="BQ108" s="74">
        <f t="shared" si="200"/>
        <v>889.54097164845314</v>
      </c>
      <c r="BR108" s="74">
        <f t="shared" si="201"/>
        <v>918.00628274120368</v>
      </c>
      <c r="BS108" s="74">
        <f t="shared" si="202"/>
        <v>947.38248378892217</v>
      </c>
      <c r="BT108" s="74">
        <f t="shared" si="203"/>
        <v>977.69872327016776</v>
      </c>
      <c r="BU108" s="74">
        <f t="shared" si="204"/>
        <v>1008.9850824148132</v>
      </c>
      <c r="BV108" s="74">
        <f t="shared" si="205"/>
        <v>1041.2726050520873</v>
      </c>
      <c r="BW108" s="74">
        <f t="shared" si="206"/>
        <v>1074.5933284137541</v>
      </c>
      <c r="BX108" s="74">
        <f t="shared" si="207"/>
        <v>1108.9803149229942</v>
      </c>
      <c r="BY108" s="74">
        <f t="shared" si="208"/>
        <v>1144.4676850005301</v>
      </c>
      <c r="BZ108" s="74">
        <f t="shared" si="209"/>
        <v>1181.090650920547</v>
      </c>
      <c r="CA108" s="74">
        <f t="shared" si="210"/>
        <v>1218.8855517500044</v>
      </c>
      <c r="CB108" s="74">
        <f t="shared" si="211"/>
        <v>1257.8898894060046</v>
      </c>
      <c r="CC108" s="74">
        <f t="shared" si="212"/>
        <v>1298.1423658669969</v>
      </c>
      <c r="CD108" s="74">
        <f t="shared" si="213"/>
        <v>1339.6829215747409</v>
      </c>
      <c r="CE108" s="74">
        <f t="shared" si="214"/>
        <v>1382.5527750651327</v>
      </c>
      <c r="CF108" s="74">
        <f t="shared" si="215"/>
        <v>1426.794463867217</v>
      </c>
      <c r="CG108" s="74">
        <f t="shared" si="216"/>
        <v>1472.451886710968</v>
      </c>
      <c r="CH108" s="74">
        <f t="shared" si="217"/>
        <v>1519.570347085719</v>
      </c>
      <c r="CI108" s="74">
        <f t="shared" si="218"/>
        <v>1568.196598192462</v>
      </c>
      <c r="CJ108" s="74">
        <f t="shared" si="219"/>
        <v>1618.3788893346209</v>
      </c>
      <c r="CK108" s="74">
        <f t="shared" si="220"/>
        <v>1670.1670137933288</v>
      </c>
      <c r="CL108" s="74">
        <f t="shared" si="221"/>
        <v>1723.6123582347154</v>
      </c>
      <c r="CM108" s="74">
        <f t="shared" si="222"/>
        <v>1778.7679536982264</v>
      </c>
      <c r="CN108" s="74">
        <f t="shared" si="223"/>
        <v>1835.6885282165697</v>
      </c>
      <c r="CO108" s="74">
        <f t="shared" si="224"/>
        <v>1894.4305611195</v>
      </c>
      <c r="CP108" s="74">
        <f t="shared" si="225"/>
        <v>1955.052339075324</v>
      </c>
      <c r="CQ108" s="74">
        <f t="shared" si="226"/>
        <v>2017.6140139257343</v>
      </c>
      <c r="CR108" s="74">
        <f t="shared" si="227"/>
        <v>2082.1776623713577</v>
      </c>
      <c r="CS108" s="74">
        <f t="shared" si="228"/>
        <v>2148.8073475672413</v>
      </c>
      <c r="CT108" s="74">
        <f t="shared" si="229"/>
        <v>2217.5691826893931</v>
      </c>
      <c r="CU108" s="74">
        <f t="shared" si="230"/>
        <v>2288.5313965354535</v>
      </c>
      <c r="CV108" s="74">
        <f t="shared" si="231"/>
        <v>2361.7644012245883</v>
      </c>
      <c r="CW108" s="74">
        <f t="shared" si="232"/>
        <v>2437.3408620637751</v>
      </c>
      <c r="CX108" s="74">
        <f t="shared" si="233"/>
        <v>2515.335769649816</v>
      </c>
      <c r="CY108" s="74">
        <f t="shared" si="234"/>
        <v>2595.8265142786104</v>
      </c>
      <c r="CZ108" s="74">
        <f t="shared" si="235"/>
        <v>2678.892962735526</v>
      </c>
      <c r="DA108" s="74">
        <f t="shared" si="236"/>
        <v>2764.617537543063</v>
      </c>
      <c r="DB108" s="74">
        <f t="shared" si="237"/>
        <v>2853.0852987444409</v>
      </c>
      <c r="DC108" s="74">
        <f t="shared" si="238"/>
        <v>2944.3840283042632</v>
      </c>
      <c r="DD108" s="74">
        <f t="shared" si="239"/>
        <v>3038.6043172099999</v>
      </c>
      <c r="DE108" s="74">
        <f t="shared" si="240"/>
        <v>3135.8396553607199</v>
      </c>
      <c r="DF108" s="74">
        <f t="shared" si="241"/>
        <v>3236.1865243322632</v>
      </c>
      <c r="DG108" s="74">
        <f t="shared" si="242"/>
        <v>3339.7444931108957</v>
      </c>
      <c r="DH108" s="74">
        <f t="shared" si="243"/>
        <v>3446.6163168904445</v>
      </c>
      <c r="DI108" s="74">
        <f t="shared" si="244"/>
        <v>3556.9080390309387</v>
      </c>
      <c r="DJ108" s="74">
        <f t="shared" si="245"/>
        <v>3670.7290962799289</v>
      </c>
    </row>
    <row r="109" spans="2:114" x14ac:dyDescent="0.2">
      <c r="B109" s="236" t="str">
        <f t="shared" si="246"/>
        <v>Agriculture /Biological Products (Fertiliser)</v>
      </c>
      <c r="C109" s="65" t="s">
        <v>2</v>
      </c>
      <c r="D109" s="74">
        <f t="shared" ref="D109:AF109" si="257">D$82*D93</f>
        <v>174.11133576686581</v>
      </c>
      <c r="E109" s="74">
        <f t="shared" si="257"/>
        <v>179.28298681753142</v>
      </c>
      <c r="F109" s="74">
        <f t="shared" si="257"/>
        <v>181.98761153808391</v>
      </c>
      <c r="G109" s="74">
        <f t="shared" si="257"/>
        <v>185.22166750072174</v>
      </c>
      <c r="H109" s="74">
        <f t="shared" si="257"/>
        <v>187.98605429712097</v>
      </c>
      <c r="I109" s="74">
        <f t="shared" si="257"/>
        <v>207.65793390762556</v>
      </c>
      <c r="J109" s="74">
        <f t="shared" si="257"/>
        <v>216.38629112364558</v>
      </c>
      <c r="K109" s="74">
        <f t="shared" si="257"/>
        <v>165.59341990448661</v>
      </c>
      <c r="L109" s="74">
        <f t="shared" si="257"/>
        <v>146.88712700272288</v>
      </c>
      <c r="M109" s="74">
        <f t="shared" si="257"/>
        <v>150.41953710728541</v>
      </c>
      <c r="N109" s="74">
        <f t="shared" si="257"/>
        <v>143.77729604877064</v>
      </c>
      <c r="O109" s="74">
        <f t="shared" si="257"/>
        <v>161.66114956364731</v>
      </c>
      <c r="P109" s="74">
        <f t="shared" si="257"/>
        <v>155.01207729468601</v>
      </c>
      <c r="Q109" s="74">
        <f t="shared" si="257"/>
        <v>147.28870039382008</v>
      </c>
      <c r="R109" s="74">
        <f t="shared" si="257"/>
        <v>137.44680851063831</v>
      </c>
      <c r="S109" s="74">
        <f t="shared" si="257"/>
        <v>144.129307715767</v>
      </c>
      <c r="T109" s="74">
        <f t="shared" si="257"/>
        <v>160.22031823745411</v>
      </c>
      <c r="U109" s="74">
        <f t="shared" si="257"/>
        <v>162.73359267724166</v>
      </c>
      <c r="V109" s="74">
        <f t="shared" si="257"/>
        <v>157.9172511054735</v>
      </c>
      <c r="W109" s="74">
        <f t="shared" si="257"/>
        <v>239.23255358584527</v>
      </c>
      <c r="X109" s="74">
        <f t="shared" si="257"/>
        <v>222.35597662503747</v>
      </c>
      <c r="Y109" s="74">
        <f t="shared" si="257"/>
        <v>205.8488978416141</v>
      </c>
      <c r="Z109" s="74">
        <f t="shared" si="257"/>
        <v>208.2425975448904</v>
      </c>
      <c r="AA109" s="74">
        <f t="shared" si="257"/>
        <v>241.22544535223793</v>
      </c>
      <c r="AB109" s="74">
        <f t="shared" si="257"/>
        <v>239.8155938130941</v>
      </c>
      <c r="AC109" s="74">
        <f t="shared" si="257"/>
        <v>227.75297006245324</v>
      </c>
      <c r="AD109" s="74">
        <f t="shared" si="257"/>
        <v>341.01816824379739</v>
      </c>
      <c r="AE109" s="74">
        <f t="shared" si="257"/>
        <v>279.47663442791168</v>
      </c>
      <c r="AF109" s="74">
        <f t="shared" si="257"/>
        <v>288.75796507459262</v>
      </c>
      <c r="AG109" s="74">
        <f t="shared" ref="AG109" si="258">AG$82*AG93</f>
        <v>286.21794135925705</v>
      </c>
      <c r="AH109" s="74">
        <f t="shared" si="249"/>
        <v>295.3769154827533</v>
      </c>
      <c r="AI109" s="74">
        <f t="shared" ref="AI109:BL109" si="259">AH109*(1+AI$86)</f>
        <v>304.82897677820142</v>
      </c>
      <c r="AJ109" s="74">
        <f t="shared" si="259"/>
        <v>314.58350403510389</v>
      </c>
      <c r="AK109" s="74">
        <f t="shared" si="259"/>
        <v>324.65017616422722</v>
      </c>
      <c r="AL109" s="74">
        <f t="shared" si="259"/>
        <v>335.03898180148252</v>
      </c>
      <c r="AM109" s="74">
        <f t="shared" si="259"/>
        <v>345.76022921913</v>
      </c>
      <c r="AN109" s="74">
        <f t="shared" si="259"/>
        <v>356.82455655414219</v>
      </c>
      <c r="AO109" s="74">
        <f t="shared" si="259"/>
        <v>368.24294236387476</v>
      </c>
      <c r="AP109" s="74">
        <f t="shared" si="259"/>
        <v>380.02671651951874</v>
      </c>
      <c r="AQ109" s="74">
        <f t="shared" si="259"/>
        <v>392.18757144814333</v>
      </c>
      <c r="AR109" s="74">
        <f t="shared" si="259"/>
        <v>404.73757373448393</v>
      </c>
      <c r="AS109" s="74">
        <f t="shared" si="259"/>
        <v>417.68917609398744</v>
      </c>
      <c r="AT109" s="74">
        <f t="shared" si="259"/>
        <v>431.05522972899507</v>
      </c>
      <c r="AU109" s="74">
        <f t="shared" si="259"/>
        <v>444.84899708032293</v>
      </c>
      <c r="AV109" s="74">
        <f t="shared" si="259"/>
        <v>459.08416498689326</v>
      </c>
      <c r="AW109" s="74">
        <f t="shared" si="259"/>
        <v>473.77485826647387</v>
      </c>
      <c r="AX109" s="74">
        <f t="shared" si="259"/>
        <v>488.93565373100103</v>
      </c>
      <c r="AY109" s="74">
        <f t="shared" si="259"/>
        <v>504.58159465039307</v>
      </c>
      <c r="AZ109" s="74">
        <f t="shared" si="259"/>
        <v>520.72820567920564</v>
      </c>
      <c r="BA109" s="74">
        <f t="shared" si="259"/>
        <v>537.39150826094021</v>
      </c>
      <c r="BB109" s="74">
        <f t="shared" si="259"/>
        <v>554.58803652529036</v>
      </c>
      <c r="BC109" s="74">
        <f t="shared" si="259"/>
        <v>572.33485369409971</v>
      </c>
      <c r="BD109" s="74">
        <f t="shared" si="259"/>
        <v>590.64956901231096</v>
      </c>
      <c r="BE109" s="74">
        <f t="shared" si="259"/>
        <v>609.55035522070489</v>
      </c>
      <c r="BF109" s="74">
        <f t="shared" si="259"/>
        <v>629.05596658776744</v>
      </c>
      <c r="BG109" s="74">
        <f t="shared" si="259"/>
        <v>649.185757518576</v>
      </c>
      <c r="BH109" s="74">
        <f t="shared" si="259"/>
        <v>669.95970175917046</v>
      </c>
      <c r="BI109" s="74">
        <f t="shared" si="259"/>
        <v>691.39841221546396</v>
      </c>
      <c r="BJ109" s="74">
        <f t="shared" si="259"/>
        <v>713.52316140635878</v>
      </c>
      <c r="BK109" s="74">
        <f t="shared" si="259"/>
        <v>736.35590257136232</v>
      </c>
      <c r="BL109" s="74">
        <f t="shared" si="259"/>
        <v>759.91929145364588</v>
      </c>
      <c r="BM109" s="74">
        <f t="shared" si="196"/>
        <v>784.23670878016253</v>
      </c>
      <c r="BN109" s="74">
        <f t="shared" si="197"/>
        <v>809.33228346112776</v>
      </c>
      <c r="BO109" s="74">
        <f t="shared" si="198"/>
        <v>835.23091653188385</v>
      </c>
      <c r="BP109" s="74">
        <f t="shared" si="199"/>
        <v>861.95830586090415</v>
      </c>
      <c r="BQ109" s="74">
        <f t="shared" si="200"/>
        <v>889.54097164845314</v>
      </c>
      <c r="BR109" s="74">
        <f t="shared" si="201"/>
        <v>918.00628274120368</v>
      </c>
      <c r="BS109" s="74">
        <f t="shared" si="202"/>
        <v>947.38248378892217</v>
      </c>
      <c r="BT109" s="74">
        <f t="shared" si="203"/>
        <v>977.69872327016776</v>
      </c>
      <c r="BU109" s="74">
        <f t="shared" si="204"/>
        <v>1008.9850824148132</v>
      </c>
      <c r="BV109" s="74">
        <f t="shared" si="205"/>
        <v>1041.2726050520873</v>
      </c>
      <c r="BW109" s="74">
        <f t="shared" si="206"/>
        <v>1074.5933284137541</v>
      </c>
      <c r="BX109" s="74">
        <f t="shared" si="207"/>
        <v>1108.9803149229942</v>
      </c>
      <c r="BY109" s="74">
        <f t="shared" si="208"/>
        <v>1144.4676850005301</v>
      </c>
      <c r="BZ109" s="74">
        <f t="shared" si="209"/>
        <v>1181.090650920547</v>
      </c>
      <c r="CA109" s="74">
        <f t="shared" si="210"/>
        <v>1218.8855517500044</v>
      </c>
      <c r="CB109" s="74">
        <f t="shared" si="211"/>
        <v>1257.8898894060046</v>
      </c>
      <c r="CC109" s="74">
        <f t="shared" si="212"/>
        <v>1298.1423658669969</v>
      </c>
      <c r="CD109" s="74">
        <f t="shared" si="213"/>
        <v>1339.6829215747409</v>
      </c>
      <c r="CE109" s="74">
        <f t="shared" si="214"/>
        <v>1382.5527750651327</v>
      </c>
      <c r="CF109" s="74">
        <f t="shared" si="215"/>
        <v>1426.794463867217</v>
      </c>
      <c r="CG109" s="74">
        <f t="shared" si="216"/>
        <v>1472.451886710968</v>
      </c>
      <c r="CH109" s="74">
        <f t="shared" si="217"/>
        <v>1519.570347085719</v>
      </c>
      <c r="CI109" s="74">
        <f t="shared" si="218"/>
        <v>1568.196598192462</v>
      </c>
      <c r="CJ109" s="74">
        <f t="shared" si="219"/>
        <v>1618.3788893346209</v>
      </c>
      <c r="CK109" s="74">
        <f t="shared" si="220"/>
        <v>1670.1670137933288</v>
      </c>
      <c r="CL109" s="74">
        <f t="shared" si="221"/>
        <v>1723.6123582347154</v>
      </c>
      <c r="CM109" s="74">
        <f t="shared" si="222"/>
        <v>1778.7679536982264</v>
      </c>
      <c r="CN109" s="74">
        <f t="shared" si="223"/>
        <v>1835.6885282165697</v>
      </c>
      <c r="CO109" s="74">
        <f t="shared" si="224"/>
        <v>1894.4305611195</v>
      </c>
      <c r="CP109" s="74">
        <f t="shared" si="225"/>
        <v>1955.052339075324</v>
      </c>
      <c r="CQ109" s="74">
        <f t="shared" si="226"/>
        <v>2017.6140139257343</v>
      </c>
      <c r="CR109" s="74">
        <f t="shared" si="227"/>
        <v>2082.1776623713577</v>
      </c>
      <c r="CS109" s="74">
        <f t="shared" si="228"/>
        <v>2148.8073475672413</v>
      </c>
      <c r="CT109" s="74">
        <f t="shared" si="229"/>
        <v>2217.5691826893931</v>
      </c>
      <c r="CU109" s="74">
        <f t="shared" si="230"/>
        <v>2288.5313965354535</v>
      </c>
      <c r="CV109" s="74">
        <f t="shared" si="231"/>
        <v>2361.7644012245883</v>
      </c>
      <c r="CW109" s="74">
        <f t="shared" si="232"/>
        <v>2437.3408620637751</v>
      </c>
      <c r="CX109" s="74">
        <f t="shared" si="233"/>
        <v>2515.335769649816</v>
      </c>
      <c r="CY109" s="74">
        <f t="shared" si="234"/>
        <v>2595.8265142786104</v>
      </c>
      <c r="CZ109" s="74">
        <f t="shared" si="235"/>
        <v>2678.892962735526</v>
      </c>
      <c r="DA109" s="74">
        <f t="shared" si="236"/>
        <v>2764.617537543063</v>
      </c>
      <c r="DB109" s="74">
        <f t="shared" si="237"/>
        <v>2853.0852987444409</v>
      </c>
      <c r="DC109" s="74">
        <f t="shared" si="238"/>
        <v>2944.3840283042632</v>
      </c>
      <c r="DD109" s="74">
        <f t="shared" si="239"/>
        <v>3038.6043172099999</v>
      </c>
      <c r="DE109" s="74">
        <f t="shared" si="240"/>
        <v>3135.8396553607199</v>
      </c>
      <c r="DF109" s="74">
        <f t="shared" si="241"/>
        <v>3236.1865243322632</v>
      </c>
      <c r="DG109" s="74">
        <f t="shared" si="242"/>
        <v>3339.7444931108957</v>
      </c>
      <c r="DH109" s="74">
        <f t="shared" si="243"/>
        <v>3446.6163168904445</v>
      </c>
      <c r="DI109" s="74">
        <f t="shared" si="244"/>
        <v>3556.9080390309387</v>
      </c>
      <c r="DJ109" s="74">
        <f t="shared" si="245"/>
        <v>3670.7290962799289</v>
      </c>
    </row>
    <row r="110" spans="2:114" x14ac:dyDescent="0.2">
      <c r="B110" s="236" t="str">
        <f t="shared" si="246"/>
        <v>Chemical Manufacture</v>
      </c>
      <c r="C110" s="65" t="s">
        <v>2</v>
      </c>
      <c r="D110" s="74">
        <f t="shared" ref="D110:AF110" si="260">D$82*D94</f>
        <v>34.822267153373161</v>
      </c>
      <c r="E110" s="74">
        <f t="shared" si="260"/>
        <v>35.856597363506289</v>
      </c>
      <c r="F110" s="74">
        <f t="shared" si="260"/>
        <v>36.397522307616775</v>
      </c>
      <c r="G110" s="74">
        <f t="shared" si="260"/>
        <v>37.044333500144347</v>
      </c>
      <c r="H110" s="74">
        <f t="shared" si="260"/>
        <v>37.597210859424194</v>
      </c>
      <c r="I110" s="74">
        <f t="shared" si="260"/>
        <v>41.531586781525114</v>
      </c>
      <c r="J110" s="74">
        <f t="shared" si="260"/>
        <v>43.27725822472911</v>
      </c>
      <c r="K110" s="74">
        <f t="shared" si="260"/>
        <v>33.118683980897316</v>
      </c>
      <c r="L110" s="74">
        <f t="shared" si="260"/>
        <v>29.377425400544578</v>
      </c>
      <c r="M110" s="74">
        <f t="shared" si="260"/>
        <v>30.083907421457081</v>
      </c>
      <c r="N110" s="74">
        <f t="shared" si="260"/>
        <v>28.755459209754125</v>
      </c>
      <c r="O110" s="74">
        <f t="shared" si="260"/>
        <v>32.33222991272946</v>
      </c>
      <c r="P110" s="74">
        <f t="shared" si="260"/>
        <v>31.0024154589372</v>
      </c>
      <c r="Q110" s="74">
        <f t="shared" si="260"/>
        <v>29.457740078764015</v>
      </c>
      <c r="R110" s="74">
        <f t="shared" si="260"/>
        <v>27.48936170212766</v>
      </c>
      <c r="S110" s="74">
        <f t="shared" si="260"/>
        <v>28.825861543153401</v>
      </c>
      <c r="T110" s="74">
        <f t="shared" si="260"/>
        <v>32.044063647490823</v>
      </c>
      <c r="U110" s="74">
        <f t="shared" si="260"/>
        <v>32.546718535448335</v>
      </c>
      <c r="V110" s="74">
        <f t="shared" si="260"/>
        <v>31.583450221094701</v>
      </c>
      <c r="W110" s="74">
        <f t="shared" si="260"/>
        <v>47.846510717169053</v>
      </c>
      <c r="X110" s="74">
        <f t="shared" si="260"/>
        <v>44.471195325007493</v>
      </c>
      <c r="Y110" s="74">
        <f t="shared" si="260"/>
        <v>41.169779568322824</v>
      </c>
      <c r="Z110" s="74">
        <f t="shared" si="260"/>
        <v>41.648519508978083</v>
      </c>
      <c r="AA110" s="74">
        <f t="shared" si="260"/>
        <v>48.245089070447584</v>
      </c>
      <c r="AB110" s="74">
        <f t="shared" si="260"/>
        <v>47.963118762618819</v>
      </c>
      <c r="AC110" s="74">
        <f t="shared" si="260"/>
        <v>45.550594012490649</v>
      </c>
      <c r="AD110" s="74">
        <f t="shared" si="260"/>
        <v>68.203633648759464</v>
      </c>
      <c r="AE110" s="74">
        <f t="shared" si="260"/>
        <v>55.895326885582335</v>
      </c>
      <c r="AF110" s="74">
        <f t="shared" si="260"/>
        <v>57.751593014918519</v>
      </c>
      <c r="AG110" s="74">
        <f t="shared" ref="AG110" si="261">AG$82*AG94</f>
        <v>57.243588271851408</v>
      </c>
      <c r="AH110" s="74">
        <f t="shared" si="249"/>
        <v>59.075383096550652</v>
      </c>
      <c r="AI110" s="74">
        <f t="shared" ref="AI110:BL110" si="262">AH110*(1+AI$86)</f>
        <v>60.965795355640275</v>
      </c>
      <c r="AJ110" s="74">
        <f t="shared" si="262"/>
        <v>62.916700807020767</v>
      </c>
      <c r="AK110" s="74">
        <f t="shared" si="262"/>
        <v>64.930035232845427</v>
      </c>
      <c r="AL110" s="74">
        <f t="shared" si="262"/>
        <v>67.007796360296481</v>
      </c>
      <c r="AM110" s="74">
        <f t="shared" si="262"/>
        <v>69.152045843825974</v>
      </c>
      <c r="AN110" s="74">
        <f t="shared" si="262"/>
        <v>71.364911310828404</v>
      </c>
      <c r="AO110" s="74">
        <f t="shared" si="262"/>
        <v>73.648588472774918</v>
      </c>
      <c r="AP110" s="74">
        <f t="shared" si="262"/>
        <v>76.005343303903715</v>
      </c>
      <c r="AQ110" s="74">
        <f t="shared" si="262"/>
        <v>78.437514289628638</v>
      </c>
      <c r="AR110" s="74">
        <f t="shared" si="262"/>
        <v>80.947514746896758</v>
      </c>
      <c r="AS110" s="74">
        <f t="shared" si="262"/>
        <v>83.537835218797454</v>
      </c>
      <c r="AT110" s="74">
        <f t="shared" si="262"/>
        <v>86.211045945798972</v>
      </c>
      <c r="AU110" s="74">
        <f t="shared" si="262"/>
        <v>88.969799416064546</v>
      </c>
      <c r="AV110" s="74">
        <f t="shared" si="262"/>
        <v>91.816832997378611</v>
      </c>
      <c r="AW110" s="74">
        <f t="shared" si="262"/>
        <v>94.754971653294731</v>
      </c>
      <c r="AX110" s="74">
        <f t="shared" si="262"/>
        <v>97.787130746200162</v>
      </c>
      <c r="AY110" s="74">
        <f t="shared" si="262"/>
        <v>100.91631893007857</v>
      </c>
      <c r="AZ110" s="74">
        <f t="shared" si="262"/>
        <v>104.14564113584109</v>
      </c>
      <c r="BA110" s="74">
        <f t="shared" si="262"/>
        <v>107.47830165218801</v>
      </c>
      <c r="BB110" s="74">
        <f t="shared" si="262"/>
        <v>110.91760730505803</v>
      </c>
      <c r="BC110" s="74">
        <f t="shared" si="262"/>
        <v>114.46697073881988</v>
      </c>
      <c r="BD110" s="74">
        <f t="shared" si="262"/>
        <v>118.12991380246213</v>
      </c>
      <c r="BE110" s="74">
        <f t="shared" si="262"/>
        <v>121.91007104414092</v>
      </c>
      <c r="BF110" s="74">
        <f t="shared" si="262"/>
        <v>125.81119331755343</v>
      </c>
      <c r="BG110" s="74">
        <f t="shared" si="262"/>
        <v>129.83715150371515</v>
      </c>
      <c r="BH110" s="74">
        <f t="shared" si="262"/>
        <v>133.99194035183405</v>
      </c>
      <c r="BI110" s="74">
        <f t="shared" si="262"/>
        <v>138.27968244309275</v>
      </c>
      <c r="BJ110" s="74">
        <f t="shared" si="262"/>
        <v>142.70463228127173</v>
      </c>
      <c r="BK110" s="74">
        <f t="shared" si="262"/>
        <v>147.27118051427243</v>
      </c>
      <c r="BL110" s="74">
        <f t="shared" si="262"/>
        <v>151.98385829072916</v>
      </c>
      <c r="BM110" s="74">
        <f t="shared" si="196"/>
        <v>156.84734175603251</v>
      </c>
      <c r="BN110" s="74">
        <f t="shared" si="197"/>
        <v>161.86645669222554</v>
      </c>
      <c r="BO110" s="74">
        <f t="shared" si="198"/>
        <v>167.04618330637678</v>
      </c>
      <c r="BP110" s="74">
        <f t="shared" si="199"/>
        <v>172.39166117218085</v>
      </c>
      <c r="BQ110" s="74">
        <f t="shared" si="200"/>
        <v>177.90819432969064</v>
      </c>
      <c r="BR110" s="74">
        <f t="shared" si="201"/>
        <v>183.60125654824074</v>
      </c>
      <c r="BS110" s="74">
        <f t="shared" si="202"/>
        <v>189.47649675778445</v>
      </c>
      <c r="BT110" s="74">
        <f t="shared" si="203"/>
        <v>195.53974465403354</v>
      </c>
      <c r="BU110" s="74">
        <f t="shared" si="204"/>
        <v>201.79701648296262</v>
      </c>
      <c r="BV110" s="74">
        <f t="shared" si="205"/>
        <v>208.25452101041742</v>
      </c>
      <c r="BW110" s="74">
        <f t="shared" si="206"/>
        <v>214.91866568275077</v>
      </c>
      <c r="BX110" s="74">
        <f t="shared" si="207"/>
        <v>221.79606298459879</v>
      </c>
      <c r="BY110" s="74">
        <f t="shared" si="208"/>
        <v>228.89353700010597</v>
      </c>
      <c r="BZ110" s="74">
        <f t="shared" si="209"/>
        <v>236.21813018410936</v>
      </c>
      <c r="CA110" s="74">
        <f t="shared" si="210"/>
        <v>243.77711035000087</v>
      </c>
      <c r="CB110" s="74">
        <f t="shared" si="211"/>
        <v>251.57797788120089</v>
      </c>
      <c r="CC110" s="74">
        <f t="shared" si="212"/>
        <v>259.62847317339936</v>
      </c>
      <c r="CD110" s="74">
        <f t="shared" si="213"/>
        <v>267.93658431494816</v>
      </c>
      <c r="CE110" s="74">
        <f t="shared" si="214"/>
        <v>276.51055501302653</v>
      </c>
      <c r="CF110" s="74">
        <f t="shared" si="215"/>
        <v>285.35889277344342</v>
      </c>
      <c r="CG110" s="74">
        <f t="shared" si="216"/>
        <v>294.4903773421936</v>
      </c>
      <c r="CH110" s="74">
        <f t="shared" si="217"/>
        <v>303.91406941714382</v>
      </c>
      <c r="CI110" s="74">
        <f t="shared" si="218"/>
        <v>313.63931963849245</v>
      </c>
      <c r="CJ110" s="74">
        <f t="shared" si="219"/>
        <v>323.67577786692419</v>
      </c>
      <c r="CK110" s="74">
        <f t="shared" si="220"/>
        <v>334.03340275866577</v>
      </c>
      <c r="CL110" s="74">
        <f t="shared" si="221"/>
        <v>344.72247164694306</v>
      </c>
      <c r="CM110" s="74">
        <f t="shared" si="222"/>
        <v>355.75359073964523</v>
      </c>
      <c r="CN110" s="74">
        <f t="shared" si="223"/>
        <v>367.13770564331389</v>
      </c>
      <c r="CO110" s="74">
        <f t="shared" si="224"/>
        <v>378.88611222389994</v>
      </c>
      <c r="CP110" s="74">
        <f t="shared" si="225"/>
        <v>391.01046781506477</v>
      </c>
      <c r="CQ110" s="74">
        <f t="shared" si="226"/>
        <v>403.52280278514684</v>
      </c>
      <c r="CR110" s="74">
        <f t="shared" si="227"/>
        <v>416.43553247427155</v>
      </c>
      <c r="CS110" s="74">
        <f t="shared" si="228"/>
        <v>429.76146951344828</v>
      </c>
      <c r="CT110" s="74">
        <f t="shared" si="229"/>
        <v>443.51383653787866</v>
      </c>
      <c r="CU110" s="74">
        <f t="shared" si="230"/>
        <v>457.70627930709077</v>
      </c>
      <c r="CV110" s="74">
        <f t="shared" si="231"/>
        <v>472.35288024491769</v>
      </c>
      <c r="CW110" s="74">
        <f t="shared" si="232"/>
        <v>487.46817241275505</v>
      </c>
      <c r="CX110" s="74">
        <f t="shared" si="233"/>
        <v>503.06715392996324</v>
      </c>
      <c r="CY110" s="74">
        <f t="shared" si="234"/>
        <v>519.16530285572208</v>
      </c>
      <c r="CZ110" s="74">
        <f t="shared" si="235"/>
        <v>535.77859254710518</v>
      </c>
      <c r="DA110" s="74">
        <f t="shared" si="236"/>
        <v>552.9235075086126</v>
      </c>
      <c r="DB110" s="74">
        <f t="shared" si="237"/>
        <v>570.61705974888821</v>
      </c>
      <c r="DC110" s="74">
        <f t="shared" si="238"/>
        <v>588.8768056608526</v>
      </c>
      <c r="DD110" s="74">
        <f t="shared" si="239"/>
        <v>607.72086344199988</v>
      </c>
      <c r="DE110" s="74">
        <f t="shared" si="240"/>
        <v>627.16793107214392</v>
      </c>
      <c r="DF110" s="74">
        <f t="shared" si="241"/>
        <v>647.23730486645252</v>
      </c>
      <c r="DG110" s="74">
        <f t="shared" si="242"/>
        <v>667.94889862217906</v>
      </c>
      <c r="DH110" s="74">
        <f t="shared" si="243"/>
        <v>689.32326337808877</v>
      </c>
      <c r="DI110" s="74">
        <f t="shared" si="244"/>
        <v>711.38160780618762</v>
      </c>
      <c r="DJ110" s="74">
        <f t="shared" si="245"/>
        <v>734.14581925598566</v>
      </c>
    </row>
    <row r="111" spans="2:114" x14ac:dyDescent="0.2">
      <c r="B111" s="65"/>
      <c r="C111" s="65"/>
      <c r="D111" s="65"/>
      <c r="E111" s="65"/>
      <c r="F111" s="65"/>
      <c r="G111" s="65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/>
      <c r="CB111" s="65"/>
      <c r="CC111" s="65"/>
      <c r="CD111" s="65"/>
      <c r="CE111" s="65"/>
      <c r="CF111" s="65"/>
      <c r="CG111" s="65"/>
      <c r="CH111" s="65"/>
      <c r="CI111" s="65"/>
      <c r="CJ111" s="65"/>
      <c r="CK111" s="65"/>
      <c r="CL111" s="65"/>
      <c r="CM111" s="65"/>
      <c r="CN111" s="65"/>
      <c r="CO111" s="65"/>
      <c r="CP111" s="65"/>
      <c r="CQ111" s="65"/>
      <c r="CR111" s="65"/>
      <c r="CS111" s="65"/>
      <c r="CT111" s="65"/>
      <c r="CU111" s="65"/>
      <c r="CV111" s="65"/>
      <c r="CW111" s="65"/>
      <c r="CX111" s="65"/>
      <c r="CY111" s="65"/>
      <c r="CZ111" s="65"/>
      <c r="DA111" s="65"/>
      <c r="DB111" s="65"/>
      <c r="DC111" s="65"/>
      <c r="DD111" s="65"/>
      <c r="DE111" s="65"/>
      <c r="DF111" s="65"/>
      <c r="DG111" s="65"/>
      <c r="DH111" s="65"/>
      <c r="DI111" s="65"/>
      <c r="DJ111" s="65"/>
    </row>
    <row r="112" spans="2:114" x14ac:dyDescent="0.2">
      <c r="B112" s="64" t="s">
        <v>454</v>
      </c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/>
      <c r="CB112" s="65"/>
      <c r="CC112" s="65"/>
      <c r="CD112" s="65"/>
      <c r="CE112" s="65"/>
      <c r="CF112" s="65"/>
      <c r="CG112" s="65"/>
      <c r="CH112" s="65"/>
      <c r="CI112" s="65"/>
      <c r="CJ112" s="65"/>
      <c r="CK112" s="65"/>
      <c r="CL112" s="65"/>
      <c r="CM112" s="65"/>
      <c r="CN112" s="65"/>
      <c r="CO112" s="65"/>
      <c r="CP112" s="65"/>
      <c r="CQ112" s="65"/>
      <c r="CR112" s="65"/>
      <c r="CS112" s="65"/>
      <c r="CT112" s="65"/>
      <c r="CU112" s="65"/>
      <c r="CV112" s="65"/>
      <c r="CW112" s="65"/>
      <c r="CX112" s="65"/>
      <c r="CY112" s="65"/>
      <c r="CZ112" s="65"/>
      <c r="DA112" s="65"/>
      <c r="DB112" s="65"/>
      <c r="DC112" s="65"/>
      <c r="DD112" s="65"/>
      <c r="DE112" s="65"/>
      <c r="DF112" s="65"/>
      <c r="DG112" s="65"/>
      <c r="DH112" s="65"/>
      <c r="DI112" s="65"/>
      <c r="DJ112" s="65"/>
    </row>
    <row r="113" spans="2:114" ht="16" thickBot="1" x14ac:dyDescent="0.25">
      <c r="B113" s="65" t="s">
        <v>455</v>
      </c>
      <c r="C113" s="65" t="s">
        <v>2</v>
      </c>
      <c r="D113" s="65"/>
      <c r="E113" s="65"/>
      <c r="F113" s="65"/>
      <c r="G113" s="65"/>
      <c r="H113" s="74">
        <f t="shared" ref="H113:AF113" si="263">SUM(H105:H110)</f>
        <v>1823.4647266820734</v>
      </c>
      <c r="I113" s="74">
        <f t="shared" si="263"/>
        <v>2014.2819589039682</v>
      </c>
      <c r="J113" s="74">
        <f t="shared" si="263"/>
        <v>2098.9470238993617</v>
      </c>
      <c r="K113" s="74">
        <f t="shared" si="263"/>
        <v>1606.2561730735199</v>
      </c>
      <c r="L113" s="74">
        <f t="shared" si="263"/>
        <v>1424.8051319264121</v>
      </c>
      <c r="M113" s="74">
        <f t="shared" si="263"/>
        <v>1459.0695099406682</v>
      </c>
      <c r="N113" s="74">
        <f t="shared" si="263"/>
        <v>1394.6397716730755</v>
      </c>
      <c r="O113" s="74">
        <f t="shared" si="263"/>
        <v>1568.1131507673788</v>
      </c>
      <c r="P113" s="74">
        <f t="shared" si="263"/>
        <v>1503.6171497584539</v>
      </c>
      <c r="Q113" s="74">
        <f t="shared" si="263"/>
        <v>1428.7003938200551</v>
      </c>
      <c r="R113" s="74">
        <f t="shared" si="263"/>
        <v>1333.2340425531911</v>
      </c>
      <c r="S113" s="74">
        <f t="shared" si="263"/>
        <v>1398.05428484294</v>
      </c>
      <c r="T113" s="74">
        <f t="shared" si="263"/>
        <v>1554.1370869033053</v>
      </c>
      <c r="U113" s="74">
        <f t="shared" si="263"/>
        <v>1578.515848969244</v>
      </c>
      <c r="V113" s="74">
        <f t="shared" si="263"/>
        <v>1531.7973357230928</v>
      </c>
      <c r="W113" s="74">
        <f t="shared" si="263"/>
        <v>2320.5557697826994</v>
      </c>
      <c r="X113" s="74">
        <f t="shared" si="263"/>
        <v>2156.8529732628635</v>
      </c>
      <c r="Y113" s="74">
        <f t="shared" si="263"/>
        <v>1996.7343090636571</v>
      </c>
      <c r="Z113" s="74">
        <f t="shared" si="263"/>
        <v>2019.9531961854373</v>
      </c>
      <c r="AA113" s="74">
        <f t="shared" si="263"/>
        <v>2339.8868199167077</v>
      </c>
      <c r="AB113" s="74">
        <f t="shared" si="263"/>
        <v>2326.2112599870125</v>
      </c>
      <c r="AC113" s="74">
        <f t="shared" si="263"/>
        <v>2209.2038096057963</v>
      </c>
      <c r="AD113" s="74">
        <f t="shared" si="263"/>
        <v>3307.8762319648345</v>
      </c>
      <c r="AE113" s="74">
        <f t="shared" si="263"/>
        <v>2710.9233539507422</v>
      </c>
      <c r="AF113" s="74">
        <f t="shared" si="263"/>
        <v>2800.9522612235478</v>
      </c>
      <c r="AG113" s="74">
        <f t="shared" ref="AG113" si="264">SUM(AG105:AG110)</f>
        <v>2776.3140311847933</v>
      </c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/>
      <c r="CB113" s="65"/>
      <c r="CC113" s="65"/>
      <c r="CD113" s="65"/>
      <c r="CE113" s="65"/>
      <c r="CF113" s="65"/>
      <c r="CG113" s="65"/>
      <c r="CH113" s="65"/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65"/>
      <c r="DI113" s="65"/>
      <c r="DJ113" s="65"/>
    </row>
    <row r="114" spans="2:114" ht="16" thickBot="1" x14ac:dyDescent="0.25">
      <c r="B114" s="75" t="s">
        <v>453</v>
      </c>
      <c r="C114" s="378">
        <f>(CORREL(H113:AG113,H83:AG83))^2</f>
        <v>0.56930974014897628</v>
      </c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5"/>
      <c r="DI114" s="65"/>
      <c r="DJ114" s="65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20"/>
  <dimension ref="A1:DK126"/>
  <sheetViews>
    <sheetView zoomScale="80" zoomScaleNormal="80" workbookViewId="0">
      <pane xSplit="3" ySplit="2" topLeftCell="D3" activePane="bottomRight" state="frozen"/>
      <selection activeCell="B51" sqref="B51:B70"/>
      <selection pane="topRight" activeCell="B51" sqref="B51:B70"/>
      <selection pane="bottomLeft" activeCell="B51" sqref="B51:B70"/>
      <selection pane="bottomRight" activeCell="A127" sqref="A127:XFD128"/>
    </sheetView>
  </sheetViews>
  <sheetFormatPr baseColWidth="10" defaultColWidth="11.5" defaultRowHeight="15" x14ac:dyDescent="0.2"/>
  <cols>
    <col min="1" max="1" width="5.6640625" style="9" bestFit="1" customWidth="1"/>
    <col min="2" max="2" width="54.33203125" style="2" bestFit="1" customWidth="1"/>
    <col min="3" max="3" width="14.5" style="5" bestFit="1" customWidth="1"/>
    <col min="4" max="33" width="8.6640625" bestFit="1" customWidth="1"/>
    <col min="34" max="63" width="7.5" bestFit="1" customWidth="1"/>
    <col min="64" max="98" width="8.1640625" bestFit="1" customWidth="1"/>
    <col min="99" max="114" width="8.6640625" bestFit="1" customWidth="1"/>
    <col min="115" max="115" width="44.1640625" style="390" bestFit="1" customWidth="1"/>
  </cols>
  <sheetData>
    <row r="1" spans="1:115" x14ac:dyDescent="0.2">
      <c r="A1" s="9" t="s">
        <v>62</v>
      </c>
    </row>
    <row r="2" spans="1:115" s="1" customFormat="1" x14ac:dyDescent="0.2">
      <c r="A2" s="9" t="s">
        <v>57</v>
      </c>
      <c r="B2" s="26" t="e">
        <f ca="1">MID(CELL("Dateiname",$B$2),FIND("]", CELL("Dateiname",$B$2))+1,31)&amp;" HI"</f>
        <v>#VALUE!</v>
      </c>
      <c r="C2" s="10" t="s">
        <v>1</v>
      </c>
      <c r="D2" s="11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s="9" t="s">
        <v>57</v>
      </c>
      <c r="B3" s="7" t="str">
        <f>'Data Non-Energy-Sector'!B100</f>
        <v>Jewellery</v>
      </c>
      <c r="C3" s="8" t="s">
        <v>2</v>
      </c>
      <c r="D3" s="63">
        <f>D102</f>
        <v>3990.6688607416204</v>
      </c>
      <c r="E3" s="63">
        <f t="shared" ref="E3:BL7" si="51">E102</f>
        <v>4040.6232038898893</v>
      </c>
      <c r="F3" s="63">
        <f t="shared" si="51"/>
        <v>4102.6137779370201</v>
      </c>
      <c r="G3" s="63">
        <f t="shared" si="51"/>
        <v>4176.7390286976924</v>
      </c>
      <c r="H3" s="63">
        <f t="shared" si="51"/>
        <v>4240.0993622385668</v>
      </c>
      <c r="I3" s="63">
        <f t="shared" si="51"/>
        <v>4538.4047514601243</v>
      </c>
      <c r="J3" s="63">
        <f t="shared" si="51"/>
        <v>4815.4896061410063</v>
      </c>
      <c r="K3" s="63">
        <f t="shared" si="51"/>
        <v>5299.2981200025433</v>
      </c>
      <c r="L3" s="63">
        <f t="shared" si="51"/>
        <v>5401.2259445170484</v>
      </c>
      <c r="M3" s="63">
        <f t="shared" si="51"/>
        <v>5949.0993622385677</v>
      </c>
      <c r="N3" s="63">
        <f t="shared" si="51"/>
        <v>6067.875678028041</v>
      </c>
      <c r="O3" s="63">
        <f t="shared" si="51"/>
        <v>6545.0538816792805</v>
      </c>
      <c r="P3" s="63">
        <f t="shared" si="51"/>
        <v>7150.1327920366066</v>
      </c>
      <c r="Q3" s="63">
        <f t="shared" si="51"/>
        <v>6859.2739920395652</v>
      </c>
      <c r="R3" s="63">
        <f t="shared" si="51"/>
        <v>7346.5614038892481</v>
      </c>
      <c r="S3" s="63">
        <f t="shared" si="51"/>
        <v>7355.0791306879964</v>
      </c>
      <c r="T3" s="63">
        <f t="shared" si="51"/>
        <v>7930.3621686696461</v>
      </c>
      <c r="U3" s="63">
        <f t="shared" si="51"/>
        <v>8341.1977958091375</v>
      </c>
      <c r="V3" s="63">
        <f t="shared" si="51"/>
        <v>8715.3666959628499</v>
      </c>
      <c r="W3" s="63">
        <f t="shared" si="51"/>
        <v>9107.0117073334313</v>
      </c>
      <c r="X3" s="63">
        <f t="shared" si="51"/>
        <v>9813.3701553613155</v>
      </c>
      <c r="Y3" s="63">
        <f t="shared" si="51"/>
        <v>10022.456079929903</v>
      </c>
      <c r="Z3" s="63">
        <f t="shared" si="51"/>
        <v>10882.499999233862</v>
      </c>
      <c r="AA3" s="63">
        <f t="shared" si="51"/>
        <v>11078.668057101198</v>
      </c>
      <c r="AB3" s="63">
        <f t="shared" si="51"/>
        <v>11337.579329922613</v>
      </c>
      <c r="AC3" s="63">
        <f t="shared" si="51"/>
        <v>10449.0256585922</v>
      </c>
      <c r="AD3" s="63">
        <f t="shared" si="51"/>
        <v>10650.391285873391</v>
      </c>
      <c r="AE3" s="63">
        <f t="shared" si="51"/>
        <v>11079.613985700129</v>
      </c>
      <c r="AF3" s="63">
        <f t="shared" si="51"/>
        <v>11092.915319706981</v>
      </c>
      <c r="AG3" s="63">
        <f t="shared" si="51"/>
        <v>11144.295726834955</v>
      </c>
      <c r="AH3" s="63">
        <f t="shared" si="51"/>
        <v>11500.913190093674</v>
      </c>
      <c r="AI3" s="63">
        <f t="shared" si="51"/>
        <v>11868.942412176671</v>
      </c>
      <c r="AJ3" s="63">
        <f t="shared" si="51"/>
        <v>12248.748569366326</v>
      </c>
      <c r="AK3" s="63">
        <f t="shared" si="51"/>
        <v>12640.708523586049</v>
      </c>
      <c r="AL3" s="63">
        <f t="shared" si="51"/>
        <v>13045.211196340802</v>
      </c>
      <c r="AM3" s="63">
        <f t="shared" si="51"/>
        <v>13462.657954623708</v>
      </c>
      <c r="AN3" s="63">
        <f t="shared" si="51"/>
        <v>13893.463009171666</v>
      </c>
      <c r="AO3" s="63">
        <f t="shared" si="51"/>
        <v>14338.05382546516</v>
      </c>
      <c r="AP3" s="63">
        <f t="shared" si="51"/>
        <v>14796.871547880046</v>
      </c>
      <c r="AQ3" s="63">
        <f t="shared" si="51"/>
        <v>15270.371437412208</v>
      </c>
      <c r="AR3" s="63">
        <f t="shared" si="51"/>
        <v>15759.023323409399</v>
      </c>
      <c r="AS3" s="63">
        <f t="shared" si="51"/>
        <v>16263.3120697585</v>
      </c>
      <c r="AT3" s="63">
        <f t="shared" si="51"/>
        <v>16783.738055990772</v>
      </c>
      <c r="AU3" s="63">
        <f t="shared" si="51"/>
        <v>17320.817673782476</v>
      </c>
      <c r="AV3" s="63">
        <f t="shared" si="51"/>
        <v>17875.083839343515</v>
      </c>
      <c r="AW3" s="63">
        <f t="shared" si="51"/>
        <v>18447.08652220251</v>
      </c>
      <c r="AX3" s="63">
        <f t="shared" si="51"/>
        <v>19037.393290912991</v>
      </c>
      <c r="AY3" s="63">
        <f t="shared" si="51"/>
        <v>19646.589876222206</v>
      </c>
      <c r="AZ3" s="63">
        <f t="shared" si="51"/>
        <v>20275.280752261318</v>
      </c>
      <c r="BA3" s="63">
        <f t="shared" si="51"/>
        <v>20924.089736333681</v>
      </c>
      <c r="BB3" s="63">
        <f t="shared" si="51"/>
        <v>21593.66060789636</v>
      </c>
      <c r="BC3" s="63">
        <f t="shared" si="51"/>
        <v>22284.657747349043</v>
      </c>
      <c r="BD3" s="63">
        <f t="shared" si="51"/>
        <v>22997.766795264215</v>
      </c>
      <c r="BE3" s="63">
        <f t="shared" si="51"/>
        <v>23733.695332712672</v>
      </c>
      <c r="BF3" s="63">
        <f t="shared" si="51"/>
        <v>24493.173583359479</v>
      </c>
      <c r="BG3" s="63">
        <f t="shared" si="51"/>
        <v>25276.955138026984</v>
      </c>
      <c r="BH3" s="63">
        <f t="shared" si="51"/>
        <v>26085.817702443848</v>
      </c>
      <c r="BI3" s="63">
        <f t="shared" si="51"/>
        <v>26920.56386892205</v>
      </c>
      <c r="BJ3" s="63">
        <f t="shared" si="51"/>
        <v>27782.021912727556</v>
      </c>
      <c r="BK3" s="63">
        <f t="shared" si="51"/>
        <v>28671.046613934839</v>
      </c>
      <c r="BL3" s="63">
        <f t="shared" si="51"/>
        <v>29588.520105580756</v>
      </c>
      <c r="BM3" s="63">
        <f t="shared" ref="BM3:DJ8" si="52">BM102</f>
        <v>30535.35274895934</v>
      </c>
      <c r="BN3" s="63">
        <f t="shared" si="52"/>
        <v>31512.484036926038</v>
      </c>
      <c r="BO3" s="63">
        <f t="shared" si="52"/>
        <v>32520.883526107671</v>
      </c>
      <c r="BP3" s="63">
        <f t="shared" si="52"/>
        <v>33561.551798943117</v>
      </c>
      <c r="BQ3" s="63">
        <f t="shared" si="52"/>
        <v>34635.521456509297</v>
      </c>
      <c r="BR3" s="63">
        <f t="shared" si="52"/>
        <v>35743.858143117599</v>
      </c>
      <c r="BS3" s="63">
        <f t="shared" si="52"/>
        <v>36887.661603697365</v>
      </c>
      <c r="BT3" s="63">
        <f t="shared" si="52"/>
        <v>38068.066775015679</v>
      </c>
      <c r="BU3" s="63">
        <f t="shared" si="52"/>
        <v>39286.244911816182</v>
      </c>
      <c r="BV3" s="63">
        <f t="shared" si="52"/>
        <v>40543.404748994304</v>
      </c>
      <c r="BW3" s="63">
        <f t="shared" si="52"/>
        <v>41840.793700962124</v>
      </c>
      <c r="BX3" s="63">
        <f t="shared" si="52"/>
        <v>43179.699099392914</v>
      </c>
      <c r="BY3" s="63">
        <f t="shared" si="52"/>
        <v>44561.449470573491</v>
      </c>
      <c r="BZ3" s="63">
        <f t="shared" si="52"/>
        <v>45987.415853631843</v>
      </c>
      <c r="CA3" s="63">
        <f t="shared" si="52"/>
        <v>47459.01316094806</v>
      </c>
      <c r="CB3" s="63">
        <f t="shared" si="52"/>
        <v>48977.701582098402</v>
      </c>
      <c r="CC3" s="63">
        <f t="shared" si="52"/>
        <v>50544.988032725552</v>
      </c>
      <c r="CD3" s="63">
        <f t="shared" si="52"/>
        <v>52162.42764977277</v>
      </c>
      <c r="CE3" s="63">
        <f t="shared" si="52"/>
        <v>53831.625334565499</v>
      </c>
      <c r="CF3" s="63">
        <f t="shared" si="52"/>
        <v>55554.237345271598</v>
      </c>
      <c r="CG3" s="63">
        <f t="shared" si="52"/>
        <v>57331.972940320295</v>
      </c>
      <c r="CH3" s="63">
        <f t="shared" si="52"/>
        <v>59166.596074410547</v>
      </c>
      <c r="CI3" s="63">
        <f t="shared" si="52"/>
        <v>61059.927148791685</v>
      </c>
      <c r="CJ3" s="63">
        <f t="shared" si="52"/>
        <v>63013.844817553021</v>
      </c>
      <c r="CK3" s="63">
        <f t="shared" si="52"/>
        <v>65030.287851714718</v>
      </c>
      <c r="CL3" s="63">
        <f t="shared" si="52"/>
        <v>67111.257062969598</v>
      </c>
      <c r="CM3" s="63">
        <f t="shared" si="52"/>
        <v>69258.817288984632</v>
      </c>
      <c r="CN3" s="63">
        <f t="shared" si="52"/>
        <v>71475.099442232138</v>
      </c>
      <c r="CO3" s="63">
        <f t="shared" si="52"/>
        <v>73762.302624383563</v>
      </c>
      <c r="CP3" s="63">
        <f t="shared" si="52"/>
        <v>76122.69630836384</v>
      </c>
      <c r="CQ3" s="63">
        <f t="shared" si="52"/>
        <v>78558.622590231491</v>
      </c>
      <c r="CR3" s="63">
        <f t="shared" si="52"/>
        <v>81072.498513118902</v>
      </c>
      <c r="CS3" s="63">
        <f t="shared" si="52"/>
        <v>83666.818465538716</v>
      </c>
      <c r="CT3" s="63">
        <f t="shared" si="52"/>
        <v>86344.156656435953</v>
      </c>
      <c r="CU3" s="63">
        <f t="shared" si="52"/>
        <v>89107.169669441908</v>
      </c>
      <c r="CV3" s="63">
        <f t="shared" si="52"/>
        <v>91958.599098864055</v>
      </c>
      <c r="CW3" s="63">
        <f t="shared" si="52"/>
        <v>94901.274270027701</v>
      </c>
      <c r="CX3" s="63">
        <f t="shared" si="52"/>
        <v>97938.115046668594</v>
      </c>
      <c r="CY3" s="63">
        <f t="shared" si="52"/>
        <v>101072.134728162</v>
      </c>
      <c r="CZ3" s="63">
        <f t="shared" si="52"/>
        <v>104306.44303946318</v>
      </c>
      <c r="DA3" s="63">
        <f t="shared" si="52"/>
        <v>107644.24921672601</v>
      </c>
      <c r="DB3" s="63">
        <f t="shared" si="52"/>
        <v>111088.86519166124</v>
      </c>
      <c r="DC3" s="63">
        <f t="shared" si="52"/>
        <v>114643.7088777944</v>
      </c>
      <c r="DD3" s="63">
        <f t="shared" si="52"/>
        <v>118312.30756188382</v>
      </c>
      <c r="DE3" s="63">
        <f t="shared" si="52"/>
        <v>122098.3014038641</v>
      </c>
      <c r="DF3" s="63">
        <f t="shared" si="52"/>
        <v>126005.44704878776</v>
      </c>
      <c r="DG3" s="63">
        <f t="shared" si="52"/>
        <v>130037.62135434897</v>
      </c>
      <c r="DH3" s="63">
        <f t="shared" si="52"/>
        <v>134198.82523768814</v>
      </c>
      <c r="DI3" s="63">
        <f t="shared" si="52"/>
        <v>138493.18764529418</v>
      </c>
      <c r="DJ3" s="63">
        <f t="shared" si="52"/>
        <v>142924.96964994361</v>
      </c>
    </row>
    <row r="4" spans="1:115" x14ac:dyDescent="0.2">
      <c r="A4" s="9" t="s">
        <v>57</v>
      </c>
      <c r="B4" s="7" t="str">
        <f>'Data Non-Energy-Sector'!B101</f>
        <v>Photograph</v>
      </c>
      <c r="C4" s="8" t="s">
        <v>2</v>
      </c>
      <c r="D4" s="63">
        <f t="shared" ref="D4:S12" si="53">D103</f>
        <v>2317.1625643015859</v>
      </c>
      <c r="E4" s="63">
        <f t="shared" si="53"/>
        <v>2346.1683119360646</v>
      </c>
      <c r="F4" s="63">
        <f t="shared" si="53"/>
        <v>2382.1628388021409</v>
      </c>
      <c r="G4" s="63">
        <f t="shared" si="53"/>
        <v>2425.2033069857566</v>
      </c>
      <c r="H4" s="63">
        <f t="shared" si="53"/>
        <v>2461.9931780740067</v>
      </c>
      <c r="I4" s="63">
        <f t="shared" si="53"/>
        <v>2635.20275891233</v>
      </c>
      <c r="J4" s="63">
        <f t="shared" si="53"/>
        <v>2796.0907390496163</v>
      </c>
      <c r="K4" s="63">
        <f t="shared" si="53"/>
        <v>3077.0118116143799</v>
      </c>
      <c r="L4" s="63">
        <f t="shared" si="53"/>
        <v>3136.1957097195768</v>
      </c>
      <c r="M4" s="63">
        <f t="shared" si="53"/>
        <v>3454.3157587191681</v>
      </c>
      <c r="N4" s="63">
        <f t="shared" si="53"/>
        <v>3523.2826517582171</v>
      </c>
      <c r="O4" s="63">
        <f t="shared" si="53"/>
        <v>3800.3538667815178</v>
      </c>
      <c r="P4" s="63">
        <f t="shared" si="53"/>
        <v>4151.69000827932</v>
      </c>
      <c r="Q4" s="63">
        <f t="shared" si="53"/>
        <v>3982.804253442328</v>
      </c>
      <c r="R4" s="63">
        <f t="shared" si="53"/>
        <v>4265.7453312905309</v>
      </c>
      <c r="S4" s="63">
        <f t="shared" si="53"/>
        <v>4270.6911081414173</v>
      </c>
      <c r="T4" s="63">
        <f t="shared" si="51"/>
        <v>4604.726420517859</v>
      </c>
      <c r="U4" s="63">
        <f t="shared" si="51"/>
        <v>4843.2761395020798</v>
      </c>
      <c r="V4" s="63">
        <f t="shared" si="51"/>
        <v>5060.535500881655</v>
      </c>
      <c r="W4" s="63">
        <f t="shared" si="51"/>
        <v>5287.9422816774759</v>
      </c>
      <c r="X4" s="63">
        <f t="shared" si="51"/>
        <v>5698.0858966614096</v>
      </c>
      <c r="Y4" s="63">
        <f t="shared" si="51"/>
        <v>5819.4906270560732</v>
      </c>
      <c r="Z4" s="63">
        <f t="shared" si="51"/>
        <v>6318.8709672970808</v>
      </c>
      <c r="AA4" s="63">
        <f t="shared" si="51"/>
        <v>6432.7750008974699</v>
      </c>
      <c r="AB4" s="63">
        <f t="shared" si="51"/>
        <v>6583.1105786647431</v>
      </c>
      <c r="AC4" s="63">
        <f t="shared" si="51"/>
        <v>6067.1761888599867</v>
      </c>
      <c r="AD4" s="63">
        <f t="shared" si="51"/>
        <v>6184.0981659910003</v>
      </c>
      <c r="AE4" s="63">
        <f t="shared" si="51"/>
        <v>6433.3242497613646</v>
      </c>
      <c r="AF4" s="63">
        <f t="shared" si="51"/>
        <v>6441.0476049911495</v>
      </c>
      <c r="AG4" s="63">
        <f t="shared" si="51"/>
        <v>6470.8813897751352</v>
      </c>
      <c r="AH4" s="63">
        <f t="shared" si="51"/>
        <v>6677.9495942479398</v>
      </c>
      <c r="AI4" s="63">
        <f t="shared" si="51"/>
        <v>6891.6439812638737</v>
      </c>
      <c r="AJ4" s="63">
        <f t="shared" si="51"/>
        <v>7112.1765886643179</v>
      </c>
      <c r="AK4" s="63">
        <f t="shared" si="51"/>
        <v>7339.7662395015759</v>
      </c>
      <c r="AL4" s="63">
        <f t="shared" si="51"/>
        <v>7574.6387591656267</v>
      </c>
      <c r="AM4" s="63">
        <f t="shared" si="51"/>
        <v>7817.0271994589266</v>
      </c>
      <c r="AN4" s="63">
        <f t="shared" si="51"/>
        <v>8067.172069841612</v>
      </c>
      <c r="AO4" s="63">
        <f t="shared" si="51"/>
        <v>8325.3215760765434</v>
      </c>
      <c r="AP4" s="63">
        <f t="shared" si="51"/>
        <v>8591.7318665109924</v>
      </c>
      <c r="AQ4" s="63">
        <f t="shared" si="51"/>
        <v>8866.6672862393443</v>
      </c>
      <c r="AR4" s="63">
        <f t="shared" si="51"/>
        <v>9150.4006393990039</v>
      </c>
      <c r="AS4" s="63">
        <f t="shared" si="51"/>
        <v>9443.2134598597731</v>
      </c>
      <c r="AT4" s="63">
        <f t="shared" si="51"/>
        <v>9745.3962905752869</v>
      </c>
      <c r="AU4" s="63">
        <f t="shared" si="51"/>
        <v>10057.248971873696</v>
      </c>
      <c r="AV4" s="63">
        <f t="shared" si="51"/>
        <v>10379.080938973655</v>
      </c>
      <c r="AW4" s="63">
        <f t="shared" si="51"/>
        <v>10711.211529020813</v>
      </c>
      <c r="AX4" s="63">
        <f t="shared" si="51"/>
        <v>11053.97029794948</v>
      </c>
      <c r="AY4" s="63">
        <f t="shared" si="51"/>
        <v>11407.697347483863</v>
      </c>
      <c r="AZ4" s="63">
        <f t="shared" si="51"/>
        <v>11772.743662603347</v>
      </c>
      <c r="BA4" s="63">
        <f t="shared" si="51"/>
        <v>12149.471459806655</v>
      </c>
      <c r="BB4" s="63">
        <f t="shared" si="51"/>
        <v>12538.254546520468</v>
      </c>
      <c r="BC4" s="63">
        <f t="shared" si="51"/>
        <v>12939.478692009123</v>
      </c>
      <c r="BD4" s="63">
        <f t="shared" si="51"/>
        <v>13353.542010153415</v>
      </c>
      <c r="BE4" s="63">
        <f t="shared" si="51"/>
        <v>13780.855354478324</v>
      </c>
      <c r="BF4" s="63">
        <f t="shared" si="51"/>
        <v>14221.842725821631</v>
      </c>
      <c r="BG4" s="63">
        <f t="shared" si="51"/>
        <v>14676.941693047924</v>
      </c>
      <c r="BH4" s="63">
        <f t="shared" si="51"/>
        <v>15146.603827225457</v>
      </c>
      <c r="BI4" s="63">
        <f t="shared" si="51"/>
        <v>15631.295149696673</v>
      </c>
      <c r="BJ4" s="63">
        <f t="shared" si="51"/>
        <v>16131.496594486967</v>
      </c>
      <c r="BK4" s="63">
        <f t="shared" si="51"/>
        <v>16647.704485510552</v>
      </c>
      <c r="BL4" s="63">
        <f t="shared" si="51"/>
        <v>17180.431029046889</v>
      </c>
      <c r="BM4" s="63">
        <f t="shared" si="52"/>
        <v>17730.204821976389</v>
      </c>
      <c r="BN4" s="63">
        <f t="shared" si="52"/>
        <v>18297.571376279633</v>
      </c>
      <c r="BO4" s="63">
        <f t="shared" si="52"/>
        <v>18883.093660320581</v>
      </c>
      <c r="BP4" s="63">
        <f t="shared" si="52"/>
        <v>19487.35265745084</v>
      </c>
      <c r="BQ4" s="63">
        <f t="shared" si="52"/>
        <v>20110.947942489267</v>
      </c>
      <c r="BR4" s="63">
        <f t="shared" si="52"/>
        <v>20754.498276648923</v>
      </c>
      <c r="BS4" s="63">
        <f t="shared" si="52"/>
        <v>21418.64222150169</v>
      </c>
      <c r="BT4" s="63">
        <f t="shared" si="52"/>
        <v>22104.038772589745</v>
      </c>
      <c r="BU4" s="63">
        <f t="shared" si="52"/>
        <v>22811.368013312618</v>
      </c>
      <c r="BV4" s="63">
        <f t="shared" si="52"/>
        <v>23541.331789738622</v>
      </c>
      <c r="BW4" s="63">
        <f t="shared" si="52"/>
        <v>24294.654407010257</v>
      </c>
      <c r="BX4" s="63">
        <f t="shared" si="52"/>
        <v>25072.083348034586</v>
      </c>
      <c r="BY4" s="63">
        <f t="shared" si="52"/>
        <v>25874.390015171695</v>
      </c>
      <c r="BZ4" s="63">
        <f t="shared" si="52"/>
        <v>26702.370495657189</v>
      </c>
      <c r="CA4" s="63">
        <f t="shared" si="52"/>
        <v>27556.846351518219</v>
      </c>
      <c r="CB4" s="63">
        <f t="shared" si="52"/>
        <v>28438.665434766805</v>
      </c>
      <c r="CC4" s="63">
        <f t="shared" si="52"/>
        <v>29348.702728679342</v>
      </c>
      <c r="CD4" s="63">
        <f t="shared" si="52"/>
        <v>30287.86121599708</v>
      </c>
      <c r="CE4" s="63">
        <f t="shared" si="52"/>
        <v>31257.072774908986</v>
      </c>
      <c r="CF4" s="63">
        <f t="shared" si="52"/>
        <v>32257.299103706075</v>
      </c>
      <c r="CG4" s="63">
        <f t="shared" si="52"/>
        <v>33289.532675024668</v>
      </c>
      <c r="CH4" s="63">
        <f t="shared" si="52"/>
        <v>34354.797720625458</v>
      </c>
      <c r="CI4" s="63">
        <f t="shared" si="52"/>
        <v>35454.151247685477</v>
      </c>
      <c r="CJ4" s="63">
        <f t="shared" si="52"/>
        <v>36588.684087611415</v>
      </c>
      <c r="CK4" s="63">
        <f t="shared" si="52"/>
        <v>37759.521978414981</v>
      </c>
      <c r="CL4" s="63">
        <f t="shared" si="52"/>
        <v>38967.826681724262</v>
      </c>
      <c r="CM4" s="63">
        <f t="shared" si="52"/>
        <v>40214.79713553944</v>
      </c>
      <c r="CN4" s="63">
        <f t="shared" si="52"/>
        <v>41501.670643876707</v>
      </c>
      <c r="CO4" s="63">
        <f t="shared" si="52"/>
        <v>42829.72410448076</v>
      </c>
      <c r="CP4" s="63">
        <f t="shared" si="52"/>
        <v>44200.275275824148</v>
      </c>
      <c r="CQ4" s="63">
        <f t="shared" si="52"/>
        <v>45614.684084650522</v>
      </c>
      <c r="CR4" s="63">
        <f t="shared" si="52"/>
        <v>47074.353975359343</v>
      </c>
      <c r="CS4" s="63">
        <f t="shared" si="52"/>
        <v>48580.733302570843</v>
      </c>
      <c r="CT4" s="63">
        <f t="shared" si="52"/>
        <v>50135.316768253113</v>
      </c>
      <c r="CU4" s="63">
        <f t="shared" si="52"/>
        <v>51739.646904837216</v>
      </c>
      <c r="CV4" s="63">
        <f t="shared" si="52"/>
        <v>53395.315605792006</v>
      </c>
      <c r="CW4" s="63">
        <f t="shared" si="52"/>
        <v>55103.965705177354</v>
      </c>
      <c r="CX4" s="63">
        <f t="shared" si="52"/>
        <v>56867.292607743031</v>
      </c>
      <c r="CY4" s="63">
        <f t="shared" si="52"/>
        <v>58687.045971190812</v>
      </c>
      <c r="CZ4" s="63">
        <f t="shared" si="52"/>
        <v>60565.031442268919</v>
      </c>
      <c r="DA4" s="63">
        <f t="shared" si="52"/>
        <v>62503.112448421525</v>
      </c>
      <c r="DB4" s="63">
        <f t="shared" si="52"/>
        <v>64503.212046771019</v>
      </c>
      <c r="DC4" s="63">
        <f t="shared" si="52"/>
        <v>66567.314832267701</v>
      </c>
      <c r="DD4" s="63">
        <f t="shared" si="52"/>
        <v>68697.468906900263</v>
      </c>
      <c r="DE4" s="63">
        <f t="shared" si="52"/>
        <v>70895.78791192107</v>
      </c>
      <c r="DF4" s="63">
        <f t="shared" si="52"/>
        <v>73164.453125102547</v>
      </c>
      <c r="DG4" s="63">
        <f t="shared" si="52"/>
        <v>75505.715625105833</v>
      </c>
      <c r="DH4" s="63">
        <f t="shared" si="52"/>
        <v>77921.898525109224</v>
      </c>
      <c r="DI4" s="63">
        <f t="shared" si="52"/>
        <v>80415.399277912715</v>
      </c>
      <c r="DJ4" s="63">
        <f t="shared" si="52"/>
        <v>82988.692054805928</v>
      </c>
    </row>
    <row r="5" spans="1:115" x14ac:dyDescent="0.2">
      <c r="A5" s="9" t="s">
        <v>57</v>
      </c>
      <c r="B5" s="7" t="str">
        <f>'Data Non-Energy-Sector'!B102</f>
        <v>Automotive</v>
      </c>
      <c r="C5" s="8" t="s">
        <v>2</v>
      </c>
      <c r="D5" s="63">
        <f t="shared" si="53"/>
        <v>1029.8500285784828</v>
      </c>
      <c r="E5" s="63">
        <f t="shared" si="51"/>
        <v>1042.7414719715844</v>
      </c>
      <c r="F5" s="63">
        <f t="shared" si="51"/>
        <v>1058.7390394676181</v>
      </c>
      <c r="G5" s="63">
        <f t="shared" si="51"/>
        <v>1077.8681364381141</v>
      </c>
      <c r="H5" s="63">
        <f t="shared" si="51"/>
        <v>1094.2191902551142</v>
      </c>
      <c r="I5" s="63">
        <f t="shared" si="51"/>
        <v>1171.2012261832579</v>
      </c>
      <c r="J5" s="63">
        <f t="shared" si="51"/>
        <v>1242.706995133163</v>
      </c>
      <c r="K5" s="63">
        <f t="shared" si="51"/>
        <v>1367.5608051619467</v>
      </c>
      <c r="L5" s="63">
        <f t="shared" si="51"/>
        <v>1393.8647598753676</v>
      </c>
      <c r="M5" s="63">
        <f t="shared" si="51"/>
        <v>1535.2514483196303</v>
      </c>
      <c r="N5" s="63">
        <f t="shared" si="51"/>
        <v>1565.90340078143</v>
      </c>
      <c r="O5" s="63">
        <f t="shared" si="51"/>
        <v>1689.046163014008</v>
      </c>
      <c r="P5" s="63">
        <f t="shared" si="51"/>
        <v>1845.1955592352533</v>
      </c>
      <c r="Q5" s="63">
        <f t="shared" si="51"/>
        <v>1770.135223752146</v>
      </c>
      <c r="R5" s="63">
        <f t="shared" si="51"/>
        <v>1895.8868139069027</v>
      </c>
      <c r="S5" s="63">
        <f t="shared" si="51"/>
        <v>1898.0849369517412</v>
      </c>
      <c r="T5" s="63">
        <f t="shared" si="51"/>
        <v>2046.545075785715</v>
      </c>
      <c r="U5" s="63">
        <f t="shared" si="51"/>
        <v>2152.5671731120356</v>
      </c>
      <c r="V5" s="63">
        <f t="shared" si="51"/>
        <v>2249.1268892807357</v>
      </c>
      <c r="W5" s="63">
        <f t="shared" si="51"/>
        <v>2350.1965696344337</v>
      </c>
      <c r="X5" s="63">
        <f t="shared" si="51"/>
        <v>2532.4826207384044</v>
      </c>
      <c r="Y5" s="63">
        <f t="shared" si="51"/>
        <v>2586.440278691588</v>
      </c>
      <c r="Z5" s="63">
        <f t="shared" si="51"/>
        <v>2808.3870965764804</v>
      </c>
      <c r="AA5" s="63">
        <f t="shared" si="51"/>
        <v>2859.0111115099867</v>
      </c>
      <c r="AB5" s="63">
        <f t="shared" si="51"/>
        <v>2925.826923850997</v>
      </c>
      <c r="AC5" s="63">
        <f t="shared" si="51"/>
        <v>2696.5227506044384</v>
      </c>
      <c r="AD5" s="63">
        <f t="shared" si="51"/>
        <v>2748.4880737737781</v>
      </c>
      <c r="AE5" s="63">
        <f t="shared" si="51"/>
        <v>2859.2552221161623</v>
      </c>
      <c r="AF5" s="63">
        <f t="shared" si="51"/>
        <v>2862.6878244405111</v>
      </c>
      <c r="AG5" s="63">
        <f t="shared" si="51"/>
        <v>2875.9472843445046</v>
      </c>
      <c r="AH5" s="63">
        <f t="shared" si="51"/>
        <v>2967.9775974435288</v>
      </c>
      <c r="AI5" s="63">
        <f t="shared" si="51"/>
        <v>3062.9528805617219</v>
      </c>
      <c r="AJ5" s="63">
        <f t="shared" si="51"/>
        <v>3160.9673727396971</v>
      </c>
      <c r="AK5" s="63">
        <f t="shared" si="51"/>
        <v>3262.1183286673677</v>
      </c>
      <c r="AL5" s="63">
        <f t="shared" si="51"/>
        <v>3366.5061151847235</v>
      </c>
      <c r="AM5" s="63">
        <f t="shared" si="51"/>
        <v>3474.2343108706345</v>
      </c>
      <c r="AN5" s="63">
        <f t="shared" si="51"/>
        <v>3585.4098088184951</v>
      </c>
      <c r="AO5" s="63">
        <f t="shared" si="51"/>
        <v>3700.142922700687</v>
      </c>
      <c r="AP5" s="63">
        <f t="shared" si="51"/>
        <v>3818.5474962271091</v>
      </c>
      <c r="AQ5" s="63">
        <f t="shared" si="51"/>
        <v>3940.7410161063767</v>
      </c>
      <c r="AR5" s="63">
        <f t="shared" si="51"/>
        <v>4066.8447286217811</v>
      </c>
      <c r="AS5" s="63">
        <f t="shared" si="51"/>
        <v>4196.9837599376779</v>
      </c>
      <c r="AT5" s="63">
        <f t="shared" si="51"/>
        <v>4331.2872402556841</v>
      </c>
      <c r="AU5" s="63">
        <f t="shared" si="51"/>
        <v>4469.8884319438657</v>
      </c>
      <c r="AV5" s="63">
        <f t="shared" si="51"/>
        <v>4612.9248617660696</v>
      </c>
      <c r="AW5" s="63">
        <f t="shared" si="51"/>
        <v>4760.5384573425836</v>
      </c>
      <c r="AX5" s="63">
        <f t="shared" si="51"/>
        <v>4912.8756879775465</v>
      </c>
      <c r="AY5" s="63">
        <f t="shared" si="51"/>
        <v>5070.0877099928284</v>
      </c>
      <c r="AZ5" s="63">
        <f t="shared" si="51"/>
        <v>5232.3305167125991</v>
      </c>
      <c r="BA5" s="63">
        <f t="shared" si="51"/>
        <v>5399.7650932474025</v>
      </c>
      <c r="BB5" s="63">
        <f t="shared" si="51"/>
        <v>5572.5575762313192</v>
      </c>
      <c r="BC5" s="63">
        <f t="shared" si="51"/>
        <v>5750.8794186707219</v>
      </c>
      <c r="BD5" s="63">
        <f t="shared" si="51"/>
        <v>5934.9075600681854</v>
      </c>
      <c r="BE5" s="63">
        <f t="shared" si="51"/>
        <v>6124.8246019903672</v>
      </c>
      <c r="BF5" s="63">
        <f t="shared" si="51"/>
        <v>6320.8189892540595</v>
      </c>
      <c r="BG5" s="63">
        <f t="shared" si="51"/>
        <v>6523.0851969101896</v>
      </c>
      <c r="BH5" s="63">
        <f t="shared" si="51"/>
        <v>6731.8239232113156</v>
      </c>
      <c r="BI5" s="63">
        <f t="shared" si="51"/>
        <v>6947.2422887540779</v>
      </c>
      <c r="BJ5" s="63">
        <f t="shared" si="51"/>
        <v>7169.554041994209</v>
      </c>
      <c r="BK5" s="63">
        <f t="shared" si="51"/>
        <v>7398.979771338024</v>
      </c>
      <c r="BL5" s="63">
        <f t="shared" si="51"/>
        <v>7635.7471240208406</v>
      </c>
      <c r="BM5" s="63">
        <f t="shared" si="52"/>
        <v>7880.0910319895074</v>
      </c>
      <c r="BN5" s="63">
        <f t="shared" si="52"/>
        <v>8132.2539450131717</v>
      </c>
      <c r="BO5" s="63">
        <f t="shared" si="52"/>
        <v>8392.4860712535938</v>
      </c>
      <c r="BP5" s="63">
        <f t="shared" si="52"/>
        <v>8661.0456255337085</v>
      </c>
      <c r="BQ5" s="63">
        <f t="shared" si="52"/>
        <v>8938.1990855507865</v>
      </c>
      <c r="BR5" s="63">
        <f t="shared" si="52"/>
        <v>9224.2214562884128</v>
      </c>
      <c r="BS5" s="63">
        <f t="shared" si="52"/>
        <v>9519.3965428896427</v>
      </c>
      <c r="BT5" s="63">
        <f t="shared" si="52"/>
        <v>9824.0172322621111</v>
      </c>
      <c r="BU5" s="63">
        <f t="shared" si="52"/>
        <v>10138.385783694499</v>
      </c>
      <c r="BV5" s="63">
        <f t="shared" si="52"/>
        <v>10462.814128772723</v>
      </c>
      <c r="BW5" s="63">
        <f t="shared" si="52"/>
        <v>10797.62418089345</v>
      </c>
      <c r="BX5" s="63">
        <f t="shared" si="52"/>
        <v>11143.148154682041</v>
      </c>
      <c r="BY5" s="63">
        <f t="shared" si="52"/>
        <v>11499.728895631866</v>
      </c>
      <c r="BZ5" s="63">
        <f t="shared" si="52"/>
        <v>11867.720220292087</v>
      </c>
      <c r="CA5" s="63">
        <f t="shared" si="52"/>
        <v>12247.487267341434</v>
      </c>
      <c r="CB5" s="63">
        <f t="shared" si="52"/>
        <v>12639.40685989636</v>
      </c>
      <c r="CC5" s="63">
        <f t="shared" si="52"/>
        <v>13043.867879413045</v>
      </c>
      <c r="CD5" s="63">
        <f t="shared" si="52"/>
        <v>13461.271651554262</v>
      </c>
      <c r="CE5" s="63">
        <f t="shared" si="52"/>
        <v>13892.032344403999</v>
      </c>
      <c r="CF5" s="63">
        <f t="shared" si="52"/>
        <v>14336.577379424927</v>
      </c>
      <c r="CG5" s="63">
        <f t="shared" si="52"/>
        <v>14795.347855566526</v>
      </c>
      <c r="CH5" s="63">
        <f t="shared" si="52"/>
        <v>15268.798986944656</v>
      </c>
      <c r="CI5" s="63">
        <f t="shared" si="52"/>
        <v>15757.400554526885</v>
      </c>
      <c r="CJ5" s="63">
        <f t="shared" si="52"/>
        <v>16261.637372271745</v>
      </c>
      <c r="CK5" s="63">
        <f t="shared" si="52"/>
        <v>16782.009768184442</v>
      </c>
      <c r="CL5" s="63">
        <f t="shared" si="52"/>
        <v>17319.034080766345</v>
      </c>
      <c r="CM5" s="63">
        <f t="shared" si="52"/>
        <v>17873.24317135087</v>
      </c>
      <c r="CN5" s="63">
        <f t="shared" si="52"/>
        <v>18445.186952834098</v>
      </c>
      <c r="CO5" s="63">
        <f t="shared" si="52"/>
        <v>19035.432935324789</v>
      </c>
      <c r="CP5" s="63">
        <f t="shared" si="52"/>
        <v>19644.566789255183</v>
      </c>
      <c r="CQ5" s="63">
        <f t="shared" si="52"/>
        <v>20273.19292651135</v>
      </c>
      <c r="CR5" s="63">
        <f t="shared" si="52"/>
        <v>20921.935100159713</v>
      </c>
      <c r="CS5" s="63">
        <f t="shared" si="52"/>
        <v>21591.437023364826</v>
      </c>
      <c r="CT5" s="63">
        <f t="shared" si="52"/>
        <v>22282.363008112501</v>
      </c>
      <c r="CU5" s="63">
        <f t="shared" si="52"/>
        <v>22995.398624372101</v>
      </c>
      <c r="CV5" s="63">
        <f t="shared" si="52"/>
        <v>23731.251380352009</v>
      </c>
      <c r="CW5" s="63">
        <f t="shared" si="52"/>
        <v>24490.651424523272</v>
      </c>
      <c r="CX5" s="63">
        <f t="shared" si="52"/>
        <v>25274.352270108018</v>
      </c>
      <c r="CY5" s="63">
        <f t="shared" si="52"/>
        <v>26083.131542751475</v>
      </c>
      <c r="CZ5" s="63">
        <f t="shared" si="52"/>
        <v>26917.791752119523</v>
      </c>
      <c r="DA5" s="63">
        <f t="shared" si="52"/>
        <v>27779.161088187349</v>
      </c>
      <c r="DB5" s="63">
        <f t="shared" si="52"/>
        <v>28668.094243009346</v>
      </c>
      <c r="DC5" s="63">
        <f t="shared" si="52"/>
        <v>29585.473258785645</v>
      </c>
      <c r="DD5" s="63">
        <f t="shared" si="52"/>
        <v>30532.208403066787</v>
      </c>
      <c r="DE5" s="63">
        <f t="shared" si="52"/>
        <v>31509.239071964923</v>
      </c>
      <c r="DF5" s="63">
        <f t="shared" si="52"/>
        <v>32517.534722267803</v>
      </c>
      <c r="DG5" s="63">
        <f t="shared" si="52"/>
        <v>33558.095833380372</v>
      </c>
      <c r="DH5" s="63">
        <f t="shared" si="52"/>
        <v>34631.954900048542</v>
      </c>
      <c r="DI5" s="63">
        <f t="shared" si="52"/>
        <v>35740.177456850099</v>
      </c>
      <c r="DJ5" s="63">
        <f t="shared" si="52"/>
        <v>36883.863135469306</v>
      </c>
    </row>
    <row r="6" spans="1:115" x14ac:dyDescent="0.2">
      <c r="A6" s="9" t="s">
        <v>57</v>
      </c>
      <c r="B6" s="7" t="str">
        <f>'Data Non-Energy-Sector'!B103</f>
        <v>Other Transport eq.</v>
      </c>
      <c r="C6" s="8" t="s">
        <v>2</v>
      </c>
      <c r="D6" s="63">
        <f t="shared" si="53"/>
        <v>901.11877500617254</v>
      </c>
      <c r="E6" s="63">
        <f t="shared" si="51"/>
        <v>912.39878797513643</v>
      </c>
      <c r="F6" s="63">
        <f t="shared" si="51"/>
        <v>926.39665953416591</v>
      </c>
      <c r="G6" s="63">
        <f t="shared" si="51"/>
        <v>943.13461938335001</v>
      </c>
      <c r="H6" s="63">
        <f t="shared" si="51"/>
        <v>957.44179147322495</v>
      </c>
      <c r="I6" s="63">
        <f t="shared" si="51"/>
        <v>1024.8010729103507</v>
      </c>
      <c r="J6" s="63">
        <f t="shared" si="51"/>
        <v>1087.3686207415176</v>
      </c>
      <c r="K6" s="63">
        <f t="shared" si="51"/>
        <v>1196.6157045167033</v>
      </c>
      <c r="L6" s="63">
        <f t="shared" si="51"/>
        <v>1219.6316648909467</v>
      </c>
      <c r="M6" s="63">
        <f t="shared" si="51"/>
        <v>1343.3450172796765</v>
      </c>
      <c r="N6" s="63">
        <f t="shared" si="51"/>
        <v>1370.1654756837513</v>
      </c>
      <c r="O6" s="63">
        <f t="shared" si="51"/>
        <v>1477.9153926372571</v>
      </c>
      <c r="P6" s="63">
        <f t="shared" si="51"/>
        <v>1614.5461143308469</v>
      </c>
      <c r="Q6" s="63">
        <f t="shared" si="51"/>
        <v>1548.8683207831277</v>
      </c>
      <c r="R6" s="63">
        <f t="shared" si="51"/>
        <v>1658.90096216854</v>
      </c>
      <c r="S6" s="63">
        <f t="shared" si="51"/>
        <v>1660.8243198327737</v>
      </c>
      <c r="T6" s="63">
        <f t="shared" si="51"/>
        <v>1790.7269413125009</v>
      </c>
      <c r="U6" s="63">
        <f t="shared" si="51"/>
        <v>1883.4962764730312</v>
      </c>
      <c r="V6" s="63">
        <f t="shared" si="51"/>
        <v>1967.9860281206438</v>
      </c>
      <c r="W6" s="63">
        <f t="shared" si="51"/>
        <v>2056.4219984301299</v>
      </c>
      <c r="X6" s="63">
        <f t="shared" si="51"/>
        <v>2215.922293146104</v>
      </c>
      <c r="Y6" s="63">
        <f t="shared" si="51"/>
        <v>2263.1352438551398</v>
      </c>
      <c r="Z6" s="63">
        <f t="shared" si="51"/>
        <v>2457.3387095044209</v>
      </c>
      <c r="AA6" s="63">
        <f t="shared" si="51"/>
        <v>2501.6347225712389</v>
      </c>
      <c r="AB6" s="63">
        <f t="shared" si="51"/>
        <v>2560.0985583696229</v>
      </c>
      <c r="AC6" s="63">
        <f t="shared" si="51"/>
        <v>2359.457406778884</v>
      </c>
      <c r="AD6" s="63">
        <f t="shared" si="51"/>
        <v>2404.927064552056</v>
      </c>
      <c r="AE6" s="63">
        <f t="shared" si="51"/>
        <v>2501.8483193516422</v>
      </c>
      <c r="AF6" s="63">
        <f t="shared" si="51"/>
        <v>2504.8518463854475</v>
      </c>
      <c r="AG6" s="63">
        <f t="shared" si="51"/>
        <v>2516.4538738014417</v>
      </c>
      <c r="AH6" s="63">
        <f t="shared" si="51"/>
        <v>2596.9803977630877</v>
      </c>
      <c r="AI6" s="63">
        <f t="shared" si="51"/>
        <v>2680.0837704915066</v>
      </c>
      <c r="AJ6" s="63">
        <f t="shared" si="51"/>
        <v>2765.8464511472348</v>
      </c>
      <c r="AK6" s="63">
        <f t="shared" si="51"/>
        <v>2854.3535375839465</v>
      </c>
      <c r="AL6" s="63">
        <f t="shared" si="51"/>
        <v>2945.6928507866328</v>
      </c>
      <c r="AM6" s="63">
        <f t="shared" si="51"/>
        <v>3039.9550220118053</v>
      </c>
      <c r="AN6" s="63">
        <f t="shared" si="51"/>
        <v>3137.2335827161833</v>
      </c>
      <c r="AO6" s="63">
        <f t="shared" si="51"/>
        <v>3237.6250573631014</v>
      </c>
      <c r="AP6" s="63">
        <f t="shared" si="51"/>
        <v>3341.2290591987207</v>
      </c>
      <c r="AQ6" s="63">
        <f t="shared" si="51"/>
        <v>3448.1483890930799</v>
      </c>
      <c r="AR6" s="63">
        <f t="shared" si="51"/>
        <v>3558.4891375440584</v>
      </c>
      <c r="AS6" s="63">
        <f t="shared" si="51"/>
        <v>3672.3607899454682</v>
      </c>
      <c r="AT6" s="63">
        <f t="shared" si="51"/>
        <v>3789.8763352237233</v>
      </c>
      <c r="AU6" s="63">
        <f t="shared" si="51"/>
        <v>3911.1523779508825</v>
      </c>
      <c r="AV6" s="63">
        <f t="shared" si="51"/>
        <v>4036.3092540453108</v>
      </c>
      <c r="AW6" s="63">
        <f t="shared" si="51"/>
        <v>4165.4711501747606</v>
      </c>
      <c r="AX6" s="63">
        <f t="shared" si="51"/>
        <v>4298.7662269803532</v>
      </c>
      <c r="AY6" s="63">
        <f t="shared" si="51"/>
        <v>4436.3267462437243</v>
      </c>
      <c r="AZ6" s="63">
        <f t="shared" si="51"/>
        <v>4578.2892021235239</v>
      </c>
      <c r="BA6" s="63">
        <f t="shared" si="51"/>
        <v>4724.7944565914768</v>
      </c>
      <c r="BB6" s="63">
        <f t="shared" si="51"/>
        <v>4875.9878792024037</v>
      </c>
      <c r="BC6" s="63">
        <f t="shared" si="51"/>
        <v>5032.0194913368805</v>
      </c>
      <c r="BD6" s="63">
        <f t="shared" si="51"/>
        <v>5193.0441150596607</v>
      </c>
      <c r="BE6" s="63">
        <f t="shared" si="51"/>
        <v>5359.2215267415704</v>
      </c>
      <c r="BF6" s="63">
        <f t="shared" si="51"/>
        <v>5530.7166155973009</v>
      </c>
      <c r="BG6" s="63">
        <f t="shared" si="51"/>
        <v>5707.6995472964145</v>
      </c>
      <c r="BH6" s="63">
        <f t="shared" si="51"/>
        <v>5890.3459328098998</v>
      </c>
      <c r="BI6" s="63">
        <f t="shared" si="51"/>
        <v>6078.8370026598168</v>
      </c>
      <c r="BJ6" s="63">
        <f t="shared" si="51"/>
        <v>6273.3597867449307</v>
      </c>
      <c r="BK6" s="63">
        <f t="shared" si="51"/>
        <v>6474.107299920769</v>
      </c>
      <c r="BL6" s="63">
        <f t="shared" si="51"/>
        <v>6681.2787335182338</v>
      </c>
      <c r="BM6" s="63">
        <f t="shared" si="52"/>
        <v>6895.0796529908175</v>
      </c>
      <c r="BN6" s="63">
        <f t="shared" si="52"/>
        <v>7115.7222018865241</v>
      </c>
      <c r="BO6" s="63">
        <f t="shared" si="52"/>
        <v>7343.4253123468934</v>
      </c>
      <c r="BP6" s="63">
        <f t="shared" si="52"/>
        <v>7578.4149223419945</v>
      </c>
      <c r="BQ6" s="63">
        <f t="shared" si="52"/>
        <v>7820.9241998569387</v>
      </c>
      <c r="BR6" s="63">
        <f t="shared" si="52"/>
        <v>8071.1937742523605</v>
      </c>
      <c r="BS6" s="63">
        <f t="shared" si="52"/>
        <v>8329.4719750284366</v>
      </c>
      <c r="BT6" s="63">
        <f t="shared" si="52"/>
        <v>8596.0150782293476</v>
      </c>
      <c r="BU6" s="63">
        <f t="shared" si="52"/>
        <v>8871.0875607326871</v>
      </c>
      <c r="BV6" s="63">
        <f t="shared" si="52"/>
        <v>9154.9623626761331</v>
      </c>
      <c r="BW6" s="63">
        <f t="shared" si="52"/>
        <v>9447.9211582817697</v>
      </c>
      <c r="BX6" s="63">
        <f t="shared" si="52"/>
        <v>9750.254635346786</v>
      </c>
      <c r="BY6" s="63">
        <f t="shared" si="52"/>
        <v>10062.262783677883</v>
      </c>
      <c r="BZ6" s="63">
        <f t="shared" si="52"/>
        <v>10384.255192755576</v>
      </c>
      <c r="CA6" s="63">
        <f t="shared" si="52"/>
        <v>10716.551358923754</v>
      </c>
      <c r="CB6" s="63">
        <f t="shared" si="52"/>
        <v>11059.481002409315</v>
      </c>
      <c r="CC6" s="63">
        <f t="shared" si="52"/>
        <v>11413.384394486413</v>
      </c>
      <c r="CD6" s="63">
        <f t="shared" si="52"/>
        <v>11778.612695109978</v>
      </c>
      <c r="CE6" s="63">
        <f t="shared" si="52"/>
        <v>12155.528301353497</v>
      </c>
      <c r="CF6" s="63">
        <f t="shared" si="52"/>
        <v>12544.50520699681</v>
      </c>
      <c r="CG6" s="63">
        <f t="shared" si="52"/>
        <v>12945.929373620707</v>
      </c>
      <c r="CH6" s="63">
        <f t="shared" si="52"/>
        <v>13360.199113576571</v>
      </c>
      <c r="CI6" s="63">
        <f t="shared" si="52"/>
        <v>13787.725485211022</v>
      </c>
      <c r="CJ6" s="63">
        <f t="shared" si="52"/>
        <v>14228.932700737774</v>
      </c>
      <c r="CK6" s="63">
        <f t="shared" si="52"/>
        <v>14684.258547161384</v>
      </c>
      <c r="CL6" s="63">
        <f t="shared" si="52"/>
        <v>15154.154820670548</v>
      </c>
      <c r="CM6" s="63">
        <f t="shared" si="52"/>
        <v>15639.087774932006</v>
      </c>
      <c r="CN6" s="63">
        <f t="shared" si="52"/>
        <v>16139.538583729831</v>
      </c>
      <c r="CO6" s="63">
        <f t="shared" si="52"/>
        <v>16656.003818409186</v>
      </c>
      <c r="CP6" s="63">
        <f t="shared" si="52"/>
        <v>17188.995940598281</v>
      </c>
      <c r="CQ6" s="63">
        <f t="shared" si="52"/>
        <v>17739.043810697425</v>
      </c>
      <c r="CR6" s="63">
        <f t="shared" si="52"/>
        <v>18306.693212639744</v>
      </c>
      <c r="CS6" s="63">
        <f t="shared" si="52"/>
        <v>18892.507395444216</v>
      </c>
      <c r="CT6" s="63">
        <f t="shared" si="52"/>
        <v>19497.067632098431</v>
      </c>
      <c r="CU6" s="63">
        <f t="shared" si="52"/>
        <v>20120.973796325583</v>
      </c>
      <c r="CV6" s="63">
        <f t="shared" si="52"/>
        <v>20764.844957808004</v>
      </c>
      <c r="CW6" s="63">
        <f t="shared" si="52"/>
        <v>21429.31999645786</v>
      </c>
      <c r="CX6" s="63">
        <f t="shared" si="52"/>
        <v>22115.058236344514</v>
      </c>
      <c r="CY6" s="63">
        <f t="shared" si="52"/>
        <v>22822.74009990754</v>
      </c>
      <c r="CZ6" s="63">
        <f t="shared" si="52"/>
        <v>23553.067783104583</v>
      </c>
      <c r="DA6" s="63">
        <f t="shared" si="52"/>
        <v>24306.765952163929</v>
      </c>
      <c r="DB6" s="63">
        <f t="shared" si="52"/>
        <v>25084.582462633174</v>
      </c>
      <c r="DC6" s="63">
        <f t="shared" si="52"/>
        <v>25887.289101437436</v>
      </c>
      <c r="DD6" s="63">
        <f t="shared" si="52"/>
        <v>26715.682352683434</v>
      </c>
      <c r="DE6" s="63">
        <f t="shared" si="52"/>
        <v>27570.584187969303</v>
      </c>
      <c r="DF6" s="63">
        <f t="shared" si="52"/>
        <v>28452.842881984321</v>
      </c>
      <c r="DG6" s="63">
        <f t="shared" si="52"/>
        <v>29363.33385420782</v>
      </c>
      <c r="DH6" s="63">
        <f t="shared" si="52"/>
        <v>30302.960537542473</v>
      </c>
      <c r="DI6" s="63">
        <f t="shared" si="52"/>
        <v>31272.655274743833</v>
      </c>
      <c r="DJ6" s="63">
        <f t="shared" si="52"/>
        <v>32273.380243535637</v>
      </c>
    </row>
    <row r="7" spans="1:115" x14ac:dyDescent="0.2">
      <c r="A7" s="9" t="s">
        <v>57</v>
      </c>
      <c r="B7" s="7" t="str">
        <f>'Data Non-Energy-Sector'!B104</f>
        <v>Industrial Machinery</v>
      </c>
      <c r="C7" s="8" t="s">
        <v>2</v>
      </c>
      <c r="D7" s="63">
        <f t="shared" si="53"/>
        <v>901.11877500617254</v>
      </c>
      <c r="E7" s="63">
        <f t="shared" si="51"/>
        <v>912.39878797513643</v>
      </c>
      <c r="F7" s="63">
        <f t="shared" si="51"/>
        <v>926.39665953416591</v>
      </c>
      <c r="G7" s="63">
        <f t="shared" si="51"/>
        <v>943.13461938335001</v>
      </c>
      <c r="H7" s="63">
        <f t="shared" si="51"/>
        <v>957.44179147322495</v>
      </c>
      <c r="I7" s="63">
        <f t="shared" si="51"/>
        <v>1024.8010729103507</v>
      </c>
      <c r="J7" s="63">
        <f t="shared" si="51"/>
        <v>1087.3686207415176</v>
      </c>
      <c r="K7" s="63">
        <f t="shared" si="51"/>
        <v>1196.6157045167033</v>
      </c>
      <c r="L7" s="63">
        <f t="shared" si="51"/>
        <v>1219.6316648909467</v>
      </c>
      <c r="M7" s="63">
        <f t="shared" si="51"/>
        <v>1343.3450172796765</v>
      </c>
      <c r="N7" s="63">
        <f t="shared" si="51"/>
        <v>1370.1654756837513</v>
      </c>
      <c r="O7" s="63">
        <f t="shared" si="51"/>
        <v>1477.9153926372571</v>
      </c>
      <c r="P7" s="63">
        <f t="shared" si="51"/>
        <v>1614.5461143308469</v>
      </c>
      <c r="Q7" s="63">
        <f t="shared" si="51"/>
        <v>1548.8683207831277</v>
      </c>
      <c r="R7" s="63">
        <f t="shared" si="51"/>
        <v>1658.90096216854</v>
      </c>
      <c r="S7" s="63">
        <f t="shared" si="51"/>
        <v>1660.8243198327737</v>
      </c>
      <c r="T7" s="63">
        <f t="shared" si="51"/>
        <v>1790.7269413125009</v>
      </c>
      <c r="U7" s="63">
        <f t="shared" si="51"/>
        <v>1883.4962764730312</v>
      </c>
      <c r="V7" s="63">
        <f t="shared" si="51"/>
        <v>1967.9860281206438</v>
      </c>
      <c r="W7" s="63">
        <f t="shared" si="51"/>
        <v>2056.4219984301299</v>
      </c>
      <c r="X7" s="63">
        <f t="shared" si="51"/>
        <v>2215.922293146104</v>
      </c>
      <c r="Y7" s="63">
        <f t="shared" si="51"/>
        <v>2263.1352438551398</v>
      </c>
      <c r="Z7" s="63">
        <f t="shared" si="51"/>
        <v>2457.3387095044209</v>
      </c>
      <c r="AA7" s="63">
        <f t="shared" si="51"/>
        <v>2501.6347225712389</v>
      </c>
      <c r="AB7" s="63">
        <f t="shared" si="51"/>
        <v>2560.0985583696229</v>
      </c>
      <c r="AC7" s="63">
        <f t="shared" si="51"/>
        <v>2359.457406778884</v>
      </c>
      <c r="AD7" s="63">
        <f t="shared" si="51"/>
        <v>2404.927064552056</v>
      </c>
      <c r="AE7" s="63">
        <f t="shared" si="51"/>
        <v>2501.8483193516422</v>
      </c>
      <c r="AF7" s="63">
        <f t="shared" si="51"/>
        <v>2504.8518463854475</v>
      </c>
      <c r="AG7" s="63">
        <f t="shared" si="51"/>
        <v>2516.4538738014417</v>
      </c>
      <c r="AH7" s="63">
        <f t="shared" si="51"/>
        <v>2596.9803977630877</v>
      </c>
      <c r="AI7" s="63">
        <f t="shared" ref="E7:BL11" si="54">AI106</f>
        <v>2680.0837704915066</v>
      </c>
      <c r="AJ7" s="63">
        <f t="shared" si="54"/>
        <v>2765.8464511472348</v>
      </c>
      <c r="AK7" s="63">
        <f t="shared" si="54"/>
        <v>2854.3535375839465</v>
      </c>
      <c r="AL7" s="63">
        <f t="shared" si="54"/>
        <v>2945.6928507866328</v>
      </c>
      <c r="AM7" s="63">
        <f t="shared" si="54"/>
        <v>3039.9550220118053</v>
      </c>
      <c r="AN7" s="63">
        <f t="shared" si="54"/>
        <v>3137.2335827161833</v>
      </c>
      <c r="AO7" s="63">
        <f t="shared" si="54"/>
        <v>3237.6250573631014</v>
      </c>
      <c r="AP7" s="63">
        <f t="shared" si="54"/>
        <v>3341.2290591987207</v>
      </c>
      <c r="AQ7" s="63">
        <f t="shared" si="54"/>
        <v>3448.1483890930799</v>
      </c>
      <c r="AR7" s="63">
        <f t="shared" si="54"/>
        <v>3558.4891375440584</v>
      </c>
      <c r="AS7" s="63">
        <f t="shared" si="54"/>
        <v>3672.3607899454682</v>
      </c>
      <c r="AT7" s="63">
        <f t="shared" si="54"/>
        <v>3789.8763352237233</v>
      </c>
      <c r="AU7" s="63">
        <f t="shared" si="54"/>
        <v>3911.1523779508825</v>
      </c>
      <c r="AV7" s="63">
        <f t="shared" si="54"/>
        <v>4036.3092540453108</v>
      </c>
      <c r="AW7" s="63">
        <f t="shared" si="54"/>
        <v>4165.4711501747606</v>
      </c>
      <c r="AX7" s="63">
        <f t="shared" si="54"/>
        <v>4298.7662269803532</v>
      </c>
      <c r="AY7" s="63">
        <f t="shared" si="54"/>
        <v>4436.3267462437243</v>
      </c>
      <c r="AZ7" s="63">
        <f t="shared" si="54"/>
        <v>4578.2892021235239</v>
      </c>
      <c r="BA7" s="63">
        <f t="shared" si="54"/>
        <v>4724.7944565914768</v>
      </c>
      <c r="BB7" s="63">
        <f t="shared" si="54"/>
        <v>4875.9878792024037</v>
      </c>
      <c r="BC7" s="63">
        <f t="shared" si="54"/>
        <v>5032.0194913368805</v>
      </c>
      <c r="BD7" s="63">
        <f t="shared" si="54"/>
        <v>5193.0441150596607</v>
      </c>
      <c r="BE7" s="63">
        <f t="shared" si="54"/>
        <v>5359.2215267415704</v>
      </c>
      <c r="BF7" s="63">
        <f t="shared" si="54"/>
        <v>5530.7166155973009</v>
      </c>
      <c r="BG7" s="63">
        <f t="shared" si="54"/>
        <v>5707.6995472964145</v>
      </c>
      <c r="BH7" s="63">
        <f t="shared" si="54"/>
        <v>5890.3459328098998</v>
      </c>
      <c r="BI7" s="63">
        <f t="shared" si="54"/>
        <v>6078.8370026598168</v>
      </c>
      <c r="BJ7" s="63">
        <f t="shared" si="54"/>
        <v>6273.3597867449307</v>
      </c>
      <c r="BK7" s="63">
        <f t="shared" si="54"/>
        <v>6474.107299920769</v>
      </c>
      <c r="BL7" s="63">
        <f t="shared" si="54"/>
        <v>6681.2787335182338</v>
      </c>
      <c r="BM7" s="63">
        <f t="shared" si="52"/>
        <v>6895.0796529908175</v>
      </c>
      <c r="BN7" s="63">
        <f t="shared" si="52"/>
        <v>7115.7222018865241</v>
      </c>
      <c r="BO7" s="63">
        <f t="shared" si="52"/>
        <v>7343.4253123468934</v>
      </c>
      <c r="BP7" s="63">
        <f t="shared" si="52"/>
        <v>7578.4149223419945</v>
      </c>
      <c r="BQ7" s="63">
        <f t="shared" si="52"/>
        <v>7820.9241998569387</v>
      </c>
      <c r="BR7" s="63">
        <f t="shared" si="52"/>
        <v>8071.1937742523605</v>
      </c>
      <c r="BS7" s="63">
        <f t="shared" si="52"/>
        <v>8329.4719750284366</v>
      </c>
      <c r="BT7" s="63">
        <f t="shared" si="52"/>
        <v>8596.0150782293476</v>
      </c>
      <c r="BU7" s="63">
        <f t="shared" si="52"/>
        <v>8871.0875607326871</v>
      </c>
      <c r="BV7" s="63">
        <f t="shared" si="52"/>
        <v>9154.9623626761331</v>
      </c>
      <c r="BW7" s="63">
        <f t="shared" si="52"/>
        <v>9447.9211582817697</v>
      </c>
      <c r="BX7" s="63">
        <f t="shared" si="52"/>
        <v>9750.254635346786</v>
      </c>
      <c r="BY7" s="63">
        <f t="shared" si="52"/>
        <v>10062.262783677883</v>
      </c>
      <c r="BZ7" s="63">
        <f t="shared" si="52"/>
        <v>10384.255192755576</v>
      </c>
      <c r="CA7" s="63">
        <f t="shared" si="52"/>
        <v>10716.551358923754</v>
      </c>
      <c r="CB7" s="63">
        <f t="shared" si="52"/>
        <v>11059.481002409315</v>
      </c>
      <c r="CC7" s="63">
        <f t="shared" si="52"/>
        <v>11413.384394486413</v>
      </c>
      <c r="CD7" s="63">
        <f t="shared" si="52"/>
        <v>11778.612695109978</v>
      </c>
      <c r="CE7" s="63">
        <f t="shared" si="52"/>
        <v>12155.528301353497</v>
      </c>
      <c r="CF7" s="63">
        <f t="shared" si="52"/>
        <v>12544.50520699681</v>
      </c>
      <c r="CG7" s="63">
        <f t="shared" si="52"/>
        <v>12945.929373620707</v>
      </c>
      <c r="CH7" s="63">
        <f t="shared" si="52"/>
        <v>13360.199113576571</v>
      </c>
      <c r="CI7" s="63">
        <f t="shared" si="52"/>
        <v>13787.725485211022</v>
      </c>
      <c r="CJ7" s="63">
        <f t="shared" si="52"/>
        <v>14228.932700737774</v>
      </c>
      <c r="CK7" s="63">
        <f t="shared" si="52"/>
        <v>14684.258547161384</v>
      </c>
      <c r="CL7" s="63">
        <f t="shared" si="52"/>
        <v>15154.154820670548</v>
      </c>
      <c r="CM7" s="63">
        <f t="shared" si="52"/>
        <v>15639.087774932006</v>
      </c>
      <c r="CN7" s="63">
        <f t="shared" si="52"/>
        <v>16139.538583729831</v>
      </c>
      <c r="CO7" s="63">
        <f t="shared" si="52"/>
        <v>16656.003818409186</v>
      </c>
      <c r="CP7" s="63">
        <f t="shared" si="52"/>
        <v>17188.995940598281</v>
      </c>
      <c r="CQ7" s="63">
        <f t="shared" si="52"/>
        <v>17739.043810697425</v>
      </c>
      <c r="CR7" s="63">
        <f t="shared" si="52"/>
        <v>18306.693212639744</v>
      </c>
      <c r="CS7" s="63">
        <f t="shared" si="52"/>
        <v>18892.507395444216</v>
      </c>
      <c r="CT7" s="63">
        <f t="shared" si="52"/>
        <v>19497.067632098431</v>
      </c>
      <c r="CU7" s="63">
        <f t="shared" si="52"/>
        <v>20120.973796325583</v>
      </c>
      <c r="CV7" s="63">
        <f t="shared" si="52"/>
        <v>20764.844957808004</v>
      </c>
      <c r="CW7" s="63">
        <f t="shared" si="52"/>
        <v>21429.31999645786</v>
      </c>
      <c r="CX7" s="63">
        <f t="shared" si="52"/>
        <v>22115.058236344514</v>
      </c>
      <c r="CY7" s="63">
        <f t="shared" si="52"/>
        <v>22822.74009990754</v>
      </c>
      <c r="CZ7" s="63">
        <f t="shared" si="52"/>
        <v>23553.067783104583</v>
      </c>
      <c r="DA7" s="63">
        <f t="shared" si="52"/>
        <v>24306.765952163929</v>
      </c>
      <c r="DB7" s="63">
        <f t="shared" si="52"/>
        <v>25084.582462633174</v>
      </c>
      <c r="DC7" s="63">
        <f t="shared" si="52"/>
        <v>25887.289101437436</v>
      </c>
      <c r="DD7" s="63">
        <f t="shared" si="52"/>
        <v>26715.682352683434</v>
      </c>
      <c r="DE7" s="63">
        <f t="shared" si="52"/>
        <v>27570.584187969303</v>
      </c>
      <c r="DF7" s="63">
        <f t="shared" si="52"/>
        <v>28452.842881984321</v>
      </c>
      <c r="DG7" s="63">
        <f t="shared" si="52"/>
        <v>29363.33385420782</v>
      </c>
      <c r="DH7" s="63">
        <f t="shared" si="52"/>
        <v>30302.960537542473</v>
      </c>
      <c r="DI7" s="63">
        <f t="shared" si="52"/>
        <v>31272.655274743833</v>
      </c>
      <c r="DJ7" s="63">
        <f t="shared" si="52"/>
        <v>32273.380243535637</v>
      </c>
    </row>
    <row r="8" spans="1:115" x14ac:dyDescent="0.2">
      <c r="A8" s="9" t="s">
        <v>57</v>
      </c>
      <c r="B8" s="7" t="str">
        <f>'Data Non-Energy-Sector'!B105</f>
        <v>Batteries</v>
      </c>
      <c r="C8" s="8" t="s">
        <v>2</v>
      </c>
      <c r="D8" s="63">
        <f t="shared" si="53"/>
        <v>901.11877500617254</v>
      </c>
      <c r="E8" s="63">
        <f t="shared" si="54"/>
        <v>912.39878797513643</v>
      </c>
      <c r="F8" s="63">
        <f t="shared" si="54"/>
        <v>926.39665953416591</v>
      </c>
      <c r="G8" s="63">
        <f t="shared" si="54"/>
        <v>943.13461938335001</v>
      </c>
      <c r="H8" s="63">
        <f t="shared" si="54"/>
        <v>957.44179147322495</v>
      </c>
      <c r="I8" s="63">
        <f t="shared" si="54"/>
        <v>1024.8010729103507</v>
      </c>
      <c r="J8" s="63">
        <f t="shared" si="54"/>
        <v>1087.3686207415176</v>
      </c>
      <c r="K8" s="63">
        <f t="shared" si="54"/>
        <v>1196.6157045167033</v>
      </c>
      <c r="L8" s="63">
        <f t="shared" si="54"/>
        <v>1219.6316648909467</v>
      </c>
      <c r="M8" s="63">
        <f t="shared" si="54"/>
        <v>1343.3450172796765</v>
      </c>
      <c r="N8" s="63">
        <f t="shared" si="54"/>
        <v>1370.1654756837513</v>
      </c>
      <c r="O8" s="63">
        <f t="shared" si="54"/>
        <v>1477.9153926372571</v>
      </c>
      <c r="P8" s="63">
        <f t="shared" si="54"/>
        <v>1614.5461143308469</v>
      </c>
      <c r="Q8" s="63">
        <f t="shared" si="54"/>
        <v>1548.8683207831277</v>
      </c>
      <c r="R8" s="63">
        <f t="shared" si="54"/>
        <v>1658.90096216854</v>
      </c>
      <c r="S8" s="63">
        <f t="shared" si="54"/>
        <v>1660.8243198327737</v>
      </c>
      <c r="T8" s="63">
        <f t="shared" si="54"/>
        <v>1790.7269413125009</v>
      </c>
      <c r="U8" s="63">
        <f t="shared" si="54"/>
        <v>1883.4962764730312</v>
      </c>
      <c r="V8" s="63">
        <f t="shared" si="54"/>
        <v>1967.9860281206438</v>
      </c>
      <c r="W8" s="63">
        <f t="shared" si="54"/>
        <v>2056.4219984301299</v>
      </c>
      <c r="X8" s="63">
        <f t="shared" si="54"/>
        <v>2215.922293146104</v>
      </c>
      <c r="Y8" s="63">
        <f t="shared" si="54"/>
        <v>2263.1352438551398</v>
      </c>
      <c r="Z8" s="63">
        <f t="shared" si="54"/>
        <v>2457.3387095044209</v>
      </c>
      <c r="AA8" s="63">
        <f t="shared" si="54"/>
        <v>2501.6347225712389</v>
      </c>
      <c r="AB8" s="63">
        <f t="shared" si="54"/>
        <v>2560.0985583696229</v>
      </c>
      <c r="AC8" s="63">
        <f t="shared" si="54"/>
        <v>2359.457406778884</v>
      </c>
      <c r="AD8" s="63">
        <f t="shared" si="54"/>
        <v>2404.927064552056</v>
      </c>
      <c r="AE8" s="63">
        <f t="shared" si="54"/>
        <v>2501.8483193516422</v>
      </c>
      <c r="AF8" s="63">
        <f t="shared" si="54"/>
        <v>2504.8518463854475</v>
      </c>
      <c r="AG8" s="63">
        <f t="shared" si="54"/>
        <v>2516.4538738014417</v>
      </c>
      <c r="AH8" s="63">
        <f t="shared" si="54"/>
        <v>2596.9803977630877</v>
      </c>
      <c r="AI8" s="63">
        <f t="shared" si="54"/>
        <v>2680.0837704915066</v>
      </c>
      <c r="AJ8" s="63">
        <f t="shared" si="54"/>
        <v>2765.8464511472348</v>
      </c>
      <c r="AK8" s="63">
        <f t="shared" si="54"/>
        <v>2854.3535375839465</v>
      </c>
      <c r="AL8" s="63">
        <f t="shared" si="54"/>
        <v>2945.6928507866328</v>
      </c>
      <c r="AM8" s="63">
        <f t="shared" si="54"/>
        <v>3039.9550220118053</v>
      </c>
      <c r="AN8" s="63">
        <f t="shared" si="54"/>
        <v>3137.2335827161833</v>
      </c>
      <c r="AO8" s="63">
        <f t="shared" si="54"/>
        <v>3237.6250573631014</v>
      </c>
      <c r="AP8" s="63">
        <f t="shared" si="54"/>
        <v>3341.2290591987207</v>
      </c>
      <c r="AQ8" s="63">
        <f t="shared" si="54"/>
        <v>3448.1483890930799</v>
      </c>
      <c r="AR8" s="63">
        <f t="shared" si="54"/>
        <v>3558.4891375440584</v>
      </c>
      <c r="AS8" s="63">
        <f t="shared" si="54"/>
        <v>3672.3607899454682</v>
      </c>
      <c r="AT8" s="63">
        <f t="shared" si="54"/>
        <v>3789.8763352237233</v>
      </c>
      <c r="AU8" s="63">
        <f t="shared" si="54"/>
        <v>3911.1523779508825</v>
      </c>
      <c r="AV8" s="63">
        <f t="shared" si="54"/>
        <v>4036.3092540453108</v>
      </c>
      <c r="AW8" s="63">
        <f t="shared" si="54"/>
        <v>4165.4711501747606</v>
      </c>
      <c r="AX8" s="63">
        <f t="shared" si="54"/>
        <v>4298.7662269803532</v>
      </c>
      <c r="AY8" s="63">
        <f t="shared" si="54"/>
        <v>4436.3267462437243</v>
      </c>
      <c r="AZ8" s="63">
        <f t="shared" si="54"/>
        <v>4578.2892021235239</v>
      </c>
      <c r="BA8" s="63">
        <f t="shared" si="54"/>
        <v>4724.7944565914768</v>
      </c>
      <c r="BB8" s="63">
        <f t="shared" si="54"/>
        <v>4875.9878792024037</v>
      </c>
      <c r="BC8" s="63">
        <f t="shared" si="54"/>
        <v>5032.0194913368805</v>
      </c>
      <c r="BD8" s="63">
        <f t="shared" si="54"/>
        <v>5193.0441150596607</v>
      </c>
      <c r="BE8" s="63">
        <f t="shared" si="54"/>
        <v>5359.2215267415704</v>
      </c>
      <c r="BF8" s="63">
        <f t="shared" si="54"/>
        <v>5530.7166155973009</v>
      </c>
      <c r="BG8" s="63">
        <f t="shared" si="54"/>
        <v>5707.6995472964145</v>
      </c>
      <c r="BH8" s="63">
        <f t="shared" si="54"/>
        <v>5890.3459328098998</v>
      </c>
      <c r="BI8" s="63">
        <f t="shared" si="54"/>
        <v>6078.8370026598168</v>
      </c>
      <c r="BJ8" s="63">
        <f t="shared" si="54"/>
        <v>6273.3597867449307</v>
      </c>
      <c r="BK8" s="63">
        <f t="shared" si="54"/>
        <v>6474.107299920769</v>
      </c>
      <c r="BL8" s="63">
        <f t="shared" si="54"/>
        <v>6681.2787335182338</v>
      </c>
      <c r="BM8" s="63">
        <f t="shared" si="52"/>
        <v>6895.0796529908175</v>
      </c>
      <c r="BN8" s="63">
        <f t="shared" si="52"/>
        <v>7115.7222018865241</v>
      </c>
      <c r="BO8" s="63">
        <f t="shared" si="52"/>
        <v>7343.4253123468934</v>
      </c>
      <c r="BP8" s="63">
        <f t="shared" si="52"/>
        <v>7578.4149223419945</v>
      </c>
      <c r="BQ8" s="63">
        <f t="shared" si="52"/>
        <v>7820.9241998569387</v>
      </c>
      <c r="BR8" s="63">
        <f t="shared" ref="BM8:DJ10" si="55">BR107</f>
        <v>8071.1937742523605</v>
      </c>
      <c r="BS8" s="63">
        <f t="shared" si="55"/>
        <v>8329.4719750284366</v>
      </c>
      <c r="BT8" s="63">
        <f t="shared" si="55"/>
        <v>8596.0150782293476</v>
      </c>
      <c r="BU8" s="63">
        <f t="shared" si="55"/>
        <v>8871.0875607326871</v>
      </c>
      <c r="BV8" s="63">
        <f t="shared" si="55"/>
        <v>9154.9623626761331</v>
      </c>
      <c r="BW8" s="63">
        <f t="shared" si="55"/>
        <v>9447.9211582817697</v>
      </c>
      <c r="BX8" s="63">
        <f t="shared" si="55"/>
        <v>9750.254635346786</v>
      </c>
      <c r="BY8" s="63">
        <f t="shared" si="55"/>
        <v>10062.262783677883</v>
      </c>
      <c r="BZ8" s="63">
        <f t="shared" si="55"/>
        <v>10384.255192755576</v>
      </c>
      <c r="CA8" s="63">
        <f t="shared" si="55"/>
        <v>10716.551358923754</v>
      </c>
      <c r="CB8" s="63">
        <f t="shared" si="55"/>
        <v>11059.481002409315</v>
      </c>
      <c r="CC8" s="63">
        <f t="shared" si="55"/>
        <v>11413.384394486413</v>
      </c>
      <c r="CD8" s="63">
        <f t="shared" si="55"/>
        <v>11778.612695109978</v>
      </c>
      <c r="CE8" s="63">
        <f t="shared" si="55"/>
        <v>12155.528301353497</v>
      </c>
      <c r="CF8" s="63">
        <f t="shared" si="55"/>
        <v>12544.50520699681</v>
      </c>
      <c r="CG8" s="63">
        <f t="shared" si="55"/>
        <v>12945.929373620707</v>
      </c>
      <c r="CH8" s="63">
        <f t="shared" si="55"/>
        <v>13360.199113576571</v>
      </c>
      <c r="CI8" s="63">
        <f t="shared" si="55"/>
        <v>13787.725485211022</v>
      </c>
      <c r="CJ8" s="63">
        <f t="shared" si="55"/>
        <v>14228.932700737774</v>
      </c>
      <c r="CK8" s="63">
        <f t="shared" si="55"/>
        <v>14684.258547161384</v>
      </c>
      <c r="CL8" s="63">
        <f t="shared" si="55"/>
        <v>15154.154820670548</v>
      </c>
      <c r="CM8" s="63">
        <f t="shared" si="55"/>
        <v>15639.087774932006</v>
      </c>
      <c r="CN8" s="63">
        <f t="shared" si="55"/>
        <v>16139.538583729831</v>
      </c>
      <c r="CO8" s="63">
        <f t="shared" si="55"/>
        <v>16656.003818409186</v>
      </c>
      <c r="CP8" s="63">
        <f t="shared" si="55"/>
        <v>17188.995940598281</v>
      </c>
      <c r="CQ8" s="63">
        <f t="shared" si="55"/>
        <v>17739.043810697425</v>
      </c>
      <c r="CR8" s="63">
        <f t="shared" si="55"/>
        <v>18306.693212639744</v>
      </c>
      <c r="CS8" s="63">
        <f t="shared" si="55"/>
        <v>18892.507395444216</v>
      </c>
      <c r="CT8" s="63">
        <f t="shared" si="55"/>
        <v>19497.067632098431</v>
      </c>
      <c r="CU8" s="63">
        <f t="shared" si="55"/>
        <v>20120.973796325583</v>
      </c>
      <c r="CV8" s="63">
        <f t="shared" si="55"/>
        <v>20764.844957808004</v>
      </c>
      <c r="CW8" s="63">
        <f t="shared" si="55"/>
        <v>21429.31999645786</v>
      </c>
      <c r="CX8" s="63">
        <f t="shared" si="55"/>
        <v>22115.058236344514</v>
      </c>
      <c r="CY8" s="63">
        <f t="shared" si="55"/>
        <v>22822.74009990754</v>
      </c>
      <c r="CZ8" s="63">
        <f t="shared" si="55"/>
        <v>23553.067783104583</v>
      </c>
      <c r="DA8" s="63">
        <f t="shared" si="55"/>
        <v>24306.765952163929</v>
      </c>
      <c r="DB8" s="63">
        <f t="shared" si="55"/>
        <v>25084.582462633174</v>
      </c>
      <c r="DC8" s="63">
        <f t="shared" si="55"/>
        <v>25887.289101437436</v>
      </c>
      <c r="DD8" s="63">
        <f t="shared" si="55"/>
        <v>26715.682352683434</v>
      </c>
      <c r="DE8" s="63">
        <f t="shared" si="55"/>
        <v>27570.584187969303</v>
      </c>
      <c r="DF8" s="63">
        <f t="shared" si="55"/>
        <v>28452.842881984321</v>
      </c>
      <c r="DG8" s="63">
        <f t="shared" si="55"/>
        <v>29363.33385420782</v>
      </c>
      <c r="DH8" s="63">
        <f t="shared" si="55"/>
        <v>30302.960537542473</v>
      </c>
      <c r="DI8" s="63">
        <f t="shared" si="55"/>
        <v>31272.655274743833</v>
      </c>
      <c r="DJ8" s="63">
        <f t="shared" si="55"/>
        <v>32273.380243535637</v>
      </c>
    </row>
    <row r="9" spans="1:115" x14ac:dyDescent="0.2">
      <c r="A9" s="9" t="s">
        <v>57</v>
      </c>
      <c r="B9" s="7" t="str">
        <f>'Data Non-Energy-Sector'!B106</f>
        <v>Glass</v>
      </c>
      <c r="C9" s="8" t="s">
        <v>2</v>
      </c>
      <c r="D9" s="63">
        <f t="shared" si="53"/>
        <v>772.38752143386205</v>
      </c>
      <c r="E9" s="63">
        <f t="shared" si="54"/>
        <v>782.05610397868827</v>
      </c>
      <c r="F9" s="63">
        <f t="shared" si="54"/>
        <v>794.05427960071358</v>
      </c>
      <c r="G9" s="63">
        <f t="shared" si="54"/>
        <v>808.40110232858558</v>
      </c>
      <c r="H9" s="63">
        <f t="shared" si="54"/>
        <v>820.66439269133548</v>
      </c>
      <c r="I9" s="63">
        <f t="shared" si="54"/>
        <v>878.40091963744328</v>
      </c>
      <c r="J9" s="63">
        <f t="shared" si="54"/>
        <v>932.03024634987207</v>
      </c>
      <c r="K9" s="63">
        <f t="shared" si="54"/>
        <v>1025.6706038714599</v>
      </c>
      <c r="L9" s="63">
        <f t="shared" si="54"/>
        <v>1045.3985699065256</v>
      </c>
      <c r="M9" s="63">
        <f t="shared" si="54"/>
        <v>1151.4385862397228</v>
      </c>
      <c r="N9" s="63">
        <f t="shared" si="54"/>
        <v>1174.4275505860724</v>
      </c>
      <c r="O9" s="63">
        <f t="shared" si="54"/>
        <v>1266.7846222605058</v>
      </c>
      <c r="P9" s="63">
        <f t="shared" si="54"/>
        <v>1383.89666942644</v>
      </c>
      <c r="Q9" s="63">
        <f t="shared" si="54"/>
        <v>1327.6014178141093</v>
      </c>
      <c r="R9" s="63">
        <f t="shared" si="54"/>
        <v>1421.915110430177</v>
      </c>
      <c r="S9" s="63">
        <f t="shared" si="54"/>
        <v>1423.5637027138057</v>
      </c>
      <c r="T9" s="63">
        <f t="shared" si="54"/>
        <v>1534.9088068392862</v>
      </c>
      <c r="U9" s="63">
        <f t="shared" si="54"/>
        <v>1614.4253798340264</v>
      </c>
      <c r="V9" s="63">
        <f t="shared" si="54"/>
        <v>1686.8451669605518</v>
      </c>
      <c r="W9" s="63">
        <f t="shared" si="54"/>
        <v>1762.6474272258254</v>
      </c>
      <c r="X9" s="63">
        <f t="shared" si="54"/>
        <v>1899.3619655538032</v>
      </c>
      <c r="Y9" s="63">
        <f t="shared" si="54"/>
        <v>1939.830209018691</v>
      </c>
      <c r="Z9" s="63">
        <f t="shared" si="54"/>
        <v>2106.2903224323604</v>
      </c>
      <c r="AA9" s="63">
        <f t="shared" si="54"/>
        <v>2144.2583336324901</v>
      </c>
      <c r="AB9" s="63">
        <f t="shared" si="54"/>
        <v>2194.3701928882479</v>
      </c>
      <c r="AC9" s="63">
        <f t="shared" si="54"/>
        <v>2022.3920629533288</v>
      </c>
      <c r="AD9" s="63">
        <f t="shared" si="54"/>
        <v>2061.3660553303334</v>
      </c>
      <c r="AE9" s="63">
        <f t="shared" si="54"/>
        <v>2144.4414165871217</v>
      </c>
      <c r="AF9" s="63">
        <f t="shared" si="54"/>
        <v>2147.0158683303835</v>
      </c>
      <c r="AG9" s="63">
        <f t="shared" si="54"/>
        <v>2156.9604632583782</v>
      </c>
      <c r="AH9" s="63">
        <f t="shared" si="54"/>
        <v>2225.9831980826466</v>
      </c>
      <c r="AI9" s="63">
        <f t="shared" si="54"/>
        <v>2297.2146604212912</v>
      </c>
      <c r="AJ9" s="63">
        <f t="shared" si="54"/>
        <v>2370.7255295547725</v>
      </c>
      <c r="AK9" s="63">
        <f t="shared" si="54"/>
        <v>2446.5887465005253</v>
      </c>
      <c r="AL9" s="63">
        <f t="shared" si="54"/>
        <v>2524.8795863885421</v>
      </c>
      <c r="AM9" s="63">
        <f t="shared" si="54"/>
        <v>2605.6757331529757</v>
      </c>
      <c r="AN9" s="63">
        <f t="shared" si="54"/>
        <v>2689.057356613871</v>
      </c>
      <c r="AO9" s="63">
        <f t="shared" si="54"/>
        <v>2775.1071920255149</v>
      </c>
      <c r="AP9" s="63">
        <f t="shared" si="54"/>
        <v>2863.9106221703314</v>
      </c>
      <c r="AQ9" s="63">
        <f t="shared" si="54"/>
        <v>2955.5557620797822</v>
      </c>
      <c r="AR9" s="63">
        <f t="shared" si="54"/>
        <v>3050.1335464663352</v>
      </c>
      <c r="AS9" s="63">
        <f t="shared" si="54"/>
        <v>3147.7378199532582</v>
      </c>
      <c r="AT9" s="63">
        <f t="shared" si="54"/>
        <v>3248.4654301917626</v>
      </c>
      <c r="AU9" s="63">
        <f t="shared" si="54"/>
        <v>3352.4163239578993</v>
      </c>
      <c r="AV9" s="63">
        <f t="shared" si="54"/>
        <v>3459.693646324552</v>
      </c>
      <c r="AW9" s="63">
        <f t="shared" si="54"/>
        <v>3570.4038430069377</v>
      </c>
      <c r="AX9" s="63">
        <f t="shared" si="54"/>
        <v>3684.6567659831599</v>
      </c>
      <c r="AY9" s="63">
        <f t="shared" si="54"/>
        <v>3802.5657824946211</v>
      </c>
      <c r="AZ9" s="63">
        <f t="shared" si="54"/>
        <v>3924.2478875344491</v>
      </c>
      <c r="BA9" s="63">
        <f t="shared" si="54"/>
        <v>4049.8238199355515</v>
      </c>
      <c r="BB9" s="63">
        <f t="shared" si="54"/>
        <v>4179.4181821734892</v>
      </c>
      <c r="BC9" s="63">
        <f t="shared" si="54"/>
        <v>4313.1595640030409</v>
      </c>
      <c r="BD9" s="63">
        <f t="shared" si="54"/>
        <v>4451.1806700511388</v>
      </c>
      <c r="BE9" s="63">
        <f t="shared" si="54"/>
        <v>4593.6184514927754</v>
      </c>
      <c r="BF9" s="63">
        <f t="shared" si="54"/>
        <v>4740.6142419405442</v>
      </c>
      <c r="BG9" s="63">
        <f t="shared" si="54"/>
        <v>4892.3138976826422</v>
      </c>
      <c r="BH9" s="63">
        <f t="shared" si="54"/>
        <v>5048.8679424084867</v>
      </c>
      <c r="BI9" s="63">
        <f t="shared" si="54"/>
        <v>5210.4317165655584</v>
      </c>
      <c r="BJ9" s="63">
        <f t="shared" si="54"/>
        <v>5377.1655314956561</v>
      </c>
      <c r="BK9" s="63">
        <f t="shared" si="54"/>
        <v>5549.2348285035168</v>
      </c>
      <c r="BL9" s="63">
        <f t="shared" si="54"/>
        <v>5726.8103430156298</v>
      </c>
      <c r="BM9" s="63">
        <f t="shared" si="55"/>
        <v>5910.0682739921303</v>
      </c>
      <c r="BN9" s="63">
        <f t="shared" si="55"/>
        <v>6099.1904587598783</v>
      </c>
      <c r="BO9" s="63">
        <f t="shared" si="55"/>
        <v>6294.3645534401949</v>
      </c>
      <c r="BP9" s="63">
        <f t="shared" si="55"/>
        <v>6495.7842191502814</v>
      </c>
      <c r="BQ9" s="63">
        <f t="shared" si="55"/>
        <v>6703.6493141630908</v>
      </c>
      <c r="BR9" s="63">
        <f t="shared" si="55"/>
        <v>6918.1660922163101</v>
      </c>
      <c r="BS9" s="63">
        <f t="shared" si="55"/>
        <v>7139.5474071672324</v>
      </c>
      <c r="BT9" s="63">
        <f t="shared" si="55"/>
        <v>7368.0129241965842</v>
      </c>
      <c r="BU9" s="63">
        <f t="shared" si="55"/>
        <v>7603.7893377708751</v>
      </c>
      <c r="BV9" s="63">
        <f t="shared" si="55"/>
        <v>7847.1105965795432</v>
      </c>
      <c r="BW9" s="63">
        <f t="shared" si="55"/>
        <v>8098.2181356700885</v>
      </c>
      <c r="BX9" s="63">
        <f t="shared" si="55"/>
        <v>8357.3611160115324</v>
      </c>
      <c r="BY9" s="63">
        <f t="shared" si="55"/>
        <v>8624.7966717239015</v>
      </c>
      <c r="BZ9" s="63">
        <f t="shared" si="55"/>
        <v>8900.7901652190667</v>
      </c>
      <c r="CA9" s="63">
        <f t="shared" si="55"/>
        <v>9185.6154505060767</v>
      </c>
      <c r="CB9" s="63">
        <f t="shared" si="55"/>
        <v>9479.5551449222712</v>
      </c>
      <c r="CC9" s="63">
        <f t="shared" si="55"/>
        <v>9782.9009095597848</v>
      </c>
      <c r="CD9" s="63">
        <f t="shared" si="55"/>
        <v>10095.953738665698</v>
      </c>
      <c r="CE9" s="63">
        <f t="shared" si="55"/>
        <v>10419.024258302999</v>
      </c>
      <c r="CF9" s="63">
        <f t="shared" si="55"/>
        <v>10752.433034568696</v>
      </c>
      <c r="CG9" s="63">
        <f t="shared" si="55"/>
        <v>11096.510891674894</v>
      </c>
      <c r="CH9" s="63">
        <f t="shared" si="55"/>
        <v>11451.59924020849</v>
      </c>
      <c r="CI9" s="63">
        <f t="shared" si="55"/>
        <v>11818.050415895163</v>
      </c>
      <c r="CJ9" s="63">
        <f t="shared" si="55"/>
        <v>12196.228029203809</v>
      </c>
      <c r="CK9" s="63">
        <f t="shared" si="55"/>
        <v>12586.507326138331</v>
      </c>
      <c r="CL9" s="63">
        <f t="shared" si="55"/>
        <v>12989.275560574759</v>
      </c>
      <c r="CM9" s="63">
        <f t="shared" si="55"/>
        <v>13404.932378513151</v>
      </c>
      <c r="CN9" s="63">
        <f t="shared" si="55"/>
        <v>13833.890214625571</v>
      </c>
      <c r="CO9" s="63">
        <f t="shared" si="55"/>
        <v>14276.57470149359</v>
      </c>
      <c r="CP9" s="63">
        <f t="shared" si="55"/>
        <v>14733.425091941384</v>
      </c>
      <c r="CQ9" s="63">
        <f t="shared" si="55"/>
        <v>15204.894694883509</v>
      </c>
      <c r="CR9" s="63">
        <f t="shared" si="55"/>
        <v>15691.451325119782</v>
      </c>
      <c r="CS9" s="63">
        <f t="shared" si="55"/>
        <v>16193.577767523615</v>
      </c>
      <c r="CT9" s="63">
        <f t="shared" si="55"/>
        <v>16711.772256084372</v>
      </c>
      <c r="CU9" s="63">
        <f t="shared" si="55"/>
        <v>17246.548968279072</v>
      </c>
      <c r="CV9" s="63">
        <f t="shared" si="55"/>
        <v>17798.438535264002</v>
      </c>
      <c r="CW9" s="63">
        <f t="shared" si="55"/>
        <v>18367.988568392451</v>
      </c>
      <c r="CX9" s="63">
        <f t="shared" si="55"/>
        <v>18955.764202581009</v>
      </c>
      <c r="CY9" s="63">
        <f t="shared" si="55"/>
        <v>19562.348657063601</v>
      </c>
      <c r="CZ9" s="63">
        <f t="shared" si="55"/>
        <v>20188.343814089636</v>
      </c>
      <c r="DA9" s="63">
        <f t="shared" si="55"/>
        <v>20834.370816140505</v>
      </c>
      <c r="DB9" s="63">
        <f t="shared" si="55"/>
        <v>21501.070682257003</v>
      </c>
      <c r="DC9" s="63">
        <f t="shared" si="55"/>
        <v>22189.104944089228</v>
      </c>
      <c r="DD9" s="63">
        <f t="shared" si="55"/>
        <v>22899.156302300082</v>
      </c>
      <c r="DE9" s="63">
        <f t="shared" si="55"/>
        <v>23631.929303973684</v>
      </c>
      <c r="DF9" s="63">
        <f t="shared" si="55"/>
        <v>24388.151041700843</v>
      </c>
      <c r="DG9" s="63">
        <f t="shared" si="55"/>
        <v>25168.571875035272</v>
      </c>
      <c r="DH9" s="63">
        <f t="shared" si="55"/>
        <v>25973.966175036399</v>
      </c>
      <c r="DI9" s="63">
        <f t="shared" si="55"/>
        <v>26805.133092637563</v>
      </c>
      <c r="DJ9" s="63">
        <f t="shared" si="55"/>
        <v>27662.897351601965</v>
      </c>
    </row>
    <row r="10" spans="1:115" x14ac:dyDescent="0.2">
      <c r="A10" s="9" t="s">
        <v>57</v>
      </c>
      <c r="B10" s="7" t="str">
        <f>'Data Non-Energy-Sector'!B107</f>
        <v>Parts like Bearings</v>
      </c>
      <c r="C10" s="8" t="s">
        <v>2</v>
      </c>
      <c r="D10" s="63">
        <f t="shared" si="53"/>
        <v>772.38752143386205</v>
      </c>
      <c r="E10" s="63">
        <f t="shared" si="54"/>
        <v>782.05610397868827</v>
      </c>
      <c r="F10" s="63">
        <f t="shared" si="54"/>
        <v>794.05427960071358</v>
      </c>
      <c r="G10" s="63">
        <f t="shared" si="54"/>
        <v>808.40110232858558</v>
      </c>
      <c r="H10" s="63">
        <f t="shared" si="54"/>
        <v>820.66439269133548</v>
      </c>
      <c r="I10" s="63">
        <f t="shared" si="54"/>
        <v>878.40091963744328</v>
      </c>
      <c r="J10" s="63">
        <f t="shared" si="54"/>
        <v>932.03024634987207</v>
      </c>
      <c r="K10" s="63">
        <f t="shared" si="54"/>
        <v>1025.6706038714599</v>
      </c>
      <c r="L10" s="63">
        <f t="shared" si="54"/>
        <v>1045.3985699065256</v>
      </c>
      <c r="M10" s="63">
        <f t="shared" si="54"/>
        <v>1151.4385862397228</v>
      </c>
      <c r="N10" s="63">
        <f t="shared" si="54"/>
        <v>1174.4275505860724</v>
      </c>
      <c r="O10" s="63">
        <f t="shared" si="54"/>
        <v>1266.7846222605058</v>
      </c>
      <c r="P10" s="63">
        <f t="shared" si="54"/>
        <v>1383.89666942644</v>
      </c>
      <c r="Q10" s="63">
        <f t="shared" si="54"/>
        <v>1327.6014178141093</v>
      </c>
      <c r="R10" s="63">
        <f t="shared" si="54"/>
        <v>1421.915110430177</v>
      </c>
      <c r="S10" s="63">
        <f t="shared" si="54"/>
        <v>1423.5637027138057</v>
      </c>
      <c r="T10" s="63">
        <f t="shared" si="54"/>
        <v>1534.9088068392862</v>
      </c>
      <c r="U10" s="63">
        <f t="shared" si="54"/>
        <v>1614.4253798340264</v>
      </c>
      <c r="V10" s="63">
        <f t="shared" si="54"/>
        <v>1686.8451669605518</v>
      </c>
      <c r="W10" s="63">
        <f t="shared" si="54"/>
        <v>1762.6474272258254</v>
      </c>
      <c r="X10" s="63">
        <f t="shared" si="54"/>
        <v>1899.3619655538032</v>
      </c>
      <c r="Y10" s="63">
        <f t="shared" si="54"/>
        <v>1939.830209018691</v>
      </c>
      <c r="Z10" s="63">
        <f t="shared" si="54"/>
        <v>2106.2903224323604</v>
      </c>
      <c r="AA10" s="63">
        <f t="shared" si="54"/>
        <v>2144.2583336324901</v>
      </c>
      <c r="AB10" s="63">
        <f t="shared" si="54"/>
        <v>2194.3701928882479</v>
      </c>
      <c r="AC10" s="63">
        <f t="shared" si="54"/>
        <v>2022.3920629533288</v>
      </c>
      <c r="AD10" s="63">
        <f t="shared" si="54"/>
        <v>2061.3660553303334</v>
      </c>
      <c r="AE10" s="63">
        <f t="shared" si="54"/>
        <v>2144.4414165871217</v>
      </c>
      <c r="AF10" s="63">
        <f t="shared" si="54"/>
        <v>2147.0158683303835</v>
      </c>
      <c r="AG10" s="63">
        <f t="shared" si="54"/>
        <v>2156.9604632583782</v>
      </c>
      <c r="AH10" s="63">
        <f t="shared" si="54"/>
        <v>2225.9831980826466</v>
      </c>
      <c r="AI10" s="63">
        <f t="shared" si="54"/>
        <v>2297.2146604212912</v>
      </c>
      <c r="AJ10" s="63">
        <f t="shared" si="54"/>
        <v>2370.7255295547725</v>
      </c>
      <c r="AK10" s="63">
        <f t="shared" si="54"/>
        <v>2446.5887465005253</v>
      </c>
      <c r="AL10" s="63">
        <f t="shared" si="54"/>
        <v>2524.8795863885421</v>
      </c>
      <c r="AM10" s="63">
        <f t="shared" si="54"/>
        <v>2605.6757331529757</v>
      </c>
      <c r="AN10" s="63">
        <f t="shared" si="54"/>
        <v>2689.057356613871</v>
      </c>
      <c r="AO10" s="63">
        <f t="shared" si="54"/>
        <v>2775.1071920255149</v>
      </c>
      <c r="AP10" s="63">
        <f t="shared" si="54"/>
        <v>2863.9106221703314</v>
      </c>
      <c r="AQ10" s="63">
        <f t="shared" si="54"/>
        <v>2955.5557620797822</v>
      </c>
      <c r="AR10" s="63">
        <f t="shared" si="54"/>
        <v>3050.1335464663352</v>
      </c>
      <c r="AS10" s="63">
        <f t="shared" si="54"/>
        <v>3147.7378199532582</v>
      </c>
      <c r="AT10" s="63">
        <f t="shared" si="54"/>
        <v>3248.4654301917626</v>
      </c>
      <c r="AU10" s="63">
        <f t="shared" si="54"/>
        <v>3352.4163239578993</v>
      </c>
      <c r="AV10" s="63">
        <f t="shared" si="54"/>
        <v>3459.693646324552</v>
      </c>
      <c r="AW10" s="63">
        <f t="shared" si="54"/>
        <v>3570.4038430069377</v>
      </c>
      <c r="AX10" s="63">
        <f t="shared" si="54"/>
        <v>3684.6567659831599</v>
      </c>
      <c r="AY10" s="63">
        <f t="shared" si="54"/>
        <v>3802.5657824946211</v>
      </c>
      <c r="AZ10" s="63">
        <f t="shared" si="54"/>
        <v>3924.2478875344491</v>
      </c>
      <c r="BA10" s="63">
        <f t="shared" si="54"/>
        <v>4049.8238199355515</v>
      </c>
      <c r="BB10" s="63">
        <f t="shared" si="54"/>
        <v>4179.4181821734892</v>
      </c>
      <c r="BC10" s="63">
        <f t="shared" si="54"/>
        <v>4313.1595640030409</v>
      </c>
      <c r="BD10" s="63">
        <f t="shared" si="54"/>
        <v>4451.1806700511388</v>
      </c>
      <c r="BE10" s="63">
        <f t="shared" si="54"/>
        <v>4593.6184514927754</v>
      </c>
      <c r="BF10" s="63">
        <f t="shared" si="54"/>
        <v>4740.6142419405442</v>
      </c>
      <c r="BG10" s="63">
        <f t="shared" si="54"/>
        <v>4892.3138976826422</v>
      </c>
      <c r="BH10" s="63">
        <f t="shared" si="54"/>
        <v>5048.8679424084867</v>
      </c>
      <c r="BI10" s="63">
        <f t="shared" si="54"/>
        <v>5210.4317165655584</v>
      </c>
      <c r="BJ10" s="63">
        <f t="shared" si="54"/>
        <v>5377.1655314956561</v>
      </c>
      <c r="BK10" s="63">
        <f t="shared" si="54"/>
        <v>5549.2348285035168</v>
      </c>
      <c r="BL10" s="63">
        <f t="shared" si="54"/>
        <v>5726.8103430156298</v>
      </c>
      <c r="BM10" s="63">
        <f t="shared" si="55"/>
        <v>5910.0682739921303</v>
      </c>
      <c r="BN10" s="63">
        <f t="shared" si="55"/>
        <v>6099.1904587598783</v>
      </c>
      <c r="BO10" s="63">
        <f t="shared" si="55"/>
        <v>6294.3645534401949</v>
      </c>
      <c r="BP10" s="63">
        <f t="shared" si="55"/>
        <v>6495.7842191502814</v>
      </c>
      <c r="BQ10" s="63">
        <f t="shared" si="55"/>
        <v>6703.6493141630908</v>
      </c>
      <c r="BR10" s="63">
        <f t="shared" si="55"/>
        <v>6918.1660922163101</v>
      </c>
      <c r="BS10" s="63">
        <f t="shared" si="55"/>
        <v>7139.5474071672324</v>
      </c>
      <c r="BT10" s="63">
        <f t="shared" si="55"/>
        <v>7368.0129241965842</v>
      </c>
      <c r="BU10" s="63">
        <f t="shared" si="55"/>
        <v>7603.7893377708751</v>
      </c>
      <c r="BV10" s="63">
        <f t="shared" si="55"/>
        <v>7847.1105965795432</v>
      </c>
      <c r="BW10" s="63">
        <f t="shared" si="55"/>
        <v>8098.2181356700885</v>
      </c>
      <c r="BX10" s="63">
        <f t="shared" si="55"/>
        <v>8357.3611160115324</v>
      </c>
      <c r="BY10" s="63">
        <f t="shared" si="55"/>
        <v>8624.7966717239015</v>
      </c>
      <c r="BZ10" s="63">
        <f t="shared" si="55"/>
        <v>8900.7901652190667</v>
      </c>
      <c r="CA10" s="63">
        <f t="shared" si="55"/>
        <v>9185.6154505060767</v>
      </c>
      <c r="CB10" s="63">
        <f t="shared" si="55"/>
        <v>9479.5551449222712</v>
      </c>
      <c r="CC10" s="63">
        <f t="shared" si="55"/>
        <v>9782.9009095597848</v>
      </c>
      <c r="CD10" s="63">
        <f t="shared" si="55"/>
        <v>10095.953738665698</v>
      </c>
      <c r="CE10" s="63">
        <f t="shared" si="55"/>
        <v>10419.024258302999</v>
      </c>
      <c r="CF10" s="63">
        <f t="shared" si="55"/>
        <v>10752.433034568696</v>
      </c>
      <c r="CG10" s="63">
        <f t="shared" si="55"/>
        <v>11096.510891674894</v>
      </c>
      <c r="CH10" s="63">
        <f t="shared" si="55"/>
        <v>11451.59924020849</v>
      </c>
      <c r="CI10" s="63">
        <f t="shared" si="55"/>
        <v>11818.050415895163</v>
      </c>
      <c r="CJ10" s="63">
        <f t="shared" si="55"/>
        <v>12196.228029203809</v>
      </c>
      <c r="CK10" s="63">
        <f t="shared" si="55"/>
        <v>12586.507326138331</v>
      </c>
      <c r="CL10" s="63">
        <f t="shared" si="55"/>
        <v>12989.275560574759</v>
      </c>
      <c r="CM10" s="63">
        <f t="shared" si="55"/>
        <v>13404.932378513151</v>
      </c>
      <c r="CN10" s="63">
        <f t="shared" si="55"/>
        <v>13833.890214625571</v>
      </c>
      <c r="CO10" s="63">
        <f t="shared" si="55"/>
        <v>14276.57470149359</v>
      </c>
      <c r="CP10" s="63">
        <f t="shared" si="55"/>
        <v>14733.425091941384</v>
      </c>
      <c r="CQ10" s="63">
        <f t="shared" si="55"/>
        <v>15204.894694883509</v>
      </c>
      <c r="CR10" s="63">
        <f t="shared" si="55"/>
        <v>15691.451325119782</v>
      </c>
      <c r="CS10" s="63">
        <f t="shared" si="55"/>
        <v>16193.577767523615</v>
      </c>
      <c r="CT10" s="63">
        <f t="shared" si="55"/>
        <v>16711.772256084372</v>
      </c>
      <c r="CU10" s="63">
        <f t="shared" si="55"/>
        <v>17246.548968279072</v>
      </c>
      <c r="CV10" s="63">
        <f t="shared" si="55"/>
        <v>17798.438535264002</v>
      </c>
      <c r="CW10" s="63">
        <f t="shared" si="55"/>
        <v>18367.988568392451</v>
      </c>
      <c r="CX10" s="63">
        <f t="shared" si="55"/>
        <v>18955.764202581009</v>
      </c>
      <c r="CY10" s="63">
        <f t="shared" si="55"/>
        <v>19562.348657063601</v>
      </c>
      <c r="CZ10" s="63">
        <f t="shared" si="55"/>
        <v>20188.343814089636</v>
      </c>
      <c r="DA10" s="63">
        <f t="shared" si="55"/>
        <v>20834.370816140505</v>
      </c>
      <c r="DB10" s="63">
        <f t="shared" si="55"/>
        <v>21501.070682257003</v>
      </c>
      <c r="DC10" s="63">
        <f t="shared" si="55"/>
        <v>22189.104944089228</v>
      </c>
      <c r="DD10" s="63">
        <f t="shared" si="55"/>
        <v>22899.156302300082</v>
      </c>
      <c r="DE10" s="63">
        <f t="shared" si="55"/>
        <v>23631.929303973684</v>
      </c>
      <c r="DF10" s="63">
        <f t="shared" si="55"/>
        <v>24388.151041700843</v>
      </c>
      <c r="DG10" s="63">
        <f t="shared" si="55"/>
        <v>25168.571875035272</v>
      </c>
      <c r="DH10" s="63">
        <f t="shared" si="55"/>
        <v>25973.966175036399</v>
      </c>
      <c r="DI10" s="63">
        <f t="shared" si="55"/>
        <v>26805.133092637563</v>
      </c>
      <c r="DJ10" s="63">
        <f t="shared" si="55"/>
        <v>27662.897351601965</v>
      </c>
    </row>
    <row r="11" spans="1:115" x14ac:dyDescent="0.2">
      <c r="A11" s="9" t="s">
        <v>57</v>
      </c>
      <c r="B11" s="7" t="str">
        <f>'Data Non-Energy-Sector'!B108</f>
        <v>Electronic Parts (PC)</v>
      </c>
      <c r="C11" s="8" t="s">
        <v>2</v>
      </c>
      <c r="D11" s="63">
        <f t="shared" si="53"/>
        <v>772.38752143386205</v>
      </c>
      <c r="E11" s="63">
        <f t="shared" si="54"/>
        <v>782.05610397868827</v>
      </c>
      <c r="F11" s="63">
        <f t="shared" si="54"/>
        <v>794.05427960071358</v>
      </c>
      <c r="G11" s="63">
        <f t="shared" si="54"/>
        <v>808.40110232858558</v>
      </c>
      <c r="H11" s="63">
        <f t="shared" si="54"/>
        <v>820.66439269133548</v>
      </c>
      <c r="I11" s="63">
        <f t="shared" si="54"/>
        <v>878.40091963744328</v>
      </c>
      <c r="J11" s="63">
        <f t="shared" si="54"/>
        <v>932.03024634987207</v>
      </c>
      <c r="K11" s="63">
        <f t="shared" si="54"/>
        <v>1025.6706038714599</v>
      </c>
      <c r="L11" s="63">
        <f t="shared" si="54"/>
        <v>1045.3985699065256</v>
      </c>
      <c r="M11" s="63">
        <f t="shared" si="54"/>
        <v>1151.4385862397228</v>
      </c>
      <c r="N11" s="63">
        <f t="shared" si="54"/>
        <v>1174.4275505860724</v>
      </c>
      <c r="O11" s="63">
        <f t="shared" si="54"/>
        <v>1266.7846222605058</v>
      </c>
      <c r="P11" s="63">
        <f t="shared" si="54"/>
        <v>1383.89666942644</v>
      </c>
      <c r="Q11" s="63">
        <f t="shared" si="54"/>
        <v>1327.6014178141093</v>
      </c>
      <c r="R11" s="63">
        <f t="shared" si="54"/>
        <v>1421.915110430177</v>
      </c>
      <c r="S11" s="63">
        <f t="shared" si="54"/>
        <v>1423.5637027138057</v>
      </c>
      <c r="T11" s="63">
        <f t="shared" si="54"/>
        <v>1534.9088068392862</v>
      </c>
      <c r="U11" s="63">
        <f t="shared" si="54"/>
        <v>1614.4253798340264</v>
      </c>
      <c r="V11" s="63">
        <f t="shared" si="54"/>
        <v>1686.8451669605518</v>
      </c>
      <c r="W11" s="63">
        <f t="shared" si="54"/>
        <v>1762.6474272258254</v>
      </c>
      <c r="X11" s="63">
        <f t="shared" si="54"/>
        <v>1899.3619655538032</v>
      </c>
      <c r="Y11" s="63">
        <f t="shared" si="54"/>
        <v>1939.830209018691</v>
      </c>
      <c r="Z11" s="63">
        <f t="shared" si="54"/>
        <v>2106.2903224323604</v>
      </c>
      <c r="AA11" s="63">
        <f t="shared" si="54"/>
        <v>2144.2583336324901</v>
      </c>
      <c r="AB11" s="63">
        <f t="shared" si="54"/>
        <v>2194.3701928882479</v>
      </c>
      <c r="AC11" s="63">
        <f t="shared" si="54"/>
        <v>2022.3920629533288</v>
      </c>
      <c r="AD11" s="63">
        <f t="shared" si="54"/>
        <v>2061.3660553303334</v>
      </c>
      <c r="AE11" s="63">
        <f t="shared" si="54"/>
        <v>2144.4414165871217</v>
      </c>
      <c r="AF11" s="63">
        <f t="shared" si="54"/>
        <v>2147.0158683303835</v>
      </c>
      <c r="AG11" s="63">
        <f t="shared" si="54"/>
        <v>2156.9604632583782</v>
      </c>
      <c r="AH11" s="63">
        <f t="shared" si="54"/>
        <v>2225.9831980826466</v>
      </c>
      <c r="AI11" s="63">
        <f t="shared" si="54"/>
        <v>2297.2146604212912</v>
      </c>
      <c r="AJ11" s="63">
        <f t="shared" si="54"/>
        <v>2370.7255295547725</v>
      </c>
      <c r="AK11" s="63">
        <f t="shared" si="54"/>
        <v>2446.5887465005253</v>
      </c>
      <c r="AL11" s="63">
        <f t="shared" si="54"/>
        <v>2524.8795863885421</v>
      </c>
      <c r="AM11" s="63">
        <f t="shared" si="54"/>
        <v>2605.6757331529757</v>
      </c>
      <c r="AN11" s="63">
        <f t="shared" si="54"/>
        <v>2689.057356613871</v>
      </c>
      <c r="AO11" s="63">
        <f t="shared" si="54"/>
        <v>2775.1071920255149</v>
      </c>
      <c r="AP11" s="63">
        <f t="shared" si="54"/>
        <v>2863.9106221703314</v>
      </c>
      <c r="AQ11" s="63">
        <f t="shared" si="54"/>
        <v>2955.5557620797822</v>
      </c>
      <c r="AR11" s="63">
        <f t="shared" si="54"/>
        <v>3050.1335464663352</v>
      </c>
      <c r="AS11" s="63">
        <f t="shared" si="54"/>
        <v>3147.7378199532582</v>
      </c>
      <c r="AT11" s="63">
        <f t="shared" si="54"/>
        <v>3248.4654301917626</v>
      </c>
      <c r="AU11" s="63">
        <f t="shared" si="54"/>
        <v>3352.4163239578993</v>
      </c>
      <c r="AV11" s="63">
        <f t="shared" si="54"/>
        <v>3459.693646324552</v>
      </c>
      <c r="AW11" s="63">
        <f t="shared" si="54"/>
        <v>3570.4038430069377</v>
      </c>
      <c r="AX11" s="63">
        <f t="shared" ref="E11:BL12" si="56">AX110</f>
        <v>3684.6567659831599</v>
      </c>
      <c r="AY11" s="63">
        <f t="shared" si="56"/>
        <v>3802.5657824946211</v>
      </c>
      <c r="AZ11" s="63">
        <f t="shared" si="56"/>
        <v>3924.2478875344491</v>
      </c>
      <c r="BA11" s="63">
        <f t="shared" si="56"/>
        <v>4049.8238199355515</v>
      </c>
      <c r="BB11" s="63">
        <f t="shared" si="56"/>
        <v>4179.4181821734892</v>
      </c>
      <c r="BC11" s="63">
        <f t="shared" si="56"/>
        <v>4313.1595640030409</v>
      </c>
      <c r="BD11" s="63">
        <f t="shared" si="56"/>
        <v>4451.1806700511388</v>
      </c>
      <c r="BE11" s="63">
        <f t="shared" si="56"/>
        <v>4593.6184514927754</v>
      </c>
      <c r="BF11" s="63">
        <f t="shared" si="56"/>
        <v>4740.6142419405442</v>
      </c>
      <c r="BG11" s="63">
        <f t="shared" si="56"/>
        <v>4892.3138976826422</v>
      </c>
      <c r="BH11" s="63">
        <f t="shared" si="56"/>
        <v>5048.8679424084867</v>
      </c>
      <c r="BI11" s="63">
        <f t="shared" si="56"/>
        <v>5210.4317165655584</v>
      </c>
      <c r="BJ11" s="63">
        <f t="shared" si="56"/>
        <v>5377.1655314956561</v>
      </c>
      <c r="BK11" s="63">
        <f t="shared" si="56"/>
        <v>5549.2348285035168</v>
      </c>
      <c r="BL11" s="63">
        <f t="shared" si="56"/>
        <v>5726.8103430156298</v>
      </c>
      <c r="BM11" s="63">
        <f t="shared" ref="BM11:DJ11" si="57">BM110</f>
        <v>5910.0682739921303</v>
      </c>
      <c r="BN11" s="63">
        <f t="shared" si="57"/>
        <v>6099.1904587598783</v>
      </c>
      <c r="BO11" s="63">
        <f t="shared" si="57"/>
        <v>6294.3645534401949</v>
      </c>
      <c r="BP11" s="63">
        <f t="shared" si="57"/>
        <v>6495.7842191502814</v>
      </c>
      <c r="BQ11" s="63">
        <f t="shared" si="57"/>
        <v>6703.6493141630908</v>
      </c>
      <c r="BR11" s="63">
        <f t="shared" si="57"/>
        <v>6918.1660922163101</v>
      </c>
      <c r="BS11" s="63">
        <f t="shared" si="57"/>
        <v>7139.5474071672324</v>
      </c>
      <c r="BT11" s="63">
        <f t="shared" si="57"/>
        <v>7368.0129241965842</v>
      </c>
      <c r="BU11" s="63">
        <f t="shared" si="57"/>
        <v>7603.7893377708751</v>
      </c>
      <c r="BV11" s="63">
        <f t="shared" si="57"/>
        <v>7847.1105965795432</v>
      </c>
      <c r="BW11" s="63">
        <f t="shared" si="57"/>
        <v>8098.2181356700885</v>
      </c>
      <c r="BX11" s="63">
        <f t="shared" si="57"/>
        <v>8357.3611160115324</v>
      </c>
      <c r="BY11" s="63">
        <f t="shared" si="57"/>
        <v>8624.7966717239015</v>
      </c>
      <c r="BZ11" s="63">
        <f t="shared" si="57"/>
        <v>8900.7901652190667</v>
      </c>
      <c r="CA11" s="63">
        <f t="shared" si="57"/>
        <v>9185.6154505060767</v>
      </c>
      <c r="CB11" s="63">
        <f t="shared" si="57"/>
        <v>9479.5551449222712</v>
      </c>
      <c r="CC11" s="63">
        <f t="shared" si="57"/>
        <v>9782.9009095597848</v>
      </c>
      <c r="CD11" s="63">
        <f t="shared" si="57"/>
        <v>10095.953738665698</v>
      </c>
      <c r="CE11" s="63">
        <f t="shared" si="57"/>
        <v>10419.024258302999</v>
      </c>
      <c r="CF11" s="63">
        <f t="shared" si="57"/>
        <v>10752.433034568696</v>
      </c>
      <c r="CG11" s="63">
        <f t="shared" si="57"/>
        <v>11096.510891674894</v>
      </c>
      <c r="CH11" s="63">
        <f t="shared" si="57"/>
        <v>11451.59924020849</v>
      </c>
      <c r="CI11" s="63">
        <f t="shared" si="57"/>
        <v>11818.050415895163</v>
      </c>
      <c r="CJ11" s="63">
        <f t="shared" si="57"/>
        <v>12196.228029203809</v>
      </c>
      <c r="CK11" s="63">
        <f t="shared" si="57"/>
        <v>12586.507326138331</v>
      </c>
      <c r="CL11" s="63">
        <f t="shared" si="57"/>
        <v>12989.275560574759</v>
      </c>
      <c r="CM11" s="63">
        <f t="shared" si="57"/>
        <v>13404.932378513151</v>
      </c>
      <c r="CN11" s="63">
        <f t="shared" si="57"/>
        <v>13833.890214625571</v>
      </c>
      <c r="CO11" s="63">
        <f t="shared" si="57"/>
        <v>14276.57470149359</v>
      </c>
      <c r="CP11" s="63">
        <f t="shared" si="57"/>
        <v>14733.425091941384</v>
      </c>
      <c r="CQ11" s="63">
        <f t="shared" si="57"/>
        <v>15204.894694883509</v>
      </c>
      <c r="CR11" s="63">
        <f t="shared" si="57"/>
        <v>15691.451325119782</v>
      </c>
      <c r="CS11" s="63">
        <f t="shared" si="57"/>
        <v>16193.577767523615</v>
      </c>
      <c r="CT11" s="63">
        <f t="shared" si="57"/>
        <v>16711.772256084372</v>
      </c>
      <c r="CU11" s="63">
        <f t="shared" si="57"/>
        <v>17246.548968279072</v>
      </c>
      <c r="CV11" s="63">
        <f t="shared" si="57"/>
        <v>17798.438535264002</v>
      </c>
      <c r="CW11" s="63">
        <f t="shared" si="57"/>
        <v>18367.988568392451</v>
      </c>
      <c r="CX11" s="63">
        <f t="shared" si="57"/>
        <v>18955.764202581009</v>
      </c>
      <c r="CY11" s="63">
        <f t="shared" si="57"/>
        <v>19562.348657063601</v>
      </c>
      <c r="CZ11" s="63">
        <f t="shared" si="57"/>
        <v>20188.343814089636</v>
      </c>
      <c r="DA11" s="63">
        <f t="shared" si="57"/>
        <v>20834.370816140505</v>
      </c>
      <c r="DB11" s="63">
        <f t="shared" si="57"/>
        <v>21501.070682257003</v>
      </c>
      <c r="DC11" s="63">
        <f t="shared" si="57"/>
        <v>22189.104944089228</v>
      </c>
      <c r="DD11" s="63">
        <f t="shared" si="57"/>
        <v>22899.156302300082</v>
      </c>
      <c r="DE11" s="63">
        <f t="shared" si="57"/>
        <v>23631.929303973684</v>
      </c>
      <c r="DF11" s="63">
        <f t="shared" si="57"/>
        <v>24388.151041700843</v>
      </c>
      <c r="DG11" s="63">
        <f t="shared" si="57"/>
        <v>25168.571875035272</v>
      </c>
      <c r="DH11" s="63">
        <f t="shared" si="57"/>
        <v>25973.966175036399</v>
      </c>
      <c r="DI11" s="63">
        <f t="shared" si="57"/>
        <v>26805.133092637563</v>
      </c>
      <c r="DJ11" s="63">
        <f t="shared" si="57"/>
        <v>27662.897351601965</v>
      </c>
    </row>
    <row r="12" spans="1:115" x14ac:dyDescent="0.2">
      <c r="A12" s="9" t="s">
        <v>57</v>
      </c>
      <c r="B12" s="7" t="str">
        <f>'Data Non-Energy-Sector'!B109</f>
        <v>Medicine</v>
      </c>
      <c r="C12" s="8" t="s">
        <v>2</v>
      </c>
      <c r="D12" s="63">
        <f t="shared" si="53"/>
        <v>514.9250142892414</v>
      </c>
      <c r="E12" s="63">
        <f t="shared" si="56"/>
        <v>521.37073598579218</v>
      </c>
      <c r="F12" s="63">
        <f t="shared" si="56"/>
        <v>529.36951973380906</v>
      </c>
      <c r="G12" s="63">
        <f t="shared" si="56"/>
        <v>538.93406821905705</v>
      </c>
      <c r="H12" s="63">
        <f t="shared" si="56"/>
        <v>547.1095951275571</v>
      </c>
      <c r="I12" s="63">
        <f t="shared" si="56"/>
        <v>585.60061309162893</v>
      </c>
      <c r="J12" s="63">
        <f t="shared" si="56"/>
        <v>621.3534975665815</v>
      </c>
      <c r="K12" s="63">
        <f t="shared" si="56"/>
        <v>683.78040258097337</v>
      </c>
      <c r="L12" s="63">
        <f t="shared" si="56"/>
        <v>696.93237993768378</v>
      </c>
      <c r="M12" s="63">
        <f t="shared" si="56"/>
        <v>767.62572415981515</v>
      </c>
      <c r="N12" s="63">
        <f t="shared" si="56"/>
        <v>782.95170039071502</v>
      </c>
      <c r="O12" s="63">
        <f t="shared" si="56"/>
        <v>844.52308150700401</v>
      </c>
      <c r="P12" s="63">
        <f t="shared" si="56"/>
        <v>922.59777961762666</v>
      </c>
      <c r="Q12" s="63">
        <f t="shared" si="56"/>
        <v>885.06761187607299</v>
      </c>
      <c r="R12" s="63">
        <f t="shared" si="56"/>
        <v>947.94340695345136</v>
      </c>
      <c r="S12" s="63">
        <f t="shared" si="56"/>
        <v>949.04246847587058</v>
      </c>
      <c r="T12" s="63">
        <f t="shared" si="56"/>
        <v>1023.2725378928575</v>
      </c>
      <c r="U12" s="63">
        <f t="shared" si="56"/>
        <v>1076.2835865560178</v>
      </c>
      <c r="V12" s="63">
        <f t="shared" si="56"/>
        <v>1124.5634446403678</v>
      </c>
      <c r="W12" s="63">
        <f t="shared" si="56"/>
        <v>1175.0982848172168</v>
      </c>
      <c r="X12" s="63">
        <f t="shared" si="56"/>
        <v>1266.2413103692022</v>
      </c>
      <c r="Y12" s="63">
        <f t="shared" si="56"/>
        <v>1293.220139345794</v>
      </c>
      <c r="Z12" s="63">
        <f t="shared" si="56"/>
        <v>1404.1935482882402</v>
      </c>
      <c r="AA12" s="63">
        <f t="shared" si="56"/>
        <v>1429.5055557549933</v>
      </c>
      <c r="AB12" s="63">
        <f t="shared" si="56"/>
        <v>1462.9134619254985</v>
      </c>
      <c r="AC12" s="63">
        <f t="shared" si="56"/>
        <v>1348.2613753022192</v>
      </c>
      <c r="AD12" s="63">
        <f t="shared" si="56"/>
        <v>1374.244036886889</v>
      </c>
      <c r="AE12" s="63">
        <f t="shared" si="56"/>
        <v>1429.6276110580811</v>
      </c>
      <c r="AF12" s="63">
        <f t="shared" si="56"/>
        <v>1431.3439122202556</v>
      </c>
      <c r="AG12" s="63">
        <f t="shared" si="56"/>
        <v>1437.9736421722523</v>
      </c>
      <c r="AH12" s="63">
        <f t="shared" si="56"/>
        <v>1483.9887987217644</v>
      </c>
      <c r="AI12" s="63">
        <f t="shared" si="56"/>
        <v>1531.476440280861</v>
      </c>
      <c r="AJ12" s="63">
        <f t="shared" si="56"/>
        <v>1580.4836863698486</v>
      </c>
      <c r="AK12" s="63">
        <f t="shared" si="56"/>
        <v>1631.0591643336838</v>
      </c>
      <c r="AL12" s="63">
        <f t="shared" si="56"/>
        <v>1683.2530575923618</v>
      </c>
      <c r="AM12" s="63">
        <f t="shared" si="56"/>
        <v>1737.1171554353173</v>
      </c>
      <c r="AN12" s="63">
        <f t="shared" si="56"/>
        <v>1792.7049044092475</v>
      </c>
      <c r="AO12" s="63">
        <f t="shared" si="56"/>
        <v>1850.0714613503435</v>
      </c>
      <c r="AP12" s="63">
        <f t="shared" si="56"/>
        <v>1909.2737481135546</v>
      </c>
      <c r="AQ12" s="63">
        <f t="shared" si="56"/>
        <v>1970.3705080531884</v>
      </c>
      <c r="AR12" s="63">
        <f t="shared" si="56"/>
        <v>2033.4223643108905</v>
      </c>
      <c r="AS12" s="63">
        <f t="shared" si="56"/>
        <v>2098.4918799688389</v>
      </c>
      <c r="AT12" s="63">
        <f t="shared" si="56"/>
        <v>2165.643620127842</v>
      </c>
      <c r="AU12" s="63">
        <f t="shared" si="56"/>
        <v>2234.9442159719329</v>
      </c>
      <c r="AV12" s="63">
        <f t="shared" si="56"/>
        <v>2306.4624308830348</v>
      </c>
      <c r="AW12" s="63">
        <f t="shared" si="56"/>
        <v>2380.2692286712918</v>
      </c>
      <c r="AX12" s="63">
        <f t="shared" si="56"/>
        <v>2456.4378439887732</v>
      </c>
      <c r="AY12" s="63">
        <f t="shared" si="56"/>
        <v>2535.0438549964142</v>
      </c>
      <c r="AZ12" s="63">
        <f t="shared" si="56"/>
        <v>2616.1652583562995</v>
      </c>
      <c r="BA12" s="63">
        <f t="shared" si="56"/>
        <v>2699.8825466237013</v>
      </c>
      <c r="BB12" s="63">
        <f t="shared" si="56"/>
        <v>2786.2787881156596</v>
      </c>
      <c r="BC12" s="63">
        <f t="shared" si="56"/>
        <v>2875.4397093353609</v>
      </c>
      <c r="BD12" s="63">
        <f t="shared" si="56"/>
        <v>2967.4537800340927</v>
      </c>
      <c r="BE12" s="63">
        <f t="shared" si="56"/>
        <v>3062.4123009951836</v>
      </c>
      <c r="BF12" s="63">
        <f t="shared" si="56"/>
        <v>3160.4094946270297</v>
      </c>
      <c r="BG12" s="63">
        <f t="shared" si="56"/>
        <v>3261.5425984550948</v>
      </c>
      <c r="BH12" s="63">
        <f t="shared" si="56"/>
        <v>3365.9119616056578</v>
      </c>
      <c r="BI12" s="63">
        <f t="shared" si="56"/>
        <v>3473.6211443770389</v>
      </c>
      <c r="BJ12" s="63">
        <f t="shared" si="56"/>
        <v>3584.7770209971045</v>
      </c>
      <c r="BK12" s="63">
        <f t="shared" si="56"/>
        <v>3699.489885669012</v>
      </c>
      <c r="BL12" s="63">
        <f t="shared" si="56"/>
        <v>3817.8735620104203</v>
      </c>
      <c r="BM12" s="63">
        <f t="shared" ref="BM12:DJ12" si="58">BM111</f>
        <v>3940.0455159947537</v>
      </c>
      <c r="BN12" s="63">
        <f t="shared" si="58"/>
        <v>4066.1269725065858</v>
      </c>
      <c r="BO12" s="63">
        <f t="shared" si="58"/>
        <v>4196.2430356267969</v>
      </c>
      <c r="BP12" s="63">
        <f t="shared" si="58"/>
        <v>4330.5228127668543</v>
      </c>
      <c r="BQ12" s="63">
        <f t="shared" si="58"/>
        <v>4469.0995427753933</v>
      </c>
      <c r="BR12" s="63">
        <f t="shared" si="58"/>
        <v>4612.1107281442064</v>
      </c>
      <c r="BS12" s="63">
        <f t="shared" si="58"/>
        <v>4759.6982714448213</v>
      </c>
      <c r="BT12" s="63">
        <f t="shared" si="58"/>
        <v>4912.0086161310555</v>
      </c>
      <c r="BU12" s="63">
        <f t="shared" si="58"/>
        <v>5069.1928918472495</v>
      </c>
      <c r="BV12" s="63">
        <f t="shared" si="58"/>
        <v>5231.4070643863615</v>
      </c>
      <c r="BW12" s="63">
        <f t="shared" si="58"/>
        <v>5398.8120904467251</v>
      </c>
      <c r="BX12" s="63">
        <f t="shared" si="58"/>
        <v>5571.5740773410207</v>
      </c>
      <c r="BY12" s="63">
        <f t="shared" si="58"/>
        <v>5749.8644478159331</v>
      </c>
      <c r="BZ12" s="63">
        <f t="shared" si="58"/>
        <v>5933.8601101460436</v>
      </c>
      <c r="CA12" s="63">
        <f t="shared" si="58"/>
        <v>6123.7436336707169</v>
      </c>
      <c r="CB12" s="63">
        <f t="shared" si="58"/>
        <v>6319.7034299481802</v>
      </c>
      <c r="CC12" s="63">
        <f t="shared" si="58"/>
        <v>6521.9339397065223</v>
      </c>
      <c r="CD12" s="63">
        <f t="shared" si="58"/>
        <v>6730.6358257771308</v>
      </c>
      <c r="CE12" s="63">
        <f t="shared" si="58"/>
        <v>6946.0161722019993</v>
      </c>
      <c r="CF12" s="63">
        <f t="shared" si="58"/>
        <v>7168.2886897124636</v>
      </c>
      <c r="CG12" s="63">
        <f t="shared" si="58"/>
        <v>7397.673927783263</v>
      </c>
      <c r="CH12" s="63">
        <f t="shared" si="58"/>
        <v>7634.3994934723278</v>
      </c>
      <c r="CI12" s="63">
        <f t="shared" si="58"/>
        <v>7878.7002772634423</v>
      </c>
      <c r="CJ12" s="63">
        <f t="shared" si="58"/>
        <v>8130.8186861358727</v>
      </c>
      <c r="CK12" s="63">
        <f t="shared" si="58"/>
        <v>8391.0048840922209</v>
      </c>
      <c r="CL12" s="63">
        <f t="shared" si="58"/>
        <v>8659.5170403831726</v>
      </c>
      <c r="CM12" s="63">
        <f t="shared" si="58"/>
        <v>8936.6215856754352</v>
      </c>
      <c r="CN12" s="63">
        <f t="shared" si="58"/>
        <v>9222.5934764170488</v>
      </c>
      <c r="CO12" s="63">
        <f t="shared" si="58"/>
        <v>9517.7164676623943</v>
      </c>
      <c r="CP12" s="63">
        <f t="shared" si="58"/>
        <v>9822.2833946275914</v>
      </c>
      <c r="CQ12" s="63">
        <f t="shared" si="58"/>
        <v>10136.596463255675</v>
      </c>
      <c r="CR12" s="63">
        <f t="shared" si="58"/>
        <v>10460.967550079857</v>
      </c>
      <c r="CS12" s="63">
        <f t="shared" si="58"/>
        <v>10795.718511682413</v>
      </c>
      <c r="CT12" s="63">
        <f t="shared" si="58"/>
        <v>11141.181504056251</v>
      </c>
      <c r="CU12" s="63">
        <f t="shared" si="58"/>
        <v>11497.699312186051</v>
      </c>
      <c r="CV12" s="63">
        <f t="shared" si="58"/>
        <v>11865.625690176004</v>
      </c>
      <c r="CW12" s="63">
        <f t="shared" si="58"/>
        <v>12245.325712261636</v>
      </c>
      <c r="CX12" s="63">
        <f t="shared" si="58"/>
        <v>12637.176135054009</v>
      </c>
      <c r="CY12" s="63">
        <f t="shared" si="58"/>
        <v>13041.565771375737</v>
      </c>
      <c r="CZ12" s="63">
        <f t="shared" si="58"/>
        <v>13458.895876059762</v>
      </c>
      <c r="DA12" s="63">
        <f t="shared" si="58"/>
        <v>13889.580544093675</v>
      </c>
      <c r="DB12" s="63">
        <f t="shared" si="58"/>
        <v>14334.047121504673</v>
      </c>
      <c r="DC12" s="63">
        <f t="shared" si="58"/>
        <v>14792.736629392823</v>
      </c>
      <c r="DD12" s="63">
        <f t="shared" si="58"/>
        <v>15266.104201533393</v>
      </c>
      <c r="DE12" s="63">
        <f t="shared" si="58"/>
        <v>15754.619535982461</v>
      </c>
      <c r="DF12" s="63">
        <f t="shared" si="58"/>
        <v>16258.767361133901</v>
      </c>
      <c r="DG12" s="63">
        <f t="shared" si="58"/>
        <v>16779.047916690186</v>
      </c>
      <c r="DH12" s="63">
        <f t="shared" si="58"/>
        <v>17315.977450024271</v>
      </c>
      <c r="DI12" s="63">
        <f t="shared" si="58"/>
        <v>17870.088728425049</v>
      </c>
      <c r="DJ12" s="63">
        <f t="shared" si="58"/>
        <v>18441.931567734653</v>
      </c>
    </row>
    <row r="13" spans="1:115" x14ac:dyDescent="0.2">
      <c r="A13" s="9" t="s">
        <v>57</v>
      </c>
      <c r="B13" s="2" t="s">
        <v>0</v>
      </c>
      <c r="C13" s="8" t="s">
        <v>2</v>
      </c>
      <c r="D13" s="377"/>
      <c r="E13" s="377"/>
      <c r="F13" s="377"/>
      <c r="G13" s="377"/>
      <c r="H13" s="377"/>
      <c r="I13" s="377"/>
      <c r="J13" s="377"/>
      <c r="K13" s="377"/>
      <c r="L13" s="377"/>
      <c r="M13" s="377"/>
      <c r="N13" s="377"/>
      <c r="O13" s="377"/>
      <c r="P13" s="377"/>
      <c r="Q13" s="377"/>
      <c r="R13" s="377"/>
      <c r="S13" s="377"/>
      <c r="T13" s="377"/>
      <c r="U13" s="377"/>
      <c r="V13" s="377"/>
      <c r="W13" s="377"/>
      <c r="X13" s="377"/>
      <c r="Y13" s="377"/>
      <c r="Z13" s="377"/>
      <c r="AA13" s="377"/>
      <c r="AB13" s="377"/>
      <c r="AC13" s="377"/>
      <c r="AD13" s="377"/>
      <c r="AE13" s="377"/>
      <c r="AF13" s="377"/>
      <c r="AG13" s="377"/>
      <c r="AH13" s="377"/>
    </row>
    <row r="14" spans="1:115" x14ac:dyDescent="0.2">
      <c r="A14" s="9" t="s">
        <v>57</v>
      </c>
      <c r="B14" s="2" t="s">
        <v>0</v>
      </c>
      <c r="C14" s="8" t="s">
        <v>2</v>
      </c>
    </row>
    <row r="15" spans="1:115" x14ac:dyDescent="0.2">
      <c r="A15" s="9" t="s">
        <v>57</v>
      </c>
      <c r="B15" s="2" t="s">
        <v>0</v>
      </c>
      <c r="C15" s="8" t="s">
        <v>2</v>
      </c>
    </row>
    <row r="16" spans="1:115" x14ac:dyDescent="0.2">
      <c r="A16" s="9" t="s">
        <v>57</v>
      </c>
      <c r="B16" s="2" t="s">
        <v>0</v>
      </c>
      <c r="C16" s="8" t="s">
        <v>2</v>
      </c>
    </row>
    <row r="17" spans="1:115" x14ac:dyDescent="0.2">
      <c r="A17" s="9" t="s">
        <v>57</v>
      </c>
      <c r="B17" s="2" t="s">
        <v>0</v>
      </c>
      <c r="C17" s="8" t="s">
        <v>2</v>
      </c>
    </row>
    <row r="18" spans="1:115" x14ac:dyDescent="0.2">
      <c r="A18" s="9" t="s">
        <v>57</v>
      </c>
      <c r="B18" s="2" t="s">
        <v>0</v>
      </c>
      <c r="C18" s="8" t="s">
        <v>2</v>
      </c>
    </row>
    <row r="19" spans="1:115" x14ac:dyDescent="0.2">
      <c r="A19" s="9" t="s">
        <v>57</v>
      </c>
      <c r="B19" s="2" t="s">
        <v>0</v>
      </c>
      <c r="C19" s="8" t="s">
        <v>2</v>
      </c>
    </row>
    <row r="20" spans="1:115" x14ac:dyDescent="0.2">
      <c r="A20" s="9" t="s">
        <v>57</v>
      </c>
      <c r="B20" s="2" t="s">
        <v>0</v>
      </c>
      <c r="C20" s="8" t="s">
        <v>2</v>
      </c>
    </row>
    <row r="21" spans="1:115" x14ac:dyDescent="0.2">
      <c r="A21" s="9" t="s">
        <v>57</v>
      </c>
      <c r="B21" s="2" t="s">
        <v>0</v>
      </c>
      <c r="C21" s="8" t="s">
        <v>2</v>
      </c>
    </row>
    <row r="22" spans="1:115" s="27" customFormat="1" x14ac:dyDescent="0.2">
      <c r="A22" s="47" t="s">
        <v>57</v>
      </c>
      <c r="B22" s="229" t="s">
        <v>0</v>
      </c>
      <c r="C22" s="48" t="s">
        <v>2</v>
      </c>
      <c r="DK22" s="392"/>
    </row>
    <row r="23" spans="1:115" s="53" customFormat="1" ht="16" thickBot="1" x14ac:dyDescent="0.25">
      <c r="A23" s="50"/>
      <c r="B23" s="51" t="s">
        <v>64</v>
      </c>
      <c r="C23" s="52" t="s">
        <v>2</v>
      </c>
      <c r="D23" s="49">
        <f t="shared" ref="D23:AI23" si="59">SUM(D3:D22)</f>
        <v>12873.125357231036</v>
      </c>
      <c r="E23" s="49">
        <f t="shared" si="59"/>
        <v>13034.268399644805</v>
      </c>
      <c r="F23" s="49">
        <f t="shared" si="59"/>
        <v>13234.237993345228</v>
      </c>
      <c r="G23" s="49">
        <f t="shared" si="59"/>
        <v>13473.351705476429</v>
      </c>
      <c r="H23" s="49">
        <f t="shared" si="59"/>
        <v>13677.739878188924</v>
      </c>
      <c r="I23" s="49">
        <f t="shared" si="59"/>
        <v>14640.015327290723</v>
      </c>
      <c r="J23" s="49">
        <f t="shared" si="59"/>
        <v>15533.837439164536</v>
      </c>
      <c r="K23" s="49">
        <f t="shared" si="59"/>
        <v>17094.510064524336</v>
      </c>
      <c r="L23" s="49">
        <f t="shared" si="59"/>
        <v>17423.309498442093</v>
      </c>
      <c r="M23" s="49">
        <f t="shared" si="59"/>
        <v>19190.643103995375</v>
      </c>
      <c r="N23" s="49">
        <f t="shared" si="59"/>
        <v>19573.792509767871</v>
      </c>
      <c r="O23" s="49">
        <f t="shared" si="59"/>
        <v>21113.077037675102</v>
      </c>
      <c r="P23" s="49">
        <f t="shared" si="59"/>
        <v>23064.944490440666</v>
      </c>
      <c r="Q23" s="49">
        <f t="shared" si="59"/>
        <v>22126.690296901819</v>
      </c>
      <c r="R23" s="49">
        <f t="shared" si="59"/>
        <v>23698.585173836287</v>
      </c>
      <c r="S23" s="49">
        <f t="shared" si="59"/>
        <v>23726.061711896764</v>
      </c>
      <c r="T23" s="49">
        <f t="shared" si="59"/>
        <v>25581.813447321434</v>
      </c>
      <c r="U23" s="49">
        <f t="shared" si="59"/>
        <v>26907.089663900435</v>
      </c>
      <c r="V23" s="49">
        <f t="shared" si="59"/>
        <v>28114.086116009195</v>
      </c>
      <c r="W23" s="49">
        <f t="shared" si="59"/>
        <v>29377.457120430423</v>
      </c>
      <c r="X23" s="49">
        <f t="shared" si="59"/>
        <v>31656.032759230049</v>
      </c>
      <c r="Y23" s="49">
        <f t="shared" si="59"/>
        <v>32330.503483644854</v>
      </c>
      <c r="Z23" s="49">
        <f t="shared" si="59"/>
        <v>35104.838707206007</v>
      </c>
      <c r="AA23" s="49">
        <f t="shared" si="59"/>
        <v>35737.638893874835</v>
      </c>
      <c r="AB23" s="49">
        <f t="shared" si="59"/>
        <v>36572.836548137471</v>
      </c>
      <c r="AC23" s="49">
        <f t="shared" si="59"/>
        <v>33706.534382555481</v>
      </c>
      <c r="AD23" s="49">
        <f t="shared" si="59"/>
        <v>34356.100922172227</v>
      </c>
      <c r="AE23" s="49">
        <f t="shared" si="59"/>
        <v>35740.690276452027</v>
      </c>
      <c r="AF23" s="49">
        <f t="shared" si="59"/>
        <v>35783.59780550639</v>
      </c>
      <c r="AG23" s="49">
        <f t="shared" si="59"/>
        <v>35949.341054306307</v>
      </c>
      <c r="AH23" s="49">
        <f t="shared" si="59"/>
        <v>37099.719968044112</v>
      </c>
      <c r="AI23" s="49">
        <f t="shared" si="59"/>
        <v>38286.911007021517</v>
      </c>
      <c r="AJ23" s="49">
        <f t="shared" ref="AJ23:BL23" si="60">SUM(AJ3:AJ22)</f>
        <v>39512.092159246211</v>
      </c>
      <c r="AK23" s="49">
        <f t="shared" si="60"/>
        <v>40776.479108342086</v>
      </c>
      <c r="AL23" s="49">
        <f t="shared" si="60"/>
        <v>42081.326439809025</v>
      </c>
      <c r="AM23" s="49">
        <f t="shared" si="60"/>
        <v>43427.928885882924</v>
      </c>
      <c r="AN23" s="49">
        <f t="shared" si="60"/>
        <v>44817.622610231185</v>
      </c>
      <c r="AO23" s="49">
        <f t="shared" si="60"/>
        <v>46251.786533758583</v>
      </c>
      <c r="AP23" s="49">
        <f t="shared" si="60"/>
        <v>47731.843702838865</v>
      </c>
      <c r="AQ23" s="49">
        <f t="shared" si="60"/>
        <v>49259.262701329717</v>
      </c>
      <c r="AR23" s="49">
        <f t="shared" si="60"/>
        <v>50835.559107772257</v>
      </c>
      <c r="AS23" s="49">
        <f t="shared" si="60"/>
        <v>52462.296999220969</v>
      </c>
      <c r="AT23" s="49">
        <f t="shared" si="60"/>
        <v>54141.090503196036</v>
      </c>
      <c r="AU23" s="49">
        <f t="shared" si="60"/>
        <v>55873.605399298329</v>
      </c>
      <c r="AV23" s="49">
        <f t="shared" si="60"/>
        <v>57661.560772075849</v>
      </c>
      <c r="AW23" s="49">
        <f t="shared" si="60"/>
        <v>59506.73071678228</v>
      </c>
      <c r="AX23" s="49">
        <f t="shared" si="60"/>
        <v>61410.946099719346</v>
      </c>
      <c r="AY23" s="49">
        <f t="shared" si="60"/>
        <v>63376.096374910354</v>
      </c>
      <c r="AZ23" s="49">
        <f t="shared" si="60"/>
        <v>65404.131458907475</v>
      </c>
      <c r="BA23" s="49">
        <f t="shared" si="60"/>
        <v>67497.063665592548</v>
      </c>
      <c r="BB23" s="49">
        <f t="shared" si="60"/>
        <v>69656.969702891482</v>
      </c>
      <c r="BC23" s="49">
        <f t="shared" si="60"/>
        <v>71885.992733384031</v>
      </c>
      <c r="BD23" s="49">
        <f t="shared" si="60"/>
        <v>74186.344500852298</v>
      </c>
      <c r="BE23" s="49">
        <f t="shared" si="60"/>
        <v>76560.307524879594</v>
      </c>
      <c r="BF23" s="49">
        <f t="shared" si="60"/>
        <v>79010.23736567577</v>
      </c>
      <c r="BG23" s="49">
        <f t="shared" si="60"/>
        <v>81538.564961377357</v>
      </c>
      <c r="BH23" s="49">
        <f t="shared" si="60"/>
        <v>84147.799040141428</v>
      </c>
      <c r="BI23" s="49">
        <f t="shared" si="60"/>
        <v>86840.528609425935</v>
      </c>
      <c r="BJ23" s="49">
        <f t="shared" si="60"/>
        <v>89619.425524927603</v>
      </c>
      <c r="BK23" s="49">
        <f t="shared" si="60"/>
        <v>92487.247141725267</v>
      </c>
      <c r="BL23" s="49">
        <f t="shared" si="60"/>
        <v>95446.839050260518</v>
      </c>
      <c r="BM23" s="49">
        <f t="shared" ref="BM23:DJ23" si="61">SUM(BM3:BM22)</f>
        <v>98501.137899868831</v>
      </c>
      <c r="BN23" s="49">
        <f t="shared" si="61"/>
        <v>101653.17431266465</v>
      </c>
      <c r="BO23" s="49">
        <f t="shared" si="61"/>
        <v>104906.07589066989</v>
      </c>
      <c r="BP23" s="49">
        <f t="shared" si="61"/>
        <v>108263.07031917135</v>
      </c>
      <c r="BQ23" s="49">
        <f t="shared" si="61"/>
        <v>111727.48856938483</v>
      </c>
      <c r="BR23" s="49">
        <f t="shared" si="61"/>
        <v>115302.76820360517</v>
      </c>
      <c r="BS23" s="49">
        <f t="shared" si="61"/>
        <v>118992.45678612056</v>
      </c>
      <c r="BT23" s="49">
        <f t="shared" si="61"/>
        <v>122800.21540327638</v>
      </c>
      <c r="BU23" s="49">
        <f t="shared" si="61"/>
        <v>126729.82229618123</v>
      </c>
      <c r="BV23" s="49">
        <f t="shared" si="61"/>
        <v>130785.17660965904</v>
      </c>
      <c r="BW23" s="49">
        <f t="shared" si="61"/>
        <v>134970.30226116814</v>
      </c>
      <c r="BX23" s="49">
        <f t="shared" si="61"/>
        <v>139289.35193352553</v>
      </c>
      <c r="BY23" s="49">
        <f t="shared" si="61"/>
        <v>143746.61119539832</v>
      </c>
      <c r="BZ23" s="49">
        <f t="shared" si="61"/>
        <v>148346.50275365112</v>
      </c>
      <c r="CA23" s="49">
        <f t="shared" si="61"/>
        <v>153093.5908417679</v>
      </c>
      <c r="CB23" s="49">
        <f t="shared" si="61"/>
        <v>157992.58574870456</v>
      </c>
      <c r="CC23" s="49">
        <f t="shared" si="61"/>
        <v>163048.348492663</v>
      </c>
      <c r="CD23" s="49">
        <f t="shared" si="61"/>
        <v>168265.89564442827</v>
      </c>
      <c r="CE23" s="49">
        <f t="shared" si="61"/>
        <v>173650.40430504995</v>
      </c>
      <c r="CF23" s="49">
        <f t="shared" si="61"/>
        <v>179207.2172428116</v>
      </c>
      <c r="CG23" s="49">
        <f t="shared" si="61"/>
        <v>184941.8481945816</v>
      </c>
      <c r="CH23" s="49">
        <f t="shared" si="61"/>
        <v>190859.98733680818</v>
      </c>
      <c r="CI23" s="49">
        <f t="shared" si="61"/>
        <v>196967.50693158602</v>
      </c>
      <c r="CJ23" s="49">
        <f t="shared" si="61"/>
        <v>203270.46715339681</v>
      </c>
      <c r="CK23" s="49">
        <f t="shared" si="61"/>
        <v>209775.1221023055</v>
      </c>
      <c r="CL23" s="49">
        <f t="shared" si="61"/>
        <v>216487.92600957927</v>
      </c>
      <c r="CM23" s="49">
        <f t="shared" si="61"/>
        <v>223415.53964188587</v>
      </c>
      <c r="CN23" s="49">
        <f t="shared" si="61"/>
        <v>230564.83691042618</v>
      </c>
      <c r="CO23" s="49">
        <f t="shared" si="61"/>
        <v>237942.91169155983</v>
      </c>
      <c r="CP23" s="49">
        <f t="shared" si="61"/>
        <v>245557.08486568974</v>
      </c>
      <c r="CQ23" s="49">
        <f t="shared" si="61"/>
        <v>253414.91158139185</v>
      </c>
      <c r="CR23" s="49">
        <f t="shared" si="61"/>
        <v>261524.18875199644</v>
      </c>
      <c r="CS23" s="49">
        <f t="shared" si="61"/>
        <v>269892.96279206028</v>
      </c>
      <c r="CT23" s="49">
        <f t="shared" si="61"/>
        <v>278529.53760140622</v>
      </c>
      <c r="CU23" s="49">
        <f t="shared" si="61"/>
        <v>287442.48280465126</v>
      </c>
      <c r="CV23" s="49">
        <f t="shared" si="61"/>
        <v>296640.64225440007</v>
      </c>
      <c r="CW23" s="49">
        <f t="shared" si="61"/>
        <v>306133.14280654094</v>
      </c>
      <c r="CX23" s="49">
        <f t="shared" si="61"/>
        <v>315929.40337635024</v>
      </c>
      <c r="CY23" s="49">
        <f t="shared" si="61"/>
        <v>326039.14428439346</v>
      </c>
      <c r="CZ23" s="49">
        <f t="shared" si="61"/>
        <v>336472.39690149412</v>
      </c>
      <c r="DA23" s="49">
        <f t="shared" si="61"/>
        <v>347239.51360234187</v>
      </c>
      <c r="DB23" s="49">
        <f t="shared" si="61"/>
        <v>358351.17803761683</v>
      </c>
      <c r="DC23" s="49">
        <f t="shared" si="61"/>
        <v>369818.41573482065</v>
      </c>
      <c r="DD23" s="49">
        <f t="shared" si="61"/>
        <v>381652.60503833491</v>
      </c>
      <c r="DE23" s="49">
        <f t="shared" si="61"/>
        <v>393865.48839956144</v>
      </c>
      <c r="DF23" s="49">
        <f t="shared" si="61"/>
        <v>406469.18402834749</v>
      </c>
      <c r="DG23" s="49">
        <f t="shared" si="61"/>
        <v>419476.1979172547</v>
      </c>
      <c r="DH23" s="49">
        <f t="shared" si="61"/>
        <v>432899.43625060678</v>
      </c>
      <c r="DI23" s="49">
        <f t="shared" si="61"/>
        <v>446752.21821062634</v>
      </c>
      <c r="DJ23" s="49">
        <f t="shared" si="61"/>
        <v>461048.28919336625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s="9" t="s">
        <v>58</v>
      </c>
      <c r="B25" s="12" t="e">
        <f ca="1">MID(CELL("Dateiname",$B$2),FIND("]", CELL("Dateiname",$B$2))+1,31)&amp;" LO"</f>
        <v>#VALUE!</v>
      </c>
      <c r="C25" s="13" t="str">
        <f t="shared" ref="C25:AH25" si="62">C2</f>
        <v>unit</v>
      </c>
      <c r="D25" s="23">
        <f t="shared" si="62"/>
        <v>1990</v>
      </c>
      <c r="E25" s="23">
        <f t="shared" si="62"/>
        <v>1991</v>
      </c>
      <c r="F25" s="23">
        <f t="shared" si="62"/>
        <v>1992</v>
      </c>
      <c r="G25" s="23">
        <f t="shared" si="62"/>
        <v>1993</v>
      </c>
      <c r="H25" s="23">
        <f t="shared" si="62"/>
        <v>1994</v>
      </c>
      <c r="I25" s="23">
        <f t="shared" si="62"/>
        <v>1995</v>
      </c>
      <c r="J25" s="23">
        <f t="shared" si="62"/>
        <v>1996</v>
      </c>
      <c r="K25" s="23">
        <f t="shared" si="62"/>
        <v>1997</v>
      </c>
      <c r="L25" s="23">
        <f t="shared" si="62"/>
        <v>1998</v>
      </c>
      <c r="M25" s="23">
        <f t="shared" si="62"/>
        <v>1999</v>
      </c>
      <c r="N25" s="23">
        <f t="shared" si="62"/>
        <v>2000</v>
      </c>
      <c r="O25" s="23">
        <f t="shared" si="62"/>
        <v>2001</v>
      </c>
      <c r="P25" s="23">
        <f t="shared" si="62"/>
        <v>2002</v>
      </c>
      <c r="Q25" s="23">
        <f t="shared" si="62"/>
        <v>2003</v>
      </c>
      <c r="R25" s="23">
        <f t="shared" si="62"/>
        <v>2004</v>
      </c>
      <c r="S25" s="23">
        <f t="shared" si="62"/>
        <v>2005</v>
      </c>
      <c r="T25" s="23">
        <f t="shared" si="62"/>
        <v>2006</v>
      </c>
      <c r="U25" s="23">
        <f t="shared" si="62"/>
        <v>2007</v>
      </c>
      <c r="V25" s="23">
        <f t="shared" si="62"/>
        <v>2008</v>
      </c>
      <c r="W25" s="23">
        <f t="shared" si="62"/>
        <v>2009</v>
      </c>
      <c r="X25" s="23">
        <f t="shared" si="62"/>
        <v>2010</v>
      </c>
      <c r="Y25" s="23">
        <f t="shared" si="62"/>
        <v>2011</v>
      </c>
      <c r="Z25" s="23">
        <f t="shared" si="62"/>
        <v>2012</v>
      </c>
      <c r="AA25" s="23">
        <f t="shared" si="62"/>
        <v>2013</v>
      </c>
      <c r="AB25" s="23">
        <f t="shared" si="62"/>
        <v>2014</v>
      </c>
      <c r="AC25" s="23">
        <f t="shared" si="62"/>
        <v>2015</v>
      </c>
      <c r="AD25" s="23">
        <f t="shared" si="62"/>
        <v>2016</v>
      </c>
      <c r="AE25" s="23">
        <f t="shared" si="62"/>
        <v>2017</v>
      </c>
      <c r="AF25" s="23">
        <f t="shared" si="62"/>
        <v>2018</v>
      </c>
      <c r="AG25" s="23">
        <f t="shared" si="62"/>
        <v>2019</v>
      </c>
      <c r="AH25" s="23">
        <f t="shared" si="62"/>
        <v>2020</v>
      </c>
      <c r="AI25" s="23">
        <f t="shared" ref="AI25:BL25" si="63">AI2</f>
        <v>2021</v>
      </c>
      <c r="AJ25" s="23">
        <f t="shared" si="63"/>
        <v>2022</v>
      </c>
      <c r="AK25" s="23">
        <f t="shared" si="63"/>
        <v>2023</v>
      </c>
      <c r="AL25" s="23">
        <f t="shared" si="63"/>
        <v>2024</v>
      </c>
      <c r="AM25" s="23">
        <f t="shared" si="63"/>
        <v>2025</v>
      </c>
      <c r="AN25" s="23">
        <f t="shared" si="63"/>
        <v>2026</v>
      </c>
      <c r="AO25" s="23">
        <f t="shared" si="63"/>
        <v>2027</v>
      </c>
      <c r="AP25" s="23">
        <f t="shared" si="63"/>
        <v>2028</v>
      </c>
      <c r="AQ25" s="23">
        <f t="shared" si="63"/>
        <v>2029</v>
      </c>
      <c r="AR25" s="23">
        <f t="shared" si="63"/>
        <v>2030</v>
      </c>
      <c r="AS25" s="23">
        <f t="shared" si="63"/>
        <v>2031</v>
      </c>
      <c r="AT25" s="23">
        <f t="shared" si="63"/>
        <v>2032</v>
      </c>
      <c r="AU25" s="23">
        <f t="shared" si="63"/>
        <v>2033</v>
      </c>
      <c r="AV25" s="23">
        <f t="shared" si="63"/>
        <v>2034</v>
      </c>
      <c r="AW25" s="23">
        <f t="shared" si="63"/>
        <v>2035</v>
      </c>
      <c r="AX25" s="23">
        <f t="shared" si="63"/>
        <v>2036</v>
      </c>
      <c r="AY25" s="23">
        <f t="shared" si="63"/>
        <v>2037</v>
      </c>
      <c r="AZ25" s="23">
        <f t="shared" si="63"/>
        <v>2038</v>
      </c>
      <c r="BA25" s="23">
        <f t="shared" si="63"/>
        <v>2039</v>
      </c>
      <c r="BB25" s="23">
        <f t="shared" si="63"/>
        <v>2040</v>
      </c>
      <c r="BC25" s="23">
        <f t="shared" si="63"/>
        <v>2041</v>
      </c>
      <c r="BD25" s="23">
        <f t="shared" si="63"/>
        <v>2042</v>
      </c>
      <c r="BE25" s="23">
        <f t="shared" si="63"/>
        <v>2043</v>
      </c>
      <c r="BF25" s="23">
        <f t="shared" si="63"/>
        <v>2044</v>
      </c>
      <c r="BG25" s="23">
        <f t="shared" si="63"/>
        <v>2045</v>
      </c>
      <c r="BH25" s="23">
        <f t="shared" si="63"/>
        <v>2046</v>
      </c>
      <c r="BI25" s="23">
        <f t="shared" si="63"/>
        <v>2047</v>
      </c>
      <c r="BJ25" s="23">
        <f t="shared" si="63"/>
        <v>2048</v>
      </c>
      <c r="BK25" s="23">
        <f t="shared" si="63"/>
        <v>2049</v>
      </c>
      <c r="BL25" s="23">
        <f t="shared" si="63"/>
        <v>2050</v>
      </c>
      <c r="BM25" s="23">
        <f t="shared" ref="BM25:DJ25" si="64">BM2</f>
        <v>2051</v>
      </c>
      <c r="BN25" s="23">
        <f t="shared" si="64"/>
        <v>2052</v>
      </c>
      <c r="BO25" s="23">
        <f t="shared" si="64"/>
        <v>2053</v>
      </c>
      <c r="BP25" s="23">
        <f t="shared" si="64"/>
        <v>2054</v>
      </c>
      <c r="BQ25" s="23">
        <f t="shared" si="64"/>
        <v>2055</v>
      </c>
      <c r="BR25" s="23">
        <f t="shared" si="64"/>
        <v>2056</v>
      </c>
      <c r="BS25" s="23">
        <f t="shared" si="64"/>
        <v>2057</v>
      </c>
      <c r="BT25" s="23">
        <f t="shared" si="64"/>
        <v>2058</v>
      </c>
      <c r="BU25" s="23">
        <f t="shared" si="64"/>
        <v>2059</v>
      </c>
      <c r="BV25" s="23">
        <f t="shared" si="64"/>
        <v>2060</v>
      </c>
      <c r="BW25" s="23">
        <f t="shared" si="64"/>
        <v>2061</v>
      </c>
      <c r="BX25" s="23">
        <f t="shared" si="64"/>
        <v>2062</v>
      </c>
      <c r="BY25" s="23">
        <f t="shared" si="64"/>
        <v>2063</v>
      </c>
      <c r="BZ25" s="23">
        <f t="shared" si="64"/>
        <v>2064</v>
      </c>
      <c r="CA25" s="23">
        <f t="shared" si="64"/>
        <v>2065</v>
      </c>
      <c r="CB25" s="23">
        <f t="shared" si="64"/>
        <v>2066</v>
      </c>
      <c r="CC25" s="23">
        <f t="shared" si="64"/>
        <v>2067</v>
      </c>
      <c r="CD25" s="23">
        <f t="shared" si="64"/>
        <v>2068</v>
      </c>
      <c r="CE25" s="23">
        <f t="shared" si="64"/>
        <v>2069</v>
      </c>
      <c r="CF25" s="23">
        <f t="shared" si="64"/>
        <v>2070</v>
      </c>
      <c r="CG25" s="23">
        <f t="shared" si="64"/>
        <v>2071</v>
      </c>
      <c r="CH25" s="23">
        <f t="shared" si="64"/>
        <v>2072</v>
      </c>
      <c r="CI25" s="23">
        <f t="shared" si="64"/>
        <v>2073</v>
      </c>
      <c r="CJ25" s="23">
        <f t="shared" si="64"/>
        <v>2074</v>
      </c>
      <c r="CK25" s="23">
        <f t="shared" si="64"/>
        <v>2075</v>
      </c>
      <c r="CL25" s="23">
        <f t="shared" si="64"/>
        <v>2076</v>
      </c>
      <c r="CM25" s="23">
        <f t="shared" si="64"/>
        <v>2077</v>
      </c>
      <c r="CN25" s="23">
        <f t="shared" si="64"/>
        <v>2078</v>
      </c>
      <c r="CO25" s="23">
        <f t="shared" si="64"/>
        <v>2079</v>
      </c>
      <c r="CP25" s="23">
        <f t="shared" si="64"/>
        <v>2080</v>
      </c>
      <c r="CQ25" s="23">
        <f t="shared" si="64"/>
        <v>2081</v>
      </c>
      <c r="CR25" s="23">
        <f t="shared" si="64"/>
        <v>2082</v>
      </c>
      <c r="CS25" s="23">
        <f t="shared" si="64"/>
        <v>2083</v>
      </c>
      <c r="CT25" s="23">
        <f t="shared" si="64"/>
        <v>2084</v>
      </c>
      <c r="CU25" s="23">
        <f t="shared" si="64"/>
        <v>2085</v>
      </c>
      <c r="CV25" s="23">
        <f t="shared" si="64"/>
        <v>2086</v>
      </c>
      <c r="CW25" s="23">
        <f t="shared" si="64"/>
        <v>2087</v>
      </c>
      <c r="CX25" s="23">
        <f t="shared" si="64"/>
        <v>2088</v>
      </c>
      <c r="CY25" s="23">
        <f t="shared" si="64"/>
        <v>2089</v>
      </c>
      <c r="CZ25" s="23">
        <f t="shared" si="64"/>
        <v>2090</v>
      </c>
      <c r="DA25" s="23">
        <f t="shared" si="64"/>
        <v>2091</v>
      </c>
      <c r="DB25" s="23">
        <f t="shared" si="64"/>
        <v>2092</v>
      </c>
      <c r="DC25" s="23">
        <f t="shared" si="64"/>
        <v>2093</v>
      </c>
      <c r="DD25" s="23">
        <f t="shared" si="64"/>
        <v>2094</v>
      </c>
      <c r="DE25" s="23">
        <f t="shared" si="64"/>
        <v>2095</v>
      </c>
      <c r="DF25" s="23">
        <f t="shared" si="64"/>
        <v>2096</v>
      </c>
      <c r="DG25" s="23">
        <f t="shared" si="64"/>
        <v>2097</v>
      </c>
      <c r="DH25" s="23">
        <f t="shared" si="64"/>
        <v>2098</v>
      </c>
      <c r="DI25" s="23">
        <f t="shared" si="64"/>
        <v>2099</v>
      </c>
      <c r="DJ25" s="23">
        <f t="shared" si="64"/>
        <v>2100</v>
      </c>
      <c r="DK25" s="394"/>
    </row>
    <row r="26" spans="1:115" x14ac:dyDescent="0.2">
      <c r="A26" s="9" t="s">
        <v>58</v>
      </c>
      <c r="B26" s="7" t="str">
        <f t="shared" ref="B26:AF26" si="65">B3</f>
        <v>Jewellery</v>
      </c>
      <c r="C26" s="14" t="str">
        <f t="shared" si="65"/>
        <v>t/a</v>
      </c>
      <c r="D26" s="63">
        <f t="shared" si="65"/>
        <v>3990.6688607416204</v>
      </c>
      <c r="E26" s="63">
        <f t="shared" si="65"/>
        <v>4040.6232038898893</v>
      </c>
      <c r="F26" s="63">
        <f t="shared" si="65"/>
        <v>4102.6137779370201</v>
      </c>
      <c r="G26" s="63">
        <f t="shared" si="65"/>
        <v>4176.7390286976924</v>
      </c>
      <c r="H26" s="63">
        <f t="shared" si="65"/>
        <v>4240.0993622385668</v>
      </c>
      <c r="I26" s="63">
        <f t="shared" si="65"/>
        <v>4538.4047514601243</v>
      </c>
      <c r="J26" s="63">
        <f t="shared" si="65"/>
        <v>4815.4896061410063</v>
      </c>
      <c r="K26" s="63">
        <f t="shared" si="65"/>
        <v>5299.2981200025433</v>
      </c>
      <c r="L26" s="63">
        <f t="shared" si="65"/>
        <v>5401.2259445170484</v>
      </c>
      <c r="M26" s="63">
        <f t="shared" si="65"/>
        <v>5949.0993622385677</v>
      </c>
      <c r="N26" s="63">
        <f t="shared" si="65"/>
        <v>6067.875678028041</v>
      </c>
      <c r="O26" s="63">
        <f t="shared" si="65"/>
        <v>6545.0538816792805</v>
      </c>
      <c r="P26" s="63">
        <f t="shared" si="65"/>
        <v>7150.1327920366066</v>
      </c>
      <c r="Q26" s="63">
        <f t="shared" si="65"/>
        <v>6859.2739920395652</v>
      </c>
      <c r="R26" s="63">
        <f t="shared" si="65"/>
        <v>7346.5614038892481</v>
      </c>
      <c r="S26" s="63">
        <f t="shared" si="65"/>
        <v>7355.0791306879964</v>
      </c>
      <c r="T26" s="63">
        <f t="shared" si="65"/>
        <v>7930.3621686696461</v>
      </c>
      <c r="U26" s="63">
        <f t="shared" si="65"/>
        <v>8341.1977958091375</v>
      </c>
      <c r="V26" s="63">
        <f t="shared" si="65"/>
        <v>8715.3666959628499</v>
      </c>
      <c r="W26" s="63">
        <f t="shared" si="65"/>
        <v>9107.0117073334313</v>
      </c>
      <c r="X26" s="63">
        <f t="shared" si="65"/>
        <v>9813.3701553613155</v>
      </c>
      <c r="Y26" s="63">
        <f t="shared" si="65"/>
        <v>10022.456079929903</v>
      </c>
      <c r="Z26" s="63">
        <f t="shared" si="65"/>
        <v>10882.499999233862</v>
      </c>
      <c r="AA26" s="63">
        <f t="shared" si="65"/>
        <v>11078.668057101198</v>
      </c>
      <c r="AB26" s="63">
        <f t="shared" si="65"/>
        <v>11337.579329922613</v>
      </c>
      <c r="AC26" s="63">
        <f t="shared" si="65"/>
        <v>10449.0256585922</v>
      </c>
      <c r="AD26" s="63">
        <f t="shared" si="65"/>
        <v>10650.391285873391</v>
      </c>
      <c r="AE26" s="63">
        <f t="shared" si="65"/>
        <v>11079.613985700129</v>
      </c>
      <c r="AF26" s="63">
        <f t="shared" si="65"/>
        <v>11092.915319706981</v>
      </c>
      <c r="AG26" s="63">
        <f>AG113</f>
        <v>11144.295726834955</v>
      </c>
      <c r="AH26" s="63">
        <f t="shared" ref="AH26:BL34" si="66">AH113</f>
        <v>11500.913190093674</v>
      </c>
      <c r="AI26" s="63">
        <f t="shared" si="66"/>
        <v>11868.942412176671</v>
      </c>
      <c r="AJ26" s="63">
        <f t="shared" si="66"/>
        <v>12248.748569366326</v>
      </c>
      <c r="AK26" s="63">
        <f t="shared" si="66"/>
        <v>12640.708523586049</v>
      </c>
      <c r="AL26" s="63">
        <f t="shared" si="66"/>
        <v>13045.211196340802</v>
      </c>
      <c r="AM26" s="63">
        <f t="shared" si="66"/>
        <v>13462.657954623708</v>
      </c>
      <c r="AN26" s="63">
        <f t="shared" si="66"/>
        <v>13893.463009171666</v>
      </c>
      <c r="AO26" s="63">
        <f t="shared" si="66"/>
        <v>14338.05382546516</v>
      </c>
      <c r="AP26" s="63">
        <f t="shared" si="66"/>
        <v>14796.871547880046</v>
      </c>
      <c r="AQ26" s="63">
        <f t="shared" si="66"/>
        <v>15270.371437412208</v>
      </c>
      <c r="AR26" s="63">
        <f t="shared" si="66"/>
        <v>15759.023323409399</v>
      </c>
      <c r="AS26" s="63">
        <f t="shared" si="66"/>
        <v>16263.3120697585</v>
      </c>
      <c r="AT26" s="63">
        <f t="shared" si="66"/>
        <v>16783.738055990772</v>
      </c>
      <c r="AU26" s="63">
        <f t="shared" si="66"/>
        <v>17320.817673782476</v>
      </c>
      <c r="AV26" s="63">
        <f t="shared" si="66"/>
        <v>17875.083839343515</v>
      </c>
      <c r="AW26" s="63">
        <f t="shared" si="66"/>
        <v>18447.08652220251</v>
      </c>
      <c r="AX26" s="63">
        <f t="shared" si="66"/>
        <v>19037.393290912991</v>
      </c>
      <c r="AY26" s="63">
        <f t="shared" si="66"/>
        <v>19646.589876222206</v>
      </c>
      <c r="AZ26" s="63">
        <f t="shared" si="66"/>
        <v>20275.280752261318</v>
      </c>
      <c r="BA26" s="63">
        <f t="shared" si="66"/>
        <v>20924.089736333681</v>
      </c>
      <c r="BB26" s="63">
        <f t="shared" si="66"/>
        <v>21593.66060789636</v>
      </c>
      <c r="BC26" s="63">
        <f t="shared" si="66"/>
        <v>22284.657747349043</v>
      </c>
      <c r="BD26" s="63">
        <f t="shared" si="66"/>
        <v>22997.766795264215</v>
      </c>
      <c r="BE26" s="63">
        <f t="shared" si="66"/>
        <v>23733.695332712672</v>
      </c>
      <c r="BF26" s="63">
        <f t="shared" si="66"/>
        <v>24493.173583359479</v>
      </c>
      <c r="BG26" s="63">
        <f t="shared" si="66"/>
        <v>25276.955138026984</v>
      </c>
      <c r="BH26" s="63">
        <f t="shared" si="66"/>
        <v>26085.817702443848</v>
      </c>
      <c r="BI26" s="63">
        <f t="shared" si="66"/>
        <v>26920.56386892205</v>
      </c>
      <c r="BJ26" s="63">
        <f t="shared" si="66"/>
        <v>27782.021912727556</v>
      </c>
      <c r="BK26" s="63">
        <f t="shared" si="66"/>
        <v>28671.046613934839</v>
      </c>
      <c r="BL26" s="63">
        <f t="shared" si="66"/>
        <v>29588.520105580756</v>
      </c>
      <c r="BM26" s="63">
        <f t="shared" ref="BM26:DJ31" si="67">BM113</f>
        <v>30535.35274895934</v>
      </c>
      <c r="BN26" s="63">
        <f t="shared" si="67"/>
        <v>31512.484036926038</v>
      </c>
      <c r="BO26" s="63">
        <f t="shared" si="67"/>
        <v>32520.883526107671</v>
      </c>
      <c r="BP26" s="63">
        <f t="shared" si="67"/>
        <v>33561.551798943117</v>
      </c>
      <c r="BQ26" s="63">
        <f t="shared" si="67"/>
        <v>34635.521456509297</v>
      </c>
      <c r="BR26" s="63">
        <f t="shared" si="67"/>
        <v>35743.858143117599</v>
      </c>
      <c r="BS26" s="63">
        <f t="shared" si="67"/>
        <v>36887.661603697365</v>
      </c>
      <c r="BT26" s="63">
        <f t="shared" si="67"/>
        <v>38068.066775015679</v>
      </c>
      <c r="BU26" s="63">
        <f t="shared" si="67"/>
        <v>39286.244911816182</v>
      </c>
      <c r="BV26" s="63">
        <f t="shared" si="67"/>
        <v>40543.404748994304</v>
      </c>
      <c r="BW26" s="63">
        <f t="shared" si="67"/>
        <v>41840.793700962124</v>
      </c>
      <c r="BX26" s="63">
        <f t="shared" si="67"/>
        <v>43179.699099392914</v>
      </c>
      <c r="BY26" s="63">
        <f t="shared" si="67"/>
        <v>44561.449470573491</v>
      </c>
      <c r="BZ26" s="63">
        <f t="shared" si="67"/>
        <v>45987.415853631843</v>
      </c>
      <c r="CA26" s="63">
        <f t="shared" si="67"/>
        <v>47459.01316094806</v>
      </c>
      <c r="CB26" s="63">
        <f t="shared" si="67"/>
        <v>48977.701582098402</v>
      </c>
      <c r="CC26" s="63">
        <f t="shared" si="67"/>
        <v>50544.988032725552</v>
      </c>
      <c r="CD26" s="63">
        <f t="shared" si="67"/>
        <v>52162.42764977277</v>
      </c>
      <c r="CE26" s="63">
        <f t="shared" si="67"/>
        <v>53831.625334565499</v>
      </c>
      <c r="CF26" s="63">
        <f t="shared" si="67"/>
        <v>55554.237345271598</v>
      </c>
      <c r="CG26" s="63">
        <f t="shared" si="67"/>
        <v>57331.972940320295</v>
      </c>
      <c r="CH26" s="63">
        <f t="shared" si="67"/>
        <v>59166.596074410547</v>
      </c>
      <c r="CI26" s="63">
        <f t="shared" si="67"/>
        <v>61059.927148791685</v>
      </c>
      <c r="CJ26" s="63">
        <f t="shared" si="67"/>
        <v>63013.844817553021</v>
      </c>
      <c r="CK26" s="63">
        <f t="shared" si="67"/>
        <v>65030.287851714718</v>
      </c>
      <c r="CL26" s="63">
        <f t="shared" si="67"/>
        <v>67111.257062969598</v>
      </c>
      <c r="CM26" s="63">
        <f t="shared" si="67"/>
        <v>69258.817288984632</v>
      </c>
      <c r="CN26" s="63">
        <f t="shared" si="67"/>
        <v>71475.099442232138</v>
      </c>
      <c r="CO26" s="63">
        <f t="shared" si="67"/>
        <v>73762.302624383563</v>
      </c>
      <c r="CP26" s="63">
        <f t="shared" si="67"/>
        <v>76122.69630836384</v>
      </c>
      <c r="CQ26" s="63">
        <f t="shared" si="67"/>
        <v>78558.622590231491</v>
      </c>
      <c r="CR26" s="63">
        <f t="shared" si="67"/>
        <v>81072.498513118902</v>
      </c>
      <c r="CS26" s="63">
        <f t="shared" si="67"/>
        <v>83666.818465538716</v>
      </c>
      <c r="CT26" s="63">
        <f t="shared" si="67"/>
        <v>86344.156656435953</v>
      </c>
      <c r="CU26" s="63">
        <f t="shared" si="67"/>
        <v>89107.169669441908</v>
      </c>
      <c r="CV26" s="63">
        <f t="shared" si="67"/>
        <v>91958.599098864055</v>
      </c>
      <c r="CW26" s="63">
        <f t="shared" si="67"/>
        <v>94901.274270027701</v>
      </c>
      <c r="CX26" s="63">
        <f t="shared" si="67"/>
        <v>97938.115046668594</v>
      </c>
      <c r="CY26" s="63">
        <f t="shared" si="67"/>
        <v>101072.134728162</v>
      </c>
      <c r="CZ26" s="63">
        <f t="shared" si="67"/>
        <v>104306.44303946318</v>
      </c>
      <c r="DA26" s="63">
        <f t="shared" si="67"/>
        <v>107644.24921672601</v>
      </c>
      <c r="DB26" s="63">
        <f t="shared" si="67"/>
        <v>111088.86519166124</v>
      </c>
      <c r="DC26" s="63">
        <f t="shared" si="67"/>
        <v>114643.7088777944</v>
      </c>
      <c r="DD26" s="63">
        <f t="shared" si="67"/>
        <v>118312.30756188382</v>
      </c>
      <c r="DE26" s="63">
        <f t="shared" si="67"/>
        <v>122098.3014038641</v>
      </c>
      <c r="DF26" s="63">
        <f t="shared" si="67"/>
        <v>126005.44704878776</v>
      </c>
      <c r="DG26" s="63">
        <f t="shared" si="67"/>
        <v>130037.62135434897</v>
      </c>
      <c r="DH26" s="63">
        <f t="shared" si="67"/>
        <v>134198.82523768814</v>
      </c>
      <c r="DI26" s="63">
        <f t="shared" si="67"/>
        <v>138493.18764529418</v>
      </c>
      <c r="DJ26" s="63">
        <f t="shared" si="67"/>
        <v>142924.96964994361</v>
      </c>
    </row>
    <row r="27" spans="1:115" x14ac:dyDescent="0.2">
      <c r="A27" s="9" t="s">
        <v>58</v>
      </c>
      <c r="B27" s="7" t="str">
        <f t="shared" ref="B27:AF27" si="68">B4</f>
        <v>Photograph</v>
      </c>
      <c r="C27" s="14" t="str">
        <f t="shared" si="68"/>
        <v>t/a</v>
      </c>
      <c r="D27" s="63">
        <f t="shared" si="68"/>
        <v>2317.1625643015859</v>
      </c>
      <c r="E27" s="63">
        <f t="shared" si="68"/>
        <v>2346.1683119360646</v>
      </c>
      <c r="F27" s="63">
        <f t="shared" si="68"/>
        <v>2382.1628388021409</v>
      </c>
      <c r="G27" s="63">
        <f t="shared" si="68"/>
        <v>2425.2033069857566</v>
      </c>
      <c r="H27" s="63">
        <f t="shared" si="68"/>
        <v>2461.9931780740067</v>
      </c>
      <c r="I27" s="63">
        <f t="shared" si="68"/>
        <v>2635.20275891233</v>
      </c>
      <c r="J27" s="63">
        <f t="shared" si="68"/>
        <v>2796.0907390496163</v>
      </c>
      <c r="K27" s="63">
        <f t="shared" si="68"/>
        <v>3077.0118116143799</v>
      </c>
      <c r="L27" s="63">
        <f t="shared" si="68"/>
        <v>3136.1957097195768</v>
      </c>
      <c r="M27" s="63">
        <f t="shared" si="68"/>
        <v>3454.3157587191681</v>
      </c>
      <c r="N27" s="63">
        <f t="shared" si="68"/>
        <v>3523.2826517582171</v>
      </c>
      <c r="O27" s="63">
        <f t="shared" si="68"/>
        <v>3800.3538667815178</v>
      </c>
      <c r="P27" s="63">
        <f t="shared" si="68"/>
        <v>4151.69000827932</v>
      </c>
      <c r="Q27" s="63">
        <f t="shared" si="68"/>
        <v>3982.804253442328</v>
      </c>
      <c r="R27" s="63">
        <f t="shared" si="68"/>
        <v>4265.7453312905309</v>
      </c>
      <c r="S27" s="63">
        <f t="shared" si="68"/>
        <v>4270.6911081414173</v>
      </c>
      <c r="T27" s="63">
        <f t="shared" si="68"/>
        <v>4604.726420517859</v>
      </c>
      <c r="U27" s="63">
        <f t="shared" si="68"/>
        <v>4843.2761395020798</v>
      </c>
      <c r="V27" s="63">
        <f t="shared" si="68"/>
        <v>5060.535500881655</v>
      </c>
      <c r="W27" s="63">
        <f t="shared" si="68"/>
        <v>5287.9422816774759</v>
      </c>
      <c r="X27" s="63">
        <f t="shared" si="68"/>
        <v>5698.0858966614096</v>
      </c>
      <c r="Y27" s="63">
        <f t="shared" si="68"/>
        <v>5819.4906270560732</v>
      </c>
      <c r="Z27" s="63">
        <f t="shared" si="68"/>
        <v>6318.8709672970808</v>
      </c>
      <c r="AA27" s="63">
        <f t="shared" si="68"/>
        <v>6432.7750008974699</v>
      </c>
      <c r="AB27" s="63">
        <f t="shared" si="68"/>
        <v>6583.1105786647431</v>
      </c>
      <c r="AC27" s="63">
        <f t="shared" si="68"/>
        <v>6067.1761888599867</v>
      </c>
      <c r="AD27" s="63">
        <f t="shared" si="68"/>
        <v>6184.0981659910003</v>
      </c>
      <c r="AE27" s="63">
        <f t="shared" si="68"/>
        <v>6433.3242497613646</v>
      </c>
      <c r="AF27" s="63">
        <f t="shared" si="68"/>
        <v>6441.0476049911495</v>
      </c>
      <c r="AG27" s="63">
        <f t="shared" ref="AG27:AV35" si="69">AG114</f>
        <v>6470.8813897751352</v>
      </c>
      <c r="AH27" s="63">
        <f t="shared" si="69"/>
        <v>6677.9495942479398</v>
      </c>
      <c r="AI27" s="63">
        <f t="shared" si="69"/>
        <v>6891.6439812638737</v>
      </c>
      <c r="AJ27" s="63">
        <f t="shared" si="69"/>
        <v>7112.1765886643179</v>
      </c>
      <c r="AK27" s="63">
        <f t="shared" si="69"/>
        <v>7339.7662395015759</v>
      </c>
      <c r="AL27" s="63">
        <f t="shared" si="69"/>
        <v>7574.6387591656267</v>
      </c>
      <c r="AM27" s="63">
        <f t="shared" si="69"/>
        <v>7817.0271994589266</v>
      </c>
      <c r="AN27" s="63">
        <f t="shared" si="69"/>
        <v>8067.172069841612</v>
      </c>
      <c r="AO27" s="63">
        <f t="shared" si="69"/>
        <v>8325.3215760765434</v>
      </c>
      <c r="AP27" s="63">
        <f t="shared" si="69"/>
        <v>8591.7318665109924</v>
      </c>
      <c r="AQ27" s="63">
        <f t="shared" si="69"/>
        <v>8866.6672862393443</v>
      </c>
      <c r="AR27" s="63">
        <f t="shared" si="69"/>
        <v>9150.4006393990039</v>
      </c>
      <c r="AS27" s="63">
        <f t="shared" si="69"/>
        <v>9443.2134598597731</v>
      </c>
      <c r="AT27" s="63">
        <f t="shared" si="69"/>
        <v>9745.3962905752869</v>
      </c>
      <c r="AU27" s="63">
        <f t="shared" si="69"/>
        <v>10057.248971873696</v>
      </c>
      <c r="AV27" s="63">
        <f t="shared" si="69"/>
        <v>10379.080938973655</v>
      </c>
      <c r="AW27" s="63">
        <f t="shared" si="66"/>
        <v>10711.211529020813</v>
      </c>
      <c r="AX27" s="63">
        <f t="shared" si="66"/>
        <v>11053.97029794948</v>
      </c>
      <c r="AY27" s="63">
        <f t="shared" si="66"/>
        <v>11407.697347483863</v>
      </c>
      <c r="AZ27" s="63">
        <f t="shared" si="66"/>
        <v>11772.743662603347</v>
      </c>
      <c r="BA27" s="63">
        <f t="shared" si="66"/>
        <v>12149.471459806655</v>
      </c>
      <c r="BB27" s="63">
        <f t="shared" si="66"/>
        <v>12538.254546520468</v>
      </c>
      <c r="BC27" s="63">
        <f t="shared" si="66"/>
        <v>12939.478692009123</v>
      </c>
      <c r="BD27" s="63">
        <f t="shared" si="66"/>
        <v>13353.542010153415</v>
      </c>
      <c r="BE27" s="63">
        <f t="shared" si="66"/>
        <v>13780.855354478324</v>
      </c>
      <c r="BF27" s="63">
        <f t="shared" si="66"/>
        <v>14221.842725821631</v>
      </c>
      <c r="BG27" s="63">
        <f t="shared" si="66"/>
        <v>14676.941693047924</v>
      </c>
      <c r="BH27" s="63">
        <f t="shared" si="66"/>
        <v>15146.603827225457</v>
      </c>
      <c r="BI27" s="63">
        <f t="shared" si="66"/>
        <v>15631.295149696673</v>
      </c>
      <c r="BJ27" s="63">
        <f t="shared" si="66"/>
        <v>16131.496594486967</v>
      </c>
      <c r="BK27" s="63">
        <f t="shared" si="66"/>
        <v>16647.704485510552</v>
      </c>
      <c r="BL27" s="63">
        <f t="shared" si="66"/>
        <v>17180.431029046889</v>
      </c>
      <c r="BM27" s="63">
        <f t="shared" si="67"/>
        <v>17730.204821976389</v>
      </c>
      <c r="BN27" s="63">
        <f t="shared" si="67"/>
        <v>18297.571376279633</v>
      </c>
      <c r="BO27" s="63">
        <f t="shared" si="67"/>
        <v>18883.093660320581</v>
      </c>
      <c r="BP27" s="63">
        <f t="shared" si="67"/>
        <v>19487.35265745084</v>
      </c>
      <c r="BQ27" s="63">
        <f t="shared" si="67"/>
        <v>20110.947942489267</v>
      </c>
      <c r="BR27" s="63">
        <f t="shared" si="67"/>
        <v>20754.498276648923</v>
      </c>
      <c r="BS27" s="63">
        <f t="shared" si="67"/>
        <v>21418.64222150169</v>
      </c>
      <c r="BT27" s="63">
        <f t="shared" si="67"/>
        <v>22104.038772589745</v>
      </c>
      <c r="BU27" s="63">
        <f t="shared" si="67"/>
        <v>22811.368013312618</v>
      </c>
      <c r="BV27" s="63">
        <f t="shared" si="67"/>
        <v>23541.331789738622</v>
      </c>
      <c r="BW27" s="63">
        <f t="shared" si="67"/>
        <v>24294.654407010257</v>
      </c>
      <c r="BX27" s="63">
        <f t="shared" si="67"/>
        <v>25072.083348034586</v>
      </c>
      <c r="BY27" s="63">
        <f t="shared" si="67"/>
        <v>25874.390015171695</v>
      </c>
      <c r="BZ27" s="63">
        <f t="shared" si="67"/>
        <v>26702.370495657189</v>
      </c>
      <c r="CA27" s="63">
        <f t="shared" si="67"/>
        <v>27556.846351518219</v>
      </c>
      <c r="CB27" s="63">
        <f t="shared" si="67"/>
        <v>28438.665434766805</v>
      </c>
      <c r="CC27" s="63">
        <f t="shared" si="67"/>
        <v>29348.702728679342</v>
      </c>
      <c r="CD27" s="63">
        <f t="shared" si="67"/>
        <v>30287.86121599708</v>
      </c>
      <c r="CE27" s="63">
        <f t="shared" si="67"/>
        <v>31257.072774908986</v>
      </c>
      <c r="CF27" s="63">
        <f t="shared" si="67"/>
        <v>32257.299103706075</v>
      </c>
      <c r="CG27" s="63">
        <f t="shared" si="67"/>
        <v>33289.532675024668</v>
      </c>
      <c r="CH27" s="63">
        <f t="shared" si="67"/>
        <v>34354.797720625458</v>
      </c>
      <c r="CI27" s="63">
        <f t="shared" si="67"/>
        <v>35454.151247685477</v>
      </c>
      <c r="CJ27" s="63">
        <f t="shared" si="67"/>
        <v>36588.684087611415</v>
      </c>
      <c r="CK27" s="63">
        <f t="shared" si="67"/>
        <v>37759.521978414981</v>
      </c>
      <c r="CL27" s="63">
        <f t="shared" si="67"/>
        <v>38967.826681724262</v>
      </c>
      <c r="CM27" s="63">
        <f t="shared" si="67"/>
        <v>40214.79713553944</v>
      </c>
      <c r="CN27" s="63">
        <f t="shared" si="67"/>
        <v>41501.670643876707</v>
      </c>
      <c r="CO27" s="63">
        <f t="shared" si="67"/>
        <v>42829.72410448076</v>
      </c>
      <c r="CP27" s="63">
        <f t="shared" si="67"/>
        <v>44200.275275824148</v>
      </c>
      <c r="CQ27" s="63">
        <f t="shared" si="67"/>
        <v>45614.684084650522</v>
      </c>
      <c r="CR27" s="63">
        <f t="shared" si="67"/>
        <v>47074.353975359343</v>
      </c>
      <c r="CS27" s="63">
        <f t="shared" si="67"/>
        <v>48580.733302570843</v>
      </c>
      <c r="CT27" s="63">
        <f t="shared" si="67"/>
        <v>50135.316768253113</v>
      </c>
      <c r="CU27" s="63">
        <f t="shared" si="67"/>
        <v>51739.646904837216</v>
      </c>
      <c r="CV27" s="63">
        <f t="shared" si="67"/>
        <v>53395.315605792006</v>
      </c>
      <c r="CW27" s="63">
        <f t="shared" si="67"/>
        <v>55103.965705177354</v>
      </c>
      <c r="CX27" s="63">
        <f t="shared" si="67"/>
        <v>56867.292607743031</v>
      </c>
      <c r="CY27" s="63">
        <f t="shared" si="67"/>
        <v>58687.045971190812</v>
      </c>
      <c r="CZ27" s="63">
        <f t="shared" si="67"/>
        <v>60565.031442268919</v>
      </c>
      <c r="DA27" s="63">
        <f t="shared" si="67"/>
        <v>62503.112448421525</v>
      </c>
      <c r="DB27" s="63">
        <f t="shared" si="67"/>
        <v>64503.212046771019</v>
      </c>
      <c r="DC27" s="63">
        <f t="shared" si="67"/>
        <v>66567.314832267701</v>
      </c>
      <c r="DD27" s="63">
        <f t="shared" si="67"/>
        <v>68697.468906900263</v>
      </c>
      <c r="DE27" s="63">
        <f t="shared" si="67"/>
        <v>70895.78791192107</v>
      </c>
      <c r="DF27" s="63">
        <f t="shared" si="67"/>
        <v>73164.453125102547</v>
      </c>
      <c r="DG27" s="63">
        <f t="shared" si="67"/>
        <v>75505.715625105833</v>
      </c>
      <c r="DH27" s="63">
        <f t="shared" si="67"/>
        <v>77921.898525109224</v>
      </c>
      <c r="DI27" s="63">
        <f t="shared" si="67"/>
        <v>80415.399277912715</v>
      </c>
      <c r="DJ27" s="63">
        <f t="shared" si="67"/>
        <v>82988.692054805928</v>
      </c>
    </row>
    <row r="28" spans="1:115" x14ac:dyDescent="0.2">
      <c r="A28" s="9" t="s">
        <v>58</v>
      </c>
      <c r="B28" s="7" t="str">
        <f t="shared" ref="B28:AF28" si="70">B5</f>
        <v>Automotive</v>
      </c>
      <c r="C28" s="14" t="str">
        <f t="shared" si="70"/>
        <v>t/a</v>
      </c>
      <c r="D28" s="63">
        <f t="shared" si="70"/>
        <v>1029.8500285784828</v>
      </c>
      <c r="E28" s="63">
        <f t="shared" si="70"/>
        <v>1042.7414719715844</v>
      </c>
      <c r="F28" s="63">
        <f t="shared" si="70"/>
        <v>1058.7390394676181</v>
      </c>
      <c r="G28" s="63">
        <f t="shared" si="70"/>
        <v>1077.8681364381141</v>
      </c>
      <c r="H28" s="63">
        <f t="shared" si="70"/>
        <v>1094.2191902551142</v>
      </c>
      <c r="I28" s="63">
        <f t="shared" si="70"/>
        <v>1171.2012261832579</v>
      </c>
      <c r="J28" s="63">
        <f t="shared" si="70"/>
        <v>1242.706995133163</v>
      </c>
      <c r="K28" s="63">
        <f t="shared" si="70"/>
        <v>1367.5608051619467</v>
      </c>
      <c r="L28" s="63">
        <f t="shared" si="70"/>
        <v>1393.8647598753676</v>
      </c>
      <c r="M28" s="63">
        <f t="shared" si="70"/>
        <v>1535.2514483196303</v>
      </c>
      <c r="N28" s="63">
        <f t="shared" si="70"/>
        <v>1565.90340078143</v>
      </c>
      <c r="O28" s="63">
        <f t="shared" si="70"/>
        <v>1689.046163014008</v>
      </c>
      <c r="P28" s="63">
        <f t="shared" si="70"/>
        <v>1845.1955592352533</v>
      </c>
      <c r="Q28" s="63">
        <f t="shared" si="70"/>
        <v>1770.135223752146</v>
      </c>
      <c r="R28" s="63">
        <f t="shared" si="70"/>
        <v>1895.8868139069027</v>
      </c>
      <c r="S28" s="63">
        <f t="shared" si="70"/>
        <v>1898.0849369517412</v>
      </c>
      <c r="T28" s="63">
        <f t="shared" si="70"/>
        <v>2046.545075785715</v>
      </c>
      <c r="U28" s="63">
        <f t="shared" si="70"/>
        <v>2152.5671731120356</v>
      </c>
      <c r="V28" s="63">
        <f t="shared" si="70"/>
        <v>2249.1268892807357</v>
      </c>
      <c r="W28" s="63">
        <f t="shared" si="70"/>
        <v>2350.1965696344337</v>
      </c>
      <c r="X28" s="63">
        <f t="shared" si="70"/>
        <v>2532.4826207384044</v>
      </c>
      <c r="Y28" s="63">
        <f t="shared" si="70"/>
        <v>2586.440278691588</v>
      </c>
      <c r="Z28" s="63">
        <f t="shared" si="70"/>
        <v>2808.3870965764804</v>
      </c>
      <c r="AA28" s="63">
        <f t="shared" si="70"/>
        <v>2859.0111115099867</v>
      </c>
      <c r="AB28" s="63">
        <f t="shared" si="70"/>
        <v>2925.826923850997</v>
      </c>
      <c r="AC28" s="63">
        <f t="shared" si="70"/>
        <v>2696.5227506044384</v>
      </c>
      <c r="AD28" s="63">
        <f t="shared" si="70"/>
        <v>2748.4880737737781</v>
      </c>
      <c r="AE28" s="63">
        <f t="shared" si="70"/>
        <v>2859.2552221161623</v>
      </c>
      <c r="AF28" s="63">
        <f t="shared" si="70"/>
        <v>2862.6878244405111</v>
      </c>
      <c r="AG28" s="63">
        <f t="shared" si="69"/>
        <v>2875.9472843445046</v>
      </c>
      <c r="AH28" s="63">
        <f t="shared" si="66"/>
        <v>2967.9775974435288</v>
      </c>
      <c r="AI28" s="63">
        <f t="shared" si="66"/>
        <v>3062.9528805617219</v>
      </c>
      <c r="AJ28" s="63">
        <f t="shared" si="66"/>
        <v>3160.9673727396971</v>
      </c>
      <c r="AK28" s="63">
        <f t="shared" si="66"/>
        <v>3262.1183286673677</v>
      </c>
      <c r="AL28" s="63">
        <f t="shared" si="66"/>
        <v>3366.5061151847235</v>
      </c>
      <c r="AM28" s="63">
        <f t="shared" si="66"/>
        <v>3474.2343108706345</v>
      </c>
      <c r="AN28" s="63">
        <f t="shared" si="66"/>
        <v>3585.4098088184951</v>
      </c>
      <c r="AO28" s="63">
        <f t="shared" si="66"/>
        <v>3700.142922700687</v>
      </c>
      <c r="AP28" s="63">
        <f t="shared" si="66"/>
        <v>3818.5474962271091</v>
      </c>
      <c r="AQ28" s="63">
        <f t="shared" si="66"/>
        <v>3940.7410161063767</v>
      </c>
      <c r="AR28" s="63">
        <f t="shared" si="66"/>
        <v>4066.8447286217811</v>
      </c>
      <c r="AS28" s="63">
        <f t="shared" si="66"/>
        <v>4196.9837599376779</v>
      </c>
      <c r="AT28" s="63">
        <f t="shared" si="66"/>
        <v>4331.2872402556841</v>
      </c>
      <c r="AU28" s="63">
        <f t="shared" si="66"/>
        <v>4469.8884319438657</v>
      </c>
      <c r="AV28" s="63">
        <f t="shared" si="66"/>
        <v>4612.9248617660696</v>
      </c>
      <c r="AW28" s="63">
        <f t="shared" si="66"/>
        <v>4760.5384573425836</v>
      </c>
      <c r="AX28" s="63">
        <f t="shared" si="66"/>
        <v>4912.8756879775465</v>
      </c>
      <c r="AY28" s="63">
        <f t="shared" si="66"/>
        <v>5070.0877099928284</v>
      </c>
      <c r="AZ28" s="63">
        <f t="shared" si="66"/>
        <v>5232.3305167125991</v>
      </c>
      <c r="BA28" s="63">
        <f t="shared" si="66"/>
        <v>5399.7650932474025</v>
      </c>
      <c r="BB28" s="63">
        <f t="shared" si="66"/>
        <v>5572.5575762313192</v>
      </c>
      <c r="BC28" s="63">
        <f t="shared" si="66"/>
        <v>5750.8794186707219</v>
      </c>
      <c r="BD28" s="63">
        <f t="shared" si="66"/>
        <v>5934.9075600681854</v>
      </c>
      <c r="BE28" s="63">
        <f t="shared" si="66"/>
        <v>6124.8246019903672</v>
      </c>
      <c r="BF28" s="63">
        <f t="shared" si="66"/>
        <v>6320.8189892540595</v>
      </c>
      <c r="BG28" s="63">
        <f t="shared" si="66"/>
        <v>6523.0851969101896</v>
      </c>
      <c r="BH28" s="63">
        <f t="shared" si="66"/>
        <v>6731.8239232113156</v>
      </c>
      <c r="BI28" s="63">
        <f t="shared" si="66"/>
        <v>6947.2422887540779</v>
      </c>
      <c r="BJ28" s="63">
        <f t="shared" si="66"/>
        <v>7169.554041994209</v>
      </c>
      <c r="BK28" s="63">
        <f t="shared" si="66"/>
        <v>7398.979771338024</v>
      </c>
      <c r="BL28" s="63">
        <f t="shared" si="66"/>
        <v>7635.7471240208406</v>
      </c>
      <c r="BM28" s="63">
        <f t="shared" si="67"/>
        <v>7880.0910319895074</v>
      </c>
      <c r="BN28" s="63">
        <f t="shared" si="67"/>
        <v>8132.2539450131717</v>
      </c>
      <c r="BO28" s="63">
        <f t="shared" si="67"/>
        <v>8392.4860712535938</v>
      </c>
      <c r="BP28" s="63">
        <f t="shared" si="67"/>
        <v>8661.0456255337085</v>
      </c>
      <c r="BQ28" s="63">
        <f t="shared" si="67"/>
        <v>8938.1990855507865</v>
      </c>
      <c r="BR28" s="63">
        <f t="shared" si="67"/>
        <v>9224.2214562884128</v>
      </c>
      <c r="BS28" s="63">
        <f t="shared" si="67"/>
        <v>9519.3965428896427</v>
      </c>
      <c r="BT28" s="63">
        <f t="shared" si="67"/>
        <v>9824.0172322621111</v>
      </c>
      <c r="BU28" s="63">
        <f t="shared" si="67"/>
        <v>10138.385783694499</v>
      </c>
      <c r="BV28" s="63">
        <f t="shared" si="67"/>
        <v>10462.814128772723</v>
      </c>
      <c r="BW28" s="63">
        <f t="shared" si="67"/>
        <v>10797.62418089345</v>
      </c>
      <c r="BX28" s="63">
        <f t="shared" si="67"/>
        <v>11143.148154682041</v>
      </c>
      <c r="BY28" s="63">
        <f t="shared" si="67"/>
        <v>11499.728895631866</v>
      </c>
      <c r="BZ28" s="63">
        <f t="shared" si="67"/>
        <v>11867.720220292087</v>
      </c>
      <c r="CA28" s="63">
        <f t="shared" si="67"/>
        <v>12247.487267341434</v>
      </c>
      <c r="CB28" s="63">
        <f t="shared" si="67"/>
        <v>12639.40685989636</v>
      </c>
      <c r="CC28" s="63">
        <f t="shared" si="67"/>
        <v>13043.867879413045</v>
      </c>
      <c r="CD28" s="63">
        <f t="shared" si="67"/>
        <v>13461.271651554262</v>
      </c>
      <c r="CE28" s="63">
        <f t="shared" si="67"/>
        <v>13892.032344403999</v>
      </c>
      <c r="CF28" s="63">
        <f t="shared" si="67"/>
        <v>14336.577379424927</v>
      </c>
      <c r="CG28" s="63">
        <f t="shared" si="67"/>
        <v>14795.347855566526</v>
      </c>
      <c r="CH28" s="63">
        <f t="shared" si="67"/>
        <v>15268.798986944656</v>
      </c>
      <c r="CI28" s="63">
        <f t="shared" si="67"/>
        <v>15757.400554526885</v>
      </c>
      <c r="CJ28" s="63">
        <f t="shared" si="67"/>
        <v>16261.637372271745</v>
      </c>
      <c r="CK28" s="63">
        <f t="shared" si="67"/>
        <v>16782.009768184442</v>
      </c>
      <c r="CL28" s="63">
        <f t="shared" si="67"/>
        <v>17319.034080766345</v>
      </c>
      <c r="CM28" s="63">
        <f t="shared" si="67"/>
        <v>17873.24317135087</v>
      </c>
      <c r="CN28" s="63">
        <f t="shared" si="67"/>
        <v>18445.186952834098</v>
      </c>
      <c r="CO28" s="63">
        <f t="shared" si="67"/>
        <v>19035.432935324789</v>
      </c>
      <c r="CP28" s="63">
        <f t="shared" si="67"/>
        <v>19644.566789255183</v>
      </c>
      <c r="CQ28" s="63">
        <f t="shared" si="67"/>
        <v>20273.19292651135</v>
      </c>
      <c r="CR28" s="63">
        <f t="shared" si="67"/>
        <v>20921.935100159713</v>
      </c>
      <c r="CS28" s="63">
        <f t="shared" si="67"/>
        <v>21591.437023364826</v>
      </c>
      <c r="CT28" s="63">
        <f t="shared" si="67"/>
        <v>22282.363008112501</v>
      </c>
      <c r="CU28" s="63">
        <f t="shared" si="67"/>
        <v>22995.398624372101</v>
      </c>
      <c r="CV28" s="63">
        <f t="shared" si="67"/>
        <v>23731.251380352009</v>
      </c>
      <c r="CW28" s="63">
        <f t="shared" si="67"/>
        <v>24490.651424523272</v>
      </c>
      <c r="CX28" s="63">
        <f t="shared" si="67"/>
        <v>25274.352270108018</v>
      </c>
      <c r="CY28" s="63">
        <f t="shared" si="67"/>
        <v>26083.131542751475</v>
      </c>
      <c r="CZ28" s="63">
        <f t="shared" si="67"/>
        <v>26917.791752119523</v>
      </c>
      <c r="DA28" s="63">
        <f t="shared" si="67"/>
        <v>27779.161088187349</v>
      </c>
      <c r="DB28" s="63">
        <f t="shared" si="67"/>
        <v>28668.094243009346</v>
      </c>
      <c r="DC28" s="63">
        <f t="shared" si="67"/>
        <v>29585.473258785645</v>
      </c>
      <c r="DD28" s="63">
        <f t="shared" si="67"/>
        <v>30532.208403066787</v>
      </c>
      <c r="DE28" s="63">
        <f t="shared" si="67"/>
        <v>31509.239071964923</v>
      </c>
      <c r="DF28" s="63">
        <f t="shared" si="67"/>
        <v>32517.534722267803</v>
      </c>
      <c r="DG28" s="63">
        <f t="shared" si="67"/>
        <v>33558.095833380372</v>
      </c>
      <c r="DH28" s="63">
        <f t="shared" si="67"/>
        <v>34631.954900048542</v>
      </c>
      <c r="DI28" s="63">
        <f t="shared" si="67"/>
        <v>35740.177456850099</v>
      </c>
      <c r="DJ28" s="63">
        <f t="shared" si="67"/>
        <v>36883.863135469306</v>
      </c>
    </row>
    <row r="29" spans="1:115" x14ac:dyDescent="0.2">
      <c r="A29" s="9" t="s">
        <v>58</v>
      </c>
      <c r="B29" s="7" t="str">
        <f t="shared" ref="B29:AF29" si="71">B6</f>
        <v>Other Transport eq.</v>
      </c>
      <c r="C29" s="14" t="str">
        <f t="shared" si="71"/>
        <v>t/a</v>
      </c>
      <c r="D29" s="63">
        <f t="shared" si="71"/>
        <v>901.11877500617254</v>
      </c>
      <c r="E29" s="63">
        <f t="shared" si="71"/>
        <v>912.39878797513643</v>
      </c>
      <c r="F29" s="63">
        <f t="shared" si="71"/>
        <v>926.39665953416591</v>
      </c>
      <c r="G29" s="63">
        <f t="shared" si="71"/>
        <v>943.13461938335001</v>
      </c>
      <c r="H29" s="63">
        <f t="shared" si="71"/>
        <v>957.44179147322495</v>
      </c>
      <c r="I29" s="63">
        <f t="shared" si="71"/>
        <v>1024.8010729103507</v>
      </c>
      <c r="J29" s="63">
        <f t="shared" si="71"/>
        <v>1087.3686207415176</v>
      </c>
      <c r="K29" s="63">
        <f t="shared" si="71"/>
        <v>1196.6157045167033</v>
      </c>
      <c r="L29" s="63">
        <f t="shared" si="71"/>
        <v>1219.6316648909467</v>
      </c>
      <c r="M29" s="63">
        <f t="shared" si="71"/>
        <v>1343.3450172796765</v>
      </c>
      <c r="N29" s="63">
        <f t="shared" si="71"/>
        <v>1370.1654756837513</v>
      </c>
      <c r="O29" s="63">
        <f t="shared" si="71"/>
        <v>1477.9153926372571</v>
      </c>
      <c r="P29" s="63">
        <f t="shared" si="71"/>
        <v>1614.5461143308469</v>
      </c>
      <c r="Q29" s="63">
        <f t="shared" si="71"/>
        <v>1548.8683207831277</v>
      </c>
      <c r="R29" s="63">
        <f t="shared" si="71"/>
        <v>1658.90096216854</v>
      </c>
      <c r="S29" s="63">
        <f t="shared" si="71"/>
        <v>1660.8243198327737</v>
      </c>
      <c r="T29" s="63">
        <f t="shared" si="71"/>
        <v>1790.7269413125009</v>
      </c>
      <c r="U29" s="63">
        <f t="shared" si="71"/>
        <v>1883.4962764730312</v>
      </c>
      <c r="V29" s="63">
        <f t="shared" si="71"/>
        <v>1967.9860281206438</v>
      </c>
      <c r="W29" s="63">
        <f t="shared" si="71"/>
        <v>2056.4219984301299</v>
      </c>
      <c r="X29" s="63">
        <f t="shared" si="71"/>
        <v>2215.922293146104</v>
      </c>
      <c r="Y29" s="63">
        <f t="shared" si="71"/>
        <v>2263.1352438551398</v>
      </c>
      <c r="Z29" s="63">
        <f t="shared" si="71"/>
        <v>2457.3387095044209</v>
      </c>
      <c r="AA29" s="63">
        <f t="shared" si="71"/>
        <v>2501.6347225712389</v>
      </c>
      <c r="AB29" s="63">
        <f t="shared" si="71"/>
        <v>2560.0985583696229</v>
      </c>
      <c r="AC29" s="63">
        <f t="shared" si="71"/>
        <v>2359.457406778884</v>
      </c>
      <c r="AD29" s="63">
        <f t="shared" si="71"/>
        <v>2404.927064552056</v>
      </c>
      <c r="AE29" s="63">
        <f t="shared" si="71"/>
        <v>2501.8483193516422</v>
      </c>
      <c r="AF29" s="63">
        <f t="shared" si="71"/>
        <v>2504.8518463854475</v>
      </c>
      <c r="AG29" s="63">
        <f t="shared" si="69"/>
        <v>2516.4538738014417</v>
      </c>
      <c r="AH29" s="63">
        <f t="shared" si="66"/>
        <v>2596.9803977630877</v>
      </c>
      <c r="AI29" s="63">
        <f t="shared" si="66"/>
        <v>2680.0837704915066</v>
      </c>
      <c r="AJ29" s="63">
        <f t="shared" si="66"/>
        <v>2765.8464511472348</v>
      </c>
      <c r="AK29" s="63">
        <f t="shared" si="66"/>
        <v>2854.3535375839465</v>
      </c>
      <c r="AL29" s="63">
        <f t="shared" si="66"/>
        <v>2945.6928507866328</v>
      </c>
      <c r="AM29" s="63">
        <f t="shared" si="66"/>
        <v>3039.9550220118053</v>
      </c>
      <c r="AN29" s="63">
        <f t="shared" si="66"/>
        <v>3137.2335827161833</v>
      </c>
      <c r="AO29" s="63">
        <f t="shared" si="66"/>
        <v>3237.6250573631014</v>
      </c>
      <c r="AP29" s="63">
        <f t="shared" si="66"/>
        <v>3341.2290591987207</v>
      </c>
      <c r="AQ29" s="63">
        <f t="shared" si="66"/>
        <v>3448.1483890930799</v>
      </c>
      <c r="AR29" s="63">
        <f t="shared" si="66"/>
        <v>3558.4891375440584</v>
      </c>
      <c r="AS29" s="63">
        <f t="shared" si="66"/>
        <v>3672.3607899454682</v>
      </c>
      <c r="AT29" s="63">
        <f t="shared" si="66"/>
        <v>3789.8763352237233</v>
      </c>
      <c r="AU29" s="63">
        <f t="shared" si="66"/>
        <v>3911.1523779508825</v>
      </c>
      <c r="AV29" s="63">
        <f t="shared" si="66"/>
        <v>4036.3092540453108</v>
      </c>
      <c r="AW29" s="63">
        <f t="shared" si="66"/>
        <v>4165.4711501747606</v>
      </c>
      <c r="AX29" s="63">
        <f t="shared" si="66"/>
        <v>4298.7662269803532</v>
      </c>
      <c r="AY29" s="63">
        <f t="shared" si="66"/>
        <v>4436.3267462437243</v>
      </c>
      <c r="AZ29" s="63">
        <f t="shared" si="66"/>
        <v>4578.2892021235239</v>
      </c>
      <c r="BA29" s="63">
        <f t="shared" si="66"/>
        <v>4724.7944565914768</v>
      </c>
      <c r="BB29" s="63">
        <f t="shared" si="66"/>
        <v>4875.9878792024037</v>
      </c>
      <c r="BC29" s="63">
        <f t="shared" si="66"/>
        <v>5032.0194913368805</v>
      </c>
      <c r="BD29" s="63">
        <f t="shared" si="66"/>
        <v>5193.0441150596607</v>
      </c>
      <c r="BE29" s="63">
        <f t="shared" si="66"/>
        <v>5359.2215267415704</v>
      </c>
      <c r="BF29" s="63">
        <f t="shared" si="66"/>
        <v>5530.7166155973009</v>
      </c>
      <c r="BG29" s="63">
        <f t="shared" si="66"/>
        <v>5707.6995472964145</v>
      </c>
      <c r="BH29" s="63">
        <f t="shared" si="66"/>
        <v>5890.3459328098998</v>
      </c>
      <c r="BI29" s="63">
        <f t="shared" si="66"/>
        <v>6078.8370026598168</v>
      </c>
      <c r="BJ29" s="63">
        <f t="shared" si="66"/>
        <v>6273.3597867449307</v>
      </c>
      <c r="BK29" s="63">
        <f t="shared" si="66"/>
        <v>6474.107299920769</v>
      </c>
      <c r="BL29" s="63">
        <f t="shared" si="66"/>
        <v>6681.2787335182338</v>
      </c>
      <c r="BM29" s="63">
        <f t="shared" si="67"/>
        <v>6895.0796529908175</v>
      </c>
      <c r="BN29" s="63">
        <f t="shared" si="67"/>
        <v>7115.7222018865241</v>
      </c>
      <c r="BO29" s="63">
        <f t="shared" si="67"/>
        <v>7343.4253123468934</v>
      </c>
      <c r="BP29" s="63">
        <f t="shared" si="67"/>
        <v>7578.4149223419945</v>
      </c>
      <c r="BQ29" s="63">
        <f t="shared" si="67"/>
        <v>7820.9241998569387</v>
      </c>
      <c r="BR29" s="63">
        <f t="shared" si="67"/>
        <v>8071.1937742523605</v>
      </c>
      <c r="BS29" s="63">
        <f t="shared" si="67"/>
        <v>8329.4719750284366</v>
      </c>
      <c r="BT29" s="63">
        <f t="shared" si="67"/>
        <v>8596.0150782293476</v>
      </c>
      <c r="BU29" s="63">
        <f t="shared" si="67"/>
        <v>8871.0875607326871</v>
      </c>
      <c r="BV29" s="63">
        <f t="shared" si="67"/>
        <v>9154.9623626761331</v>
      </c>
      <c r="BW29" s="63">
        <f t="shared" si="67"/>
        <v>9447.9211582817697</v>
      </c>
      <c r="BX29" s="63">
        <f t="shared" si="67"/>
        <v>9750.254635346786</v>
      </c>
      <c r="BY29" s="63">
        <f t="shared" si="67"/>
        <v>10062.262783677883</v>
      </c>
      <c r="BZ29" s="63">
        <f t="shared" si="67"/>
        <v>10384.255192755576</v>
      </c>
      <c r="CA29" s="63">
        <f t="shared" si="67"/>
        <v>10716.551358923754</v>
      </c>
      <c r="CB29" s="63">
        <f t="shared" si="67"/>
        <v>11059.481002409315</v>
      </c>
      <c r="CC29" s="63">
        <f t="shared" si="67"/>
        <v>11413.384394486413</v>
      </c>
      <c r="CD29" s="63">
        <f t="shared" si="67"/>
        <v>11778.612695109978</v>
      </c>
      <c r="CE29" s="63">
        <f t="shared" si="67"/>
        <v>12155.528301353497</v>
      </c>
      <c r="CF29" s="63">
        <f t="shared" si="67"/>
        <v>12544.50520699681</v>
      </c>
      <c r="CG29" s="63">
        <f t="shared" si="67"/>
        <v>12945.929373620707</v>
      </c>
      <c r="CH29" s="63">
        <f t="shared" si="67"/>
        <v>13360.199113576571</v>
      </c>
      <c r="CI29" s="63">
        <f t="shared" si="67"/>
        <v>13787.725485211022</v>
      </c>
      <c r="CJ29" s="63">
        <f t="shared" si="67"/>
        <v>14228.932700737774</v>
      </c>
      <c r="CK29" s="63">
        <f t="shared" si="67"/>
        <v>14684.258547161384</v>
      </c>
      <c r="CL29" s="63">
        <f t="shared" si="67"/>
        <v>15154.154820670548</v>
      </c>
      <c r="CM29" s="63">
        <f t="shared" si="67"/>
        <v>15639.087774932006</v>
      </c>
      <c r="CN29" s="63">
        <f t="shared" si="67"/>
        <v>16139.538583729831</v>
      </c>
      <c r="CO29" s="63">
        <f t="shared" si="67"/>
        <v>16656.003818409186</v>
      </c>
      <c r="CP29" s="63">
        <f t="shared" si="67"/>
        <v>17188.995940598281</v>
      </c>
      <c r="CQ29" s="63">
        <f t="shared" si="67"/>
        <v>17739.043810697425</v>
      </c>
      <c r="CR29" s="63">
        <f t="shared" si="67"/>
        <v>18306.693212639744</v>
      </c>
      <c r="CS29" s="63">
        <f t="shared" si="67"/>
        <v>18892.507395444216</v>
      </c>
      <c r="CT29" s="63">
        <f t="shared" si="67"/>
        <v>19497.067632098431</v>
      </c>
      <c r="CU29" s="63">
        <f t="shared" si="67"/>
        <v>20120.973796325583</v>
      </c>
      <c r="CV29" s="63">
        <f t="shared" si="67"/>
        <v>20764.844957808004</v>
      </c>
      <c r="CW29" s="63">
        <f t="shared" si="67"/>
        <v>21429.31999645786</v>
      </c>
      <c r="CX29" s="63">
        <f t="shared" si="67"/>
        <v>22115.058236344514</v>
      </c>
      <c r="CY29" s="63">
        <f t="shared" si="67"/>
        <v>22822.74009990754</v>
      </c>
      <c r="CZ29" s="63">
        <f t="shared" si="67"/>
        <v>23553.067783104583</v>
      </c>
      <c r="DA29" s="63">
        <f t="shared" si="67"/>
        <v>24306.765952163929</v>
      </c>
      <c r="DB29" s="63">
        <f t="shared" si="67"/>
        <v>25084.582462633174</v>
      </c>
      <c r="DC29" s="63">
        <f t="shared" si="67"/>
        <v>25887.289101437436</v>
      </c>
      <c r="DD29" s="63">
        <f t="shared" si="67"/>
        <v>26715.682352683434</v>
      </c>
      <c r="DE29" s="63">
        <f t="shared" si="67"/>
        <v>27570.584187969303</v>
      </c>
      <c r="DF29" s="63">
        <f t="shared" si="67"/>
        <v>28452.842881984321</v>
      </c>
      <c r="DG29" s="63">
        <f t="shared" si="67"/>
        <v>29363.33385420782</v>
      </c>
      <c r="DH29" s="63">
        <f t="shared" si="67"/>
        <v>30302.960537542473</v>
      </c>
      <c r="DI29" s="63">
        <f t="shared" si="67"/>
        <v>31272.655274743833</v>
      </c>
      <c r="DJ29" s="63">
        <f t="shared" si="67"/>
        <v>32273.380243535637</v>
      </c>
    </row>
    <row r="30" spans="1:115" x14ac:dyDescent="0.2">
      <c r="A30" s="9" t="s">
        <v>58</v>
      </c>
      <c r="B30" s="7" t="str">
        <f t="shared" ref="B30:AF30" si="72">B7</f>
        <v>Industrial Machinery</v>
      </c>
      <c r="C30" s="14" t="str">
        <f t="shared" si="72"/>
        <v>t/a</v>
      </c>
      <c r="D30" s="63">
        <f t="shared" si="72"/>
        <v>901.11877500617254</v>
      </c>
      <c r="E30" s="63">
        <f t="shared" si="72"/>
        <v>912.39878797513643</v>
      </c>
      <c r="F30" s="63">
        <f t="shared" si="72"/>
        <v>926.39665953416591</v>
      </c>
      <c r="G30" s="63">
        <f t="shared" si="72"/>
        <v>943.13461938335001</v>
      </c>
      <c r="H30" s="63">
        <f t="shared" si="72"/>
        <v>957.44179147322495</v>
      </c>
      <c r="I30" s="63">
        <f t="shared" si="72"/>
        <v>1024.8010729103507</v>
      </c>
      <c r="J30" s="63">
        <f t="shared" si="72"/>
        <v>1087.3686207415176</v>
      </c>
      <c r="K30" s="63">
        <f t="shared" si="72"/>
        <v>1196.6157045167033</v>
      </c>
      <c r="L30" s="63">
        <f t="shared" si="72"/>
        <v>1219.6316648909467</v>
      </c>
      <c r="M30" s="63">
        <f t="shared" si="72"/>
        <v>1343.3450172796765</v>
      </c>
      <c r="N30" s="63">
        <f t="shared" si="72"/>
        <v>1370.1654756837513</v>
      </c>
      <c r="O30" s="63">
        <f t="shared" si="72"/>
        <v>1477.9153926372571</v>
      </c>
      <c r="P30" s="63">
        <f t="shared" si="72"/>
        <v>1614.5461143308469</v>
      </c>
      <c r="Q30" s="63">
        <f t="shared" si="72"/>
        <v>1548.8683207831277</v>
      </c>
      <c r="R30" s="63">
        <f t="shared" si="72"/>
        <v>1658.90096216854</v>
      </c>
      <c r="S30" s="63">
        <f t="shared" si="72"/>
        <v>1660.8243198327737</v>
      </c>
      <c r="T30" s="63">
        <f t="shared" si="72"/>
        <v>1790.7269413125009</v>
      </c>
      <c r="U30" s="63">
        <f t="shared" si="72"/>
        <v>1883.4962764730312</v>
      </c>
      <c r="V30" s="63">
        <f t="shared" si="72"/>
        <v>1967.9860281206438</v>
      </c>
      <c r="W30" s="63">
        <f t="shared" si="72"/>
        <v>2056.4219984301299</v>
      </c>
      <c r="X30" s="63">
        <f t="shared" si="72"/>
        <v>2215.922293146104</v>
      </c>
      <c r="Y30" s="63">
        <f t="shared" si="72"/>
        <v>2263.1352438551398</v>
      </c>
      <c r="Z30" s="63">
        <f t="shared" si="72"/>
        <v>2457.3387095044209</v>
      </c>
      <c r="AA30" s="63">
        <f t="shared" si="72"/>
        <v>2501.6347225712389</v>
      </c>
      <c r="AB30" s="63">
        <f t="shared" si="72"/>
        <v>2560.0985583696229</v>
      </c>
      <c r="AC30" s="63">
        <f t="shared" si="72"/>
        <v>2359.457406778884</v>
      </c>
      <c r="AD30" s="63">
        <f t="shared" si="72"/>
        <v>2404.927064552056</v>
      </c>
      <c r="AE30" s="63">
        <f t="shared" si="72"/>
        <v>2501.8483193516422</v>
      </c>
      <c r="AF30" s="63">
        <f t="shared" si="72"/>
        <v>2504.8518463854475</v>
      </c>
      <c r="AG30" s="63">
        <f t="shared" si="69"/>
        <v>2516.4538738014417</v>
      </c>
      <c r="AH30" s="63">
        <f t="shared" si="66"/>
        <v>2596.9803977630877</v>
      </c>
      <c r="AI30" s="63">
        <f t="shared" si="66"/>
        <v>2680.0837704915066</v>
      </c>
      <c r="AJ30" s="63">
        <f t="shared" si="66"/>
        <v>2765.8464511472348</v>
      </c>
      <c r="AK30" s="63">
        <f t="shared" si="66"/>
        <v>2854.3535375839465</v>
      </c>
      <c r="AL30" s="63">
        <f t="shared" si="66"/>
        <v>2945.6928507866328</v>
      </c>
      <c r="AM30" s="63">
        <f t="shared" si="66"/>
        <v>3039.9550220118053</v>
      </c>
      <c r="AN30" s="63">
        <f t="shared" si="66"/>
        <v>3137.2335827161833</v>
      </c>
      <c r="AO30" s="63">
        <f t="shared" si="66"/>
        <v>3237.6250573631014</v>
      </c>
      <c r="AP30" s="63">
        <f t="shared" si="66"/>
        <v>3341.2290591987207</v>
      </c>
      <c r="AQ30" s="63">
        <f t="shared" si="66"/>
        <v>3448.1483890930799</v>
      </c>
      <c r="AR30" s="63">
        <f t="shared" si="66"/>
        <v>3558.4891375440584</v>
      </c>
      <c r="AS30" s="63">
        <f t="shared" si="66"/>
        <v>3672.3607899454682</v>
      </c>
      <c r="AT30" s="63">
        <f t="shared" si="66"/>
        <v>3789.8763352237233</v>
      </c>
      <c r="AU30" s="63">
        <f t="shared" si="66"/>
        <v>3911.1523779508825</v>
      </c>
      <c r="AV30" s="63">
        <f t="shared" si="66"/>
        <v>4036.3092540453108</v>
      </c>
      <c r="AW30" s="63">
        <f t="shared" si="66"/>
        <v>4165.4711501747606</v>
      </c>
      <c r="AX30" s="63">
        <f t="shared" si="66"/>
        <v>4298.7662269803532</v>
      </c>
      <c r="AY30" s="63">
        <f t="shared" si="66"/>
        <v>4436.3267462437243</v>
      </c>
      <c r="AZ30" s="63">
        <f t="shared" si="66"/>
        <v>4578.2892021235239</v>
      </c>
      <c r="BA30" s="63">
        <f t="shared" si="66"/>
        <v>4724.7944565914768</v>
      </c>
      <c r="BB30" s="63">
        <f t="shared" si="66"/>
        <v>4875.9878792024037</v>
      </c>
      <c r="BC30" s="63">
        <f t="shared" si="66"/>
        <v>5032.0194913368805</v>
      </c>
      <c r="BD30" s="63">
        <f t="shared" si="66"/>
        <v>5193.0441150596607</v>
      </c>
      <c r="BE30" s="63">
        <f t="shared" si="66"/>
        <v>5359.2215267415704</v>
      </c>
      <c r="BF30" s="63">
        <f t="shared" si="66"/>
        <v>5530.7166155973009</v>
      </c>
      <c r="BG30" s="63">
        <f t="shared" si="66"/>
        <v>5707.6995472964145</v>
      </c>
      <c r="BH30" s="63">
        <f t="shared" si="66"/>
        <v>5890.3459328098998</v>
      </c>
      <c r="BI30" s="63">
        <f t="shared" si="66"/>
        <v>6078.8370026598168</v>
      </c>
      <c r="BJ30" s="63">
        <f t="shared" si="66"/>
        <v>6273.3597867449307</v>
      </c>
      <c r="BK30" s="63">
        <f t="shared" si="66"/>
        <v>6474.107299920769</v>
      </c>
      <c r="BL30" s="63">
        <f t="shared" si="66"/>
        <v>6681.2787335182338</v>
      </c>
      <c r="BM30" s="63">
        <f t="shared" si="67"/>
        <v>6895.0796529908175</v>
      </c>
      <c r="BN30" s="63">
        <f t="shared" si="67"/>
        <v>7115.7222018865241</v>
      </c>
      <c r="BO30" s="63">
        <f t="shared" si="67"/>
        <v>7343.4253123468934</v>
      </c>
      <c r="BP30" s="63">
        <f t="shared" si="67"/>
        <v>7578.4149223419945</v>
      </c>
      <c r="BQ30" s="63">
        <f t="shared" si="67"/>
        <v>7820.9241998569387</v>
      </c>
      <c r="BR30" s="63">
        <f t="shared" si="67"/>
        <v>8071.1937742523605</v>
      </c>
      <c r="BS30" s="63">
        <f t="shared" si="67"/>
        <v>8329.4719750284366</v>
      </c>
      <c r="BT30" s="63">
        <f t="shared" si="67"/>
        <v>8596.0150782293476</v>
      </c>
      <c r="BU30" s="63">
        <f t="shared" si="67"/>
        <v>8871.0875607326871</v>
      </c>
      <c r="BV30" s="63">
        <f t="shared" si="67"/>
        <v>9154.9623626761331</v>
      </c>
      <c r="BW30" s="63">
        <f t="shared" si="67"/>
        <v>9447.9211582817697</v>
      </c>
      <c r="BX30" s="63">
        <f t="shared" si="67"/>
        <v>9750.254635346786</v>
      </c>
      <c r="BY30" s="63">
        <f t="shared" si="67"/>
        <v>10062.262783677883</v>
      </c>
      <c r="BZ30" s="63">
        <f t="shared" si="67"/>
        <v>10384.255192755576</v>
      </c>
      <c r="CA30" s="63">
        <f t="shared" si="67"/>
        <v>10716.551358923754</v>
      </c>
      <c r="CB30" s="63">
        <f t="shared" si="67"/>
        <v>11059.481002409315</v>
      </c>
      <c r="CC30" s="63">
        <f t="shared" si="67"/>
        <v>11413.384394486413</v>
      </c>
      <c r="CD30" s="63">
        <f t="shared" si="67"/>
        <v>11778.612695109978</v>
      </c>
      <c r="CE30" s="63">
        <f t="shared" si="67"/>
        <v>12155.528301353497</v>
      </c>
      <c r="CF30" s="63">
        <f t="shared" si="67"/>
        <v>12544.50520699681</v>
      </c>
      <c r="CG30" s="63">
        <f t="shared" si="67"/>
        <v>12945.929373620707</v>
      </c>
      <c r="CH30" s="63">
        <f t="shared" si="67"/>
        <v>13360.199113576571</v>
      </c>
      <c r="CI30" s="63">
        <f t="shared" si="67"/>
        <v>13787.725485211022</v>
      </c>
      <c r="CJ30" s="63">
        <f t="shared" si="67"/>
        <v>14228.932700737774</v>
      </c>
      <c r="CK30" s="63">
        <f t="shared" si="67"/>
        <v>14684.258547161384</v>
      </c>
      <c r="CL30" s="63">
        <f t="shared" si="67"/>
        <v>15154.154820670548</v>
      </c>
      <c r="CM30" s="63">
        <f t="shared" si="67"/>
        <v>15639.087774932006</v>
      </c>
      <c r="CN30" s="63">
        <f t="shared" si="67"/>
        <v>16139.538583729831</v>
      </c>
      <c r="CO30" s="63">
        <f t="shared" si="67"/>
        <v>16656.003818409186</v>
      </c>
      <c r="CP30" s="63">
        <f t="shared" si="67"/>
        <v>17188.995940598281</v>
      </c>
      <c r="CQ30" s="63">
        <f t="shared" si="67"/>
        <v>17739.043810697425</v>
      </c>
      <c r="CR30" s="63">
        <f t="shared" si="67"/>
        <v>18306.693212639744</v>
      </c>
      <c r="CS30" s="63">
        <f t="shared" si="67"/>
        <v>18892.507395444216</v>
      </c>
      <c r="CT30" s="63">
        <f t="shared" si="67"/>
        <v>19497.067632098431</v>
      </c>
      <c r="CU30" s="63">
        <f t="shared" si="67"/>
        <v>20120.973796325583</v>
      </c>
      <c r="CV30" s="63">
        <f t="shared" si="67"/>
        <v>20764.844957808004</v>
      </c>
      <c r="CW30" s="63">
        <f t="shared" si="67"/>
        <v>21429.31999645786</v>
      </c>
      <c r="CX30" s="63">
        <f t="shared" si="67"/>
        <v>22115.058236344514</v>
      </c>
      <c r="CY30" s="63">
        <f t="shared" si="67"/>
        <v>22822.74009990754</v>
      </c>
      <c r="CZ30" s="63">
        <f t="shared" si="67"/>
        <v>23553.067783104583</v>
      </c>
      <c r="DA30" s="63">
        <f t="shared" si="67"/>
        <v>24306.765952163929</v>
      </c>
      <c r="DB30" s="63">
        <f t="shared" si="67"/>
        <v>25084.582462633174</v>
      </c>
      <c r="DC30" s="63">
        <f t="shared" si="67"/>
        <v>25887.289101437436</v>
      </c>
      <c r="DD30" s="63">
        <f t="shared" si="67"/>
        <v>26715.682352683434</v>
      </c>
      <c r="DE30" s="63">
        <f t="shared" si="67"/>
        <v>27570.584187969303</v>
      </c>
      <c r="DF30" s="63">
        <f t="shared" si="67"/>
        <v>28452.842881984321</v>
      </c>
      <c r="DG30" s="63">
        <f t="shared" si="67"/>
        <v>29363.33385420782</v>
      </c>
      <c r="DH30" s="63">
        <f t="shared" si="67"/>
        <v>30302.960537542473</v>
      </c>
      <c r="DI30" s="63">
        <f t="shared" si="67"/>
        <v>31272.655274743833</v>
      </c>
      <c r="DJ30" s="63">
        <f t="shared" si="67"/>
        <v>32273.380243535637</v>
      </c>
    </row>
    <row r="31" spans="1:115" x14ac:dyDescent="0.2">
      <c r="A31" s="9" t="s">
        <v>58</v>
      </c>
      <c r="B31" s="7" t="str">
        <f t="shared" ref="B31:AF31" si="73">B8</f>
        <v>Batteries</v>
      </c>
      <c r="C31" s="14" t="str">
        <f t="shared" si="73"/>
        <v>t/a</v>
      </c>
      <c r="D31" s="63">
        <f t="shared" si="73"/>
        <v>901.11877500617254</v>
      </c>
      <c r="E31" s="63">
        <f t="shared" si="73"/>
        <v>912.39878797513643</v>
      </c>
      <c r="F31" s="63">
        <f t="shared" si="73"/>
        <v>926.39665953416591</v>
      </c>
      <c r="G31" s="63">
        <f t="shared" si="73"/>
        <v>943.13461938335001</v>
      </c>
      <c r="H31" s="63">
        <f t="shared" si="73"/>
        <v>957.44179147322495</v>
      </c>
      <c r="I31" s="63">
        <f t="shared" si="73"/>
        <v>1024.8010729103507</v>
      </c>
      <c r="J31" s="63">
        <f t="shared" si="73"/>
        <v>1087.3686207415176</v>
      </c>
      <c r="K31" s="63">
        <f t="shared" si="73"/>
        <v>1196.6157045167033</v>
      </c>
      <c r="L31" s="63">
        <f t="shared" si="73"/>
        <v>1219.6316648909467</v>
      </c>
      <c r="M31" s="63">
        <f t="shared" si="73"/>
        <v>1343.3450172796765</v>
      </c>
      <c r="N31" s="63">
        <f t="shared" si="73"/>
        <v>1370.1654756837513</v>
      </c>
      <c r="O31" s="63">
        <f t="shared" si="73"/>
        <v>1477.9153926372571</v>
      </c>
      <c r="P31" s="63">
        <f t="shared" si="73"/>
        <v>1614.5461143308469</v>
      </c>
      <c r="Q31" s="63">
        <f t="shared" si="73"/>
        <v>1548.8683207831277</v>
      </c>
      <c r="R31" s="63">
        <f t="shared" si="73"/>
        <v>1658.90096216854</v>
      </c>
      <c r="S31" s="63">
        <f t="shared" si="73"/>
        <v>1660.8243198327737</v>
      </c>
      <c r="T31" s="63">
        <f t="shared" si="73"/>
        <v>1790.7269413125009</v>
      </c>
      <c r="U31" s="63">
        <f t="shared" si="73"/>
        <v>1883.4962764730312</v>
      </c>
      <c r="V31" s="63">
        <f t="shared" si="73"/>
        <v>1967.9860281206438</v>
      </c>
      <c r="W31" s="63">
        <f t="shared" si="73"/>
        <v>2056.4219984301299</v>
      </c>
      <c r="X31" s="63">
        <f t="shared" si="73"/>
        <v>2215.922293146104</v>
      </c>
      <c r="Y31" s="63">
        <f t="shared" si="73"/>
        <v>2263.1352438551398</v>
      </c>
      <c r="Z31" s="63">
        <f t="shared" si="73"/>
        <v>2457.3387095044209</v>
      </c>
      <c r="AA31" s="63">
        <f t="shared" si="73"/>
        <v>2501.6347225712389</v>
      </c>
      <c r="AB31" s="63">
        <f t="shared" si="73"/>
        <v>2560.0985583696229</v>
      </c>
      <c r="AC31" s="63">
        <f t="shared" si="73"/>
        <v>2359.457406778884</v>
      </c>
      <c r="AD31" s="63">
        <f t="shared" si="73"/>
        <v>2404.927064552056</v>
      </c>
      <c r="AE31" s="63">
        <f t="shared" si="73"/>
        <v>2501.8483193516422</v>
      </c>
      <c r="AF31" s="63">
        <f t="shared" si="73"/>
        <v>2504.8518463854475</v>
      </c>
      <c r="AG31" s="63">
        <f t="shared" si="69"/>
        <v>2516.4538738014417</v>
      </c>
      <c r="AH31" s="63">
        <f t="shared" si="66"/>
        <v>2596.9803977630877</v>
      </c>
      <c r="AI31" s="63">
        <f t="shared" si="66"/>
        <v>2680.0837704915066</v>
      </c>
      <c r="AJ31" s="63">
        <f t="shared" si="66"/>
        <v>2765.8464511472348</v>
      </c>
      <c r="AK31" s="63">
        <f t="shared" si="66"/>
        <v>2854.3535375839465</v>
      </c>
      <c r="AL31" s="63">
        <f t="shared" si="66"/>
        <v>2945.6928507866328</v>
      </c>
      <c r="AM31" s="63">
        <f t="shared" si="66"/>
        <v>3039.9550220118053</v>
      </c>
      <c r="AN31" s="63">
        <f t="shared" si="66"/>
        <v>3137.2335827161833</v>
      </c>
      <c r="AO31" s="63">
        <f t="shared" si="66"/>
        <v>3237.6250573631014</v>
      </c>
      <c r="AP31" s="63">
        <f t="shared" si="66"/>
        <v>3341.2290591987207</v>
      </c>
      <c r="AQ31" s="63">
        <f t="shared" si="66"/>
        <v>3448.1483890930799</v>
      </c>
      <c r="AR31" s="63">
        <f t="shared" si="66"/>
        <v>3558.4891375440584</v>
      </c>
      <c r="AS31" s="63">
        <f t="shared" si="66"/>
        <v>3672.3607899454682</v>
      </c>
      <c r="AT31" s="63">
        <f t="shared" si="66"/>
        <v>3789.8763352237233</v>
      </c>
      <c r="AU31" s="63">
        <f t="shared" si="66"/>
        <v>3911.1523779508825</v>
      </c>
      <c r="AV31" s="63">
        <f t="shared" si="66"/>
        <v>4036.3092540453108</v>
      </c>
      <c r="AW31" s="63">
        <f t="shared" si="66"/>
        <v>4165.4711501747606</v>
      </c>
      <c r="AX31" s="63">
        <f t="shared" si="66"/>
        <v>4298.7662269803532</v>
      </c>
      <c r="AY31" s="63">
        <f t="shared" si="66"/>
        <v>4436.3267462437243</v>
      </c>
      <c r="AZ31" s="63">
        <f t="shared" si="66"/>
        <v>4578.2892021235239</v>
      </c>
      <c r="BA31" s="63">
        <f t="shared" si="66"/>
        <v>4724.7944565914768</v>
      </c>
      <c r="BB31" s="63">
        <f t="shared" si="66"/>
        <v>4875.9878792024037</v>
      </c>
      <c r="BC31" s="63">
        <f t="shared" si="66"/>
        <v>5032.0194913368805</v>
      </c>
      <c r="BD31" s="63">
        <f t="shared" si="66"/>
        <v>5193.0441150596607</v>
      </c>
      <c r="BE31" s="63">
        <f t="shared" si="66"/>
        <v>5359.2215267415704</v>
      </c>
      <c r="BF31" s="63">
        <f t="shared" si="66"/>
        <v>5530.7166155973009</v>
      </c>
      <c r="BG31" s="63">
        <f t="shared" si="66"/>
        <v>5707.6995472964145</v>
      </c>
      <c r="BH31" s="63">
        <f t="shared" si="66"/>
        <v>5890.3459328098998</v>
      </c>
      <c r="BI31" s="63">
        <f t="shared" si="66"/>
        <v>6078.8370026598168</v>
      </c>
      <c r="BJ31" s="63">
        <f t="shared" si="66"/>
        <v>6273.3597867449307</v>
      </c>
      <c r="BK31" s="63">
        <f t="shared" si="66"/>
        <v>6474.107299920769</v>
      </c>
      <c r="BL31" s="63">
        <f t="shared" si="66"/>
        <v>6681.2787335182338</v>
      </c>
      <c r="BM31" s="63">
        <f t="shared" si="67"/>
        <v>6895.0796529908175</v>
      </c>
      <c r="BN31" s="63">
        <f t="shared" si="67"/>
        <v>7115.7222018865241</v>
      </c>
      <c r="BO31" s="63">
        <f t="shared" si="67"/>
        <v>7343.4253123468934</v>
      </c>
      <c r="BP31" s="63">
        <f t="shared" si="67"/>
        <v>7578.4149223419945</v>
      </c>
      <c r="BQ31" s="63">
        <f t="shared" si="67"/>
        <v>7820.9241998569387</v>
      </c>
      <c r="BR31" s="63">
        <f t="shared" ref="BM31:DJ33" si="74">BR118</f>
        <v>8071.1937742523605</v>
      </c>
      <c r="BS31" s="63">
        <f t="shared" si="74"/>
        <v>8329.4719750284366</v>
      </c>
      <c r="BT31" s="63">
        <f t="shared" si="74"/>
        <v>8596.0150782293476</v>
      </c>
      <c r="BU31" s="63">
        <f t="shared" si="74"/>
        <v>8871.0875607326871</v>
      </c>
      <c r="BV31" s="63">
        <f t="shared" si="74"/>
        <v>9154.9623626761331</v>
      </c>
      <c r="BW31" s="63">
        <f t="shared" si="74"/>
        <v>9447.9211582817697</v>
      </c>
      <c r="BX31" s="63">
        <f t="shared" si="74"/>
        <v>9750.254635346786</v>
      </c>
      <c r="BY31" s="63">
        <f t="shared" si="74"/>
        <v>10062.262783677883</v>
      </c>
      <c r="BZ31" s="63">
        <f t="shared" si="74"/>
        <v>10384.255192755576</v>
      </c>
      <c r="CA31" s="63">
        <f t="shared" si="74"/>
        <v>10716.551358923754</v>
      </c>
      <c r="CB31" s="63">
        <f t="shared" si="74"/>
        <v>11059.481002409315</v>
      </c>
      <c r="CC31" s="63">
        <f t="shared" si="74"/>
        <v>11413.384394486413</v>
      </c>
      <c r="CD31" s="63">
        <f t="shared" si="74"/>
        <v>11778.612695109978</v>
      </c>
      <c r="CE31" s="63">
        <f t="shared" si="74"/>
        <v>12155.528301353497</v>
      </c>
      <c r="CF31" s="63">
        <f t="shared" si="74"/>
        <v>12544.50520699681</v>
      </c>
      <c r="CG31" s="63">
        <f t="shared" si="74"/>
        <v>12945.929373620707</v>
      </c>
      <c r="CH31" s="63">
        <f t="shared" si="74"/>
        <v>13360.199113576571</v>
      </c>
      <c r="CI31" s="63">
        <f t="shared" si="74"/>
        <v>13787.725485211022</v>
      </c>
      <c r="CJ31" s="63">
        <f t="shared" si="74"/>
        <v>14228.932700737774</v>
      </c>
      <c r="CK31" s="63">
        <f t="shared" si="74"/>
        <v>14684.258547161384</v>
      </c>
      <c r="CL31" s="63">
        <f t="shared" si="74"/>
        <v>15154.154820670548</v>
      </c>
      <c r="CM31" s="63">
        <f t="shared" si="74"/>
        <v>15639.087774932006</v>
      </c>
      <c r="CN31" s="63">
        <f t="shared" si="74"/>
        <v>16139.538583729831</v>
      </c>
      <c r="CO31" s="63">
        <f t="shared" si="74"/>
        <v>16656.003818409186</v>
      </c>
      <c r="CP31" s="63">
        <f t="shared" si="74"/>
        <v>17188.995940598281</v>
      </c>
      <c r="CQ31" s="63">
        <f t="shared" si="74"/>
        <v>17739.043810697425</v>
      </c>
      <c r="CR31" s="63">
        <f t="shared" si="74"/>
        <v>18306.693212639744</v>
      </c>
      <c r="CS31" s="63">
        <f t="shared" si="74"/>
        <v>18892.507395444216</v>
      </c>
      <c r="CT31" s="63">
        <f t="shared" si="74"/>
        <v>19497.067632098431</v>
      </c>
      <c r="CU31" s="63">
        <f t="shared" si="74"/>
        <v>20120.973796325583</v>
      </c>
      <c r="CV31" s="63">
        <f t="shared" si="74"/>
        <v>20764.844957808004</v>
      </c>
      <c r="CW31" s="63">
        <f t="shared" si="74"/>
        <v>21429.31999645786</v>
      </c>
      <c r="CX31" s="63">
        <f t="shared" si="74"/>
        <v>22115.058236344514</v>
      </c>
      <c r="CY31" s="63">
        <f t="shared" si="74"/>
        <v>22822.74009990754</v>
      </c>
      <c r="CZ31" s="63">
        <f t="shared" si="74"/>
        <v>23553.067783104583</v>
      </c>
      <c r="DA31" s="63">
        <f t="shared" si="74"/>
        <v>24306.765952163929</v>
      </c>
      <c r="DB31" s="63">
        <f t="shared" si="74"/>
        <v>25084.582462633174</v>
      </c>
      <c r="DC31" s="63">
        <f t="shared" si="74"/>
        <v>25887.289101437436</v>
      </c>
      <c r="DD31" s="63">
        <f t="shared" si="74"/>
        <v>26715.682352683434</v>
      </c>
      <c r="DE31" s="63">
        <f t="shared" si="74"/>
        <v>27570.584187969303</v>
      </c>
      <c r="DF31" s="63">
        <f t="shared" si="74"/>
        <v>28452.842881984321</v>
      </c>
      <c r="DG31" s="63">
        <f t="shared" si="74"/>
        <v>29363.33385420782</v>
      </c>
      <c r="DH31" s="63">
        <f t="shared" si="74"/>
        <v>30302.960537542473</v>
      </c>
      <c r="DI31" s="63">
        <f t="shared" si="74"/>
        <v>31272.655274743833</v>
      </c>
      <c r="DJ31" s="63">
        <f t="shared" si="74"/>
        <v>32273.380243535637</v>
      </c>
    </row>
    <row r="32" spans="1:115" x14ac:dyDescent="0.2">
      <c r="A32" s="9" t="s">
        <v>58</v>
      </c>
      <c r="B32" s="7" t="str">
        <f t="shared" ref="B32:AF32" si="75">B9</f>
        <v>Glass</v>
      </c>
      <c r="C32" s="14" t="str">
        <f t="shared" si="75"/>
        <v>t/a</v>
      </c>
      <c r="D32" s="63">
        <f t="shared" si="75"/>
        <v>772.38752143386205</v>
      </c>
      <c r="E32" s="63">
        <f t="shared" si="75"/>
        <v>782.05610397868827</v>
      </c>
      <c r="F32" s="63">
        <f t="shared" si="75"/>
        <v>794.05427960071358</v>
      </c>
      <c r="G32" s="63">
        <f t="shared" si="75"/>
        <v>808.40110232858558</v>
      </c>
      <c r="H32" s="63">
        <f t="shared" si="75"/>
        <v>820.66439269133548</v>
      </c>
      <c r="I32" s="63">
        <f t="shared" si="75"/>
        <v>878.40091963744328</v>
      </c>
      <c r="J32" s="63">
        <f t="shared" si="75"/>
        <v>932.03024634987207</v>
      </c>
      <c r="K32" s="63">
        <f t="shared" si="75"/>
        <v>1025.6706038714599</v>
      </c>
      <c r="L32" s="63">
        <f t="shared" si="75"/>
        <v>1045.3985699065256</v>
      </c>
      <c r="M32" s="63">
        <f t="shared" si="75"/>
        <v>1151.4385862397228</v>
      </c>
      <c r="N32" s="63">
        <f t="shared" si="75"/>
        <v>1174.4275505860724</v>
      </c>
      <c r="O32" s="63">
        <f t="shared" si="75"/>
        <v>1266.7846222605058</v>
      </c>
      <c r="P32" s="63">
        <f t="shared" si="75"/>
        <v>1383.89666942644</v>
      </c>
      <c r="Q32" s="63">
        <f t="shared" si="75"/>
        <v>1327.6014178141093</v>
      </c>
      <c r="R32" s="63">
        <f t="shared" si="75"/>
        <v>1421.915110430177</v>
      </c>
      <c r="S32" s="63">
        <f t="shared" si="75"/>
        <v>1423.5637027138057</v>
      </c>
      <c r="T32" s="63">
        <f t="shared" si="75"/>
        <v>1534.9088068392862</v>
      </c>
      <c r="U32" s="63">
        <f t="shared" si="75"/>
        <v>1614.4253798340264</v>
      </c>
      <c r="V32" s="63">
        <f t="shared" si="75"/>
        <v>1686.8451669605518</v>
      </c>
      <c r="W32" s="63">
        <f t="shared" si="75"/>
        <v>1762.6474272258254</v>
      </c>
      <c r="X32" s="63">
        <f t="shared" si="75"/>
        <v>1899.3619655538032</v>
      </c>
      <c r="Y32" s="63">
        <f t="shared" si="75"/>
        <v>1939.830209018691</v>
      </c>
      <c r="Z32" s="63">
        <f t="shared" si="75"/>
        <v>2106.2903224323604</v>
      </c>
      <c r="AA32" s="63">
        <f t="shared" si="75"/>
        <v>2144.2583336324901</v>
      </c>
      <c r="AB32" s="63">
        <f t="shared" si="75"/>
        <v>2194.3701928882479</v>
      </c>
      <c r="AC32" s="63">
        <f t="shared" si="75"/>
        <v>2022.3920629533288</v>
      </c>
      <c r="AD32" s="63">
        <f t="shared" si="75"/>
        <v>2061.3660553303334</v>
      </c>
      <c r="AE32" s="63">
        <f t="shared" si="75"/>
        <v>2144.4414165871217</v>
      </c>
      <c r="AF32" s="63">
        <f t="shared" si="75"/>
        <v>2147.0158683303835</v>
      </c>
      <c r="AG32" s="63">
        <f t="shared" si="69"/>
        <v>2156.9604632583782</v>
      </c>
      <c r="AH32" s="63">
        <f t="shared" si="66"/>
        <v>2225.9831980826466</v>
      </c>
      <c r="AI32" s="63">
        <f t="shared" si="66"/>
        <v>2297.2146604212912</v>
      </c>
      <c r="AJ32" s="63">
        <f t="shared" si="66"/>
        <v>2370.7255295547725</v>
      </c>
      <c r="AK32" s="63">
        <f t="shared" si="66"/>
        <v>2446.5887465005253</v>
      </c>
      <c r="AL32" s="63">
        <f t="shared" si="66"/>
        <v>2524.8795863885421</v>
      </c>
      <c r="AM32" s="63">
        <f t="shared" si="66"/>
        <v>2605.6757331529757</v>
      </c>
      <c r="AN32" s="63">
        <f t="shared" si="66"/>
        <v>2689.057356613871</v>
      </c>
      <c r="AO32" s="63">
        <f t="shared" si="66"/>
        <v>2775.1071920255149</v>
      </c>
      <c r="AP32" s="63">
        <f t="shared" si="66"/>
        <v>2863.9106221703314</v>
      </c>
      <c r="AQ32" s="63">
        <f t="shared" si="66"/>
        <v>2955.5557620797822</v>
      </c>
      <c r="AR32" s="63">
        <f t="shared" si="66"/>
        <v>3050.1335464663352</v>
      </c>
      <c r="AS32" s="63">
        <f t="shared" si="66"/>
        <v>3147.7378199532582</v>
      </c>
      <c r="AT32" s="63">
        <f t="shared" si="66"/>
        <v>3248.4654301917626</v>
      </c>
      <c r="AU32" s="63">
        <f t="shared" si="66"/>
        <v>3352.4163239578993</v>
      </c>
      <c r="AV32" s="63">
        <f t="shared" si="66"/>
        <v>3459.693646324552</v>
      </c>
      <c r="AW32" s="63">
        <f t="shared" si="66"/>
        <v>3570.4038430069377</v>
      </c>
      <c r="AX32" s="63">
        <f t="shared" si="66"/>
        <v>3684.6567659831599</v>
      </c>
      <c r="AY32" s="63">
        <f t="shared" si="66"/>
        <v>3802.5657824946211</v>
      </c>
      <c r="AZ32" s="63">
        <f t="shared" si="66"/>
        <v>3924.2478875344491</v>
      </c>
      <c r="BA32" s="63">
        <f t="shared" si="66"/>
        <v>4049.8238199355515</v>
      </c>
      <c r="BB32" s="63">
        <f t="shared" si="66"/>
        <v>4179.4181821734892</v>
      </c>
      <c r="BC32" s="63">
        <f t="shared" si="66"/>
        <v>4313.1595640030409</v>
      </c>
      <c r="BD32" s="63">
        <f t="shared" si="66"/>
        <v>4451.1806700511388</v>
      </c>
      <c r="BE32" s="63">
        <f t="shared" si="66"/>
        <v>4593.6184514927754</v>
      </c>
      <c r="BF32" s="63">
        <f t="shared" si="66"/>
        <v>4740.6142419405442</v>
      </c>
      <c r="BG32" s="63">
        <f t="shared" si="66"/>
        <v>4892.3138976826422</v>
      </c>
      <c r="BH32" s="63">
        <f t="shared" si="66"/>
        <v>5048.8679424084867</v>
      </c>
      <c r="BI32" s="63">
        <f t="shared" si="66"/>
        <v>5210.4317165655584</v>
      </c>
      <c r="BJ32" s="63">
        <f t="shared" si="66"/>
        <v>5377.1655314956561</v>
      </c>
      <c r="BK32" s="63">
        <f t="shared" si="66"/>
        <v>5549.2348285035168</v>
      </c>
      <c r="BL32" s="63">
        <f t="shared" si="66"/>
        <v>5726.8103430156298</v>
      </c>
      <c r="BM32" s="63">
        <f t="shared" si="74"/>
        <v>5910.0682739921303</v>
      </c>
      <c r="BN32" s="63">
        <f t="shared" si="74"/>
        <v>6099.1904587598783</v>
      </c>
      <c r="BO32" s="63">
        <f t="shared" si="74"/>
        <v>6294.3645534401949</v>
      </c>
      <c r="BP32" s="63">
        <f t="shared" si="74"/>
        <v>6495.7842191502814</v>
      </c>
      <c r="BQ32" s="63">
        <f t="shared" si="74"/>
        <v>6703.6493141630908</v>
      </c>
      <c r="BR32" s="63">
        <f t="shared" si="74"/>
        <v>6918.1660922163101</v>
      </c>
      <c r="BS32" s="63">
        <f t="shared" si="74"/>
        <v>7139.5474071672324</v>
      </c>
      <c r="BT32" s="63">
        <f t="shared" si="74"/>
        <v>7368.0129241965842</v>
      </c>
      <c r="BU32" s="63">
        <f t="shared" si="74"/>
        <v>7603.7893377708751</v>
      </c>
      <c r="BV32" s="63">
        <f t="shared" si="74"/>
        <v>7847.1105965795432</v>
      </c>
      <c r="BW32" s="63">
        <f t="shared" si="74"/>
        <v>8098.2181356700885</v>
      </c>
      <c r="BX32" s="63">
        <f t="shared" si="74"/>
        <v>8357.3611160115324</v>
      </c>
      <c r="BY32" s="63">
        <f t="shared" si="74"/>
        <v>8624.7966717239015</v>
      </c>
      <c r="BZ32" s="63">
        <f t="shared" si="74"/>
        <v>8900.7901652190667</v>
      </c>
      <c r="CA32" s="63">
        <f t="shared" si="74"/>
        <v>9185.6154505060767</v>
      </c>
      <c r="CB32" s="63">
        <f t="shared" si="74"/>
        <v>9479.5551449222712</v>
      </c>
      <c r="CC32" s="63">
        <f t="shared" si="74"/>
        <v>9782.9009095597848</v>
      </c>
      <c r="CD32" s="63">
        <f t="shared" si="74"/>
        <v>10095.953738665698</v>
      </c>
      <c r="CE32" s="63">
        <f t="shared" si="74"/>
        <v>10419.024258302999</v>
      </c>
      <c r="CF32" s="63">
        <f t="shared" si="74"/>
        <v>10752.433034568696</v>
      </c>
      <c r="CG32" s="63">
        <f t="shared" si="74"/>
        <v>11096.510891674894</v>
      </c>
      <c r="CH32" s="63">
        <f t="shared" si="74"/>
        <v>11451.59924020849</v>
      </c>
      <c r="CI32" s="63">
        <f t="shared" si="74"/>
        <v>11818.050415895163</v>
      </c>
      <c r="CJ32" s="63">
        <f t="shared" si="74"/>
        <v>12196.228029203809</v>
      </c>
      <c r="CK32" s="63">
        <f t="shared" si="74"/>
        <v>12586.507326138331</v>
      </c>
      <c r="CL32" s="63">
        <f t="shared" si="74"/>
        <v>12989.275560574759</v>
      </c>
      <c r="CM32" s="63">
        <f t="shared" si="74"/>
        <v>13404.932378513151</v>
      </c>
      <c r="CN32" s="63">
        <f t="shared" si="74"/>
        <v>13833.890214625571</v>
      </c>
      <c r="CO32" s="63">
        <f t="shared" si="74"/>
        <v>14276.57470149359</v>
      </c>
      <c r="CP32" s="63">
        <f t="shared" si="74"/>
        <v>14733.425091941384</v>
      </c>
      <c r="CQ32" s="63">
        <f t="shared" si="74"/>
        <v>15204.894694883509</v>
      </c>
      <c r="CR32" s="63">
        <f t="shared" si="74"/>
        <v>15691.451325119782</v>
      </c>
      <c r="CS32" s="63">
        <f t="shared" si="74"/>
        <v>16193.577767523615</v>
      </c>
      <c r="CT32" s="63">
        <f t="shared" si="74"/>
        <v>16711.772256084372</v>
      </c>
      <c r="CU32" s="63">
        <f t="shared" si="74"/>
        <v>17246.548968279072</v>
      </c>
      <c r="CV32" s="63">
        <f t="shared" si="74"/>
        <v>17798.438535264002</v>
      </c>
      <c r="CW32" s="63">
        <f t="shared" si="74"/>
        <v>18367.988568392451</v>
      </c>
      <c r="CX32" s="63">
        <f t="shared" si="74"/>
        <v>18955.764202581009</v>
      </c>
      <c r="CY32" s="63">
        <f t="shared" si="74"/>
        <v>19562.348657063601</v>
      </c>
      <c r="CZ32" s="63">
        <f t="shared" si="74"/>
        <v>20188.343814089636</v>
      </c>
      <c r="DA32" s="63">
        <f t="shared" si="74"/>
        <v>20834.370816140505</v>
      </c>
      <c r="DB32" s="63">
        <f t="shared" si="74"/>
        <v>21501.070682257003</v>
      </c>
      <c r="DC32" s="63">
        <f t="shared" si="74"/>
        <v>22189.104944089228</v>
      </c>
      <c r="DD32" s="63">
        <f t="shared" si="74"/>
        <v>22899.156302300082</v>
      </c>
      <c r="DE32" s="63">
        <f t="shared" si="74"/>
        <v>23631.929303973684</v>
      </c>
      <c r="DF32" s="63">
        <f t="shared" si="74"/>
        <v>24388.151041700843</v>
      </c>
      <c r="DG32" s="63">
        <f t="shared" si="74"/>
        <v>25168.571875035272</v>
      </c>
      <c r="DH32" s="63">
        <f t="shared" si="74"/>
        <v>25973.966175036399</v>
      </c>
      <c r="DI32" s="63">
        <f t="shared" si="74"/>
        <v>26805.133092637563</v>
      </c>
      <c r="DJ32" s="63">
        <f t="shared" si="74"/>
        <v>27662.897351601965</v>
      </c>
    </row>
    <row r="33" spans="1:115" x14ac:dyDescent="0.2">
      <c r="A33" s="9" t="s">
        <v>58</v>
      </c>
      <c r="B33" s="7" t="str">
        <f t="shared" ref="B33:AF33" si="76">B10</f>
        <v>Parts like Bearings</v>
      </c>
      <c r="C33" s="14" t="str">
        <f t="shared" si="76"/>
        <v>t/a</v>
      </c>
      <c r="D33" s="63">
        <f t="shared" si="76"/>
        <v>772.38752143386205</v>
      </c>
      <c r="E33" s="63">
        <f t="shared" si="76"/>
        <v>782.05610397868827</v>
      </c>
      <c r="F33" s="63">
        <f t="shared" si="76"/>
        <v>794.05427960071358</v>
      </c>
      <c r="G33" s="63">
        <f t="shared" si="76"/>
        <v>808.40110232858558</v>
      </c>
      <c r="H33" s="63">
        <f t="shared" si="76"/>
        <v>820.66439269133548</v>
      </c>
      <c r="I33" s="63">
        <f t="shared" si="76"/>
        <v>878.40091963744328</v>
      </c>
      <c r="J33" s="63">
        <f t="shared" si="76"/>
        <v>932.03024634987207</v>
      </c>
      <c r="K33" s="63">
        <f t="shared" si="76"/>
        <v>1025.6706038714599</v>
      </c>
      <c r="L33" s="63">
        <f t="shared" si="76"/>
        <v>1045.3985699065256</v>
      </c>
      <c r="M33" s="63">
        <f t="shared" si="76"/>
        <v>1151.4385862397228</v>
      </c>
      <c r="N33" s="63">
        <f t="shared" si="76"/>
        <v>1174.4275505860724</v>
      </c>
      <c r="O33" s="63">
        <f t="shared" si="76"/>
        <v>1266.7846222605058</v>
      </c>
      <c r="P33" s="63">
        <f t="shared" si="76"/>
        <v>1383.89666942644</v>
      </c>
      <c r="Q33" s="63">
        <f t="shared" si="76"/>
        <v>1327.6014178141093</v>
      </c>
      <c r="R33" s="63">
        <f t="shared" si="76"/>
        <v>1421.915110430177</v>
      </c>
      <c r="S33" s="63">
        <f t="shared" si="76"/>
        <v>1423.5637027138057</v>
      </c>
      <c r="T33" s="63">
        <f t="shared" si="76"/>
        <v>1534.9088068392862</v>
      </c>
      <c r="U33" s="63">
        <f t="shared" si="76"/>
        <v>1614.4253798340264</v>
      </c>
      <c r="V33" s="63">
        <f t="shared" si="76"/>
        <v>1686.8451669605518</v>
      </c>
      <c r="W33" s="63">
        <f t="shared" si="76"/>
        <v>1762.6474272258254</v>
      </c>
      <c r="X33" s="63">
        <f t="shared" si="76"/>
        <v>1899.3619655538032</v>
      </c>
      <c r="Y33" s="63">
        <f t="shared" si="76"/>
        <v>1939.830209018691</v>
      </c>
      <c r="Z33" s="63">
        <f t="shared" si="76"/>
        <v>2106.2903224323604</v>
      </c>
      <c r="AA33" s="63">
        <f t="shared" si="76"/>
        <v>2144.2583336324901</v>
      </c>
      <c r="AB33" s="63">
        <f t="shared" si="76"/>
        <v>2194.3701928882479</v>
      </c>
      <c r="AC33" s="63">
        <f t="shared" si="76"/>
        <v>2022.3920629533288</v>
      </c>
      <c r="AD33" s="63">
        <f t="shared" si="76"/>
        <v>2061.3660553303334</v>
      </c>
      <c r="AE33" s="63">
        <f t="shared" si="76"/>
        <v>2144.4414165871217</v>
      </c>
      <c r="AF33" s="63">
        <f t="shared" si="76"/>
        <v>2147.0158683303835</v>
      </c>
      <c r="AG33" s="63">
        <f t="shared" si="69"/>
        <v>2156.9604632583782</v>
      </c>
      <c r="AH33" s="63">
        <f t="shared" si="66"/>
        <v>2225.9831980826466</v>
      </c>
      <c r="AI33" s="63">
        <f t="shared" si="66"/>
        <v>2297.2146604212912</v>
      </c>
      <c r="AJ33" s="63">
        <f t="shared" si="66"/>
        <v>2370.7255295547725</v>
      </c>
      <c r="AK33" s="63">
        <f t="shared" si="66"/>
        <v>2446.5887465005253</v>
      </c>
      <c r="AL33" s="63">
        <f t="shared" si="66"/>
        <v>2524.8795863885421</v>
      </c>
      <c r="AM33" s="63">
        <f t="shared" si="66"/>
        <v>2605.6757331529757</v>
      </c>
      <c r="AN33" s="63">
        <f t="shared" si="66"/>
        <v>2689.057356613871</v>
      </c>
      <c r="AO33" s="63">
        <f t="shared" si="66"/>
        <v>2775.1071920255149</v>
      </c>
      <c r="AP33" s="63">
        <f t="shared" si="66"/>
        <v>2863.9106221703314</v>
      </c>
      <c r="AQ33" s="63">
        <f t="shared" si="66"/>
        <v>2955.5557620797822</v>
      </c>
      <c r="AR33" s="63">
        <f t="shared" si="66"/>
        <v>3050.1335464663352</v>
      </c>
      <c r="AS33" s="63">
        <f t="shared" si="66"/>
        <v>3147.7378199532582</v>
      </c>
      <c r="AT33" s="63">
        <f t="shared" si="66"/>
        <v>3248.4654301917626</v>
      </c>
      <c r="AU33" s="63">
        <f t="shared" si="66"/>
        <v>3352.4163239578993</v>
      </c>
      <c r="AV33" s="63">
        <f t="shared" si="66"/>
        <v>3459.693646324552</v>
      </c>
      <c r="AW33" s="63">
        <f t="shared" si="66"/>
        <v>3570.4038430069377</v>
      </c>
      <c r="AX33" s="63">
        <f t="shared" si="66"/>
        <v>3684.6567659831599</v>
      </c>
      <c r="AY33" s="63">
        <f t="shared" si="66"/>
        <v>3802.5657824946211</v>
      </c>
      <c r="AZ33" s="63">
        <f t="shared" si="66"/>
        <v>3924.2478875344491</v>
      </c>
      <c r="BA33" s="63">
        <f t="shared" si="66"/>
        <v>4049.8238199355515</v>
      </c>
      <c r="BB33" s="63">
        <f t="shared" si="66"/>
        <v>4179.4181821734892</v>
      </c>
      <c r="BC33" s="63">
        <f t="shared" si="66"/>
        <v>4313.1595640030409</v>
      </c>
      <c r="BD33" s="63">
        <f t="shared" si="66"/>
        <v>4451.1806700511388</v>
      </c>
      <c r="BE33" s="63">
        <f t="shared" si="66"/>
        <v>4593.6184514927754</v>
      </c>
      <c r="BF33" s="63">
        <f t="shared" si="66"/>
        <v>4740.6142419405442</v>
      </c>
      <c r="BG33" s="63">
        <f t="shared" si="66"/>
        <v>4892.3138976826422</v>
      </c>
      <c r="BH33" s="63">
        <f t="shared" si="66"/>
        <v>5048.8679424084867</v>
      </c>
      <c r="BI33" s="63">
        <f t="shared" si="66"/>
        <v>5210.4317165655584</v>
      </c>
      <c r="BJ33" s="63">
        <f t="shared" si="66"/>
        <v>5377.1655314956561</v>
      </c>
      <c r="BK33" s="63">
        <f t="shared" si="66"/>
        <v>5549.2348285035168</v>
      </c>
      <c r="BL33" s="63">
        <f t="shared" si="66"/>
        <v>5726.8103430156298</v>
      </c>
      <c r="BM33" s="63">
        <f t="shared" si="74"/>
        <v>5910.0682739921303</v>
      </c>
      <c r="BN33" s="63">
        <f t="shared" si="74"/>
        <v>6099.1904587598783</v>
      </c>
      <c r="BO33" s="63">
        <f t="shared" si="74"/>
        <v>6294.3645534401949</v>
      </c>
      <c r="BP33" s="63">
        <f t="shared" si="74"/>
        <v>6495.7842191502814</v>
      </c>
      <c r="BQ33" s="63">
        <f t="shared" si="74"/>
        <v>6703.6493141630908</v>
      </c>
      <c r="BR33" s="63">
        <f t="shared" si="74"/>
        <v>6918.1660922163101</v>
      </c>
      <c r="BS33" s="63">
        <f t="shared" si="74"/>
        <v>7139.5474071672324</v>
      </c>
      <c r="BT33" s="63">
        <f t="shared" si="74"/>
        <v>7368.0129241965842</v>
      </c>
      <c r="BU33" s="63">
        <f t="shared" si="74"/>
        <v>7603.7893377708751</v>
      </c>
      <c r="BV33" s="63">
        <f t="shared" si="74"/>
        <v>7847.1105965795432</v>
      </c>
      <c r="BW33" s="63">
        <f t="shared" si="74"/>
        <v>8098.2181356700885</v>
      </c>
      <c r="BX33" s="63">
        <f t="shared" si="74"/>
        <v>8357.3611160115324</v>
      </c>
      <c r="BY33" s="63">
        <f t="shared" si="74"/>
        <v>8624.7966717239015</v>
      </c>
      <c r="BZ33" s="63">
        <f t="shared" si="74"/>
        <v>8900.7901652190667</v>
      </c>
      <c r="CA33" s="63">
        <f t="shared" si="74"/>
        <v>9185.6154505060767</v>
      </c>
      <c r="CB33" s="63">
        <f t="shared" si="74"/>
        <v>9479.5551449222712</v>
      </c>
      <c r="CC33" s="63">
        <f t="shared" si="74"/>
        <v>9782.9009095597848</v>
      </c>
      <c r="CD33" s="63">
        <f t="shared" si="74"/>
        <v>10095.953738665698</v>
      </c>
      <c r="CE33" s="63">
        <f t="shared" si="74"/>
        <v>10419.024258302999</v>
      </c>
      <c r="CF33" s="63">
        <f t="shared" si="74"/>
        <v>10752.433034568696</v>
      </c>
      <c r="CG33" s="63">
        <f t="shared" si="74"/>
        <v>11096.510891674894</v>
      </c>
      <c r="CH33" s="63">
        <f t="shared" si="74"/>
        <v>11451.59924020849</v>
      </c>
      <c r="CI33" s="63">
        <f t="shared" si="74"/>
        <v>11818.050415895163</v>
      </c>
      <c r="CJ33" s="63">
        <f t="shared" si="74"/>
        <v>12196.228029203809</v>
      </c>
      <c r="CK33" s="63">
        <f t="shared" si="74"/>
        <v>12586.507326138331</v>
      </c>
      <c r="CL33" s="63">
        <f t="shared" si="74"/>
        <v>12989.275560574759</v>
      </c>
      <c r="CM33" s="63">
        <f t="shared" si="74"/>
        <v>13404.932378513151</v>
      </c>
      <c r="CN33" s="63">
        <f t="shared" si="74"/>
        <v>13833.890214625571</v>
      </c>
      <c r="CO33" s="63">
        <f t="shared" si="74"/>
        <v>14276.57470149359</v>
      </c>
      <c r="CP33" s="63">
        <f t="shared" si="74"/>
        <v>14733.425091941384</v>
      </c>
      <c r="CQ33" s="63">
        <f t="shared" si="74"/>
        <v>15204.894694883509</v>
      </c>
      <c r="CR33" s="63">
        <f t="shared" si="74"/>
        <v>15691.451325119782</v>
      </c>
      <c r="CS33" s="63">
        <f t="shared" si="74"/>
        <v>16193.577767523615</v>
      </c>
      <c r="CT33" s="63">
        <f t="shared" si="74"/>
        <v>16711.772256084372</v>
      </c>
      <c r="CU33" s="63">
        <f t="shared" si="74"/>
        <v>17246.548968279072</v>
      </c>
      <c r="CV33" s="63">
        <f t="shared" si="74"/>
        <v>17798.438535264002</v>
      </c>
      <c r="CW33" s="63">
        <f t="shared" si="74"/>
        <v>18367.988568392451</v>
      </c>
      <c r="CX33" s="63">
        <f t="shared" si="74"/>
        <v>18955.764202581009</v>
      </c>
      <c r="CY33" s="63">
        <f t="shared" si="74"/>
        <v>19562.348657063601</v>
      </c>
      <c r="CZ33" s="63">
        <f t="shared" si="74"/>
        <v>20188.343814089636</v>
      </c>
      <c r="DA33" s="63">
        <f t="shared" si="74"/>
        <v>20834.370816140505</v>
      </c>
      <c r="DB33" s="63">
        <f t="shared" si="74"/>
        <v>21501.070682257003</v>
      </c>
      <c r="DC33" s="63">
        <f t="shared" si="74"/>
        <v>22189.104944089228</v>
      </c>
      <c r="DD33" s="63">
        <f t="shared" si="74"/>
        <v>22899.156302300082</v>
      </c>
      <c r="DE33" s="63">
        <f t="shared" si="74"/>
        <v>23631.929303973684</v>
      </c>
      <c r="DF33" s="63">
        <f t="shared" si="74"/>
        <v>24388.151041700843</v>
      </c>
      <c r="DG33" s="63">
        <f t="shared" si="74"/>
        <v>25168.571875035272</v>
      </c>
      <c r="DH33" s="63">
        <f t="shared" si="74"/>
        <v>25973.966175036399</v>
      </c>
      <c r="DI33" s="63">
        <f t="shared" si="74"/>
        <v>26805.133092637563</v>
      </c>
      <c r="DJ33" s="63">
        <f t="shared" si="74"/>
        <v>27662.897351601965</v>
      </c>
    </row>
    <row r="34" spans="1:115" x14ac:dyDescent="0.2">
      <c r="A34" s="9" t="s">
        <v>58</v>
      </c>
      <c r="B34" s="7" t="str">
        <f t="shared" ref="B34:AF34" si="77">B11</f>
        <v>Electronic Parts (PC)</v>
      </c>
      <c r="C34" s="14" t="str">
        <f t="shared" si="77"/>
        <v>t/a</v>
      </c>
      <c r="D34" s="63">
        <f t="shared" si="77"/>
        <v>772.38752143386205</v>
      </c>
      <c r="E34" s="63">
        <f t="shared" si="77"/>
        <v>782.05610397868827</v>
      </c>
      <c r="F34" s="63">
        <f t="shared" si="77"/>
        <v>794.05427960071358</v>
      </c>
      <c r="G34" s="63">
        <f t="shared" si="77"/>
        <v>808.40110232858558</v>
      </c>
      <c r="H34" s="63">
        <f t="shared" si="77"/>
        <v>820.66439269133548</v>
      </c>
      <c r="I34" s="63">
        <f t="shared" si="77"/>
        <v>878.40091963744328</v>
      </c>
      <c r="J34" s="63">
        <f t="shared" si="77"/>
        <v>932.03024634987207</v>
      </c>
      <c r="K34" s="63">
        <f t="shared" si="77"/>
        <v>1025.6706038714599</v>
      </c>
      <c r="L34" s="63">
        <f t="shared" si="77"/>
        <v>1045.3985699065256</v>
      </c>
      <c r="M34" s="63">
        <f t="shared" si="77"/>
        <v>1151.4385862397228</v>
      </c>
      <c r="N34" s="63">
        <f t="shared" si="77"/>
        <v>1174.4275505860724</v>
      </c>
      <c r="O34" s="63">
        <f t="shared" si="77"/>
        <v>1266.7846222605058</v>
      </c>
      <c r="P34" s="63">
        <f t="shared" si="77"/>
        <v>1383.89666942644</v>
      </c>
      <c r="Q34" s="63">
        <f t="shared" si="77"/>
        <v>1327.6014178141093</v>
      </c>
      <c r="R34" s="63">
        <f t="shared" si="77"/>
        <v>1421.915110430177</v>
      </c>
      <c r="S34" s="63">
        <f t="shared" si="77"/>
        <v>1423.5637027138057</v>
      </c>
      <c r="T34" s="63">
        <f t="shared" si="77"/>
        <v>1534.9088068392862</v>
      </c>
      <c r="U34" s="63">
        <f t="shared" si="77"/>
        <v>1614.4253798340264</v>
      </c>
      <c r="V34" s="63">
        <f t="shared" si="77"/>
        <v>1686.8451669605518</v>
      </c>
      <c r="W34" s="63">
        <f t="shared" si="77"/>
        <v>1762.6474272258254</v>
      </c>
      <c r="X34" s="63">
        <f t="shared" si="77"/>
        <v>1899.3619655538032</v>
      </c>
      <c r="Y34" s="63">
        <f t="shared" si="77"/>
        <v>1939.830209018691</v>
      </c>
      <c r="Z34" s="63">
        <f t="shared" si="77"/>
        <v>2106.2903224323604</v>
      </c>
      <c r="AA34" s="63">
        <f t="shared" si="77"/>
        <v>2144.2583336324901</v>
      </c>
      <c r="AB34" s="63">
        <f t="shared" si="77"/>
        <v>2194.3701928882479</v>
      </c>
      <c r="AC34" s="63">
        <f t="shared" si="77"/>
        <v>2022.3920629533288</v>
      </c>
      <c r="AD34" s="63">
        <f t="shared" si="77"/>
        <v>2061.3660553303334</v>
      </c>
      <c r="AE34" s="63">
        <f t="shared" si="77"/>
        <v>2144.4414165871217</v>
      </c>
      <c r="AF34" s="63">
        <f t="shared" si="77"/>
        <v>2147.0158683303835</v>
      </c>
      <c r="AG34" s="63">
        <f t="shared" si="69"/>
        <v>2156.9604632583782</v>
      </c>
      <c r="AH34" s="63">
        <f t="shared" si="66"/>
        <v>2225.9831980826466</v>
      </c>
      <c r="AI34" s="63">
        <f t="shared" si="66"/>
        <v>2297.2146604212912</v>
      </c>
      <c r="AJ34" s="63">
        <f t="shared" si="66"/>
        <v>2370.7255295547725</v>
      </c>
      <c r="AK34" s="63">
        <f t="shared" si="66"/>
        <v>2446.5887465005253</v>
      </c>
      <c r="AL34" s="63">
        <f t="shared" si="66"/>
        <v>2524.8795863885421</v>
      </c>
      <c r="AM34" s="63">
        <f t="shared" si="66"/>
        <v>2605.6757331529757</v>
      </c>
      <c r="AN34" s="63">
        <f t="shared" si="66"/>
        <v>2689.057356613871</v>
      </c>
      <c r="AO34" s="63">
        <f t="shared" si="66"/>
        <v>2775.1071920255149</v>
      </c>
      <c r="AP34" s="63">
        <f t="shared" si="66"/>
        <v>2863.9106221703314</v>
      </c>
      <c r="AQ34" s="63">
        <f t="shared" si="66"/>
        <v>2955.5557620797822</v>
      </c>
      <c r="AR34" s="63">
        <f t="shared" si="66"/>
        <v>3050.1335464663352</v>
      </c>
      <c r="AS34" s="63">
        <f t="shared" si="66"/>
        <v>3147.7378199532582</v>
      </c>
      <c r="AT34" s="63">
        <f t="shared" si="66"/>
        <v>3248.4654301917626</v>
      </c>
      <c r="AU34" s="63">
        <f t="shared" si="66"/>
        <v>3352.4163239578993</v>
      </c>
      <c r="AV34" s="63">
        <f t="shared" si="66"/>
        <v>3459.693646324552</v>
      </c>
      <c r="AW34" s="63">
        <f t="shared" si="66"/>
        <v>3570.4038430069377</v>
      </c>
      <c r="AX34" s="63">
        <f t="shared" si="66"/>
        <v>3684.6567659831599</v>
      </c>
      <c r="AY34" s="63">
        <f t="shared" si="66"/>
        <v>3802.5657824946211</v>
      </c>
      <c r="AZ34" s="63">
        <f t="shared" si="66"/>
        <v>3924.2478875344491</v>
      </c>
      <c r="BA34" s="63">
        <f t="shared" si="66"/>
        <v>4049.8238199355515</v>
      </c>
      <c r="BB34" s="63">
        <f t="shared" si="66"/>
        <v>4179.4181821734892</v>
      </c>
      <c r="BC34" s="63">
        <f t="shared" si="66"/>
        <v>4313.1595640030409</v>
      </c>
      <c r="BD34" s="63">
        <f t="shared" ref="AH34:BL35" si="78">BD121</f>
        <v>4451.1806700511388</v>
      </c>
      <c r="BE34" s="63">
        <f t="shared" si="78"/>
        <v>4593.6184514927754</v>
      </c>
      <c r="BF34" s="63">
        <f t="shared" si="78"/>
        <v>4740.6142419405442</v>
      </c>
      <c r="BG34" s="63">
        <f t="shared" si="78"/>
        <v>4892.3138976826422</v>
      </c>
      <c r="BH34" s="63">
        <f t="shared" si="78"/>
        <v>5048.8679424084867</v>
      </c>
      <c r="BI34" s="63">
        <f t="shared" si="78"/>
        <v>5210.4317165655584</v>
      </c>
      <c r="BJ34" s="63">
        <f t="shared" si="78"/>
        <v>5377.1655314956561</v>
      </c>
      <c r="BK34" s="63">
        <f t="shared" si="78"/>
        <v>5549.2348285035168</v>
      </c>
      <c r="BL34" s="63">
        <f t="shared" si="78"/>
        <v>5726.8103430156298</v>
      </c>
      <c r="BM34" s="63">
        <f t="shared" ref="BM34:DJ34" si="79">BM121</f>
        <v>5910.0682739921303</v>
      </c>
      <c r="BN34" s="63">
        <f t="shared" si="79"/>
        <v>6099.1904587598783</v>
      </c>
      <c r="BO34" s="63">
        <f t="shared" si="79"/>
        <v>6294.3645534401949</v>
      </c>
      <c r="BP34" s="63">
        <f t="shared" si="79"/>
        <v>6495.7842191502814</v>
      </c>
      <c r="BQ34" s="63">
        <f t="shared" si="79"/>
        <v>6703.6493141630908</v>
      </c>
      <c r="BR34" s="63">
        <f t="shared" si="79"/>
        <v>6918.1660922163101</v>
      </c>
      <c r="BS34" s="63">
        <f t="shared" si="79"/>
        <v>7139.5474071672324</v>
      </c>
      <c r="BT34" s="63">
        <f t="shared" si="79"/>
        <v>7368.0129241965842</v>
      </c>
      <c r="BU34" s="63">
        <f t="shared" si="79"/>
        <v>7603.7893377708751</v>
      </c>
      <c r="BV34" s="63">
        <f t="shared" si="79"/>
        <v>7847.1105965795432</v>
      </c>
      <c r="BW34" s="63">
        <f t="shared" si="79"/>
        <v>8098.2181356700885</v>
      </c>
      <c r="BX34" s="63">
        <f t="shared" si="79"/>
        <v>8357.3611160115324</v>
      </c>
      <c r="BY34" s="63">
        <f t="shared" si="79"/>
        <v>8624.7966717239015</v>
      </c>
      <c r="BZ34" s="63">
        <f t="shared" si="79"/>
        <v>8900.7901652190667</v>
      </c>
      <c r="CA34" s="63">
        <f t="shared" si="79"/>
        <v>9185.6154505060767</v>
      </c>
      <c r="CB34" s="63">
        <f t="shared" si="79"/>
        <v>9479.5551449222712</v>
      </c>
      <c r="CC34" s="63">
        <f t="shared" si="79"/>
        <v>9782.9009095597848</v>
      </c>
      <c r="CD34" s="63">
        <f t="shared" si="79"/>
        <v>10095.953738665698</v>
      </c>
      <c r="CE34" s="63">
        <f t="shared" si="79"/>
        <v>10419.024258302999</v>
      </c>
      <c r="CF34" s="63">
        <f t="shared" si="79"/>
        <v>10752.433034568696</v>
      </c>
      <c r="CG34" s="63">
        <f t="shared" si="79"/>
        <v>11096.510891674894</v>
      </c>
      <c r="CH34" s="63">
        <f t="shared" si="79"/>
        <v>11451.59924020849</v>
      </c>
      <c r="CI34" s="63">
        <f t="shared" si="79"/>
        <v>11818.050415895163</v>
      </c>
      <c r="CJ34" s="63">
        <f t="shared" si="79"/>
        <v>12196.228029203809</v>
      </c>
      <c r="CK34" s="63">
        <f t="shared" si="79"/>
        <v>12586.507326138331</v>
      </c>
      <c r="CL34" s="63">
        <f t="shared" si="79"/>
        <v>12989.275560574759</v>
      </c>
      <c r="CM34" s="63">
        <f t="shared" si="79"/>
        <v>13404.932378513151</v>
      </c>
      <c r="CN34" s="63">
        <f t="shared" si="79"/>
        <v>13833.890214625571</v>
      </c>
      <c r="CO34" s="63">
        <f t="shared" si="79"/>
        <v>14276.57470149359</v>
      </c>
      <c r="CP34" s="63">
        <f t="shared" si="79"/>
        <v>14733.425091941384</v>
      </c>
      <c r="CQ34" s="63">
        <f t="shared" si="79"/>
        <v>15204.894694883509</v>
      </c>
      <c r="CR34" s="63">
        <f t="shared" si="79"/>
        <v>15691.451325119782</v>
      </c>
      <c r="CS34" s="63">
        <f t="shared" si="79"/>
        <v>16193.577767523615</v>
      </c>
      <c r="CT34" s="63">
        <f t="shared" si="79"/>
        <v>16711.772256084372</v>
      </c>
      <c r="CU34" s="63">
        <f t="shared" si="79"/>
        <v>17246.548968279072</v>
      </c>
      <c r="CV34" s="63">
        <f t="shared" si="79"/>
        <v>17798.438535264002</v>
      </c>
      <c r="CW34" s="63">
        <f t="shared" si="79"/>
        <v>18367.988568392451</v>
      </c>
      <c r="CX34" s="63">
        <f t="shared" si="79"/>
        <v>18955.764202581009</v>
      </c>
      <c r="CY34" s="63">
        <f t="shared" si="79"/>
        <v>19562.348657063601</v>
      </c>
      <c r="CZ34" s="63">
        <f t="shared" si="79"/>
        <v>20188.343814089636</v>
      </c>
      <c r="DA34" s="63">
        <f t="shared" si="79"/>
        <v>20834.370816140505</v>
      </c>
      <c r="DB34" s="63">
        <f t="shared" si="79"/>
        <v>21501.070682257003</v>
      </c>
      <c r="DC34" s="63">
        <f t="shared" si="79"/>
        <v>22189.104944089228</v>
      </c>
      <c r="DD34" s="63">
        <f t="shared" si="79"/>
        <v>22899.156302300082</v>
      </c>
      <c r="DE34" s="63">
        <f t="shared" si="79"/>
        <v>23631.929303973684</v>
      </c>
      <c r="DF34" s="63">
        <f t="shared" si="79"/>
        <v>24388.151041700843</v>
      </c>
      <c r="DG34" s="63">
        <f t="shared" si="79"/>
        <v>25168.571875035272</v>
      </c>
      <c r="DH34" s="63">
        <f t="shared" si="79"/>
        <v>25973.966175036399</v>
      </c>
      <c r="DI34" s="63">
        <f t="shared" si="79"/>
        <v>26805.133092637563</v>
      </c>
      <c r="DJ34" s="63">
        <f t="shared" si="79"/>
        <v>27662.897351601965</v>
      </c>
    </row>
    <row r="35" spans="1:115" x14ac:dyDescent="0.2">
      <c r="A35" s="9" t="s">
        <v>58</v>
      </c>
      <c r="B35" s="7" t="str">
        <f t="shared" ref="B35:AF35" si="80">B12</f>
        <v>Medicine</v>
      </c>
      <c r="C35" s="14" t="str">
        <f t="shared" si="80"/>
        <v>t/a</v>
      </c>
      <c r="D35" s="63">
        <f t="shared" si="80"/>
        <v>514.9250142892414</v>
      </c>
      <c r="E35" s="63">
        <f t="shared" si="80"/>
        <v>521.37073598579218</v>
      </c>
      <c r="F35" s="63">
        <f t="shared" si="80"/>
        <v>529.36951973380906</v>
      </c>
      <c r="G35" s="63">
        <f t="shared" si="80"/>
        <v>538.93406821905705</v>
      </c>
      <c r="H35" s="63">
        <f t="shared" si="80"/>
        <v>547.1095951275571</v>
      </c>
      <c r="I35" s="63">
        <f t="shared" si="80"/>
        <v>585.60061309162893</v>
      </c>
      <c r="J35" s="63">
        <f t="shared" si="80"/>
        <v>621.3534975665815</v>
      </c>
      <c r="K35" s="63">
        <f t="shared" si="80"/>
        <v>683.78040258097337</v>
      </c>
      <c r="L35" s="63">
        <f t="shared" si="80"/>
        <v>696.93237993768378</v>
      </c>
      <c r="M35" s="63">
        <f t="shared" si="80"/>
        <v>767.62572415981515</v>
      </c>
      <c r="N35" s="63">
        <f t="shared" si="80"/>
        <v>782.95170039071502</v>
      </c>
      <c r="O35" s="63">
        <f t="shared" si="80"/>
        <v>844.52308150700401</v>
      </c>
      <c r="P35" s="63">
        <f t="shared" si="80"/>
        <v>922.59777961762666</v>
      </c>
      <c r="Q35" s="63">
        <f t="shared" si="80"/>
        <v>885.06761187607299</v>
      </c>
      <c r="R35" s="63">
        <f t="shared" si="80"/>
        <v>947.94340695345136</v>
      </c>
      <c r="S35" s="63">
        <f t="shared" si="80"/>
        <v>949.04246847587058</v>
      </c>
      <c r="T35" s="63">
        <f t="shared" si="80"/>
        <v>1023.2725378928575</v>
      </c>
      <c r="U35" s="63">
        <f t="shared" si="80"/>
        <v>1076.2835865560178</v>
      </c>
      <c r="V35" s="63">
        <f t="shared" si="80"/>
        <v>1124.5634446403678</v>
      </c>
      <c r="W35" s="63">
        <f t="shared" si="80"/>
        <v>1175.0982848172168</v>
      </c>
      <c r="X35" s="63">
        <f t="shared" si="80"/>
        <v>1266.2413103692022</v>
      </c>
      <c r="Y35" s="63">
        <f t="shared" si="80"/>
        <v>1293.220139345794</v>
      </c>
      <c r="Z35" s="63">
        <f t="shared" si="80"/>
        <v>1404.1935482882402</v>
      </c>
      <c r="AA35" s="63">
        <f t="shared" si="80"/>
        <v>1429.5055557549933</v>
      </c>
      <c r="AB35" s="63">
        <f t="shared" si="80"/>
        <v>1462.9134619254985</v>
      </c>
      <c r="AC35" s="63">
        <f t="shared" si="80"/>
        <v>1348.2613753022192</v>
      </c>
      <c r="AD35" s="63">
        <f t="shared" si="80"/>
        <v>1374.244036886889</v>
      </c>
      <c r="AE35" s="63">
        <f t="shared" si="80"/>
        <v>1429.6276110580811</v>
      </c>
      <c r="AF35" s="63">
        <f t="shared" si="80"/>
        <v>1431.3439122202556</v>
      </c>
      <c r="AG35" s="63">
        <f t="shared" si="69"/>
        <v>1437.9736421722523</v>
      </c>
      <c r="AH35" s="63">
        <f t="shared" si="78"/>
        <v>1483.9887987217644</v>
      </c>
      <c r="AI35" s="63">
        <f t="shared" si="78"/>
        <v>1531.476440280861</v>
      </c>
      <c r="AJ35" s="63">
        <f t="shared" si="78"/>
        <v>1580.4836863698486</v>
      </c>
      <c r="AK35" s="63">
        <f t="shared" si="78"/>
        <v>1631.0591643336838</v>
      </c>
      <c r="AL35" s="63">
        <f t="shared" si="78"/>
        <v>1683.2530575923618</v>
      </c>
      <c r="AM35" s="63">
        <f t="shared" si="78"/>
        <v>1737.1171554353173</v>
      </c>
      <c r="AN35" s="63">
        <f t="shared" si="78"/>
        <v>1792.7049044092475</v>
      </c>
      <c r="AO35" s="63">
        <f t="shared" si="78"/>
        <v>1850.0714613503435</v>
      </c>
      <c r="AP35" s="63">
        <f t="shared" si="78"/>
        <v>1909.2737481135546</v>
      </c>
      <c r="AQ35" s="63">
        <f t="shared" si="78"/>
        <v>1970.3705080531884</v>
      </c>
      <c r="AR35" s="63">
        <f t="shared" si="78"/>
        <v>2033.4223643108905</v>
      </c>
      <c r="AS35" s="63">
        <f t="shared" si="78"/>
        <v>2098.4918799688389</v>
      </c>
      <c r="AT35" s="63">
        <f t="shared" si="78"/>
        <v>2165.643620127842</v>
      </c>
      <c r="AU35" s="63">
        <f t="shared" si="78"/>
        <v>2234.9442159719329</v>
      </c>
      <c r="AV35" s="63">
        <f t="shared" si="78"/>
        <v>2306.4624308830348</v>
      </c>
      <c r="AW35" s="63">
        <f t="shared" si="78"/>
        <v>2380.2692286712918</v>
      </c>
      <c r="AX35" s="63">
        <f t="shared" si="78"/>
        <v>2456.4378439887732</v>
      </c>
      <c r="AY35" s="63">
        <f t="shared" si="78"/>
        <v>2535.0438549964142</v>
      </c>
      <c r="AZ35" s="63">
        <f t="shared" si="78"/>
        <v>2616.1652583562995</v>
      </c>
      <c r="BA35" s="63">
        <f t="shared" si="78"/>
        <v>2699.8825466237013</v>
      </c>
      <c r="BB35" s="63">
        <f t="shared" si="78"/>
        <v>2786.2787881156596</v>
      </c>
      <c r="BC35" s="63">
        <f t="shared" si="78"/>
        <v>2875.4397093353609</v>
      </c>
      <c r="BD35" s="63">
        <f t="shared" si="78"/>
        <v>2967.4537800340927</v>
      </c>
      <c r="BE35" s="63">
        <f t="shared" si="78"/>
        <v>3062.4123009951836</v>
      </c>
      <c r="BF35" s="63">
        <f t="shared" si="78"/>
        <v>3160.4094946270297</v>
      </c>
      <c r="BG35" s="63">
        <f t="shared" si="78"/>
        <v>3261.5425984550948</v>
      </c>
      <c r="BH35" s="63">
        <f t="shared" si="78"/>
        <v>3365.9119616056578</v>
      </c>
      <c r="BI35" s="63">
        <f t="shared" si="78"/>
        <v>3473.6211443770389</v>
      </c>
      <c r="BJ35" s="63">
        <f t="shared" si="78"/>
        <v>3584.7770209971045</v>
      </c>
      <c r="BK35" s="63">
        <f t="shared" si="78"/>
        <v>3699.489885669012</v>
      </c>
      <c r="BL35" s="63">
        <f t="shared" si="78"/>
        <v>3817.8735620104203</v>
      </c>
      <c r="BM35" s="63">
        <f t="shared" ref="BM35:DJ35" si="81">BM122</f>
        <v>3940.0455159947537</v>
      </c>
      <c r="BN35" s="63">
        <f t="shared" si="81"/>
        <v>4066.1269725065858</v>
      </c>
      <c r="BO35" s="63">
        <f t="shared" si="81"/>
        <v>4196.2430356267969</v>
      </c>
      <c r="BP35" s="63">
        <f t="shared" si="81"/>
        <v>4330.5228127668543</v>
      </c>
      <c r="BQ35" s="63">
        <f t="shared" si="81"/>
        <v>4469.0995427753933</v>
      </c>
      <c r="BR35" s="63">
        <f t="shared" si="81"/>
        <v>4612.1107281442064</v>
      </c>
      <c r="BS35" s="63">
        <f t="shared" si="81"/>
        <v>4759.6982714448213</v>
      </c>
      <c r="BT35" s="63">
        <f t="shared" si="81"/>
        <v>4912.0086161310555</v>
      </c>
      <c r="BU35" s="63">
        <f t="shared" si="81"/>
        <v>5069.1928918472495</v>
      </c>
      <c r="BV35" s="63">
        <f t="shared" si="81"/>
        <v>5231.4070643863615</v>
      </c>
      <c r="BW35" s="63">
        <f t="shared" si="81"/>
        <v>5398.8120904467251</v>
      </c>
      <c r="BX35" s="63">
        <f t="shared" si="81"/>
        <v>5571.5740773410207</v>
      </c>
      <c r="BY35" s="63">
        <f t="shared" si="81"/>
        <v>5749.8644478159331</v>
      </c>
      <c r="BZ35" s="63">
        <f t="shared" si="81"/>
        <v>5933.8601101460436</v>
      </c>
      <c r="CA35" s="63">
        <f t="shared" si="81"/>
        <v>6123.7436336707169</v>
      </c>
      <c r="CB35" s="63">
        <f t="shared" si="81"/>
        <v>6319.7034299481802</v>
      </c>
      <c r="CC35" s="63">
        <f t="shared" si="81"/>
        <v>6521.9339397065223</v>
      </c>
      <c r="CD35" s="63">
        <f t="shared" si="81"/>
        <v>6730.6358257771308</v>
      </c>
      <c r="CE35" s="63">
        <f t="shared" si="81"/>
        <v>6946.0161722019993</v>
      </c>
      <c r="CF35" s="63">
        <f t="shared" si="81"/>
        <v>7168.2886897124636</v>
      </c>
      <c r="CG35" s="63">
        <f t="shared" si="81"/>
        <v>7397.673927783263</v>
      </c>
      <c r="CH35" s="63">
        <f t="shared" si="81"/>
        <v>7634.3994934723278</v>
      </c>
      <c r="CI35" s="63">
        <f t="shared" si="81"/>
        <v>7878.7002772634423</v>
      </c>
      <c r="CJ35" s="63">
        <f t="shared" si="81"/>
        <v>8130.8186861358727</v>
      </c>
      <c r="CK35" s="63">
        <f t="shared" si="81"/>
        <v>8391.0048840922209</v>
      </c>
      <c r="CL35" s="63">
        <f t="shared" si="81"/>
        <v>8659.5170403831726</v>
      </c>
      <c r="CM35" s="63">
        <f t="shared" si="81"/>
        <v>8936.6215856754352</v>
      </c>
      <c r="CN35" s="63">
        <f t="shared" si="81"/>
        <v>9222.5934764170488</v>
      </c>
      <c r="CO35" s="63">
        <f t="shared" si="81"/>
        <v>9517.7164676623943</v>
      </c>
      <c r="CP35" s="63">
        <f t="shared" si="81"/>
        <v>9822.2833946275914</v>
      </c>
      <c r="CQ35" s="63">
        <f t="shared" si="81"/>
        <v>10136.596463255675</v>
      </c>
      <c r="CR35" s="63">
        <f t="shared" si="81"/>
        <v>10460.967550079857</v>
      </c>
      <c r="CS35" s="63">
        <f t="shared" si="81"/>
        <v>10795.718511682413</v>
      </c>
      <c r="CT35" s="63">
        <f t="shared" si="81"/>
        <v>11141.181504056251</v>
      </c>
      <c r="CU35" s="63">
        <f t="shared" si="81"/>
        <v>11497.699312186051</v>
      </c>
      <c r="CV35" s="63">
        <f t="shared" si="81"/>
        <v>11865.625690176004</v>
      </c>
      <c r="CW35" s="63">
        <f t="shared" si="81"/>
        <v>12245.325712261636</v>
      </c>
      <c r="CX35" s="63">
        <f t="shared" si="81"/>
        <v>12637.176135054009</v>
      </c>
      <c r="CY35" s="63">
        <f t="shared" si="81"/>
        <v>13041.565771375737</v>
      </c>
      <c r="CZ35" s="63">
        <f t="shared" si="81"/>
        <v>13458.895876059762</v>
      </c>
      <c r="DA35" s="63">
        <f t="shared" si="81"/>
        <v>13889.580544093675</v>
      </c>
      <c r="DB35" s="63">
        <f t="shared" si="81"/>
        <v>14334.047121504673</v>
      </c>
      <c r="DC35" s="63">
        <f t="shared" si="81"/>
        <v>14792.736629392823</v>
      </c>
      <c r="DD35" s="63">
        <f t="shared" si="81"/>
        <v>15266.104201533393</v>
      </c>
      <c r="DE35" s="63">
        <f t="shared" si="81"/>
        <v>15754.619535982461</v>
      </c>
      <c r="DF35" s="63">
        <f t="shared" si="81"/>
        <v>16258.767361133901</v>
      </c>
      <c r="DG35" s="63">
        <f t="shared" si="81"/>
        <v>16779.047916690186</v>
      </c>
      <c r="DH35" s="63">
        <f t="shared" si="81"/>
        <v>17315.977450024271</v>
      </c>
      <c r="DI35" s="63">
        <f t="shared" si="81"/>
        <v>17870.088728425049</v>
      </c>
      <c r="DJ35" s="63">
        <f t="shared" si="81"/>
        <v>18441.931567734653</v>
      </c>
    </row>
    <row r="36" spans="1:115" x14ac:dyDescent="0.2">
      <c r="A36" s="9" t="s">
        <v>58</v>
      </c>
      <c r="B36" s="7" t="str">
        <f t="shared" ref="B36:C36" si="82">B13</f>
        <v>-</v>
      </c>
      <c r="C36" s="14" t="str">
        <f t="shared" si="82"/>
        <v>t/a</v>
      </c>
    </row>
    <row r="37" spans="1:115" x14ac:dyDescent="0.2">
      <c r="A37" s="9" t="s">
        <v>58</v>
      </c>
      <c r="B37" s="7" t="str">
        <f t="shared" ref="B37:C37" si="83">B14</f>
        <v>-</v>
      </c>
      <c r="C37" s="14" t="str">
        <f t="shared" si="83"/>
        <v>t/a</v>
      </c>
    </row>
    <row r="38" spans="1:115" x14ac:dyDescent="0.2">
      <c r="A38" s="9" t="s">
        <v>58</v>
      </c>
      <c r="B38" s="7" t="str">
        <f t="shared" ref="B38:C38" si="84">B15</f>
        <v>-</v>
      </c>
      <c r="C38" s="14" t="str">
        <f t="shared" si="84"/>
        <v>t/a</v>
      </c>
    </row>
    <row r="39" spans="1:115" x14ac:dyDescent="0.2">
      <c r="A39" s="9" t="s">
        <v>58</v>
      </c>
      <c r="B39" s="7" t="str">
        <f t="shared" ref="B39:C39" si="85">B16</f>
        <v>-</v>
      </c>
      <c r="C39" s="14" t="str">
        <f t="shared" si="85"/>
        <v>t/a</v>
      </c>
    </row>
    <row r="40" spans="1:115" x14ac:dyDescent="0.2">
      <c r="A40" s="9" t="s">
        <v>58</v>
      </c>
      <c r="B40" s="7" t="str">
        <f t="shared" ref="B40:C40" si="86">B17</f>
        <v>-</v>
      </c>
      <c r="C40" s="14" t="str">
        <f t="shared" si="86"/>
        <v>t/a</v>
      </c>
    </row>
    <row r="41" spans="1:115" x14ac:dyDescent="0.2">
      <c r="A41" s="9" t="s">
        <v>58</v>
      </c>
      <c r="B41" s="7" t="str">
        <f t="shared" ref="B41:C45" si="87">B18</f>
        <v>-</v>
      </c>
      <c r="C41" s="14" t="str">
        <f t="shared" si="87"/>
        <v>t/a</v>
      </c>
    </row>
    <row r="42" spans="1:115" x14ac:dyDescent="0.2">
      <c r="A42" s="9" t="s">
        <v>58</v>
      </c>
      <c r="B42" s="7" t="str">
        <f t="shared" si="87"/>
        <v>-</v>
      </c>
      <c r="C42" s="14" t="str">
        <f t="shared" si="87"/>
        <v>t/a</v>
      </c>
    </row>
    <row r="43" spans="1:115" x14ac:dyDescent="0.2">
      <c r="A43" s="9" t="s">
        <v>58</v>
      </c>
      <c r="B43" s="7" t="str">
        <f t="shared" si="87"/>
        <v>-</v>
      </c>
      <c r="C43" s="14" t="str">
        <f t="shared" si="87"/>
        <v>t/a</v>
      </c>
    </row>
    <row r="44" spans="1:115" x14ac:dyDescent="0.2">
      <c r="A44" s="9" t="s">
        <v>58</v>
      </c>
      <c r="B44" s="7" t="str">
        <f t="shared" si="87"/>
        <v>-</v>
      </c>
      <c r="C44" s="14" t="str">
        <f t="shared" si="87"/>
        <v>t/a</v>
      </c>
    </row>
    <row r="45" spans="1:115" s="28" customFormat="1" ht="16" thickBot="1" x14ac:dyDescent="0.25">
      <c r="A45" s="9" t="s">
        <v>58</v>
      </c>
      <c r="B45" s="7" t="str">
        <f t="shared" si="87"/>
        <v>-</v>
      </c>
      <c r="C45" s="14" t="str">
        <f t="shared" si="87"/>
        <v>t/a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395"/>
    </row>
    <row r="46" spans="1:115" s="53" customFormat="1" ht="17" thickTop="1" thickBot="1" x14ac:dyDescent="0.25">
      <c r="A46" s="50"/>
      <c r="B46" s="51" t="s">
        <v>64</v>
      </c>
      <c r="C46" s="52" t="s">
        <v>2</v>
      </c>
      <c r="D46" s="49">
        <f t="shared" ref="D46:AI46" si="88">SUM(D26:D45)</f>
        <v>12873.125357231036</v>
      </c>
      <c r="E46" s="49">
        <f t="shared" si="88"/>
        <v>13034.268399644805</v>
      </c>
      <c r="F46" s="49">
        <f t="shared" si="88"/>
        <v>13234.237993345228</v>
      </c>
      <c r="G46" s="49">
        <f t="shared" si="88"/>
        <v>13473.351705476429</v>
      </c>
      <c r="H46" s="49">
        <f t="shared" si="88"/>
        <v>13677.739878188924</v>
      </c>
      <c r="I46" s="49">
        <f t="shared" si="88"/>
        <v>14640.015327290723</v>
      </c>
      <c r="J46" s="49">
        <f t="shared" si="88"/>
        <v>15533.837439164536</v>
      </c>
      <c r="K46" s="49">
        <f t="shared" si="88"/>
        <v>17094.510064524336</v>
      </c>
      <c r="L46" s="49">
        <f t="shared" si="88"/>
        <v>17423.309498442093</v>
      </c>
      <c r="M46" s="49">
        <f t="shared" si="88"/>
        <v>19190.643103995375</v>
      </c>
      <c r="N46" s="49">
        <f t="shared" si="88"/>
        <v>19573.792509767871</v>
      </c>
      <c r="O46" s="49">
        <f t="shared" si="88"/>
        <v>21113.077037675102</v>
      </c>
      <c r="P46" s="49">
        <f t="shared" si="88"/>
        <v>23064.944490440666</v>
      </c>
      <c r="Q46" s="49">
        <f t="shared" si="88"/>
        <v>22126.690296901819</v>
      </c>
      <c r="R46" s="49">
        <f t="shared" si="88"/>
        <v>23698.585173836287</v>
      </c>
      <c r="S46" s="49">
        <f t="shared" si="88"/>
        <v>23726.061711896764</v>
      </c>
      <c r="T46" s="49">
        <f t="shared" si="88"/>
        <v>25581.813447321434</v>
      </c>
      <c r="U46" s="49">
        <f t="shared" si="88"/>
        <v>26907.089663900435</v>
      </c>
      <c r="V46" s="49">
        <f t="shared" si="88"/>
        <v>28114.086116009195</v>
      </c>
      <c r="W46" s="49">
        <f t="shared" si="88"/>
        <v>29377.457120430423</v>
      </c>
      <c r="X46" s="49">
        <f t="shared" si="88"/>
        <v>31656.032759230049</v>
      </c>
      <c r="Y46" s="49">
        <f t="shared" si="88"/>
        <v>32330.503483644854</v>
      </c>
      <c r="Z46" s="49">
        <f t="shared" si="88"/>
        <v>35104.838707206007</v>
      </c>
      <c r="AA46" s="49">
        <f t="shared" si="88"/>
        <v>35737.638893874835</v>
      </c>
      <c r="AB46" s="49">
        <f t="shared" si="88"/>
        <v>36572.836548137471</v>
      </c>
      <c r="AC46" s="49">
        <f t="shared" si="88"/>
        <v>33706.534382555481</v>
      </c>
      <c r="AD46" s="49">
        <f t="shared" si="88"/>
        <v>34356.100922172227</v>
      </c>
      <c r="AE46" s="49">
        <f t="shared" si="88"/>
        <v>35740.690276452027</v>
      </c>
      <c r="AF46" s="49">
        <f t="shared" si="88"/>
        <v>35783.59780550639</v>
      </c>
      <c r="AG46" s="49">
        <f>SUM(AG26:AG45)</f>
        <v>35949.341054306307</v>
      </c>
      <c r="AH46" s="49">
        <f t="shared" si="88"/>
        <v>37099.719968044112</v>
      </c>
      <c r="AI46" s="49">
        <f t="shared" si="88"/>
        <v>38286.911007021517</v>
      </c>
      <c r="AJ46" s="49">
        <f t="shared" ref="AJ46:BL46" si="89">SUM(AJ26:AJ45)</f>
        <v>39512.092159246211</v>
      </c>
      <c r="AK46" s="49">
        <f t="shared" si="89"/>
        <v>40776.479108342086</v>
      </c>
      <c r="AL46" s="49">
        <f t="shared" si="89"/>
        <v>42081.326439809025</v>
      </c>
      <c r="AM46" s="49">
        <f t="shared" si="89"/>
        <v>43427.928885882924</v>
      </c>
      <c r="AN46" s="49">
        <f t="shared" si="89"/>
        <v>44817.622610231185</v>
      </c>
      <c r="AO46" s="49">
        <f t="shared" si="89"/>
        <v>46251.786533758583</v>
      </c>
      <c r="AP46" s="49">
        <f t="shared" si="89"/>
        <v>47731.843702838865</v>
      </c>
      <c r="AQ46" s="49">
        <f t="shared" si="89"/>
        <v>49259.262701329717</v>
      </c>
      <c r="AR46" s="49">
        <f t="shared" si="89"/>
        <v>50835.559107772257</v>
      </c>
      <c r="AS46" s="49">
        <f t="shared" si="89"/>
        <v>52462.296999220969</v>
      </c>
      <c r="AT46" s="49">
        <f t="shared" si="89"/>
        <v>54141.090503196036</v>
      </c>
      <c r="AU46" s="49">
        <f t="shared" si="89"/>
        <v>55873.605399298329</v>
      </c>
      <c r="AV46" s="49">
        <f t="shared" si="89"/>
        <v>57661.560772075849</v>
      </c>
      <c r="AW46" s="49">
        <f t="shared" si="89"/>
        <v>59506.73071678228</v>
      </c>
      <c r="AX46" s="49">
        <f t="shared" si="89"/>
        <v>61410.946099719346</v>
      </c>
      <c r="AY46" s="49">
        <f t="shared" si="89"/>
        <v>63376.096374910354</v>
      </c>
      <c r="AZ46" s="49">
        <f t="shared" si="89"/>
        <v>65404.131458907475</v>
      </c>
      <c r="BA46" s="49">
        <f t="shared" si="89"/>
        <v>67497.063665592548</v>
      </c>
      <c r="BB46" s="49">
        <f t="shared" si="89"/>
        <v>69656.969702891482</v>
      </c>
      <c r="BC46" s="49">
        <f t="shared" si="89"/>
        <v>71885.992733384031</v>
      </c>
      <c r="BD46" s="49">
        <f t="shared" si="89"/>
        <v>74186.344500852298</v>
      </c>
      <c r="BE46" s="49">
        <f t="shared" si="89"/>
        <v>76560.307524879594</v>
      </c>
      <c r="BF46" s="49">
        <f t="shared" si="89"/>
        <v>79010.23736567577</v>
      </c>
      <c r="BG46" s="49">
        <f t="shared" si="89"/>
        <v>81538.564961377357</v>
      </c>
      <c r="BH46" s="49">
        <f t="shared" si="89"/>
        <v>84147.799040141428</v>
      </c>
      <c r="BI46" s="49">
        <f t="shared" si="89"/>
        <v>86840.528609425935</v>
      </c>
      <c r="BJ46" s="49">
        <f t="shared" si="89"/>
        <v>89619.425524927603</v>
      </c>
      <c r="BK46" s="49">
        <f t="shared" si="89"/>
        <v>92487.247141725267</v>
      </c>
      <c r="BL46" s="49">
        <f t="shared" si="89"/>
        <v>95446.839050260518</v>
      </c>
      <c r="BM46" s="49">
        <f t="shared" ref="BM46:DJ46" si="90">SUM(BM26:BM45)</f>
        <v>98501.137899868831</v>
      </c>
      <c r="BN46" s="49">
        <f t="shared" si="90"/>
        <v>101653.17431266465</v>
      </c>
      <c r="BO46" s="49">
        <f t="shared" si="90"/>
        <v>104906.07589066989</v>
      </c>
      <c r="BP46" s="49">
        <f t="shared" si="90"/>
        <v>108263.07031917135</v>
      </c>
      <c r="BQ46" s="49">
        <f t="shared" si="90"/>
        <v>111727.48856938483</v>
      </c>
      <c r="BR46" s="49">
        <f t="shared" si="90"/>
        <v>115302.76820360517</v>
      </c>
      <c r="BS46" s="49">
        <f t="shared" si="90"/>
        <v>118992.45678612056</v>
      </c>
      <c r="BT46" s="49">
        <f t="shared" si="90"/>
        <v>122800.21540327638</v>
      </c>
      <c r="BU46" s="49">
        <f t="shared" si="90"/>
        <v>126729.82229618123</v>
      </c>
      <c r="BV46" s="49">
        <f t="shared" si="90"/>
        <v>130785.17660965904</v>
      </c>
      <c r="BW46" s="49">
        <f t="shared" si="90"/>
        <v>134970.30226116814</v>
      </c>
      <c r="BX46" s="49">
        <f t="shared" si="90"/>
        <v>139289.35193352553</v>
      </c>
      <c r="BY46" s="49">
        <f t="shared" si="90"/>
        <v>143746.61119539832</v>
      </c>
      <c r="BZ46" s="49">
        <f t="shared" si="90"/>
        <v>148346.50275365112</v>
      </c>
      <c r="CA46" s="49">
        <f t="shared" si="90"/>
        <v>153093.5908417679</v>
      </c>
      <c r="CB46" s="49">
        <f t="shared" si="90"/>
        <v>157992.58574870456</v>
      </c>
      <c r="CC46" s="49">
        <f t="shared" si="90"/>
        <v>163048.348492663</v>
      </c>
      <c r="CD46" s="49">
        <f t="shared" si="90"/>
        <v>168265.89564442827</v>
      </c>
      <c r="CE46" s="49">
        <f t="shared" si="90"/>
        <v>173650.40430504995</v>
      </c>
      <c r="CF46" s="49">
        <f t="shared" si="90"/>
        <v>179207.2172428116</v>
      </c>
      <c r="CG46" s="49">
        <f t="shared" si="90"/>
        <v>184941.8481945816</v>
      </c>
      <c r="CH46" s="49">
        <f t="shared" si="90"/>
        <v>190859.98733680818</v>
      </c>
      <c r="CI46" s="49">
        <f t="shared" si="90"/>
        <v>196967.50693158602</v>
      </c>
      <c r="CJ46" s="49">
        <f t="shared" si="90"/>
        <v>203270.46715339681</v>
      </c>
      <c r="CK46" s="49">
        <f t="shared" si="90"/>
        <v>209775.1221023055</v>
      </c>
      <c r="CL46" s="49">
        <f t="shared" si="90"/>
        <v>216487.92600957927</v>
      </c>
      <c r="CM46" s="49">
        <f t="shared" si="90"/>
        <v>223415.53964188587</v>
      </c>
      <c r="CN46" s="49">
        <f t="shared" si="90"/>
        <v>230564.83691042618</v>
      </c>
      <c r="CO46" s="49">
        <f t="shared" si="90"/>
        <v>237942.91169155983</v>
      </c>
      <c r="CP46" s="49">
        <f t="shared" si="90"/>
        <v>245557.08486568974</v>
      </c>
      <c r="CQ46" s="49">
        <f t="shared" si="90"/>
        <v>253414.91158139185</v>
      </c>
      <c r="CR46" s="49">
        <f t="shared" si="90"/>
        <v>261524.18875199644</v>
      </c>
      <c r="CS46" s="49">
        <f t="shared" si="90"/>
        <v>269892.96279206028</v>
      </c>
      <c r="CT46" s="49">
        <f t="shared" si="90"/>
        <v>278529.53760140622</v>
      </c>
      <c r="CU46" s="49">
        <f t="shared" si="90"/>
        <v>287442.48280465126</v>
      </c>
      <c r="CV46" s="49">
        <f t="shared" si="90"/>
        <v>296640.64225440007</v>
      </c>
      <c r="CW46" s="49">
        <f t="shared" si="90"/>
        <v>306133.14280654094</v>
      </c>
      <c r="CX46" s="49">
        <f t="shared" si="90"/>
        <v>315929.40337635024</v>
      </c>
      <c r="CY46" s="49">
        <f t="shared" si="90"/>
        <v>326039.14428439346</v>
      </c>
      <c r="CZ46" s="49">
        <f t="shared" si="90"/>
        <v>336472.39690149412</v>
      </c>
      <c r="DA46" s="49">
        <f t="shared" si="90"/>
        <v>347239.51360234187</v>
      </c>
      <c r="DB46" s="49">
        <f t="shared" si="90"/>
        <v>358351.17803761683</v>
      </c>
      <c r="DC46" s="49">
        <f t="shared" si="90"/>
        <v>369818.41573482065</v>
      </c>
      <c r="DD46" s="49">
        <f t="shared" si="90"/>
        <v>381652.60503833491</v>
      </c>
      <c r="DE46" s="49">
        <f t="shared" si="90"/>
        <v>393865.48839956144</v>
      </c>
      <c r="DF46" s="49">
        <f t="shared" si="90"/>
        <v>406469.18402834749</v>
      </c>
      <c r="DG46" s="49">
        <f t="shared" si="90"/>
        <v>419476.1979172547</v>
      </c>
      <c r="DH46" s="49">
        <f t="shared" si="90"/>
        <v>432899.43625060678</v>
      </c>
      <c r="DI46" s="49">
        <f t="shared" si="90"/>
        <v>446752.21821062634</v>
      </c>
      <c r="DJ46" s="49">
        <f t="shared" si="90"/>
        <v>461048.28919336625</v>
      </c>
      <c r="DK46" s="393"/>
    </row>
    <row r="47" spans="1:115" ht="16" thickTop="1" x14ac:dyDescent="0.2"/>
    <row r="48" spans="1:115" s="45" customFormat="1" ht="58" x14ac:dyDescent="0.2">
      <c r="A48" s="40" t="s">
        <v>59</v>
      </c>
      <c r="B48" s="41" t="e">
        <f ca="1">MID(CELL("Dateiname",$B$2),FIND("]", CELL("Dateiname",$B$2))+1,31)</f>
        <v>#VALUE!</v>
      </c>
      <c r="C48" s="42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s="9" t="s">
        <v>59</v>
      </c>
      <c r="B49" s="33" t="s">
        <v>63</v>
      </c>
      <c r="C49" s="36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0" t="s">
        <v>51</v>
      </c>
      <c r="S49" s="491"/>
    </row>
    <row r="50" spans="1:19" ht="42" x14ac:dyDescent="0.2">
      <c r="A50" s="9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91">D50+10</f>
        <v>2000</v>
      </c>
      <c r="F50" s="15">
        <f t="shared" si="91"/>
        <v>2010</v>
      </c>
      <c r="G50" s="15">
        <f t="shared" si="91"/>
        <v>2020</v>
      </c>
      <c r="H50" s="15">
        <f t="shared" si="91"/>
        <v>2030</v>
      </c>
      <c r="I50" s="15">
        <f t="shared" si="91"/>
        <v>2040</v>
      </c>
      <c r="J50" s="25">
        <f t="shared" si="91"/>
        <v>2050</v>
      </c>
      <c r="K50" s="37">
        <v>1990</v>
      </c>
      <c r="L50" s="15">
        <f t="shared" ref="L50:Q50" si="92">K50+10</f>
        <v>2000</v>
      </c>
      <c r="M50" s="15">
        <f t="shared" si="92"/>
        <v>2010</v>
      </c>
      <c r="N50" s="15">
        <f t="shared" si="92"/>
        <v>2020</v>
      </c>
      <c r="O50" s="15">
        <f t="shared" si="92"/>
        <v>2030</v>
      </c>
      <c r="P50" s="15">
        <f t="shared" si="92"/>
        <v>2040</v>
      </c>
      <c r="Q50" s="25">
        <f t="shared" si="92"/>
        <v>2050</v>
      </c>
      <c r="R50" s="29" t="s">
        <v>60</v>
      </c>
      <c r="S50" s="30" t="s">
        <v>61</v>
      </c>
    </row>
    <row r="51" spans="1:19" x14ac:dyDescent="0.2">
      <c r="A51" s="9" t="s">
        <v>59</v>
      </c>
      <c r="B51" s="7" t="str">
        <f t="shared" ref="B51:B70" si="93">B26</f>
        <v>Jewellery</v>
      </c>
      <c r="C51" s="36" t="s">
        <v>63</v>
      </c>
      <c r="D51" s="125">
        <f>'Data Non-Energy-Sector'!J100</f>
        <v>0</v>
      </c>
      <c r="E51" s="122">
        <f>($G51-D51)/(G$50-D$50)*(E$50-D$50)+D51</f>
        <v>0.13333333333333333</v>
      </c>
      <c r="F51" s="122">
        <f>($G51-E51)/(G$50-E$50)*(F$50-E$50)+E51</f>
        <v>0.26666666666666672</v>
      </c>
      <c r="G51" s="125">
        <f>'Data Non-Energy-Sector'!I100</f>
        <v>0.4</v>
      </c>
      <c r="H51" s="122">
        <f>($G51-G51)/(J$50-G$50)*(H$50-G$50)+G51</f>
        <v>0.4</v>
      </c>
      <c r="I51" s="122">
        <f>($G51-H51)/(J$50-H$50)*(I$50-H$50)+H51</f>
        <v>0.4</v>
      </c>
      <c r="J51" s="121">
        <f>'Data Non-Energy-Sector'!K100</f>
        <v>0.4</v>
      </c>
      <c r="K51" s="125">
        <f t="shared" ref="K51:K60" si="94">D51</f>
        <v>0</v>
      </c>
      <c r="L51" s="125">
        <f t="shared" ref="L51:L60" si="95">E51</f>
        <v>0.13333333333333333</v>
      </c>
      <c r="M51" s="125">
        <f t="shared" ref="M51:M60" si="96">F51</f>
        <v>0.26666666666666672</v>
      </c>
      <c r="N51" s="125">
        <f t="shared" ref="N51:N60" si="97">G51</f>
        <v>0.4</v>
      </c>
      <c r="O51" s="122">
        <f>(Q51-N51)/(Q$50-N$50)*(O$50-N$50)+N51</f>
        <v>0.53333333333333333</v>
      </c>
      <c r="P51" s="122">
        <f>(Q51-O51)/(Q$50-O$50)*(P$50-O$50)+O51</f>
        <v>0.66666666666666674</v>
      </c>
      <c r="Q51" s="121">
        <f>'Data Non-Energy-Sector'!L100</f>
        <v>0.8</v>
      </c>
      <c r="R51" s="57">
        <f>'Data Non-Energy-Sector'!G100</f>
        <v>30</v>
      </c>
      <c r="S51" s="252">
        <f t="shared" ref="S51:S60" si="98">(AC26/N26)^(1/(AC$25-N$25))-1</f>
        <v>3.6897772310785504E-2</v>
      </c>
    </row>
    <row r="52" spans="1:19" x14ac:dyDescent="0.2">
      <c r="A52" s="9" t="s">
        <v>59</v>
      </c>
      <c r="B52" s="7" t="str">
        <f t="shared" si="93"/>
        <v>Photograph</v>
      </c>
      <c r="C52" s="36" t="s">
        <v>63</v>
      </c>
      <c r="D52" s="125">
        <f>'Data Non-Energy-Sector'!J101</f>
        <v>0</v>
      </c>
      <c r="E52" s="122">
        <f t="shared" ref="E52:E60" si="99">($G52-D52)/(G$50-D$50)*(E$50-D$50)+D52</f>
        <v>0</v>
      </c>
      <c r="F52" s="122">
        <f t="shared" ref="F52:F60" si="100">($G52-E52)/(G$50-E$50)*(F$50-E$50)+E52</f>
        <v>0</v>
      </c>
      <c r="G52" s="125">
        <f>'Data Non-Energy-Sector'!I101</f>
        <v>0</v>
      </c>
      <c r="H52" s="122">
        <f t="shared" ref="H52:H60" si="101">($G52-G52)/(J$50-G$50)*(H$50-G$50)+G52</f>
        <v>0</v>
      </c>
      <c r="I52" s="122">
        <f t="shared" ref="I52:I60" si="102">($G52-H52)/(J$50-H$50)*(I$50-H$50)+H52</f>
        <v>0</v>
      </c>
      <c r="J52" s="123">
        <f>'Data Non-Energy-Sector'!K101</f>
        <v>0</v>
      </c>
      <c r="K52" s="120">
        <f t="shared" si="94"/>
        <v>0</v>
      </c>
      <c r="L52" s="120">
        <f t="shared" si="95"/>
        <v>0</v>
      </c>
      <c r="M52" s="120">
        <f t="shared" si="96"/>
        <v>0</v>
      </c>
      <c r="N52" s="120">
        <f t="shared" si="97"/>
        <v>0</v>
      </c>
      <c r="O52" s="122">
        <f t="shared" ref="O52:O60" si="103">(Q52-N52)/(Q$50-N$50)*(O$50-N$50)+N52</f>
        <v>0</v>
      </c>
      <c r="P52" s="122">
        <f t="shared" ref="P52:P60" si="104">(Q52-O52)/(Q$50-O$50)*(P$50-O$50)+O52</f>
        <v>0</v>
      </c>
      <c r="Q52" s="123">
        <f>'Data Non-Energy-Sector'!L101</f>
        <v>0</v>
      </c>
      <c r="R52" s="57">
        <f>'Data Non-Energy-Sector'!G101</f>
        <v>1</v>
      </c>
      <c r="S52" s="252">
        <f t="shared" si="98"/>
        <v>3.6897772310785504E-2</v>
      </c>
    </row>
    <row r="53" spans="1:19" x14ac:dyDescent="0.2">
      <c r="A53" s="9" t="s">
        <v>59</v>
      </c>
      <c r="B53" s="7" t="str">
        <f t="shared" si="93"/>
        <v>Automotive</v>
      </c>
      <c r="C53" s="36" t="s">
        <v>63</v>
      </c>
      <c r="D53" s="125">
        <f>'Data Non-Energy-Sector'!J102</f>
        <v>0</v>
      </c>
      <c r="E53" s="122">
        <f t="shared" si="99"/>
        <v>0.13333333333333333</v>
      </c>
      <c r="F53" s="122">
        <f t="shared" si="100"/>
        <v>0.26666666666666672</v>
      </c>
      <c r="G53" s="125">
        <f>'Data Non-Energy-Sector'!I102</f>
        <v>0.4</v>
      </c>
      <c r="H53" s="122">
        <f t="shared" si="101"/>
        <v>0.4</v>
      </c>
      <c r="I53" s="122">
        <f t="shared" si="102"/>
        <v>0.4</v>
      </c>
      <c r="J53" s="123">
        <f>'Data Non-Energy-Sector'!K102</f>
        <v>0.4</v>
      </c>
      <c r="K53" s="125">
        <f>D53</f>
        <v>0</v>
      </c>
      <c r="L53" s="125">
        <f t="shared" si="95"/>
        <v>0.13333333333333333</v>
      </c>
      <c r="M53" s="125">
        <f t="shared" si="96"/>
        <v>0.26666666666666672</v>
      </c>
      <c r="N53" s="125">
        <f t="shared" si="97"/>
        <v>0.4</v>
      </c>
      <c r="O53" s="122">
        <f t="shared" si="103"/>
        <v>0.53333333333333333</v>
      </c>
      <c r="P53" s="122">
        <f t="shared" si="104"/>
        <v>0.66666666666666674</v>
      </c>
      <c r="Q53" s="123">
        <f>'Data Non-Energy-Sector'!L102</f>
        <v>0.8</v>
      </c>
      <c r="R53" s="57">
        <f>'Data Non-Energy-Sector'!G102</f>
        <v>12</v>
      </c>
      <c r="S53" s="252">
        <f t="shared" si="98"/>
        <v>3.6897772310785504E-2</v>
      </c>
    </row>
    <row r="54" spans="1:19" x14ac:dyDescent="0.2">
      <c r="A54" s="9" t="s">
        <v>59</v>
      </c>
      <c r="B54" s="7" t="str">
        <f t="shared" si="93"/>
        <v>Other Transport eq.</v>
      </c>
      <c r="C54" s="36" t="s">
        <v>63</v>
      </c>
      <c r="D54" s="125">
        <f>'Data Non-Energy-Sector'!J103</f>
        <v>0</v>
      </c>
      <c r="E54" s="122">
        <f t="shared" si="99"/>
        <v>0.13333333333333333</v>
      </c>
      <c r="F54" s="122">
        <f t="shared" si="100"/>
        <v>0.26666666666666672</v>
      </c>
      <c r="G54" s="125">
        <f>'Data Non-Energy-Sector'!I103</f>
        <v>0.4</v>
      </c>
      <c r="H54" s="122">
        <f t="shared" si="101"/>
        <v>0.4</v>
      </c>
      <c r="I54" s="122">
        <f t="shared" si="102"/>
        <v>0.4</v>
      </c>
      <c r="J54" s="123">
        <f>'Data Non-Energy-Sector'!K103</f>
        <v>0.4</v>
      </c>
      <c r="K54" s="125">
        <f t="shared" si="94"/>
        <v>0</v>
      </c>
      <c r="L54" s="125">
        <f t="shared" si="95"/>
        <v>0.13333333333333333</v>
      </c>
      <c r="M54" s="125">
        <f t="shared" si="96"/>
        <v>0.26666666666666672</v>
      </c>
      <c r="N54" s="125">
        <f t="shared" si="97"/>
        <v>0.4</v>
      </c>
      <c r="O54" s="122">
        <f t="shared" si="103"/>
        <v>0.53333333333333333</v>
      </c>
      <c r="P54" s="122">
        <f t="shared" si="104"/>
        <v>0.66666666666666674</v>
      </c>
      <c r="Q54" s="123">
        <f>'Data Non-Energy-Sector'!L103</f>
        <v>0.8</v>
      </c>
      <c r="R54" s="57">
        <f>'Data Non-Energy-Sector'!G103</f>
        <v>20</v>
      </c>
      <c r="S54" s="252">
        <f t="shared" si="98"/>
        <v>3.6897772310785504E-2</v>
      </c>
    </row>
    <row r="55" spans="1:19" x14ac:dyDescent="0.2">
      <c r="A55" s="9" t="s">
        <v>59</v>
      </c>
      <c r="B55" s="7" t="str">
        <f t="shared" si="93"/>
        <v>Industrial Machinery</v>
      </c>
      <c r="C55" s="36" t="s">
        <v>63</v>
      </c>
      <c r="D55" s="125">
        <f>'Data Non-Energy-Sector'!J104</f>
        <v>0</v>
      </c>
      <c r="E55" s="122">
        <f t="shared" si="99"/>
        <v>0.13333333333333333</v>
      </c>
      <c r="F55" s="122">
        <f t="shared" si="100"/>
        <v>0.26666666666666672</v>
      </c>
      <c r="G55" s="125">
        <f>'Data Non-Energy-Sector'!I104</f>
        <v>0.4</v>
      </c>
      <c r="H55" s="122">
        <f t="shared" si="101"/>
        <v>0.4</v>
      </c>
      <c r="I55" s="122">
        <f t="shared" si="102"/>
        <v>0.4</v>
      </c>
      <c r="J55" s="123">
        <f>'Data Non-Energy-Sector'!K104</f>
        <v>0.4</v>
      </c>
      <c r="K55" s="125">
        <f t="shared" si="94"/>
        <v>0</v>
      </c>
      <c r="L55" s="125">
        <f t="shared" si="95"/>
        <v>0.13333333333333333</v>
      </c>
      <c r="M55" s="125">
        <f t="shared" si="96"/>
        <v>0.26666666666666672</v>
      </c>
      <c r="N55" s="125">
        <f t="shared" si="97"/>
        <v>0.4</v>
      </c>
      <c r="O55" s="122">
        <f t="shared" si="103"/>
        <v>0.53333333333333333</v>
      </c>
      <c r="P55" s="122">
        <f t="shared" si="104"/>
        <v>0.66666666666666674</v>
      </c>
      <c r="Q55" s="123">
        <f>'Data Non-Energy-Sector'!L104</f>
        <v>0.8</v>
      </c>
      <c r="R55" s="57">
        <f>'Data Non-Energy-Sector'!G104</f>
        <v>15</v>
      </c>
      <c r="S55" s="252">
        <f t="shared" si="98"/>
        <v>3.6897772310785504E-2</v>
      </c>
    </row>
    <row r="56" spans="1:19" x14ac:dyDescent="0.2">
      <c r="A56" s="9" t="s">
        <v>59</v>
      </c>
      <c r="B56" s="7" t="str">
        <f t="shared" si="93"/>
        <v>Batteries</v>
      </c>
      <c r="C56" s="36" t="s">
        <v>63</v>
      </c>
      <c r="D56" s="125">
        <f>'Data Non-Energy-Sector'!J105</f>
        <v>0</v>
      </c>
      <c r="E56" s="122">
        <f t="shared" si="99"/>
        <v>0.13333333333333333</v>
      </c>
      <c r="F56" s="122">
        <f t="shared" si="100"/>
        <v>0.26666666666666672</v>
      </c>
      <c r="G56" s="125">
        <f>'Data Non-Energy-Sector'!I105</f>
        <v>0.4</v>
      </c>
      <c r="H56" s="122">
        <f t="shared" si="101"/>
        <v>0.4</v>
      </c>
      <c r="I56" s="122">
        <f t="shared" si="102"/>
        <v>0.4</v>
      </c>
      <c r="J56" s="123">
        <f>'Data Non-Energy-Sector'!K105</f>
        <v>0.4</v>
      </c>
      <c r="K56" s="125">
        <f t="shared" si="94"/>
        <v>0</v>
      </c>
      <c r="L56" s="125">
        <f t="shared" si="95"/>
        <v>0.13333333333333333</v>
      </c>
      <c r="M56" s="125">
        <f t="shared" si="96"/>
        <v>0.26666666666666672</v>
      </c>
      <c r="N56" s="125">
        <f t="shared" si="97"/>
        <v>0.4</v>
      </c>
      <c r="O56" s="122">
        <f t="shared" si="103"/>
        <v>0.53333333333333333</v>
      </c>
      <c r="P56" s="122">
        <f t="shared" si="104"/>
        <v>0.66666666666666674</v>
      </c>
      <c r="Q56" s="123">
        <f>'Data Non-Energy-Sector'!L105</f>
        <v>0.8</v>
      </c>
      <c r="R56" s="57">
        <f>'Data Non-Energy-Sector'!G105</f>
        <v>5</v>
      </c>
      <c r="S56" s="252">
        <f t="shared" si="98"/>
        <v>3.6897772310785504E-2</v>
      </c>
    </row>
    <row r="57" spans="1:19" x14ac:dyDescent="0.2">
      <c r="A57" s="9" t="s">
        <v>59</v>
      </c>
      <c r="B57" s="7" t="str">
        <f t="shared" si="93"/>
        <v>Glass</v>
      </c>
      <c r="C57" s="36" t="s">
        <v>63</v>
      </c>
      <c r="D57" s="125">
        <f>'Data Non-Energy-Sector'!J106</f>
        <v>0</v>
      </c>
      <c r="E57" s="122">
        <f t="shared" si="99"/>
        <v>0</v>
      </c>
      <c r="F57" s="122">
        <f t="shared" si="100"/>
        <v>0</v>
      </c>
      <c r="G57" s="125">
        <f>'Data Non-Energy-Sector'!I106</f>
        <v>0</v>
      </c>
      <c r="H57" s="122">
        <f t="shared" si="101"/>
        <v>0</v>
      </c>
      <c r="I57" s="122">
        <f t="shared" si="102"/>
        <v>0</v>
      </c>
      <c r="J57" s="123">
        <f>'Data Non-Energy-Sector'!K106</f>
        <v>0</v>
      </c>
      <c r="K57" s="125">
        <f t="shared" si="94"/>
        <v>0</v>
      </c>
      <c r="L57" s="125">
        <f t="shared" si="95"/>
        <v>0</v>
      </c>
      <c r="M57" s="125">
        <f t="shared" si="96"/>
        <v>0</v>
      </c>
      <c r="N57" s="125">
        <f t="shared" si="97"/>
        <v>0</v>
      </c>
      <c r="O57" s="122">
        <f t="shared" si="103"/>
        <v>0</v>
      </c>
      <c r="P57" s="122">
        <f t="shared" si="104"/>
        <v>0</v>
      </c>
      <c r="Q57" s="123">
        <f>'Data Non-Energy-Sector'!L106</f>
        <v>0</v>
      </c>
      <c r="R57" s="57">
        <f>'Data Non-Energy-Sector'!G106</f>
        <v>8</v>
      </c>
      <c r="S57" s="252">
        <f t="shared" si="98"/>
        <v>3.6897772310785504E-2</v>
      </c>
    </row>
    <row r="58" spans="1:19" x14ac:dyDescent="0.2">
      <c r="A58" s="9" t="s">
        <v>59</v>
      </c>
      <c r="B58" s="7" t="str">
        <f t="shared" si="93"/>
        <v>Parts like Bearings</v>
      </c>
      <c r="C58" s="36" t="s">
        <v>63</v>
      </c>
      <c r="D58" s="125">
        <f>'Data Non-Energy-Sector'!J107</f>
        <v>0</v>
      </c>
      <c r="E58" s="122">
        <f t="shared" si="99"/>
        <v>0.13333333333333333</v>
      </c>
      <c r="F58" s="122">
        <f t="shared" si="100"/>
        <v>0.26666666666666672</v>
      </c>
      <c r="G58" s="125">
        <f>'Data Non-Energy-Sector'!I107</f>
        <v>0.4</v>
      </c>
      <c r="H58" s="122">
        <f t="shared" si="101"/>
        <v>0.4</v>
      </c>
      <c r="I58" s="122">
        <f t="shared" si="102"/>
        <v>0.4</v>
      </c>
      <c r="J58" s="123">
        <f>'Data Non-Energy-Sector'!K107</f>
        <v>0.4</v>
      </c>
      <c r="K58" s="125">
        <f t="shared" si="94"/>
        <v>0</v>
      </c>
      <c r="L58" s="125">
        <f t="shared" si="95"/>
        <v>0.13333333333333333</v>
      </c>
      <c r="M58" s="125">
        <f t="shared" si="96"/>
        <v>0.26666666666666672</v>
      </c>
      <c r="N58" s="125">
        <f t="shared" si="97"/>
        <v>0.4</v>
      </c>
      <c r="O58" s="122">
        <f t="shared" si="103"/>
        <v>0.53333333333333333</v>
      </c>
      <c r="P58" s="122">
        <f t="shared" si="104"/>
        <v>0.66666666666666674</v>
      </c>
      <c r="Q58" s="123">
        <f>'Data Non-Energy-Sector'!L107</f>
        <v>0.8</v>
      </c>
      <c r="R58" s="57">
        <f>'Data Non-Energy-Sector'!G107</f>
        <v>15</v>
      </c>
      <c r="S58" s="252">
        <f t="shared" si="98"/>
        <v>3.6897772310785504E-2</v>
      </c>
    </row>
    <row r="59" spans="1:19" x14ac:dyDescent="0.2">
      <c r="A59" s="9" t="s">
        <v>59</v>
      </c>
      <c r="B59" s="7" t="str">
        <f t="shared" si="93"/>
        <v>Electronic Parts (PC)</v>
      </c>
      <c r="C59" s="36" t="s">
        <v>63</v>
      </c>
      <c r="D59" s="125">
        <f>'Data Non-Energy-Sector'!J108</f>
        <v>0</v>
      </c>
      <c r="E59" s="122">
        <f t="shared" si="99"/>
        <v>0.13333333333333333</v>
      </c>
      <c r="F59" s="122">
        <f t="shared" si="100"/>
        <v>0.26666666666666672</v>
      </c>
      <c r="G59" s="125">
        <f>'Data Non-Energy-Sector'!I108</f>
        <v>0.4</v>
      </c>
      <c r="H59" s="122">
        <f t="shared" si="101"/>
        <v>0.4</v>
      </c>
      <c r="I59" s="122">
        <f t="shared" si="102"/>
        <v>0.4</v>
      </c>
      <c r="J59" s="123">
        <f>'Data Non-Energy-Sector'!K108</f>
        <v>0.4</v>
      </c>
      <c r="K59" s="125">
        <f t="shared" si="94"/>
        <v>0</v>
      </c>
      <c r="L59" s="125">
        <f t="shared" si="95"/>
        <v>0.13333333333333333</v>
      </c>
      <c r="M59" s="125">
        <f t="shared" si="96"/>
        <v>0.26666666666666672</v>
      </c>
      <c r="N59" s="125">
        <f t="shared" si="97"/>
        <v>0.4</v>
      </c>
      <c r="O59" s="122">
        <f t="shared" si="103"/>
        <v>0.53333333333333333</v>
      </c>
      <c r="P59" s="122">
        <f t="shared" si="104"/>
        <v>0.66666666666666674</v>
      </c>
      <c r="Q59" s="123">
        <f>'Data Non-Energy-Sector'!L108</f>
        <v>0.8</v>
      </c>
      <c r="R59" s="57">
        <f>'Data Non-Energy-Sector'!G108</f>
        <v>7</v>
      </c>
      <c r="S59" s="252">
        <f t="shared" si="98"/>
        <v>3.6897772310785504E-2</v>
      </c>
    </row>
    <row r="60" spans="1:19" x14ac:dyDescent="0.2">
      <c r="A60" s="9" t="s">
        <v>59</v>
      </c>
      <c r="B60" s="7" t="str">
        <f t="shared" si="93"/>
        <v>Medicine</v>
      </c>
      <c r="C60" s="36" t="s">
        <v>63</v>
      </c>
      <c r="D60" s="125">
        <f>'Data Non-Energy-Sector'!J109</f>
        <v>0</v>
      </c>
      <c r="E60" s="122">
        <f t="shared" si="99"/>
        <v>0.13333333333333333</v>
      </c>
      <c r="F60" s="122">
        <f t="shared" si="100"/>
        <v>0.26666666666666672</v>
      </c>
      <c r="G60" s="125">
        <f>'Data Non-Energy-Sector'!I109</f>
        <v>0.4</v>
      </c>
      <c r="H60" s="122">
        <f t="shared" si="101"/>
        <v>0.4</v>
      </c>
      <c r="I60" s="122">
        <f t="shared" si="102"/>
        <v>0.4</v>
      </c>
      <c r="J60" s="123">
        <f>'Data Non-Energy-Sector'!K109</f>
        <v>0.4</v>
      </c>
      <c r="K60" s="125">
        <f t="shared" si="94"/>
        <v>0</v>
      </c>
      <c r="L60" s="125">
        <f t="shared" si="95"/>
        <v>0.13333333333333333</v>
      </c>
      <c r="M60" s="125">
        <f t="shared" si="96"/>
        <v>0.26666666666666672</v>
      </c>
      <c r="N60" s="125">
        <f t="shared" si="97"/>
        <v>0.4</v>
      </c>
      <c r="O60" s="122">
        <f t="shared" si="103"/>
        <v>0.53333333333333333</v>
      </c>
      <c r="P60" s="122">
        <f t="shared" si="104"/>
        <v>0.66666666666666674</v>
      </c>
      <c r="Q60" s="123">
        <f>'Data Non-Energy-Sector'!L109</f>
        <v>0.8</v>
      </c>
      <c r="R60" s="57">
        <f>'Data Non-Energy-Sector'!G109</f>
        <v>2</v>
      </c>
      <c r="S60" s="252">
        <f t="shared" si="98"/>
        <v>3.6897772310785504E-2</v>
      </c>
    </row>
    <row r="61" spans="1:19" x14ac:dyDescent="0.2">
      <c r="A61" s="9" t="s">
        <v>59</v>
      </c>
      <c r="B61" s="7" t="str">
        <f t="shared" si="93"/>
        <v>-</v>
      </c>
      <c r="C61" s="36" t="s">
        <v>63</v>
      </c>
      <c r="D61" s="249"/>
      <c r="E61" s="249"/>
      <c r="F61" s="249"/>
      <c r="G61" s="249"/>
      <c r="H61" s="249"/>
      <c r="I61" s="249"/>
      <c r="J61" s="250"/>
      <c r="K61" s="249"/>
      <c r="L61" s="249"/>
      <c r="M61" s="249"/>
      <c r="N61" s="249"/>
      <c r="O61" s="249"/>
      <c r="P61" s="249"/>
      <c r="Q61" s="250"/>
      <c r="S61" s="252"/>
    </row>
    <row r="62" spans="1:19" x14ac:dyDescent="0.2">
      <c r="A62" s="9" t="s">
        <v>59</v>
      </c>
      <c r="B62" s="7" t="str">
        <f t="shared" si="93"/>
        <v>-</v>
      </c>
      <c r="C62" s="36" t="s">
        <v>63</v>
      </c>
      <c r="D62" s="96"/>
      <c r="E62" s="96"/>
      <c r="F62" s="96"/>
      <c r="G62" s="96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s="9" t="s">
        <v>59</v>
      </c>
      <c r="B63" s="7" t="str">
        <f t="shared" si="93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s="9" t="s">
        <v>59</v>
      </c>
      <c r="B64" s="7" t="str">
        <f t="shared" si="93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s="9" t="s">
        <v>59</v>
      </c>
      <c r="B65" s="7" t="str">
        <f t="shared" si="93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s="9" t="s">
        <v>59</v>
      </c>
      <c r="B66" s="7" t="str">
        <f t="shared" si="93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s="9" t="s">
        <v>59</v>
      </c>
      <c r="B67" s="7" t="str">
        <f t="shared" si="93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s="9" t="s">
        <v>59</v>
      </c>
      <c r="B68" s="7" t="str">
        <f t="shared" si="93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s="9" t="s">
        <v>59</v>
      </c>
      <c r="B69" s="7" t="str">
        <f t="shared" si="93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s="102" customFormat="1" ht="16" thickBot="1" x14ac:dyDescent="0.25">
      <c r="A70" s="99" t="s">
        <v>59</v>
      </c>
      <c r="B70" s="100" t="str">
        <f t="shared" si="93"/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DK70" s="397"/>
    </row>
    <row r="71" spans="1:115" ht="16" thickTop="1" x14ac:dyDescent="0.2">
      <c r="C71" s="36"/>
      <c r="D71" s="96"/>
      <c r="E71" s="493" t="s">
        <v>150</v>
      </c>
      <c r="F71" s="493"/>
      <c r="G71" s="493"/>
      <c r="H71" s="493"/>
      <c r="I71" s="493"/>
      <c r="J71" s="493"/>
      <c r="K71" s="493"/>
      <c r="L71" s="96"/>
      <c r="M71" s="96"/>
      <c r="N71" s="96"/>
      <c r="O71" s="96"/>
      <c r="P71" s="96"/>
      <c r="Q71" s="97"/>
      <c r="S71" s="98"/>
    </row>
    <row r="72" spans="1:115" x14ac:dyDescent="0.2">
      <c r="C72" s="36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115" x14ac:dyDescent="0.2">
      <c r="C73" s="36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115" x14ac:dyDescent="0.2">
      <c r="C74" s="36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O74" s="96"/>
      <c r="P74" s="96"/>
      <c r="Q74" s="97"/>
      <c r="S74" s="98"/>
    </row>
    <row r="77" spans="1:115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64">
        <v>2050</v>
      </c>
      <c r="BM77" s="64">
        <v>2051</v>
      </c>
      <c r="BN77" s="64">
        <v>2052</v>
      </c>
      <c r="BO77" s="64">
        <v>2053</v>
      </c>
      <c r="BP77" s="64">
        <v>2054</v>
      </c>
      <c r="BQ77" s="64">
        <v>2055</v>
      </c>
      <c r="BR77" s="64">
        <v>2056</v>
      </c>
      <c r="BS77" s="64">
        <v>2057</v>
      </c>
      <c r="BT77" s="64">
        <v>2058</v>
      </c>
      <c r="BU77" s="64">
        <v>2059</v>
      </c>
      <c r="BV77" s="64">
        <v>2060</v>
      </c>
      <c r="BW77" s="64">
        <v>2061</v>
      </c>
      <c r="BX77" s="64">
        <v>2062</v>
      </c>
      <c r="BY77" s="64">
        <v>2063</v>
      </c>
      <c r="BZ77" s="64">
        <v>2064</v>
      </c>
      <c r="CA77" s="64">
        <v>2065</v>
      </c>
      <c r="CB77" s="64">
        <v>2066</v>
      </c>
      <c r="CC77" s="64">
        <v>2067</v>
      </c>
      <c r="CD77" s="64">
        <v>2068</v>
      </c>
      <c r="CE77" s="64">
        <v>2069</v>
      </c>
      <c r="CF77" s="64">
        <v>2070</v>
      </c>
      <c r="CG77" s="64">
        <v>2071</v>
      </c>
      <c r="CH77" s="64">
        <v>2072</v>
      </c>
      <c r="CI77" s="64">
        <v>2073</v>
      </c>
      <c r="CJ77" s="64">
        <v>2074</v>
      </c>
      <c r="CK77" s="64">
        <v>2075</v>
      </c>
      <c r="CL77" s="64">
        <v>2076</v>
      </c>
      <c r="CM77" s="64">
        <v>2077</v>
      </c>
      <c r="CN77" s="64">
        <v>2078</v>
      </c>
      <c r="CO77" s="64">
        <v>2079</v>
      </c>
      <c r="CP77" s="64">
        <v>2080</v>
      </c>
      <c r="CQ77" s="64">
        <v>2081</v>
      </c>
      <c r="CR77" s="64">
        <v>2082</v>
      </c>
      <c r="CS77" s="64">
        <v>2083</v>
      </c>
      <c r="CT77" s="64">
        <v>2084</v>
      </c>
      <c r="CU77" s="64">
        <v>2085</v>
      </c>
      <c r="CV77" s="64">
        <v>2086</v>
      </c>
      <c r="CW77" s="64">
        <v>2087</v>
      </c>
      <c r="CX77" s="64">
        <v>2088</v>
      </c>
      <c r="CY77" s="64">
        <v>2089</v>
      </c>
      <c r="CZ77" s="64">
        <v>2090</v>
      </c>
      <c r="DA77" s="64">
        <v>2091</v>
      </c>
      <c r="DB77" s="64">
        <v>2092</v>
      </c>
      <c r="DC77" s="64">
        <v>2093</v>
      </c>
      <c r="DD77" s="64">
        <v>2094</v>
      </c>
      <c r="DE77" s="64">
        <v>2095</v>
      </c>
      <c r="DF77" s="64">
        <v>2096</v>
      </c>
      <c r="DG77" s="64">
        <v>2097</v>
      </c>
      <c r="DH77" s="64">
        <v>2098</v>
      </c>
      <c r="DI77" s="64">
        <v>2099</v>
      </c>
      <c r="DJ77" s="64">
        <v>2100</v>
      </c>
    </row>
    <row r="78" spans="1:115" x14ac:dyDescent="0.2">
      <c r="B78" s="65" t="s">
        <v>87</v>
      </c>
      <c r="C78" s="65" t="s">
        <v>2</v>
      </c>
      <c r="D78" s="66">
        <f>E78/(1+D84)</f>
        <v>12873.125357231034</v>
      </c>
      <c r="E78" s="66">
        <f>F78/(1+E84)</f>
        <v>13256.528521455879</v>
      </c>
      <c r="F78" s="66">
        <f>G78/(1+F84)</f>
        <v>13456.498115156301</v>
      </c>
      <c r="G78" s="66">
        <f>H78/(1+G84)</f>
        <v>13695.611827287501</v>
      </c>
      <c r="H78" s="236">
        <f>'Framework Data'!H37</f>
        <v>13900</v>
      </c>
      <c r="I78" s="236">
        <f>'Framework Data'!I37</f>
        <v>14600</v>
      </c>
      <c r="J78" s="236">
        <f>'Framework Data'!J37</f>
        <v>15200</v>
      </c>
      <c r="K78" s="236">
        <f>'Framework Data'!K37</f>
        <v>16400</v>
      </c>
      <c r="L78" s="236">
        <f>'Framework Data'!L37</f>
        <v>16400</v>
      </c>
      <c r="M78" s="236">
        <f>'Framework Data'!M37</f>
        <v>17700</v>
      </c>
      <c r="N78" s="236">
        <f>'Framework Data'!N37</f>
        <v>17700</v>
      </c>
      <c r="O78" s="236">
        <f>'Framework Data'!O37</f>
        <v>18700</v>
      </c>
      <c r="P78" s="236">
        <f>'Framework Data'!P37</f>
        <v>20000</v>
      </c>
      <c r="Q78" s="236">
        <f>'Framework Data'!Q37</f>
        <v>18800</v>
      </c>
      <c r="R78" s="236">
        <f>'Framework Data'!R37</f>
        <v>19700</v>
      </c>
      <c r="S78" s="236">
        <f>'Framework Data'!S37</f>
        <v>19300</v>
      </c>
      <c r="T78" s="236">
        <f>'Framework Data'!T37</f>
        <v>20200</v>
      </c>
      <c r="U78" s="236">
        <f>'Framework Data'!U37</f>
        <v>20800</v>
      </c>
      <c r="V78" s="236">
        <f>'Framework Data'!V37</f>
        <v>21300</v>
      </c>
      <c r="W78" s="236">
        <f>'Framework Data'!W37</f>
        <v>21800</v>
      </c>
      <c r="X78" s="236">
        <f>'Framework Data'!X37</f>
        <v>23100</v>
      </c>
      <c r="Y78" s="236">
        <f>'Framework Data'!Y37</f>
        <v>23300</v>
      </c>
      <c r="Z78" s="236">
        <f>'Framework Data'!Z37</f>
        <v>25500</v>
      </c>
      <c r="AA78" s="236">
        <f>'Framework Data'!AA37</f>
        <v>26000</v>
      </c>
      <c r="AB78" s="236">
        <f>'Framework Data'!AB37</f>
        <v>26800</v>
      </c>
      <c r="AC78" s="236">
        <f>'Framework Data'!AC37</f>
        <v>25100</v>
      </c>
      <c r="AD78" s="236">
        <f>'Framework Data'!AD37</f>
        <v>25700</v>
      </c>
      <c r="AE78" s="236">
        <f>'Framework Data'!AE37</f>
        <v>26800</v>
      </c>
      <c r="AF78" s="236">
        <f>'Framework Data'!AF37</f>
        <v>26900</v>
      </c>
      <c r="AG78" s="236">
        <f>'Framework Data'!AG37</f>
        <v>27000</v>
      </c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</row>
    <row r="79" spans="1:115" x14ac:dyDescent="0.2">
      <c r="B79" s="65" t="s">
        <v>152</v>
      </c>
      <c r="C79" s="68" t="s">
        <v>89</v>
      </c>
      <c r="D79" s="70">
        <f t="shared" ref="D79:F79" si="105">E79</f>
        <v>0</v>
      </c>
      <c r="E79" s="70">
        <f t="shared" si="105"/>
        <v>0</v>
      </c>
      <c r="F79" s="70">
        <f t="shared" si="105"/>
        <v>0</v>
      </c>
      <c r="G79" s="70">
        <f>H79</f>
        <v>0</v>
      </c>
      <c r="H79" s="240">
        <f>'Framework Data'!D87</f>
        <v>0</v>
      </c>
      <c r="I79" s="70">
        <f t="shared" ref="I79:X79" si="106">($Y$79-$H$79)/($Y$77-$H$77)+H79</f>
        <v>1.7647058823529412E-2</v>
      </c>
      <c r="J79" s="70">
        <f t="shared" si="106"/>
        <v>3.5294117647058823E-2</v>
      </c>
      <c r="K79" s="70">
        <f t="shared" si="106"/>
        <v>5.2941176470588235E-2</v>
      </c>
      <c r="L79" s="70">
        <f t="shared" si="106"/>
        <v>7.0588235294117646E-2</v>
      </c>
      <c r="M79" s="70">
        <f t="shared" si="106"/>
        <v>8.8235294117647051E-2</v>
      </c>
      <c r="N79" s="70">
        <f t="shared" si="106"/>
        <v>0.10588235294117646</v>
      </c>
      <c r="O79" s="70">
        <f t="shared" si="106"/>
        <v>0.12352941176470586</v>
      </c>
      <c r="P79" s="70">
        <f t="shared" si="106"/>
        <v>0.14117647058823526</v>
      </c>
      <c r="Q79" s="70">
        <f t="shared" si="106"/>
        <v>0.15882352941176467</v>
      </c>
      <c r="R79" s="70">
        <f t="shared" si="106"/>
        <v>0.17647058823529407</v>
      </c>
      <c r="S79" s="70">
        <f t="shared" si="106"/>
        <v>0.19411764705882348</v>
      </c>
      <c r="T79" s="70">
        <f t="shared" si="106"/>
        <v>0.21176470588235288</v>
      </c>
      <c r="U79" s="70">
        <f t="shared" si="106"/>
        <v>0.22941176470588229</v>
      </c>
      <c r="V79" s="70">
        <f t="shared" si="106"/>
        <v>0.24705882352941169</v>
      </c>
      <c r="W79" s="70">
        <f t="shared" si="106"/>
        <v>0.26470588235294112</v>
      </c>
      <c r="X79" s="70">
        <f t="shared" si="106"/>
        <v>0.28235294117647053</v>
      </c>
      <c r="Y79" s="240">
        <f>'Framework Data'!E87</f>
        <v>0.3</v>
      </c>
      <c r="Z79" s="70">
        <f>($AG$79-$Y$79)/($AG$77-$Y$77)+Y79</f>
        <v>0.3</v>
      </c>
      <c r="AA79" s="70">
        <f t="shared" ref="AA79:AF79" si="107">($AG$79-$Y$79)/($AG$77-$Y$77)+Z79</f>
        <v>0.3</v>
      </c>
      <c r="AB79" s="70">
        <f t="shared" si="107"/>
        <v>0.3</v>
      </c>
      <c r="AC79" s="70">
        <f t="shared" si="107"/>
        <v>0.3</v>
      </c>
      <c r="AD79" s="70">
        <f t="shared" si="107"/>
        <v>0.3</v>
      </c>
      <c r="AE79" s="70">
        <f t="shared" si="107"/>
        <v>0.3</v>
      </c>
      <c r="AF79" s="70">
        <f t="shared" si="107"/>
        <v>0.3</v>
      </c>
      <c r="AG79" s="240">
        <f>'Framework Data'!G87</f>
        <v>0.3</v>
      </c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</row>
    <row r="80" spans="1:115" x14ac:dyDescent="0.2">
      <c r="B80" s="65" t="s">
        <v>90</v>
      </c>
      <c r="C80" s="65" t="s">
        <v>2</v>
      </c>
      <c r="D80" s="74">
        <f t="shared" ref="D80:AF80" si="108">D78/(1-D79)</f>
        <v>12873.125357231034</v>
      </c>
      <c r="E80" s="74">
        <f t="shared" si="108"/>
        <v>13256.528521455879</v>
      </c>
      <c r="F80" s="74">
        <f t="shared" si="108"/>
        <v>13456.498115156301</v>
      </c>
      <c r="G80" s="74">
        <f t="shared" si="108"/>
        <v>13695.611827287501</v>
      </c>
      <c r="H80" s="74">
        <f t="shared" si="108"/>
        <v>13900</v>
      </c>
      <c r="I80" s="74">
        <f t="shared" si="108"/>
        <v>14862.275449101797</v>
      </c>
      <c r="J80" s="74">
        <f t="shared" si="108"/>
        <v>15756.09756097561</v>
      </c>
      <c r="K80" s="74">
        <f t="shared" si="108"/>
        <v>17316.770186335405</v>
      </c>
      <c r="L80" s="74">
        <f t="shared" si="108"/>
        <v>17645.569620253165</v>
      </c>
      <c r="M80" s="74">
        <f t="shared" si="108"/>
        <v>19412.903225806451</v>
      </c>
      <c r="N80" s="74">
        <f t="shared" si="108"/>
        <v>19796.052631578947</v>
      </c>
      <c r="O80" s="74">
        <f t="shared" si="108"/>
        <v>21335.570469798658</v>
      </c>
      <c r="P80" s="74">
        <f t="shared" si="108"/>
        <v>23287.67123287671</v>
      </c>
      <c r="Q80" s="74">
        <f t="shared" si="108"/>
        <v>22349.65034965035</v>
      </c>
      <c r="R80" s="74">
        <f t="shared" si="108"/>
        <v>23921.428571428569</v>
      </c>
      <c r="S80" s="74">
        <f t="shared" si="108"/>
        <v>23948.905109489049</v>
      </c>
      <c r="T80" s="74">
        <f t="shared" si="108"/>
        <v>25626.86567164179</v>
      </c>
      <c r="U80" s="74">
        <f t="shared" si="108"/>
        <v>26992.366412213738</v>
      </c>
      <c r="V80" s="74">
        <f t="shared" si="108"/>
        <v>28289.062499999996</v>
      </c>
      <c r="W80" s="74">
        <f t="shared" si="108"/>
        <v>29647.999999999996</v>
      </c>
      <c r="X80" s="74">
        <f t="shared" si="108"/>
        <v>32188.524590163928</v>
      </c>
      <c r="Y80" s="74">
        <f t="shared" si="108"/>
        <v>33285.71428571429</v>
      </c>
      <c r="Z80" s="74">
        <f t="shared" si="108"/>
        <v>36428.571428571428</v>
      </c>
      <c r="AA80" s="74">
        <f t="shared" si="108"/>
        <v>37142.857142857145</v>
      </c>
      <c r="AB80" s="74">
        <f t="shared" si="108"/>
        <v>38285.71428571429</v>
      </c>
      <c r="AC80" s="74">
        <f>AC78/(1-AC79)</f>
        <v>35857.142857142862</v>
      </c>
      <c r="AD80" s="74">
        <f t="shared" si="108"/>
        <v>36714.285714285717</v>
      </c>
      <c r="AE80" s="74">
        <f t="shared" si="108"/>
        <v>38285.71428571429</v>
      </c>
      <c r="AF80" s="74">
        <f t="shared" si="108"/>
        <v>38428.571428571428</v>
      </c>
      <c r="AG80" s="74">
        <f t="shared" ref="AG80" si="109">AG78/(1-AG79)</f>
        <v>38571.428571428572</v>
      </c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</row>
    <row r="81" spans="2:114" x14ac:dyDescent="0.2">
      <c r="B81" s="65" t="s">
        <v>91</v>
      </c>
      <c r="C81" s="65" t="s">
        <v>2</v>
      </c>
      <c r="D81" s="84">
        <f>'Framework Data'!D38</f>
        <v>0</v>
      </c>
      <c r="E81" s="84">
        <f>'Framework Data'!E38</f>
        <v>222.2601218110735</v>
      </c>
      <c r="F81" s="84">
        <f>'Framework Data'!F38</f>
        <v>222.2601218110735</v>
      </c>
      <c r="G81" s="84">
        <f>'Framework Data'!G38</f>
        <v>222.2601218110735</v>
      </c>
      <c r="H81" s="84">
        <f>'Framework Data'!H38</f>
        <v>222.2601218110735</v>
      </c>
      <c r="I81" s="84">
        <f>'Framework Data'!I38</f>
        <v>222.2601218110737</v>
      </c>
      <c r="J81" s="84">
        <f>'Framework Data'!J38</f>
        <v>222.26012181107339</v>
      </c>
      <c r="K81" s="84">
        <f>'Framework Data'!K38</f>
        <v>222.26012181107339</v>
      </c>
      <c r="L81" s="84">
        <f>'Framework Data'!L38</f>
        <v>222.2601218110737</v>
      </c>
      <c r="M81" s="84">
        <f>'Framework Data'!M38</f>
        <v>222.2601218110737</v>
      </c>
      <c r="N81" s="84">
        <f>'Framework Data'!N38</f>
        <v>222.2601218110737</v>
      </c>
      <c r="O81" s="84">
        <f>'Framework Data'!O38</f>
        <v>222.49343212355791</v>
      </c>
      <c r="P81" s="84">
        <f>'Framework Data'!P38</f>
        <v>222.72674243604371</v>
      </c>
      <c r="Q81" s="84">
        <f>'Framework Data'!Q38</f>
        <v>222.96005274852811</v>
      </c>
      <c r="R81" s="84">
        <f>'Framework Data'!R38</f>
        <v>222.84339759228567</v>
      </c>
      <c r="S81" s="84">
        <f>'Framework Data'!S38</f>
        <v>222.84339759228567</v>
      </c>
      <c r="T81" s="84">
        <f>'Framework Data'!T38</f>
        <v>45.052224320353808</v>
      </c>
      <c r="U81" s="84">
        <f>'Framework Data'!U38</f>
        <v>85.276748313295329</v>
      </c>
      <c r="V81" s="84">
        <f>'Framework Data'!V38</f>
        <v>174.97638399080242</v>
      </c>
      <c r="W81" s="84">
        <f>'Framework Data'!W38</f>
        <v>270.54287956957239</v>
      </c>
      <c r="X81" s="84">
        <f>'Framework Data'!X38</f>
        <v>532.49183093387512</v>
      </c>
      <c r="Y81" s="84">
        <f>'Framework Data'!Y38</f>
        <v>955.21080206944021</v>
      </c>
      <c r="Z81" s="84">
        <f>'Framework Data'!Z38</f>
        <v>1323.7327213654207</v>
      </c>
      <c r="AA81" s="84">
        <f>'Framework Data'!AA38</f>
        <v>1405.2182489823128</v>
      </c>
      <c r="AB81" s="84">
        <f>'Framework Data'!AB38</f>
        <v>1712.8777375768263</v>
      </c>
      <c r="AC81" s="84">
        <f>'Framework Data'!AC38</f>
        <v>2150.6084745873841</v>
      </c>
      <c r="AD81" s="84">
        <f>'Framework Data'!AD38</f>
        <v>2358.1847921134913</v>
      </c>
      <c r="AE81" s="84">
        <f>'Framework Data'!AE38</f>
        <v>2545.0240092622607</v>
      </c>
      <c r="AF81" s="84">
        <f>'Framework Data'!AF38</f>
        <v>2644.9736230650383</v>
      </c>
      <c r="AG81" s="84">
        <f>'Framework Data'!AG38</f>
        <v>2622.0875171222688</v>
      </c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</row>
    <row r="82" spans="2:114" x14ac:dyDescent="0.2">
      <c r="B82" s="71" t="s">
        <v>92</v>
      </c>
      <c r="C82" s="65" t="s">
        <v>2</v>
      </c>
      <c r="D82" s="74">
        <f t="shared" ref="D82:AF82" si="110">D80-D81</f>
        <v>12873.125357231034</v>
      </c>
      <c r="E82" s="74">
        <f t="shared" si="110"/>
        <v>13034.268399644805</v>
      </c>
      <c r="F82" s="74">
        <f t="shared" si="110"/>
        <v>13234.237993345227</v>
      </c>
      <c r="G82" s="74">
        <f t="shared" si="110"/>
        <v>13473.351705476427</v>
      </c>
      <c r="H82" s="74">
        <f t="shared" si="110"/>
        <v>13677.739878188926</v>
      </c>
      <c r="I82" s="74">
        <f t="shared" si="110"/>
        <v>14640.015327290723</v>
      </c>
      <c r="J82" s="74">
        <f t="shared" si="110"/>
        <v>15533.837439164536</v>
      </c>
      <c r="K82" s="74">
        <f t="shared" si="110"/>
        <v>17094.510064524333</v>
      </c>
      <c r="L82" s="74">
        <f t="shared" si="110"/>
        <v>17423.309498442093</v>
      </c>
      <c r="M82" s="74">
        <f t="shared" si="110"/>
        <v>19190.643103995379</v>
      </c>
      <c r="N82" s="74">
        <f t="shared" si="110"/>
        <v>19573.792509767874</v>
      </c>
      <c r="O82" s="74">
        <f t="shared" si="110"/>
        <v>21113.077037675099</v>
      </c>
      <c r="P82" s="74">
        <f t="shared" si="110"/>
        <v>23064.944490440666</v>
      </c>
      <c r="Q82" s="74">
        <f t="shared" si="110"/>
        <v>22126.690296901823</v>
      </c>
      <c r="R82" s="74">
        <f t="shared" si="110"/>
        <v>23698.585173836284</v>
      </c>
      <c r="S82" s="74">
        <f t="shared" si="110"/>
        <v>23726.061711896764</v>
      </c>
      <c r="T82" s="74">
        <f t="shared" si="110"/>
        <v>25581.813447321438</v>
      </c>
      <c r="U82" s="74">
        <f t="shared" si="110"/>
        <v>26907.089663900442</v>
      </c>
      <c r="V82" s="74">
        <f t="shared" si="110"/>
        <v>28114.086116009195</v>
      </c>
      <c r="W82" s="74">
        <f t="shared" si="110"/>
        <v>29377.457120430423</v>
      </c>
      <c r="X82" s="74">
        <f t="shared" si="110"/>
        <v>31656.032759230053</v>
      </c>
      <c r="Y82" s="74">
        <f t="shared" si="110"/>
        <v>32330.50348364485</v>
      </c>
      <c r="Z82" s="74">
        <f t="shared" si="110"/>
        <v>35104.838707206007</v>
      </c>
      <c r="AA82" s="74">
        <f t="shared" si="110"/>
        <v>35737.638893874835</v>
      </c>
      <c r="AB82" s="74">
        <f t="shared" si="110"/>
        <v>36572.836548137464</v>
      </c>
      <c r="AC82" s="74">
        <f t="shared" si="110"/>
        <v>33706.534382555481</v>
      </c>
      <c r="AD82" s="74">
        <f t="shared" si="110"/>
        <v>34356.100922172227</v>
      </c>
      <c r="AE82" s="74">
        <f t="shared" si="110"/>
        <v>35740.690276452027</v>
      </c>
      <c r="AF82" s="74">
        <f t="shared" si="110"/>
        <v>35783.59780550639</v>
      </c>
      <c r="AG82" s="74">
        <f t="shared" ref="AG82" si="111">AG80-AG81</f>
        <v>35949.341054306307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2:114" x14ac:dyDescent="0.2">
      <c r="B83" s="65" t="s">
        <v>93</v>
      </c>
      <c r="C83" s="65" t="s">
        <v>94</v>
      </c>
      <c r="D83" s="238">
        <f>'Framework Data'!D$57</f>
        <v>50950509069488.367</v>
      </c>
      <c r="E83" s="238">
        <f>'Framework Data'!E$57</f>
        <v>51647194959981.109</v>
      </c>
      <c r="F83" s="238">
        <f>'Framework Data'!F$57</f>
        <v>52470667633217.25</v>
      </c>
      <c r="G83" s="238">
        <f>'Framework Data'!G$57</f>
        <v>53337588714185.781</v>
      </c>
      <c r="H83" s="238">
        <f>'Framework Data'!H$57</f>
        <v>54833948860734.422</v>
      </c>
      <c r="I83" s="238">
        <f>'Framework Data'!I$57</f>
        <v>56562297159824.047</v>
      </c>
      <c r="J83" s="238">
        <f>'Framework Data'!J$57</f>
        <v>58705719130559.383</v>
      </c>
      <c r="K83" s="238">
        <f>'Framework Data'!K$57</f>
        <v>60986320577218.547</v>
      </c>
      <c r="L83" s="238">
        <f>'Framework Data'!L$57</f>
        <v>62501121248218.641</v>
      </c>
      <c r="M83" s="238">
        <f>'Framework Data'!M$57</f>
        <v>64690042408440.953</v>
      </c>
      <c r="N83" s="238">
        <f>'Framework Data'!N$57</f>
        <v>67746249355230.945</v>
      </c>
      <c r="O83" s="238">
        <f>'Framework Data'!O$57</f>
        <v>69316442935601.664</v>
      </c>
      <c r="P83" s="238">
        <f>'Framework Data'!P$57</f>
        <v>71196116657664.938</v>
      </c>
      <c r="Q83" s="238">
        <f>'Framework Data'!Q$57</f>
        <v>73854265756934.125</v>
      </c>
      <c r="R83" s="238">
        <f>'Framework Data'!R$57</f>
        <v>77602966693876.203</v>
      </c>
      <c r="S83" s="238">
        <f>'Framework Data'!S$57</f>
        <v>81143163086806.188</v>
      </c>
      <c r="T83" s="238">
        <f>'Framework Data'!T$57</f>
        <v>85317812651766.359</v>
      </c>
      <c r="U83" s="238">
        <f>'Framework Data'!U$57</f>
        <v>89736479352572.125</v>
      </c>
      <c r="V83" s="238">
        <f>'Framework Data'!V$57</f>
        <v>92137080273009.359</v>
      </c>
      <c r="W83" s="238">
        <f>'Framework Data'!W$57</f>
        <v>91525864324734.672</v>
      </c>
      <c r="X83" s="238">
        <f>'Framework Data'!X$57</f>
        <v>96148429697269.094</v>
      </c>
      <c r="Y83" s="238">
        <f>'Framework Data'!Y$57</f>
        <v>99863601661332.016</v>
      </c>
      <c r="Z83" s="238">
        <f>'Framework Data'!Z$57</f>
        <v>103026668031011.92</v>
      </c>
      <c r="AA83" s="238">
        <f>'Framework Data'!AA$57</f>
        <v>106423356016032.61</v>
      </c>
      <c r="AB83" s="238">
        <f>'Framework Data'!AB$57</f>
        <v>110099865752272.81</v>
      </c>
      <c r="AC83" s="238">
        <f>'Framework Data'!AC$57</f>
        <v>113829052972541.62</v>
      </c>
      <c r="AD83" s="238">
        <f>'Framework Data'!AD$57</f>
        <v>117527206583639.56</v>
      </c>
      <c r="AE83" s="238">
        <f>'Framework Data'!AE$57</f>
        <v>121974483812883.59</v>
      </c>
      <c r="AF83" s="238">
        <f>'Framework Data'!AF$57</f>
        <v>126314862833648.59</v>
      </c>
      <c r="AG83" s="238">
        <f>'Framework Data'!AG$57</f>
        <v>129796846031689.72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2:114" x14ac:dyDescent="0.2">
      <c r="B84" s="65" t="s">
        <v>95</v>
      </c>
      <c r="C84" s="65" t="s">
        <v>96</v>
      </c>
      <c r="D84" s="239">
        <f>'Framework Data'!D$60</f>
        <v>2.9783223077951389E-2</v>
      </c>
      <c r="E84" s="239">
        <f>'Framework Data'!E$60</f>
        <v>1.5084612338499283E-2</v>
      </c>
      <c r="F84" s="239">
        <f>'Framework Data'!F$60</f>
        <v>1.7769386216602782E-2</v>
      </c>
      <c r="G84" s="239">
        <f>'Framework Data'!G$60</f>
        <v>1.4923624828886374E-2</v>
      </c>
      <c r="H84" s="239">
        <f>'Framework Data'!H$60</f>
        <v>2.9467757558579138E-2</v>
      </c>
      <c r="I84" s="239">
        <f>'Framework Data'!I$60</f>
        <v>3.0206666325427279E-2</v>
      </c>
      <c r="J84" s="239">
        <f>'Framework Data'!J$60</f>
        <v>3.430991950901259E-2</v>
      </c>
      <c r="K84" s="239">
        <f>'Framework Data'!K$60</f>
        <v>3.7078027769383223E-2</v>
      </c>
      <c r="L84" s="239">
        <f>'Framework Data'!L$60</f>
        <v>2.5600548765354746E-2</v>
      </c>
      <c r="M84" s="239">
        <f>'Framework Data'!M$60</f>
        <v>3.245240311908091E-2</v>
      </c>
      <c r="N84" s="239">
        <f>'Framework Data'!N$60</f>
        <v>4.4254030559922199E-2</v>
      </c>
      <c r="O84" s="239">
        <f>'Framework Data'!O$60</f>
        <v>1.9530011103147588E-2</v>
      </c>
      <c r="P84" s="239">
        <f>'Framework Data'!P$60</f>
        <v>2.1687816746712229E-2</v>
      </c>
      <c r="Q84" s="239">
        <f>'Framework Data'!Q$60</f>
        <v>2.9502309241424173E-2</v>
      </c>
      <c r="R84" s="239">
        <f>'Framework Data'!R$60</f>
        <v>4.407677887295549E-2</v>
      </c>
      <c r="S84" s="239">
        <f>'Framework Data'!S$60</f>
        <v>3.899393075224182E-2</v>
      </c>
      <c r="T84" s="239">
        <f>'Framework Data'!T$60</f>
        <v>4.367086832887395E-2</v>
      </c>
      <c r="U84" s="239">
        <f>'Framework Data'!U$60</f>
        <v>4.3192451722335365E-2</v>
      </c>
      <c r="V84" s="239">
        <f>'Framework Data'!V$60</f>
        <v>1.8588910842709937E-2</v>
      </c>
      <c r="W84" s="239">
        <f>'Framework Data'!W$60</f>
        <v>-1.6664258267650212E-2</v>
      </c>
      <c r="X84" s="239">
        <f>'Framework Data'!X$60</f>
        <v>4.3103796996963692E-2</v>
      </c>
      <c r="Y84" s="239">
        <f>'Framework Data'!Y$60</f>
        <v>3.1267998172018995E-2</v>
      </c>
      <c r="Z84" s="239">
        <f>'Framework Data'!Z$60</f>
        <v>2.519738704496376E-2</v>
      </c>
      <c r="AA84" s="239">
        <f>'Framework Data'!AA$60</f>
        <v>2.6715070444901984E-2</v>
      </c>
      <c r="AB84" s="239">
        <f>'Framework Data'!AB$60</f>
        <v>2.8742216301226052E-2</v>
      </c>
      <c r="AC84" s="239">
        <f>'Framework Data'!AC$60</f>
        <v>2.9190340656972749E-2</v>
      </c>
      <c r="AD84" s="239">
        <f>'Framework Data'!AD$60</f>
        <v>2.6055721933096406E-2</v>
      </c>
      <c r="AE84" s="239">
        <f>'Framework Data'!AE$60</f>
        <v>3.2813286918142379E-2</v>
      </c>
      <c r="AF84" s="239">
        <f>'Framework Data'!AF$60</f>
        <v>3.0340607444099988E-2</v>
      </c>
      <c r="AG84" s="239">
        <f>'Framework Data'!AG$60</f>
        <v>2.3355581404925944E-2</v>
      </c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</row>
    <row r="85" spans="2:114" x14ac:dyDescent="0.2">
      <c r="B85" s="65" t="s">
        <v>97</v>
      </c>
      <c r="C85" s="65" t="s">
        <v>96</v>
      </c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239">
        <f>'Framework Data'!AG$61</f>
        <v>3.2000000000000001E-2</v>
      </c>
      <c r="AH85" s="239">
        <f>'Framework Data'!AH$61</f>
        <v>3.2000000000000001E-2</v>
      </c>
      <c r="AI85" s="239">
        <f>'Framework Data'!AI$61</f>
        <v>3.2000000000000001E-2</v>
      </c>
      <c r="AJ85" s="239">
        <f>'Framework Data'!AJ$61</f>
        <v>3.2000000000000001E-2</v>
      </c>
      <c r="AK85" s="239">
        <f>'Framework Data'!AK$61</f>
        <v>3.2000000000000001E-2</v>
      </c>
      <c r="AL85" s="239">
        <f>'Framework Data'!AL$61</f>
        <v>3.2000000000000001E-2</v>
      </c>
      <c r="AM85" s="239">
        <f>'Framework Data'!AM$61</f>
        <v>3.2000000000000001E-2</v>
      </c>
      <c r="AN85" s="239">
        <f>'Framework Data'!AN$61</f>
        <v>3.2000000000000001E-2</v>
      </c>
      <c r="AO85" s="239">
        <f>'Framework Data'!AO$61</f>
        <v>3.2000000000000001E-2</v>
      </c>
      <c r="AP85" s="239">
        <f>'Framework Data'!AP$61</f>
        <v>3.2000000000000001E-2</v>
      </c>
      <c r="AQ85" s="239">
        <f>'Framework Data'!AQ$61</f>
        <v>3.2000000000000001E-2</v>
      </c>
      <c r="AR85" s="239">
        <f>'Framework Data'!AR$61</f>
        <v>3.2000000000000001E-2</v>
      </c>
      <c r="AS85" s="239">
        <f>'Framework Data'!AS$61</f>
        <v>3.2000000000000001E-2</v>
      </c>
      <c r="AT85" s="239">
        <f>'Framework Data'!AT$61</f>
        <v>3.2000000000000001E-2</v>
      </c>
      <c r="AU85" s="239">
        <f>'Framework Data'!AU$61</f>
        <v>3.2000000000000001E-2</v>
      </c>
      <c r="AV85" s="239">
        <f>'Framework Data'!AV$61</f>
        <v>3.2000000000000001E-2</v>
      </c>
      <c r="AW85" s="239">
        <f>'Framework Data'!AW$61</f>
        <v>3.2000000000000001E-2</v>
      </c>
      <c r="AX85" s="239">
        <f>'Framework Data'!AX$61</f>
        <v>3.2000000000000001E-2</v>
      </c>
      <c r="AY85" s="239">
        <f>'Framework Data'!AY$61</f>
        <v>3.2000000000000001E-2</v>
      </c>
      <c r="AZ85" s="239">
        <f>'Framework Data'!AZ$61</f>
        <v>3.2000000000000001E-2</v>
      </c>
      <c r="BA85" s="239">
        <f>'Framework Data'!BA$61</f>
        <v>3.2000000000000001E-2</v>
      </c>
      <c r="BB85" s="239">
        <f>'Framework Data'!BB$61</f>
        <v>3.2000000000000001E-2</v>
      </c>
      <c r="BC85" s="239">
        <f>'Framework Data'!BC$61</f>
        <v>3.2000000000000001E-2</v>
      </c>
      <c r="BD85" s="239">
        <f>'Framework Data'!BD$61</f>
        <v>3.2000000000000001E-2</v>
      </c>
      <c r="BE85" s="239">
        <f>'Framework Data'!BE$61</f>
        <v>3.2000000000000001E-2</v>
      </c>
      <c r="BF85" s="239">
        <f>'Framework Data'!BF$61</f>
        <v>3.2000000000000001E-2</v>
      </c>
      <c r="BG85" s="239">
        <f>'Framework Data'!BG$61</f>
        <v>3.2000000000000001E-2</v>
      </c>
      <c r="BH85" s="239">
        <f>'Framework Data'!BH$61</f>
        <v>3.2000000000000001E-2</v>
      </c>
      <c r="BI85" s="239">
        <f>'Framework Data'!BI$61</f>
        <v>3.2000000000000001E-2</v>
      </c>
      <c r="BJ85" s="239">
        <f>'Framework Data'!BJ$61</f>
        <v>3.2000000000000001E-2</v>
      </c>
      <c r="BK85" s="239">
        <f>'Framework Data'!BK$61</f>
        <v>3.2000000000000001E-2</v>
      </c>
      <c r="BL85" s="239">
        <f>'Framework Data'!BL$61</f>
        <v>3.2000000000000001E-2</v>
      </c>
      <c r="BM85" s="239">
        <f>'Framework Data'!BM$61</f>
        <v>3.2000000000000001E-2</v>
      </c>
      <c r="BN85" s="239">
        <f>'Framework Data'!BN$61</f>
        <v>3.2000000000000001E-2</v>
      </c>
      <c r="BO85" s="239">
        <f>'Framework Data'!BO$61</f>
        <v>3.2000000000000001E-2</v>
      </c>
      <c r="BP85" s="239">
        <f>'Framework Data'!BP$61</f>
        <v>3.2000000000000001E-2</v>
      </c>
      <c r="BQ85" s="239">
        <f>'Framework Data'!BQ$61</f>
        <v>3.2000000000000001E-2</v>
      </c>
      <c r="BR85" s="239">
        <f>'Framework Data'!BR$61</f>
        <v>3.2000000000000001E-2</v>
      </c>
      <c r="BS85" s="239">
        <f>'Framework Data'!BS$61</f>
        <v>3.2000000000000001E-2</v>
      </c>
      <c r="BT85" s="239">
        <f>'Framework Data'!BT$61</f>
        <v>3.2000000000000001E-2</v>
      </c>
      <c r="BU85" s="239">
        <f>'Framework Data'!BU$61</f>
        <v>3.2000000000000001E-2</v>
      </c>
      <c r="BV85" s="239">
        <f>'Framework Data'!BV$61</f>
        <v>3.2000000000000001E-2</v>
      </c>
      <c r="BW85" s="239">
        <f>'Framework Data'!BW$61</f>
        <v>3.2000000000000001E-2</v>
      </c>
      <c r="BX85" s="239">
        <f>'Framework Data'!BX$61</f>
        <v>3.2000000000000001E-2</v>
      </c>
      <c r="BY85" s="239">
        <f>'Framework Data'!BY$61</f>
        <v>3.2000000000000001E-2</v>
      </c>
      <c r="BZ85" s="239">
        <f>'Framework Data'!BZ$61</f>
        <v>3.2000000000000001E-2</v>
      </c>
      <c r="CA85" s="239">
        <f>'Framework Data'!CA$61</f>
        <v>3.2000000000000001E-2</v>
      </c>
      <c r="CB85" s="239">
        <f>'Framework Data'!CB$61</f>
        <v>3.2000000000000001E-2</v>
      </c>
      <c r="CC85" s="239">
        <f>'Framework Data'!CC$61</f>
        <v>3.2000000000000001E-2</v>
      </c>
      <c r="CD85" s="239">
        <f>'Framework Data'!CD$61</f>
        <v>3.2000000000000001E-2</v>
      </c>
      <c r="CE85" s="239">
        <f>'Framework Data'!CE$61</f>
        <v>3.2000000000000001E-2</v>
      </c>
      <c r="CF85" s="239">
        <f>'Framework Data'!CF$61</f>
        <v>3.2000000000000001E-2</v>
      </c>
      <c r="CG85" s="239">
        <f>'Framework Data'!CG$61</f>
        <v>3.2000000000000001E-2</v>
      </c>
      <c r="CH85" s="239">
        <f>'Framework Data'!CH$61</f>
        <v>3.2000000000000001E-2</v>
      </c>
      <c r="CI85" s="239">
        <f>'Framework Data'!CI$61</f>
        <v>3.2000000000000001E-2</v>
      </c>
      <c r="CJ85" s="239">
        <f>'Framework Data'!CJ$61</f>
        <v>3.2000000000000001E-2</v>
      </c>
      <c r="CK85" s="239">
        <f>'Framework Data'!CK$61</f>
        <v>3.2000000000000001E-2</v>
      </c>
      <c r="CL85" s="239">
        <f>'Framework Data'!CL$61</f>
        <v>3.2000000000000001E-2</v>
      </c>
      <c r="CM85" s="239">
        <f>'Framework Data'!CM$61</f>
        <v>3.2000000000000001E-2</v>
      </c>
      <c r="CN85" s="239">
        <f>'Framework Data'!CN$61</f>
        <v>3.2000000000000001E-2</v>
      </c>
      <c r="CO85" s="239">
        <f>'Framework Data'!CO$61</f>
        <v>3.2000000000000001E-2</v>
      </c>
      <c r="CP85" s="239">
        <f>'Framework Data'!CP$61</f>
        <v>3.2000000000000001E-2</v>
      </c>
      <c r="CQ85" s="239">
        <f>'Framework Data'!CQ$61</f>
        <v>3.2000000000000001E-2</v>
      </c>
      <c r="CR85" s="239">
        <f>'Framework Data'!CR$61</f>
        <v>3.2000000000000001E-2</v>
      </c>
      <c r="CS85" s="239">
        <f>'Framework Data'!CS$61</f>
        <v>3.2000000000000001E-2</v>
      </c>
      <c r="CT85" s="239">
        <f>'Framework Data'!CT$61</f>
        <v>3.2000000000000001E-2</v>
      </c>
      <c r="CU85" s="239">
        <f>'Framework Data'!CU$61</f>
        <v>3.2000000000000001E-2</v>
      </c>
      <c r="CV85" s="239">
        <f>'Framework Data'!CV$61</f>
        <v>3.2000000000000001E-2</v>
      </c>
      <c r="CW85" s="239">
        <f>'Framework Data'!CW$61</f>
        <v>3.2000000000000001E-2</v>
      </c>
      <c r="CX85" s="239">
        <f>'Framework Data'!CX$61</f>
        <v>3.2000000000000001E-2</v>
      </c>
      <c r="CY85" s="239">
        <f>'Framework Data'!CY$61</f>
        <v>3.2000000000000001E-2</v>
      </c>
      <c r="CZ85" s="239">
        <f>'Framework Data'!CZ$61</f>
        <v>3.2000000000000001E-2</v>
      </c>
      <c r="DA85" s="239">
        <f>'Framework Data'!DA$61</f>
        <v>3.2000000000000001E-2</v>
      </c>
      <c r="DB85" s="239">
        <f>'Framework Data'!DB$61</f>
        <v>3.2000000000000001E-2</v>
      </c>
      <c r="DC85" s="239">
        <f>'Framework Data'!DC$61</f>
        <v>3.2000000000000001E-2</v>
      </c>
      <c r="DD85" s="239">
        <f>'Framework Data'!DD$61</f>
        <v>3.2000000000000001E-2</v>
      </c>
      <c r="DE85" s="239">
        <f>'Framework Data'!DE$61</f>
        <v>3.2000000000000001E-2</v>
      </c>
      <c r="DF85" s="239">
        <f>'Framework Data'!DF$61</f>
        <v>3.2000000000000001E-2</v>
      </c>
      <c r="DG85" s="239">
        <f>'Framework Data'!DG$61</f>
        <v>3.2000000000000001E-2</v>
      </c>
      <c r="DH85" s="239">
        <f>'Framework Data'!DH$61</f>
        <v>3.2000000000000001E-2</v>
      </c>
      <c r="DI85" s="239">
        <f>'Framework Data'!DI$61</f>
        <v>3.2000000000000001E-2</v>
      </c>
      <c r="DJ85" s="239">
        <f>'Framework Data'!DJ$61</f>
        <v>3.2000000000000001E-2</v>
      </c>
    </row>
    <row r="86" spans="2:114" x14ac:dyDescent="0.2">
      <c r="B86" s="65" t="s">
        <v>98</v>
      </c>
      <c r="C86" s="65" t="s">
        <v>96</v>
      </c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239">
        <f>'Framework Data'!AG$62</f>
        <v>3.2000000000000001E-2</v>
      </c>
      <c r="AH86" s="239">
        <f>'Framework Data'!AH$62</f>
        <v>3.2000000000000001E-2</v>
      </c>
      <c r="AI86" s="239">
        <f>'Framework Data'!AI$62</f>
        <v>3.2000000000000001E-2</v>
      </c>
      <c r="AJ86" s="239">
        <f>'Framework Data'!AJ$62</f>
        <v>3.2000000000000001E-2</v>
      </c>
      <c r="AK86" s="239">
        <f>'Framework Data'!AK$62</f>
        <v>3.2000000000000001E-2</v>
      </c>
      <c r="AL86" s="239">
        <f>'Framework Data'!AL$62</f>
        <v>3.2000000000000001E-2</v>
      </c>
      <c r="AM86" s="239">
        <f>'Framework Data'!AM$62</f>
        <v>3.2000000000000001E-2</v>
      </c>
      <c r="AN86" s="239">
        <f>'Framework Data'!AN$62</f>
        <v>3.2000000000000001E-2</v>
      </c>
      <c r="AO86" s="239">
        <f>'Framework Data'!AO$62</f>
        <v>3.2000000000000001E-2</v>
      </c>
      <c r="AP86" s="239">
        <f>'Framework Data'!AP$62</f>
        <v>3.2000000000000001E-2</v>
      </c>
      <c r="AQ86" s="239">
        <f>'Framework Data'!AQ$62</f>
        <v>3.2000000000000001E-2</v>
      </c>
      <c r="AR86" s="239">
        <f>'Framework Data'!AR$62</f>
        <v>3.2000000000000001E-2</v>
      </c>
      <c r="AS86" s="239">
        <f>'Framework Data'!AS$62</f>
        <v>3.2000000000000001E-2</v>
      </c>
      <c r="AT86" s="239">
        <f>'Framework Data'!AT$62</f>
        <v>3.2000000000000001E-2</v>
      </c>
      <c r="AU86" s="239">
        <f>'Framework Data'!AU$62</f>
        <v>3.2000000000000001E-2</v>
      </c>
      <c r="AV86" s="239">
        <f>'Framework Data'!AV$62</f>
        <v>3.2000000000000001E-2</v>
      </c>
      <c r="AW86" s="239">
        <f>'Framework Data'!AW$62</f>
        <v>3.2000000000000001E-2</v>
      </c>
      <c r="AX86" s="239">
        <f>'Framework Data'!AX$62</f>
        <v>3.2000000000000001E-2</v>
      </c>
      <c r="AY86" s="239">
        <f>'Framework Data'!AY$62</f>
        <v>3.2000000000000001E-2</v>
      </c>
      <c r="AZ86" s="239">
        <f>'Framework Data'!AZ$62</f>
        <v>3.2000000000000001E-2</v>
      </c>
      <c r="BA86" s="239">
        <f>'Framework Data'!BA$62</f>
        <v>3.2000000000000001E-2</v>
      </c>
      <c r="BB86" s="239">
        <f>'Framework Data'!BB$62</f>
        <v>3.2000000000000001E-2</v>
      </c>
      <c r="BC86" s="239">
        <f>'Framework Data'!BC$62</f>
        <v>3.2000000000000001E-2</v>
      </c>
      <c r="BD86" s="239">
        <f>'Framework Data'!BD$62</f>
        <v>3.2000000000000001E-2</v>
      </c>
      <c r="BE86" s="239">
        <f>'Framework Data'!BE$62</f>
        <v>3.2000000000000001E-2</v>
      </c>
      <c r="BF86" s="239">
        <f>'Framework Data'!BF$62</f>
        <v>3.2000000000000001E-2</v>
      </c>
      <c r="BG86" s="239">
        <f>'Framework Data'!BG$62</f>
        <v>3.2000000000000001E-2</v>
      </c>
      <c r="BH86" s="239">
        <f>'Framework Data'!BH$62</f>
        <v>3.2000000000000001E-2</v>
      </c>
      <c r="BI86" s="239">
        <f>'Framework Data'!BI$62</f>
        <v>3.2000000000000001E-2</v>
      </c>
      <c r="BJ86" s="239">
        <f>'Framework Data'!BJ$62</f>
        <v>3.2000000000000001E-2</v>
      </c>
      <c r="BK86" s="239">
        <f>'Framework Data'!BK$62</f>
        <v>3.2000000000000001E-2</v>
      </c>
      <c r="BL86" s="239">
        <f>'Framework Data'!BL$62</f>
        <v>3.2000000000000001E-2</v>
      </c>
      <c r="BM86" s="239">
        <f>'Framework Data'!BM$62</f>
        <v>3.2000000000000001E-2</v>
      </c>
      <c r="BN86" s="239">
        <f>'Framework Data'!BN$62</f>
        <v>3.2000000000000001E-2</v>
      </c>
      <c r="BO86" s="239">
        <f>'Framework Data'!BO$62</f>
        <v>3.2000000000000001E-2</v>
      </c>
      <c r="BP86" s="239">
        <f>'Framework Data'!BP$62</f>
        <v>3.2000000000000001E-2</v>
      </c>
      <c r="BQ86" s="239">
        <f>'Framework Data'!BQ$62</f>
        <v>3.2000000000000001E-2</v>
      </c>
      <c r="BR86" s="239">
        <f>'Framework Data'!BR$62</f>
        <v>3.2000000000000001E-2</v>
      </c>
      <c r="BS86" s="239">
        <f>'Framework Data'!BS$62</f>
        <v>3.2000000000000001E-2</v>
      </c>
      <c r="BT86" s="239">
        <f>'Framework Data'!BT$62</f>
        <v>3.2000000000000001E-2</v>
      </c>
      <c r="BU86" s="239">
        <f>'Framework Data'!BU$62</f>
        <v>3.2000000000000001E-2</v>
      </c>
      <c r="BV86" s="239">
        <f>'Framework Data'!BV$62</f>
        <v>3.2000000000000001E-2</v>
      </c>
      <c r="BW86" s="239">
        <f>'Framework Data'!BW$62</f>
        <v>3.2000000000000001E-2</v>
      </c>
      <c r="BX86" s="239">
        <f>'Framework Data'!BX$62</f>
        <v>3.2000000000000001E-2</v>
      </c>
      <c r="BY86" s="239">
        <f>'Framework Data'!BY$62</f>
        <v>3.2000000000000001E-2</v>
      </c>
      <c r="BZ86" s="239">
        <f>'Framework Data'!BZ$62</f>
        <v>3.2000000000000001E-2</v>
      </c>
      <c r="CA86" s="239">
        <f>'Framework Data'!CA$62</f>
        <v>3.2000000000000001E-2</v>
      </c>
      <c r="CB86" s="239">
        <f>'Framework Data'!CB$62</f>
        <v>3.2000000000000001E-2</v>
      </c>
      <c r="CC86" s="239">
        <f>'Framework Data'!CC$62</f>
        <v>3.2000000000000001E-2</v>
      </c>
      <c r="CD86" s="239">
        <f>'Framework Data'!CD$62</f>
        <v>3.2000000000000001E-2</v>
      </c>
      <c r="CE86" s="239">
        <f>'Framework Data'!CE$62</f>
        <v>3.2000000000000001E-2</v>
      </c>
      <c r="CF86" s="239">
        <f>'Framework Data'!CF$62</f>
        <v>3.2000000000000001E-2</v>
      </c>
      <c r="CG86" s="239">
        <f>'Framework Data'!CG$62</f>
        <v>3.2000000000000001E-2</v>
      </c>
      <c r="CH86" s="239">
        <f>'Framework Data'!CH$62</f>
        <v>3.2000000000000001E-2</v>
      </c>
      <c r="CI86" s="239">
        <f>'Framework Data'!CI$62</f>
        <v>3.2000000000000001E-2</v>
      </c>
      <c r="CJ86" s="239">
        <f>'Framework Data'!CJ$62</f>
        <v>3.2000000000000001E-2</v>
      </c>
      <c r="CK86" s="239">
        <f>'Framework Data'!CK$62</f>
        <v>3.2000000000000001E-2</v>
      </c>
      <c r="CL86" s="239">
        <f>'Framework Data'!CL$62</f>
        <v>3.2000000000000001E-2</v>
      </c>
      <c r="CM86" s="239">
        <f>'Framework Data'!CM$62</f>
        <v>3.2000000000000001E-2</v>
      </c>
      <c r="CN86" s="239">
        <f>'Framework Data'!CN$62</f>
        <v>3.2000000000000001E-2</v>
      </c>
      <c r="CO86" s="239">
        <f>'Framework Data'!CO$62</f>
        <v>3.2000000000000001E-2</v>
      </c>
      <c r="CP86" s="239">
        <f>'Framework Data'!CP$62</f>
        <v>3.2000000000000001E-2</v>
      </c>
      <c r="CQ86" s="239">
        <f>'Framework Data'!CQ$62</f>
        <v>3.2000000000000001E-2</v>
      </c>
      <c r="CR86" s="239">
        <f>'Framework Data'!CR$62</f>
        <v>3.2000000000000001E-2</v>
      </c>
      <c r="CS86" s="239">
        <f>'Framework Data'!CS$62</f>
        <v>3.2000000000000001E-2</v>
      </c>
      <c r="CT86" s="239">
        <f>'Framework Data'!CT$62</f>
        <v>3.2000000000000001E-2</v>
      </c>
      <c r="CU86" s="239">
        <f>'Framework Data'!CU$62</f>
        <v>3.2000000000000001E-2</v>
      </c>
      <c r="CV86" s="239">
        <f>'Framework Data'!CV$62</f>
        <v>3.2000000000000001E-2</v>
      </c>
      <c r="CW86" s="239">
        <f>'Framework Data'!CW$62</f>
        <v>3.2000000000000001E-2</v>
      </c>
      <c r="CX86" s="239">
        <f>'Framework Data'!CX$62</f>
        <v>3.2000000000000001E-2</v>
      </c>
      <c r="CY86" s="239">
        <f>'Framework Data'!CY$62</f>
        <v>3.2000000000000001E-2</v>
      </c>
      <c r="CZ86" s="239">
        <f>'Framework Data'!CZ$62</f>
        <v>3.2000000000000001E-2</v>
      </c>
      <c r="DA86" s="239">
        <f>'Framework Data'!DA$62</f>
        <v>3.2000000000000001E-2</v>
      </c>
      <c r="DB86" s="239">
        <f>'Framework Data'!DB$62</f>
        <v>3.2000000000000001E-2</v>
      </c>
      <c r="DC86" s="239">
        <f>'Framework Data'!DC$62</f>
        <v>3.2000000000000001E-2</v>
      </c>
      <c r="DD86" s="239">
        <f>'Framework Data'!DD$62</f>
        <v>3.2000000000000001E-2</v>
      </c>
      <c r="DE86" s="239">
        <f>'Framework Data'!DE$62</f>
        <v>3.2000000000000001E-2</v>
      </c>
      <c r="DF86" s="239">
        <f>'Framework Data'!DF$62</f>
        <v>3.2000000000000001E-2</v>
      </c>
      <c r="DG86" s="239">
        <f>'Framework Data'!DG$62</f>
        <v>3.2000000000000001E-2</v>
      </c>
      <c r="DH86" s="239">
        <f>'Framework Data'!DH$62</f>
        <v>3.2000000000000001E-2</v>
      </c>
      <c r="DI86" s="239">
        <f>'Framework Data'!DI$62</f>
        <v>3.2000000000000001E-2</v>
      </c>
      <c r="DJ86" s="239">
        <f>'Framework Data'!DJ$62</f>
        <v>3.2000000000000001E-2</v>
      </c>
    </row>
    <row r="87" spans="2:114" x14ac:dyDescent="0.2"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</row>
    <row r="88" spans="2:114" x14ac:dyDescent="0.2">
      <c r="B88" s="64" t="s">
        <v>107</v>
      </c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</row>
    <row r="89" spans="2:114" x14ac:dyDescent="0.2">
      <c r="B89" s="236" t="str">
        <f t="shared" ref="B89:B98" si="112">B3</f>
        <v>Jewellery</v>
      </c>
      <c r="C89" s="65" t="s">
        <v>96</v>
      </c>
      <c r="D89" s="70">
        <f t="shared" ref="D89:AB89" si="113">E89</f>
        <v>0.31</v>
      </c>
      <c r="E89" s="70">
        <f t="shared" si="113"/>
        <v>0.31</v>
      </c>
      <c r="F89" s="70">
        <f t="shared" si="113"/>
        <v>0.31</v>
      </c>
      <c r="G89" s="70">
        <f t="shared" si="113"/>
        <v>0.31</v>
      </c>
      <c r="H89" s="70">
        <f t="shared" si="113"/>
        <v>0.31</v>
      </c>
      <c r="I89" s="70">
        <f t="shared" si="113"/>
        <v>0.31</v>
      </c>
      <c r="J89" s="70">
        <f t="shared" si="113"/>
        <v>0.31</v>
      </c>
      <c r="K89" s="70">
        <f t="shared" si="113"/>
        <v>0.31</v>
      </c>
      <c r="L89" s="70">
        <f t="shared" si="113"/>
        <v>0.31</v>
      </c>
      <c r="M89" s="70">
        <f t="shared" si="113"/>
        <v>0.31</v>
      </c>
      <c r="N89" s="70">
        <f t="shared" si="113"/>
        <v>0.31</v>
      </c>
      <c r="O89" s="70">
        <f t="shared" si="113"/>
        <v>0.31</v>
      </c>
      <c r="P89" s="70">
        <f t="shared" si="113"/>
        <v>0.31</v>
      </c>
      <c r="Q89" s="70">
        <f t="shared" si="113"/>
        <v>0.31</v>
      </c>
      <c r="R89" s="70">
        <f t="shared" si="113"/>
        <v>0.31</v>
      </c>
      <c r="S89" s="70">
        <f t="shared" si="113"/>
        <v>0.31</v>
      </c>
      <c r="T89" s="70">
        <f t="shared" si="113"/>
        <v>0.31</v>
      </c>
      <c r="U89" s="70">
        <f t="shared" si="113"/>
        <v>0.31</v>
      </c>
      <c r="V89" s="70">
        <f t="shared" si="113"/>
        <v>0.31</v>
      </c>
      <c r="W89" s="70">
        <f t="shared" si="113"/>
        <v>0.31</v>
      </c>
      <c r="X89" s="70">
        <f t="shared" si="113"/>
        <v>0.31</v>
      </c>
      <c r="Y89" s="70">
        <f t="shared" si="113"/>
        <v>0.31</v>
      </c>
      <c r="Z89" s="70">
        <f t="shared" si="113"/>
        <v>0.31</v>
      </c>
      <c r="AA89" s="70">
        <f t="shared" si="113"/>
        <v>0.31</v>
      </c>
      <c r="AB89" s="70">
        <f t="shared" si="113"/>
        <v>0.31</v>
      </c>
      <c r="AC89" s="240">
        <f>'Data Non-Energy-Sector'!E100</f>
        <v>0.31</v>
      </c>
      <c r="AD89" s="70">
        <f t="shared" ref="AD89:AG98" si="114">AC89</f>
        <v>0.31</v>
      </c>
      <c r="AE89" s="70">
        <f t="shared" si="114"/>
        <v>0.31</v>
      </c>
      <c r="AF89" s="70">
        <f t="shared" si="114"/>
        <v>0.31</v>
      </c>
      <c r="AG89" s="70">
        <f t="shared" si="114"/>
        <v>0.31</v>
      </c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  <c r="CJ89" s="73"/>
      <c r="CK89" s="73"/>
      <c r="CL89" s="73"/>
      <c r="CM89" s="73"/>
      <c r="CN89" s="73"/>
      <c r="CO89" s="73"/>
      <c r="CP89" s="73"/>
      <c r="CQ89" s="73"/>
      <c r="CR89" s="73"/>
      <c r="CS89" s="73"/>
      <c r="CT89" s="73"/>
      <c r="CU89" s="73"/>
      <c r="CV89" s="73"/>
      <c r="CW89" s="73"/>
      <c r="CX89" s="73"/>
      <c r="CY89" s="73"/>
      <c r="CZ89" s="73"/>
      <c r="DA89" s="73"/>
      <c r="DB89" s="73"/>
      <c r="DC89" s="73"/>
      <c r="DD89" s="73"/>
      <c r="DE89" s="73"/>
      <c r="DF89" s="73"/>
      <c r="DG89" s="73"/>
      <c r="DH89" s="73"/>
      <c r="DI89" s="73"/>
      <c r="DJ89" s="73"/>
    </row>
    <row r="90" spans="2:114" x14ac:dyDescent="0.2">
      <c r="B90" s="236" t="str">
        <f t="shared" si="112"/>
        <v>Photograph</v>
      </c>
      <c r="C90" s="65" t="s">
        <v>96</v>
      </c>
      <c r="D90" s="70">
        <f t="shared" ref="D90:AB90" si="115">E90</f>
        <v>0.18</v>
      </c>
      <c r="E90" s="70">
        <f t="shared" si="115"/>
        <v>0.18</v>
      </c>
      <c r="F90" s="70">
        <f t="shared" si="115"/>
        <v>0.18</v>
      </c>
      <c r="G90" s="70">
        <f t="shared" si="115"/>
        <v>0.18</v>
      </c>
      <c r="H90" s="70">
        <f t="shared" si="115"/>
        <v>0.18</v>
      </c>
      <c r="I90" s="70">
        <f t="shared" si="115"/>
        <v>0.18</v>
      </c>
      <c r="J90" s="70">
        <f t="shared" si="115"/>
        <v>0.18</v>
      </c>
      <c r="K90" s="70">
        <f t="shared" si="115"/>
        <v>0.18</v>
      </c>
      <c r="L90" s="70">
        <f t="shared" si="115"/>
        <v>0.18</v>
      </c>
      <c r="M90" s="70">
        <f t="shared" si="115"/>
        <v>0.18</v>
      </c>
      <c r="N90" s="70">
        <f t="shared" si="115"/>
        <v>0.18</v>
      </c>
      <c r="O90" s="70">
        <f t="shared" si="115"/>
        <v>0.18</v>
      </c>
      <c r="P90" s="70">
        <f t="shared" si="115"/>
        <v>0.18</v>
      </c>
      <c r="Q90" s="70">
        <f t="shared" si="115"/>
        <v>0.18</v>
      </c>
      <c r="R90" s="70">
        <f t="shared" si="115"/>
        <v>0.18</v>
      </c>
      <c r="S90" s="70">
        <f t="shared" si="115"/>
        <v>0.18</v>
      </c>
      <c r="T90" s="70">
        <f t="shared" si="115"/>
        <v>0.18</v>
      </c>
      <c r="U90" s="70">
        <f t="shared" si="115"/>
        <v>0.18</v>
      </c>
      <c r="V90" s="70">
        <f t="shared" si="115"/>
        <v>0.18</v>
      </c>
      <c r="W90" s="70">
        <f t="shared" si="115"/>
        <v>0.18</v>
      </c>
      <c r="X90" s="70">
        <f t="shared" si="115"/>
        <v>0.18</v>
      </c>
      <c r="Y90" s="70">
        <f t="shared" si="115"/>
        <v>0.18</v>
      </c>
      <c r="Z90" s="70">
        <f t="shared" si="115"/>
        <v>0.18</v>
      </c>
      <c r="AA90" s="70">
        <f t="shared" si="115"/>
        <v>0.18</v>
      </c>
      <c r="AB90" s="70">
        <f t="shared" si="115"/>
        <v>0.18</v>
      </c>
      <c r="AC90" s="240">
        <f>'Data Non-Energy-Sector'!E101</f>
        <v>0.18</v>
      </c>
      <c r="AD90" s="70">
        <f t="shared" si="114"/>
        <v>0.18</v>
      </c>
      <c r="AE90" s="70">
        <f t="shared" si="114"/>
        <v>0.18</v>
      </c>
      <c r="AF90" s="70">
        <f t="shared" si="114"/>
        <v>0.18</v>
      </c>
      <c r="AG90" s="70">
        <f t="shared" si="114"/>
        <v>0.18</v>
      </c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</row>
    <row r="91" spans="2:114" x14ac:dyDescent="0.2">
      <c r="B91" s="236" t="str">
        <f t="shared" si="112"/>
        <v>Automotive</v>
      </c>
      <c r="C91" s="65" t="s">
        <v>96</v>
      </c>
      <c r="D91" s="70">
        <f t="shared" ref="D91:AB91" si="116">E91</f>
        <v>0.08</v>
      </c>
      <c r="E91" s="70">
        <f t="shared" si="116"/>
        <v>0.08</v>
      </c>
      <c r="F91" s="70">
        <f t="shared" si="116"/>
        <v>0.08</v>
      </c>
      <c r="G91" s="70">
        <f t="shared" si="116"/>
        <v>0.08</v>
      </c>
      <c r="H91" s="70">
        <f t="shared" si="116"/>
        <v>0.08</v>
      </c>
      <c r="I91" s="70">
        <f t="shared" si="116"/>
        <v>0.08</v>
      </c>
      <c r="J91" s="70">
        <f t="shared" si="116"/>
        <v>0.08</v>
      </c>
      <c r="K91" s="70">
        <f t="shared" si="116"/>
        <v>0.08</v>
      </c>
      <c r="L91" s="70">
        <f t="shared" si="116"/>
        <v>0.08</v>
      </c>
      <c r="M91" s="70">
        <f t="shared" si="116"/>
        <v>0.08</v>
      </c>
      <c r="N91" s="70">
        <f t="shared" si="116"/>
        <v>0.08</v>
      </c>
      <c r="O91" s="70">
        <f t="shared" si="116"/>
        <v>0.08</v>
      </c>
      <c r="P91" s="70">
        <f t="shared" si="116"/>
        <v>0.08</v>
      </c>
      <c r="Q91" s="70">
        <f t="shared" si="116"/>
        <v>0.08</v>
      </c>
      <c r="R91" s="70">
        <f t="shared" si="116"/>
        <v>0.08</v>
      </c>
      <c r="S91" s="70">
        <f t="shared" si="116"/>
        <v>0.08</v>
      </c>
      <c r="T91" s="70">
        <f t="shared" si="116"/>
        <v>0.08</v>
      </c>
      <c r="U91" s="70">
        <f t="shared" si="116"/>
        <v>0.08</v>
      </c>
      <c r="V91" s="70">
        <f t="shared" si="116"/>
        <v>0.08</v>
      </c>
      <c r="W91" s="70">
        <f t="shared" si="116"/>
        <v>0.08</v>
      </c>
      <c r="X91" s="70">
        <f t="shared" si="116"/>
        <v>0.08</v>
      </c>
      <c r="Y91" s="70">
        <f t="shared" si="116"/>
        <v>0.08</v>
      </c>
      <c r="Z91" s="70">
        <f t="shared" si="116"/>
        <v>0.08</v>
      </c>
      <c r="AA91" s="70">
        <f t="shared" si="116"/>
        <v>0.08</v>
      </c>
      <c r="AB91" s="70">
        <f t="shared" si="116"/>
        <v>0.08</v>
      </c>
      <c r="AC91" s="240">
        <f>'Data Non-Energy-Sector'!E102</f>
        <v>0.08</v>
      </c>
      <c r="AD91" s="70">
        <f t="shared" si="114"/>
        <v>0.08</v>
      </c>
      <c r="AE91" s="70">
        <f t="shared" si="114"/>
        <v>0.08</v>
      </c>
      <c r="AF91" s="70">
        <f t="shared" si="114"/>
        <v>0.08</v>
      </c>
      <c r="AG91" s="70">
        <f t="shared" si="114"/>
        <v>0.08</v>
      </c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</row>
    <row r="92" spans="2:114" x14ac:dyDescent="0.2">
      <c r="B92" s="236" t="str">
        <f t="shared" si="112"/>
        <v>Other Transport eq.</v>
      </c>
      <c r="C92" s="65" t="s">
        <v>96</v>
      </c>
      <c r="D92" s="70">
        <f t="shared" ref="D92:AB92" si="117">E92</f>
        <v>7.0000000000000007E-2</v>
      </c>
      <c r="E92" s="70">
        <f t="shared" si="117"/>
        <v>7.0000000000000007E-2</v>
      </c>
      <c r="F92" s="70">
        <f t="shared" si="117"/>
        <v>7.0000000000000007E-2</v>
      </c>
      <c r="G92" s="70">
        <f t="shared" si="117"/>
        <v>7.0000000000000007E-2</v>
      </c>
      <c r="H92" s="70">
        <f t="shared" si="117"/>
        <v>7.0000000000000007E-2</v>
      </c>
      <c r="I92" s="70">
        <f t="shared" si="117"/>
        <v>7.0000000000000007E-2</v>
      </c>
      <c r="J92" s="70">
        <f t="shared" si="117"/>
        <v>7.0000000000000007E-2</v>
      </c>
      <c r="K92" s="70">
        <f t="shared" si="117"/>
        <v>7.0000000000000007E-2</v>
      </c>
      <c r="L92" s="70">
        <f t="shared" si="117"/>
        <v>7.0000000000000007E-2</v>
      </c>
      <c r="M92" s="70">
        <f t="shared" si="117"/>
        <v>7.0000000000000007E-2</v>
      </c>
      <c r="N92" s="70">
        <f t="shared" si="117"/>
        <v>7.0000000000000007E-2</v>
      </c>
      <c r="O92" s="70">
        <f t="shared" si="117"/>
        <v>7.0000000000000007E-2</v>
      </c>
      <c r="P92" s="70">
        <f t="shared" si="117"/>
        <v>7.0000000000000007E-2</v>
      </c>
      <c r="Q92" s="70">
        <f t="shared" si="117"/>
        <v>7.0000000000000007E-2</v>
      </c>
      <c r="R92" s="70">
        <f t="shared" si="117"/>
        <v>7.0000000000000007E-2</v>
      </c>
      <c r="S92" s="70">
        <f t="shared" si="117"/>
        <v>7.0000000000000007E-2</v>
      </c>
      <c r="T92" s="70">
        <f t="shared" si="117"/>
        <v>7.0000000000000007E-2</v>
      </c>
      <c r="U92" s="70">
        <f t="shared" si="117"/>
        <v>7.0000000000000007E-2</v>
      </c>
      <c r="V92" s="70">
        <f t="shared" si="117"/>
        <v>7.0000000000000007E-2</v>
      </c>
      <c r="W92" s="70">
        <f t="shared" si="117"/>
        <v>7.0000000000000007E-2</v>
      </c>
      <c r="X92" s="70">
        <f t="shared" si="117"/>
        <v>7.0000000000000007E-2</v>
      </c>
      <c r="Y92" s="70">
        <f t="shared" si="117"/>
        <v>7.0000000000000007E-2</v>
      </c>
      <c r="Z92" s="70">
        <f t="shared" si="117"/>
        <v>7.0000000000000007E-2</v>
      </c>
      <c r="AA92" s="70">
        <f t="shared" si="117"/>
        <v>7.0000000000000007E-2</v>
      </c>
      <c r="AB92" s="70">
        <f t="shared" si="117"/>
        <v>7.0000000000000007E-2</v>
      </c>
      <c r="AC92" s="240">
        <f>'Data Non-Energy-Sector'!E103</f>
        <v>7.0000000000000007E-2</v>
      </c>
      <c r="AD92" s="70">
        <f t="shared" si="114"/>
        <v>7.0000000000000007E-2</v>
      </c>
      <c r="AE92" s="70">
        <f t="shared" si="114"/>
        <v>7.0000000000000007E-2</v>
      </c>
      <c r="AF92" s="70">
        <f t="shared" si="114"/>
        <v>7.0000000000000007E-2</v>
      </c>
      <c r="AG92" s="70">
        <f t="shared" si="114"/>
        <v>7.0000000000000007E-2</v>
      </c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</row>
    <row r="93" spans="2:114" x14ac:dyDescent="0.2">
      <c r="B93" s="236" t="str">
        <f t="shared" si="112"/>
        <v>Industrial Machinery</v>
      </c>
      <c r="C93" s="65" t="s">
        <v>96</v>
      </c>
      <c r="D93" s="70">
        <f t="shared" ref="D93:AB93" si="118">E93</f>
        <v>7.0000000000000007E-2</v>
      </c>
      <c r="E93" s="70">
        <f t="shared" si="118"/>
        <v>7.0000000000000007E-2</v>
      </c>
      <c r="F93" s="70">
        <f t="shared" si="118"/>
        <v>7.0000000000000007E-2</v>
      </c>
      <c r="G93" s="70">
        <f t="shared" si="118"/>
        <v>7.0000000000000007E-2</v>
      </c>
      <c r="H93" s="70">
        <f t="shared" si="118"/>
        <v>7.0000000000000007E-2</v>
      </c>
      <c r="I93" s="70">
        <f t="shared" si="118"/>
        <v>7.0000000000000007E-2</v>
      </c>
      <c r="J93" s="70">
        <f t="shared" si="118"/>
        <v>7.0000000000000007E-2</v>
      </c>
      <c r="K93" s="70">
        <f t="shared" si="118"/>
        <v>7.0000000000000007E-2</v>
      </c>
      <c r="L93" s="70">
        <f t="shared" si="118"/>
        <v>7.0000000000000007E-2</v>
      </c>
      <c r="M93" s="70">
        <f t="shared" si="118"/>
        <v>7.0000000000000007E-2</v>
      </c>
      <c r="N93" s="70">
        <f t="shared" si="118"/>
        <v>7.0000000000000007E-2</v>
      </c>
      <c r="O93" s="70">
        <f t="shared" si="118"/>
        <v>7.0000000000000007E-2</v>
      </c>
      <c r="P93" s="70">
        <f t="shared" si="118"/>
        <v>7.0000000000000007E-2</v>
      </c>
      <c r="Q93" s="70">
        <f t="shared" si="118"/>
        <v>7.0000000000000007E-2</v>
      </c>
      <c r="R93" s="70">
        <f t="shared" si="118"/>
        <v>7.0000000000000007E-2</v>
      </c>
      <c r="S93" s="70">
        <f t="shared" si="118"/>
        <v>7.0000000000000007E-2</v>
      </c>
      <c r="T93" s="70">
        <f t="shared" si="118"/>
        <v>7.0000000000000007E-2</v>
      </c>
      <c r="U93" s="70">
        <f t="shared" si="118"/>
        <v>7.0000000000000007E-2</v>
      </c>
      <c r="V93" s="70">
        <f t="shared" si="118"/>
        <v>7.0000000000000007E-2</v>
      </c>
      <c r="W93" s="70">
        <f t="shared" si="118"/>
        <v>7.0000000000000007E-2</v>
      </c>
      <c r="X93" s="70">
        <f t="shared" si="118"/>
        <v>7.0000000000000007E-2</v>
      </c>
      <c r="Y93" s="70">
        <f t="shared" si="118"/>
        <v>7.0000000000000007E-2</v>
      </c>
      <c r="Z93" s="70">
        <f t="shared" si="118"/>
        <v>7.0000000000000007E-2</v>
      </c>
      <c r="AA93" s="70">
        <f t="shared" si="118"/>
        <v>7.0000000000000007E-2</v>
      </c>
      <c r="AB93" s="70">
        <f t="shared" si="118"/>
        <v>7.0000000000000007E-2</v>
      </c>
      <c r="AC93" s="240">
        <f>'Data Non-Energy-Sector'!E104</f>
        <v>7.0000000000000007E-2</v>
      </c>
      <c r="AD93" s="70">
        <f t="shared" si="114"/>
        <v>7.0000000000000007E-2</v>
      </c>
      <c r="AE93" s="70">
        <f t="shared" si="114"/>
        <v>7.0000000000000007E-2</v>
      </c>
      <c r="AF93" s="70">
        <f t="shared" si="114"/>
        <v>7.0000000000000007E-2</v>
      </c>
      <c r="AG93" s="70">
        <f t="shared" si="114"/>
        <v>7.0000000000000007E-2</v>
      </c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</row>
    <row r="94" spans="2:114" x14ac:dyDescent="0.2">
      <c r="B94" s="236" t="str">
        <f t="shared" si="112"/>
        <v>Batteries</v>
      </c>
      <c r="C94" s="65" t="s">
        <v>96</v>
      </c>
      <c r="D94" s="70">
        <f t="shared" ref="D94:AB94" si="119">E94</f>
        <v>7.0000000000000007E-2</v>
      </c>
      <c r="E94" s="70">
        <f t="shared" si="119"/>
        <v>7.0000000000000007E-2</v>
      </c>
      <c r="F94" s="70">
        <f t="shared" si="119"/>
        <v>7.0000000000000007E-2</v>
      </c>
      <c r="G94" s="70">
        <f t="shared" si="119"/>
        <v>7.0000000000000007E-2</v>
      </c>
      <c r="H94" s="70">
        <f t="shared" si="119"/>
        <v>7.0000000000000007E-2</v>
      </c>
      <c r="I94" s="70">
        <f t="shared" si="119"/>
        <v>7.0000000000000007E-2</v>
      </c>
      <c r="J94" s="70">
        <f t="shared" si="119"/>
        <v>7.0000000000000007E-2</v>
      </c>
      <c r="K94" s="70">
        <f t="shared" si="119"/>
        <v>7.0000000000000007E-2</v>
      </c>
      <c r="L94" s="70">
        <f t="shared" si="119"/>
        <v>7.0000000000000007E-2</v>
      </c>
      <c r="M94" s="70">
        <f t="shared" si="119"/>
        <v>7.0000000000000007E-2</v>
      </c>
      <c r="N94" s="70">
        <f t="shared" si="119"/>
        <v>7.0000000000000007E-2</v>
      </c>
      <c r="O94" s="70">
        <f t="shared" si="119"/>
        <v>7.0000000000000007E-2</v>
      </c>
      <c r="P94" s="70">
        <f t="shared" si="119"/>
        <v>7.0000000000000007E-2</v>
      </c>
      <c r="Q94" s="70">
        <f t="shared" si="119"/>
        <v>7.0000000000000007E-2</v>
      </c>
      <c r="R94" s="70">
        <f t="shared" si="119"/>
        <v>7.0000000000000007E-2</v>
      </c>
      <c r="S94" s="70">
        <f t="shared" si="119"/>
        <v>7.0000000000000007E-2</v>
      </c>
      <c r="T94" s="70">
        <f t="shared" si="119"/>
        <v>7.0000000000000007E-2</v>
      </c>
      <c r="U94" s="70">
        <f t="shared" si="119"/>
        <v>7.0000000000000007E-2</v>
      </c>
      <c r="V94" s="70">
        <f t="shared" si="119"/>
        <v>7.0000000000000007E-2</v>
      </c>
      <c r="W94" s="70">
        <f t="shared" si="119"/>
        <v>7.0000000000000007E-2</v>
      </c>
      <c r="X94" s="70">
        <f t="shared" si="119"/>
        <v>7.0000000000000007E-2</v>
      </c>
      <c r="Y94" s="70">
        <f t="shared" si="119"/>
        <v>7.0000000000000007E-2</v>
      </c>
      <c r="Z94" s="70">
        <f t="shared" si="119"/>
        <v>7.0000000000000007E-2</v>
      </c>
      <c r="AA94" s="70">
        <f t="shared" si="119"/>
        <v>7.0000000000000007E-2</v>
      </c>
      <c r="AB94" s="70">
        <f t="shared" si="119"/>
        <v>7.0000000000000007E-2</v>
      </c>
      <c r="AC94" s="240">
        <f>'Data Non-Energy-Sector'!E105</f>
        <v>7.0000000000000007E-2</v>
      </c>
      <c r="AD94" s="70">
        <f t="shared" si="114"/>
        <v>7.0000000000000007E-2</v>
      </c>
      <c r="AE94" s="70">
        <f t="shared" si="114"/>
        <v>7.0000000000000007E-2</v>
      </c>
      <c r="AF94" s="70">
        <f t="shared" si="114"/>
        <v>7.0000000000000007E-2</v>
      </c>
      <c r="AG94" s="70">
        <f t="shared" si="114"/>
        <v>7.0000000000000007E-2</v>
      </c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</row>
    <row r="95" spans="2:114" x14ac:dyDescent="0.2">
      <c r="B95" s="236" t="str">
        <f t="shared" si="112"/>
        <v>Glass</v>
      </c>
      <c r="C95" s="65" t="s">
        <v>96</v>
      </c>
      <c r="D95" s="70">
        <f t="shared" ref="D95:AB95" si="120">E95</f>
        <v>0.06</v>
      </c>
      <c r="E95" s="70">
        <f t="shared" si="120"/>
        <v>0.06</v>
      </c>
      <c r="F95" s="70">
        <f t="shared" si="120"/>
        <v>0.06</v>
      </c>
      <c r="G95" s="70">
        <f t="shared" si="120"/>
        <v>0.06</v>
      </c>
      <c r="H95" s="70">
        <f t="shared" si="120"/>
        <v>0.06</v>
      </c>
      <c r="I95" s="70">
        <f t="shared" si="120"/>
        <v>0.06</v>
      </c>
      <c r="J95" s="70">
        <f t="shared" si="120"/>
        <v>0.06</v>
      </c>
      <c r="K95" s="70">
        <f t="shared" si="120"/>
        <v>0.06</v>
      </c>
      <c r="L95" s="70">
        <f t="shared" si="120"/>
        <v>0.06</v>
      </c>
      <c r="M95" s="70">
        <f t="shared" si="120"/>
        <v>0.06</v>
      </c>
      <c r="N95" s="70">
        <f t="shared" si="120"/>
        <v>0.06</v>
      </c>
      <c r="O95" s="70">
        <f t="shared" si="120"/>
        <v>0.06</v>
      </c>
      <c r="P95" s="70">
        <f t="shared" si="120"/>
        <v>0.06</v>
      </c>
      <c r="Q95" s="70">
        <f t="shared" si="120"/>
        <v>0.06</v>
      </c>
      <c r="R95" s="70">
        <f t="shared" si="120"/>
        <v>0.06</v>
      </c>
      <c r="S95" s="70">
        <f t="shared" si="120"/>
        <v>0.06</v>
      </c>
      <c r="T95" s="70">
        <f t="shared" si="120"/>
        <v>0.06</v>
      </c>
      <c r="U95" s="70">
        <f t="shared" si="120"/>
        <v>0.06</v>
      </c>
      <c r="V95" s="70">
        <f t="shared" si="120"/>
        <v>0.06</v>
      </c>
      <c r="W95" s="70">
        <f t="shared" si="120"/>
        <v>0.06</v>
      </c>
      <c r="X95" s="70">
        <f t="shared" si="120"/>
        <v>0.06</v>
      </c>
      <c r="Y95" s="70">
        <f t="shared" si="120"/>
        <v>0.06</v>
      </c>
      <c r="Z95" s="70">
        <f t="shared" si="120"/>
        <v>0.06</v>
      </c>
      <c r="AA95" s="70">
        <f t="shared" si="120"/>
        <v>0.06</v>
      </c>
      <c r="AB95" s="70">
        <f t="shared" si="120"/>
        <v>0.06</v>
      </c>
      <c r="AC95" s="240">
        <f>'Data Non-Energy-Sector'!E106</f>
        <v>0.06</v>
      </c>
      <c r="AD95" s="70">
        <f t="shared" si="114"/>
        <v>0.06</v>
      </c>
      <c r="AE95" s="70">
        <f t="shared" si="114"/>
        <v>0.06</v>
      </c>
      <c r="AF95" s="70">
        <f t="shared" si="114"/>
        <v>0.06</v>
      </c>
      <c r="AG95" s="70">
        <f t="shared" si="114"/>
        <v>0.06</v>
      </c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</row>
    <row r="96" spans="2:114" x14ac:dyDescent="0.2">
      <c r="B96" s="236" t="str">
        <f t="shared" si="112"/>
        <v>Parts like Bearings</v>
      </c>
      <c r="C96" s="65" t="s">
        <v>96</v>
      </c>
      <c r="D96" s="70">
        <f t="shared" ref="D96:AB96" si="121">E96</f>
        <v>0.06</v>
      </c>
      <c r="E96" s="70">
        <f t="shared" si="121"/>
        <v>0.06</v>
      </c>
      <c r="F96" s="70">
        <f t="shared" si="121"/>
        <v>0.06</v>
      </c>
      <c r="G96" s="70">
        <f t="shared" si="121"/>
        <v>0.06</v>
      </c>
      <c r="H96" s="70">
        <f t="shared" si="121"/>
        <v>0.06</v>
      </c>
      <c r="I96" s="70">
        <f t="shared" si="121"/>
        <v>0.06</v>
      </c>
      <c r="J96" s="70">
        <f t="shared" si="121"/>
        <v>0.06</v>
      </c>
      <c r="K96" s="70">
        <f t="shared" si="121"/>
        <v>0.06</v>
      </c>
      <c r="L96" s="70">
        <f t="shared" si="121"/>
        <v>0.06</v>
      </c>
      <c r="M96" s="70">
        <f t="shared" si="121"/>
        <v>0.06</v>
      </c>
      <c r="N96" s="70">
        <f t="shared" si="121"/>
        <v>0.06</v>
      </c>
      <c r="O96" s="70">
        <f t="shared" si="121"/>
        <v>0.06</v>
      </c>
      <c r="P96" s="70">
        <f t="shared" si="121"/>
        <v>0.06</v>
      </c>
      <c r="Q96" s="70">
        <f t="shared" si="121"/>
        <v>0.06</v>
      </c>
      <c r="R96" s="70">
        <f t="shared" si="121"/>
        <v>0.06</v>
      </c>
      <c r="S96" s="70">
        <f t="shared" si="121"/>
        <v>0.06</v>
      </c>
      <c r="T96" s="70">
        <f t="shared" si="121"/>
        <v>0.06</v>
      </c>
      <c r="U96" s="70">
        <f t="shared" si="121"/>
        <v>0.06</v>
      </c>
      <c r="V96" s="70">
        <f t="shared" si="121"/>
        <v>0.06</v>
      </c>
      <c r="W96" s="70">
        <f t="shared" si="121"/>
        <v>0.06</v>
      </c>
      <c r="X96" s="70">
        <f t="shared" si="121"/>
        <v>0.06</v>
      </c>
      <c r="Y96" s="70">
        <f t="shared" si="121"/>
        <v>0.06</v>
      </c>
      <c r="Z96" s="70">
        <f t="shared" si="121"/>
        <v>0.06</v>
      </c>
      <c r="AA96" s="70">
        <f t="shared" si="121"/>
        <v>0.06</v>
      </c>
      <c r="AB96" s="70">
        <f t="shared" si="121"/>
        <v>0.06</v>
      </c>
      <c r="AC96" s="240">
        <f>'Data Non-Energy-Sector'!E107</f>
        <v>0.06</v>
      </c>
      <c r="AD96" s="70">
        <f t="shared" si="114"/>
        <v>0.06</v>
      </c>
      <c r="AE96" s="70">
        <f t="shared" si="114"/>
        <v>0.06</v>
      </c>
      <c r="AF96" s="70">
        <f t="shared" si="114"/>
        <v>0.06</v>
      </c>
      <c r="AG96" s="70">
        <f t="shared" si="114"/>
        <v>0.06</v>
      </c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</row>
    <row r="97" spans="2:114" x14ac:dyDescent="0.2">
      <c r="B97" s="236" t="str">
        <f t="shared" si="112"/>
        <v>Electronic Parts (PC)</v>
      </c>
      <c r="C97" s="65" t="s">
        <v>96</v>
      </c>
      <c r="D97" s="70">
        <f t="shared" ref="D97:AB97" si="122">E97</f>
        <v>0.06</v>
      </c>
      <c r="E97" s="70">
        <f t="shared" si="122"/>
        <v>0.06</v>
      </c>
      <c r="F97" s="70">
        <f t="shared" si="122"/>
        <v>0.06</v>
      </c>
      <c r="G97" s="70">
        <f t="shared" si="122"/>
        <v>0.06</v>
      </c>
      <c r="H97" s="70">
        <f t="shared" si="122"/>
        <v>0.06</v>
      </c>
      <c r="I97" s="70">
        <f t="shared" si="122"/>
        <v>0.06</v>
      </c>
      <c r="J97" s="70">
        <f t="shared" si="122"/>
        <v>0.06</v>
      </c>
      <c r="K97" s="70">
        <f t="shared" si="122"/>
        <v>0.06</v>
      </c>
      <c r="L97" s="70">
        <f t="shared" si="122"/>
        <v>0.06</v>
      </c>
      <c r="M97" s="70">
        <f t="shared" si="122"/>
        <v>0.06</v>
      </c>
      <c r="N97" s="70">
        <f t="shared" si="122"/>
        <v>0.06</v>
      </c>
      <c r="O97" s="70">
        <f t="shared" si="122"/>
        <v>0.06</v>
      </c>
      <c r="P97" s="70">
        <f t="shared" si="122"/>
        <v>0.06</v>
      </c>
      <c r="Q97" s="70">
        <f t="shared" si="122"/>
        <v>0.06</v>
      </c>
      <c r="R97" s="70">
        <f t="shared" si="122"/>
        <v>0.06</v>
      </c>
      <c r="S97" s="70">
        <f t="shared" si="122"/>
        <v>0.06</v>
      </c>
      <c r="T97" s="70">
        <f t="shared" si="122"/>
        <v>0.06</v>
      </c>
      <c r="U97" s="70">
        <f t="shared" si="122"/>
        <v>0.06</v>
      </c>
      <c r="V97" s="70">
        <f t="shared" si="122"/>
        <v>0.06</v>
      </c>
      <c r="W97" s="70">
        <f t="shared" si="122"/>
        <v>0.06</v>
      </c>
      <c r="X97" s="70">
        <f t="shared" si="122"/>
        <v>0.06</v>
      </c>
      <c r="Y97" s="70">
        <f t="shared" si="122"/>
        <v>0.06</v>
      </c>
      <c r="Z97" s="70">
        <f t="shared" si="122"/>
        <v>0.06</v>
      </c>
      <c r="AA97" s="70">
        <f t="shared" si="122"/>
        <v>0.06</v>
      </c>
      <c r="AB97" s="70">
        <f t="shared" si="122"/>
        <v>0.06</v>
      </c>
      <c r="AC97" s="240">
        <f>'Data Non-Energy-Sector'!E108</f>
        <v>0.06</v>
      </c>
      <c r="AD97" s="70">
        <f t="shared" si="114"/>
        <v>0.06</v>
      </c>
      <c r="AE97" s="70">
        <f t="shared" si="114"/>
        <v>0.06</v>
      </c>
      <c r="AF97" s="70">
        <f t="shared" si="114"/>
        <v>0.06</v>
      </c>
      <c r="AG97" s="70">
        <f t="shared" si="114"/>
        <v>0.06</v>
      </c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</row>
    <row r="98" spans="2:114" x14ac:dyDescent="0.2">
      <c r="B98" s="236" t="str">
        <f t="shared" si="112"/>
        <v>Medicine</v>
      </c>
      <c r="C98" s="65" t="s">
        <v>96</v>
      </c>
      <c r="D98" s="70">
        <f t="shared" ref="D98:AB98" si="123">E98</f>
        <v>0.04</v>
      </c>
      <c r="E98" s="70">
        <f t="shared" si="123"/>
        <v>0.04</v>
      </c>
      <c r="F98" s="70">
        <f t="shared" si="123"/>
        <v>0.04</v>
      </c>
      <c r="G98" s="70">
        <f t="shared" si="123"/>
        <v>0.04</v>
      </c>
      <c r="H98" s="70">
        <f t="shared" si="123"/>
        <v>0.04</v>
      </c>
      <c r="I98" s="70">
        <f t="shared" si="123"/>
        <v>0.04</v>
      </c>
      <c r="J98" s="70">
        <f t="shared" si="123"/>
        <v>0.04</v>
      </c>
      <c r="K98" s="70">
        <f t="shared" si="123"/>
        <v>0.04</v>
      </c>
      <c r="L98" s="70">
        <f t="shared" si="123"/>
        <v>0.04</v>
      </c>
      <c r="M98" s="70">
        <f t="shared" si="123"/>
        <v>0.04</v>
      </c>
      <c r="N98" s="70">
        <f t="shared" si="123"/>
        <v>0.04</v>
      </c>
      <c r="O98" s="70">
        <f t="shared" si="123"/>
        <v>0.04</v>
      </c>
      <c r="P98" s="70">
        <f t="shared" si="123"/>
        <v>0.04</v>
      </c>
      <c r="Q98" s="70">
        <f t="shared" si="123"/>
        <v>0.04</v>
      </c>
      <c r="R98" s="70">
        <f t="shared" si="123"/>
        <v>0.04</v>
      </c>
      <c r="S98" s="70">
        <f t="shared" si="123"/>
        <v>0.04</v>
      </c>
      <c r="T98" s="70">
        <f t="shared" si="123"/>
        <v>0.04</v>
      </c>
      <c r="U98" s="70">
        <f t="shared" si="123"/>
        <v>0.04</v>
      </c>
      <c r="V98" s="70">
        <f t="shared" si="123"/>
        <v>0.04</v>
      </c>
      <c r="W98" s="70">
        <f t="shared" si="123"/>
        <v>0.04</v>
      </c>
      <c r="X98" s="70">
        <f t="shared" si="123"/>
        <v>0.04</v>
      </c>
      <c r="Y98" s="70">
        <f t="shared" si="123"/>
        <v>0.04</v>
      </c>
      <c r="Z98" s="70">
        <f t="shared" si="123"/>
        <v>0.04</v>
      </c>
      <c r="AA98" s="70">
        <f t="shared" si="123"/>
        <v>0.04</v>
      </c>
      <c r="AB98" s="70">
        <f t="shared" si="123"/>
        <v>0.04</v>
      </c>
      <c r="AC98" s="240">
        <f>'Data Non-Energy-Sector'!E109</f>
        <v>0.04</v>
      </c>
      <c r="AD98" s="70">
        <f t="shared" si="114"/>
        <v>0.04</v>
      </c>
      <c r="AE98" s="70">
        <f t="shared" si="114"/>
        <v>0.04</v>
      </c>
      <c r="AF98" s="70">
        <f t="shared" si="114"/>
        <v>0.04</v>
      </c>
      <c r="AG98" s="70">
        <f t="shared" si="114"/>
        <v>0.04</v>
      </c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</row>
    <row r="99" spans="2:114" x14ac:dyDescent="0.2"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</row>
    <row r="100" spans="2:114" x14ac:dyDescent="0.2">
      <c r="B100" s="64" t="s">
        <v>99</v>
      </c>
      <c r="C100" s="65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</row>
    <row r="101" spans="2:114" x14ac:dyDescent="0.2">
      <c r="B101" s="64" t="s">
        <v>57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5"/>
      <c r="CF101" s="65"/>
      <c r="CG101" s="65"/>
      <c r="CH101" s="65"/>
      <c r="CI101" s="65"/>
      <c r="CJ101" s="65"/>
      <c r="CK101" s="65"/>
      <c r="CL101" s="65"/>
      <c r="CM101" s="65"/>
      <c r="CN101" s="65"/>
      <c r="CO101" s="65"/>
      <c r="CP101" s="65"/>
      <c r="CQ101" s="65"/>
      <c r="CR101" s="65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65"/>
      <c r="DH101" s="65"/>
      <c r="DI101" s="65"/>
      <c r="DJ101" s="65"/>
    </row>
    <row r="102" spans="2:114" x14ac:dyDescent="0.2">
      <c r="B102" s="236" t="str">
        <f>B89</f>
        <v>Jewellery</v>
      </c>
      <c r="C102" s="65" t="s">
        <v>2</v>
      </c>
      <c r="D102" s="74">
        <f t="shared" ref="D102:AF102" si="124">D$82*D89</f>
        <v>3990.6688607416204</v>
      </c>
      <c r="E102" s="74">
        <f t="shared" si="124"/>
        <v>4040.6232038898893</v>
      </c>
      <c r="F102" s="74">
        <f t="shared" si="124"/>
        <v>4102.6137779370201</v>
      </c>
      <c r="G102" s="74">
        <f t="shared" si="124"/>
        <v>4176.7390286976924</v>
      </c>
      <c r="H102" s="74">
        <f t="shared" si="124"/>
        <v>4240.0993622385668</v>
      </c>
      <c r="I102" s="74">
        <f t="shared" si="124"/>
        <v>4538.4047514601243</v>
      </c>
      <c r="J102" s="74">
        <f t="shared" si="124"/>
        <v>4815.4896061410063</v>
      </c>
      <c r="K102" s="74">
        <f t="shared" si="124"/>
        <v>5299.2981200025433</v>
      </c>
      <c r="L102" s="74">
        <f t="shared" si="124"/>
        <v>5401.2259445170484</v>
      </c>
      <c r="M102" s="74">
        <f t="shared" si="124"/>
        <v>5949.0993622385677</v>
      </c>
      <c r="N102" s="74">
        <f t="shared" si="124"/>
        <v>6067.875678028041</v>
      </c>
      <c r="O102" s="74">
        <f t="shared" si="124"/>
        <v>6545.0538816792805</v>
      </c>
      <c r="P102" s="74">
        <f t="shared" si="124"/>
        <v>7150.1327920366066</v>
      </c>
      <c r="Q102" s="74">
        <f t="shared" si="124"/>
        <v>6859.2739920395652</v>
      </c>
      <c r="R102" s="74">
        <f t="shared" si="124"/>
        <v>7346.5614038892481</v>
      </c>
      <c r="S102" s="74">
        <f t="shared" si="124"/>
        <v>7355.0791306879964</v>
      </c>
      <c r="T102" s="74">
        <f t="shared" si="124"/>
        <v>7930.3621686696461</v>
      </c>
      <c r="U102" s="74">
        <f t="shared" si="124"/>
        <v>8341.1977958091375</v>
      </c>
      <c r="V102" s="74">
        <f t="shared" si="124"/>
        <v>8715.3666959628499</v>
      </c>
      <c r="W102" s="74">
        <f t="shared" si="124"/>
        <v>9107.0117073334313</v>
      </c>
      <c r="X102" s="74">
        <f t="shared" si="124"/>
        <v>9813.3701553613155</v>
      </c>
      <c r="Y102" s="74">
        <f t="shared" si="124"/>
        <v>10022.456079929903</v>
      </c>
      <c r="Z102" s="74">
        <f t="shared" si="124"/>
        <v>10882.499999233862</v>
      </c>
      <c r="AA102" s="74">
        <f t="shared" si="124"/>
        <v>11078.668057101198</v>
      </c>
      <c r="AB102" s="74">
        <f t="shared" si="124"/>
        <v>11337.579329922613</v>
      </c>
      <c r="AC102" s="74">
        <f t="shared" si="124"/>
        <v>10449.0256585922</v>
      </c>
      <c r="AD102" s="74">
        <f t="shared" si="124"/>
        <v>10650.391285873391</v>
      </c>
      <c r="AE102" s="74">
        <f t="shared" si="124"/>
        <v>11079.613985700129</v>
      </c>
      <c r="AF102" s="74">
        <f t="shared" si="124"/>
        <v>11092.915319706981</v>
      </c>
      <c r="AG102" s="74">
        <f t="shared" ref="AG102" si="125">AG$82*AG89</f>
        <v>11144.295726834955</v>
      </c>
      <c r="AH102" s="74">
        <f t="shared" ref="AH102:BL102" si="126">AG102*(1+AH$85)</f>
        <v>11500.913190093674</v>
      </c>
      <c r="AI102" s="74">
        <f t="shared" si="126"/>
        <v>11868.942412176671</v>
      </c>
      <c r="AJ102" s="74">
        <f t="shared" si="126"/>
        <v>12248.748569366326</v>
      </c>
      <c r="AK102" s="74">
        <f t="shared" si="126"/>
        <v>12640.708523586049</v>
      </c>
      <c r="AL102" s="74">
        <f t="shared" si="126"/>
        <v>13045.211196340802</v>
      </c>
      <c r="AM102" s="74">
        <f t="shared" si="126"/>
        <v>13462.657954623708</v>
      </c>
      <c r="AN102" s="74">
        <f t="shared" si="126"/>
        <v>13893.463009171666</v>
      </c>
      <c r="AO102" s="74">
        <f t="shared" si="126"/>
        <v>14338.05382546516</v>
      </c>
      <c r="AP102" s="74">
        <f t="shared" si="126"/>
        <v>14796.871547880046</v>
      </c>
      <c r="AQ102" s="74">
        <f t="shared" si="126"/>
        <v>15270.371437412208</v>
      </c>
      <c r="AR102" s="74">
        <f t="shared" si="126"/>
        <v>15759.023323409399</v>
      </c>
      <c r="AS102" s="74">
        <f t="shared" si="126"/>
        <v>16263.3120697585</v>
      </c>
      <c r="AT102" s="74">
        <f t="shared" si="126"/>
        <v>16783.738055990772</v>
      </c>
      <c r="AU102" s="74">
        <f t="shared" si="126"/>
        <v>17320.817673782476</v>
      </c>
      <c r="AV102" s="74">
        <f t="shared" si="126"/>
        <v>17875.083839343515</v>
      </c>
      <c r="AW102" s="74">
        <f t="shared" si="126"/>
        <v>18447.08652220251</v>
      </c>
      <c r="AX102" s="74">
        <f t="shared" si="126"/>
        <v>19037.393290912991</v>
      </c>
      <c r="AY102" s="74">
        <f t="shared" si="126"/>
        <v>19646.589876222206</v>
      </c>
      <c r="AZ102" s="74">
        <f t="shared" si="126"/>
        <v>20275.280752261318</v>
      </c>
      <c r="BA102" s="74">
        <f t="shared" si="126"/>
        <v>20924.089736333681</v>
      </c>
      <c r="BB102" s="74">
        <f t="shared" si="126"/>
        <v>21593.66060789636</v>
      </c>
      <c r="BC102" s="74">
        <f t="shared" si="126"/>
        <v>22284.657747349043</v>
      </c>
      <c r="BD102" s="74">
        <f t="shared" si="126"/>
        <v>22997.766795264215</v>
      </c>
      <c r="BE102" s="74">
        <f t="shared" si="126"/>
        <v>23733.695332712672</v>
      </c>
      <c r="BF102" s="74">
        <f t="shared" si="126"/>
        <v>24493.173583359479</v>
      </c>
      <c r="BG102" s="74">
        <f t="shared" si="126"/>
        <v>25276.955138026984</v>
      </c>
      <c r="BH102" s="74">
        <f t="shared" si="126"/>
        <v>26085.817702443848</v>
      </c>
      <c r="BI102" s="74">
        <f t="shared" si="126"/>
        <v>26920.56386892205</v>
      </c>
      <c r="BJ102" s="74">
        <f t="shared" si="126"/>
        <v>27782.021912727556</v>
      </c>
      <c r="BK102" s="74">
        <f t="shared" si="126"/>
        <v>28671.046613934839</v>
      </c>
      <c r="BL102" s="74">
        <f t="shared" si="126"/>
        <v>29588.520105580756</v>
      </c>
      <c r="BM102" s="74">
        <f t="shared" ref="BM102:BM111" si="127">BL102*(1+BM$85)</f>
        <v>30535.35274895934</v>
      </c>
      <c r="BN102" s="74">
        <f t="shared" ref="BN102:BN111" si="128">BM102*(1+BN$85)</f>
        <v>31512.484036926038</v>
      </c>
      <c r="BO102" s="74">
        <f t="shared" ref="BO102:BO111" si="129">BN102*(1+BO$85)</f>
        <v>32520.883526107671</v>
      </c>
      <c r="BP102" s="74">
        <f t="shared" ref="BP102:BP111" si="130">BO102*(1+BP$85)</f>
        <v>33561.551798943117</v>
      </c>
      <c r="BQ102" s="74">
        <f t="shared" ref="BQ102:BQ111" si="131">BP102*(1+BQ$85)</f>
        <v>34635.521456509297</v>
      </c>
      <c r="BR102" s="74">
        <f t="shared" ref="BR102:BR111" si="132">BQ102*(1+BR$85)</f>
        <v>35743.858143117599</v>
      </c>
      <c r="BS102" s="74">
        <f t="shared" ref="BS102:BS111" si="133">BR102*(1+BS$85)</f>
        <v>36887.661603697365</v>
      </c>
      <c r="BT102" s="74">
        <f t="shared" ref="BT102:BT111" si="134">BS102*(1+BT$85)</f>
        <v>38068.066775015679</v>
      </c>
      <c r="BU102" s="74">
        <f t="shared" ref="BU102:BU111" si="135">BT102*(1+BU$85)</f>
        <v>39286.244911816182</v>
      </c>
      <c r="BV102" s="74">
        <f t="shared" ref="BV102:BV111" si="136">BU102*(1+BV$85)</f>
        <v>40543.404748994304</v>
      </c>
      <c r="BW102" s="74">
        <f t="shared" ref="BW102:BW111" si="137">BV102*(1+BW$85)</f>
        <v>41840.793700962124</v>
      </c>
      <c r="BX102" s="74">
        <f t="shared" ref="BX102:BX111" si="138">BW102*(1+BX$85)</f>
        <v>43179.699099392914</v>
      </c>
      <c r="BY102" s="74">
        <f t="shared" ref="BY102:BY111" si="139">BX102*(1+BY$85)</f>
        <v>44561.449470573491</v>
      </c>
      <c r="BZ102" s="74">
        <f t="shared" ref="BZ102:BZ111" si="140">BY102*(1+BZ$85)</f>
        <v>45987.415853631843</v>
      </c>
      <c r="CA102" s="74">
        <f t="shared" ref="CA102:CA111" si="141">BZ102*(1+CA$85)</f>
        <v>47459.01316094806</v>
      </c>
      <c r="CB102" s="74">
        <f t="shared" ref="CB102:CB111" si="142">CA102*(1+CB$85)</f>
        <v>48977.701582098402</v>
      </c>
      <c r="CC102" s="74">
        <f t="shared" ref="CC102:CC111" si="143">CB102*(1+CC$85)</f>
        <v>50544.988032725552</v>
      </c>
      <c r="CD102" s="74">
        <f t="shared" ref="CD102:CD111" si="144">CC102*(1+CD$85)</f>
        <v>52162.42764977277</v>
      </c>
      <c r="CE102" s="74">
        <f t="shared" ref="CE102:CE111" si="145">CD102*(1+CE$85)</f>
        <v>53831.625334565499</v>
      </c>
      <c r="CF102" s="74">
        <f t="shared" ref="CF102:CF111" si="146">CE102*(1+CF$85)</f>
        <v>55554.237345271598</v>
      </c>
      <c r="CG102" s="74">
        <f t="shared" ref="CG102:CG111" si="147">CF102*(1+CG$85)</f>
        <v>57331.972940320295</v>
      </c>
      <c r="CH102" s="74">
        <f t="shared" ref="CH102:CH111" si="148">CG102*(1+CH$85)</f>
        <v>59166.596074410547</v>
      </c>
      <c r="CI102" s="74">
        <f t="shared" ref="CI102:CI111" si="149">CH102*(1+CI$85)</f>
        <v>61059.927148791685</v>
      </c>
      <c r="CJ102" s="74">
        <f t="shared" ref="CJ102:CJ111" si="150">CI102*(1+CJ$85)</f>
        <v>63013.844817553021</v>
      </c>
      <c r="CK102" s="74">
        <f t="shared" ref="CK102:CK111" si="151">CJ102*(1+CK$85)</f>
        <v>65030.287851714718</v>
      </c>
      <c r="CL102" s="74">
        <f t="shared" ref="CL102:CL111" si="152">CK102*(1+CL$85)</f>
        <v>67111.257062969598</v>
      </c>
      <c r="CM102" s="74">
        <f t="shared" ref="CM102:CM111" si="153">CL102*(1+CM$85)</f>
        <v>69258.817288984632</v>
      </c>
      <c r="CN102" s="74">
        <f t="shared" ref="CN102:CN111" si="154">CM102*(1+CN$85)</f>
        <v>71475.099442232138</v>
      </c>
      <c r="CO102" s="74">
        <f t="shared" ref="CO102:CO111" si="155">CN102*(1+CO$85)</f>
        <v>73762.302624383563</v>
      </c>
      <c r="CP102" s="74">
        <f t="shared" ref="CP102:CP111" si="156">CO102*(1+CP$85)</f>
        <v>76122.69630836384</v>
      </c>
      <c r="CQ102" s="74">
        <f t="shared" ref="CQ102:CQ111" si="157">CP102*(1+CQ$85)</f>
        <v>78558.622590231491</v>
      </c>
      <c r="CR102" s="74">
        <f t="shared" ref="CR102:CR111" si="158">CQ102*(1+CR$85)</f>
        <v>81072.498513118902</v>
      </c>
      <c r="CS102" s="74">
        <f t="shared" ref="CS102:CS111" si="159">CR102*(1+CS$85)</f>
        <v>83666.818465538716</v>
      </c>
      <c r="CT102" s="74">
        <f t="shared" ref="CT102:CT111" si="160">CS102*(1+CT$85)</f>
        <v>86344.156656435953</v>
      </c>
      <c r="CU102" s="74">
        <f t="shared" ref="CU102:CU111" si="161">CT102*(1+CU$85)</f>
        <v>89107.169669441908</v>
      </c>
      <c r="CV102" s="74">
        <f t="shared" ref="CV102:CV111" si="162">CU102*(1+CV$85)</f>
        <v>91958.599098864055</v>
      </c>
      <c r="CW102" s="74">
        <f t="shared" ref="CW102:CW111" si="163">CV102*(1+CW$85)</f>
        <v>94901.274270027701</v>
      </c>
      <c r="CX102" s="74">
        <f t="shared" ref="CX102:CX111" si="164">CW102*(1+CX$85)</f>
        <v>97938.115046668594</v>
      </c>
      <c r="CY102" s="74">
        <f t="shared" ref="CY102:CY111" si="165">CX102*(1+CY$85)</f>
        <v>101072.134728162</v>
      </c>
      <c r="CZ102" s="74">
        <f t="shared" ref="CZ102:CZ111" si="166">CY102*(1+CZ$85)</f>
        <v>104306.44303946318</v>
      </c>
      <c r="DA102" s="74">
        <f t="shared" ref="DA102:DA111" si="167">CZ102*(1+DA$85)</f>
        <v>107644.24921672601</v>
      </c>
      <c r="DB102" s="74">
        <f t="shared" ref="DB102:DB111" si="168">DA102*(1+DB$85)</f>
        <v>111088.86519166124</v>
      </c>
      <c r="DC102" s="74">
        <f t="shared" ref="DC102:DC111" si="169">DB102*(1+DC$85)</f>
        <v>114643.7088777944</v>
      </c>
      <c r="DD102" s="74">
        <f t="shared" ref="DD102:DD111" si="170">DC102*(1+DD$85)</f>
        <v>118312.30756188382</v>
      </c>
      <c r="DE102" s="74">
        <f t="shared" ref="DE102:DE111" si="171">DD102*(1+DE$85)</f>
        <v>122098.3014038641</v>
      </c>
      <c r="DF102" s="74">
        <f t="shared" ref="DF102:DF111" si="172">DE102*(1+DF$85)</f>
        <v>126005.44704878776</v>
      </c>
      <c r="DG102" s="74">
        <f t="shared" ref="DG102:DG111" si="173">DF102*(1+DG$85)</f>
        <v>130037.62135434897</v>
      </c>
      <c r="DH102" s="74">
        <f t="shared" ref="DH102:DH111" si="174">DG102*(1+DH$85)</f>
        <v>134198.82523768814</v>
      </c>
      <c r="DI102" s="74">
        <f t="shared" ref="DI102:DI111" si="175">DH102*(1+DI$85)</f>
        <v>138493.18764529418</v>
      </c>
      <c r="DJ102" s="74">
        <f t="shared" ref="DJ102:DJ111" si="176">DI102*(1+DJ$85)</f>
        <v>142924.96964994361</v>
      </c>
    </row>
    <row r="103" spans="2:114" x14ac:dyDescent="0.2">
      <c r="B103" s="236" t="str">
        <f t="shared" ref="B103:B111" si="177">B90</f>
        <v>Photograph</v>
      </c>
      <c r="C103" s="65" t="s">
        <v>2</v>
      </c>
      <c r="D103" s="74">
        <f t="shared" ref="D103:AF103" si="178">D$82*D90</f>
        <v>2317.1625643015859</v>
      </c>
      <c r="E103" s="74">
        <f t="shared" si="178"/>
        <v>2346.1683119360646</v>
      </c>
      <c r="F103" s="74">
        <f t="shared" si="178"/>
        <v>2382.1628388021409</v>
      </c>
      <c r="G103" s="74">
        <f t="shared" si="178"/>
        <v>2425.2033069857566</v>
      </c>
      <c r="H103" s="74">
        <f t="shared" si="178"/>
        <v>2461.9931780740067</v>
      </c>
      <c r="I103" s="74">
        <f t="shared" si="178"/>
        <v>2635.20275891233</v>
      </c>
      <c r="J103" s="74">
        <f t="shared" si="178"/>
        <v>2796.0907390496163</v>
      </c>
      <c r="K103" s="74">
        <f t="shared" si="178"/>
        <v>3077.0118116143799</v>
      </c>
      <c r="L103" s="74">
        <f t="shared" si="178"/>
        <v>3136.1957097195768</v>
      </c>
      <c r="M103" s="74">
        <f t="shared" si="178"/>
        <v>3454.3157587191681</v>
      </c>
      <c r="N103" s="74">
        <f t="shared" si="178"/>
        <v>3523.2826517582171</v>
      </c>
      <c r="O103" s="74">
        <f t="shared" si="178"/>
        <v>3800.3538667815178</v>
      </c>
      <c r="P103" s="74">
        <f t="shared" si="178"/>
        <v>4151.69000827932</v>
      </c>
      <c r="Q103" s="74">
        <f t="shared" si="178"/>
        <v>3982.804253442328</v>
      </c>
      <c r="R103" s="74">
        <f t="shared" si="178"/>
        <v>4265.7453312905309</v>
      </c>
      <c r="S103" s="74">
        <f t="shared" si="178"/>
        <v>4270.6911081414173</v>
      </c>
      <c r="T103" s="74">
        <f t="shared" si="178"/>
        <v>4604.726420517859</v>
      </c>
      <c r="U103" s="74">
        <f t="shared" si="178"/>
        <v>4843.2761395020798</v>
      </c>
      <c r="V103" s="74">
        <f t="shared" si="178"/>
        <v>5060.535500881655</v>
      </c>
      <c r="W103" s="74">
        <f t="shared" si="178"/>
        <v>5287.9422816774759</v>
      </c>
      <c r="X103" s="74">
        <f t="shared" si="178"/>
        <v>5698.0858966614096</v>
      </c>
      <c r="Y103" s="74">
        <f t="shared" si="178"/>
        <v>5819.4906270560732</v>
      </c>
      <c r="Z103" s="74">
        <f t="shared" si="178"/>
        <v>6318.8709672970808</v>
      </c>
      <c r="AA103" s="74">
        <f t="shared" si="178"/>
        <v>6432.7750008974699</v>
      </c>
      <c r="AB103" s="74">
        <f t="shared" si="178"/>
        <v>6583.1105786647431</v>
      </c>
      <c r="AC103" s="74">
        <f t="shared" si="178"/>
        <v>6067.1761888599867</v>
      </c>
      <c r="AD103" s="74">
        <f t="shared" si="178"/>
        <v>6184.0981659910003</v>
      </c>
      <c r="AE103" s="74">
        <f t="shared" si="178"/>
        <v>6433.3242497613646</v>
      </c>
      <c r="AF103" s="74">
        <f t="shared" si="178"/>
        <v>6441.0476049911495</v>
      </c>
      <c r="AG103" s="74">
        <f t="shared" ref="AG103" si="179">AG$82*AG90</f>
        <v>6470.8813897751352</v>
      </c>
      <c r="AH103" s="74">
        <f t="shared" ref="AH103:BL103" si="180">AG103*(1+AH$85)</f>
        <v>6677.9495942479398</v>
      </c>
      <c r="AI103" s="74">
        <f t="shared" si="180"/>
        <v>6891.6439812638737</v>
      </c>
      <c r="AJ103" s="74">
        <f t="shared" si="180"/>
        <v>7112.1765886643179</v>
      </c>
      <c r="AK103" s="74">
        <f t="shared" si="180"/>
        <v>7339.7662395015759</v>
      </c>
      <c r="AL103" s="74">
        <f t="shared" si="180"/>
        <v>7574.6387591656267</v>
      </c>
      <c r="AM103" s="74">
        <f t="shared" si="180"/>
        <v>7817.0271994589266</v>
      </c>
      <c r="AN103" s="74">
        <f t="shared" si="180"/>
        <v>8067.172069841612</v>
      </c>
      <c r="AO103" s="74">
        <f t="shared" si="180"/>
        <v>8325.3215760765434</v>
      </c>
      <c r="AP103" s="74">
        <f t="shared" si="180"/>
        <v>8591.7318665109924</v>
      </c>
      <c r="AQ103" s="74">
        <f t="shared" si="180"/>
        <v>8866.6672862393443</v>
      </c>
      <c r="AR103" s="74">
        <f t="shared" si="180"/>
        <v>9150.4006393990039</v>
      </c>
      <c r="AS103" s="74">
        <f t="shared" si="180"/>
        <v>9443.2134598597731</v>
      </c>
      <c r="AT103" s="74">
        <f t="shared" si="180"/>
        <v>9745.3962905752869</v>
      </c>
      <c r="AU103" s="74">
        <f t="shared" si="180"/>
        <v>10057.248971873696</v>
      </c>
      <c r="AV103" s="74">
        <f t="shared" si="180"/>
        <v>10379.080938973655</v>
      </c>
      <c r="AW103" s="74">
        <f t="shared" si="180"/>
        <v>10711.211529020813</v>
      </c>
      <c r="AX103" s="74">
        <f t="shared" si="180"/>
        <v>11053.97029794948</v>
      </c>
      <c r="AY103" s="74">
        <f t="shared" si="180"/>
        <v>11407.697347483863</v>
      </c>
      <c r="AZ103" s="74">
        <f t="shared" si="180"/>
        <v>11772.743662603347</v>
      </c>
      <c r="BA103" s="74">
        <f t="shared" si="180"/>
        <v>12149.471459806655</v>
      </c>
      <c r="BB103" s="74">
        <f t="shared" si="180"/>
        <v>12538.254546520468</v>
      </c>
      <c r="BC103" s="74">
        <f t="shared" si="180"/>
        <v>12939.478692009123</v>
      </c>
      <c r="BD103" s="74">
        <f t="shared" si="180"/>
        <v>13353.542010153415</v>
      </c>
      <c r="BE103" s="74">
        <f t="shared" si="180"/>
        <v>13780.855354478324</v>
      </c>
      <c r="BF103" s="74">
        <f t="shared" si="180"/>
        <v>14221.842725821631</v>
      </c>
      <c r="BG103" s="74">
        <f t="shared" si="180"/>
        <v>14676.941693047924</v>
      </c>
      <c r="BH103" s="74">
        <f t="shared" si="180"/>
        <v>15146.603827225457</v>
      </c>
      <c r="BI103" s="74">
        <f t="shared" si="180"/>
        <v>15631.295149696673</v>
      </c>
      <c r="BJ103" s="74">
        <f t="shared" si="180"/>
        <v>16131.496594486967</v>
      </c>
      <c r="BK103" s="74">
        <f t="shared" si="180"/>
        <v>16647.704485510552</v>
      </c>
      <c r="BL103" s="74">
        <f t="shared" si="180"/>
        <v>17180.431029046889</v>
      </c>
      <c r="BM103" s="74">
        <f t="shared" si="127"/>
        <v>17730.204821976389</v>
      </c>
      <c r="BN103" s="74">
        <f t="shared" si="128"/>
        <v>18297.571376279633</v>
      </c>
      <c r="BO103" s="74">
        <f t="shared" si="129"/>
        <v>18883.093660320581</v>
      </c>
      <c r="BP103" s="74">
        <f t="shared" si="130"/>
        <v>19487.35265745084</v>
      </c>
      <c r="BQ103" s="74">
        <f t="shared" si="131"/>
        <v>20110.947942489267</v>
      </c>
      <c r="BR103" s="74">
        <f t="shared" si="132"/>
        <v>20754.498276648923</v>
      </c>
      <c r="BS103" s="74">
        <f t="shared" si="133"/>
        <v>21418.64222150169</v>
      </c>
      <c r="BT103" s="74">
        <f t="shared" si="134"/>
        <v>22104.038772589745</v>
      </c>
      <c r="BU103" s="74">
        <f t="shared" si="135"/>
        <v>22811.368013312618</v>
      </c>
      <c r="BV103" s="74">
        <f t="shared" si="136"/>
        <v>23541.331789738622</v>
      </c>
      <c r="BW103" s="74">
        <f t="shared" si="137"/>
        <v>24294.654407010257</v>
      </c>
      <c r="BX103" s="74">
        <f t="shared" si="138"/>
        <v>25072.083348034586</v>
      </c>
      <c r="BY103" s="74">
        <f t="shared" si="139"/>
        <v>25874.390015171695</v>
      </c>
      <c r="BZ103" s="74">
        <f t="shared" si="140"/>
        <v>26702.370495657189</v>
      </c>
      <c r="CA103" s="74">
        <f t="shared" si="141"/>
        <v>27556.846351518219</v>
      </c>
      <c r="CB103" s="74">
        <f t="shared" si="142"/>
        <v>28438.665434766805</v>
      </c>
      <c r="CC103" s="74">
        <f t="shared" si="143"/>
        <v>29348.702728679342</v>
      </c>
      <c r="CD103" s="74">
        <f t="shared" si="144"/>
        <v>30287.86121599708</v>
      </c>
      <c r="CE103" s="74">
        <f t="shared" si="145"/>
        <v>31257.072774908986</v>
      </c>
      <c r="CF103" s="74">
        <f t="shared" si="146"/>
        <v>32257.299103706075</v>
      </c>
      <c r="CG103" s="74">
        <f t="shared" si="147"/>
        <v>33289.532675024668</v>
      </c>
      <c r="CH103" s="74">
        <f t="shared" si="148"/>
        <v>34354.797720625458</v>
      </c>
      <c r="CI103" s="74">
        <f t="shared" si="149"/>
        <v>35454.151247685477</v>
      </c>
      <c r="CJ103" s="74">
        <f t="shared" si="150"/>
        <v>36588.684087611415</v>
      </c>
      <c r="CK103" s="74">
        <f t="shared" si="151"/>
        <v>37759.521978414981</v>
      </c>
      <c r="CL103" s="74">
        <f t="shared" si="152"/>
        <v>38967.826681724262</v>
      </c>
      <c r="CM103" s="74">
        <f t="shared" si="153"/>
        <v>40214.79713553944</v>
      </c>
      <c r="CN103" s="74">
        <f t="shared" si="154"/>
        <v>41501.670643876707</v>
      </c>
      <c r="CO103" s="74">
        <f t="shared" si="155"/>
        <v>42829.72410448076</v>
      </c>
      <c r="CP103" s="74">
        <f t="shared" si="156"/>
        <v>44200.275275824148</v>
      </c>
      <c r="CQ103" s="74">
        <f t="shared" si="157"/>
        <v>45614.684084650522</v>
      </c>
      <c r="CR103" s="74">
        <f t="shared" si="158"/>
        <v>47074.353975359343</v>
      </c>
      <c r="CS103" s="74">
        <f t="shared" si="159"/>
        <v>48580.733302570843</v>
      </c>
      <c r="CT103" s="74">
        <f t="shared" si="160"/>
        <v>50135.316768253113</v>
      </c>
      <c r="CU103" s="74">
        <f t="shared" si="161"/>
        <v>51739.646904837216</v>
      </c>
      <c r="CV103" s="74">
        <f t="shared" si="162"/>
        <v>53395.315605792006</v>
      </c>
      <c r="CW103" s="74">
        <f t="shared" si="163"/>
        <v>55103.965705177354</v>
      </c>
      <c r="CX103" s="74">
        <f t="shared" si="164"/>
        <v>56867.292607743031</v>
      </c>
      <c r="CY103" s="74">
        <f t="shared" si="165"/>
        <v>58687.045971190812</v>
      </c>
      <c r="CZ103" s="74">
        <f t="shared" si="166"/>
        <v>60565.031442268919</v>
      </c>
      <c r="DA103" s="74">
        <f t="shared" si="167"/>
        <v>62503.112448421525</v>
      </c>
      <c r="DB103" s="74">
        <f t="shared" si="168"/>
        <v>64503.212046771019</v>
      </c>
      <c r="DC103" s="74">
        <f t="shared" si="169"/>
        <v>66567.314832267701</v>
      </c>
      <c r="DD103" s="74">
        <f t="shared" si="170"/>
        <v>68697.468906900263</v>
      </c>
      <c r="DE103" s="74">
        <f t="shared" si="171"/>
        <v>70895.78791192107</v>
      </c>
      <c r="DF103" s="74">
        <f t="shared" si="172"/>
        <v>73164.453125102547</v>
      </c>
      <c r="DG103" s="74">
        <f t="shared" si="173"/>
        <v>75505.715625105833</v>
      </c>
      <c r="DH103" s="74">
        <f t="shared" si="174"/>
        <v>77921.898525109224</v>
      </c>
      <c r="DI103" s="74">
        <f t="shared" si="175"/>
        <v>80415.399277912715</v>
      </c>
      <c r="DJ103" s="74">
        <f t="shared" si="176"/>
        <v>82988.692054805928</v>
      </c>
    </row>
    <row r="104" spans="2:114" x14ac:dyDescent="0.2">
      <c r="B104" s="236" t="str">
        <f t="shared" si="177"/>
        <v>Automotive</v>
      </c>
      <c r="C104" s="65" t="s">
        <v>2</v>
      </c>
      <c r="D104" s="74">
        <f t="shared" ref="D104:AF104" si="181">D$82*D91</f>
        <v>1029.8500285784828</v>
      </c>
      <c r="E104" s="74">
        <f t="shared" si="181"/>
        <v>1042.7414719715844</v>
      </c>
      <c r="F104" s="74">
        <f t="shared" si="181"/>
        <v>1058.7390394676181</v>
      </c>
      <c r="G104" s="74">
        <f t="shared" si="181"/>
        <v>1077.8681364381141</v>
      </c>
      <c r="H104" s="74">
        <f t="shared" si="181"/>
        <v>1094.2191902551142</v>
      </c>
      <c r="I104" s="74">
        <f t="shared" si="181"/>
        <v>1171.2012261832579</v>
      </c>
      <c r="J104" s="74">
        <f t="shared" si="181"/>
        <v>1242.706995133163</v>
      </c>
      <c r="K104" s="74">
        <f t="shared" si="181"/>
        <v>1367.5608051619467</v>
      </c>
      <c r="L104" s="74">
        <f t="shared" si="181"/>
        <v>1393.8647598753676</v>
      </c>
      <c r="M104" s="74">
        <f t="shared" si="181"/>
        <v>1535.2514483196303</v>
      </c>
      <c r="N104" s="74">
        <f t="shared" si="181"/>
        <v>1565.90340078143</v>
      </c>
      <c r="O104" s="74">
        <f t="shared" si="181"/>
        <v>1689.046163014008</v>
      </c>
      <c r="P104" s="74">
        <f t="shared" si="181"/>
        <v>1845.1955592352533</v>
      </c>
      <c r="Q104" s="74">
        <f t="shared" si="181"/>
        <v>1770.135223752146</v>
      </c>
      <c r="R104" s="74">
        <f t="shared" si="181"/>
        <v>1895.8868139069027</v>
      </c>
      <c r="S104" s="74">
        <f t="shared" si="181"/>
        <v>1898.0849369517412</v>
      </c>
      <c r="T104" s="74">
        <f t="shared" si="181"/>
        <v>2046.545075785715</v>
      </c>
      <c r="U104" s="74">
        <f t="shared" si="181"/>
        <v>2152.5671731120356</v>
      </c>
      <c r="V104" s="74">
        <f t="shared" si="181"/>
        <v>2249.1268892807357</v>
      </c>
      <c r="W104" s="74">
        <f t="shared" si="181"/>
        <v>2350.1965696344337</v>
      </c>
      <c r="X104" s="74">
        <f t="shared" si="181"/>
        <v>2532.4826207384044</v>
      </c>
      <c r="Y104" s="74">
        <f t="shared" si="181"/>
        <v>2586.440278691588</v>
      </c>
      <c r="Z104" s="74">
        <f t="shared" si="181"/>
        <v>2808.3870965764804</v>
      </c>
      <c r="AA104" s="74">
        <f t="shared" si="181"/>
        <v>2859.0111115099867</v>
      </c>
      <c r="AB104" s="74">
        <f t="shared" si="181"/>
        <v>2925.826923850997</v>
      </c>
      <c r="AC104" s="74">
        <f t="shared" si="181"/>
        <v>2696.5227506044384</v>
      </c>
      <c r="AD104" s="74">
        <f t="shared" si="181"/>
        <v>2748.4880737737781</v>
      </c>
      <c r="AE104" s="74">
        <f t="shared" si="181"/>
        <v>2859.2552221161623</v>
      </c>
      <c r="AF104" s="74">
        <f t="shared" si="181"/>
        <v>2862.6878244405111</v>
      </c>
      <c r="AG104" s="74">
        <f t="shared" ref="AG104" si="182">AG$82*AG91</f>
        <v>2875.9472843445046</v>
      </c>
      <c r="AH104" s="74">
        <f t="shared" ref="AH104:BL104" si="183">AG104*(1+AH$85)</f>
        <v>2967.9775974435288</v>
      </c>
      <c r="AI104" s="74">
        <f t="shared" si="183"/>
        <v>3062.9528805617219</v>
      </c>
      <c r="AJ104" s="74">
        <f t="shared" si="183"/>
        <v>3160.9673727396971</v>
      </c>
      <c r="AK104" s="74">
        <f t="shared" si="183"/>
        <v>3262.1183286673677</v>
      </c>
      <c r="AL104" s="74">
        <f t="shared" si="183"/>
        <v>3366.5061151847235</v>
      </c>
      <c r="AM104" s="74">
        <f t="shared" si="183"/>
        <v>3474.2343108706345</v>
      </c>
      <c r="AN104" s="74">
        <f t="shared" si="183"/>
        <v>3585.4098088184951</v>
      </c>
      <c r="AO104" s="74">
        <f t="shared" si="183"/>
        <v>3700.142922700687</v>
      </c>
      <c r="AP104" s="74">
        <f t="shared" si="183"/>
        <v>3818.5474962271091</v>
      </c>
      <c r="AQ104" s="74">
        <f t="shared" si="183"/>
        <v>3940.7410161063767</v>
      </c>
      <c r="AR104" s="74">
        <f t="shared" si="183"/>
        <v>4066.8447286217811</v>
      </c>
      <c r="AS104" s="74">
        <f t="shared" si="183"/>
        <v>4196.9837599376779</v>
      </c>
      <c r="AT104" s="74">
        <f t="shared" si="183"/>
        <v>4331.2872402556841</v>
      </c>
      <c r="AU104" s="74">
        <f t="shared" si="183"/>
        <v>4469.8884319438657</v>
      </c>
      <c r="AV104" s="74">
        <f t="shared" si="183"/>
        <v>4612.9248617660696</v>
      </c>
      <c r="AW104" s="74">
        <f t="shared" si="183"/>
        <v>4760.5384573425836</v>
      </c>
      <c r="AX104" s="74">
        <f t="shared" si="183"/>
        <v>4912.8756879775465</v>
      </c>
      <c r="AY104" s="74">
        <f t="shared" si="183"/>
        <v>5070.0877099928284</v>
      </c>
      <c r="AZ104" s="74">
        <f t="shared" si="183"/>
        <v>5232.3305167125991</v>
      </c>
      <c r="BA104" s="74">
        <f t="shared" si="183"/>
        <v>5399.7650932474025</v>
      </c>
      <c r="BB104" s="74">
        <f t="shared" si="183"/>
        <v>5572.5575762313192</v>
      </c>
      <c r="BC104" s="74">
        <f t="shared" si="183"/>
        <v>5750.8794186707219</v>
      </c>
      <c r="BD104" s="74">
        <f t="shared" si="183"/>
        <v>5934.9075600681854</v>
      </c>
      <c r="BE104" s="74">
        <f t="shared" si="183"/>
        <v>6124.8246019903672</v>
      </c>
      <c r="BF104" s="74">
        <f t="shared" si="183"/>
        <v>6320.8189892540595</v>
      </c>
      <c r="BG104" s="74">
        <f t="shared" si="183"/>
        <v>6523.0851969101896</v>
      </c>
      <c r="BH104" s="74">
        <f t="shared" si="183"/>
        <v>6731.8239232113156</v>
      </c>
      <c r="BI104" s="74">
        <f t="shared" si="183"/>
        <v>6947.2422887540779</v>
      </c>
      <c r="BJ104" s="74">
        <f t="shared" si="183"/>
        <v>7169.554041994209</v>
      </c>
      <c r="BK104" s="74">
        <f t="shared" si="183"/>
        <v>7398.979771338024</v>
      </c>
      <c r="BL104" s="74">
        <f t="shared" si="183"/>
        <v>7635.7471240208406</v>
      </c>
      <c r="BM104" s="74">
        <f t="shared" si="127"/>
        <v>7880.0910319895074</v>
      </c>
      <c r="BN104" s="74">
        <f t="shared" si="128"/>
        <v>8132.2539450131717</v>
      </c>
      <c r="BO104" s="74">
        <f t="shared" si="129"/>
        <v>8392.4860712535938</v>
      </c>
      <c r="BP104" s="74">
        <f t="shared" si="130"/>
        <v>8661.0456255337085</v>
      </c>
      <c r="BQ104" s="74">
        <f t="shared" si="131"/>
        <v>8938.1990855507865</v>
      </c>
      <c r="BR104" s="74">
        <f t="shared" si="132"/>
        <v>9224.2214562884128</v>
      </c>
      <c r="BS104" s="74">
        <f t="shared" si="133"/>
        <v>9519.3965428896427</v>
      </c>
      <c r="BT104" s="74">
        <f t="shared" si="134"/>
        <v>9824.0172322621111</v>
      </c>
      <c r="BU104" s="74">
        <f t="shared" si="135"/>
        <v>10138.385783694499</v>
      </c>
      <c r="BV104" s="74">
        <f t="shared" si="136"/>
        <v>10462.814128772723</v>
      </c>
      <c r="BW104" s="74">
        <f t="shared" si="137"/>
        <v>10797.62418089345</v>
      </c>
      <c r="BX104" s="74">
        <f t="shared" si="138"/>
        <v>11143.148154682041</v>
      </c>
      <c r="BY104" s="74">
        <f t="shared" si="139"/>
        <v>11499.728895631866</v>
      </c>
      <c r="BZ104" s="74">
        <f t="shared" si="140"/>
        <v>11867.720220292087</v>
      </c>
      <c r="CA104" s="74">
        <f t="shared" si="141"/>
        <v>12247.487267341434</v>
      </c>
      <c r="CB104" s="74">
        <f t="shared" si="142"/>
        <v>12639.40685989636</v>
      </c>
      <c r="CC104" s="74">
        <f t="shared" si="143"/>
        <v>13043.867879413045</v>
      </c>
      <c r="CD104" s="74">
        <f t="shared" si="144"/>
        <v>13461.271651554262</v>
      </c>
      <c r="CE104" s="74">
        <f t="shared" si="145"/>
        <v>13892.032344403999</v>
      </c>
      <c r="CF104" s="74">
        <f t="shared" si="146"/>
        <v>14336.577379424927</v>
      </c>
      <c r="CG104" s="74">
        <f t="shared" si="147"/>
        <v>14795.347855566526</v>
      </c>
      <c r="CH104" s="74">
        <f t="shared" si="148"/>
        <v>15268.798986944656</v>
      </c>
      <c r="CI104" s="74">
        <f t="shared" si="149"/>
        <v>15757.400554526885</v>
      </c>
      <c r="CJ104" s="74">
        <f t="shared" si="150"/>
        <v>16261.637372271745</v>
      </c>
      <c r="CK104" s="74">
        <f t="shared" si="151"/>
        <v>16782.009768184442</v>
      </c>
      <c r="CL104" s="74">
        <f t="shared" si="152"/>
        <v>17319.034080766345</v>
      </c>
      <c r="CM104" s="74">
        <f t="shared" si="153"/>
        <v>17873.24317135087</v>
      </c>
      <c r="CN104" s="74">
        <f t="shared" si="154"/>
        <v>18445.186952834098</v>
      </c>
      <c r="CO104" s="74">
        <f t="shared" si="155"/>
        <v>19035.432935324789</v>
      </c>
      <c r="CP104" s="74">
        <f t="shared" si="156"/>
        <v>19644.566789255183</v>
      </c>
      <c r="CQ104" s="74">
        <f t="shared" si="157"/>
        <v>20273.19292651135</v>
      </c>
      <c r="CR104" s="74">
        <f t="shared" si="158"/>
        <v>20921.935100159713</v>
      </c>
      <c r="CS104" s="74">
        <f t="shared" si="159"/>
        <v>21591.437023364826</v>
      </c>
      <c r="CT104" s="74">
        <f t="shared" si="160"/>
        <v>22282.363008112501</v>
      </c>
      <c r="CU104" s="74">
        <f t="shared" si="161"/>
        <v>22995.398624372101</v>
      </c>
      <c r="CV104" s="74">
        <f t="shared" si="162"/>
        <v>23731.251380352009</v>
      </c>
      <c r="CW104" s="74">
        <f t="shared" si="163"/>
        <v>24490.651424523272</v>
      </c>
      <c r="CX104" s="74">
        <f t="shared" si="164"/>
        <v>25274.352270108018</v>
      </c>
      <c r="CY104" s="74">
        <f t="shared" si="165"/>
        <v>26083.131542751475</v>
      </c>
      <c r="CZ104" s="74">
        <f t="shared" si="166"/>
        <v>26917.791752119523</v>
      </c>
      <c r="DA104" s="74">
        <f t="shared" si="167"/>
        <v>27779.161088187349</v>
      </c>
      <c r="DB104" s="74">
        <f t="shared" si="168"/>
        <v>28668.094243009346</v>
      </c>
      <c r="DC104" s="74">
        <f t="shared" si="169"/>
        <v>29585.473258785645</v>
      </c>
      <c r="DD104" s="74">
        <f t="shared" si="170"/>
        <v>30532.208403066787</v>
      </c>
      <c r="DE104" s="74">
        <f t="shared" si="171"/>
        <v>31509.239071964923</v>
      </c>
      <c r="DF104" s="74">
        <f t="shared" si="172"/>
        <v>32517.534722267803</v>
      </c>
      <c r="DG104" s="74">
        <f t="shared" si="173"/>
        <v>33558.095833380372</v>
      </c>
      <c r="DH104" s="74">
        <f t="shared" si="174"/>
        <v>34631.954900048542</v>
      </c>
      <c r="DI104" s="74">
        <f t="shared" si="175"/>
        <v>35740.177456850099</v>
      </c>
      <c r="DJ104" s="74">
        <f t="shared" si="176"/>
        <v>36883.863135469306</v>
      </c>
    </row>
    <row r="105" spans="2:114" x14ac:dyDescent="0.2">
      <c r="B105" s="236" t="str">
        <f t="shared" si="177"/>
        <v>Other Transport eq.</v>
      </c>
      <c r="C105" s="65" t="s">
        <v>2</v>
      </c>
      <c r="D105" s="74">
        <f t="shared" ref="D105:AF105" si="184">D$82*D92</f>
        <v>901.11877500617254</v>
      </c>
      <c r="E105" s="74">
        <f t="shared" si="184"/>
        <v>912.39878797513643</v>
      </c>
      <c r="F105" s="74">
        <f t="shared" si="184"/>
        <v>926.39665953416591</v>
      </c>
      <c r="G105" s="74">
        <f t="shared" si="184"/>
        <v>943.13461938335001</v>
      </c>
      <c r="H105" s="74">
        <f t="shared" si="184"/>
        <v>957.44179147322495</v>
      </c>
      <c r="I105" s="74">
        <f t="shared" si="184"/>
        <v>1024.8010729103507</v>
      </c>
      <c r="J105" s="74">
        <f t="shared" si="184"/>
        <v>1087.3686207415176</v>
      </c>
      <c r="K105" s="74">
        <f t="shared" si="184"/>
        <v>1196.6157045167033</v>
      </c>
      <c r="L105" s="74">
        <f t="shared" si="184"/>
        <v>1219.6316648909467</v>
      </c>
      <c r="M105" s="74">
        <f t="shared" si="184"/>
        <v>1343.3450172796765</v>
      </c>
      <c r="N105" s="74">
        <f t="shared" si="184"/>
        <v>1370.1654756837513</v>
      </c>
      <c r="O105" s="74">
        <f t="shared" si="184"/>
        <v>1477.9153926372571</v>
      </c>
      <c r="P105" s="74">
        <f t="shared" si="184"/>
        <v>1614.5461143308469</v>
      </c>
      <c r="Q105" s="74">
        <f t="shared" si="184"/>
        <v>1548.8683207831277</v>
      </c>
      <c r="R105" s="74">
        <f t="shared" si="184"/>
        <v>1658.90096216854</v>
      </c>
      <c r="S105" s="74">
        <f t="shared" si="184"/>
        <v>1660.8243198327737</v>
      </c>
      <c r="T105" s="74">
        <f t="shared" si="184"/>
        <v>1790.7269413125009</v>
      </c>
      <c r="U105" s="74">
        <f t="shared" si="184"/>
        <v>1883.4962764730312</v>
      </c>
      <c r="V105" s="74">
        <f t="shared" si="184"/>
        <v>1967.9860281206438</v>
      </c>
      <c r="W105" s="74">
        <f t="shared" si="184"/>
        <v>2056.4219984301299</v>
      </c>
      <c r="X105" s="74">
        <f t="shared" si="184"/>
        <v>2215.922293146104</v>
      </c>
      <c r="Y105" s="74">
        <f t="shared" si="184"/>
        <v>2263.1352438551398</v>
      </c>
      <c r="Z105" s="74">
        <f t="shared" si="184"/>
        <v>2457.3387095044209</v>
      </c>
      <c r="AA105" s="74">
        <f t="shared" si="184"/>
        <v>2501.6347225712389</v>
      </c>
      <c r="AB105" s="74">
        <f t="shared" si="184"/>
        <v>2560.0985583696229</v>
      </c>
      <c r="AC105" s="74">
        <f t="shared" si="184"/>
        <v>2359.457406778884</v>
      </c>
      <c r="AD105" s="74">
        <f t="shared" si="184"/>
        <v>2404.927064552056</v>
      </c>
      <c r="AE105" s="74">
        <f t="shared" si="184"/>
        <v>2501.8483193516422</v>
      </c>
      <c r="AF105" s="74">
        <f t="shared" si="184"/>
        <v>2504.8518463854475</v>
      </c>
      <c r="AG105" s="74">
        <f t="shared" ref="AG105" si="185">AG$82*AG92</f>
        <v>2516.4538738014417</v>
      </c>
      <c r="AH105" s="74">
        <f t="shared" ref="AH105:BL105" si="186">AG105*(1+AH$85)</f>
        <v>2596.9803977630877</v>
      </c>
      <c r="AI105" s="74">
        <f t="shared" si="186"/>
        <v>2680.0837704915066</v>
      </c>
      <c r="AJ105" s="74">
        <f t="shared" si="186"/>
        <v>2765.8464511472348</v>
      </c>
      <c r="AK105" s="74">
        <f t="shared" si="186"/>
        <v>2854.3535375839465</v>
      </c>
      <c r="AL105" s="74">
        <f t="shared" si="186"/>
        <v>2945.6928507866328</v>
      </c>
      <c r="AM105" s="74">
        <f t="shared" si="186"/>
        <v>3039.9550220118053</v>
      </c>
      <c r="AN105" s="74">
        <f t="shared" si="186"/>
        <v>3137.2335827161833</v>
      </c>
      <c r="AO105" s="74">
        <f t="shared" si="186"/>
        <v>3237.6250573631014</v>
      </c>
      <c r="AP105" s="74">
        <f t="shared" si="186"/>
        <v>3341.2290591987207</v>
      </c>
      <c r="AQ105" s="74">
        <f t="shared" si="186"/>
        <v>3448.1483890930799</v>
      </c>
      <c r="AR105" s="74">
        <f t="shared" si="186"/>
        <v>3558.4891375440584</v>
      </c>
      <c r="AS105" s="74">
        <f t="shared" si="186"/>
        <v>3672.3607899454682</v>
      </c>
      <c r="AT105" s="74">
        <f t="shared" si="186"/>
        <v>3789.8763352237233</v>
      </c>
      <c r="AU105" s="74">
        <f t="shared" si="186"/>
        <v>3911.1523779508825</v>
      </c>
      <c r="AV105" s="74">
        <f t="shared" si="186"/>
        <v>4036.3092540453108</v>
      </c>
      <c r="AW105" s="74">
        <f t="shared" si="186"/>
        <v>4165.4711501747606</v>
      </c>
      <c r="AX105" s="74">
        <f t="shared" si="186"/>
        <v>4298.7662269803532</v>
      </c>
      <c r="AY105" s="74">
        <f t="shared" si="186"/>
        <v>4436.3267462437243</v>
      </c>
      <c r="AZ105" s="74">
        <f t="shared" si="186"/>
        <v>4578.2892021235239</v>
      </c>
      <c r="BA105" s="74">
        <f t="shared" si="186"/>
        <v>4724.7944565914768</v>
      </c>
      <c r="BB105" s="74">
        <f t="shared" si="186"/>
        <v>4875.9878792024037</v>
      </c>
      <c r="BC105" s="74">
        <f t="shared" si="186"/>
        <v>5032.0194913368805</v>
      </c>
      <c r="BD105" s="74">
        <f t="shared" si="186"/>
        <v>5193.0441150596607</v>
      </c>
      <c r="BE105" s="74">
        <f t="shared" si="186"/>
        <v>5359.2215267415704</v>
      </c>
      <c r="BF105" s="74">
        <f t="shared" si="186"/>
        <v>5530.7166155973009</v>
      </c>
      <c r="BG105" s="74">
        <f t="shared" si="186"/>
        <v>5707.6995472964145</v>
      </c>
      <c r="BH105" s="74">
        <f t="shared" si="186"/>
        <v>5890.3459328098998</v>
      </c>
      <c r="BI105" s="74">
        <f t="shared" si="186"/>
        <v>6078.8370026598168</v>
      </c>
      <c r="BJ105" s="74">
        <f t="shared" si="186"/>
        <v>6273.3597867449307</v>
      </c>
      <c r="BK105" s="74">
        <f t="shared" si="186"/>
        <v>6474.107299920769</v>
      </c>
      <c r="BL105" s="74">
        <f t="shared" si="186"/>
        <v>6681.2787335182338</v>
      </c>
      <c r="BM105" s="74">
        <f t="shared" si="127"/>
        <v>6895.0796529908175</v>
      </c>
      <c r="BN105" s="74">
        <f t="shared" si="128"/>
        <v>7115.7222018865241</v>
      </c>
      <c r="BO105" s="74">
        <f t="shared" si="129"/>
        <v>7343.4253123468934</v>
      </c>
      <c r="BP105" s="74">
        <f t="shared" si="130"/>
        <v>7578.4149223419945</v>
      </c>
      <c r="BQ105" s="74">
        <f t="shared" si="131"/>
        <v>7820.9241998569387</v>
      </c>
      <c r="BR105" s="74">
        <f t="shared" si="132"/>
        <v>8071.1937742523605</v>
      </c>
      <c r="BS105" s="74">
        <f t="shared" si="133"/>
        <v>8329.4719750284366</v>
      </c>
      <c r="BT105" s="74">
        <f t="shared" si="134"/>
        <v>8596.0150782293476</v>
      </c>
      <c r="BU105" s="74">
        <f t="shared" si="135"/>
        <v>8871.0875607326871</v>
      </c>
      <c r="BV105" s="74">
        <f t="shared" si="136"/>
        <v>9154.9623626761331</v>
      </c>
      <c r="BW105" s="74">
        <f t="shared" si="137"/>
        <v>9447.9211582817697</v>
      </c>
      <c r="BX105" s="74">
        <f t="shared" si="138"/>
        <v>9750.254635346786</v>
      </c>
      <c r="BY105" s="74">
        <f t="shared" si="139"/>
        <v>10062.262783677883</v>
      </c>
      <c r="BZ105" s="74">
        <f t="shared" si="140"/>
        <v>10384.255192755576</v>
      </c>
      <c r="CA105" s="74">
        <f t="shared" si="141"/>
        <v>10716.551358923754</v>
      </c>
      <c r="CB105" s="74">
        <f t="shared" si="142"/>
        <v>11059.481002409315</v>
      </c>
      <c r="CC105" s="74">
        <f t="shared" si="143"/>
        <v>11413.384394486413</v>
      </c>
      <c r="CD105" s="74">
        <f t="shared" si="144"/>
        <v>11778.612695109978</v>
      </c>
      <c r="CE105" s="74">
        <f t="shared" si="145"/>
        <v>12155.528301353497</v>
      </c>
      <c r="CF105" s="74">
        <f t="shared" si="146"/>
        <v>12544.50520699681</v>
      </c>
      <c r="CG105" s="74">
        <f t="shared" si="147"/>
        <v>12945.929373620707</v>
      </c>
      <c r="CH105" s="74">
        <f t="shared" si="148"/>
        <v>13360.199113576571</v>
      </c>
      <c r="CI105" s="74">
        <f t="shared" si="149"/>
        <v>13787.725485211022</v>
      </c>
      <c r="CJ105" s="74">
        <f t="shared" si="150"/>
        <v>14228.932700737774</v>
      </c>
      <c r="CK105" s="74">
        <f t="shared" si="151"/>
        <v>14684.258547161384</v>
      </c>
      <c r="CL105" s="74">
        <f t="shared" si="152"/>
        <v>15154.154820670548</v>
      </c>
      <c r="CM105" s="74">
        <f t="shared" si="153"/>
        <v>15639.087774932006</v>
      </c>
      <c r="CN105" s="74">
        <f t="shared" si="154"/>
        <v>16139.538583729831</v>
      </c>
      <c r="CO105" s="74">
        <f t="shared" si="155"/>
        <v>16656.003818409186</v>
      </c>
      <c r="CP105" s="74">
        <f t="shared" si="156"/>
        <v>17188.995940598281</v>
      </c>
      <c r="CQ105" s="74">
        <f t="shared" si="157"/>
        <v>17739.043810697425</v>
      </c>
      <c r="CR105" s="74">
        <f t="shared" si="158"/>
        <v>18306.693212639744</v>
      </c>
      <c r="CS105" s="74">
        <f t="shared" si="159"/>
        <v>18892.507395444216</v>
      </c>
      <c r="CT105" s="74">
        <f t="shared" si="160"/>
        <v>19497.067632098431</v>
      </c>
      <c r="CU105" s="74">
        <f t="shared" si="161"/>
        <v>20120.973796325583</v>
      </c>
      <c r="CV105" s="74">
        <f t="shared" si="162"/>
        <v>20764.844957808004</v>
      </c>
      <c r="CW105" s="74">
        <f t="shared" si="163"/>
        <v>21429.31999645786</v>
      </c>
      <c r="CX105" s="74">
        <f t="shared" si="164"/>
        <v>22115.058236344514</v>
      </c>
      <c r="CY105" s="74">
        <f t="shared" si="165"/>
        <v>22822.74009990754</v>
      </c>
      <c r="CZ105" s="74">
        <f t="shared" si="166"/>
        <v>23553.067783104583</v>
      </c>
      <c r="DA105" s="74">
        <f t="shared" si="167"/>
        <v>24306.765952163929</v>
      </c>
      <c r="DB105" s="74">
        <f t="shared" si="168"/>
        <v>25084.582462633174</v>
      </c>
      <c r="DC105" s="74">
        <f t="shared" si="169"/>
        <v>25887.289101437436</v>
      </c>
      <c r="DD105" s="74">
        <f t="shared" si="170"/>
        <v>26715.682352683434</v>
      </c>
      <c r="DE105" s="74">
        <f t="shared" si="171"/>
        <v>27570.584187969303</v>
      </c>
      <c r="DF105" s="74">
        <f t="shared" si="172"/>
        <v>28452.842881984321</v>
      </c>
      <c r="DG105" s="74">
        <f t="shared" si="173"/>
        <v>29363.33385420782</v>
      </c>
      <c r="DH105" s="74">
        <f t="shared" si="174"/>
        <v>30302.960537542473</v>
      </c>
      <c r="DI105" s="74">
        <f t="shared" si="175"/>
        <v>31272.655274743833</v>
      </c>
      <c r="DJ105" s="74">
        <f t="shared" si="176"/>
        <v>32273.380243535637</v>
      </c>
    </row>
    <row r="106" spans="2:114" x14ac:dyDescent="0.2">
      <c r="B106" s="236" t="str">
        <f t="shared" si="177"/>
        <v>Industrial Machinery</v>
      </c>
      <c r="C106" s="65" t="s">
        <v>2</v>
      </c>
      <c r="D106" s="74">
        <f t="shared" ref="D106:AF106" si="187">D$82*D93</f>
        <v>901.11877500617254</v>
      </c>
      <c r="E106" s="74">
        <f t="shared" si="187"/>
        <v>912.39878797513643</v>
      </c>
      <c r="F106" s="74">
        <f t="shared" si="187"/>
        <v>926.39665953416591</v>
      </c>
      <c r="G106" s="74">
        <f t="shared" si="187"/>
        <v>943.13461938335001</v>
      </c>
      <c r="H106" s="74">
        <f t="shared" si="187"/>
        <v>957.44179147322495</v>
      </c>
      <c r="I106" s="74">
        <f t="shared" si="187"/>
        <v>1024.8010729103507</v>
      </c>
      <c r="J106" s="74">
        <f t="shared" si="187"/>
        <v>1087.3686207415176</v>
      </c>
      <c r="K106" s="74">
        <f t="shared" si="187"/>
        <v>1196.6157045167033</v>
      </c>
      <c r="L106" s="74">
        <f t="shared" si="187"/>
        <v>1219.6316648909467</v>
      </c>
      <c r="M106" s="74">
        <f t="shared" si="187"/>
        <v>1343.3450172796765</v>
      </c>
      <c r="N106" s="74">
        <f t="shared" si="187"/>
        <v>1370.1654756837513</v>
      </c>
      <c r="O106" s="74">
        <f t="shared" si="187"/>
        <v>1477.9153926372571</v>
      </c>
      <c r="P106" s="74">
        <f t="shared" si="187"/>
        <v>1614.5461143308469</v>
      </c>
      <c r="Q106" s="74">
        <f t="shared" si="187"/>
        <v>1548.8683207831277</v>
      </c>
      <c r="R106" s="74">
        <f t="shared" si="187"/>
        <v>1658.90096216854</v>
      </c>
      <c r="S106" s="74">
        <f t="shared" si="187"/>
        <v>1660.8243198327737</v>
      </c>
      <c r="T106" s="74">
        <f t="shared" si="187"/>
        <v>1790.7269413125009</v>
      </c>
      <c r="U106" s="74">
        <f t="shared" si="187"/>
        <v>1883.4962764730312</v>
      </c>
      <c r="V106" s="74">
        <f t="shared" si="187"/>
        <v>1967.9860281206438</v>
      </c>
      <c r="W106" s="74">
        <f t="shared" si="187"/>
        <v>2056.4219984301299</v>
      </c>
      <c r="X106" s="74">
        <f t="shared" si="187"/>
        <v>2215.922293146104</v>
      </c>
      <c r="Y106" s="74">
        <f t="shared" si="187"/>
        <v>2263.1352438551398</v>
      </c>
      <c r="Z106" s="74">
        <f t="shared" si="187"/>
        <v>2457.3387095044209</v>
      </c>
      <c r="AA106" s="74">
        <f t="shared" si="187"/>
        <v>2501.6347225712389</v>
      </c>
      <c r="AB106" s="74">
        <f t="shared" si="187"/>
        <v>2560.0985583696229</v>
      </c>
      <c r="AC106" s="74">
        <f t="shared" si="187"/>
        <v>2359.457406778884</v>
      </c>
      <c r="AD106" s="74">
        <f t="shared" si="187"/>
        <v>2404.927064552056</v>
      </c>
      <c r="AE106" s="74">
        <f t="shared" si="187"/>
        <v>2501.8483193516422</v>
      </c>
      <c r="AF106" s="74">
        <f t="shared" si="187"/>
        <v>2504.8518463854475</v>
      </c>
      <c r="AG106" s="74">
        <f t="shared" ref="AG106" si="188">AG$82*AG93</f>
        <v>2516.4538738014417</v>
      </c>
      <c r="AH106" s="74">
        <f t="shared" ref="AH106:BL106" si="189">AG106*(1+AH$85)</f>
        <v>2596.9803977630877</v>
      </c>
      <c r="AI106" s="74">
        <f t="shared" si="189"/>
        <v>2680.0837704915066</v>
      </c>
      <c r="AJ106" s="74">
        <f t="shared" si="189"/>
        <v>2765.8464511472348</v>
      </c>
      <c r="AK106" s="74">
        <f t="shared" si="189"/>
        <v>2854.3535375839465</v>
      </c>
      <c r="AL106" s="74">
        <f t="shared" si="189"/>
        <v>2945.6928507866328</v>
      </c>
      <c r="AM106" s="74">
        <f t="shared" si="189"/>
        <v>3039.9550220118053</v>
      </c>
      <c r="AN106" s="74">
        <f t="shared" si="189"/>
        <v>3137.2335827161833</v>
      </c>
      <c r="AO106" s="74">
        <f t="shared" si="189"/>
        <v>3237.6250573631014</v>
      </c>
      <c r="AP106" s="74">
        <f t="shared" si="189"/>
        <v>3341.2290591987207</v>
      </c>
      <c r="AQ106" s="74">
        <f t="shared" si="189"/>
        <v>3448.1483890930799</v>
      </c>
      <c r="AR106" s="74">
        <f t="shared" si="189"/>
        <v>3558.4891375440584</v>
      </c>
      <c r="AS106" s="74">
        <f t="shared" si="189"/>
        <v>3672.3607899454682</v>
      </c>
      <c r="AT106" s="74">
        <f t="shared" si="189"/>
        <v>3789.8763352237233</v>
      </c>
      <c r="AU106" s="74">
        <f t="shared" si="189"/>
        <v>3911.1523779508825</v>
      </c>
      <c r="AV106" s="74">
        <f t="shared" si="189"/>
        <v>4036.3092540453108</v>
      </c>
      <c r="AW106" s="74">
        <f t="shared" si="189"/>
        <v>4165.4711501747606</v>
      </c>
      <c r="AX106" s="74">
        <f t="shared" si="189"/>
        <v>4298.7662269803532</v>
      </c>
      <c r="AY106" s="74">
        <f t="shared" si="189"/>
        <v>4436.3267462437243</v>
      </c>
      <c r="AZ106" s="74">
        <f t="shared" si="189"/>
        <v>4578.2892021235239</v>
      </c>
      <c r="BA106" s="74">
        <f t="shared" si="189"/>
        <v>4724.7944565914768</v>
      </c>
      <c r="BB106" s="74">
        <f t="shared" si="189"/>
        <v>4875.9878792024037</v>
      </c>
      <c r="BC106" s="74">
        <f t="shared" si="189"/>
        <v>5032.0194913368805</v>
      </c>
      <c r="BD106" s="74">
        <f t="shared" si="189"/>
        <v>5193.0441150596607</v>
      </c>
      <c r="BE106" s="74">
        <f t="shared" si="189"/>
        <v>5359.2215267415704</v>
      </c>
      <c r="BF106" s="74">
        <f t="shared" si="189"/>
        <v>5530.7166155973009</v>
      </c>
      <c r="BG106" s="74">
        <f t="shared" si="189"/>
        <v>5707.6995472964145</v>
      </c>
      <c r="BH106" s="74">
        <f t="shared" si="189"/>
        <v>5890.3459328098998</v>
      </c>
      <c r="BI106" s="74">
        <f t="shared" si="189"/>
        <v>6078.8370026598168</v>
      </c>
      <c r="BJ106" s="74">
        <f t="shared" si="189"/>
        <v>6273.3597867449307</v>
      </c>
      <c r="BK106" s="74">
        <f t="shared" si="189"/>
        <v>6474.107299920769</v>
      </c>
      <c r="BL106" s="74">
        <f t="shared" si="189"/>
        <v>6681.2787335182338</v>
      </c>
      <c r="BM106" s="74">
        <f t="shared" si="127"/>
        <v>6895.0796529908175</v>
      </c>
      <c r="BN106" s="74">
        <f t="shared" si="128"/>
        <v>7115.7222018865241</v>
      </c>
      <c r="BO106" s="74">
        <f t="shared" si="129"/>
        <v>7343.4253123468934</v>
      </c>
      <c r="BP106" s="74">
        <f t="shared" si="130"/>
        <v>7578.4149223419945</v>
      </c>
      <c r="BQ106" s="74">
        <f t="shared" si="131"/>
        <v>7820.9241998569387</v>
      </c>
      <c r="BR106" s="74">
        <f t="shared" si="132"/>
        <v>8071.1937742523605</v>
      </c>
      <c r="BS106" s="74">
        <f t="shared" si="133"/>
        <v>8329.4719750284366</v>
      </c>
      <c r="BT106" s="74">
        <f t="shared" si="134"/>
        <v>8596.0150782293476</v>
      </c>
      <c r="BU106" s="74">
        <f t="shared" si="135"/>
        <v>8871.0875607326871</v>
      </c>
      <c r="BV106" s="74">
        <f t="shared" si="136"/>
        <v>9154.9623626761331</v>
      </c>
      <c r="BW106" s="74">
        <f t="shared" si="137"/>
        <v>9447.9211582817697</v>
      </c>
      <c r="BX106" s="74">
        <f t="shared" si="138"/>
        <v>9750.254635346786</v>
      </c>
      <c r="BY106" s="74">
        <f t="shared" si="139"/>
        <v>10062.262783677883</v>
      </c>
      <c r="BZ106" s="74">
        <f t="shared" si="140"/>
        <v>10384.255192755576</v>
      </c>
      <c r="CA106" s="74">
        <f t="shared" si="141"/>
        <v>10716.551358923754</v>
      </c>
      <c r="CB106" s="74">
        <f t="shared" si="142"/>
        <v>11059.481002409315</v>
      </c>
      <c r="CC106" s="74">
        <f t="shared" si="143"/>
        <v>11413.384394486413</v>
      </c>
      <c r="CD106" s="74">
        <f t="shared" si="144"/>
        <v>11778.612695109978</v>
      </c>
      <c r="CE106" s="74">
        <f t="shared" si="145"/>
        <v>12155.528301353497</v>
      </c>
      <c r="CF106" s="74">
        <f t="shared" si="146"/>
        <v>12544.50520699681</v>
      </c>
      <c r="CG106" s="74">
        <f t="shared" si="147"/>
        <v>12945.929373620707</v>
      </c>
      <c r="CH106" s="74">
        <f t="shared" si="148"/>
        <v>13360.199113576571</v>
      </c>
      <c r="CI106" s="74">
        <f t="shared" si="149"/>
        <v>13787.725485211022</v>
      </c>
      <c r="CJ106" s="74">
        <f t="shared" si="150"/>
        <v>14228.932700737774</v>
      </c>
      <c r="CK106" s="74">
        <f t="shared" si="151"/>
        <v>14684.258547161384</v>
      </c>
      <c r="CL106" s="74">
        <f t="shared" si="152"/>
        <v>15154.154820670548</v>
      </c>
      <c r="CM106" s="74">
        <f t="shared" si="153"/>
        <v>15639.087774932006</v>
      </c>
      <c r="CN106" s="74">
        <f t="shared" si="154"/>
        <v>16139.538583729831</v>
      </c>
      <c r="CO106" s="74">
        <f t="shared" si="155"/>
        <v>16656.003818409186</v>
      </c>
      <c r="CP106" s="74">
        <f t="shared" si="156"/>
        <v>17188.995940598281</v>
      </c>
      <c r="CQ106" s="74">
        <f t="shared" si="157"/>
        <v>17739.043810697425</v>
      </c>
      <c r="CR106" s="74">
        <f t="shared" si="158"/>
        <v>18306.693212639744</v>
      </c>
      <c r="CS106" s="74">
        <f t="shared" si="159"/>
        <v>18892.507395444216</v>
      </c>
      <c r="CT106" s="74">
        <f t="shared" si="160"/>
        <v>19497.067632098431</v>
      </c>
      <c r="CU106" s="74">
        <f t="shared" si="161"/>
        <v>20120.973796325583</v>
      </c>
      <c r="CV106" s="74">
        <f t="shared" si="162"/>
        <v>20764.844957808004</v>
      </c>
      <c r="CW106" s="74">
        <f t="shared" si="163"/>
        <v>21429.31999645786</v>
      </c>
      <c r="CX106" s="74">
        <f t="shared" si="164"/>
        <v>22115.058236344514</v>
      </c>
      <c r="CY106" s="74">
        <f t="shared" si="165"/>
        <v>22822.74009990754</v>
      </c>
      <c r="CZ106" s="74">
        <f t="shared" si="166"/>
        <v>23553.067783104583</v>
      </c>
      <c r="DA106" s="74">
        <f t="shared" si="167"/>
        <v>24306.765952163929</v>
      </c>
      <c r="DB106" s="74">
        <f t="shared" si="168"/>
        <v>25084.582462633174</v>
      </c>
      <c r="DC106" s="74">
        <f t="shared" si="169"/>
        <v>25887.289101437436</v>
      </c>
      <c r="DD106" s="74">
        <f t="shared" si="170"/>
        <v>26715.682352683434</v>
      </c>
      <c r="DE106" s="74">
        <f t="shared" si="171"/>
        <v>27570.584187969303</v>
      </c>
      <c r="DF106" s="74">
        <f t="shared" si="172"/>
        <v>28452.842881984321</v>
      </c>
      <c r="DG106" s="74">
        <f t="shared" si="173"/>
        <v>29363.33385420782</v>
      </c>
      <c r="DH106" s="74">
        <f t="shared" si="174"/>
        <v>30302.960537542473</v>
      </c>
      <c r="DI106" s="74">
        <f t="shared" si="175"/>
        <v>31272.655274743833</v>
      </c>
      <c r="DJ106" s="74">
        <f t="shared" si="176"/>
        <v>32273.380243535637</v>
      </c>
    </row>
    <row r="107" spans="2:114" x14ac:dyDescent="0.2">
      <c r="B107" s="236" t="str">
        <f t="shared" si="177"/>
        <v>Batteries</v>
      </c>
      <c r="C107" s="65" t="s">
        <v>2</v>
      </c>
      <c r="D107" s="74">
        <f t="shared" ref="D107:AF107" si="190">D$82*D94</f>
        <v>901.11877500617254</v>
      </c>
      <c r="E107" s="74">
        <f t="shared" si="190"/>
        <v>912.39878797513643</v>
      </c>
      <c r="F107" s="74">
        <f t="shared" si="190"/>
        <v>926.39665953416591</v>
      </c>
      <c r="G107" s="74">
        <f t="shared" si="190"/>
        <v>943.13461938335001</v>
      </c>
      <c r="H107" s="74">
        <f t="shared" si="190"/>
        <v>957.44179147322495</v>
      </c>
      <c r="I107" s="74">
        <f t="shared" si="190"/>
        <v>1024.8010729103507</v>
      </c>
      <c r="J107" s="74">
        <f t="shared" si="190"/>
        <v>1087.3686207415176</v>
      </c>
      <c r="K107" s="74">
        <f t="shared" si="190"/>
        <v>1196.6157045167033</v>
      </c>
      <c r="L107" s="74">
        <f t="shared" si="190"/>
        <v>1219.6316648909467</v>
      </c>
      <c r="M107" s="74">
        <f t="shared" si="190"/>
        <v>1343.3450172796765</v>
      </c>
      <c r="N107" s="74">
        <f t="shared" si="190"/>
        <v>1370.1654756837513</v>
      </c>
      <c r="O107" s="74">
        <f t="shared" si="190"/>
        <v>1477.9153926372571</v>
      </c>
      <c r="P107" s="74">
        <f t="shared" si="190"/>
        <v>1614.5461143308469</v>
      </c>
      <c r="Q107" s="74">
        <f t="shared" si="190"/>
        <v>1548.8683207831277</v>
      </c>
      <c r="R107" s="74">
        <f t="shared" si="190"/>
        <v>1658.90096216854</v>
      </c>
      <c r="S107" s="74">
        <f t="shared" si="190"/>
        <v>1660.8243198327737</v>
      </c>
      <c r="T107" s="74">
        <f t="shared" si="190"/>
        <v>1790.7269413125009</v>
      </c>
      <c r="U107" s="74">
        <f t="shared" si="190"/>
        <v>1883.4962764730312</v>
      </c>
      <c r="V107" s="74">
        <f t="shared" si="190"/>
        <v>1967.9860281206438</v>
      </c>
      <c r="W107" s="74">
        <f t="shared" si="190"/>
        <v>2056.4219984301299</v>
      </c>
      <c r="X107" s="74">
        <f t="shared" si="190"/>
        <v>2215.922293146104</v>
      </c>
      <c r="Y107" s="74">
        <f t="shared" si="190"/>
        <v>2263.1352438551398</v>
      </c>
      <c r="Z107" s="74">
        <f t="shared" si="190"/>
        <v>2457.3387095044209</v>
      </c>
      <c r="AA107" s="74">
        <f t="shared" si="190"/>
        <v>2501.6347225712389</v>
      </c>
      <c r="AB107" s="74">
        <f t="shared" si="190"/>
        <v>2560.0985583696229</v>
      </c>
      <c r="AC107" s="74">
        <f t="shared" si="190"/>
        <v>2359.457406778884</v>
      </c>
      <c r="AD107" s="74">
        <f t="shared" si="190"/>
        <v>2404.927064552056</v>
      </c>
      <c r="AE107" s="74">
        <f t="shared" si="190"/>
        <v>2501.8483193516422</v>
      </c>
      <c r="AF107" s="74">
        <f t="shared" si="190"/>
        <v>2504.8518463854475</v>
      </c>
      <c r="AG107" s="74">
        <f t="shared" ref="AG107" si="191">AG$82*AG94</f>
        <v>2516.4538738014417</v>
      </c>
      <c r="AH107" s="74">
        <f t="shared" ref="AH107:BL107" si="192">AG107*(1+AH$85)</f>
        <v>2596.9803977630877</v>
      </c>
      <c r="AI107" s="74">
        <f t="shared" si="192"/>
        <v>2680.0837704915066</v>
      </c>
      <c r="AJ107" s="74">
        <f t="shared" si="192"/>
        <v>2765.8464511472348</v>
      </c>
      <c r="AK107" s="74">
        <f t="shared" si="192"/>
        <v>2854.3535375839465</v>
      </c>
      <c r="AL107" s="74">
        <f t="shared" si="192"/>
        <v>2945.6928507866328</v>
      </c>
      <c r="AM107" s="74">
        <f t="shared" si="192"/>
        <v>3039.9550220118053</v>
      </c>
      <c r="AN107" s="74">
        <f t="shared" si="192"/>
        <v>3137.2335827161833</v>
      </c>
      <c r="AO107" s="74">
        <f t="shared" si="192"/>
        <v>3237.6250573631014</v>
      </c>
      <c r="AP107" s="74">
        <f t="shared" si="192"/>
        <v>3341.2290591987207</v>
      </c>
      <c r="AQ107" s="74">
        <f t="shared" si="192"/>
        <v>3448.1483890930799</v>
      </c>
      <c r="AR107" s="74">
        <f t="shared" si="192"/>
        <v>3558.4891375440584</v>
      </c>
      <c r="AS107" s="74">
        <f t="shared" si="192"/>
        <v>3672.3607899454682</v>
      </c>
      <c r="AT107" s="74">
        <f t="shared" si="192"/>
        <v>3789.8763352237233</v>
      </c>
      <c r="AU107" s="74">
        <f t="shared" si="192"/>
        <v>3911.1523779508825</v>
      </c>
      <c r="AV107" s="74">
        <f t="shared" si="192"/>
        <v>4036.3092540453108</v>
      </c>
      <c r="AW107" s="74">
        <f t="shared" si="192"/>
        <v>4165.4711501747606</v>
      </c>
      <c r="AX107" s="74">
        <f t="shared" si="192"/>
        <v>4298.7662269803532</v>
      </c>
      <c r="AY107" s="74">
        <f t="shared" si="192"/>
        <v>4436.3267462437243</v>
      </c>
      <c r="AZ107" s="74">
        <f t="shared" si="192"/>
        <v>4578.2892021235239</v>
      </c>
      <c r="BA107" s="74">
        <f t="shared" si="192"/>
        <v>4724.7944565914768</v>
      </c>
      <c r="BB107" s="74">
        <f t="shared" si="192"/>
        <v>4875.9878792024037</v>
      </c>
      <c r="BC107" s="74">
        <f t="shared" si="192"/>
        <v>5032.0194913368805</v>
      </c>
      <c r="BD107" s="74">
        <f t="shared" si="192"/>
        <v>5193.0441150596607</v>
      </c>
      <c r="BE107" s="74">
        <f t="shared" si="192"/>
        <v>5359.2215267415704</v>
      </c>
      <c r="BF107" s="74">
        <f t="shared" si="192"/>
        <v>5530.7166155973009</v>
      </c>
      <c r="BG107" s="74">
        <f t="shared" si="192"/>
        <v>5707.6995472964145</v>
      </c>
      <c r="BH107" s="74">
        <f t="shared" si="192"/>
        <v>5890.3459328098998</v>
      </c>
      <c r="BI107" s="74">
        <f t="shared" si="192"/>
        <v>6078.8370026598168</v>
      </c>
      <c r="BJ107" s="74">
        <f t="shared" si="192"/>
        <v>6273.3597867449307</v>
      </c>
      <c r="BK107" s="74">
        <f t="shared" si="192"/>
        <v>6474.107299920769</v>
      </c>
      <c r="BL107" s="74">
        <f t="shared" si="192"/>
        <v>6681.2787335182338</v>
      </c>
      <c r="BM107" s="74">
        <f t="shared" si="127"/>
        <v>6895.0796529908175</v>
      </c>
      <c r="BN107" s="74">
        <f t="shared" si="128"/>
        <v>7115.7222018865241</v>
      </c>
      <c r="BO107" s="74">
        <f t="shared" si="129"/>
        <v>7343.4253123468934</v>
      </c>
      <c r="BP107" s="74">
        <f t="shared" si="130"/>
        <v>7578.4149223419945</v>
      </c>
      <c r="BQ107" s="74">
        <f t="shared" si="131"/>
        <v>7820.9241998569387</v>
      </c>
      <c r="BR107" s="74">
        <f t="shared" si="132"/>
        <v>8071.1937742523605</v>
      </c>
      <c r="BS107" s="74">
        <f t="shared" si="133"/>
        <v>8329.4719750284366</v>
      </c>
      <c r="BT107" s="74">
        <f t="shared" si="134"/>
        <v>8596.0150782293476</v>
      </c>
      <c r="BU107" s="74">
        <f t="shared" si="135"/>
        <v>8871.0875607326871</v>
      </c>
      <c r="BV107" s="74">
        <f t="shared" si="136"/>
        <v>9154.9623626761331</v>
      </c>
      <c r="BW107" s="74">
        <f t="shared" si="137"/>
        <v>9447.9211582817697</v>
      </c>
      <c r="BX107" s="74">
        <f t="shared" si="138"/>
        <v>9750.254635346786</v>
      </c>
      <c r="BY107" s="74">
        <f t="shared" si="139"/>
        <v>10062.262783677883</v>
      </c>
      <c r="BZ107" s="74">
        <f t="shared" si="140"/>
        <v>10384.255192755576</v>
      </c>
      <c r="CA107" s="74">
        <f t="shared" si="141"/>
        <v>10716.551358923754</v>
      </c>
      <c r="CB107" s="74">
        <f t="shared" si="142"/>
        <v>11059.481002409315</v>
      </c>
      <c r="CC107" s="74">
        <f t="shared" si="143"/>
        <v>11413.384394486413</v>
      </c>
      <c r="CD107" s="74">
        <f t="shared" si="144"/>
        <v>11778.612695109978</v>
      </c>
      <c r="CE107" s="74">
        <f t="shared" si="145"/>
        <v>12155.528301353497</v>
      </c>
      <c r="CF107" s="74">
        <f t="shared" si="146"/>
        <v>12544.50520699681</v>
      </c>
      <c r="CG107" s="74">
        <f t="shared" si="147"/>
        <v>12945.929373620707</v>
      </c>
      <c r="CH107" s="74">
        <f t="shared" si="148"/>
        <v>13360.199113576571</v>
      </c>
      <c r="CI107" s="74">
        <f t="shared" si="149"/>
        <v>13787.725485211022</v>
      </c>
      <c r="CJ107" s="74">
        <f t="shared" si="150"/>
        <v>14228.932700737774</v>
      </c>
      <c r="CK107" s="74">
        <f t="shared" si="151"/>
        <v>14684.258547161384</v>
      </c>
      <c r="CL107" s="74">
        <f t="shared" si="152"/>
        <v>15154.154820670548</v>
      </c>
      <c r="CM107" s="74">
        <f t="shared" si="153"/>
        <v>15639.087774932006</v>
      </c>
      <c r="CN107" s="74">
        <f t="shared" si="154"/>
        <v>16139.538583729831</v>
      </c>
      <c r="CO107" s="74">
        <f t="shared" si="155"/>
        <v>16656.003818409186</v>
      </c>
      <c r="CP107" s="74">
        <f t="shared" si="156"/>
        <v>17188.995940598281</v>
      </c>
      <c r="CQ107" s="74">
        <f t="shared" si="157"/>
        <v>17739.043810697425</v>
      </c>
      <c r="CR107" s="74">
        <f t="shared" si="158"/>
        <v>18306.693212639744</v>
      </c>
      <c r="CS107" s="74">
        <f t="shared" si="159"/>
        <v>18892.507395444216</v>
      </c>
      <c r="CT107" s="74">
        <f t="shared" si="160"/>
        <v>19497.067632098431</v>
      </c>
      <c r="CU107" s="74">
        <f t="shared" si="161"/>
        <v>20120.973796325583</v>
      </c>
      <c r="CV107" s="74">
        <f t="shared" si="162"/>
        <v>20764.844957808004</v>
      </c>
      <c r="CW107" s="74">
        <f t="shared" si="163"/>
        <v>21429.31999645786</v>
      </c>
      <c r="CX107" s="74">
        <f t="shared" si="164"/>
        <v>22115.058236344514</v>
      </c>
      <c r="CY107" s="74">
        <f t="shared" si="165"/>
        <v>22822.74009990754</v>
      </c>
      <c r="CZ107" s="74">
        <f t="shared" si="166"/>
        <v>23553.067783104583</v>
      </c>
      <c r="DA107" s="74">
        <f t="shared" si="167"/>
        <v>24306.765952163929</v>
      </c>
      <c r="DB107" s="74">
        <f t="shared" si="168"/>
        <v>25084.582462633174</v>
      </c>
      <c r="DC107" s="74">
        <f t="shared" si="169"/>
        <v>25887.289101437436</v>
      </c>
      <c r="DD107" s="74">
        <f t="shared" si="170"/>
        <v>26715.682352683434</v>
      </c>
      <c r="DE107" s="74">
        <f t="shared" si="171"/>
        <v>27570.584187969303</v>
      </c>
      <c r="DF107" s="74">
        <f t="shared" si="172"/>
        <v>28452.842881984321</v>
      </c>
      <c r="DG107" s="74">
        <f t="shared" si="173"/>
        <v>29363.33385420782</v>
      </c>
      <c r="DH107" s="74">
        <f t="shared" si="174"/>
        <v>30302.960537542473</v>
      </c>
      <c r="DI107" s="74">
        <f t="shared" si="175"/>
        <v>31272.655274743833</v>
      </c>
      <c r="DJ107" s="74">
        <f t="shared" si="176"/>
        <v>32273.380243535637</v>
      </c>
    </row>
    <row r="108" spans="2:114" x14ac:dyDescent="0.2">
      <c r="B108" s="236" t="str">
        <f t="shared" si="177"/>
        <v>Glass</v>
      </c>
      <c r="C108" s="65" t="s">
        <v>2</v>
      </c>
      <c r="D108" s="74">
        <f t="shared" ref="D108:AF108" si="193">D$82*D95</f>
        <v>772.38752143386205</v>
      </c>
      <c r="E108" s="74">
        <f t="shared" si="193"/>
        <v>782.05610397868827</v>
      </c>
      <c r="F108" s="74">
        <f t="shared" si="193"/>
        <v>794.05427960071358</v>
      </c>
      <c r="G108" s="74">
        <f t="shared" si="193"/>
        <v>808.40110232858558</v>
      </c>
      <c r="H108" s="74">
        <f t="shared" si="193"/>
        <v>820.66439269133548</v>
      </c>
      <c r="I108" s="74">
        <f t="shared" si="193"/>
        <v>878.40091963744328</v>
      </c>
      <c r="J108" s="74">
        <f t="shared" si="193"/>
        <v>932.03024634987207</v>
      </c>
      <c r="K108" s="74">
        <f t="shared" si="193"/>
        <v>1025.6706038714599</v>
      </c>
      <c r="L108" s="74">
        <f t="shared" si="193"/>
        <v>1045.3985699065256</v>
      </c>
      <c r="M108" s="74">
        <f t="shared" si="193"/>
        <v>1151.4385862397228</v>
      </c>
      <c r="N108" s="74">
        <f t="shared" si="193"/>
        <v>1174.4275505860724</v>
      </c>
      <c r="O108" s="74">
        <f t="shared" si="193"/>
        <v>1266.7846222605058</v>
      </c>
      <c r="P108" s="74">
        <f t="shared" si="193"/>
        <v>1383.89666942644</v>
      </c>
      <c r="Q108" s="74">
        <f t="shared" si="193"/>
        <v>1327.6014178141093</v>
      </c>
      <c r="R108" s="74">
        <f t="shared" si="193"/>
        <v>1421.915110430177</v>
      </c>
      <c r="S108" s="74">
        <f t="shared" si="193"/>
        <v>1423.5637027138057</v>
      </c>
      <c r="T108" s="74">
        <f t="shared" si="193"/>
        <v>1534.9088068392862</v>
      </c>
      <c r="U108" s="74">
        <f t="shared" si="193"/>
        <v>1614.4253798340264</v>
      </c>
      <c r="V108" s="74">
        <f t="shared" si="193"/>
        <v>1686.8451669605518</v>
      </c>
      <c r="W108" s="74">
        <f t="shared" si="193"/>
        <v>1762.6474272258254</v>
      </c>
      <c r="X108" s="74">
        <f t="shared" si="193"/>
        <v>1899.3619655538032</v>
      </c>
      <c r="Y108" s="74">
        <f t="shared" si="193"/>
        <v>1939.830209018691</v>
      </c>
      <c r="Z108" s="74">
        <f t="shared" si="193"/>
        <v>2106.2903224323604</v>
      </c>
      <c r="AA108" s="74">
        <f t="shared" si="193"/>
        <v>2144.2583336324901</v>
      </c>
      <c r="AB108" s="74">
        <f t="shared" si="193"/>
        <v>2194.3701928882479</v>
      </c>
      <c r="AC108" s="74">
        <f t="shared" si="193"/>
        <v>2022.3920629533288</v>
      </c>
      <c r="AD108" s="74">
        <f t="shared" si="193"/>
        <v>2061.3660553303334</v>
      </c>
      <c r="AE108" s="74">
        <f t="shared" si="193"/>
        <v>2144.4414165871217</v>
      </c>
      <c r="AF108" s="74">
        <f t="shared" si="193"/>
        <v>2147.0158683303835</v>
      </c>
      <c r="AG108" s="74">
        <f t="shared" ref="AG108" si="194">AG$82*AG95</f>
        <v>2156.9604632583782</v>
      </c>
      <c r="AH108" s="74">
        <f t="shared" ref="AH108:BL108" si="195">AG108*(1+AH$85)</f>
        <v>2225.9831980826466</v>
      </c>
      <c r="AI108" s="74">
        <f t="shared" si="195"/>
        <v>2297.2146604212912</v>
      </c>
      <c r="AJ108" s="74">
        <f t="shared" si="195"/>
        <v>2370.7255295547725</v>
      </c>
      <c r="AK108" s="74">
        <f t="shared" si="195"/>
        <v>2446.5887465005253</v>
      </c>
      <c r="AL108" s="74">
        <f t="shared" si="195"/>
        <v>2524.8795863885421</v>
      </c>
      <c r="AM108" s="74">
        <f t="shared" si="195"/>
        <v>2605.6757331529757</v>
      </c>
      <c r="AN108" s="74">
        <f t="shared" si="195"/>
        <v>2689.057356613871</v>
      </c>
      <c r="AO108" s="74">
        <f t="shared" si="195"/>
        <v>2775.1071920255149</v>
      </c>
      <c r="AP108" s="74">
        <f t="shared" si="195"/>
        <v>2863.9106221703314</v>
      </c>
      <c r="AQ108" s="74">
        <f t="shared" si="195"/>
        <v>2955.5557620797822</v>
      </c>
      <c r="AR108" s="74">
        <f t="shared" si="195"/>
        <v>3050.1335464663352</v>
      </c>
      <c r="AS108" s="74">
        <f t="shared" si="195"/>
        <v>3147.7378199532582</v>
      </c>
      <c r="AT108" s="74">
        <f t="shared" si="195"/>
        <v>3248.4654301917626</v>
      </c>
      <c r="AU108" s="74">
        <f t="shared" si="195"/>
        <v>3352.4163239578993</v>
      </c>
      <c r="AV108" s="74">
        <f t="shared" si="195"/>
        <v>3459.693646324552</v>
      </c>
      <c r="AW108" s="74">
        <f t="shared" si="195"/>
        <v>3570.4038430069377</v>
      </c>
      <c r="AX108" s="74">
        <f t="shared" si="195"/>
        <v>3684.6567659831599</v>
      </c>
      <c r="AY108" s="74">
        <f t="shared" si="195"/>
        <v>3802.5657824946211</v>
      </c>
      <c r="AZ108" s="74">
        <f t="shared" si="195"/>
        <v>3924.2478875344491</v>
      </c>
      <c r="BA108" s="74">
        <f t="shared" si="195"/>
        <v>4049.8238199355515</v>
      </c>
      <c r="BB108" s="74">
        <f t="shared" si="195"/>
        <v>4179.4181821734892</v>
      </c>
      <c r="BC108" s="74">
        <f t="shared" si="195"/>
        <v>4313.1595640030409</v>
      </c>
      <c r="BD108" s="74">
        <f t="shared" si="195"/>
        <v>4451.1806700511388</v>
      </c>
      <c r="BE108" s="74">
        <f t="shared" si="195"/>
        <v>4593.6184514927754</v>
      </c>
      <c r="BF108" s="74">
        <f t="shared" si="195"/>
        <v>4740.6142419405442</v>
      </c>
      <c r="BG108" s="74">
        <f t="shared" si="195"/>
        <v>4892.3138976826422</v>
      </c>
      <c r="BH108" s="74">
        <f t="shared" si="195"/>
        <v>5048.8679424084867</v>
      </c>
      <c r="BI108" s="74">
        <f t="shared" si="195"/>
        <v>5210.4317165655584</v>
      </c>
      <c r="BJ108" s="74">
        <f t="shared" si="195"/>
        <v>5377.1655314956561</v>
      </c>
      <c r="BK108" s="74">
        <f t="shared" si="195"/>
        <v>5549.2348285035168</v>
      </c>
      <c r="BL108" s="74">
        <f t="shared" si="195"/>
        <v>5726.8103430156298</v>
      </c>
      <c r="BM108" s="74">
        <f t="shared" si="127"/>
        <v>5910.0682739921303</v>
      </c>
      <c r="BN108" s="74">
        <f t="shared" si="128"/>
        <v>6099.1904587598783</v>
      </c>
      <c r="BO108" s="74">
        <f t="shared" si="129"/>
        <v>6294.3645534401949</v>
      </c>
      <c r="BP108" s="74">
        <f t="shared" si="130"/>
        <v>6495.7842191502814</v>
      </c>
      <c r="BQ108" s="74">
        <f t="shared" si="131"/>
        <v>6703.6493141630908</v>
      </c>
      <c r="BR108" s="74">
        <f t="shared" si="132"/>
        <v>6918.1660922163101</v>
      </c>
      <c r="BS108" s="74">
        <f t="shared" si="133"/>
        <v>7139.5474071672324</v>
      </c>
      <c r="BT108" s="74">
        <f t="shared" si="134"/>
        <v>7368.0129241965842</v>
      </c>
      <c r="BU108" s="74">
        <f t="shared" si="135"/>
        <v>7603.7893377708751</v>
      </c>
      <c r="BV108" s="74">
        <f t="shared" si="136"/>
        <v>7847.1105965795432</v>
      </c>
      <c r="BW108" s="74">
        <f t="shared" si="137"/>
        <v>8098.2181356700885</v>
      </c>
      <c r="BX108" s="74">
        <f t="shared" si="138"/>
        <v>8357.3611160115324</v>
      </c>
      <c r="BY108" s="74">
        <f t="shared" si="139"/>
        <v>8624.7966717239015</v>
      </c>
      <c r="BZ108" s="74">
        <f t="shared" si="140"/>
        <v>8900.7901652190667</v>
      </c>
      <c r="CA108" s="74">
        <f t="shared" si="141"/>
        <v>9185.6154505060767</v>
      </c>
      <c r="CB108" s="74">
        <f t="shared" si="142"/>
        <v>9479.5551449222712</v>
      </c>
      <c r="CC108" s="74">
        <f t="shared" si="143"/>
        <v>9782.9009095597848</v>
      </c>
      <c r="CD108" s="74">
        <f t="shared" si="144"/>
        <v>10095.953738665698</v>
      </c>
      <c r="CE108" s="74">
        <f t="shared" si="145"/>
        <v>10419.024258302999</v>
      </c>
      <c r="CF108" s="74">
        <f t="shared" si="146"/>
        <v>10752.433034568696</v>
      </c>
      <c r="CG108" s="74">
        <f t="shared" si="147"/>
        <v>11096.510891674894</v>
      </c>
      <c r="CH108" s="74">
        <f t="shared" si="148"/>
        <v>11451.59924020849</v>
      </c>
      <c r="CI108" s="74">
        <f t="shared" si="149"/>
        <v>11818.050415895163</v>
      </c>
      <c r="CJ108" s="74">
        <f t="shared" si="150"/>
        <v>12196.228029203809</v>
      </c>
      <c r="CK108" s="74">
        <f t="shared" si="151"/>
        <v>12586.507326138331</v>
      </c>
      <c r="CL108" s="74">
        <f t="shared" si="152"/>
        <v>12989.275560574759</v>
      </c>
      <c r="CM108" s="74">
        <f t="shared" si="153"/>
        <v>13404.932378513151</v>
      </c>
      <c r="CN108" s="74">
        <f t="shared" si="154"/>
        <v>13833.890214625571</v>
      </c>
      <c r="CO108" s="74">
        <f t="shared" si="155"/>
        <v>14276.57470149359</v>
      </c>
      <c r="CP108" s="74">
        <f t="shared" si="156"/>
        <v>14733.425091941384</v>
      </c>
      <c r="CQ108" s="74">
        <f t="shared" si="157"/>
        <v>15204.894694883509</v>
      </c>
      <c r="CR108" s="74">
        <f t="shared" si="158"/>
        <v>15691.451325119782</v>
      </c>
      <c r="CS108" s="74">
        <f t="shared" si="159"/>
        <v>16193.577767523615</v>
      </c>
      <c r="CT108" s="74">
        <f t="shared" si="160"/>
        <v>16711.772256084372</v>
      </c>
      <c r="CU108" s="74">
        <f t="shared" si="161"/>
        <v>17246.548968279072</v>
      </c>
      <c r="CV108" s="74">
        <f t="shared" si="162"/>
        <v>17798.438535264002</v>
      </c>
      <c r="CW108" s="74">
        <f t="shared" si="163"/>
        <v>18367.988568392451</v>
      </c>
      <c r="CX108" s="74">
        <f t="shared" si="164"/>
        <v>18955.764202581009</v>
      </c>
      <c r="CY108" s="74">
        <f t="shared" si="165"/>
        <v>19562.348657063601</v>
      </c>
      <c r="CZ108" s="74">
        <f t="shared" si="166"/>
        <v>20188.343814089636</v>
      </c>
      <c r="DA108" s="74">
        <f t="shared" si="167"/>
        <v>20834.370816140505</v>
      </c>
      <c r="DB108" s="74">
        <f t="shared" si="168"/>
        <v>21501.070682257003</v>
      </c>
      <c r="DC108" s="74">
        <f t="shared" si="169"/>
        <v>22189.104944089228</v>
      </c>
      <c r="DD108" s="74">
        <f t="shared" si="170"/>
        <v>22899.156302300082</v>
      </c>
      <c r="DE108" s="74">
        <f t="shared" si="171"/>
        <v>23631.929303973684</v>
      </c>
      <c r="DF108" s="74">
        <f t="shared" si="172"/>
        <v>24388.151041700843</v>
      </c>
      <c r="DG108" s="74">
        <f t="shared" si="173"/>
        <v>25168.571875035272</v>
      </c>
      <c r="DH108" s="74">
        <f t="shared" si="174"/>
        <v>25973.966175036399</v>
      </c>
      <c r="DI108" s="74">
        <f t="shared" si="175"/>
        <v>26805.133092637563</v>
      </c>
      <c r="DJ108" s="74">
        <f t="shared" si="176"/>
        <v>27662.897351601965</v>
      </c>
    </row>
    <row r="109" spans="2:114" x14ac:dyDescent="0.2">
      <c r="B109" s="236" t="str">
        <f t="shared" si="177"/>
        <v>Parts like Bearings</v>
      </c>
      <c r="C109" s="65" t="s">
        <v>2</v>
      </c>
      <c r="D109" s="74">
        <f t="shared" ref="D109:AF109" si="196">D$82*D96</f>
        <v>772.38752143386205</v>
      </c>
      <c r="E109" s="74">
        <f t="shared" si="196"/>
        <v>782.05610397868827</v>
      </c>
      <c r="F109" s="74">
        <f t="shared" si="196"/>
        <v>794.05427960071358</v>
      </c>
      <c r="G109" s="74">
        <f t="shared" si="196"/>
        <v>808.40110232858558</v>
      </c>
      <c r="H109" s="74">
        <f t="shared" si="196"/>
        <v>820.66439269133548</v>
      </c>
      <c r="I109" s="74">
        <f t="shared" si="196"/>
        <v>878.40091963744328</v>
      </c>
      <c r="J109" s="74">
        <f t="shared" si="196"/>
        <v>932.03024634987207</v>
      </c>
      <c r="K109" s="74">
        <f t="shared" si="196"/>
        <v>1025.6706038714599</v>
      </c>
      <c r="L109" s="74">
        <f t="shared" si="196"/>
        <v>1045.3985699065256</v>
      </c>
      <c r="M109" s="74">
        <f t="shared" si="196"/>
        <v>1151.4385862397228</v>
      </c>
      <c r="N109" s="74">
        <f t="shared" si="196"/>
        <v>1174.4275505860724</v>
      </c>
      <c r="O109" s="74">
        <f t="shared" si="196"/>
        <v>1266.7846222605058</v>
      </c>
      <c r="P109" s="74">
        <f t="shared" si="196"/>
        <v>1383.89666942644</v>
      </c>
      <c r="Q109" s="74">
        <f t="shared" si="196"/>
        <v>1327.6014178141093</v>
      </c>
      <c r="R109" s="74">
        <f t="shared" si="196"/>
        <v>1421.915110430177</v>
      </c>
      <c r="S109" s="74">
        <f t="shared" si="196"/>
        <v>1423.5637027138057</v>
      </c>
      <c r="T109" s="74">
        <f t="shared" si="196"/>
        <v>1534.9088068392862</v>
      </c>
      <c r="U109" s="74">
        <f t="shared" si="196"/>
        <v>1614.4253798340264</v>
      </c>
      <c r="V109" s="74">
        <f t="shared" si="196"/>
        <v>1686.8451669605518</v>
      </c>
      <c r="W109" s="74">
        <f t="shared" si="196"/>
        <v>1762.6474272258254</v>
      </c>
      <c r="X109" s="74">
        <f t="shared" si="196"/>
        <v>1899.3619655538032</v>
      </c>
      <c r="Y109" s="74">
        <f t="shared" si="196"/>
        <v>1939.830209018691</v>
      </c>
      <c r="Z109" s="74">
        <f t="shared" si="196"/>
        <v>2106.2903224323604</v>
      </c>
      <c r="AA109" s="74">
        <f t="shared" si="196"/>
        <v>2144.2583336324901</v>
      </c>
      <c r="AB109" s="74">
        <f t="shared" si="196"/>
        <v>2194.3701928882479</v>
      </c>
      <c r="AC109" s="74">
        <f t="shared" si="196"/>
        <v>2022.3920629533288</v>
      </c>
      <c r="AD109" s="74">
        <f t="shared" si="196"/>
        <v>2061.3660553303334</v>
      </c>
      <c r="AE109" s="74">
        <f t="shared" si="196"/>
        <v>2144.4414165871217</v>
      </c>
      <c r="AF109" s="74">
        <f t="shared" si="196"/>
        <v>2147.0158683303835</v>
      </c>
      <c r="AG109" s="74">
        <f t="shared" ref="AG109" si="197">AG$82*AG96</f>
        <v>2156.9604632583782</v>
      </c>
      <c r="AH109" s="74">
        <f t="shared" ref="AH109:BL109" si="198">AG109*(1+AH$85)</f>
        <v>2225.9831980826466</v>
      </c>
      <c r="AI109" s="74">
        <f t="shared" si="198"/>
        <v>2297.2146604212912</v>
      </c>
      <c r="AJ109" s="74">
        <f t="shared" si="198"/>
        <v>2370.7255295547725</v>
      </c>
      <c r="AK109" s="74">
        <f t="shared" si="198"/>
        <v>2446.5887465005253</v>
      </c>
      <c r="AL109" s="74">
        <f t="shared" si="198"/>
        <v>2524.8795863885421</v>
      </c>
      <c r="AM109" s="74">
        <f t="shared" si="198"/>
        <v>2605.6757331529757</v>
      </c>
      <c r="AN109" s="74">
        <f t="shared" si="198"/>
        <v>2689.057356613871</v>
      </c>
      <c r="AO109" s="74">
        <f t="shared" si="198"/>
        <v>2775.1071920255149</v>
      </c>
      <c r="AP109" s="74">
        <f t="shared" si="198"/>
        <v>2863.9106221703314</v>
      </c>
      <c r="AQ109" s="74">
        <f t="shared" si="198"/>
        <v>2955.5557620797822</v>
      </c>
      <c r="AR109" s="74">
        <f t="shared" si="198"/>
        <v>3050.1335464663352</v>
      </c>
      <c r="AS109" s="74">
        <f t="shared" si="198"/>
        <v>3147.7378199532582</v>
      </c>
      <c r="AT109" s="74">
        <f t="shared" si="198"/>
        <v>3248.4654301917626</v>
      </c>
      <c r="AU109" s="74">
        <f t="shared" si="198"/>
        <v>3352.4163239578993</v>
      </c>
      <c r="AV109" s="74">
        <f t="shared" si="198"/>
        <v>3459.693646324552</v>
      </c>
      <c r="AW109" s="74">
        <f t="shared" si="198"/>
        <v>3570.4038430069377</v>
      </c>
      <c r="AX109" s="74">
        <f t="shared" si="198"/>
        <v>3684.6567659831599</v>
      </c>
      <c r="AY109" s="74">
        <f t="shared" si="198"/>
        <v>3802.5657824946211</v>
      </c>
      <c r="AZ109" s="74">
        <f t="shared" si="198"/>
        <v>3924.2478875344491</v>
      </c>
      <c r="BA109" s="74">
        <f t="shared" si="198"/>
        <v>4049.8238199355515</v>
      </c>
      <c r="BB109" s="74">
        <f t="shared" si="198"/>
        <v>4179.4181821734892</v>
      </c>
      <c r="BC109" s="74">
        <f t="shared" si="198"/>
        <v>4313.1595640030409</v>
      </c>
      <c r="BD109" s="74">
        <f t="shared" si="198"/>
        <v>4451.1806700511388</v>
      </c>
      <c r="BE109" s="74">
        <f t="shared" si="198"/>
        <v>4593.6184514927754</v>
      </c>
      <c r="BF109" s="74">
        <f t="shared" si="198"/>
        <v>4740.6142419405442</v>
      </c>
      <c r="BG109" s="74">
        <f t="shared" si="198"/>
        <v>4892.3138976826422</v>
      </c>
      <c r="BH109" s="74">
        <f t="shared" si="198"/>
        <v>5048.8679424084867</v>
      </c>
      <c r="BI109" s="74">
        <f t="shared" si="198"/>
        <v>5210.4317165655584</v>
      </c>
      <c r="BJ109" s="74">
        <f t="shared" si="198"/>
        <v>5377.1655314956561</v>
      </c>
      <c r="BK109" s="74">
        <f t="shared" si="198"/>
        <v>5549.2348285035168</v>
      </c>
      <c r="BL109" s="74">
        <f t="shared" si="198"/>
        <v>5726.8103430156298</v>
      </c>
      <c r="BM109" s="74">
        <f t="shared" si="127"/>
        <v>5910.0682739921303</v>
      </c>
      <c r="BN109" s="74">
        <f t="shared" si="128"/>
        <v>6099.1904587598783</v>
      </c>
      <c r="BO109" s="74">
        <f t="shared" si="129"/>
        <v>6294.3645534401949</v>
      </c>
      <c r="BP109" s="74">
        <f t="shared" si="130"/>
        <v>6495.7842191502814</v>
      </c>
      <c r="BQ109" s="74">
        <f t="shared" si="131"/>
        <v>6703.6493141630908</v>
      </c>
      <c r="BR109" s="74">
        <f t="shared" si="132"/>
        <v>6918.1660922163101</v>
      </c>
      <c r="BS109" s="74">
        <f t="shared" si="133"/>
        <v>7139.5474071672324</v>
      </c>
      <c r="BT109" s="74">
        <f t="shared" si="134"/>
        <v>7368.0129241965842</v>
      </c>
      <c r="BU109" s="74">
        <f t="shared" si="135"/>
        <v>7603.7893377708751</v>
      </c>
      <c r="BV109" s="74">
        <f t="shared" si="136"/>
        <v>7847.1105965795432</v>
      </c>
      <c r="BW109" s="74">
        <f t="shared" si="137"/>
        <v>8098.2181356700885</v>
      </c>
      <c r="BX109" s="74">
        <f t="shared" si="138"/>
        <v>8357.3611160115324</v>
      </c>
      <c r="BY109" s="74">
        <f t="shared" si="139"/>
        <v>8624.7966717239015</v>
      </c>
      <c r="BZ109" s="74">
        <f t="shared" si="140"/>
        <v>8900.7901652190667</v>
      </c>
      <c r="CA109" s="74">
        <f t="shared" si="141"/>
        <v>9185.6154505060767</v>
      </c>
      <c r="CB109" s="74">
        <f t="shared" si="142"/>
        <v>9479.5551449222712</v>
      </c>
      <c r="CC109" s="74">
        <f t="shared" si="143"/>
        <v>9782.9009095597848</v>
      </c>
      <c r="CD109" s="74">
        <f t="shared" si="144"/>
        <v>10095.953738665698</v>
      </c>
      <c r="CE109" s="74">
        <f t="shared" si="145"/>
        <v>10419.024258302999</v>
      </c>
      <c r="CF109" s="74">
        <f t="shared" si="146"/>
        <v>10752.433034568696</v>
      </c>
      <c r="CG109" s="74">
        <f t="shared" si="147"/>
        <v>11096.510891674894</v>
      </c>
      <c r="CH109" s="74">
        <f t="shared" si="148"/>
        <v>11451.59924020849</v>
      </c>
      <c r="CI109" s="74">
        <f t="shared" si="149"/>
        <v>11818.050415895163</v>
      </c>
      <c r="CJ109" s="74">
        <f t="shared" si="150"/>
        <v>12196.228029203809</v>
      </c>
      <c r="CK109" s="74">
        <f t="shared" si="151"/>
        <v>12586.507326138331</v>
      </c>
      <c r="CL109" s="74">
        <f t="shared" si="152"/>
        <v>12989.275560574759</v>
      </c>
      <c r="CM109" s="74">
        <f t="shared" si="153"/>
        <v>13404.932378513151</v>
      </c>
      <c r="CN109" s="74">
        <f t="shared" si="154"/>
        <v>13833.890214625571</v>
      </c>
      <c r="CO109" s="74">
        <f t="shared" si="155"/>
        <v>14276.57470149359</v>
      </c>
      <c r="CP109" s="74">
        <f t="shared" si="156"/>
        <v>14733.425091941384</v>
      </c>
      <c r="CQ109" s="74">
        <f t="shared" si="157"/>
        <v>15204.894694883509</v>
      </c>
      <c r="CR109" s="74">
        <f t="shared" si="158"/>
        <v>15691.451325119782</v>
      </c>
      <c r="CS109" s="74">
        <f t="shared" si="159"/>
        <v>16193.577767523615</v>
      </c>
      <c r="CT109" s="74">
        <f t="shared" si="160"/>
        <v>16711.772256084372</v>
      </c>
      <c r="CU109" s="74">
        <f t="shared" si="161"/>
        <v>17246.548968279072</v>
      </c>
      <c r="CV109" s="74">
        <f t="shared" si="162"/>
        <v>17798.438535264002</v>
      </c>
      <c r="CW109" s="74">
        <f t="shared" si="163"/>
        <v>18367.988568392451</v>
      </c>
      <c r="CX109" s="74">
        <f t="shared" si="164"/>
        <v>18955.764202581009</v>
      </c>
      <c r="CY109" s="74">
        <f t="shared" si="165"/>
        <v>19562.348657063601</v>
      </c>
      <c r="CZ109" s="74">
        <f t="shared" si="166"/>
        <v>20188.343814089636</v>
      </c>
      <c r="DA109" s="74">
        <f t="shared" si="167"/>
        <v>20834.370816140505</v>
      </c>
      <c r="DB109" s="74">
        <f t="shared" si="168"/>
        <v>21501.070682257003</v>
      </c>
      <c r="DC109" s="74">
        <f t="shared" si="169"/>
        <v>22189.104944089228</v>
      </c>
      <c r="DD109" s="74">
        <f t="shared" si="170"/>
        <v>22899.156302300082</v>
      </c>
      <c r="DE109" s="74">
        <f t="shared" si="171"/>
        <v>23631.929303973684</v>
      </c>
      <c r="DF109" s="74">
        <f t="shared" si="172"/>
        <v>24388.151041700843</v>
      </c>
      <c r="DG109" s="74">
        <f t="shared" si="173"/>
        <v>25168.571875035272</v>
      </c>
      <c r="DH109" s="74">
        <f t="shared" si="174"/>
        <v>25973.966175036399</v>
      </c>
      <c r="DI109" s="74">
        <f t="shared" si="175"/>
        <v>26805.133092637563</v>
      </c>
      <c r="DJ109" s="74">
        <f t="shared" si="176"/>
        <v>27662.897351601965</v>
      </c>
    </row>
    <row r="110" spans="2:114" x14ac:dyDescent="0.2">
      <c r="B110" s="236" t="str">
        <f t="shared" si="177"/>
        <v>Electronic Parts (PC)</v>
      </c>
      <c r="C110" s="65" t="s">
        <v>2</v>
      </c>
      <c r="D110" s="74">
        <f t="shared" ref="D110:AF110" si="199">D$82*D97</f>
        <v>772.38752143386205</v>
      </c>
      <c r="E110" s="74">
        <f t="shared" si="199"/>
        <v>782.05610397868827</v>
      </c>
      <c r="F110" s="74">
        <f t="shared" si="199"/>
        <v>794.05427960071358</v>
      </c>
      <c r="G110" s="74">
        <f t="shared" si="199"/>
        <v>808.40110232858558</v>
      </c>
      <c r="H110" s="74">
        <f t="shared" si="199"/>
        <v>820.66439269133548</v>
      </c>
      <c r="I110" s="74">
        <f t="shared" si="199"/>
        <v>878.40091963744328</v>
      </c>
      <c r="J110" s="74">
        <f t="shared" si="199"/>
        <v>932.03024634987207</v>
      </c>
      <c r="K110" s="74">
        <f t="shared" si="199"/>
        <v>1025.6706038714599</v>
      </c>
      <c r="L110" s="74">
        <f t="shared" si="199"/>
        <v>1045.3985699065256</v>
      </c>
      <c r="M110" s="74">
        <f t="shared" si="199"/>
        <v>1151.4385862397228</v>
      </c>
      <c r="N110" s="74">
        <f t="shared" si="199"/>
        <v>1174.4275505860724</v>
      </c>
      <c r="O110" s="74">
        <f t="shared" si="199"/>
        <v>1266.7846222605058</v>
      </c>
      <c r="P110" s="74">
        <f t="shared" si="199"/>
        <v>1383.89666942644</v>
      </c>
      <c r="Q110" s="74">
        <f t="shared" si="199"/>
        <v>1327.6014178141093</v>
      </c>
      <c r="R110" s="74">
        <f t="shared" si="199"/>
        <v>1421.915110430177</v>
      </c>
      <c r="S110" s="74">
        <f t="shared" si="199"/>
        <v>1423.5637027138057</v>
      </c>
      <c r="T110" s="74">
        <f t="shared" si="199"/>
        <v>1534.9088068392862</v>
      </c>
      <c r="U110" s="74">
        <f t="shared" si="199"/>
        <v>1614.4253798340264</v>
      </c>
      <c r="V110" s="74">
        <f t="shared" si="199"/>
        <v>1686.8451669605518</v>
      </c>
      <c r="W110" s="74">
        <f t="shared" si="199"/>
        <v>1762.6474272258254</v>
      </c>
      <c r="X110" s="74">
        <f t="shared" si="199"/>
        <v>1899.3619655538032</v>
      </c>
      <c r="Y110" s="74">
        <f t="shared" si="199"/>
        <v>1939.830209018691</v>
      </c>
      <c r="Z110" s="74">
        <f t="shared" si="199"/>
        <v>2106.2903224323604</v>
      </c>
      <c r="AA110" s="74">
        <f t="shared" si="199"/>
        <v>2144.2583336324901</v>
      </c>
      <c r="AB110" s="74">
        <f t="shared" si="199"/>
        <v>2194.3701928882479</v>
      </c>
      <c r="AC110" s="74">
        <f t="shared" si="199"/>
        <v>2022.3920629533288</v>
      </c>
      <c r="AD110" s="74">
        <f t="shared" si="199"/>
        <v>2061.3660553303334</v>
      </c>
      <c r="AE110" s="74">
        <f t="shared" si="199"/>
        <v>2144.4414165871217</v>
      </c>
      <c r="AF110" s="74">
        <f t="shared" si="199"/>
        <v>2147.0158683303835</v>
      </c>
      <c r="AG110" s="74">
        <f t="shared" ref="AG110" si="200">AG$82*AG97</f>
        <v>2156.9604632583782</v>
      </c>
      <c r="AH110" s="74">
        <f t="shared" ref="AH110:BL110" si="201">AG110*(1+AH$85)</f>
        <v>2225.9831980826466</v>
      </c>
      <c r="AI110" s="74">
        <f t="shared" si="201"/>
        <v>2297.2146604212912</v>
      </c>
      <c r="AJ110" s="74">
        <f t="shared" si="201"/>
        <v>2370.7255295547725</v>
      </c>
      <c r="AK110" s="74">
        <f t="shared" si="201"/>
        <v>2446.5887465005253</v>
      </c>
      <c r="AL110" s="74">
        <f t="shared" si="201"/>
        <v>2524.8795863885421</v>
      </c>
      <c r="AM110" s="74">
        <f t="shared" si="201"/>
        <v>2605.6757331529757</v>
      </c>
      <c r="AN110" s="74">
        <f t="shared" si="201"/>
        <v>2689.057356613871</v>
      </c>
      <c r="AO110" s="74">
        <f t="shared" si="201"/>
        <v>2775.1071920255149</v>
      </c>
      <c r="AP110" s="74">
        <f t="shared" si="201"/>
        <v>2863.9106221703314</v>
      </c>
      <c r="AQ110" s="74">
        <f t="shared" si="201"/>
        <v>2955.5557620797822</v>
      </c>
      <c r="AR110" s="74">
        <f t="shared" si="201"/>
        <v>3050.1335464663352</v>
      </c>
      <c r="AS110" s="74">
        <f t="shared" si="201"/>
        <v>3147.7378199532582</v>
      </c>
      <c r="AT110" s="74">
        <f t="shared" si="201"/>
        <v>3248.4654301917626</v>
      </c>
      <c r="AU110" s="74">
        <f t="shared" si="201"/>
        <v>3352.4163239578993</v>
      </c>
      <c r="AV110" s="74">
        <f t="shared" si="201"/>
        <v>3459.693646324552</v>
      </c>
      <c r="AW110" s="74">
        <f t="shared" si="201"/>
        <v>3570.4038430069377</v>
      </c>
      <c r="AX110" s="74">
        <f t="shared" si="201"/>
        <v>3684.6567659831599</v>
      </c>
      <c r="AY110" s="74">
        <f t="shared" si="201"/>
        <v>3802.5657824946211</v>
      </c>
      <c r="AZ110" s="74">
        <f t="shared" si="201"/>
        <v>3924.2478875344491</v>
      </c>
      <c r="BA110" s="74">
        <f t="shared" si="201"/>
        <v>4049.8238199355515</v>
      </c>
      <c r="BB110" s="74">
        <f t="shared" si="201"/>
        <v>4179.4181821734892</v>
      </c>
      <c r="BC110" s="74">
        <f t="shared" si="201"/>
        <v>4313.1595640030409</v>
      </c>
      <c r="BD110" s="74">
        <f t="shared" si="201"/>
        <v>4451.1806700511388</v>
      </c>
      <c r="BE110" s="74">
        <f t="shared" si="201"/>
        <v>4593.6184514927754</v>
      </c>
      <c r="BF110" s="74">
        <f t="shared" si="201"/>
        <v>4740.6142419405442</v>
      </c>
      <c r="BG110" s="74">
        <f t="shared" si="201"/>
        <v>4892.3138976826422</v>
      </c>
      <c r="BH110" s="74">
        <f t="shared" si="201"/>
        <v>5048.8679424084867</v>
      </c>
      <c r="BI110" s="74">
        <f t="shared" si="201"/>
        <v>5210.4317165655584</v>
      </c>
      <c r="BJ110" s="74">
        <f t="shared" si="201"/>
        <v>5377.1655314956561</v>
      </c>
      <c r="BK110" s="74">
        <f t="shared" si="201"/>
        <v>5549.2348285035168</v>
      </c>
      <c r="BL110" s="74">
        <f t="shared" si="201"/>
        <v>5726.8103430156298</v>
      </c>
      <c r="BM110" s="74">
        <f t="shared" si="127"/>
        <v>5910.0682739921303</v>
      </c>
      <c r="BN110" s="74">
        <f t="shared" si="128"/>
        <v>6099.1904587598783</v>
      </c>
      <c r="BO110" s="74">
        <f t="shared" si="129"/>
        <v>6294.3645534401949</v>
      </c>
      <c r="BP110" s="74">
        <f t="shared" si="130"/>
        <v>6495.7842191502814</v>
      </c>
      <c r="BQ110" s="74">
        <f t="shared" si="131"/>
        <v>6703.6493141630908</v>
      </c>
      <c r="BR110" s="74">
        <f t="shared" si="132"/>
        <v>6918.1660922163101</v>
      </c>
      <c r="BS110" s="74">
        <f t="shared" si="133"/>
        <v>7139.5474071672324</v>
      </c>
      <c r="BT110" s="74">
        <f t="shared" si="134"/>
        <v>7368.0129241965842</v>
      </c>
      <c r="BU110" s="74">
        <f t="shared" si="135"/>
        <v>7603.7893377708751</v>
      </c>
      <c r="BV110" s="74">
        <f t="shared" si="136"/>
        <v>7847.1105965795432</v>
      </c>
      <c r="BW110" s="74">
        <f t="shared" si="137"/>
        <v>8098.2181356700885</v>
      </c>
      <c r="BX110" s="74">
        <f t="shared" si="138"/>
        <v>8357.3611160115324</v>
      </c>
      <c r="BY110" s="74">
        <f t="shared" si="139"/>
        <v>8624.7966717239015</v>
      </c>
      <c r="BZ110" s="74">
        <f t="shared" si="140"/>
        <v>8900.7901652190667</v>
      </c>
      <c r="CA110" s="74">
        <f t="shared" si="141"/>
        <v>9185.6154505060767</v>
      </c>
      <c r="CB110" s="74">
        <f t="shared" si="142"/>
        <v>9479.5551449222712</v>
      </c>
      <c r="CC110" s="74">
        <f t="shared" si="143"/>
        <v>9782.9009095597848</v>
      </c>
      <c r="CD110" s="74">
        <f t="shared" si="144"/>
        <v>10095.953738665698</v>
      </c>
      <c r="CE110" s="74">
        <f t="shared" si="145"/>
        <v>10419.024258302999</v>
      </c>
      <c r="CF110" s="74">
        <f t="shared" si="146"/>
        <v>10752.433034568696</v>
      </c>
      <c r="CG110" s="74">
        <f t="shared" si="147"/>
        <v>11096.510891674894</v>
      </c>
      <c r="CH110" s="74">
        <f t="shared" si="148"/>
        <v>11451.59924020849</v>
      </c>
      <c r="CI110" s="74">
        <f t="shared" si="149"/>
        <v>11818.050415895163</v>
      </c>
      <c r="CJ110" s="74">
        <f t="shared" si="150"/>
        <v>12196.228029203809</v>
      </c>
      <c r="CK110" s="74">
        <f t="shared" si="151"/>
        <v>12586.507326138331</v>
      </c>
      <c r="CL110" s="74">
        <f t="shared" si="152"/>
        <v>12989.275560574759</v>
      </c>
      <c r="CM110" s="74">
        <f t="shared" si="153"/>
        <v>13404.932378513151</v>
      </c>
      <c r="CN110" s="74">
        <f t="shared" si="154"/>
        <v>13833.890214625571</v>
      </c>
      <c r="CO110" s="74">
        <f t="shared" si="155"/>
        <v>14276.57470149359</v>
      </c>
      <c r="CP110" s="74">
        <f t="shared" si="156"/>
        <v>14733.425091941384</v>
      </c>
      <c r="CQ110" s="74">
        <f t="shared" si="157"/>
        <v>15204.894694883509</v>
      </c>
      <c r="CR110" s="74">
        <f t="shared" si="158"/>
        <v>15691.451325119782</v>
      </c>
      <c r="CS110" s="74">
        <f t="shared" si="159"/>
        <v>16193.577767523615</v>
      </c>
      <c r="CT110" s="74">
        <f t="shared" si="160"/>
        <v>16711.772256084372</v>
      </c>
      <c r="CU110" s="74">
        <f t="shared" si="161"/>
        <v>17246.548968279072</v>
      </c>
      <c r="CV110" s="74">
        <f t="shared" si="162"/>
        <v>17798.438535264002</v>
      </c>
      <c r="CW110" s="74">
        <f t="shared" si="163"/>
        <v>18367.988568392451</v>
      </c>
      <c r="CX110" s="74">
        <f t="shared" si="164"/>
        <v>18955.764202581009</v>
      </c>
      <c r="CY110" s="74">
        <f t="shared" si="165"/>
        <v>19562.348657063601</v>
      </c>
      <c r="CZ110" s="74">
        <f t="shared" si="166"/>
        <v>20188.343814089636</v>
      </c>
      <c r="DA110" s="74">
        <f t="shared" si="167"/>
        <v>20834.370816140505</v>
      </c>
      <c r="DB110" s="74">
        <f t="shared" si="168"/>
        <v>21501.070682257003</v>
      </c>
      <c r="DC110" s="74">
        <f t="shared" si="169"/>
        <v>22189.104944089228</v>
      </c>
      <c r="DD110" s="74">
        <f t="shared" si="170"/>
        <v>22899.156302300082</v>
      </c>
      <c r="DE110" s="74">
        <f t="shared" si="171"/>
        <v>23631.929303973684</v>
      </c>
      <c r="DF110" s="74">
        <f t="shared" si="172"/>
        <v>24388.151041700843</v>
      </c>
      <c r="DG110" s="74">
        <f t="shared" si="173"/>
        <v>25168.571875035272</v>
      </c>
      <c r="DH110" s="74">
        <f t="shared" si="174"/>
        <v>25973.966175036399</v>
      </c>
      <c r="DI110" s="74">
        <f t="shared" si="175"/>
        <v>26805.133092637563</v>
      </c>
      <c r="DJ110" s="74">
        <f t="shared" si="176"/>
        <v>27662.897351601965</v>
      </c>
    </row>
    <row r="111" spans="2:114" x14ac:dyDescent="0.2">
      <c r="B111" s="236" t="str">
        <f t="shared" si="177"/>
        <v>Medicine</v>
      </c>
      <c r="C111" s="65" t="s">
        <v>2</v>
      </c>
      <c r="D111" s="74">
        <f t="shared" ref="D111:AF111" si="202">D$82*D98</f>
        <v>514.9250142892414</v>
      </c>
      <c r="E111" s="74">
        <f t="shared" si="202"/>
        <v>521.37073598579218</v>
      </c>
      <c r="F111" s="74">
        <f t="shared" si="202"/>
        <v>529.36951973380906</v>
      </c>
      <c r="G111" s="74">
        <f t="shared" si="202"/>
        <v>538.93406821905705</v>
      </c>
      <c r="H111" s="74">
        <f t="shared" si="202"/>
        <v>547.1095951275571</v>
      </c>
      <c r="I111" s="74">
        <f t="shared" si="202"/>
        <v>585.60061309162893</v>
      </c>
      <c r="J111" s="74">
        <f t="shared" si="202"/>
        <v>621.3534975665815</v>
      </c>
      <c r="K111" s="74">
        <f t="shared" si="202"/>
        <v>683.78040258097337</v>
      </c>
      <c r="L111" s="74">
        <f t="shared" si="202"/>
        <v>696.93237993768378</v>
      </c>
      <c r="M111" s="74">
        <f t="shared" si="202"/>
        <v>767.62572415981515</v>
      </c>
      <c r="N111" s="74">
        <f t="shared" si="202"/>
        <v>782.95170039071502</v>
      </c>
      <c r="O111" s="74">
        <f t="shared" si="202"/>
        <v>844.52308150700401</v>
      </c>
      <c r="P111" s="74">
        <f t="shared" si="202"/>
        <v>922.59777961762666</v>
      </c>
      <c r="Q111" s="74">
        <f t="shared" si="202"/>
        <v>885.06761187607299</v>
      </c>
      <c r="R111" s="74">
        <f t="shared" si="202"/>
        <v>947.94340695345136</v>
      </c>
      <c r="S111" s="74">
        <f t="shared" si="202"/>
        <v>949.04246847587058</v>
      </c>
      <c r="T111" s="74">
        <f t="shared" si="202"/>
        <v>1023.2725378928575</v>
      </c>
      <c r="U111" s="74">
        <f t="shared" si="202"/>
        <v>1076.2835865560178</v>
      </c>
      <c r="V111" s="74">
        <f t="shared" si="202"/>
        <v>1124.5634446403678</v>
      </c>
      <c r="W111" s="74">
        <f t="shared" si="202"/>
        <v>1175.0982848172168</v>
      </c>
      <c r="X111" s="74">
        <f t="shared" si="202"/>
        <v>1266.2413103692022</v>
      </c>
      <c r="Y111" s="74">
        <f t="shared" si="202"/>
        <v>1293.220139345794</v>
      </c>
      <c r="Z111" s="74">
        <f t="shared" si="202"/>
        <v>1404.1935482882402</v>
      </c>
      <c r="AA111" s="74">
        <f t="shared" si="202"/>
        <v>1429.5055557549933</v>
      </c>
      <c r="AB111" s="74">
        <f t="shared" si="202"/>
        <v>1462.9134619254985</v>
      </c>
      <c r="AC111" s="74">
        <f t="shared" si="202"/>
        <v>1348.2613753022192</v>
      </c>
      <c r="AD111" s="74">
        <f t="shared" si="202"/>
        <v>1374.244036886889</v>
      </c>
      <c r="AE111" s="74">
        <f t="shared" si="202"/>
        <v>1429.6276110580811</v>
      </c>
      <c r="AF111" s="74">
        <f t="shared" si="202"/>
        <v>1431.3439122202556</v>
      </c>
      <c r="AG111" s="74">
        <f t="shared" ref="AG111" si="203">AG$82*AG98</f>
        <v>1437.9736421722523</v>
      </c>
      <c r="AH111" s="74">
        <f t="shared" ref="AH111:BL111" si="204">AG111*(1+AH$85)</f>
        <v>1483.9887987217644</v>
      </c>
      <c r="AI111" s="74">
        <f t="shared" si="204"/>
        <v>1531.476440280861</v>
      </c>
      <c r="AJ111" s="74">
        <f t="shared" si="204"/>
        <v>1580.4836863698486</v>
      </c>
      <c r="AK111" s="74">
        <f t="shared" si="204"/>
        <v>1631.0591643336838</v>
      </c>
      <c r="AL111" s="74">
        <f t="shared" si="204"/>
        <v>1683.2530575923618</v>
      </c>
      <c r="AM111" s="74">
        <f t="shared" si="204"/>
        <v>1737.1171554353173</v>
      </c>
      <c r="AN111" s="74">
        <f t="shared" si="204"/>
        <v>1792.7049044092475</v>
      </c>
      <c r="AO111" s="74">
        <f t="shared" si="204"/>
        <v>1850.0714613503435</v>
      </c>
      <c r="AP111" s="74">
        <f t="shared" si="204"/>
        <v>1909.2737481135546</v>
      </c>
      <c r="AQ111" s="74">
        <f t="shared" si="204"/>
        <v>1970.3705080531884</v>
      </c>
      <c r="AR111" s="74">
        <f t="shared" si="204"/>
        <v>2033.4223643108905</v>
      </c>
      <c r="AS111" s="74">
        <f t="shared" si="204"/>
        <v>2098.4918799688389</v>
      </c>
      <c r="AT111" s="74">
        <f t="shared" si="204"/>
        <v>2165.643620127842</v>
      </c>
      <c r="AU111" s="74">
        <f t="shared" si="204"/>
        <v>2234.9442159719329</v>
      </c>
      <c r="AV111" s="74">
        <f t="shared" si="204"/>
        <v>2306.4624308830348</v>
      </c>
      <c r="AW111" s="74">
        <f t="shared" si="204"/>
        <v>2380.2692286712918</v>
      </c>
      <c r="AX111" s="74">
        <f t="shared" si="204"/>
        <v>2456.4378439887732</v>
      </c>
      <c r="AY111" s="74">
        <f t="shared" si="204"/>
        <v>2535.0438549964142</v>
      </c>
      <c r="AZ111" s="74">
        <f t="shared" si="204"/>
        <v>2616.1652583562995</v>
      </c>
      <c r="BA111" s="74">
        <f t="shared" si="204"/>
        <v>2699.8825466237013</v>
      </c>
      <c r="BB111" s="74">
        <f t="shared" si="204"/>
        <v>2786.2787881156596</v>
      </c>
      <c r="BC111" s="74">
        <f t="shared" si="204"/>
        <v>2875.4397093353609</v>
      </c>
      <c r="BD111" s="74">
        <f t="shared" si="204"/>
        <v>2967.4537800340927</v>
      </c>
      <c r="BE111" s="74">
        <f t="shared" si="204"/>
        <v>3062.4123009951836</v>
      </c>
      <c r="BF111" s="74">
        <f t="shared" si="204"/>
        <v>3160.4094946270297</v>
      </c>
      <c r="BG111" s="74">
        <f t="shared" si="204"/>
        <v>3261.5425984550948</v>
      </c>
      <c r="BH111" s="74">
        <f t="shared" si="204"/>
        <v>3365.9119616056578</v>
      </c>
      <c r="BI111" s="74">
        <f t="shared" si="204"/>
        <v>3473.6211443770389</v>
      </c>
      <c r="BJ111" s="74">
        <f t="shared" si="204"/>
        <v>3584.7770209971045</v>
      </c>
      <c r="BK111" s="74">
        <f t="shared" si="204"/>
        <v>3699.489885669012</v>
      </c>
      <c r="BL111" s="74">
        <f t="shared" si="204"/>
        <v>3817.8735620104203</v>
      </c>
      <c r="BM111" s="74">
        <f t="shared" si="127"/>
        <v>3940.0455159947537</v>
      </c>
      <c r="BN111" s="74">
        <f t="shared" si="128"/>
        <v>4066.1269725065858</v>
      </c>
      <c r="BO111" s="74">
        <f t="shared" si="129"/>
        <v>4196.2430356267969</v>
      </c>
      <c r="BP111" s="74">
        <f t="shared" si="130"/>
        <v>4330.5228127668543</v>
      </c>
      <c r="BQ111" s="74">
        <f t="shared" si="131"/>
        <v>4469.0995427753933</v>
      </c>
      <c r="BR111" s="74">
        <f t="shared" si="132"/>
        <v>4612.1107281442064</v>
      </c>
      <c r="BS111" s="74">
        <f t="shared" si="133"/>
        <v>4759.6982714448213</v>
      </c>
      <c r="BT111" s="74">
        <f t="shared" si="134"/>
        <v>4912.0086161310555</v>
      </c>
      <c r="BU111" s="74">
        <f t="shared" si="135"/>
        <v>5069.1928918472495</v>
      </c>
      <c r="BV111" s="74">
        <f t="shared" si="136"/>
        <v>5231.4070643863615</v>
      </c>
      <c r="BW111" s="74">
        <f t="shared" si="137"/>
        <v>5398.8120904467251</v>
      </c>
      <c r="BX111" s="74">
        <f t="shared" si="138"/>
        <v>5571.5740773410207</v>
      </c>
      <c r="BY111" s="74">
        <f t="shared" si="139"/>
        <v>5749.8644478159331</v>
      </c>
      <c r="BZ111" s="74">
        <f t="shared" si="140"/>
        <v>5933.8601101460436</v>
      </c>
      <c r="CA111" s="74">
        <f t="shared" si="141"/>
        <v>6123.7436336707169</v>
      </c>
      <c r="CB111" s="74">
        <f t="shared" si="142"/>
        <v>6319.7034299481802</v>
      </c>
      <c r="CC111" s="74">
        <f t="shared" si="143"/>
        <v>6521.9339397065223</v>
      </c>
      <c r="CD111" s="74">
        <f t="shared" si="144"/>
        <v>6730.6358257771308</v>
      </c>
      <c r="CE111" s="74">
        <f t="shared" si="145"/>
        <v>6946.0161722019993</v>
      </c>
      <c r="CF111" s="74">
        <f t="shared" si="146"/>
        <v>7168.2886897124636</v>
      </c>
      <c r="CG111" s="74">
        <f t="shared" si="147"/>
        <v>7397.673927783263</v>
      </c>
      <c r="CH111" s="74">
        <f t="shared" si="148"/>
        <v>7634.3994934723278</v>
      </c>
      <c r="CI111" s="74">
        <f t="shared" si="149"/>
        <v>7878.7002772634423</v>
      </c>
      <c r="CJ111" s="74">
        <f t="shared" si="150"/>
        <v>8130.8186861358727</v>
      </c>
      <c r="CK111" s="74">
        <f t="shared" si="151"/>
        <v>8391.0048840922209</v>
      </c>
      <c r="CL111" s="74">
        <f t="shared" si="152"/>
        <v>8659.5170403831726</v>
      </c>
      <c r="CM111" s="74">
        <f t="shared" si="153"/>
        <v>8936.6215856754352</v>
      </c>
      <c r="CN111" s="74">
        <f t="shared" si="154"/>
        <v>9222.5934764170488</v>
      </c>
      <c r="CO111" s="74">
        <f t="shared" si="155"/>
        <v>9517.7164676623943</v>
      </c>
      <c r="CP111" s="74">
        <f t="shared" si="156"/>
        <v>9822.2833946275914</v>
      </c>
      <c r="CQ111" s="74">
        <f t="shared" si="157"/>
        <v>10136.596463255675</v>
      </c>
      <c r="CR111" s="74">
        <f t="shared" si="158"/>
        <v>10460.967550079857</v>
      </c>
      <c r="CS111" s="74">
        <f t="shared" si="159"/>
        <v>10795.718511682413</v>
      </c>
      <c r="CT111" s="74">
        <f t="shared" si="160"/>
        <v>11141.181504056251</v>
      </c>
      <c r="CU111" s="74">
        <f t="shared" si="161"/>
        <v>11497.699312186051</v>
      </c>
      <c r="CV111" s="74">
        <f t="shared" si="162"/>
        <v>11865.625690176004</v>
      </c>
      <c r="CW111" s="74">
        <f t="shared" si="163"/>
        <v>12245.325712261636</v>
      </c>
      <c r="CX111" s="74">
        <f t="shared" si="164"/>
        <v>12637.176135054009</v>
      </c>
      <c r="CY111" s="74">
        <f t="shared" si="165"/>
        <v>13041.565771375737</v>
      </c>
      <c r="CZ111" s="74">
        <f t="shared" si="166"/>
        <v>13458.895876059762</v>
      </c>
      <c r="DA111" s="74">
        <f t="shared" si="167"/>
        <v>13889.580544093675</v>
      </c>
      <c r="DB111" s="74">
        <f t="shared" si="168"/>
        <v>14334.047121504673</v>
      </c>
      <c r="DC111" s="74">
        <f t="shared" si="169"/>
        <v>14792.736629392823</v>
      </c>
      <c r="DD111" s="74">
        <f t="shared" si="170"/>
        <v>15266.104201533393</v>
      </c>
      <c r="DE111" s="74">
        <f t="shared" si="171"/>
        <v>15754.619535982461</v>
      </c>
      <c r="DF111" s="74">
        <f t="shared" si="172"/>
        <v>16258.767361133901</v>
      </c>
      <c r="DG111" s="74">
        <f t="shared" si="173"/>
        <v>16779.047916690186</v>
      </c>
      <c r="DH111" s="74">
        <f t="shared" si="174"/>
        <v>17315.977450024271</v>
      </c>
      <c r="DI111" s="74">
        <f t="shared" si="175"/>
        <v>17870.088728425049</v>
      </c>
      <c r="DJ111" s="74">
        <f t="shared" si="176"/>
        <v>18441.931567734653</v>
      </c>
    </row>
    <row r="112" spans="2:114" x14ac:dyDescent="0.2">
      <c r="B112" s="64" t="s">
        <v>58</v>
      </c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/>
      <c r="CB112" s="65"/>
      <c r="CC112" s="65"/>
      <c r="CD112" s="65"/>
      <c r="CE112" s="65"/>
      <c r="CF112" s="65"/>
      <c r="CG112" s="65"/>
      <c r="CH112" s="65"/>
      <c r="CI112" s="65"/>
      <c r="CJ112" s="65"/>
      <c r="CK112" s="65"/>
      <c r="CL112" s="65"/>
      <c r="CM112" s="65"/>
      <c r="CN112" s="65"/>
      <c r="CO112" s="65"/>
      <c r="CP112" s="65"/>
      <c r="CQ112" s="65"/>
      <c r="CR112" s="65"/>
      <c r="CS112" s="65"/>
      <c r="CT112" s="65"/>
      <c r="CU112" s="65"/>
      <c r="CV112" s="65"/>
      <c r="CW112" s="65"/>
      <c r="CX112" s="65"/>
      <c r="CY112" s="65"/>
      <c r="CZ112" s="65"/>
      <c r="DA112" s="65"/>
      <c r="DB112" s="65"/>
      <c r="DC112" s="65"/>
      <c r="DD112" s="65"/>
      <c r="DE112" s="65"/>
      <c r="DF112" s="65"/>
      <c r="DG112" s="65"/>
      <c r="DH112" s="65"/>
      <c r="DI112" s="65"/>
      <c r="DJ112" s="65"/>
    </row>
    <row r="113" spans="2:114" x14ac:dyDescent="0.2">
      <c r="B113" s="236" t="str">
        <f>B89</f>
        <v>Jewellery</v>
      </c>
      <c r="C113" s="65" t="s">
        <v>2</v>
      </c>
      <c r="D113" s="74">
        <f t="shared" ref="D113:AF113" si="205">D$82*D89</f>
        <v>3990.6688607416204</v>
      </c>
      <c r="E113" s="74">
        <f t="shared" si="205"/>
        <v>4040.6232038898893</v>
      </c>
      <c r="F113" s="74">
        <f t="shared" si="205"/>
        <v>4102.6137779370201</v>
      </c>
      <c r="G113" s="74">
        <f t="shared" si="205"/>
        <v>4176.7390286976924</v>
      </c>
      <c r="H113" s="74">
        <f t="shared" si="205"/>
        <v>4240.0993622385668</v>
      </c>
      <c r="I113" s="74">
        <f t="shared" si="205"/>
        <v>4538.4047514601243</v>
      </c>
      <c r="J113" s="74">
        <f t="shared" si="205"/>
        <v>4815.4896061410063</v>
      </c>
      <c r="K113" s="74">
        <f t="shared" si="205"/>
        <v>5299.2981200025433</v>
      </c>
      <c r="L113" s="74">
        <f t="shared" si="205"/>
        <v>5401.2259445170484</v>
      </c>
      <c r="M113" s="74">
        <f t="shared" si="205"/>
        <v>5949.0993622385677</v>
      </c>
      <c r="N113" s="74">
        <f t="shared" si="205"/>
        <v>6067.875678028041</v>
      </c>
      <c r="O113" s="74">
        <f t="shared" si="205"/>
        <v>6545.0538816792805</v>
      </c>
      <c r="P113" s="74">
        <f t="shared" si="205"/>
        <v>7150.1327920366066</v>
      </c>
      <c r="Q113" s="74">
        <f t="shared" si="205"/>
        <v>6859.2739920395652</v>
      </c>
      <c r="R113" s="74">
        <f t="shared" si="205"/>
        <v>7346.5614038892481</v>
      </c>
      <c r="S113" s="74">
        <f t="shared" si="205"/>
        <v>7355.0791306879964</v>
      </c>
      <c r="T113" s="74">
        <f t="shared" si="205"/>
        <v>7930.3621686696461</v>
      </c>
      <c r="U113" s="74">
        <f t="shared" si="205"/>
        <v>8341.1977958091375</v>
      </c>
      <c r="V113" s="74">
        <f t="shared" si="205"/>
        <v>8715.3666959628499</v>
      </c>
      <c r="W113" s="74">
        <f t="shared" si="205"/>
        <v>9107.0117073334313</v>
      </c>
      <c r="X113" s="74">
        <f t="shared" si="205"/>
        <v>9813.3701553613155</v>
      </c>
      <c r="Y113" s="74">
        <f t="shared" si="205"/>
        <v>10022.456079929903</v>
      </c>
      <c r="Z113" s="74">
        <f t="shared" si="205"/>
        <v>10882.499999233862</v>
      </c>
      <c r="AA113" s="74">
        <f t="shared" si="205"/>
        <v>11078.668057101198</v>
      </c>
      <c r="AB113" s="74">
        <f t="shared" si="205"/>
        <v>11337.579329922613</v>
      </c>
      <c r="AC113" s="74">
        <f t="shared" si="205"/>
        <v>10449.0256585922</v>
      </c>
      <c r="AD113" s="74">
        <f t="shared" si="205"/>
        <v>10650.391285873391</v>
      </c>
      <c r="AE113" s="74">
        <f t="shared" si="205"/>
        <v>11079.613985700129</v>
      </c>
      <c r="AF113" s="74">
        <f t="shared" si="205"/>
        <v>11092.915319706981</v>
      </c>
      <c r="AG113" s="74">
        <f t="shared" ref="AG113" si="206">AG$82*AG89</f>
        <v>11144.295726834955</v>
      </c>
      <c r="AH113" s="74">
        <f>AH102</f>
        <v>11500.913190093674</v>
      </c>
      <c r="AI113" s="74">
        <f t="shared" ref="AI113:BL113" si="207">AH113*(1+AI$86)</f>
        <v>11868.942412176671</v>
      </c>
      <c r="AJ113" s="74">
        <f t="shared" si="207"/>
        <v>12248.748569366326</v>
      </c>
      <c r="AK113" s="74">
        <f t="shared" si="207"/>
        <v>12640.708523586049</v>
      </c>
      <c r="AL113" s="74">
        <f t="shared" si="207"/>
        <v>13045.211196340802</v>
      </c>
      <c r="AM113" s="74">
        <f t="shared" si="207"/>
        <v>13462.657954623708</v>
      </c>
      <c r="AN113" s="74">
        <f t="shared" si="207"/>
        <v>13893.463009171666</v>
      </c>
      <c r="AO113" s="74">
        <f t="shared" si="207"/>
        <v>14338.05382546516</v>
      </c>
      <c r="AP113" s="74">
        <f t="shared" si="207"/>
        <v>14796.871547880046</v>
      </c>
      <c r="AQ113" s="74">
        <f t="shared" si="207"/>
        <v>15270.371437412208</v>
      </c>
      <c r="AR113" s="74">
        <f t="shared" si="207"/>
        <v>15759.023323409399</v>
      </c>
      <c r="AS113" s="74">
        <f t="shared" si="207"/>
        <v>16263.3120697585</v>
      </c>
      <c r="AT113" s="74">
        <f t="shared" si="207"/>
        <v>16783.738055990772</v>
      </c>
      <c r="AU113" s="74">
        <f t="shared" si="207"/>
        <v>17320.817673782476</v>
      </c>
      <c r="AV113" s="74">
        <f t="shared" si="207"/>
        <v>17875.083839343515</v>
      </c>
      <c r="AW113" s="74">
        <f t="shared" si="207"/>
        <v>18447.08652220251</v>
      </c>
      <c r="AX113" s="74">
        <f t="shared" si="207"/>
        <v>19037.393290912991</v>
      </c>
      <c r="AY113" s="74">
        <f t="shared" si="207"/>
        <v>19646.589876222206</v>
      </c>
      <c r="AZ113" s="74">
        <f t="shared" si="207"/>
        <v>20275.280752261318</v>
      </c>
      <c r="BA113" s="74">
        <f t="shared" si="207"/>
        <v>20924.089736333681</v>
      </c>
      <c r="BB113" s="74">
        <f t="shared" si="207"/>
        <v>21593.66060789636</v>
      </c>
      <c r="BC113" s="74">
        <f t="shared" si="207"/>
        <v>22284.657747349043</v>
      </c>
      <c r="BD113" s="74">
        <f t="shared" si="207"/>
        <v>22997.766795264215</v>
      </c>
      <c r="BE113" s="74">
        <f t="shared" si="207"/>
        <v>23733.695332712672</v>
      </c>
      <c r="BF113" s="74">
        <f t="shared" si="207"/>
        <v>24493.173583359479</v>
      </c>
      <c r="BG113" s="74">
        <f t="shared" si="207"/>
        <v>25276.955138026984</v>
      </c>
      <c r="BH113" s="74">
        <f t="shared" si="207"/>
        <v>26085.817702443848</v>
      </c>
      <c r="BI113" s="74">
        <f t="shared" si="207"/>
        <v>26920.56386892205</v>
      </c>
      <c r="BJ113" s="74">
        <f t="shared" si="207"/>
        <v>27782.021912727556</v>
      </c>
      <c r="BK113" s="74">
        <f t="shared" si="207"/>
        <v>28671.046613934839</v>
      </c>
      <c r="BL113" s="74">
        <f t="shared" si="207"/>
        <v>29588.520105580756</v>
      </c>
      <c r="BM113" s="74">
        <f t="shared" ref="BM113:BM122" si="208">BL113*(1+BM$86)</f>
        <v>30535.35274895934</v>
      </c>
      <c r="BN113" s="74">
        <f t="shared" ref="BN113:BN122" si="209">BM113*(1+BN$86)</f>
        <v>31512.484036926038</v>
      </c>
      <c r="BO113" s="74">
        <f t="shared" ref="BO113:BO122" si="210">BN113*(1+BO$86)</f>
        <v>32520.883526107671</v>
      </c>
      <c r="BP113" s="74">
        <f t="shared" ref="BP113:BP122" si="211">BO113*(1+BP$86)</f>
        <v>33561.551798943117</v>
      </c>
      <c r="BQ113" s="74">
        <f t="shared" ref="BQ113:BQ122" si="212">BP113*(1+BQ$86)</f>
        <v>34635.521456509297</v>
      </c>
      <c r="BR113" s="74">
        <f t="shared" ref="BR113:BR122" si="213">BQ113*(1+BR$86)</f>
        <v>35743.858143117599</v>
      </c>
      <c r="BS113" s="74">
        <f t="shared" ref="BS113:BS122" si="214">BR113*(1+BS$86)</f>
        <v>36887.661603697365</v>
      </c>
      <c r="BT113" s="74">
        <f t="shared" ref="BT113:BT122" si="215">BS113*(1+BT$86)</f>
        <v>38068.066775015679</v>
      </c>
      <c r="BU113" s="74">
        <f t="shared" ref="BU113:BU122" si="216">BT113*(1+BU$86)</f>
        <v>39286.244911816182</v>
      </c>
      <c r="BV113" s="74">
        <f t="shared" ref="BV113:BV122" si="217">BU113*(1+BV$86)</f>
        <v>40543.404748994304</v>
      </c>
      <c r="BW113" s="74">
        <f t="shared" ref="BW113:BW122" si="218">BV113*(1+BW$86)</f>
        <v>41840.793700962124</v>
      </c>
      <c r="BX113" s="74">
        <f t="shared" ref="BX113:BX122" si="219">BW113*(1+BX$86)</f>
        <v>43179.699099392914</v>
      </c>
      <c r="BY113" s="74">
        <f t="shared" ref="BY113:BY122" si="220">BX113*(1+BY$86)</f>
        <v>44561.449470573491</v>
      </c>
      <c r="BZ113" s="74">
        <f t="shared" ref="BZ113:BZ122" si="221">BY113*(1+BZ$86)</f>
        <v>45987.415853631843</v>
      </c>
      <c r="CA113" s="74">
        <f t="shared" ref="CA113:CA122" si="222">BZ113*(1+CA$86)</f>
        <v>47459.01316094806</v>
      </c>
      <c r="CB113" s="74">
        <f t="shared" ref="CB113:CB122" si="223">CA113*(1+CB$86)</f>
        <v>48977.701582098402</v>
      </c>
      <c r="CC113" s="74">
        <f t="shared" ref="CC113:CC122" si="224">CB113*(1+CC$86)</f>
        <v>50544.988032725552</v>
      </c>
      <c r="CD113" s="74">
        <f t="shared" ref="CD113:CD122" si="225">CC113*(1+CD$86)</f>
        <v>52162.42764977277</v>
      </c>
      <c r="CE113" s="74">
        <f t="shared" ref="CE113:CE122" si="226">CD113*(1+CE$86)</f>
        <v>53831.625334565499</v>
      </c>
      <c r="CF113" s="74">
        <f t="shared" ref="CF113:CF122" si="227">CE113*(1+CF$86)</f>
        <v>55554.237345271598</v>
      </c>
      <c r="CG113" s="74">
        <f t="shared" ref="CG113:CG122" si="228">CF113*(1+CG$86)</f>
        <v>57331.972940320295</v>
      </c>
      <c r="CH113" s="74">
        <f t="shared" ref="CH113:CH122" si="229">CG113*(1+CH$86)</f>
        <v>59166.596074410547</v>
      </c>
      <c r="CI113" s="74">
        <f t="shared" ref="CI113:CI122" si="230">CH113*(1+CI$86)</f>
        <v>61059.927148791685</v>
      </c>
      <c r="CJ113" s="74">
        <f t="shared" ref="CJ113:CJ122" si="231">CI113*(1+CJ$86)</f>
        <v>63013.844817553021</v>
      </c>
      <c r="CK113" s="74">
        <f t="shared" ref="CK113:CK122" si="232">CJ113*(1+CK$86)</f>
        <v>65030.287851714718</v>
      </c>
      <c r="CL113" s="74">
        <f t="shared" ref="CL113:CL122" si="233">CK113*(1+CL$86)</f>
        <v>67111.257062969598</v>
      </c>
      <c r="CM113" s="74">
        <f t="shared" ref="CM113:CM122" si="234">CL113*(1+CM$86)</f>
        <v>69258.817288984632</v>
      </c>
      <c r="CN113" s="74">
        <f t="shared" ref="CN113:CN122" si="235">CM113*(1+CN$86)</f>
        <v>71475.099442232138</v>
      </c>
      <c r="CO113" s="74">
        <f t="shared" ref="CO113:CO122" si="236">CN113*(1+CO$86)</f>
        <v>73762.302624383563</v>
      </c>
      <c r="CP113" s="74">
        <f t="shared" ref="CP113:CP122" si="237">CO113*(1+CP$86)</f>
        <v>76122.69630836384</v>
      </c>
      <c r="CQ113" s="74">
        <f t="shared" ref="CQ113:CQ122" si="238">CP113*(1+CQ$86)</f>
        <v>78558.622590231491</v>
      </c>
      <c r="CR113" s="74">
        <f t="shared" ref="CR113:CR122" si="239">CQ113*(1+CR$86)</f>
        <v>81072.498513118902</v>
      </c>
      <c r="CS113" s="74">
        <f t="shared" ref="CS113:CS122" si="240">CR113*(1+CS$86)</f>
        <v>83666.818465538716</v>
      </c>
      <c r="CT113" s="74">
        <f t="shared" ref="CT113:CT122" si="241">CS113*(1+CT$86)</f>
        <v>86344.156656435953</v>
      </c>
      <c r="CU113" s="74">
        <f t="shared" ref="CU113:CU122" si="242">CT113*(1+CU$86)</f>
        <v>89107.169669441908</v>
      </c>
      <c r="CV113" s="74">
        <f t="shared" ref="CV113:CV122" si="243">CU113*(1+CV$86)</f>
        <v>91958.599098864055</v>
      </c>
      <c r="CW113" s="74">
        <f t="shared" ref="CW113:CW122" si="244">CV113*(1+CW$86)</f>
        <v>94901.274270027701</v>
      </c>
      <c r="CX113" s="74">
        <f t="shared" ref="CX113:CX122" si="245">CW113*(1+CX$86)</f>
        <v>97938.115046668594</v>
      </c>
      <c r="CY113" s="74">
        <f t="shared" ref="CY113:CY122" si="246">CX113*(1+CY$86)</f>
        <v>101072.134728162</v>
      </c>
      <c r="CZ113" s="74">
        <f t="shared" ref="CZ113:CZ122" si="247">CY113*(1+CZ$86)</f>
        <v>104306.44303946318</v>
      </c>
      <c r="DA113" s="74">
        <f t="shared" ref="DA113:DA122" si="248">CZ113*(1+DA$86)</f>
        <v>107644.24921672601</v>
      </c>
      <c r="DB113" s="74">
        <f t="shared" ref="DB113:DB122" si="249">DA113*(1+DB$86)</f>
        <v>111088.86519166124</v>
      </c>
      <c r="DC113" s="74">
        <f t="shared" ref="DC113:DC122" si="250">DB113*(1+DC$86)</f>
        <v>114643.7088777944</v>
      </c>
      <c r="DD113" s="74">
        <f t="shared" ref="DD113:DD122" si="251">DC113*(1+DD$86)</f>
        <v>118312.30756188382</v>
      </c>
      <c r="DE113" s="74">
        <f t="shared" ref="DE113:DE122" si="252">DD113*(1+DE$86)</f>
        <v>122098.3014038641</v>
      </c>
      <c r="DF113" s="74">
        <f t="shared" ref="DF113:DF122" si="253">DE113*(1+DF$86)</f>
        <v>126005.44704878776</v>
      </c>
      <c r="DG113" s="74">
        <f t="shared" ref="DG113:DG122" si="254">DF113*(1+DG$86)</f>
        <v>130037.62135434897</v>
      </c>
      <c r="DH113" s="74">
        <f t="shared" ref="DH113:DH122" si="255">DG113*(1+DH$86)</f>
        <v>134198.82523768814</v>
      </c>
      <c r="DI113" s="74">
        <f t="shared" ref="DI113:DI122" si="256">DH113*(1+DI$86)</f>
        <v>138493.18764529418</v>
      </c>
      <c r="DJ113" s="74">
        <f t="shared" ref="DJ113:DJ122" si="257">DI113*(1+DJ$86)</f>
        <v>142924.96964994361</v>
      </c>
    </row>
    <row r="114" spans="2:114" x14ac:dyDescent="0.2">
      <c r="B114" s="236" t="str">
        <f t="shared" ref="B114:B122" si="258">B90</f>
        <v>Photograph</v>
      </c>
      <c r="C114" s="65" t="s">
        <v>2</v>
      </c>
      <c r="D114" s="74">
        <f t="shared" ref="D114:AF114" si="259">D$82*D90</f>
        <v>2317.1625643015859</v>
      </c>
      <c r="E114" s="74">
        <f t="shared" si="259"/>
        <v>2346.1683119360646</v>
      </c>
      <c r="F114" s="74">
        <f t="shared" si="259"/>
        <v>2382.1628388021409</v>
      </c>
      <c r="G114" s="74">
        <f t="shared" si="259"/>
        <v>2425.2033069857566</v>
      </c>
      <c r="H114" s="74">
        <f t="shared" si="259"/>
        <v>2461.9931780740067</v>
      </c>
      <c r="I114" s="74">
        <f t="shared" si="259"/>
        <v>2635.20275891233</v>
      </c>
      <c r="J114" s="74">
        <f t="shared" si="259"/>
        <v>2796.0907390496163</v>
      </c>
      <c r="K114" s="74">
        <f t="shared" si="259"/>
        <v>3077.0118116143799</v>
      </c>
      <c r="L114" s="74">
        <f t="shared" si="259"/>
        <v>3136.1957097195768</v>
      </c>
      <c r="M114" s="74">
        <f t="shared" si="259"/>
        <v>3454.3157587191681</v>
      </c>
      <c r="N114" s="74">
        <f t="shared" si="259"/>
        <v>3523.2826517582171</v>
      </c>
      <c r="O114" s="74">
        <f t="shared" si="259"/>
        <v>3800.3538667815178</v>
      </c>
      <c r="P114" s="74">
        <f t="shared" si="259"/>
        <v>4151.69000827932</v>
      </c>
      <c r="Q114" s="74">
        <f t="shared" si="259"/>
        <v>3982.804253442328</v>
      </c>
      <c r="R114" s="74">
        <f t="shared" si="259"/>
        <v>4265.7453312905309</v>
      </c>
      <c r="S114" s="74">
        <f t="shared" si="259"/>
        <v>4270.6911081414173</v>
      </c>
      <c r="T114" s="74">
        <f t="shared" si="259"/>
        <v>4604.726420517859</v>
      </c>
      <c r="U114" s="74">
        <f t="shared" si="259"/>
        <v>4843.2761395020798</v>
      </c>
      <c r="V114" s="74">
        <f t="shared" si="259"/>
        <v>5060.535500881655</v>
      </c>
      <c r="W114" s="74">
        <f t="shared" si="259"/>
        <v>5287.9422816774759</v>
      </c>
      <c r="X114" s="74">
        <f t="shared" si="259"/>
        <v>5698.0858966614096</v>
      </c>
      <c r="Y114" s="74">
        <f t="shared" si="259"/>
        <v>5819.4906270560732</v>
      </c>
      <c r="Z114" s="74">
        <f t="shared" si="259"/>
        <v>6318.8709672970808</v>
      </c>
      <c r="AA114" s="74">
        <f t="shared" si="259"/>
        <v>6432.7750008974699</v>
      </c>
      <c r="AB114" s="74">
        <f t="shared" si="259"/>
        <v>6583.1105786647431</v>
      </c>
      <c r="AC114" s="74">
        <f t="shared" si="259"/>
        <v>6067.1761888599867</v>
      </c>
      <c r="AD114" s="74">
        <f t="shared" si="259"/>
        <v>6184.0981659910003</v>
      </c>
      <c r="AE114" s="74">
        <f t="shared" si="259"/>
        <v>6433.3242497613646</v>
      </c>
      <c r="AF114" s="74">
        <f t="shared" si="259"/>
        <v>6441.0476049911495</v>
      </c>
      <c r="AG114" s="74">
        <f t="shared" ref="AG114" si="260">AG$82*AG90</f>
        <v>6470.8813897751352</v>
      </c>
      <c r="AH114" s="74">
        <f t="shared" ref="AH114:AH122" si="261">AH103</f>
        <v>6677.9495942479398</v>
      </c>
      <c r="AI114" s="74">
        <f t="shared" ref="AI114:BL114" si="262">AH114*(1+AI$86)</f>
        <v>6891.6439812638737</v>
      </c>
      <c r="AJ114" s="74">
        <f t="shared" si="262"/>
        <v>7112.1765886643179</v>
      </c>
      <c r="AK114" s="74">
        <f t="shared" si="262"/>
        <v>7339.7662395015759</v>
      </c>
      <c r="AL114" s="74">
        <f t="shared" si="262"/>
        <v>7574.6387591656267</v>
      </c>
      <c r="AM114" s="74">
        <f t="shared" si="262"/>
        <v>7817.0271994589266</v>
      </c>
      <c r="AN114" s="74">
        <f t="shared" si="262"/>
        <v>8067.172069841612</v>
      </c>
      <c r="AO114" s="74">
        <f t="shared" si="262"/>
        <v>8325.3215760765434</v>
      </c>
      <c r="AP114" s="74">
        <f t="shared" si="262"/>
        <v>8591.7318665109924</v>
      </c>
      <c r="AQ114" s="74">
        <f t="shared" si="262"/>
        <v>8866.6672862393443</v>
      </c>
      <c r="AR114" s="74">
        <f t="shared" si="262"/>
        <v>9150.4006393990039</v>
      </c>
      <c r="AS114" s="74">
        <f t="shared" si="262"/>
        <v>9443.2134598597731</v>
      </c>
      <c r="AT114" s="74">
        <f t="shared" si="262"/>
        <v>9745.3962905752869</v>
      </c>
      <c r="AU114" s="74">
        <f t="shared" si="262"/>
        <v>10057.248971873696</v>
      </c>
      <c r="AV114" s="74">
        <f t="shared" si="262"/>
        <v>10379.080938973655</v>
      </c>
      <c r="AW114" s="74">
        <f t="shared" si="262"/>
        <v>10711.211529020813</v>
      </c>
      <c r="AX114" s="74">
        <f t="shared" si="262"/>
        <v>11053.97029794948</v>
      </c>
      <c r="AY114" s="74">
        <f t="shared" si="262"/>
        <v>11407.697347483863</v>
      </c>
      <c r="AZ114" s="74">
        <f t="shared" si="262"/>
        <v>11772.743662603347</v>
      </c>
      <c r="BA114" s="74">
        <f t="shared" si="262"/>
        <v>12149.471459806655</v>
      </c>
      <c r="BB114" s="74">
        <f t="shared" si="262"/>
        <v>12538.254546520468</v>
      </c>
      <c r="BC114" s="74">
        <f t="shared" si="262"/>
        <v>12939.478692009123</v>
      </c>
      <c r="BD114" s="74">
        <f t="shared" si="262"/>
        <v>13353.542010153415</v>
      </c>
      <c r="BE114" s="74">
        <f t="shared" si="262"/>
        <v>13780.855354478324</v>
      </c>
      <c r="BF114" s="74">
        <f t="shared" si="262"/>
        <v>14221.842725821631</v>
      </c>
      <c r="BG114" s="74">
        <f t="shared" si="262"/>
        <v>14676.941693047924</v>
      </c>
      <c r="BH114" s="74">
        <f t="shared" si="262"/>
        <v>15146.603827225457</v>
      </c>
      <c r="BI114" s="74">
        <f t="shared" si="262"/>
        <v>15631.295149696673</v>
      </c>
      <c r="BJ114" s="74">
        <f t="shared" si="262"/>
        <v>16131.496594486967</v>
      </c>
      <c r="BK114" s="74">
        <f t="shared" si="262"/>
        <v>16647.704485510552</v>
      </c>
      <c r="BL114" s="74">
        <f t="shared" si="262"/>
        <v>17180.431029046889</v>
      </c>
      <c r="BM114" s="74">
        <f t="shared" si="208"/>
        <v>17730.204821976389</v>
      </c>
      <c r="BN114" s="74">
        <f t="shared" si="209"/>
        <v>18297.571376279633</v>
      </c>
      <c r="BO114" s="74">
        <f t="shared" si="210"/>
        <v>18883.093660320581</v>
      </c>
      <c r="BP114" s="74">
        <f t="shared" si="211"/>
        <v>19487.35265745084</v>
      </c>
      <c r="BQ114" s="74">
        <f t="shared" si="212"/>
        <v>20110.947942489267</v>
      </c>
      <c r="BR114" s="74">
        <f t="shared" si="213"/>
        <v>20754.498276648923</v>
      </c>
      <c r="BS114" s="74">
        <f t="shared" si="214"/>
        <v>21418.64222150169</v>
      </c>
      <c r="BT114" s="74">
        <f t="shared" si="215"/>
        <v>22104.038772589745</v>
      </c>
      <c r="BU114" s="74">
        <f t="shared" si="216"/>
        <v>22811.368013312618</v>
      </c>
      <c r="BV114" s="74">
        <f t="shared" si="217"/>
        <v>23541.331789738622</v>
      </c>
      <c r="BW114" s="74">
        <f t="shared" si="218"/>
        <v>24294.654407010257</v>
      </c>
      <c r="BX114" s="74">
        <f t="shared" si="219"/>
        <v>25072.083348034586</v>
      </c>
      <c r="BY114" s="74">
        <f t="shared" si="220"/>
        <v>25874.390015171695</v>
      </c>
      <c r="BZ114" s="74">
        <f t="shared" si="221"/>
        <v>26702.370495657189</v>
      </c>
      <c r="CA114" s="74">
        <f t="shared" si="222"/>
        <v>27556.846351518219</v>
      </c>
      <c r="CB114" s="74">
        <f t="shared" si="223"/>
        <v>28438.665434766805</v>
      </c>
      <c r="CC114" s="74">
        <f t="shared" si="224"/>
        <v>29348.702728679342</v>
      </c>
      <c r="CD114" s="74">
        <f t="shared" si="225"/>
        <v>30287.86121599708</v>
      </c>
      <c r="CE114" s="74">
        <f t="shared" si="226"/>
        <v>31257.072774908986</v>
      </c>
      <c r="CF114" s="74">
        <f t="shared" si="227"/>
        <v>32257.299103706075</v>
      </c>
      <c r="CG114" s="74">
        <f t="shared" si="228"/>
        <v>33289.532675024668</v>
      </c>
      <c r="CH114" s="74">
        <f t="shared" si="229"/>
        <v>34354.797720625458</v>
      </c>
      <c r="CI114" s="74">
        <f t="shared" si="230"/>
        <v>35454.151247685477</v>
      </c>
      <c r="CJ114" s="74">
        <f t="shared" si="231"/>
        <v>36588.684087611415</v>
      </c>
      <c r="CK114" s="74">
        <f t="shared" si="232"/>
        <v>37759.521978414981</v>
      </c>
      <c r="CL114" s="74">
        <f t="shared" si="233"/>
        <v>38967.826681724262</v>
      </c>
      <c r="CM114" s="74">
        <f t="shared" si="234"/>
        <v>40214.79713553944</v>
      </c>
      <c r="CN114" s="74">
        <f t="shared" si="235"/>
        <v>41501.670643876707</v>
      </c>
      <c r="CO114" s="74">
        <f t="shared" si="236"/>
        <v>42829.72410448076</v>
      </c>
      <c r="CP114" s="74">
        <f t="shared" si="237"/>
        <v>44200.275275824148</v>
      </c>
      <c r="CQ114" s="74">
        <f t="shared" si="238"/>
        <v>45614.684084650522</v>
      </c>
      <c r="CR114" s="74">
        <f t="shared" si="239"/>
        <v>47074.353975359343</v>
      </c>
      <c r="CS114" s="74">
        <f t="shared" si="240"/>
        <v>48580.733302570843</v>
      </c>
      <c r="CT114" s="74">
        <f t="shared" si="241"/>
        <v>50135.316768253113</v>
      </c>
      <c r="CU114" s="74">
        <f t="shared" si="242"/>
        <v>51739.646904837216</v>
      </c>
      <c r="CV114" s="74">
        <f t="shared" si="243"/>
        <v>53395.315605792006</v>
      </c>
      <c r="CW114" s="74">
        <f t="shared" si="244"/>
        <v>55103.965705177354</v>
      </c>
      <c r="CX114" s="74">
        <f t="shared" si="245"/>
        <v>56867.292607743031</v>
      </c>
      <c r="CY114" s="74">
        <f t="shared" si="246"/>
        <v>58687.045971190812</v>
      </c>
      <c r="CZ114" s="74">
        <f t="shared" si="247"/>
        <v>60565.031442268919</v>
      </c>
      <c r="DA114" s="74">
        <f t="shared" si="248"/>
        <v>62503.112448421525</v>
      </c>
      <c r="DB114" s="74">
        <f t="shared" si="249"/>
        <v>64503.212046771019</v>
      </c>
      <c r="DC114" s="74">
        <f t="shared" si="250"/>
        <v>66567.314832267701</v>
      </c>
      <c r="DD114" s="74">
        <f t="shared" si="251"/>
        <v>68697.468906900263</v>
      </c>
      <c r="DE114" s="74">
        <f t="shared" si="252"/>
        <v>70895.78791192107</v>
      </c>
      <c r="DF114" s="74">
        <f t="shared" si="253"/>
        <v>73164.453125102547</v>
      </c>
      <c r="DG114" s="74">
        <f t="shared" si="254"/>
        <v>75505.715625105833</v>
      </c>
      <c r="DH114" s="74">
        <f t="shared" si="255"/>
        <v>77921.898525109224</v>
      </c>
      <c r="DI114" s="74">
        <f t="shared" si="256"/>
        <v>80415.399277912715</v>
      </c>
      <c r="DJ114" s="74">
        <f t="shared" si="257"/>
        <v>82988.692054805928</v>
      </c>
    </row>
    <row r="115" spans="2:114" x14ac:dyDescent="0.2">
      <c r="B115" s="236" t="str">
        <f t="shared" si="258"/>
        <v>Automotive</v>
      </c>
      <c r="C115" s="65" t="s">
        <v>2</v>
      </c>
      <c r="D115" s="74">
        <f t="shared" ref="D115:AF115" si="263">D$82*D91</f>
        <v>1029.8500285784828</v>
      </c>
      <c r="E115" s="74">
        <f t="shared" si="263"/>
        <v>1042.7414719715844</v>
      </c>
      <c r="F115" s="74">
        <f t="shared" si="263"/>
        <v>1058.7390394676181</v>
      </c>
      <c r="G115" s="74">
        <f t="shared" si="263"/>
        <v>1077.8681364381141</v>
      </c>
      <c r="H115" s="74">
        <f t="shared" si="263"/>
        <v>1094.2191902551142</v>
      </c>
      <c r="I115" s="74">
        <f t="shared" si="263"/>
        <v>1171.2012261832579</v>
      </c>
      <c r="J115" s="74">
        <f t="shared" si="263"/>
        <v>1242.706995133163</v>
      </c>
      <c r="K115" s="74">
        <f t="shared" si="263"/>
        <v>1367.5608051619467</v>
      </c>
      <c r="L115" s="74">
        <f t="shared" si="263"/>
        <v>1393.8647598753676</v>
      </c>
      <c r="M115" s="74">
        <f t="shared" si="263"/>
        <v>1535.2514483196303</v>
      </c>
      <c r="N115" s="74">
        <f t="shared" si="263"/>
        <v>1565.90340078143</v>
      </c>
      <c r="O115" s="74">
        <f t="shared" si="263"/>
        <v>1689.046163014008</v>
      </c>
      <c r="P115" s="74">
        <f t="shared" si="263"/>
        <v>1845.1955592352533</v>
      </c>
      <c r="Q115" s="74">
        <f t="shared" si="263"/>
        <v>1770.135223752146</v>
      </c>
      <c r="R115" s="74">
        <f t="shared" si="263"/>
        <v>1895.8868139069027</v>
      </c>
      <c r="S115" s="74">
        <f t="shared" si="263"/>
        <v>1898.0849369517412</v>
      </c>
      <c r="T115" s="74">
        <f t="shared" si="263"/>
        <v>2046.545075785715</v>
      </c>
      <c r="U115" s="74">
        <f t="shared" si="263"/>
        <v>2152.5671731120356</v>
      </c>
      <c r="V115" s="74">
        <f t="shared" si="263"/>
        <v>2249.1268892807357</v>
      </c>
      <c r="W115" s="74">
        <f t="shared" si="263"/>
        <v>2350.1965696344337</v>
      </c>
      <c r="X115" s="74">
        <f t="shared" si="263"/>
        <v>2532.4826207384044</v>
      </c>
      <c r="Y115" s="74">
        <f t="shared" si="263"/>
        <v>2586.440278691588</v>
      </c>
      <c r="Z115" s="74">
        <f t="shared" si="263"/>
        <v>2808.3870965764804</v>
      </c>
      <c r="AA115" s="74">
        <f t="shared" si="263"/>
        <v>2859.0111115099867</v>
      </c>
      <c r="AB115" s="74">
        <f t="shared" si="263"/>
        <v>2925.826923850997</v>
      </c>
      <c r="AC115" s="74">
        <f t="shared" si="263"/>
        <v>2696.5227506044384</v>
      </c>
      <c r="AD115" s="74">
        <f t="shared" si="263"/>
        <v>2748.4880737737781</v>
      </c>
      <c r="AE115" s="74">
        <f t="shared" si="263"/>
        <v>2859.2552221161623</v>
      </c>
      <c r="AF115" s="74">
        <f t="shared" si="263"/>
        <v>2862.6878244405111</v>
      </c>
      <c r="AG115" s="74">
        <f t="shared" ref="AG115" si="264">AG$82*AG91</f>
        <v>2875.9472843445046</v>
      </c>
      <c r="AH115" s="74">
        <f t="shared" si="261"/>
        <v>2967.9775974435288</v>
      </c>
      <c r="AI115" s="74">
        <f t="shared" ref="AI115:BL115" si="265">AH115*(1+AI$86)</f>
        <v>3062.9528805617219</v>
      </c>
      <c r="AJ115" s="74">
        <f t="shared" si="265"/>
        <v>3160.9673727396971</v>
      </c>
      <c r="AK115" s="74">
        <f t="shared" si="265"/>
        <v>3262.1183286673677</v>
      </c>
      <c r="AL115" s="74">
        <f t="shared" si="265"/>
        <v>3366.5061151847235</v>
      </c>
      <c r="AM115" s="74">
        <f t="shared" si="265"/>
        <v>3474.2343108706345</v>
      </c>
      <c r="AN115" s="74">
        <f t="shared" si="265"/>
        <v>3585.4098088184951</v>
      </c>
      <c r="AO115" s="74">
        <f t="shared" si="265"/>
        <v>3700.142922700687</v>
      </c>
      <c r="AP115" s="74">
        <f t="shared" si="265"/>
        <v>3818.5474962271091</v>
      </c>
      <c r="AQ115" s="74">
        <f t="shared" si="265"/>
        <v>3940.7410161063767</v>
      </c>
      <c r="AR115" s="74">
        <f t="shared" si="265"/>
        <v>4066.8447286217811</v>
      </c>
      <c r="AS115" s="74">
        <f t="shared" si="265"/>
        <v>4196.9837599376779</v>
      </c>
      <c r="AT115" s="74">
        <f t="shared" si="265"/>
        <v>4331.2872402556841</v>
      </c>
      <c r="AU115" s="74">
        <f t="shared" si="265"/>
        <v>4469.8884319438657</v>
      </c>
      <c r="AV115" s="74">
        <f t="shared" si="265"/>
        <v>4612.9248617660696</v>
      </c>
      <c r="AW115" s="74">
        <f t="shared" si="265"/>
        <v>4760.5384573425836</v>
      </c>
      <c r="AX115" s="74">
        <f t="shared" si="265"/>
        <v>4912.8756879775465</v>
      </c>
      <c r="AY115" s="74">
        <f t="shared" si="265"/>
        <v>5070.0877099928284</v>
      </c>
      <c r="AZ115" s="74">
        <f t="shared" si="265"/>
        <v>5232.3305167125991</v>
      </c>
      <c r="BA115" s="74">
        <f t="shared" si="265"/>
        <v>5399.7650932474025</v>
      </c>
      <c r="BB115" s="74">
        <f t="shared" si="265"/>
        <v>5572.5575762313192</v>
      </c>
      <c r="BC115" s="74">
        <f t="shared" si="265"/>
        <v>5750.8794186707219</v>
      </c>
      <c r="BD115" s="74">
        <f t="shared" si="265"/>
        <v>5934.9075600681854</v>
      </c>
      <c r="BE115" s="74">
        <f t="shared" si="265"/>
        <v>6124.8246019903672</v>
      </c>
      <c r="BF115" s="74">
        <f t="shared" si="265"/>
        <v>6320.8189892540595</v>
      </c>
      <c r="BG115" s="74">
        <f t="shared" si="265"/>
        <v>6523.0851969101896</v>
      </c>
      <c r="BH115" s="74">
        <f t="shared" si="265"/>
        <v>6731.8239232113156</v>
      </c>
      <c r="BI115" s="74">
        <f t="shared" si="265"/>
        <v>6947.2422887540779</v>
      </c>
      <c r="BJ115" s="74">
        <f t="shared" si="265"/>
        <v>7169.554041994209</v>
      </c>
      <c r="BK115" s="74">
        <f t="shared" si="265"/>
        <v>7398.979771338024</v>
      </c>
      <c r="BL115" s="74">
        <f t="shared" si="265"/>
        <v>7635.7471240208406</v>
      </c>
      <c r="BM115" s="74">
        <f t="shared" si="208"/>
        <v>7880.0910319895074</v>
      </c>
      <c r="BN115" s="74">
        <f t="shared" si="209"/>
        <v>8132.2539450131717</v>
      </c>
      <c r="BO115" s="74">
        <f t="shared" si="210"/>
        <v>8392.4860712535938</v>
      </c>
      <c r="BP115" s="74">
        <f t="shared" si="211"/>
        <v>8661.0456255337085</v>
      </c>
      <c r="BQ115" s="74">
        <f t="shared" si="212"/>
        <v>8938.1990855507865</v>
      </c>
      <c r="BR115" s="74">
        <f t="shared" si="213"/>
        <v>9224.2214562884128</v>
      </c>
      <c r="BS115" s="74">
        <f t="shared" si="214"/>
        <v>9519.3965428896427</v>
      </c>
      <c r="BT115" s="74">
        <f t="shared" si="215"/>
        <v>9824.0172322621111</v>
      </c>
      <c r="BU115" s="74">
        <f t="shared" si="216"/>
        <v>10138.385783694499</v>
      </c>
      <c r="BV115" s="74">
        <f t="shared" si="217"/>
        <v>10462.814128772723</v>
      </c>
      <c r="BW115" s="74">
        <f t="shared" si="218"/>
        <v>10797.62418089345</v>
      </c>
      <c r="BX115" s="74">
        <f t="shared" si="219"/>
        <v>11143.148154682041</v>
      </c>
      <c r="BY115" s="74">
        <f t="shared" si="220"/>
        <v>11499.728895631866</v>
      </c>
      <c r="BZ115" s="74">
        <f t="shared" si="221"/>
        <v>11867.720220292087</v>
      </c>
      <c r="CA115" s="74">
        <f t="shared" si="222"/>
        <v>12247.487267341434</v>
      </c>
      <c r="CB115" s="74">
        <f t="shared" si="223"/>
        <v>12639.40685989636</v>
      </c>
      <c r="CC115" s="74">
        <f t="shared" si="224"/>
        <v>13043.867879413045</v>
      </c>
      <c r="CD115" s="74">
        <f t="shared" si="225"/>
        <v>13461.271651554262</v>
      </c>
      <c r="CE115" s="74">
        <f t="shared" si="226"/>
        <v>13892.032344403999</v>
      </c>
      <c r="CF115" s="74">
        <f t="shared" si="227"/>
        <v>14336.577379424927</v>
      </c>
      <c r="CG115" s="74">
        <f t="shared" si="228"/>
        <v>14795.347855566526</v>
      </c>
      <c r="CH115" s="74">
        <f t="shared" si="229"/>
        <v>15268.798986944656</v>
      </c>
      <c r="CI115" s="74">
        <f t="shared" si="230"/>
        <v>15757.400554526885</v>
      </c>
      <c r="CJ115" s="74">
        <f t="shared" si="231"/>
        <v>16261.637372271745</v>
      </c>
      <c r="CK115" s="74">
        <f t="shared" si="232"/>
        <v>16782.009768184442</v>
      </c>
      <c r="CL115" s="74">
        <f t="shared" si="233"/>
        <v>17319.034080766345</v>
      </c>
      <c r="CM115" s="74">
        <f t="shared" si="234"/>
        <v>17873.24317135087</v>
      </c>
      <c r="CN115" s="74">
        <f t="shared" si="235"/>
        <v>18445.186952834098</v>
      </c>
      <c r="CO115" s="74">
        <f t="shared" si="236"/>
        <v>19035.432935324789</v>
      </c>
      <c r="CP115" s="74">
        <f t="shared" si="237"/>
        <v>19644.566789255183</v>
      </c>
      <c r="CQ115" s="74">
        <f t="shared" si="238"/>
        <v>20273.19292651135</v>
      </c>
      <c r="CR115" s="74">
        <f t="shared" si="239"/>
        <v>20921.935100159713</v>
      </c>
      <c r="CS115" s="74">
        <f t="shared" si="240"/>
        <v>21591.437023364826</v>
      </c>
      <c r="CT115" s="74">
        <f t="shared" si="241"/>
        <v>22282.363008112501</v>
      </c>
      <c r="CU115" s="74">
        <f t="shared" si="242"/>
        <v>22995.398624372101</v>
      </c>
      <c r="CV115" s="74">
        <f t="shared" si="243"/>
        <v>23731.251380352009</v>
      </c>
      <c r="CW115" s="74">
        <f t="shared" si="244"/>
        <v>24490.651424523272</v>
      </c>
      <c r="CX115" s="74">
        <f t="shared" si="245"/>
        <v>25274.352270108018</v>
      </c>
      <c r="CY115" s="74">
        <f t="shared" si="246"/>
        <v>26083.131542751475</v>
      </c>
      <c r="CZ115" s="74">
        <f t="shared" si="247"/>
        <v>26917.791752119523</v>
      </c>
      <c r="DA115" s="74">
        <f t="shared" si="248"/>
        <v>27779.161088187349</v>
      </c>
      <c r="DB115" s="74">
        <f t="shared" si="249"/>
        <v>28668.094243009346</v>
      </c>
      <c r="DC115" s="74">
        <f t="shared" si="250"/>
        <v>29585.473258785645</v>
      </c>
      <c r="DD115" s="74">
        <f t="shared" si="251"/>
        <v>30532.208403066787</v>
      </c>
      <c r="DE115" s="74">
        <f t="shared" si="252"/>
        <v>31509.239071964923</v>
      </c>
      <c r="DF115" s="74">
        <f t="shared" si="253"/>
        <v>32517.534722267803</v>
      </c>
      <c r="DG115" s="74">
        <f t="shared" si="254"/>
        <v>33558.095833380372</v>
      </c>
      <c r="DH115" s="74">
        <f t="shared" si="255"/>
        <v>34631.954900048542</v>
      </c>
      <c r="DI115" s="74">
        <f t="shared" si="256"/>
        <v>35740.177456850099</v>
      </c>
      <c r="DJ115" s="74">
        <f t="shared" si="257"/>
        <v>36883.863135469306</v>
      </c>
    </row>
    <row r="116" spans="2:114" x14ac:dyDescent="0.2">
      <c r="B116" s="236" t="str">
        <f t="shared" si="258"/>
        <v>Other Transport eq.</v>
      </c>
      <c r="C116" s="65" t="s">
        <v>2</v>
      </c>
      <c r="D116" s="74">
        <f t="shared" ref="D116:AF116" si="266">D$82*D92</f>
        <v>901.11877500617254</v>
      </c>
      <c r="E116" s="74">
        <f t="shared" si="266"/>
        <v>912.39878797513643</v>
      </c>
      <c r="F116" s="74">
        <f t="shared" si="266"/>
        <v>926.39665953416591</v>
      </c>
      <c r="G116" s="74">
        <f t="shared" si="266"/>
        <v>943.13461938335001</v>
      </c>
      <c r="H116" s="74">
        <f t="shared" si="266"/>
        <v>957.44179147322495</v>
      </c>
      <c r="I116" s="74">
        <f t="shared" si="266"/>
        <v>1024.8010729103507</v>
      </c>
      <c r="J116" s="74">
        <f t="shared" si="266"/>
        <v>1087.3686207415176</v>
      </c>
      <c r="K116" s="74">
        <f t="shared" si="266"/>
        <v>1196.6157045167033</v>
      </c>
      <c r="L116" s="74">
        <f t="shared" si="266"/>
        <v>1219.6316648909467</v>
      </c>
      <c r="M116" s="74">
        <f t="shared" si="266"/>
        <v>1343.3450172796765</v>
      </c>
      <c r="N116" s="74">
        <f t="shared" si="266"/>
        <v>1370.1654756837513</v>
      </c>
      <c r="O116" s="74">
        <f t="shared" si="266"/>
        <v>1477.9153926372571</v>
      </c>
      <c r="P116" s="74">
        <f t="shared" si="266"/>
        <v>1614.5461143308469</v>
      </c>
      <c r="Q116" s="74">
        <f t="shared" si="266"/>
        <v>1548.8683207831277</v>
      </c>
      <c r="R116" s="74">
        <f t="shared" si="266"/>
        <v>1658.90096216854</v>
      </c>
      <c r="S116" s="74">
        <f t="shared" si="266"/>
        <v>1660.8243198327737</v>
      </c>
      <c r="T116" s="74">
        <f t="shared" si="266"/>
        <v>1790.7269413125009</v>
      </c>
      <c r="U116" s="74">
        <f t="shared" si="266"/>
        <v>1883.4962764730312</v>
      </c>
      <c r="V116" s="74">
        <f t="shared" si="266"/>
        <v>1967.9860281206438</v>
      </c>
      <c r="W116" s="74">
        <f t="shared" si="266"/>
        <v>2056.4219984301299</v>
      </c>
      <c r="X116" s="74">
        <f t="shared" si="266"/>
        <v>2215.922293146104</v>
      </c>
      <c r="Y116" s="74">
        <f t="shared" si="266"/>
        <v>2263.1352438551398</v>
      </c>
      <c r="Z116" s="74">
        <f t="shared" si="266"/>
        <v>2457.3387095044209</v>
      </c>
      <c r="AA116" s="74">
        <f t="shared" si="266"/>
        <v>2501.6347225712389</v>
      </c>
      <c r="AB116" s="74">
        <f t="shared" si="266"/>
        <v>2560.0985583696229</v>
      </c>
      <c r="AC116" s="74">
        <f t="shared" si="266"/>
        <v>2359.457406778884</v>
      </c>
      <c r="AD116" s="74">
        <f t="shared" si="266"/>
        <v>2404.927064552056</v>
      </c>
      <c r="AE116" s="74">
        <f t="shared" si="266"/>
        <v>2501.8483193516422</v>
      </c>
      <c r="AF116" s="74">
        <f t="shared" si="266"/>
        <v>2504.8518463854475</v>
      </c>
      <c r="AG116" s="74">
        <f t="shared" ref="AG116" si="267">AG$82*AG92</f>
        <v>2516.4538738014417</v>
      </c>
      <c r="AH116" s="74">
        <f t="shared" si="261"/>
        <v>2596.9803977630877</v>
      </c>
      <c r="AI116" s="74">
        <f t="shared" ref="AI116:BL116" si="268">AH116*(1+AI$86)</f>
        <v>2680.0837704915066</v>
      </c>
      <c r="AJ116" s="74">
        <f t="shared" si="268"/>
        <v>2765.8464511472348</v>
      </c>
      <c r="AK116" s="74">
        <f t="shared" si="268"/>
        <v>2854.3535375839465</v>
      </c>
      <c r="AL116" s="74">
        <f t="shared" si="268"/>
        <v>2945.6928507866328</v>
      </c>
      <c r="AM116" s="74">
        <f t="shared" si="268"/>
        <v>3039.9550220118053</v>
      </c>
      <c r="AN116" s="74">
        <f t="shared" si="268"/>
        <v>3137.2335827161833</v>
      </c>
      <c r="AO116" s="74">
        <f t="shared" si="268"/>
        <v>3237.6250573631014</v>
      </c>
      <c r="AP116" s="74">
        <f t="shared" si="268"/>
        <v>3341.2290591987207</v>
      </c>
      <c r="AQ116" s="74">
        <f t="shared" si="268"/>
        <v>3448.1483890930799</v>
      </c>
      <c r="AR116" s="74">
        <f t="shared" si="268"/>
        <v>3558.4891375440584</v>
      </c>
      <c r="AS116" s="74">
        <f t="shared" si="268"/>
        <v>3672.3607899454682</v>
      </c>
      <c r="AT116" s="74">
        <f t="shared" si="268"/>
        <v>3789.8763352237233</v>
      </c>
      <c r="AU116" s="74">
        <f t="shared" si="268"/>
        <v>3911.1523779508825</v>
      </c>
      <c r="AV116" s="74">
        <f t="shared" si="268"/>
        <v>4036.3092540453108</v>
      </c>
      <c r="AW116" s="74">
        <f t="shared" si="268"/>
        <v>4165.4711501747606</v>
      </c>
      <c r="AX116" s="74">
        <f t="shared" si="268"/>
        <v>4298.7662269803532</v>
      </c>
      <c r="AY116" s="74">
        <f t="shared" si="268"/>
        <v>4436.3267462437243</v>
      </c>
      <c r="AZ116" s="74">
        <f t="shared" si="268"/>
        <v>4578.2892021235239</v>
      </c>
      <c r="BA116" s="74">
        <f t="shared" si="268"/>
        <v>4724.7944565914768</v>
      </c>
      <c r="BB116" s="74">
        <f t="shared" si="268"/>
        <v>4875.9878792024037</v>
      </c>
      <c r="BC116" s="74">
        <f t="shared" si="268"/>
        <v>5032.0194913368805</v>
      </c>
      <c r="BD116" s="74">
        <f t="shared" si="268"/>
        <v>5193.0441150596607</v>
      </c>
      <c r="BE116" s="74">
        <f t="shared" si="268"/>
        <v>5359.2215267415704</v>
      </c>
      <c r="BF116" s="74">
        <f t="shared" si="268"/>
        <v>5530.7166155973009</v>
      </c>
      <c r="BG116" s="74">
        <f t="shared" si="268"/>
        <v>5707.6995472964145</v>
      </c>
      <c r="BH116" s="74">
        <f t="shared" si="268"/>
        <v>5890.3459328098998</v>
      </c>
      <c r="BI116" s="74">
        <f t="shared" si="268"/>
        <v>6078.8370026598168</v>
      </c>
      <c r="BJ116" s="74">
        <f t="shared" si="268"/>
        <v>6273.3597867449307</v>
      </c>
      <c r="BK116" s="74">
        <f t="shared" si="268"/>
        <v>6474.107299920769</v>
      </c>
      <c r="BL116" s="74">
        <f t="shared" si="268"/>
        <v>6681.2787335182338</v>
      </c>
      <c r="BM116" s="74">
        <f t="shared" si="208"/>
        <v>6895.0796529908175</v>
      </c>
      <c r="BN116" s="74">
        <f t="shared" si="209"/>
        <v>7115.7222018865241</v>
      </c>
      <c r="BO116" s="74">
        <f t="shared" si="210"/>
        <v>7343.4253123468934</v>
      </c>
      <c r="BP116" s="74">
        <f t="shared" si="211"/>
        <v>7578.4149223419945</v>
      </c>
      <c r="BQ116" s="74">
        <f t="shared" si="212"/>
        <v>7820.9241998569387</v>
      </c>
      <c r="BR116" s="74">
        <f t="shared" si="213"/>
        <v>8071.1937742523605</v>
      </c>
      <c r="BS116" s="74">
        <f t="shared" si="214"/>
        <v>8329.4719750284366</v>
      </c>
      <c r="BT116" s="74">
        <f t="shared" si="215"/>
        <v>8596.0150782293476</v>
      </c>
      <c r="BU116" s="74">
        <f t="shared" si="216"/>
        <v>8871.0875607326871</v>
      </c>
      <c r="BV116" s="74">
        <f t="shared" si="217"/>
        <v>9154.9623626761331</v>
      </c>
      <c r="BW116" s="74">
        <f t="shared" si="218"/>
        <v>9447.9211582817697</v>
      </c>
      <c r="BX116" s="74">
        <f t="shared" si="219"/>
        <v>9750.254635346786</v>
      </c>
      <c r="BY116" s="74">
        <f t="shared" si="220"/>
        <v>10062.262783677883</v>
      </c>
      <c r="BZ116" s="74">
        <f t="shared" si="221"/>
        <v>10384.255192755576</v>
      </c>
      <c r="CA116" s="74">
        <f t="shared" si="222"/>
        <v>10716.551358923754</v>
      </c>
      <c r="CB116" s="74">
        <f t="shared" si="223"/>
        <v>11059.481002409315</v>
      </c>
      <c r="CC116" s="74">
        <f t="shared" si="224"/>
        <v>11413.384394486413</v>
      </c>
      <c r="CD116" s="74">
        <f t="shared" si="225"/>
        <v>11778.612695109978</v>
      </c>
      <c r="CE116" s="74">
        <f t="shared" si="226"/>
        <v>12155.528301353497</v>
      </c>
      <c r="CF116" s="74">
        <f t="shared" si="227"/>
        <v>12544.50520699681</v>
      </c>
      <c r="CG116" s="74">
        <f t="shared" si="228"/>
        <v>12945.929373620707</v>
      </c>
      <c r="CH116" s="74">
        <f t="shared" si="229"/>
        <v>13360.199113576571</v>
      </c>
      <c r="CI116" s="74">
        <f t="shared" si="230"/>
        <v>13787.725485211022</v>
      </c>
      <c r="CJ116" s="74">
        <f t="shared" si="231"/>
        <v>14228.932700737774</v>
      </c>
      <c r="CK116" s="74">
        <f t="shared" si="232"/>
        <v>14684.258547161384</v>
      </c>
      <c r="CL116" s="74">
        <f t="shared" si="233"/>
        <v>15154.154820670548</v>
      </c>
      <c r="CM116" s="74">
        <f t="shared" si="234"/>
        <v>15639.087774932006</v>
      </c>
      <c r="CN116" s="74">
        <f t="shared" si="235"/>
        <v>16139.538583729831</v>
      </c>
      <c r="CO116" s="74">
        <f t="shared" si="236"/>
        <v>16656.003818409186</v>
      </c>
      <c r="CP116" s="74">
        <f t="shared" si="237"/>
        <v>17188.995940598281</v>
      </c>
      <c r="CQ116" s="74">
        <f t="shared" si="238"/>
        <v>17739.043810697425</v>
      </c>
      <c r="CR116" s="74">
        <f t="shared" si="239"/>
        <v>18306.693212639744</v>
      </c>
      <c r="CS116" s="74">
        <f t="shared" si="240"/>
        <v>18892.507395444216</v>
      </c>
      <c r="CT116" s="74">
        <f t="shared" si="241"/>
        <v>19497.067632098431</v>
      </c>
      <c r="CU116" s="74">
        <f t="shared" si="242"/>
        <v>20120.973796325583</v>
      </c>
      <c r="CV116" s="74">
        <f t="shared" si="243"/>
        <v>20764.844957808004</v>
      </c>
      <c r="CW116" s="74">
        <f t="shared" si="244"/>
        <v>21429.31999645786</v>
      </c>
      <c r="CX116" s="74">
        <f t="shared" si="245"/>
        <v>22115.058236344514</v>
      </c>
      <c r="CY116" s="74">
        <f t="shared" si="246"/>
        <v>22822.74009990754</v>
      </c>
      <c r="CZ116" s="74">
        <f t="shared" si="247"/>
        <v>23553.067783104583</v>
      </c>
      <c r="DA116" s="74">
        <f t="shared" si="248"/>
        <v>24306.765952163929</v>
      </c>
      <c r="DB116" s="74">
        <f t="shared" si="249"/>
        <v>25084.582462633174</v>
      </c>
      <c r="DC116" s="74">
        <f t="shared" si="250"/>
        <v>25887.289101437436</v>
      </c>
      <c r="DD116" s="74">
        <f t="shared" si="251"/>
        <v>26715.682352683434</v>
      </c>
      <c r="DE116" s="74">
        <f t="shared" si="252"/>
        <v>27570.584187969303</v>
      </c>
      <c r="DF116" s="74">
        <f t="shared" si="253"/>
        <v>28452.842881984321</v>
      </c>
      <c r="DG116" s="74">
        <f t="shared" si="254"/>
        <v>29363.33385420782</v>
      </c>
      <c r="DH116" s="74">
        <f t="shared" si="255"/>
        <v>30302.960537542473</v>
      </c>
      <c r="DI116" s="74">
        <f t="shared" si="256"/>
        <v>31272.655274743833</v>
      </c>
      <c r="DJ116" s="74">
        <f t="shared" si="257"/>
        <v>32273.380243535637</v>
      </c>
    </row>
    <row r="117" spans="2:114" x14ac:dyDescent="0.2">
      <c r="B117" s="236" t="str">
        <f t="shared" si="258"/>
        <v>Industrial Machinery</v>
      </c>
      <c r="C117" s="65" t="s">
        <v>2</v>
      </c>
      <c r="D117" s="74">
        <f t="shared" ref="D117:AF117" si="269">D$82*D93</f>
        <v>901.11877500617254</v>
      </c>
      <c r="E117" s="74">
        <f t="shared" si="269"/>
        <v>912.39878797513643</v>
      </c>
      <c r="F117" s="74">
        <f t="shared" si="269"/>
        <v>926.39665953416591</v>
      </c>
      <c r="G117" s="74">
        <f t="shared" si="269"/>
        <v>943.13461938335001</v>
      </c>
      <c r="H117" s="74">
        <f t="shared" si="269"/>
        <v>957.44179147322495</v>
      </c>
      <c r="I117" s="74">
        <f t="shared" si="269"/>
        <v>1024.8010729103507</v>
      </c>
      <c r="J117" s="74">
        <f t="shared" si="269"/>
        <v>1087.3686207415176</v>
      </c>
      <c r="K117" s="74">
        <f t="shared" si="269"/>
        <v>1196.6157045167033</v>
      </c>
      <c r="L117" s="74">
        <f t="shared" si="269"/>
        <v>1219.6316648909467</v>
      </c>
      <c r="M117" s="74">
        <f t="shared" si="269"/>
        <v>1343.3450172796765</v>
      </c>
      <c r="N117" s="74">
        <f t="shared" si="269"/>
        <v>1370.1654756837513</v>
      </c>
      <c r="O117" s="74">
        <f t="shared" si="269"/>
        <v>1477.9153926372571</v>
      </c>
      <c r="P117" s="74">
        <f t="shared" si="269"/>
        <v>1614.5461143308469</v>
      </c>
      <c r="Q117" s="74">
        <f t="shared" si="269"/>
        <v>1548.8683207831277</v>
      </c>
      <c r="R117" s="74">
        <f t="shared" si="269"/>
        <v>1658.90096216854</v>
      </c>
      <c r="S117" s="74">
        <f t="shared" si="269"/>
        <v>1660.8243198327737</v>
      </c>
      <c r="T117" s="74">
        <f t="shared" si="269"/>
        <v>1790.7269413125009</v>
      </c>
      <c r="U117" s="74">
        <f t="shared" si="269"/>
        <v>1883.4962764730312</v>
      </c>
      <c r="V117" s="74">
        <f t="shared" si="269"/>
        <v>1967.9860281206438</v>
      </c>
      <c r="W117" s="74">
        <f t="shared" si="269"/>
        <v>2056.4219984301299</v>
      </c>
      <c r="X117" s="74">
        <f t="shared" si="269"/>
        <v>2215.922293146104</v>
      </c>
      <c r="Y117" s="74">
        <f t="shared" si="269"/>
        <v>2263.1352438551398</v>
      </c>
      <c r="Z117" s="74">
        <f t="shared" si="269"/>
        <v>2457.3387095044209</v>
      </c>
      <c r="AA117" s="74">
        <f t="shared" si="269"/>
        <v>2501.6347225712389</v>
      </c>
      <c r="AB117" s="74">
        <f t="shared" si="269"/>
        <v>2560.0985583696229</v>
      </c>
      <c r="AC117" s="74">
        <f t="shared" si="269"/>
        <v>2359.457406778884</v>
      </c>
      <c r="AD117" s="74">
        <f t="shared" si="269"/>
        <v>2404.927064552056</v>
      </c>
      <c r="AE117" s="74">
        <f t="shared" si="269"/>
        <v>2501.8483193516422</v>
      </c>
      <c r="AF117" s="74">
        <f t="shared" si="269"/>
        <v>2504.8518463854475</v>
      </c>
      <c r="AG117" s="74">
        <f t="shared" ref="AG117" si="270">AG$82*AG93</f>
        <v>2516.4538738014417</v>
      </c>
      <c r="AH117" s="74">
        <f t="shared" si="261"/>
        <v>2596.9803977630877</v>
      </c>
      <c r="AI117" s="74">
        <f t="shared" ref="AI117:BL117" si="271">AH117*(1+AI$86)</f>
        <v>2680.0837704915066</v>
      </c>
      <c r="AJ117" s="74">
        <f t="shared" si="271"/>
        <v>2765.8464511472348</v>
      </c>
      <c r="AK117" s="74">
        <f t="shared" si="271"/>
        <v>2854.3535375839465</v>
      </c>
      <c r="AL117" s="74">
        <f t="shared" si="271"/>
        <v>2945.6928507866328</v>
      </c>
      <c r="AM117" s="74">
        <f t="shared" si="271"/>
        <v>3039.9550220118053</v>
      </c>
      <c r="AN117" s="74">
        <f t="shared" si="271"/>
        <v>3137.2335827161833</v>
      </c>
      <c r="AO117" s="74">
        <f t="shared" si="271"/>
        <v>3237.6250573631014</v>
      </c>
      <c r="AP117" s="74">
        <f t="shared" si="271"/>
        <v>3341.2290591987207</v>
      </c>
      <c r="AQ117" s="74">
        <f t="shared" si="271"/>
        <v>3448.1483890930799</v>
      </c>
      <c r="AR117" s="74">
        <f t="shared" si="271"/>
        <v>3558.4891375440584</v>
      </c>
      <c r="AS117" s="74">
        <f t="shared" si="271"/>
        <v>3672.3607899454682</v>
      </c>
      <c r="AT117" s="74">
        <f t="shared" si="271"/>
        <v>3789.8763352237233</v>
      </c>
      <c r="AU117" s="74">
        <f t="shared" si="271"/>
        <v>3911.1523779508825</v>
      </c>
      <c r="AV117" s="74">
        <f t="shared" si="271"/>
        <v>4036.3092540453108</v>
      </c>
      <c r="AW117" s="74">
        <f t="shared" si="271"/>
        <v>4165.4711501747606</v>
      </c>
      <c r="AX117" s="74">
        <f t="shared" si="271"/>
        <v>4298.7662269803532</v>
      </c>
      <c r="AY117" s="74">
        <f t="shared" si="271"/>
        <v>4436.3267462437243</v>
      </c>
      <c r="AZ117" s="74">
        <f t="shared" si="271"/>
        <v>4578.2892021235239</v>
      </c>
      <c r="BA117" s="74">
        <f t="shared" si="271"/>
        <v>4724.7944565914768</v>
      </c>
      <c r="BB117" s="74">
        <f t="shared" si="271"/>
        <v>4875.9878792024037</v>
      </c>
      <c r="BC117" s="74">
        <f t="shared" si="271"/>
        <v>5032.0194913368805</v>
      </c>
      <c r="BD117" s="74">
        <f t="shared" si="271"/>
        <v>5193.0441150596607</v>
      </c>
      <c r="BE117" s="74">
        <f t="shared" si="271"/>
        <v>5359.2215267415704</v>
      </c>
      <c r="BF117" s="74">
        <f t="shared" si="271"/>
        <v>5530.7166155973009</v>
      </c>
      <c r="BG117" s="74">
        <f t="shared" si="271"/>
        <v>5707.6995472964145</v>
      </c>
      <c r="BH117" s="74">
        <f t="shared" si="271"/>
        <v>5890.3459328098998</v>
      </c>
      <c r="BI117" s="74">
        <f t="shared" si="271"/>
        <v>6078.8370026598168</v>
      </c>
      <c r="BJ117" s="74">
        <f t="shared" si="271"/>
        <v>6273.3597867449307</v>
      </c>
      <c r="BK117" s="74">
        <f t="shared" si="271"/>
        <v>6474.107299920769</v>
      </c>
      <c r="BL117" s="74">
        <f t="shared" si="271"/>
        <v>6681.2787335182338</v>
      </c>
      <c r="BM117" s="74">
        <f t="shared" si="208"/>
        <v>6895.0796529908175</v>
      </c>
      <c r="BN117" s="74">
        <f t="shared" si="209"/>
        <v>7115.7222018865241</v>
      </c>
      <c r="BO117" s="74">
        <f t="shared" si="210"/>
        <v>7343.4253123468934</v>
      </c>
      <c r="BP117" s="74">
        <f t="shared" si="211"/>
        <v>7578.4149223419945</v>
      </c>
      <c r="BQ117" s="74">
        <f t="shared" si="212"/>
        <v>7820.9241998569387</v>
      </c>
      <c r="BR117" s="74">
        <f t="shared" si="213"/>
        <v>8071.1937742523605</v>
      </c>
      <c r="BS117" s="74">
        <f t="shared" si="214"/>
        <v>8329.4719750284366</v>
      </c>
      <c r="BT117" s="74">
        <f t="shared" si="215"/>
        <v>8596.0150782293476</v>
      </c>
      <c r="BU117" s="74">
        <f t="shared" si="216"/>
        <v>8871.0875607326871</v>
      </c>
      <c r="BV117" s="74">
        <f t="shared" si="217"/>
        <v>9154.9623626761331</v>
      </c>
      <c r="BW117" s="74">
        <f t="shared" si="218"/>
        <v>9447.9211582817697</v>
      </c>
      <c r="BX117" s="74">
        <f t="shared" si="219"/>
        <v>9750.254635346786</v>
      </c>
      <c r="BY117" s="74">
        <f t="shared" si="220"/>
        <v>10062.262783677883</v>
      </c>
      <c r="BZ117" s="74">
        <f t="shared" si="221"/>
        <v>10384.255192755576</v>
      </c>
      <c r="CA117" s="74">
        <f t="shared" si="222"/>
        <v>10716.551358923754</v>
      </c>
      <c r="CB117" s="74">
        <f t="shared" si="223"/>
        <v>11059.481002409315</v>
      </c>
      <c r="CC117" s="74">
        <f t="shared" si="224"/>
        <v>11413.384394486413</v>
      </c>
      <c r="CD117" s="74">
        <f t="shared" si="225"/>
        <v>11778.612695109978</v>
      </c>
      <c r="CE117" s="74">
        <f t="shared" si="226"/>
        <v>12155.528301353497</v>
      </c>
      <c r="CF117" s="74">
        <f t="shared" si="227"/>
        <v>12544.50520699681</v>
      </c>
      <c r="CG117" s="74">
        <f t="shared" si="228"/>
        <v>12945.929373620707</v>
      </c>
      <c r="CH117" s="74">
        <f t="shared" si="229"/>
        <v>13360.199113576571</v>
      </c>
      <c r="CI117" s="74">
        <f t="shared" si="230"/>
        <v>13787.725485211022</v>
      </c>
      <c r="CJ117" s="74">
        <f t="shared" si="231"/>
        <v>14228.932700737774</v>
      </c>
      <c r="CK117" s="74">
        <f t="shared" si="232"/>
        <v>14684.258547161384</v>
      </c>
      <c r="CL117" s="74">
        <f t="shared" si="233"/>
        <v>15154.154820670548</v>
      </c>
      <c r="CM117" s="74">
        <f t="shared" si="234"/>
        <v>15639.087774932006</v>
      </c>
      <c r="CN117" s="74">
        <f t="shared" si="235"/>
        <v>16139.538583729831</v>
      </c>
      <c r="CO117" s="74">
        <f t="shared" si="236"/>
        <v>16656.003818409186</v>
      </c>
      <c r="CP117" s="74">
        <f t="shared" si="237"/>
        <v>17188.995940598281</v>
      </c>
      <c r="CQ117" s="74">
        <f t="shared" si="238"/>
        <v>17739.043810697425</v>
      </c>
      <c r="CR117" s="74">
        <f t="shared" si="239"/>
        <v>18306.693212639744</v>
      </c>
      <c r="CS117" s="74">
        <f t="shared" si="240"/>
        <v>18892.507395444216</v>
      </c>
      <c r="CT117" s="74">
        <f t="shared" si="241"/>
        <v>19497.067632098431</v>
      </c>
      <c r="CU117" s="74">
        <f t="shared" si="242"/>
        <v>20120.973796325583</v>
      </c>
      <c r="CV117" s="74">
        <f t="shared" si="243"/>
        <v>20764.844957808004</v>
      </c>
      <c r="CW117" s="74">
        <f t="shared" si="244"/>
        <v>21429.31999645786</v>
      </c>
      <c r="CX117" s="74">
        <f t="shared" si="245"/>
        <v>22115.058236344514</v>
      </c>
      <c r="CY117" s="74">
        <f t="shared" si="246"/>
        <v>22822.74009990754</v>
      </c>
      <c r="CZ117" s="74">
        <f t="shared" si="247"/>
        <v>23553.067783104583</v>
      </c>
      <c r="DA117" s="74">
        <f t="shared" si="248"/>
        <v>24306.765952163929</v>
      </c>
      <c r="DB117" s="74">
        <f t="shared" si="249"/>
        <v>25084.582462633174</v>
      </c>
      <c r="DC117" s="74">
        <f t="shared" si="250"/>
        <v>25887.289101437436</v>
      </c>
      <c r="DD117" s="74">
        <f t="shared" si="251"/>
        <v>26715.682352683434</v>
      </c>
      <c r="DE117" s="74">
        <f t="shared" si="252"/>
        <v>27570.584187969303</v>
      </c>
      <c r="DF117" s="74">
        <f t="shared" si="253"/>
        <v>28452.842881984321</v>
      </c>
      <c r="DG117" s="74">
        <f t="shared" si="254"/>
        <v>29363.33385420782</v>
      </c>
      <c r="DH117" s="74">
        <f t="shared" si="255"/>
        <v>30302.960537542473</v>
      </c>
      <c r="DI117" s="74">
        <f t="shared" si="256"/>
        <v>31272.655274743833</v>
      </c>
      <c r="DJ117" s="74">
        <f t="shared" si="257"/>
        <v>32273.380243535637</v>
      </c>
    </row>
    <row r="118" spans="2:114" x14ac:dyDescent="0.2">
      <c r="B118" s="236" t="str">
        <f t="shared" si="258"/>
        <v>Batteries</v>
      </c>
      <c r="C118" s="65" t="s">
        <v>2</v>
      </c>
      <c r="D118" s="74">
        <f t="shared" ref="D118:AF118" si="272">D$82*D94</f>
        <v>901.11877500617254</v>
      </c>
      <c r="E118" s="74">
        <f t="shared" si="272"/>
        <v>912.39878797513643</v>
      </c>
      <c r="F118" s="74">
        <f t="shared" si="272"/>
        <v>926.39665953416591</v>
      </c>
      <c r="G118" s="74">
        <f t="shared" si="272"/>
        <v>943.13461938335001</v>
      </c>
      <c r="H118" s="74">
        <f t="shared" si="272"/>
        <v>957.44179147322495</v>
      </c>
      <c r="I118" s="74">
        <f t="shared" si="272"/>
        <v>1024.8010729103507</v>
      </c>
      <c r="J118" s="74">
        <f t="shared" si="272"/>
        <v>1087.3686207415176</v>
      </c>
      <c r="K118" s="74">
        <f t="shared" si="272"/>
        <v>1196.6157045167033</v>
      </c>
      <c r="L118" s="74">
        <f t="shared" si="272"/>
        <v>1219.6316648909467</v>
      </c>
      <c r="M118" s="74">
        <f t="shared" si="272"/>
        <v>1343.3450172796765</v>
      </c>
      <c r="N118" s="74">
        <f t="shared" si="272"/>
        <v>1370.1654756837513</v>
      </c>
      <c r="O118" s="74">
        <f t="shared" si="272"/>
        <v>1477.9153926372571</v>
      </c>
      <c r="P118" s="74">
        <f t="shared" si="272"/>
        <v>1614.5461143308469</v>
      </c>
      <c r="Q118" s="74">
        <f t="shared" si="272"/>
        <v>1548.8683207831277</v>
      </c>
      <c r="R118" s="74">
        <f t="shared" si="272"/>
        <v>1658.90096216854</v>
      </c>
      <c r="S118" s="74">
        <f t="shared" si="272"/>
        <v>1660.8243198327737</v>
      </c>
      <c r="T118" s="74">
        <f t="shared" si="272"/>
        <v>1790.7269413125009</v>
      </c>
      <c r="U118" s="74">
        <f t="shared" si="272"/>
        <v>1883.4962764730312</v>
      </c>
      <c r="V118" s="74">
        <f t="shared" si="272"/>
        <v>1967.9860281206438</v>
      </c>
      <c r="W118" s="74">
        <f t="shared" si="272"/>
        <v>2056.4219984301299</v>
      </c>
      <c r="X118" s="74">
        <f t="shared" si="272"/>
        <v>2215.922293146104</v>
      </c>
      <c r="Y118" s="74">
        <f t="shared" si="272"/>
        <v>2263.1352438551398</v>
      </c>
      <c r="Z118" s="74">
        <f t="shared" si="272"/>
        <v>2457.3387095044209</v>
      </c>
      <c r="AA118" s="74">
        <f t="shared" si="272"/>
        <v>2501.6347225712389</v>
      </c>
      <c r="AB118" s="74">
        <f t="shared" si="272"/>
        <v>2560.0985583696229</v>
      </c>
      <c r="AC118" s="74">
        <f t="shared" si="272"/>
        <v>2359.457406778884</v>
      </c>
      <c r="AD118" s="74">
        <f t="shared" si="272"/>
        <v>2404.927064552056</v>
      </c>
      <c r="AE118" s="74">
        <f t="shared" si="272"/>
        <v>2501.8483193516422</v>
      </c>
      <c r="AF118" s="74">
        <f t="shared" si="272"/>
        <v>2504.8518463854475</v>
      </c>
      <c r="AG118" s="74">
        <f t="shared" ref="AG118" si="273">AG$82*AG94</f>
        <v>2516.4538738014417</v>
      </c>
      <c r="AH118" s="74">
        <f t="shared" si="261"/>
        <v>2596.9803977630877</v>
      </c>
      <c r="AI118" s="74">
        <f t="shared" ref="AI118:BL118" si="274">AH118*(1+AI$86)</f>
        <v>2680.0837704915066</v>
      </c>
      <c r="AJ118" s="74">
        <f t="shared" si="274"/>
        <v>2765.8464511472348</v>
      </c>
      <c r="AK118" s="74">
        <f t="shared" si="274"/>
        <v>2854.3535375839465</v>
      </c>
      <c r="AL118" s="74">
        <f t="shared" si="274"/>
        <v>2945.6928507866328</v>
      </c>
      <c r="AM118" s="74">
        <f t="shared" si="274"/>
        <v>3039.9550220118053</v>
      </c>
      <c r="AN118" s="74">
        <f t="shared" si="274"/>
        <v>3137.2335827161833</v>
      </c>
      <c r="AO118" s="74">
        <f t="shared" si="274"/>
        <v>3237.6250573631014</v>
      </c>
      <c r="AP118" s="74">
        <f t="shared" si="274"/>
        <v>3341.2290591987207</v>
      </c>
      <c r="AQ118" s="74">
        <f t="shared" si="274"/>
        <v>3448.1483890930799</v>
      </c>
      <c r="AR118" s="74">
        <f t="shared" si="274"/>
        <v>3558.4891375440584</v>
      </c>
      <c r="AS118" s="74">
        <f t="shared" si="274"/>
        <v>3672.3607899454682</v>
      </c>
      <c r="AT118" s="74">
        <f t="shared" si="274"/>
        <v>3789.8763352237233</v>
      </c>
      <c r="AU118" s="74">
        <f t="shared" si="274"/>
        <v>3911.1523779508825</v>
      </c>
      <c r="AV118" s="74">
        <f t="shared" si="274"/>
        <v>4036.3092540453108</v>
      </c>
      <c r="AW118" s="74">
        <f t="shared" si="274"/>
        <v>4165.4711501747606</v>
      </c>
      <c r="AX118" s="74">
        <f t="shared" si="274"/>
        <v>4298.7662269803532</v>
      </c>
      <c r="AY118" s="74">
        <f t="shared" si="274"/>
        <v>4436.3267462437243</v>
      </c>
      <c r="AZ118" s="74">
        <f t="shared" si="274"/>
        <v>4578.2892021235239</v>
      </c>
      <c r="BA118" s="74">
        <f t="shared" si="274"/>
        <v>4724.7944565914768</v>
      </c>
      <c r="BB118" s="74">
        <f t="shared" si="274"/>
        <v>4875.9878792024037</v>
      </c>
      <c r="BC118" s="74">
        <f t="shared" si="274"/>
        <v>5032.0194913368805</v>
      </c>
      <c r="BD118" s="74">
        <f t="shared" si="274"/>
        <v>5193.0441150596607</v>
      </c>
      <c r="BE118" s="74">
        <f t="shared" si="274"/>
        <v>5359.2215267415704</v>
      </c>
      <c r="BF118" s="74">
        <f t="shared" si="274"/>
        <v>5530.7166155973009</v>
      </c>
      <c r="BG118" s="74">
        <f t="shared" si="274"/>
        <v>5707.6995472964145</v>
      </c>
      <c r="BH118" s="74">
        <f t="shared" si="274"/>
        <v>5890.3459328098998</v>
      </c>
      <c r="BI118" s="74">
        <f t="shared" si="274"/>
        <v>6078.8370026598168</v>
      </c>
      <c r="BJ118" s="74">
        <f t="shared" si="274"/>
        <v>6273.3597867449307</v>
      </c>
      <c r="BK118" s="74">
        <f t="shared" si="274"/>
        <v>6474.107299920769</v>
      </c>
      <c r="BL118" s="74">
        <f t="shared" si="274"/>
        <v>6681.2787335182338</v>
      </c>
      <c r="BM118" s="74">
        <f t="shared" si="208"/>
        <v>6895.0796529908175</v>
      </c>
      <c r="BN118" s="74">
        <f t="shared" si="209"/>
        <v>7115.7222018865241</v>
      </c>
      <c r="BO118" s="74">
        <f t="shared" si="210"/>
        <v>7343.4253123468934</v>
      </c>
      <c r="BP118" s="74">
        <f t="shared" si="211"/>
        <v>7578.4149223419945</v>
      </c>
      <c r="BQ118" s="74">
        <f t="shared" si="212"/>
        <v>7820.9241998569387</v>
      </c>
      <c r="BR118" s="74">
        <f t="shared" si="213"/>
        <v>8071.1937742523605</v>
      </c>
      <c r="BS118" s="74">
        <f t="shared" si="214"/>
        <v>8329.4719750284366</v>
      </c>
      <c r="BT118" s="74">
        <f t="shared" si="215"/>
        <v>8596.0150782293476</v>
      </c>
      <c r="BU118" s="74">
        <f t="shared" si="216"/>
        <v>8871.0875607326871</v>
      </c>
      <c r="BV118" s="74">
        <f t="shared" si="217"/>
        <v>9154.9623626761331</v>
      </c>
      <c r="BW118" s="74">
        <f t="shared" si="218"/>
        <v>9447.9211582817697</v>
      </c>
      <c r="BX118" s="74">
        <f t="shared" si="219"/>
        <v>9750.254635346786</v>
      </c>
      <c r="BY118" s="74">
        <f t="shared" si="220"/>
        <v>10062.262783677883</v>
      </c>
      <c r="BZ118" s="74">
        <f t="shared" si="221"/>
        <v>10384.255192755576</v>
      </c>
      <c r="CA118" s="74">
        <f t="shared" si="222"/>
        <v>10716.551358923754</v>
      </c>
      <c r="CB118" s="74">
        <f t="shared" si="223"/>
        <v>11059.481002409315</v>
      </c>
      <c r="CC118" s="74">
        <f t="shared" si="224"/>
        <v>11413.384394486413</v>
      </c>
      <c r="CD118" s="74">
        <f t="shared" si="225"/>
        <v>11778.612695109978</v>
      </c>
      <c r="CE118" s="74">
        <f t="shared" si="226"/>
        <v>12155.528301353497</v>
      </c>
      <c r="CF118" s="74">
        <f t="shared" si="227"/>
        <v>12544.50520699681</v>
      </c>
      <c r="CG118" s="74">
        <f t="shared" si="228"/>
        <v>12945.929373620707</v>
      </c>
      <c r="CH118" s="74">
        <f t="shared" si="229"/>
        <v>13360.199113576571</v>
      </c>
      <c r="CI118" s="74">
        <f t="shared" si="230"/>
        <v>13787.725485211022</v>
      </c>
      <c r="CJ118" s="74">
        <f t="shared" si="231"/>
        <v>14228.932700737774</v>
      </c>
      <c r="CK118" s="74">
        <f t="shared" si="232"/>
        <v>14684.258547161384</v>
      </c>
      <c r="CL118" s="74">
        <f t="shared" si="233"/>
        <v>15154.154820670548</v>
      </c>
      <c r="CM118" s="74">
        <f t="shared" si="234"/>
        <v>15639.087774932006</v>
      </c>
      <c r="CN118" s="74">
        <f t="shared" si="235"/>
        <v>16139.538583729831</v>
      </c>
      <c r="CO118" s="74">
        <f t="shared" si="236"/>
        <v>16656.003818409186</v>
      </c>
      <c r="CP118" s="74">
        <f t="shared" si="237"/>
        <v>17188.995940598281</v>
      </c>
      <c r="CQ118" s="74">
        <f t="shared" si="238"/>
        <v>17739.043810697425</v>
      </c>
      <c r="CR118" s="74">
        <f t="shared" si="239"/>
        <v>18306.693212639744</v>
      </c>
      <c r="CS118" s="74">
        <f t="shared" si="240"/>
        <v>18892.507395444216</v>
      </c>
      <c r="CT118" s="74">
        <f t="shared" si="241"/>
        <v>19497.067632098431</v>
      </c>
      <c r="CU118" s="74">
        <f t="shared" si="242"/>
        <v>20120.973796325583</v>
      </c>
      <c r="CV118" s="74">
        <f t="shared" si="243"/>
        <v>20764.844957808004</v>
      </c>
      <c r="CW118" s="74">
        <f t="shared" si="244"/>
        <v>21429.31999645786</v>
      </c>
      <c r="CX118" s="74">
        <f t="shared" si="245"/>
        <v>22115.058236344514</v>
      </c>
      <c r="CY118" s="74">
        <f t="shared" si="246"/>
        <v>22822.74009990754</v>
      </c>
      <c r="CZ118" s="74">
        <f t="shared" si="247"/>
        <v>23553.067783104583</v>
      </c>
      <c r="DA118" s="74">
        <f t="shared" si="248"/>
        <v>24306.765952163929</v>
      </c>
      <c r="DB118" s="74">
        <f t="shared" si="249"/>
        <v>25084.582462633174</v>
      </c>
      <c r="DC118" s="74">
        <f t="shared" si="250"/>
        <v>25887.289101437436</v>
      </c>
      <c r="DD118" s="74">
        <f t="shared" si="251"/>
        <v>26715.682352683434</v>
      </c>
      <c r="DE118" s="74">
        <f t="shared" si="252"/>
        <v>27570.584187969303</v>
      </c>
      <c r="DF118" s="74">
        <f t="shared" si="253"/>
        <v>28452.842881984321</v>
      </c>
      <c r="DG118" s="74">
        <f t="shared" si="254"/>
        <v>29363.33385420782</v>
      </c>
      <c r="DH118" s="74">
        <f t="shared" si="255"/>
        <v>30302.960537542473</v>
      </c>
      <c r="DI118" s="74">
        <f t="shared" si="256"/>
        <v>31272.655274743833</v>
      </c>
      <c r="DJ118" s="74">
        <f t="shared" si="257"/>
        <v>32273.380243535637</v>
      </c>
    </row>
    <row r="119" spans="2:114" x14ac:dyDescent="0.2">
      <c r="B119" s="236" t="str">
        <f t="shared" si="258"/>
        <v>Glass</v>
      </c>
      <c r="C119" s="65" t="s">
        <v>2</v>
      </c>
      <c r="D119" s="74">
        <f t="shared" ref="D119:AF119" si="275">D$82*D95</f>
        <v>772.38752143386205</v>
      </c>
      <c r="E119" s="74">
        <f t="shared" si="275"/>
        <v>782.05610397868827</v>
      </c>
      <c r="F119" s="74">
        <f t="shared" si="275"/>
        <v>794.05427960071358</v>
      </c>
      <c r="G119" s="74">
        <f t="shared" si="275"/>
        <v>808.40110232858558</v>
      </c>
      <c r="H119" s="74">
        <f t="shared" si="275"/>
        <v>820.66439269133548</v>
      </c>
      <c r="I119" s="74">
        <f t="shared" si="275"/>
        <v>878.40091963744328</v>
      </c>
      <c r="J119" s="74">
        <f t="shared" si="275"/>
        <v>932.03024634987207</v>
      </c>
      <c r="K119" s="74">
        <f t="shared" si="275"/>
        <v>1025.6706038714599</v>
      </c>
      <c r="L119" s="74">
        <f t="shared" si="275"/>
        <v>1045.3985699065256</v>
      </c>
      <c r="M119" s="74">
        <f t="shared" si="275"/>
        <v>1151.4385862397228</v>
      </c>
      <c r="N119" s="74">
        <f t="shared" si="275"/>
        <v>1174.4275505860724</v>
      </c>
      <c r="O119" s="74">
        <f t="shared" si="275"/>
        <v>1266.7846222605058</v>
      </c>
      <c r="P119" s="74">
        <f t="shared" si="275"/>
        <v>1383.89666942644</v>
      </c>
      <c r="Q119" s="74">
        <f t="shared" si="275"/>
        <v>1327.6014178141093</v>
      </c>
      <c r="R119" s="74">
        <f t="shared" si="275"/>
        <v>1421.915110430177</v>
      </c>
      <c r="S119" s="74">
        <f t="shared" si="275"/>
        <v>1423.5637027138057</v>
      </c>
      <c r="T119" s="74">
        <f t="shared" si="275"/>
        <v>1534.9088068392862</v>
      </c>
      <c r="U119" s="74">
        <f t="shared" si="275"/>
        <v>1614.4253798340264</v>
      </c>
      <c r="V119" s="74">
        <f t="shared" si="275"/>
        <v>1686.8451669605518</v>
      </c>
      <c r="W119" s="74">
        <f t="shared" si="275"/>
        <v>1762.6474272258254</v>
      </c>
      <c r="X119" s="74">
        <f t="shared" si="275"/>
        <v>1899.3619655538032</v>
      </c>
      <c r="Y119" s="74">
        <f t="shared" si="275"/>
        <v>1939.830209018691</v>
      </c>
      <c r="Z119" s="74">
        <f t="shared" si="275"/>
        <v>2106.2903224323604</v>
      </c>
      <c r="AA119" s="74">
        <f t="shared" si="275"/>
        <v>2144.2583336324901</v>
      </c>
      <c r="AB119" s="74">
        <f t="shared" si="275"/>
        <v>2194.3701928882479</v>
      </c>
      <c r="AC119" s="74">
        <f t="shared" si="275"/>
        <v>2022.3920629533288</v>
      </c>
      <c r="AD119" s="74">
        <f t="shared" si="275"/>
        <v>2061.3660553303334</v>
      </c>
      <c r="AE119" s="74">
        <f t="shared" si="275"/>
        <v>2144.4414165871217</v>
      </c>
      <c r="AF119" s="74">
        <f t="shared" si="275"/>
        <v>2147.0158683303835</v>
      </c>
      <c r="AG119" s="74">
        <f t="shared" ref="AG119" si="276">AG$82*AG95</f>
        <v>2156.9604632583782</v>
      </c>
      <c r="AH119" s="74">
        <f t="shared" si="261"/>
        <v>2225.9831980826466</v>
      </c>
      <c r="AI119" s="74">
        <f t="shared" ref="AI119:BL119" si="277">AH119*(1+AI$86)</f>
        <v>2297.2146604212912</v>
      </c>
      <c r="AJ119" s="74">
        <f t="shared" si="277"/>
        <v>2370.7255295547725</v>
      </c>
      <c r="AK119" s="74">
        <f t="shared" si="277"/>
        <v>2446.5887465005253</v>
      </c>
      <c r="AL119" s="74">
        <f t="shared" si="277"/>
        <v>2524.8795863885421</v>
      </c>
      <c r="AM119" s="74">
        <f t="shared" si="277"/>
        <v>2605.6757331529757</v>
      </c>
      <c r="AN119" s="74">
        <f t="shared" si="277"/>
        <v>2689.057356613871</v>
      </c>
      <c r="AO119" s="74">
        <f t="shared" si="277"/>
        <v>2775.1071920255149</v>
      </c>
      <c r="AP119" s="74">
        <f t="shared" si="277"/>
        <v>2863.9106221703314</v>
      </c>
      <c r="AQ119" s="74">
        <f t="shared" si="277"/>
        <v>2955.5557620797822</v>
      </c>
      <c r="AR119" s="74">
        <f t="shared" si="277"/>
        <v>3050.1335464663352</v>
      </c>
      <c r="AS119" s="74">
        <f t="shared" si="277"/>
        <v>3147.7378199532582</v>
      </c>
      <c r="AT119" s="74">
        <f t="shared" si="277"/>
        <v>3248.4654301917626</v>
      </c>
      <c r="AU119" s="74">
        <f t="shared" si="277"/>
        <v>3352.4163239578993</v>
      </c>
      <c r="AV119" s="74">
        <f t="shared" si="277"/>
        <v>3459.693646324552</v>
      </c>
      <c r="AW119" s="74">
        <f t="shared" si="277"/>
        <v>3570.4038430069377</v>
      </c>
      <c r="AX119" s="74">
        <f t="shared" si="277"/>
        <v>3684.6567659831599</v>
      </c>
      <c r="AY119" s="74">
        <f t="shared" si="277"/>
        <v>3802.5657824946211</v>
      </c>
      <c r="AZ119" s="74">
        <f t="shared" si="277"/>
        <v>3924.2478875344491</v>
      </c>
      <c r="BA119" s="74">
        <f t="shared" si="277"/>
        <v>4049.8238199355515</v>
      </c>
      <c r="BB119" s="74">
        <f t="shared" si="277"/>
        <v>4179.4181821734892</v>
      </c>
      <c r="BC119" s="74">
        <f t="shared" si="277"/>
        <v>4313.1595640030409</v>
      </c>
      <c r="BD119" s="74">
        <f t="shared" si="277"/>
        <v>4451.1806700511388</v>
      </c>
      <c r="BE119" s="74">
        <f t="shared" si="277"/>
        <v>4593.6184514927754</v>
      </c>
      <c r="BF119" s="74">
        <f t="shared" si="277"/>
        <v>4740.6142419405442</v>
      </c>
      <c r="BG119" s="74">
        <f t="shared" si="277"/>
        <v>4892.3138976826422</v>
      </c>
      <c r="BH119" s="74">
        <f t="shared" si="277"/>
        <v>5048.8679424084867</v>
      </c>
      <c r="BI119" s="74">
        <f t="shared" si="277"/>
        <v>5210.4317165655584</v>
      </c>
      <c r="BJ119" s="74">
        <f t="shared" si="277"/>
        <v>5377.1655314956561</v>
      </c>
      <c r="BK119" s="74">
        <f t="shared" si="277"/>
        <v>5549.2348285035168</v>
      </c>
      <c r="BL119" s="74">
        <f t="shared" si="277"/>
        <v>5726.8103430156298</v>
      </c>
      <c r="BM119" s="74">
        <f t="shared" si="208"/>
        <v>5910.0682739921303</v>
      </c>
      <c r="BN119" s="74">
        <f t="shared" si="209"/>
        <v>6099.1904587598783</v>
      </c>
      <c r="BO119" s="74">
        <f t="shared" si="210"/>
        <v>6294.3645534401949</v>
      </c>
      <c r="BP119" s="74">
        <f t="shared" si="211"/>
        <v>6495.7842191502814</v>
      </c>
      <c r="BQ119" s="74">
        <f t="shared" si="212"/>
        <v>6703.6493141630908</v>
      </c>
      <c r="BR119" s="74">
        <f t="shared" si="213"/>
        <v>6918.1660922163101</v>
      </c>
      <c r="BS119" s="74">
        <f t="shared" si="214"/>
        <v>7139.5474071672324</v>
      </c>
      <c r="BT119" s="74">
        <f t="shared" si="215"/>
        <v>7368.0129241965842</v>
      </c>
      <c r="BU119" s="74">
        <f t="shared" si="216"/>
        <v>7603.7893377708751</v>
      </c>
      <c r="BV119" s="74">
        <f t="shared" si="217"/>
        <v>7847.1105965795432</v>
      </c>
      <c r="BW119" s="74">
        <f t="shared" si="218"/>
        <v>8098.2181356700885</v>
      </c>
      <c r="BX119" s="74">
        <f t="shared" si="219"/>
        <v>8357.3611160115324</v>
      </c>
      <c r="BY119" s="74">
        <f t="shared" si="220"/>
        <v>8624.7966717239015</v>
      </c>
      <c r="BZ119" s="74">
        <f t="shared" si="221"/>
        <v>8900.7901652190667</v>
      </c>
      <c r="CA119" s="74">
        <f t="shared" si="222"/>
        <v>9185.6154505060767</v>
      </c>
      <c r="CB119" s="74">
        <f t="shared" si="223"/>
        <v>9479.5551449222712</v>
      </c>
      <c r="CC119" s="74">
        <f t="shared" si="224"/>
        <v>9782.9009095597848</v>
      </c>
      <c r="CD119" s="74">
        <f t="shared" si="225"/>
        <v>10095.953738665698</v>
      </c>
      <c r="CE119" s="74">
        <f t="shared" si="226"/>
        <v>10419.024258302999</v>
      </c>
      <c r="CF119" s="74">
        <f t="shared" si="227"/>
        <v>10752.433034568696</v>
      </c>
      <c r="CG119" s="74">
        <f t="shared" si="228"/>
        <v>11096.510891674894</v>
      </c>
      <c r="CH119" s="74">
        <f t="shared" si="229"/>
        <v>11451.59924020849</v>
      </c>
      <c r="CI119" s="74">
        <f t="shared" si="230"/>
        <v>11818.050415895163</v>
      </c>
      <c r="CJ119" s="74">
        <f t="shared" si="231"/>
        <v>12196.228029203809</v>
      </c>
      <c r="CK119" s="74">
        <f t="shared" si="232"/>
        <v>12586.507326138331</v>
      </c>
      <c r="CL119" s="74">
        <f t="shared" si="233"/>
        <v>12989.275560574759</v>
      </c>
      <c r="CM119" s="74">
        <f t="shared" si="234"/>
        <v>13404.932378513151</v>
      </c>
      <c r="CN119" s="74">
        <f t="shared" si="235"/>
        <v>13833.890214625571</v>
      </c>
      <c r="CO119" s="74">
        <f t="shared" si="236"/>
        <v>14276.57470149359</v>
      </c>
      <c r="CP119" s="74">
        <f t="shared" si="237"/>
        <v>14733.425091941384</v>
      </c>
      <c r="CQ119" s="74">
        <f t="shared" si="238"/>
        <v>15204.894694883509</v>
      </c>
      <c r="CR119" s="74">
        <f t="shared" si="239"/>
        <v>15691.451325119782</v>
      </c>
      <c r="CS119" s="74">
        <f t="shared" si="240"/>
        <v>16193.577767523615</v>
      </c>
      <c r="CT119" s="74">
        <f t="shared" si="241"/>
        <v>16711.772256084372</v>
      </c>
      <c r="CU119" s="74">
        <f t="shared" si="242"/>
        <v>17246.548968279072</v>
      </c>
      <c r="CV119" s="74">
        <f t="shared" si="243"/>
        <v>17798.438535264002</v>
      </c>
      <c r="CW119" s="74">
        <f t="shared" si="244"/>
        <v>18367.988568392451</v>
      </c>
      <c r="CX119" s="74">
        <f t="shared" si="245"/>
        <v>18955.764202581009</v>
      </c>
      <c r="CY119" s="74">
        <f t="shared" si="246"/>
        <v>19562.348657063601</v>
      </c>
      <c r="CZ119" s="74">
        <f t="shared" si="247"/>
        <v>20188.343814089636</v>
      </c>
      <c r="DA119" s="74">
        <f t="shared" si="248"/>
        <v>20834.370816140505</v>
      </c>
      <c r="DB119" s="74">
        <f t="shared" si="249"/>
        <v>21501.070682257003</v>
      </c>
      <c r="DC119" s="74">
        <f t="shared" si="250"/>
        <v>22189.104944089228</v>
      </c>
      <c r="DD119" s="74">
        <f t="shared" si="251"/>
        <v>22899.156302300082</v>
      </c>
      <c r="DE119" s="74">
        <f t="shared" si="252"/>
        <v>23631.929303973684</v>
      </c>
      <c r="DF119" s="74">
        <f t="shared" si="253"/>
        <v>24388.151041700843</v>
      </c>
      <c r="DG119" s="74">
        <f t="shared" si="254"/>
        <v>25168.571875035272</v>
      </c>
      <c r="DH119" s="74">
        <f t="shared" si="255"/>
        <v>25973.966175036399</v>
      </c>
      <c r="DI119" s="74">
        <f t="shared" si="256"/>
        <v>26805.133092637563</v>
      </c>
      <c r="DJ119" s="74">
        <f t="shared" si="257"/>
        <v>27662.897351601965</v>
      </c>
    </row>
    <row r="120" spans="2:114" x14ac:dyDescent="0.2">
      <c r="B120" s="236" t="str">
        <f t="shared" si="258"/>
        <v>Parts like Bearings</v>
      </c>
      <c r="C120" s="65" t="s">
        <v>2</v>
      </c>
      <c r="D120" s="74">
        <f t="shared" ref="D120:AF120" si="278">D$82*D96</f>
        <v>772.38752143386205</v>
      </c>
      <c r="E120" s="74">
        <f t="shared" si="278"/>
        <v>782.05610397868827</v>
      </c>
      <c r="F120" s="74">
        <f t="shared" si="278"/>
        <v>794.05427960071358</v>
      </c>
      <c r="G120" s="74">
        <f t="shared" si="278"/>
        <v>808.40110232858558</v>
      </c>
      <c r="H120" s="74">
        <f t="shared" si="278"/>
        <v>820.66439269133548</v>
      </c>
      <c r="I120" s="74">
        <f t="shared" si="278"/>
        <v>878.40091963744328</v>
      </c>
      <c r="J120" s="74">
        <f t="shared" si="278"/>
        <v>932.03024634987207</v>
      </c>
      <c r="K120" s="74">
        <f t="shared" si="278"/>
        <v>1025.6706038714599</v>
      </c>
      <c r="L120" s="74">
        <f t="shared" si="278"/>
        <v>1045.3985699065256</v>
      </c>
      <c r="M120" s="74">
        <f t="shared" si="278"/>
        <v>1151.4385862397228</v>
      </c>
      <c r="N120" s="74">
        <f t="shared" si="278"/>
        <v>1174.4275505860724</v>
      </c>
      <c r="O120" s="74">
        <f t="shared" si="278"/>
        <v>1266.7846222605058</v>
      </c>
      <c r="P120" s="74">
        <f t="shared" si="278"/>
        <v>1383.89666942644</v>
      </c>
      <c r="Q120" s="74">
        <f t="shared" si="278"/>
        <v>1327.6014178141093</v>
      </c>
      <c r="R120" s="74">
        <f t="shared" si="278"/>
        <v>1421.915110430177</v>
      </c>
      <c r="S120" s="74">
        <f t="shared" si="278"/>
        <v>1423.5637027138057</v>
      </c>
      <c r="T120" s="74">
        <f t="shared" si="278"/>
        <v>1534.9088068392862</v>
      </c>
      <c r="U120" s="74">
        <f t="shared" si="278"/>
        <v>1614.4253798340264</v>
      </c>
      <c r="V120" s="74">
        <f t="shared" si="278"/>
        <v>1686.8451669605518</v>
      </c>
      <c r="W120" s="74">
        <f t="shared" si="278"/>
        <v>1762.6474272258254</v>
      </c>
      <c r="X120" s="74">
        <f t="shared" si="278"/>
        <v>1899.3619655538032</v>
      </c>
      <c r="Y120" s="74">
        <f t="shared" si="278"/>
        <v>1939.830209018691</v>
      </c>
      <c r="Z120" s="74">
        <f t="shared" si="278"/>
        <v>2106.2903224323604</v>
      </c>
      <c r="AA120" s="74">
        <f t="shared" si="278"/>
        <v>2144.2583336324901</v>
      </c>
      <c r="AB120" s="74">
        <f t="shared" si="278"/>
        <v>2194.3701928882479</v>
      </c>
      <c r="AC120" s="74">
        <f t="shared" si="278"/>
        <v>2022.3920629533288</v>
      </c>
      <c r="AD120" s="74">
        <f t="shared" si="278"/>
        <v>2061.3660553303334</v>
      </c>
      <c r="AE120" s="74">
        <f t="shared" si="278"/>
        <v>2144.4414165871217</v>
      </c>
      <c r="AF120" s="74">
        <f t="shared" si="278"/>
        <v>2147.0158683303835</v>
      </c>
      <c r="AG120" s="74">
        <f t="shared" ref="AG120" si="279">AG$82*AG96</f>
        <v>2156.9604632583782</v>
      </c>
      <c r="AH120" s="74">
        <f t="shared" si="261"/>
        <v>2225.9831980826466</v>
      </c>
      <c r="AI120" s="74">
        <f t="shared" ref="AI120:BL120" si="280">AH120*(1+AI$86)</f>
        <v>2297.2146604212912</v>
      </c>
      <c r="AJ120" s="74">
        <f t="shared" si="280"/>
        <v>2370.7255295547725</v>
      </c>
      <c r="AK120" s="74">
        <f t="shared" si="280"/>
        <v>2446.5887465005253</v>
      </c>
      <c r="AL120" s="74">
        <f t="shared" si="280"/>
        <v>2524.8795863885421</v>
      </c>
      <c r="AM120" s="74">
        <f t="shared" si="280"/>
        <v>2605.6757331529757</v>
      </c>
      <c r="AN120" s="74">
        <f t="shared" si="280"/>
        <v>2689.057356613871</v>
      </c>
      <c r="AO120" s="74">
        <f t="shared" si="280"/>
        <v>2775.1071920255149</v>
      </c>
      <c r="AP120" s="74">
        <f t="shared" si="280"/>
        <v>2863.9106221703314</v>
      </c>
      <c r="AQ120" s="74">
        <f t="shared" si="280"/>
        <v>2955.5557620797822</v>
      </c>
      <c r="AR120" s="74">
        <f t="shared" si="280"/>
        <v>3050.1335464663352</v>
      </c>
      <c r="AS120" s="74">
        <f t="shared" si="280"/>
        <v>3147.7378199532582</v>
      </c>
      <c r="AT120" s="74">
        <f t="shared" si="280"/>
        <v>3248.4654301917626</v>
      </c>
      <c r="AU120" s="74">
        <f t="shared" si="280"/>
        <v>3352.4163239578993</v>
      </c>
      <c r="AV120" s="74">
        <f t="shared" si="280"/>
        <v>3459.693646324552</v>
      </c>
      <c r="AW120" s="74">
        <f t="shared" si="280"/>
        <v>3570.4038430069377</v>
      </c>
      <c r="AX120" s="74">
        <f t="shared" si="280"/>
        <v>3684.6567659831599</v>
      </c>
      <c r="AY120" s="74">
        <f t="shared" si="280"/>
        <v>3802.5657824946211</v>
      </c>
      <c r="AZ120" s="74">
        <f t="shared" si="280"/>
        <v>3924.2478875344491</v>
      </c>
      <c r="BA120" s="74">
        <f t="shared" si="280"/>
        <v>4049.8238199355515</v>
      </c>
      <c r="BB120" s="74">
        <f t="shared" si="280"/>
        <v>4179.4181821734892</v>
      </c>
      <c r="BC120" s="74">
        <f t="shared" si="280"/>
        <v>4313.1595640030409</v>
      </c>
      <c r="BD120" s="74">
        <f t="shared" si="280"/>
        <v>4451.1806700511388</v>
      </c>
      <c r="BE120" s="74">
        <f t="shared" si="280"/>
        <v>4593.6184514927754</v>
      </c>
      <c r="BF120" s="74">
        <f t="shared" si="280"/>
        <v>4740.6142419405442</v>
      </c>
      <c r="BG120" s="74">
        <f t="shared" si="280"/>
        <v>4892.3138976826422</v>
      </c>
      <c r="BH120" s="74">
        <f t="shared" si="280"/>
        <v>5048.8679424084867</v>
      </c>
      <c r="BI120" s="74">
        <f t="shared" si="280"/>
        <v>5210.4317165655584</v>
      </c>
      <c r="BJ120" s="74">
        <f t="shared" si="280"/>
        <v>5377.1655314956561</v>
      </c>
      <c r="BK120" s="74">
        <f t="shared" si="280"/>
        <v>5549.2348285035168</v>
      </c>
      <c r="BL120" s="74">
        <f t="shared" si="280"/>
        <v>5726.8103430156298</v>
      </c>
      <c r="BM120" s="74">
        <f t="shared" si="208"/>
        <v>5910.0682739921303</v>
      </c>
      <c r="BN120" s="74">
        <f t="shared" si="209"/>
        <v>6099.1904587598783</v>
      </c>
      <c r="BO120" s="74">
        <f t="shared" si="210"/>
        <v>6294.3645534401949</v>
      </c>
      <c r="BP120" s="74">
        <f t="shared" si="211"/>
        <v>6495.7842191502814</v>
      </c>
      <c r="BQ120" s="74">
        <f t="shared" si="212"/>
        <v>6703.6493141630908</v>
      </c>
      <c r="BR120" s="74">
        <f t="shared" si="213"/>
        <v>6918.1660922163101</v>
      </c>
      <c r="BS120" s="74">
        <f t="shared" si="214"/>
        <v>7139.5474071672324</v>
      </c>
      <c r="BT120" s="74">
        <f t="shared" si="215"/>
        <v>7368.0129241965842</v>
      </c>
      <c r="BU120" s="74">
        <f t="shared" si="216"/>
        <v>7603.7893377708751</v>
      </c>
      <c r="BV120" s="74">
        <f t="shared" si="217"/>
        <v>7847.1105965795432</v>
      </c>
      <c r="BW120" s="74">
        <f t="shared" si="218"/>
        <v>8098.2181356700885</v>
      </c>
      <c r="BX120" s="74">
        <f t="shared" si="219"/>
        <v>8357.3611160115324</v>
      </c>
      <c r="BY120" s="74">
        <f t="shared" si="220"/>
        <v>8624.7966717239015</v>
      </c>
      <c r="BZ120" s="74">
        <f t="shared" si="221"/>
        <v>8900.7901652190667</v>
      </c>
      <c r="CA120" s="74">
        <f t="shared" si="222"/>
        <v>9185.6154505060767</v>
      </c>
      <c r="CB120" s="74">
        <f t="shared" si="223"/>
        <v>9479.5551449222712</v>
      </c>
      <c r="CC120" s="74">
        <f t="shared" si="224"/>
        <v>9782.9009095597848</v>
      </c>
      <c r="CD120" s="74">
        <f t="shared" si="225"/>
        <v>10095.953738665698</v>
      </c>
      <c r="CE120" s="74">
        <f t="shared" si="226"/>
        <v>10419.024258302999</v>
      </c>
      <c r="CF120" s="74">
        <f t="shared" si="227"/>
        <v>10752.433034568696</v>
      </c>
      <c r="CG120" s="74">
        <f t="shared" si="228"/>
        <v>11096.510891674894</v>
      </c>
      <c r="CH120" s="74">
        <f t="shared" si="229"/>
        <v>11451.59924020849</v>
      </c>
      <c r="CI120" s="74">
        <f t="shared" si="230"/>
        <v>11818.050415895163</v>
      </c>
      <c r="CJ120" s="74">
        <f t="shared" si="231"/>
        <v>12196.228029203809</v>
      </c>
      <c r="CK120" s="74">
        <f t="shared" si="232"/>
        <v>12586.507326138331</v>
      </c>
      <c r="CL120" s="74">
        <f t="shared" si="233"/>
        <v>12989.275560574759</v>
      </c>
      <c r="CM120" s="74">
        <f t="shared" si="234"/>
        <v>13404.932378513151</v>
      </c>
      <c r="CN120" s="74">
        <f t="shared" si="235"/>
        <v>13833.890214625571</v>
      </c>
      <c r="CO120" s="74">
        <f t="shared" si="236"/>
        <v>14276.57470149359</v>
      </c>
      <c r="CP120" s="74">
        <f t="shared" si="237"/>
        <v>14733.425091941384</v>
      </c>
      <c r="CQ120" s="74">
        <f t="shared" si="238"/>
        <v>15204.894694883509</v>
      </c>
      <c r="CR120" s="74">
        <f t="shared" si="239"/>
        <v>15691.451325119782</v>
      </c>
      <c r="CS120" s="74">
        <f t="shared" si="240"/>
        <v>16193.577767523615</v>
      </c>
      <c r="CT120" s="74">
        <f t="shared" si="241"/>
        <v>16711.772256084372</v>
      </c>
      <c r="CU120" s="74">
        <f t="shared" si="242"/>
        <v>17246.548968279072</v>
      </c>
      <c r="CV120" s="74">
        <f t="shared" si="243"/>
        <v>17798.438535264002</v>
      </c>
      <c r="CW120" s="74">
        <f t="shared" si="244"/>
        <v>18367.988568392451</v>
      </c>
      <c r="CX120" s="74">
        <f t="shared" si="245"/>
        <v>18955.764202581009</v>
      </c>
      <c r="CY120" s="74">
        <f t="shared" si="246"/>
        <v>19562.348657063601</v>
      </c>
      <c r="CZ120" s="74">
        <f t="shared" si="247"/>
        <v>20188.343814089636</v>
      </c>
      <c r="DA120" s="74">
        <f t="shared" si="248"/>
        <v>20834.370816140505</v>
      </c>
      <c r="DB120" s="74">
        <f t="shared" si="249"/>
        <v>21501.070682257003</v>
      </c>
      <c r="DC120" s="74">
        <f t="shared" si="250"/>
        <v>22189.104944089228</v>
      </c>
      <c r="DD120" s="74">
        <f t="shared" si="251"/>
        <v>22899.156302300082</v>
      </c>
      <c r="DE120" s="74">
        <f t="shared" si="252"/>
        <v>23631.929303973684</v>
      </c>
      <c r="DF120" s="74">
        <f t="shared" si="253"/>
        <v>24388.151041700843</v>
      </c>
      <c r="DG120" s="74">
        <f t="shared" si="254"/>
        <v>25168.571875035272</v>
      </c>
      <c r="DH120" s="74">
        <f t="shared" si="255"/>
        <v>25973.966175036399</v>
      </c>
      <c r="DI120" s="74">
        <f t="shared" si="256"/>
        <v>26805.133092637563</v>
      </c>
      <c r="DJ120" s="74">
        <f t="shared" si="257"/>
        <v>27662.897351601965</v>
      </c>
    </row>
    <row r="121" spans="2:114" x14ac:dyDescent="0.2">
      <c r="B121" s="236" t="str">
        <f t="shared" si="258"/>
        <v>Electronic Parts (PC)</v>
      </c>
      <c r="C121" s="65" t="s">
        <v>2</v>
      </c>
      <c r="D121" s="74">
        <f t="shared" ref="D121:AF121" si="281">D$82*D97</f>
        <v>772.38752143386205</v>
      </c>
      <c r="E121" s="74">
        <f t="shared" si="281"/>
        <v>782.05610397868827</v>
      </c>
      <c r="F121" s="74">
        <f t="shared" si="281"/>
        <v>794.05427960071358</v>
      </c>
      <c r="G121" s="74">
        <f t="shared" si="281"/>
        <v>808.40110232858558</v>
      </c>
      <c r="H121" s="74">
        <f t="shared" si="281"/>
        <v>820.66439269133548</v>
      </c>
      <c r="I121" s="74">
        <f t="shared" si="281"/>
        <v>878.40091963744328</v>
      </c>
      <c r="J121" s="74">
        <f t="shared" si="281"/>
        <v>932.03024634987207</v>
      </c>
      <c r="K121" s="74">
        <f t="shared" si="281"/>
        <v>1025.6706038714599</v>
      </c>
      <c r="L121" s="74">
        <f t="shared" si="281"/>
        <v>1045.3985699065256</v>
      </c>
      <c r="M121" s="74">
        <f t="shared" si="281"/>
        <v>1151.4385862397228</v>
      </c>
      <c r="N121" s="74">
        <f t="shared" si="281"/>
        <v>1174.4275505860724</v>
      </c>
      <c r="O121" s="74">
        <f t="shared" si="281"/>
        <v>1266.7846222605058</v>
      </c>
      <c r="P121" s="74">
        <f t="shared" si="281"/>
        <v>1383.89666942644</v>
      </c>
      <c r="Q121" s="74">
        <f t="shared" si="281"/>
        <v>1327.6014178141093</v>
      </c>
      <c r="R121" s="74">
        <f t="shared" si="281"/>
        <v>1421.915110430177</v>
      </c>
      <c r="S121" s="74">
        <f t="shared" si="281"/>
        <v>1423.5637027138057</v>
      </c>
      <c r="T121" s="74">
        <f t="shared" si="281"/>
        <v>1534.9088068392862</v>
      </c>
      <c r="U121" s="74">
        <f t="shared" si="281"/>
        <v>1614.4253798340264</v>
      </c>
      <c r="V121" s="74">
        <f t="shared" si="281"/>
        <v>1686.8451669605518</v>
      </c>
      <c r="W121" s="74">
        <f t="shared" si="281"/>
        <v>1762.6474272258254</v>
      </c>
      <c r="X121" s="74">
        <f t="shared" si="281"/>
        <v>1899.3619655538032</v>
      </c>
      <c r="Y121" s="74">
        <f t="shared" si="281"/>
        <v>1939.830209018691</v>
      </c>
      <c r="Z121" s="74">
        <f t="shared" si="281"/>
        <v>2106.2903224323604</v>
      </c>
      <c r="AA121" s="74">
        <f t="shared" si="281"/>
        <v>2144.2583336324901</v>
      </c>
      <c r="AB121" s="74">
        <f t="shared" si="281"/>
        <v>2194.3701928882479</v>
      </c>
      <c r="AC121" s="74">
        <f t="shared" si="281"/>
        <v>2022.3920629533288</v>
      </c>
      <c r="AD121" s="74">
        <f t="shared" si="281"/>
        <v>2061.3660553303334</v>
      </c>
      <c r="AE121" s="74">
        <f t="shared" si="281"/>
        <v>2144.4414165871217</v>
      </c>
      <c r="AF121" s="74">
        <f t="shared" si="281"/>
        <v>2147.0158683303835</v>
      </c>
      <c r="AG121" s="74">
        <f t="shared" ref="AG121" si="282">AG$82*AG97</f>
        <v>2156.9604632583782</v>
      </c>
      <c r="AH121" s="74">
        <f t="shared" si="261"/>
        <v>2225.9831980826466</v>
      </c>
      <c r="AI121" s="74">
        <f t="shared" ref="AI121:BL121" si="283">AH121*(1+AI$86)</f>
        <v>2297.2146604212912</v>
      </c>
      <c r="AJ121" s="74">
        <f t="shared" si="283"/>
        <v>2370.7255295547725</v>
      </c>
      <c r="AK121" s="74">
        <f t="shared" si="283"/>
        <v>2446.5887465005253</v>
      </c>
      <c r="AL121" s="74">
        <f t="shared" si="283"/>
        <v>2524.8795863885421</v>
      </c>
      <c r="AM121" s="74">
        <f t="shared" si="283"/>
        <v>2605.6757331529757</v>
      </c>
      <c r="AN121" s="74">
        <f t="shared" si="283"/>
        <v>2689.057356613871</v>
      </c>
      <c r="AO121" s="74">
        <f t="shared" si="283"/>
        <v>2775.1071920255149</v>
      </c>
      <c r="AP121" s="74">
        <f t="shared" si="283"/>
        <v>2863.9106221703314</v>
      </c>
      <c r="AQ121" s="74">
        <f t="shared" si="283"/>
        <v>2955.5557620797822</v>
      </c>
      <c r="AR121" s="74">
        <f t="shared" si="283"/>
        <v>3050.1335464663352</v>
      </c>
      <c r="AS121" s="74">
        <f t="shared" si="283"/>
        <v>3147.7378199532582</v>
      </c>
      <c r="AT121" s="74">
        <f t="shared" si="283"/>
        <v>3248.4654301917626</v>
      </c>
      <c r="AU121" s="74">
        <f t="shared" si="283"/>
        <v>3352.4163239578993</v>
      </c>
      <c r="AV121" s="74">
        <f t="shared" si="283"/>
        <v>3459.693646324552</v>
      </c>
      <c r="AW121" s="74">
        <f t="shared" si="283"/>
        <v>3570.4038430069377</v>
      </c>
      <c r="AX121" s="74">
        <f t="shared" si="283"/>
        <v>3684.6567659831599</v>
      </c>
      <c r="AY121" s="74">
        <f t="shared" si="283"/>
        <v>3802.5657824946211</v>
      </c>
      <c r="AZ121" s="74">
        <f t="shared" si="283"/>
        <v>3924.2478875344491</v>
      </c>
      <c r="BA121" s="74">
        <f t="shared" si="283"/>
        <v>4049.8238199355515</v>
      </c>
      <c r="BB121" s="74">
        <f t="shared" si="283"/>
        <v>4179.4181821734892</v>
      </c>
      <c r="BC121" s="74">
        <f t="shared" si="283"/>
        <v>4313.1595640030409</v>
      </c>
      <c r="BD121" s="74">
        <f t="shared" si="283"/>
        <v>4451.1806700511388</v>
      </c>
      <c r="BE121" s="74">
        <f t="shared" si="283"/>
        <v>4593.6184514927754</v>
      </c>
      <c r="BF121" s="74">
        <f t="shared" si="283"/>
        <v>4740.6142419405442</v>
      </c>
      <c r="BG121" s="74">
        <f t="shared" si="283"/>
        <v>4892.3138976826422</v>
      </c>
      <c r="BH121" s="74">
        <f t="shared" si="283"/>
        <v>5048.8679424084867</v>
      </c>
      <c r="BI121" s="74">
        <f t="shared" si="283"/>
        <v>5210.4317165655584</v>
      </c>
      <c r="BJ121" s="74">
        <f t="shared" si="283"/>
        <v>5377.1655314956561</v>
      </c>
      <c r="BK121" s="74">
        <f t="shared" si="283"/>
        <v>5549.2348285035168</v>
      </c>
      <c r="BL121" s="74">
        <f t="shared" si="283"/>
        <v>5726.8103430156298</v>
      </c>
      <c r="BM121" s="74">
        <f t="shared" si="208"/>
        <v>5910.0682739921303</v>
      </c>
      <c r="BN121" s="74">
        <f t="shared" si="209"/>
        <v>6099.1904587598783</v>
      </c>
      <c r="BO121" s="74">
        <f t="shared" si="210"/>
        <v>6294.3645534401949</v>
      </c>
      <c r="BP121" s="74">
        <f t="shared" si="211"/>
        <v>6495.7842191502814</v>
      </c>
      <c r="BQ121" s="74">
        <f t="shared" si="212"/>
        <v>6703.6493141630908</v>
      </c>
      <c r="BR121" s="74">
        <f t="shared" si="213"/>
        <v>6918.1660922163101</v>
      </c>
      <c r="BS121" s="74">
        <f t="shared" si="214"/>
        <v>7139.5474071672324</v>
      </c>
      <c r="BT121" s="74">
        <f t="shared" si="215"/>
        <v>7368.0129241965842</v>
      </c>
      <c r="BU121" s="74">
        <f t="shared" si="216"/>
        <v>7603.7893377708751</v>
      </c>
      <c r="BV121" s="74">
        <f t="shared" si="217"/>
        <v>7847.1105965795432</v>
      </c>
      <c r="BW121" s="74">
        <f t="shared" si="218"/>
        <v>8098.2181356700885</v>
      </c>
      <c r="BX121" s="74">
        <f t="shared" si="219"/>
        <v>8357.3611160115324</v>
      </c>
      <c r="BY121" s="74">
        <f t="shared" si="220"/>
        <v>8624.7966717239015</v>
      </c>
      <c r="BZ121" s="74">
        <f t="shared" si="221"/>
        <v>8900.7901652190667</v>
      </c>
      <c r="CA121" s="74">
        <f t="shared" si="222"/>
        <v>9185.6154505060767</v>
      </c>
      <c r="CB121" s="74">
        <f t="shared" si="223"/>
        <v>9479.5551449222712</v>
      </c>
      <c r="CC121" s="74">
        <f t="shared" si="224"/>
        <v>9782.9009095597848</v>
      </c>
      <c r="CD121" s="74">
        <f t="shared" si="225"/>
        <v>10095.953738665698</v>
      </c>
      <c r="CE121" s="74">
        <f t="shared" si="226"/>
        <v>10419.024258302999</v>
      </c>
      <c r="CF121" s="74">
        <f t="shared" si="227"/>
        <v>10752.433034568696</v>
      </c>
      <c r="CG121" s="74">
        <f t="shared" si="228"/>
        <v>11096.510891674894</v>
      </c>
      <c r="CH121" s="74">
        <f t="shared" si="229"/>
        <v>11451.59924020849</v>
      </c>
      <c r="CI121" s="74">
        <f t="shared" si="230"/>
        <v>11818.050415895163</v>
      </c>
      <c r="CJ121" s="74">
        <f t="shared" si="231"/>
        <v>12196.228029203809</v>
      </c>
      <c r="CK121" s="74">
        <f t="shared" si="232"/>
        <v>12586.507326138331</v>
      </c>
      <c r="CL121" s="74">
        <f t="shared" si="233"/>
        <v>12989.275560574759</v>
      </c>
      <c r="CM121" s="74">
        <f t="shared" si="234"/>
        <v>13404.932378513151</v>
      </c>
      <c r="CN121" s="74">
        <f t="shared" si="235"/>
        <v>13833.890214625571</v>
      </c>
      <c r="CO121" s="74">
        <f t="shared" si="236"/>
        <v>14276.57470149359</v>
      </c>
      <c r="CP121" s="74">
        <f t="shared" si="237"/>
        <v>14733.425091941384</v>
      </c>
      <c r="CQ121" s="74">
        <f t="shared" si="238"/>
        <v>15204.894694883509</v>
      </c>
      <c r="CR121" s="74">
        <f t="shared" si="239"/>
        <v>15691.451325119782</v>
      </c>
      <c r="CS121" s="74">
        <f t="shared" si="240"/>
        <v>16193.577767523615</v>
      </c>
      <c r="CT121" s="74">
        <f t="shared" si="241"/>
        <v>16711.772256084372</v>
      </c>
      <c r="CU121" s="74">
        <f t="shared" si="242"/>
        <v>17246.548968279072</v>
      </c>
      <c r="CV121" s="74">
        <f t="shared" si="243"/>
        <v>17798.438535264002</v>
      </c>
      <c r="CW121" s="74">
        <f t="shared" si="244"/>
        <v>18367.988568392451</v>
      </c>
      <c r="CX121" s="74">
        <f t="shared" si="245"/>
        <v>18955.764202581009</v>
      </c>
      <c r="CY121" s="74">
        <f t="shared" si="246"/>
        <v>19562.348657063601</v>
      </c>
      <c r="CZ121" s="74">
        <f t="shared" si="247"/>
        <v>20188.343814089636</v>
      </c>
      <c r="DA121" s="74">
        <f t="shared" si="248"/>
        <v>20834.370816140505</v>
      </c>
      <c r="DB121" s="74">
        <f t="shared" si="249"/>
        <v>21501.070682257003</v>
      </c>
      <c r="DC121" s="74">
        <f t="shared" si="250"/>
        <v>22189.104944089228</v>
      </c>
      <c r="DD121" s="74">
        <f t="shared" si="251"/>
        <v>22899.156302300082</v>
      </c>
      <c r="DE121" s="74">
        <f t="shared" si="252"/>
        <v>23631.929303973684</v>
      </c>
      <c r="DF121" s="74">
        <f t="shared" si="253"/>
        <v>24388.151041700843</v>
      </c>
      <c r="DG121" s="74">
        <f t="shared" si="254"/>
        <v>25168.571875035272</v>
      </c>
      <c r="DH121" s="74">
        <f t="shared" si="255"/>
        <v>25973.966175036399</v>
      </c>
      <c r="DI121" s="74">
        <f t="shared" si="256"/>
        <v>26805.133092637563</v>
      </c>
      <c r="DJ121" s="74">
        <f t="shared" si="257"/>
        <v>27662.897351601965</v>
      </c>
    </row>
    <row r="122" spans="2:114" x14ac:dyDescent="0.2">
      <c r="B122" s="236" t="str">
        <f t="shared" si="258"/>
        <v>Medicine</v>
      </c>
      <c r="C122" s="65" t="s">
        <v>2</v>
      </c>
      <c r="D122" s="74">
        <f t="shared" ref="D122:AF122" si="284">D$82*D98</f>
        <v>514.9250142892414</v>
      </c>
      <c r="E122" s="74">
        <f t="shared" si="284"/>
        <v>521.37073598579218</v>
      </c>
      <c r="F122" s="74">
        <f t="shared" si="284"/>
        <v>529.36951973380906</v>
      </c>
      <c r="G122" s="74">
        <f t="shared" si="284"/>
        <v>538.93406821905705</v>
      </c>
      <c r="H122" s="74">
        <f t="shared" si="284"/>
        <v>547.1095951275571</v>
      </c>
      <c r="I122" s="74">
        <f t="shared" si="284"/>
        <v>585.60061309162893</v>
      </c>
      <c r="J122" s="74">
        <f t="shared" si="284"/>
        <v>621.3534975665815</v>
      </c>
      <c r="K122" s="74">
        <f t="shared" si="284"/>
        <v>683.78040258097337</v>
      </c>
      <c r="L122" s="74">
        <f t="shared" si="284"/>
        <v>696.93237993768378</v>
      </c>
      <c r="M122" s="74">
        <f t="shared" si="284"/>
        <v>767.62572415981515</v>
      </c>
      <c r="N122" s="74">
        <f t="shared" si="284"/>
        <v>782.95170039071502</v>
      </c>
      <c r="O122" s="74">
        <f t="shared" si="284"/>
        <v>844.52308150700401</v>
      </c>
      <c r="P122" s="74">
        <f t="shared" si="284"/>
        <v>922.59777961762666</v>
      </c>
      <c r="Q122" s="74">
        <f t="shared" si="284"/>
        <v>885.06761187607299</v>
      </c>
      <c r="R122" s="74">
        <f t="shared" si="284"/>
        <v>947.94340695345136</v>
      </c>
      <c r="S122" s="74">
        <f t="shared" si="284"/>
        <v>949.04246847587058</v>
      </c>
      <c r="T122" s="74">
        <f t="shared" si="284"/>
        <v>1023.2725378928575</v>
      </c>
      <c r="U122" s="74">
        <f t="shared" si="284"/>
        <v>1076.2835865560178</v>
      </c>
      <c r="V122" s="74">
        <f t="shared" si="284"/>
        <v>1124.5634446403678</v>
      </c>
      <c r="W122" s="74">
        <f t="shared" si="284"/>
        <v>1175.0982848172168</v>
      </c>
      <c r="X122" s="74">
        <f t="shared" si="284"/>
        <v>1266.2413103692022</v>
      </c>
      <c r="Y122" s="74">
        <f t="shared" si="284"/>
        <v>1293.220139345794</v>
      </c>
      <c r="Z122" s="74">
        <f t="shared" si="284"/>
        <v>1404.1935482882402</v>
      </c>
      <c r="AA122" s="74">
        <f t="shared" si="284"/>
        <v>1429.5055557549933</v>
      </c>
      <c r="AB122" s="74">
        <f t="shared" si="284"/>
        <v>1462.9134619254985</v>
      </c>
      <c r="AC122" s="74">
        <f t="shared" si="284"/>
        <v>1348.2613753022192</v>
      </c>
      <c r="AD122" s="74">
        <f t="shared" si="284"/>
        <v>1374.244036886889</v>
      </c>
      <c r="AE122" s="74">
        <f t="shared" si="284"/>
        <v>1429.6276110580811</v>
      </c>
      <c r="AF122" s="74">
        <f t="shared" si="284"/>
        <v>1431.3439122202556</v>
      </c>
      <c r="AG122" s="74">
        <f t="shared" ref="AG122" si="285">AG$82*AG98</f>
        <v>1437.9736421722523</v>
      </c>
      <c r="AH122" s="74">
        <f t="shared" si="261"/>
        <v>1483.9887987217644</v>
      </c>
      <c r="AI122" s="74">
        <f t="shared" ref="AI122:BL122" si="286">AH122*(1+AI$86)</f>
        <v>1531.476440280861</v>
      </c>
      <c r="AJ122" s="74">
        <f t="shared" si="286"/>
        <v>1580.4836863698486</v>
      </c>
      <c r="AK122" s="74">
        <f t="shared" si="286"/>
        <v>1631.0591643336838</v>
      </c>
      <c r="AL122" s="74">
        <f t="shared" si="286"/>
        <v>1683.2530575923618</v>
      </c>
      <c r="AM122" s="74">
        <f t="shared" si="286"/>
        <v>1737.1171554353173</v>
      </c>
      <c r="AN122" s="74">
        <f t="shared" si="286"/>
        <v>1792.7049044092475</v>
      </c>
      <c r="AO122" s="74">
        <f t="shared" si="286"/>
        <v>1850.0714613503435</v>
      </c>
      <c r="AP122" s="74">
        <f t="shared" si="286"/>
        <v>1909.2737481135546</v>
      </c>
      <c r="AQ122" s="74">
        <f t="shared" si="286"/>
        <v>1970.3705080531884</v>
      </c>
      <c r="AR122" s="74">
        <f t="shared" si="286"/>
        <v>2033.4223643108905</v>
      </c>
      <c r="AS122" s="74">
        <f t="shared" si="286"/>
        <v>2098.4918799688389</v>
      </c>
      <c r="AT122" s="74">
        <f t="shared" si="286"/>
        <v>2165.643620127842</v>
      </c>
      <c r="AU122" s="74">
        <f t="shared" si="286"/>
        <v>2234.9442159719329</v>
      </c>
      <c r="AV122" s="74">
        <f t="shared" si="286"/>
        <v>2306.4624308830348</v>
      </c>
      <c r="AW122" s="74">
        <f t="shared" si="286"/>
        <v>2380.2692286712918</v>
      </c>
      <c r="AX122" s="74">
        <f t="shared" si="286"/>
        <v>2456.4378439887732</v>
      </c>
      <c r="AY122" s="74">
        <f t="shared" si="286"/>
        <v>2535.0438549964142</v>
      </c>
      <c r="AZ122" s="74">
        <f t="shared" si="286"/>
        <v>2616.1652583562995</v>
      </c>
      <c r="BA122" s="74">
        <f t="shared" si="286"/>
        <v>2699.8825466237013</v>
      </c>
      <c r="BB122" s="74">
        <f t="shared" si="286"/>
        <v>2786.2787881156596</v>
      </c>
      <c r="BC122" s="74">
        <f t="shared" si="286"/>
        <v>2875.4397093353609</v>
      </c>
      <c r="BD122" s="74">
        <f t="shared" si="286"/>
        <v>2967.4537800340927</v>
      </c>
      <c r="BE122" s="74">
        <f t="shared" si="286"/>
        <v>3062.4123009951836</v>
      </c>
      <c r="BF122" s="74">
        <f t="shared" si="286"/>
        <v>3160.4094946270297</v>
      </c>
      <c r="BG122" s="74">
        <f t="shared" si="286"/>
        <v>3261.5425984550948</v>
      </c>
      <c r="BH122" s="74">
        <f t="shared" si="286"/>
        <v>3365.9119616056578</v>
      </c>
      <c r="BI122" s="74">
        <f t="shared" si="286"/>
        <v>3473.6211443770389</v>
      </c>
      <c r="BJ122" s="74">
        <f t="shared" si="286"/>
        <v>3584.7770209971045</v>
      </c>
      <c r="BK122" s="74">
        <f t="shared" si="286"/>
        <v>3699.489885669012</v>
      </c>
      <c r="BL122" s="74">
        <f t="shared" si="286"/>
        <v>3817.8735620104203</v>
      </c>
      <c r="BM122" s="74">
        <f t="shared" si="208"/>
        <v>3940.0455159947537</v>
      </c>
      <c r="BN122" s="74">
        <f t="shared" si="209"/>
        <v>4066.1269725065858</v>
      </c>
      <c r="BO122" s="74">
        <f t="shared" si="210"/>
        <v>4196.2430356267969</v>
      </c>
      <c r="BP122" s="74">
        <f t="shared" si="211"/>
        <v>4330.5228127668543</v>
      </c>
      <c r="BQ122" s="74">
        <f t="shared" si="212"/>
        <v>4469.0995427753933</v>
      </c>
      <c r="BR122" s="74">
        <f t="shared" si="213"/>
        <v>4612.1107281442064</v>
      </c>
      <c r="BS122" s="74">
        <f t="shared" si="214"/>
        <v>4759.6982714448213</v>
      </c>
      <c r="BT122" s="74">
        <f t="shared" si="215"/>
        <v>4912.0086161310555</v>
      </c>
      <c r="BU122" s="74">
        <f t="shared" si="216"/>
        <v>5069.1928918472495</v>
      </c>
      <c r="BV122" s="74">
        <f t="shared" si="217"/>
        <v>5231.4070643863615</v>
      </c>
      <c r="BW122" s="74">
        <f t="shared" si="218"/>
        <v>5398.8120904467251</v>
      </c>
      <c r="BX122" s="74">
        <f t="shared" si="219"/>
        <v>5571.5740773410207</v>
      </c>
      <c r="BY122" s="74">
        <f t="shared" si="220"/>
        <v>5749.8644478159331</v>
      </c>
      <c r="BZ122" s="74">
        <f t="shared" si="221"/>
        <v>5933.8601101460436</v>
      </c>
      <c r="CA122" s="74">
        <f t="shared" si="222"/>
        <v>6123.7436336707169</v>
      </c>
      <c r="CB122" s="74">
        <f t="shared" si="223"/>
        <v>6319.7034299481802</v>
      </c>
      <c r="CC122" s="74">
        <f t="shared" si="224"/>
        <v>6521.9339397065223</v>
      </c>
      <c r="CD122" s="74">
        <f t="shared" si="225"/>
        <v>6730.6358257771308</v>
      </c>
      <c r="CE122" s="74">
        <f t="shared" si="226"/>
        <v>6946.0161722019993</v>
      </c>
      <c r="CF122" s="74">
        <f t="shared" si="227"/>
        <v>7168.2886897124636</v>
      </c>
      <c r="CG122" s="74">
        <f t="shared" si="228"/>
        <v>7397.673927783263</v>
      </c>
      <c r="CH122" s="74">
        <f t="shared" si="229"/>
        <v>7634.3994934723278</v>
      </c>
      <c r="CI122" s="74">
        <f t="shared" si="230"/>
        <v>7878.7002772634423</v>
      </c>
      <c r="CJ122" s="74">
        <f t="shared" si="231"/>
        <v>8130.8186861358727</v>
      </c>
      <c r="CK122" s="74">
        <f t="shared" si="232"/>
        <v>8391.0048840922209</v>
      </c>
      <c r="CL122" s="74">
        <f t="shared" si="233"/>
        <v>8659.5170403831726</v>
      </c>
      <c r="CM122" s="74">
        <f t="shared" si="234"/>
        <v>8936.6215856754352</v>
      </c>
      <c r="CN122" s="74">
        <f t="shared" si="235"/>
        <v>9222.5934764170488</v>
      </c>
      <c r="CO122" s="74">
        <f t="shared" si="236"/>
        <v>9517.7164676623943</v>
      </c>
      <c r="CP122" s="74">
        <f t="shared" si="237"/>
        <v>9822.2833946275914</v>
      </c>
      <c r="CQ122" s="74">
        <f t="shared" si="238"/>
        <v>10136.596463255675</v>
      </c>
      <c r="CR122" s="74">
        <f t="shared" si="239"/>
        <v>10460.967550079857</v>
      </c>
      <c r="CS122" s="74">
        <f t="shared" si="240"/>
        <v>10795.718511682413</v>
      </c>
      <c r="CT122" s="74">
        <f t="shared" si="241"/>
        <v>11141.181504056251</v>
      </c>
      <c r="CU122" s="74">
        <f t="shared" si="242"/>
        <v>11497.699312186051</v>
      </c>
      <c r="CV122" s="74">
        <f t="shared" si="243"/>
        <v>11865.625690176004</v>
      </c>
      <c r="CW122" s="74">
        <f t="shared" si="244"/>
        <v>12245.325712261636</v>
      </c>
      <c r="CX122" s="74">
        <f t="shared" si="245"/>
        <v>12637.176135054009</v>
      </c>
      <c r="CY122" s="74">
        <f t="shared" si="246"/>
        <v>13041.565771375737</v>
      </c>
      <c r="CZ122" s="74">
        <f t="shared" si="247"/>
        <v>13458.895876059762</v>
      </c>
      <c r="DA122" s="74">
        <f t="shared" si="248"/>
        <v>13889.580544093675</v>
      </c>
      <c r="DB122" s="74">
        <f t="shared" si="249"/>
        <v>14334.047121504673</v>
      </c>
      <c r="DC122" s="74">
        <f t="shared" si="250"/>
        <v>14792.736629392823</v>
      </c>
      <c r="DD122" s="74">
        <f t="shared" si="251"/>
        <v>15266.104201533393</v>
      </c>
      <c r="DE122" s="74">
        <f t="shared" si="252"/>
        <v>15754.619535982461</v>
      </c>
      <c r="DF122" s="74">
        <f t="shared" si="253"/>
        <v>16258.767361133901</v>
      </c>
      <c r="DG122" s="74">
        <f t="shared" si="254"/>
        <v>16779.047916690186</v>
      </c>
      <c r="DH122" s="74">
        <f t="shared" si="255"/>
        <v>17315.977450024271</v>
      </c>
      <c r="DI122" s="74">
        <f t="shared" si="256"/>
        <v>17870.088728425049</v>
      </c>
      <c r="DJ122" s="74">
        <f t="shared" si="257"/>
        <v>18441.931567734653</v>
      </c>
    </row>
    <row r="123" spans="2:114" x14ac:dyDescent="0.2">
      <c r="B123" s="65"/>
      <c r="C123" s="65"/>
      <c r="D123" s="65"/>
      <c r="E123" s="65"/>
      <c r="F123" s="65"/>
      <c r="G123" s="65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65"/>
      <c r="BM123" s="65"/>
      <c r="BN123" s="65"/>
      <c r="BO123" s="65"/>
      <c r="BP123" s="65"/>
      <c r="BQ123" s="65"/>
      <c r="BR123" s="65"/>
      <c r="BS123" s="65"/>
      <c r="BT123" s="65"/>
      <c r="BU123" s="65"/>
      <c r="BV123" s="65"/>
      <c r="BW123" s="65"/>
      <c r="BX123" s="65"/>
      <c r="BY123" s="65"/>
      <c r="BZ123" s="65"/>
      <c r="CA123" s="65"/>
      <c r="CB123" s="65"/>
      <c r="CC123" s="65"/>
      <c r="CD123" s="65"/>
      <c r="CE123" s="65"/>
      <c r="CF123" s="65"/>
      <c r="CG123" s="65"/>
      <c r="CH123" s="65"/>
      <c r="CI123" s="65"/>
      <c r="CJ123" s="65"/>
      <c r="CK123" s="65"/>
      <c r="CL123" s="65"/>
      <c r="CM123" s="65"/>
      <c r="CN123" s="65"/>
      <c r="CO123" s="65"/>
      <c r="CP123" s="65"/>
      <c r="CQ123" s="65"/>
      <c r="CR123" s="65"/>
      <c r="CS123" s="65"/>
      <c r="CT123" s="65"/>
      <c r="CU123" s="65"/>
      <c r="CV123" s="65"/>
      <c r="CW123" s="65"/>
      <c r="CX123" s="65"/>
      <c r="CY123" s="65"/>
      <c r="CZ123" s="65"/>
      <c r="DA123" s="65"/>
      <c r="DB123" s="65"/>
      <c r="DC123" s="65"/>
      <c r="DD123" s="65"/>
      <c r="DE123" s="65"/>
      <c r="DF123" s="65"/>
      <c r="DG123" s="65"/>
      <c r="DH123" s="65"/>
      <c r="DI123" s="65"/>
      <c r="DJ123" s="65"/>
    </row>
    <row r="124" spans="2:114" x14ac:dyDescent="0.2">
      <c r="B124" s="64" t="s">
        <v>454</v>
      </c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5"/>
      <c r="BK124" s="65"/>
      <c r="BL124" s="65"/>
      <c r="BM124" s="65"/>
      <c r="BN124" s="65"/>
      <c r="BO124" s="65"/>
      <c r="BP124" s="65"/>
      <c r="BQ124" s="65"/>
      <c r="BR124" s="65"/>
      <c r="BS124" s="65"/>
      <c r="BT124" s="65"/>
      <c r="BU124" s="65"/>
      <c r="BV124" s="65"/>
      <c r="BW124" s="65"/>
      <c r="BX124" s="65"/>
      <c r="BY124" s="65"/>
      <c r="BZ124" s="65"/>
      <c r="CA124" s="65"/>
      <c r="CB124" s="65"/>
      <c r="CC124" s="65"/>
      <c r="CD124" s="65"/>
      <c r="CE124" s="65"/>
      <c r="CF124" s="65"/>
      <c r="CG124" s="65"/>
      <c r="CH124" s="65"/>
      <c r="CI124" s="65"/>
      <c r="CJ124" s="65"/>
      <c r="CK124" s="65"/>
      <c r="CL124" s="65"/>
      <c r="CM124" s="65"/>
      <c r="CN124" s="65"/>
      <c r="CO124" s="65"/>
      <c r="CP124" s="65"/>
      <c r="CQ124" s="65"/>
      <c r="CR124" s="65"/>
      <c r="CS124" s="65"/>
      <c r="CT124" s="65"/>
      <c r="CU124" s="65"/>
      <c r="CV124" s="65"/>
      <c r="CW124" s="65"/>
      <c r="CX124" s="65"/>
      <c r="CY124" s="65"/>
      <c r="CZ124" s="65"/>
      <c r="DA124" s="65"/>
      <c r="DB124" s="65"/>
      <c r="DC124" s="65"/>
      <c r="DD124" s="65"/>
      <c r="DE124" s="65"/>
      <c r="DF124" s="65"/>
      <c r="DG124" s="65"/>
      <c r="DH124" s="65"/>
      <c r="DI124" s="65"/>
      <c r="DJ124" s="65"/>
    </row>
    <row r="125" spans="2:114" ht="16" thickBot="1" x14ac:dyDescent="0.25">
      <c r="B125" s="65" t="s">
        <v>455</v>
      </c>
      <c r="C125" s="65" t="s">
        <v>2</v>
      </c>
      <c r="D125" s="65"/>
      <c r="E125" s="65"/>
      <c r="F125" s="65"/>
      <c r="G125" s="65"/>
      <c r="H125" s="74">
        <f t="shared" ref="H125:AF125" si="287">SUM(H113:H122)</f>
        <v>13677.739878188924</v>
      </c>
      <c r="I125" s="74">
        <f t="shared" si="287"/>
        <v>14640.015327290723</v>
      </c>
      <c r="J125" s="74">
        <f t="shared" si="287"/>
        <v>15533.837439164536</v>
      </c>
      <c r="K125" s="74">
        <f t="shared" si="287"/>
        <v>17094.510064524336</v>
      </c>
      <c r="L125" s="74">
        <f t="shared" si="287"/>
        <v>17423.309498442093</v>
      </c>
      <c r="M125" s="74">
        <f t="shared" si="287"/>
        <v>19190.643103995375</v>
      </c>
      <c r="N125" s="74">
        <f t="shared" si="287"/>
        <v>19573.792509767871</v>
      </c>
      <c r="O125" s="74">
        <f t="shared" si="287"/>
        <v>21113.077037675102</v>
      </c>
      <c r="P125" s="74">
        <f t="shared" si="287"/>
        <v>23064.944490440666</v>
      </c>
      <c r="Q125" s="74">
        <f t="shared" si="287"/>
        <v>22126.690296901819</v>
      </c>
      <c r="R125" s="74">
        <f t="shared" si="287"/>
        <v>23698.585173836287</v>
      </c>
      <c r="S125" s="74">
        <f t="shared" si="287"/>
        <v>23726.061711896764</v>
      </c>
      <c r="T125" s="74">
        <f t="shared" si="287"/>
        <v>25581.813447321434</v>
      </c>
      <c r="U125" s="74">
        <f t="shared" si="287"/>
        <v>26907.089663900435</v>
      </c>
      <c r="V125" s="74">
        <f t="shared" si="287"/>
        <v>28114.086116009195</v>
      </c>
      <c r="W125" s="74">
        <f t="shared" si="287"/>
        <v>29377.457120430423</v>
      </c>
      <c r="X125" s="74">
        <f t="shared" si="287"/>
        <v>31656.032759230049</v>
      </c>
      <c r="Y125" s="74">
        <f t="shared" si="287"/>
        <v>32330.503483644854</v>
      </c>
      <c r="Z125" s="74">
        <f t="shared" si="287"/>
        <v>35104.838707206007</v>
      </c>
      <c r="AA125" s="74">
        <f t="shared" si="287"/>
        <v>35737.638893874835</v>
      </c>
      <c r="AB125" s="74">
        <f t="shared" si="287"/>
        <v>36572.836548137471</v>
      </c>
      <c r="AC125" s="74">
        <f t="shared" si="287"/>
        <v>33706.534382555481</v>
      </c>
      <c r="AD125" s="74">
        <f t="shared" si="287"/>
        <v>34356.100922172227</v>
      </c>
      <c r="AE125" s="74">
        <f t="shared" si="287"/>
        <v>35740.690276452027</v>
      </c>
      <c r="AF125" s="74">
        <f t="shared" si="287"/>
        <v>35783.59780550639</v>
      </c>
      <c r="AG125" s="74">
        <f t="shared" ref="AG125" si="288">SUM(AG113:AG122)</f>
        <v>35949.341054306307</v>
      </c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  <c r="BU125" s="65"/>
      <c r="BV125" s="65"/>
      <c r="BW125" s="65"/>
      <c r="BX125" s="65"/>
      <c r="BY125" s="65"/>
      <c r="BZ125" s="65"/>
      <c r="CA125" s="65"/>
      <c r="CB125" s="65"/>
      <c r="CC125" s="65"/>
      <c r="CD125" s="65"/>
      <c r="CE125" s="65"/>
      <c r="CF125" s="65"/>
      <c r="CG125" s="65"/>
      <c r="CH125" s="65"/>
      <c r="CI125" s="65"/>
      <c r="CJ125" s="65"/>
      <c r="CK125" s="65"/>
      <c r="CL125" s="65"/>
      <c r="CM125" s="65"/>
      <c r="CN125" s="65"/>
      <c r="CO125" s="65"/>
      <c r="CP125" s="65"/>
      <c r="CQ125" s="65"/>
      <c r="CR125" s="65"/>
      <c r="CS125" s="65"/>
      <c r="CT125" s="65"/>
      <c r="CU125" s="65"/>
      <c r="CV125" s="65"/>
      <c r="CW125" s="65"/>
      <c r="CX125" s="65"/>
      <c r="CY125" s="65"/>
      <c r="CZ125" s="65"/>
      <c r="DA125" s="65"/>
      <c r="DB125" s="65"/>
      <c r="DC125" s="65"/>
      <c r="DD125" s="65"/>
      <c r="DE125" s="65"/>
      <c r="DF125" s="65"/>
      <c r="DG125" s="65"/>
      <c r="DH125" s="65"/>
      <c r="DI125" s="65"/>
      <c r="DJ125" s="65"/>
    </row>
    <row r="126" spans="2:114" ht="16" thickBot="1" x14ac:dyDescent="0.25">
      <c r="B126" s="75" t="s">
        <v>453</v>
      </c>
      <c r="C126" s="379">
        <f>(CORREL(H125:AG125,H83:AG83))^2</f>
        <v>0.9351557900940396</v>
      </c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  <c r="BJ126" s="65"/>
      <c r="BK126" s="65"/>
      <c r="BL126" s="65"/>
      <c r="BM126" s="65"/>
      <c r="BN126" s="65"/>
      <c r="BO126" s="65"/>
      <c r="BP126" s="65"/>
      <c r="BQ126" s="65"/>
      <c r="BR126" s="65"/>
      <c r="BS126" s="65"/>
      <c r="BT126" s="65"/>
      <c r="BU126" s="65"/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/>
      <c r="CI126" s="65"/>
      <c r="CJ126" s="65"/>
      <c r="CK126" s="65"/>
      <c r="CL126" s="65"/>
      <c r="CM126" s="65"/>
      <c r="CN126" s="65"/>
      <c r="CO126" s="65"/>
      <c r="CP126" s="65"/>
      <c r="CQ126" s="65"/>
      <c r="CR126" s="65"/>
      <c r="CS126" s="65"/>
      <c r="CT126" s="65"/>
      <c r="CU126" s="65"/>
      <c r="CV126" s="65"/>
      <c r="CW126" s="65"/>
      <c r="CX126" s="65"/>
      <c r="CY126" s="65"/>
      <c r="CZ126" s="65"/>
      <c r="DA126" s="65"/>
      <c r="DB126" s="65"/>
      <c r="DC126" s="65"/>
      <c r="DD126" s="65"/>
      <c r="DE126" s="65"/>
      <c r="DF126" s="65"/>
      <c r="DG126" s="65"/>
      <c r="DH126" s="65"/>
      <c r="DI126" s="65"/>
      <c r="DJ126" s="65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31CE-0D6A-473A-AA86-D2E40A434657}">
  <dimension ref="A1:DK183"/>
  <sheetViews>
    <sheetView zoomScale="80" zoomScaleNormal="80" workbookViewId="0">
      <pane xSplit="3" ySplit="2" topLeftCell="D3" activePane="bottomRight" state="frozen"/>
      <selection activeCell="R21" sqref="R21"/>
      <selection pane="topRight" activeCell="R21" sqref="R21"/>
      <selection pane="bottomLeft" activeCell="R21" sqref="R21"/>
      <selection pane="bottomRight" activeCell="M130" sqref="M130"/>
    </sheetView>
  </sheetViews>
  <sheetFormatPr baseColWidth="10" defaultColWidth="13.33203125" defaultRowHeight="15" x14ac:dyDescent="0.2"/>
  <cols>
    <col min="1" max="1" width="5.6640625" bestFit="1" customWidth="1"/>
    <col min="2" max="2" width="54.33203125" style="2" bestFit="1" customWidth="1"/>
    <col min="3" max="3" width="14.5" style="21" bestFit="1" customWidth="1"/>
    <col min="4" max="104" width="8.6640625" bestFit="1" customWidth="1"/>
    <col min="105" max="114" width="9.83203125" bestFit="1" customWidth="1"/>
    <col min="115" max="115" width="44.1640625" style="390" bestFit="1" customWidth="1"/>
  </cols>
  <sheetData>
    <row r="1" spans="1:115" x14ac:dyDescent="0.2">
      <c r="A1" t="s">
        <v>62</v>
      </c>
      <c r="B1"/>
      <c r="C1"/>
    </row>
    <row r="2" spans="1:115" s="1" customFormat="1" x14ac:dyDescent="0.2">
      <c r="A2" t="s">
        <v>57</v>
      </c>
      <c r="B2" s="26" t="e">
        <f ca="1">MID(CELL("Dateiname",$B$2),FIND("]", CELL("Dateiname",$B$2))+1,31)&amp;" HI"</f>
        <v>#VALUE!</v>
      </c>
      <c r="C2" s="24" t="s">
        <v>1</v>
      </c>
      <c r="D2" s="58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t="s">
        <v>57</v>
      </c>
      <c r="B3" s="7" t="str">
        <f>'Data Non-Energy-Sector'!B110</f>
        <v>Drilling Fluids</v>
      </c>
      <c r="C3" s="25" t="s">
        <v>2</v>
      </c>
      <c r="D3" s="82">
        <f t="shared" ref="D3:D9" si="51">D99</f>
        <v>106689.49936352629</v>
      </c>
      <c r="E3" s="82">
        <f t="shared" ref="E3:BL7" si="52">E99</f>
        <v>109867.05652310944</v>
      </c>
      <c r="F3" s="82">
        <f t="shared" si="52"/>
        <v>111524.35847953307</v>
      </c>
      <c r="G3" s="82">
        <f t="shared" si="52"/>
        <v>113506.07787791539</v>
      </c>
      <c r="H3" s="82">
        <f t="shared" si="52"/>
        <v>115199.99999996429</v>
      </c>
      <c r="I3" s="82">
        <f t="shared" si="52"/>
        <v>108799.99999996429</v>
      </c>
      <c r="J3" s="82">
        <f t="shared" si="52"/>
        <v>211199.99999996429</v>
      </c>
      <c r="K3" s="82">
        <f t="shared" si="52"/>
        <v>217599.99999996429</v>
      </c>
      <c r="L3" s="82">
        <f t="shared" si="52"/>
        <v>199039.99999996429</v>
      </c>
      <c r="M3" s="82">
        <f>M99</f>
        <v>194559.99999996429</v>
      </c>
      <c r="N3" s="82">
        <f t="shared" si="52"/>
        <v>332799.99999996426</v>
      </c>
      <c r="O3" s="82">
        <f t="shared" si="52"/>
        <v>236799.99999996429</v>
      </c>
      <c r="P3" s="82">
        <f t="shared" si="52"/>
        <v>249599.99999996429</v>
      </c>
      <c r="Q3" s="82">
        <f t="shared" si="52"/>
        <v>300799.99999996426</v>
      </c>
      <c r="R3" s="82">
        <f t="shared" si="52"/>
        <v>352639.99999996432</v>
      </c>
      <c r="S3" s="82">
        <f t="shared" si="52"/>
        <v>316159.99999996426</v>
      </c>
      <c r="T3" s="82">
        <f t="shared" si="52"/>
        <v>374399.99999990925</v>
      </c>
      <c r="U3" s="82">
        <f t="shared" si="52"/>
        <v>327039.9999998979</v>
      </c>
      <c r="V3" s="82">
        <f t="shared" si="52"/>
        <v>317439.99999989668</v>
      </c>
      <c r="W3" s="82">
        <f t="shared" si="52"/>
        <v>257279.99999988539</v>
      </c>
      <c r="X3" s="82">
        <f t="shared" si="52"/>
        <v>259199.99999971388</v>
      </c>
      <c r="Y3" s="82">
        <f t="shared" si="52"/>
        <v>239999.99999983929</v>
      </c>
      <c r="Z3" s="82">
        <f t="shared" si="52"/>
        <v>145919.99999977436</v>
      </c>
      <c r="AA3" s="82">
        <f t="shared" si="52"/>
        <v>213119.99999987663</v>
      </c>
      <c r="AB3" s="82">
        <f t="shared" si="52"/>
        <v>219519.99999988548</v>
      </c>
      <c r="AC3" s="82">
        <f t="shared" si="52"/>
        <v>226559.99999987829</v>
      </c>
      <c r="AD3" s="82">
        <f t="shared" si="52"/>
        <v>129279.99682633074</v>
      </c>
      <c r="AE3" s="82">
        <f t="shared" si="52"/>
        <v>163199.98746544454</v>
      </c>
      <c r="AF3" s="82">
        <f t="shared" si="52"/>
        <v>140799.97940210791</v>
      </c>
      <c r="AG3" s="82">
        <f t="shared" si="52"/>
        <v>140799.97868382331</v>
      </c>
      <c r="AH3" s="82">
        <f t="shared" si="52"/>
        <v>140799.97868382331</v>
      </c>
      <c r="AI3" s="82">
        <f t="shared" si="52"/>
        <v>140799.97868382331</v>
      </c>
      <c r="AJ3" s="82">
        <f t="shared" si="52"/>
        <v>140799.97868382331</v>
      </c>
      <c r="AK3" s="82">
        <f t="shared" si="52"/>
        <v>140799.97868382331</v>
      </c>
      <c r="AL3" s="82">
        <f t="shared" si="52"/>
        <v>140799.97868382331</v>
      </c>
      <c r="AM3" s="82">
        <f t="shared" si="52"/>
        <v>140799.97868382331</v>
      </c>
      <c r="AN3" s="82">
        <f t="shared" si="52"/>
        <v>140799.97868382331</v>
      </c>
      <c r="AO3" s="82">
        <f t="shared" si="52"/>
        <v>140799.97868382331</v>
      </c>
      <c r="AP3" s="82">
        <f t="shared" si="52"/>
        <v>140799.97868382331</v>
      </c>
      <c r="AQ3" s="82">
        <f t="shared" si="52"/>
        <v>140799.97868382331</v>
      </c>
      <c r="AR3" s="82">
        <f t="shared" si="52"/>
        <v>140799.97868382331</v>
      </c>
      <c r="AS3" s="82">
        <f t="shared" si="52"/>
        <v>140799.97868382331</v>
      </c>
      <c r="AT3" s="82">
        <f t="shared" si="52"/>
        <v>140799.97868382331</v>
      </c>
      <c r="AU3" s="82">
        <f t="shared" si="52"/>
        <v>140799.97868382331</v>
      </c>
      <c r="AV3" s="82">
        <f t="shared" si="52"/>
        <v>140799.97868382331</v>
      </c>
      <c r="AW3" s="82">
        <f t="shared" si="52"/>
        <v>140799.97868382331</v>
      </c>
      <c r="AX3" s="82">
        <f t="shared" si="52"/>
        <v>140799.97868382331</v>
      </c>
      <c r="AY3" s="82">
        <f t="shared" si="52"/>
        <v>140799.97868382331</v>
      </c>
      <c r="AZ3" s="82">
        <f t="shared" si="52"/>
        <v>140799.97868382331</v>
      </c>
      <c r="BA3" s="82">
        <f t="shared" si="52"/>
        <v>140799.97868382331</v>
      </c>
      <c r="BB3" s="82">
        <f t="shared" si="52"/>
        <v>140799.97868382331</v>
      </c>
      <c r="BC3" s="82">
        <f t="shared" si="52"/>
        <v>140799.97868382331</v>
      </c>
      <c r="BD3" s="82">
        <f t="shared" si="52"/>
        <v>140799.97868382331</v>
      </c>
      <c r="BE3" s="82">
        <f t="shared" si="52"/>
        <v>140799.97868382331</v>
      </c>
      <c r="BF3" s="82">
        <f t="shared" si="52"/>
        <v>140799.97868382331</v>
      </c>
      <c r="BG3" s="82">
        <f t="shared" si="52"/>
        <v>140799.97868382331</v>
      </c>
      <c r="BH3" s="82">
        <f t="shared" si="52"/>
        <v>140799.97868382331</v>
      </c>
      <c r="BI3" s="82">
        <f t="shared" si="52"/>
        <v>140799.97868382331</v>
      </c>
      <c r="BJ3" s="82">
        <f t="shared" si="52"/>
        <v>140799.97868382331</v>
      </c>
      <c r="BK3" s="82">
        <f t="shared" si="52"/>
        <v>140799.97868382331</v>
      </c>
      <c r="BL3" s="82">
        <f t="shared" si="52"/>
        <v>140799.97868382331</v>
      </c>
      <c r="BM3" s="82">
        <f t="shared" ref="BM3:DJ6" si="53">BM99</f>
        <v>140799.97868382331</v>
      </c>
      <c r="BN3" s="82">
        <f t="shared" si="53"/>
        <v>140799.97868382331</v>
      </c>
      <c r="BO3" s="82">
        <f t="shared" si="53"/>
        <v>140799.97868382331</v>
      </c>
      <c r="BP3" s="82">
        <f t="shared" si="53"/>
        <v>140799.97868382331</v>
      </c>
      <c r="BQ3" s="82">
        <f t="shared" si="53"/>
        <v>140799.97868382331</v>
      </c>
      <c r="BR3" s="82">
        <f t="shared" si="53"/>
        <v>140799.97868382331</v>
      </c>
      <c r="BS3" s="82">
        <f t="shared" si="53"/>
        <v>140799.97868382331</v>
      </c>
      <c r="BT3" s="82">
        <f t="shared" si="53"/>
        <v>140799.97868382331</v>
      </c>
      <c r="BU3" s="82">
        <f t="shared" si="53"/>
        <v>140799.97868382331</v>
      </c>
      <c r="BV3" s="82">
        <f t="shared" si="53"/>
        <v>140799.97868382331</v>
      </c>
      <c r="BW3" s="82">
        <f t="shared" si="53"/>
        <v>140799.97868382331</v>
      </c>
      <c r="BX3" s="82">
        <f t="shared" si="53"/>
        <v>140799.97868382331</v>
      </c>
      <c r="BY3" s="82">
        <f t="shared" si="53"/>
        <v>140799.97868382331</v>
      </c>
      <c r="BZ3" s="82">
        <f t="shared" si="53"/>
        <v>140799.97868382331</v>
      </c>
      <c r="CA3" s="82">
        <f t="shared" si="53"/>
        <v>140799.97868382331</v>
      </c>
      <c r="CB3" s="82">
        <f t="shared" si="53"/>
        <v>140799.97868382331</v>
      </c>
      <c r="CC3" s="82">
        <f t="shared" si="53"/>
        <v>140799.97868382331</v>
      </c>
      <c r="CD3" s="82">
        <f t="shared" si="53"/>
        <v>140799.97868382331</v>
      </c>
      <c r="CE3" s="82">
        <f t="shared" si="53"/>
        <v>140799.97868382331</v>
      </c>
      <c r="CF3" s="82">
        <f t="shared" si="53"/>
        <v>140799.97868382331</v>
      </c>
      <c r="CG3" s="82">
        <f t="shared" si="53"/>
        <v>140799.97868382331</v>
      </c>
      <c r="CH3" s="82">
        <f t="shared" si="53"/>
        <v>140799.97868382331</v>
      </c>
      <c r="CI3" s="82">
        <f t="shared" si="53"/>
        <v>140799.97868382331</v>
      </c>
      <c r="CJ3" s="82">
        <f t="shared" si="53"/>
        <v>140799.97868382331</v>
      </c>
      <c r="CK3" s="82">
        <f t="shared" si="53"/>
        <v>140799.97868382331</v>
      </c>
      <c r="CL3" s="82">
        <f t="shared" si="53"/>
        <v>140799.97868382331</v>
      </c>
      <c r="CM3" s="82">
        <f t="shared" si="53"/>
        <v>140799.97868382331</v>
      </c>
      <c r="CN3" s="82">
        <f t="shared" si="53"/>
        <v>140799.97868382331</v>
      </c>
      <c r="CO3" s="82">
        <f t="shared" si="53"/>
        <v>140799.97868382331</v>
      </c>
      <c r="CP3" s="82">
        <f t="shared" si="53"/>
        <v>140799.97868382331</v>
      </c>
      <c r="CQ3" s="82">
        <f t="shared" si="53"/>
        <v>140799.97868382331</v>
      </c>
      <c r="CR3" s="82">
        <f t="shared" si="53"/>
        <v>140799.97868382331</v>
      </c>
      <c r="CS3" s="82">
        <f t="shared" si="53"/>
        <v>140799.97868382331</v>
      </c>
      <c r="CT3" s="82">
        <f t="shared" si="53"/>
        <v>140799.97868382331</v>
      </c>
      <c r="CU3" s="82">
        <f t="shared" si="53"/>
        <v>140799.97868382331</v>
      </c>
      <c r="CV3" s="82">
        <f t="shared" si="53"/>
        <v>140799.97868382331</v>
      </c>
      <c r="CW3" s="82">
        <f t="shared" si="53"/>
        <v>140799.97868382331</v>
      </c>
      <c r="CX3" s="82">
        <f t="shared" si="53"/>
        <v>140799.97868382331</v>
      </c>
      <c r="CY3" s="82">
        <f t="shared" si="53"/>
        <v>140799.97868382331</v>
      </c>
      <c r="CZ3" s="82">
        <f t="shared" si="53"/>
        <v>140799.97868382331</v>
      </c>
      <c r="DA3" s="82">
        <f t="shared" si="53"/>
        <v>140799.97868382331</v>
      </c>
      <c r="DB3" s="82">
        <f t="shared" si="53"/>
        <v>140799.97868382331</v>
      </c>
      <c r="DC3" s="82">
        <f t="shared" si="53"/>
        <v>140799.97868382331</v>
      </c>
      <c r="DD3" s="82">
        <f t="shared" si="53"/>
        <v>140799.97868382331</v>
      </c>
      <c r="DE3" s="82">
        <f t="shared" si="53"/>
        <v>140799.97868382331</v>
      </c>
      <c r="DF3" s="82">
        <f t="shared" si="53"/>
        <v>140799.97868382331</v>
      </c>
      <c r="DG3" s="82">
        <f t="shared" si="53"/>
        <v>140799.97868382331</v>
      </c>
      <c r="DH3" s="82">
        <f t="shared" si="53"/>
        <v>140799.97868382331</v>
      </c>
      <c r="DI3" s="82">
        <f t="shared" si="53"/>
        <v>140799.97868382331</v>
      </c>
      <c r="DJ3" s="82">
        <f t="shared" si="53"/>
        <v>140799.97868382331</v>
      </c>
    </row>
    <row r="4" spans="1:115" x14ac:dyDescent="0.2">
      <c r="A4" t="s">
        <v>57</v>
      </c>
      <c r="B4" s="7" t="str">
        <f>'Data Non-Energy-Sector'!B111</f>
        <v>Magnets</v>
      </c>
      <c r="C4" s="25" t="s">
        <v>2</v>
      </c>
      <c r="D4" s="82">
        <f t="shared" si="51"/>
        <v>20004.28113066118</v>
      </c>
      <c r="E4" s="82">
        <f t="shared" ref="E4:L4" si="54">E100</f>
        <v>20600.073098083019</v>
      </c>
      <c r="F4" s="82">
        <f t="shared" si="54"/>
        <v>20910.817214912448</v>
      </c>
      <c r="G4" s="82">
        <f t="shared" si="54"/>
        <v>21282.389602109135</v>
      </c>
      <c r="H4" s="82">
        <f t="shared" si="54"/>
        <v>21599.999999993302</v>
      </c>
      <c r="I4" s="82">
        <f t="shared" si="54"/>
        <v>20399.999999993302</v>
      </c>
      <c r="J4" s="82">
        <f t="shared" si="54"/>
        <v>39599.999999993299</v>
      </c>
      <c r="K4" s="82">
        <f t="shared" si="54"/>
        <v>40799.999999993299</v>
      </c>
      <c r="L4" s="82">
        <f t="shared" si="54"/>
        <v>37319.999999993299</v>
      </c>
      <c r="M4" s="82">
        <f>M100</f>
        <v>36479.999999993299</v>
      </c>
      <c r="N4" s="82">
        <f t="shared" ref="N4:S4" si="55">N100</f>
        <v>62399.999999993299</v>
      </c>
      <c r="O4" s="82">
        <f t="shared" si="55"/>
        <v>44399.999999993299</v>
      </c>
      <c r="P4" s="82">
        <f t="shared" si="55"/>
        <v>46799.999999993299</v>
      </c>
      <c r="Q4" s="82">
        <f t="shared" si="55"/>
        <v>56399.999999993299</v>
      </c>
      <c r="R4" s="82">
        <f t="shared" si="55"/>
        <v>66119.999999993306</v>
      </c>
      <c r="S4" s="82">
        <f t="shared" si="55"/>
        <v>59279.999999993299</v>
      </c>
      <c r="T4" s="82">
        <f t="shared" si="52"/>
        <v>70199.999999982989</v>
      </c>
      <c r="U4" s="82">
        <f t="shared" si="52"/>
        <v>61319.99999998085</v>
      </c>
      <c r="V4" s="82">
        <f t="shared" si="52"/>
        <v>59519.999999980624</v>
      </c>
      <c r="W4" s="82">
        <f t="shared" si="52"/>
        <v>48239.999999978507</v>
      </c>
      <c r="X4" s="82">
        <f t="shared" si="52"/>
        <v>48599.999999946347</v>
      </c>
      <c r="Y4" s="82">
        <f t="shared" si="52"/>
        <v>44999.999999969863</v>
      </c>
      <c r="Z4" s="82">
        <f t="shared" si="52"/>
        <v>27359.99999995769</v>
      </c>
      <c r="AA4" s="82">
        <f t="shared" si="52"/>
        <v>39959.999999976862</v>
      </c>
      <c r="AB4" s="82">
        <f t="shared" si="52"/>
        <v>41159.999999978529</v>
      </c>
      <c r="AC4" s="82">
        <f t="shared" si="52"/>
        <v>42479.999999977175</v>
      </c>
      <c r="AD4" s="82">
        <f t="shared" si="52"/>
        <v>24239.999404937014</v>
      </c>
      <c r="AE4" s="82">
        <f t="shared" si="52"/>
        <v>30599.997649770852</v>
      </c>
      <c r="AF4" s="82">
        <f t="shared" si="52"/>
        <v>26399.996137895232</v>
      </c>
      <c r="AG4" s="82">
        <f t="shared" si="52"/>
        <v>26399.996003216871</v>
      </c>
      <c r="AH4" s="82">
        <f t="shared" si="52"/>
        <v>27244.795875319811</v>
      </c>
      <c r="AI4" s="82">
        <f t="shared" si="52"/>
        <v>28116.629343330045</v>
      </c>
      <c r="AJ4" s="82">
        <f t="shared" si="52"/>
        <v>29016.361482316606</v>
      </c>
      <c r="AK4" s="82">
        <f t="shared" si="52"/>
        <v>29944.885049750737</v>
      </c>
      <c r="AL4" s="82">
        <f t="shared" si="52"/>
        <v>30903.121371342761</v>
      </c>
      <c r="AM4" s="82">
        <f t="shared" si="52"/>
        <v>31892.021255225729</v>
      </c>
      <c r="AN4" s="82">
        <f t="shared" si="52"/>
        <v>32912.565935392951</v>
      </c>
      <c r="AO4" s="82">
        <f t="shared" si="52"/>
        <v>33965.768045325523</v>
      </c>
      <c r="AP4" s="82">
        <f t="shared" si="52"/>
        <v>35052.672622775943</v>
      </c>
      <c r="AQ4" s="82">
        <f t="shared" si="52"/>
        <v>36174.358146704777</v>
      </c>
      <c r="AR4" s="82">
        <f t="shared" si="52"/>
        <v>37331.937607399334</v>
      </c>
      <c r="AS4" s="82">
        <f t="shared" si="52"/>
        <v>38526.559610836113</v>
      </c>
      <c r="AT4" s="82">
        <f t="shared" si="52"/>
        <v>39759.409518382869</v>
      </c>
      <c r="AU4" s="82">
        <f t="shared" si="52"/>
        <v>41031.710622971121</v>
      </c>
      <c r="AV4" s="82">
        <f t="shared" si="52"/>
        <v>42344.725362906196</v>
      </c>
      <c r="AW4" s="82">
        <f t="shared" si="52"/>
        <v>43699.756574519197</v>
      </c>
      <c r="AX4" s="82">
        <f t="shared" si="52"/>
        <v>45098.148784903809</v>
      </c>
      <c r="AY4" s="82">
        <f t="shared" si="52"/>
        <v>46541.289546020729</v>
      </c>
      <c r="AZ4" s="82">
        <f t="shared" si="52"/>
        <v>48030.610811493396</v>
      </c>
      <c r="BA4" s="82">
        <f t="shared" si="52"/>
        <v>49567.590357461188</v>
      </c>
      <c r="BB4" s="82">
        <f t="shared" si="52"/>
        <v>51153.75324889995</v>
      </c>
      <c r="BC4" s="82">
        <f t="shared" si="52"/>
        <v>52790.673352864753</v>
      </c>
      <c r="BD4" s="82">
        <f t="shared" si="52"/>
        <v>54479.974900156427</v>
      </c>
      <c r="BE4" s="82">
        <f t="shared" si="52"/>
        <v>56223.334096961436</v>
      </c>
      <c r="BF4" s="82">
        <f t="shared" si="52"/>
        <v>58022.480788064204</v>
      </c>
      <c r="BG4" s="82">
        <f t="shared" si="52"/>
        <v>59879.200173282261</v>
      </c>
      <c r="BH4" s="82">
        <f t="shared" si="52"/>
        <v>61795.334578827293</v>
      </c>
      <c r="BI4" s="82">
        <f t="shared" si="52"/>
        <v>63772.785285349768</v>
      </c>
      <c r="BJ4" s="82">
        <f t="shared" si="52"/>
        <v>65813.51441448096</v>
      </c>
      <c r="BK4" s="82">
        <f t="shared" si="52"/>
        <v>67919.54687574436</v>
      </c>
      <c r="BL4" s="82">
        <f t="shared" si="52"/>
        <v>70092.972375768179</v>
      </c>
      <c r="BM4" s="82">
        <f t="shared" si="53"/>
        <v>72335.947491792758</v>
      </c>
      <c r="BN4" s="82">
        <f t="shared" si="53"/>
        <v>74650.697811530132</v>
      </c>
      <c r="BO4" s="82">
        <f t="shared" si="53"/>
        <v>77039.520141499102</v>
      </c>
      <c r="BP4" s="82">
        <f t="shared" si="53"/>
        <v>79504.78478602707</v>
      </c>
      <c r="BQ4" s="82">
        <f t="shared" si="53"/>
        <v>82048.937899179946</v>
      </c>
      <c r="BR4" s="82">
        <f t="shared" si="53"/>
        <v>84674.50391195371</v>
      </c>
      <c r="BS4" s="82">
        <f t="shared" si="53"/>
        <v>87384.088037136229</v>
      </c>
      <c r="BT4" s="82">
        <f t="shared" si="53"/>
        <v>90180.37885432459</v>
      </c>
      <c r="BU4" s="82">
        <f t="shared" si="53"/>
        <v>93066.150977662983</v>
      </c>
      <c r="BV4" s="82">
        <f t="shared" si="53"/>
        <v>96044.267808948207</v>
      </c>
      <c r="BW4" s="82">
        <f t="shared" si="53"/>
        <v>99117.684378834558</v>
      </c>
      <c r="BX4" s="82">
        <f t="shared" si="53"/>
        <v>102289.45027895727</v>
      </c>
      <c r="BY4" s="82">
        <f t="shared" si="53"/>
        <v>105562.7126878839</v>
      </c>
      <c r="BZ4" s="82">
        <f t="shared" si="53"/>
        <v>108940.71949389619</v>
      </c>
      <c r="CA4" s="82">
        <f t="shared" si="53"/>
        <v>112426.82251770087</v>
      </c>
      <c r="CB4" s="82">
        <f t="shared" si="53"/>
        <v>116024.48083826731</v>
      </c>
      <c r="CC4" s="82">
        <f t="shared" si="53"/>
        <v>119737.26422509186</v>
      </c>
      <c r="CD4" s="82">
        <f t="shared" si="53"/>
        <v>123568.8566802948</v>
      </c>
      <c r="CE4" s="82">
        <f t="shared" si="53"/>
        <v>127523.06009406425</v>
      </c>
      <c r="CF4" s="82">
        <f t="shared" si="53"/>
        <v>131603.7980170743</v>
      </c>
      <c r="CG4" s="82">
        <f t="shared" si="53"/>
        <v>135815.11955362067</v>
      </c>
      <c r="CH4" s="82">
        <f t="shared" si="53"/>
        <v>140161.20337933654</v>
      </c>
      <c r="CI4" s="82">
        <f t="shared" si="53"/>
        <v>144646.3618874753</v>
      </c>
      <c r="CJ4" s="82">
        <f t="shared" si="53"/>
        <v>149275.0454678745</v>
      </c>
      <c r="CK4" s="82">
        <f t="shared" si="53"/>
        <v>154051.84692284648</v>
      </c>
      <c r="CL4" s="82">
        <f t="shared" si="53"/>
        <v>158981.50602437757</v>
      </c>
      <c r="CM4" s="82">
        <f t="shared" si="53"/>
        <v>164068.91421715764</v>
      </c>
      <c r="CN4" s="82">
        <f t="shared" si="53"/>
        <v>169319.11947210669</v>
      </c>
      <c r="CO4" s="82">
        <f t="shared" si="53"/>
        <v>174737.3312952141</v>
      </c>
      <c r="CP4" s="82">
        <f t="shared" si="53"/>
        <v>180328.92589666095</v>
      </c>
      <c r="CQ4" s="82">
        <f t="shared" si="53"/>
        <v>186099.45152535412</v>
      </c>
      <c r="CR4" s="82">
        <f t="shared" si="53"/>
        <v>192054.63397416545</v>
      </c>
      <c r="CS4" s="82">
        <f t="shared" si="53"/>
        <v>198200.38226133876</v>
      </c>
      <c r="CT4" s="82">
        <f t="shared" si="53"/>
        <v>204542.7944937016</v>
      </c>
      <c r="CU4" s="82">
        <f t="shared" si="53"/>
        <v>211088.16391750006</v>
      </c>
      <c r="CV4" s="82">
        <f t="shared" si="53"/>
        <v>217842.98516286007</v>
      </c>
      <c r="CW4" s="82">
        <f t="shared" si="53"/>
        <v>224813.96068807162</v>
      </c>
      <c r="CX4" s="82">
        <f t="shared" si="53"/>
        <v>232008.00743008993</v>
      </c>
      <c r="CY4" s="82">
        <f t="shared" si="53"/>
        <v>239432.26366785282</v>
      </c>
      <c r="CZ4" s="82">
        <f t="shared" si="53"/>
        <v>247094.09610522413</v>
      </c>
      <c r="DA4" s="82">
        <f t="shared" si="53"/>
        <v>255001.10718059132</v>
      </c>
      <c r="DB4" s="82">
        <f t="shared" si="53"/>
        <v>263161.14261037024</v>
      </c>
      <c r="DC4" s="82">
        <f t="shared" si="53"/>
        <v>271582.29917390208</v>
      </c>
      <c r="DD4" s="82">
        <f t="shared" si="53"/>
        <v>280272.93274746696</v>
      </c>
      <c r="DE4" s="82">
        <f t="shared" si="53"/>
        <v>289241.66659538593</v>
      </c>
      <c r="DF4" s="82">
        <f t="shared" si="53"/>
        <v>298497.39992643829</v>
      </c>
      <c r="DG4" s="82">
        <f t="shared" si="53"/>
        <v>308049.31672408432</v>
      </c>
      <c r="DH4" s="82">
        <f t="shared" si="53"/>
        <v>317906.894859255</v>
      </c>
      <c r="DI4" s="82">
        <f t="shared" si="53"/>
        <v>328079.91549475119</v>
      </c>
      <c r="DJ4" s="82">
        <f t="shared" si="53"/>
        <v>338578.47279058321</v>
      </c>
    </row>
    <row r="5" spans="1:115" x14ac:dyDescent="0.2">
      <c r="A5" t="s">
        <v>57</v>
      </c>
      <c r="B5" s="7" t="str">
        <f>'Data Non-Energy-Sector'!B112</f>
        <v>Pyrotechnics and Signals</v>
      </c>
      <c r="C5" s="25" t="s">
        <v>2</v>
      </c>
      <c r="D5" s="82">
        <f t="shared" si="51"/>
        <v>20004.28113066118</v>
      </c>
      <c r="E5" s="82">
        <f t="shared" si="52"/>
        <v>20600.073098083019</v>
      </c>
      <c r="F5" s="82">
        <f t="shared" si="52"/>
        <v>20910.817214912448</v>
      </c>
      <c r="G5" s="82">
        <f t="shared" si="52"/>
        <v>21282.389602109135</v>
      </c>
      <c r="H5" s="82">
        <f t="shared" si="52"/>
        <v>21599.999999993302</v>
      </c>
      <c r="I5" s="82">
        <f t="shared" si="52"/>
        <v>20399.999999993302</v>
      </c>
      <c r="J5" s="82">
        <f t="shared" si="52"/>
        <v>39599.999999993299</v>
      </c>
      <c r="K5" s="82">
        <f t="shared" si="52"/>
        <v>40799.999999993299</v>
      </c>
      <c r="L5" s="82">
        <f t="shared" si="52"/>
        <v>37319.999999993299</v>
      </c>
      <c r="M5" s="82">
        <f t="shared" si="52"/>
        <v>36479.999999993299</v>
      </c>
      <c r="N5" s="82">
        <f t="shared" si="52"/>
        <v>62399.999999993299</v>
      </c>
      <c r="O5" s="82">
        <f t="shared" si="52"/>
        <v>44399.999999993299</v>
      </c>
      <c r="P5" s="82">
        <f t="shared" si="52"/>
        <v>46799.999999993299</v>
      </c>
      <c r="Q5" s="82">
        <f t="shared" si="52"/>
        <v>56399.999999993299</v>
      </c>
      <c r="R5" s="82">
        <f t="shared" si="52"/>
        <v>66119.999999993306</v>
      </c>
      <c r="S5" s="82">
        <f t="shared" si="52"/>
        <v>59279.999999993299</v>
      </c>
      <c r="T5" s="82">
        <f t="shared" si="52"/>
        <v>70199.999999982989</v>
      </c>
      <c r="U5" s="82">
        <f t="shared" si="52"/>
        <v>61319.99999998085</v>
      </c>
      <c r="V5" s="82">
        <f t="shared" si="52"/>
        <v>59519.999999980624</v>
      </c>
      <c r="W5" s="82">
        <f t="shared" si="52"/>
        <v>48239.999999978507</v>
      </c>
      <c r="X5" s="82">
        <f t="shared" si="52"/>
        <v>48599.999999946347</v>
      </c>
      <c r="Y5" s="82">
        <f t="shared" si="52"/>
        <v>44999.999999969863</v>
      </c>
      <c r="Z5" s="82">
        <f t="shared" si="52"/>
        <v>27359.99999995769</v>
      </c>
      <c r="AA5" s="82">
        <f t="shared" si="52"/>
        <v>39959.999999976862</v>
      </c>
      <c r="AB5" s="82">
        <f t="shared" si="52"/>
        <v>41159.999999978529</v>
      </c>
      <c r="AC5" s="82">
        <f t="shared" si="52"/>
        <v>42479.999999977175</v>
      </c>
      <c r="AD5" s="82">
        <f t="shared" si="52"/>
        <v>24239.999404937014</v>
      </c>
      <c r="AE5" s="82">
        <f t="shared" si="52"/>
        <v>30599.997649770852</v>
      </c>
      <c r="AF5" s="82">
        <f t="shared" si="52"/>
        <v>26399.996137895232</v>
      </c>
      <c r="AG5" s="82">
        <f t="shared" si="52"/>
        <v>26399.996003216871</v>
      </c>
      <c r="AH5" s="82">
        <f t="shared" si="52"/>
        <v>27244.795875319811</v>
      </c>
      <c r="AI5" s="82">
        <f t="shared" si="52"/>
        <v>28116.629343330045</v>
      </c>
      <c r="AJ5" s="82">
        <f t="shared" si="52"/>
        <v>29016.361482316606</v>
      </c>
      <c r="AK5" s="82">
        <f t="shared" si="52"/>
        <v>29944.885049750737</v>
      </c>
      <c r="AL5" s="82">
        <f t="shared" si="52"/>
        <v>30903.121371342761</v>
      </c>
      <c r="AM5" s="82">
        <f t="shared" si="52"/>
        <v>31892.021255225729</v>
      </c>
      <c r="AN5" s="82">
        <f t="shared" si="52"/>
        <v>32912.565935392951</v>
      </c>
      <c r="AO5" s="82">
        <f t="shared" si="52"/>
        <v>33965.768045325523</v>
      </c>
      <c r="AP5" s="82">
        <f t="shared" si="52"/>
        <v>35052.672622775943</v>
      </c>
      <c r="AQ5" s="82">
        <f t="shared" si="52"/>
        <v>36174.358146704777</v>
      </c>
      <c r="AR5" s="82">
        <f t="shared" si="52"/>
        <v>37331.937607399334</v>
      </c>
      <c r="AS5" s="82">
        <f t="shared" si="52"/>
        <v>38526.559610836113</v>
      </c>
      <c r="AT5" s="82">
        <f t="shared" si="52"/>
        <v>39759.409518382869</v>
      </c>
      <c r="AU5" s="82">
        <f t="shared" si="52"/>
        <v>41031.710622971121</v>
      </c>
      <c r="AV5" s="82">
        <f t="shared" si="52"/>
        <v>42344.725362906196</v>
      </c>
      <c r="AW5" s="82">
        <f t="shared" si="52"/>
        <v>43699.756574519197</v>
      </c>
      <c r="AX5" s="82">
        <f t="shared" si="52"/>
        <v>45098.148784903809</v>
      </c>
      <c r="AY5" s="82">
        <f t="shared" si="52"/>
        <v>46541.289546020729</v>
      </c>
      <c r="AZ5" s="82">
        <f t="shared" si="52"/>
        <v>48030.610811493396</v>
      </c>
      <c r="BA5" s="82">
        <f t="shared" si="52"/>
        <v>49567.590357461188</v>
      </c>
      <c r="BB5" s="82">
        <f t="shared" si="52"/>
        <v>51153.75324889995</v>
      </c>
      <c r="BC5" s="82">
        <f t="shared" si="52"/>
        <v>52790.673352864753</v>
      </c>
      <c r="BD5" s="82">
        <f t="shared" si="52"/>
        <v>54479.974900156427</v>
      </c>
      <c r="BE5" s="82">
        <f t="shared" si="52"/>
        <v>56223.334096961436</v>
      </c>
      <c r="BF5" s="82">
        <f t="shared" si="52"/>
        <v>58022.480788064204</v>
      </c>
      <c r="BG5" s="82">
        <f t="shared" si="52"/>
        <v>59879.200173282261</v>
      </c>
      <c r="BH5" s="82">
        <f t="shared" si="52"/>
        <v>61795.334578827293</v>
      </c>
      <c r="BI5" s="82">
        <f t="shared" si="52"/>
        <v>63772.785285349768</v>
      </c>
      <c r="BJ5" s="82">
        <f t="shared" si="52"/>
        <v>65813.51441448096</v>
      </c>
      <c r="BK5" s="82">
        <f t="shared" si="52"/>
        <v>67919.54687574436</v>
      </c>
      <c r="BL5" s="82">
        <f t="shared" si="52"/>
        <v>70092.972375768179</v>
      </c>
      <c r="BM5" s="82">
        <f t="shared" si="53"/>
        <v>72335.947491792758</v>
      </c>
      <c r="BN5" s="82">
        <f t="shared" si="53"/>
        <v>74650.697811530132</v>
      </c>
      <c r="BO5" s="82">
        <f t="shared" si="53"/>
        <v>77039.520141499102</v>
      </c>
      <c r="BP5" s="82">
        <f t="shared" si="53"/>
        <v>79504.78478602707</v>
      </c>
      <c r="BQ5" s="82">
        <f t="shared" si="53"/>
        <v>82048.937899179946</v>
      </c>
      <c r="BR5" s="82">
        <f t="shared" si="53"/>
        <v>84674.50391195371</v>
      </c>
      <c r="BS5" s="82">
        <f t="shared" si="53"/>
        <v>87384.088037136229</v>
      </c>
      <c r="BT5" s="82">
        <f t="shared" si="53"/>
        <v>90180.37885432459</v>
      </c>
      <c r="BU5" s="82">
        <f t="shared" si="53"/>
        <v>93066.150977662983</v>
      </c>
      <c r="BV5" s="82">
        <f t="shared" si="53"/>
        <v>96044.267808948207</v>
      </c>
      <c r="BW5" s="82">
        <f t="shared" si="53"/>
        <v>99117.684378834558</v>
      </c>
      <c r="BX5" s="82">
        <f t="shared" si="53"/>
        <v>102289.45027895727</v>
      </c>
      <c r="BY5" s="82">
        <f t="shared" si="53"/>
        <v>105562.7126878839</v>
      </c>
      <c r="BZ5" s="82">
        <f t="shared" si="53"/>
        <v>108940.71949389619</v>
      </c>
      <c r="CA5" s="82">
        <f t="shared" si="53"/>
        <v>112426.82251770087</v>
      </c>
      <c r="CB5" s="82">
        <f t="shared" si="53"/>
        <v>116024.48083826731</v>
      </c>
      <c r="CC5" s="82">
        <f t="shared" si="53"/>
        <v>119737.26422509186</v>
      </c>
      <c r="CD5" s="82">
        <f t="shared" si="53"/>
        <v>123568.8566802948</v>
      </c>
      <c r="CE5" s="82">
        <f t="shared" si="53"/>
        <v>127523.06009406425</v>
      </c>
      <c r="CF5" s="82">
        <f t="shared" si="53"/>
        <v>131603.7980170743</v>
      </c>
      <c r="CG5" s="82">
        <f t="shared" si="53"/>
        <v>135815.11955362067</v>
      </c>
      <c r="CH5" s="82">
        <f t="shared" si="53"/>
        <v>140161.20337933654</v>
      </c>
      <c r="CI5" s="82">
        <f t="shared" si="53"/>
        <v>144646.3618874753</v>
      </c>
      <c r="CJ5" s="82">
        <f t="shared" si="53"/>
        <v>149275.0454678745</v>
      </c>
      <c r="CK5" s="82">
        <f t="shared" si="53"/>
        <v>154051.84692284648</v>
      </c>
      <c r="CL5" s="82">
        <f t="shared" si="53"/>
        <v>158981.50602437757</v>
      </c>
      <c r="CM5" s="82">
        <f t="shared" si="53"/>
        <v>164068.91421715764</v>
      </c>
      <c r="CN5" s="82">
        <f t="shared" si="53"/>
        <v>169319.11947210669</v>
      </c>
      <c r="CO5" s="82">
        <f t="shared" si="53"/>
        <v>174737.3312952141</v>
      </c>
      <c r="CP5" s="82">
        <f t="shared" si="53"/>
        <v>180328.92589666095</v>
      </c>
      <c r="CQ5" s="82">
        <f t="shared" si="53"/>
        <v>186099.45152535412</v>
      </c>
      <c r="CR5" s="82">
        <f t="shared" si="53"/>
        <v>192054.63397416545</v>
      </c>
      <c r="CS5" s="82">
        <f t="shared" si="53"/>
        <v>198200.38226133876</v>
      </c>
      <c r="CT5" s="82">
        <f t="shared" si="53"/>
        <v>204542.7944937016</v>
      </c>
      <c r="CU5" s="82">
        <f t="shared" si="53"/>
        <v>211088.16391750006</v>
      </c>
      <c r="CV5" s="82">
        <f t="shared" si="53"/>
        <v>217842.98516286007</v>
      </c>
      <c r="CW5" s="82">
        <f t="shared" si="53"/>
        <v>224813.96068807162</v>
      </c>
      <c r="CX5" s="82">
        <f t="shared" si="53"/>
        <v>232008.00743008993</v>
      </c>
      <c r="CY5" s="82">
        <f t="shared" si="53"/>
        <v>239432.26366785282</v>
      </c>
      <c r="CZ5" s="82">
        <f t="shared" si="53"/>
        <v>247094.09610522413</v>
      </c>
      <c r="DA5" s="82">
        <f t="shared" si="53"/>
        <v>255001.10718059132</v>
      </c>
      <c r="DB5" s="82">
        <f t="shared" si="53"/>
        <v>263161.14261037024</v>
      </c>
      <c r="DC5" s="82">
        <f t="shared" si="53"/>
        <v>271582.29917390208</v>
      </c>
      <c r="DD5" s="82">
        <f t="shared" si="53"/>
        <v>280272.93274746696</v>
      </c>
      <c r="DE5" s="82">
        <f t="shared" si="53"/>
        <v>289241.66659538593</v>
      </c>
      <c r="DF5" s="82">
        <f t="shared" si="53"/>
        <v>298497.39992643829</v>
      </c>
      <c r="DG5" s="82">
        <f t="shared" si="53"/>
        <v>308049.31672408432</v>
      </c>
      <c r="DH5" s="82">
        <f t="shared" si="53"/>
        <v>317906.894859255</v>
      </c>
      <c r="DI5" s="82">
        <f t="shared" si="53"/>
        <v>328079.91549475119</v>
      </c>
      <c r="DJ5" s="82">
        <f t="shared" si="53"/>
        <v>338578.47279058321</v>
      </c>
    </row>
    <row r="6" spans="1:115" x14ac:dyDescent="0.2">
      <c r="A6" t="s">
        <v>57</v>
      </c>
      <c r="B6" s="7" t="str">
        <f>'Data Non-Energy-Sector'!B113</f>
        <v>Zinc Production</v>
      </c>
      <c r="C6" s="25" t="s">
        <v>2</v>
      </c>
      <c r="D6" s="82">
        <f t="shared" si="51"/>
        <v>5001.0702826652951</v>
      </c>
      <c r="E6" s="82">
        <f t="shared" si="52"/>
        <v>5150.0182745207549</v>
      </c>
      <c r="F6" s="82">
        <f t="shared" si="52"/>
        <v>5227.7043037281119</v>
      </c>
      <c r="G6" s="82">
        <f t="shared" si="52"/>
        <v>5320.5974005272838</v>
      </c>
      <c r="H6" s="82">
        <f t="shared" si="52"/>
        <v>5399.9999999983256</v>
      </c>
      <c r="I6" s="82">
        <f t="shared" si="52"/>
        <v>5099.9999999983256</v>
      </c>
      <c r="J6" s="82">
        <f t="shared" si="52"/>
        <v>9899.9999999983247</v>
      </c>
      <c r="K6" s="82">
        <f t="shared" si="52"/>
        <v>10199.999999998325</v>
      </c>
      <c r="L6" s="82">
        <f t="shared" si="52"/>
        <v>9329.9999999983247</v>
      </c>
      <c r="M6" s="82">
        <f t="shared" si="52"/>
        <v>9119.9999999983247</v>
      </c>
      <c r="N6" s="82">
        <f t="shared" si="52"/>
        <v>15599.999999998325</v>
      </c>
      <c r="O6" s="82">
        <f t="shared" si="52"/>
        <v>11099.999999998325</v>
      </c>
      <c r="P6" s="82">
        <f t="shared" si="52"/>
        <v>11699.999999998325</v>
      </c>
      <c r="Q6" s="82">
        <f t="shared" si="52"/>
        <v>14099.999999998325</v>
      </c>
      <c r="R6" s="82">
        <f t="shared" si="52"/>
        <v>16529.999999998327</v>
      </c>
      <c r="S6" s="82">
        <f t="shared" si="52"/>
        <v>14819.999999998325</v>
      </c>
      <c r="T6" s="82">
        <f t="shared" si="52"/>
        <v>17549.999999995747</v>
      </c>
      <c r="U6" s="82">
        <f t="shared" si="52"/>
        <v>15329.999999995212</v>
      </c>
      <c r="V6" s="82">
        <f t="shared" si="52"/>
        <v>14879.999999995156</v>
      </c>
      <c r="W6" s="82">
        <f t="shared" si="52"/>
        <v>12059.999999994627</v>
      </c>
      <c r="X6" s="82">
        <f t="shared" si="52"/>
        <v>12149.999999986587</v>
      </c>
      <c r="Y6" s="82">
        <f t="shared" si="52"/>
        <v>11249.999999992466</v>
      </c>
      <c r="Z6" s="82">
        <f t="shared" si="52"/>
        <v>6839.9999999894226</v>
      </c>
      <c r="AA6" s="82">
        <f t="shared" si="52"/>
        <v>9989.9999999942156</v>
      </c>
      <c r="AB6" s="82">
        <f t="shared" si="52"/>
        <v>10289.999999994632</v>
      </c>
      <c r="AC6" s="82">
        <f t="shared" si="52"/>
        <v>10619.999999994294</v>
      </c>
      <c r="AD6" s="82">
        <f t="shared" si="52"/>
        <v>6059.9998512342536</v>
      </c>
      <c r="AE6" s="82">
        <f t="shared" si="52"/>
        <v>7649.999412442713</v>
      </c>
      <c r="AF6" s="82">
        <f t="shared" si="52"/>
        <v>6599.999034473808</v>
      </c>
      <c r="AG6" s="82">
        <f t="shared" si="52"/>
        <v>6599.9990008042178</v>
      </c>
      <c r="AH6" s="82">
        <f t="shared" si="52"/>
        <v>6811.1989688299527</v>
      </c>
      <c r="AI6" s="82">
        <f t="shared" si="52"/>
        <v>7029.1573358325113</v>
      </c>
      <c r="AJ6" s="82">
        <f t="shared" si="52"/>
        <v>7254.0903705791516</v>
      </c>
      <c r="AK6" s="82">
        <f t="shared" si="52"/>
        <v>7486.2212624376843</v>
      </c>
      <c r="AL6" s="82">
        <f t="shared" si="52"/>
        <v>7725.7803428356901</v>
      </c>
      <c r="AM6" s="82">
        <f t="shared" si="52"/>
        <v>7973.0053138064322</v>
      </c>
      <c r="AN6" s="82">
        <f t="shared" si="52"/>
        <v>8228.1414838482378</v>
      </c>
      <c r="AO6" s="82">
        <f t="shared" si="52"/>
        <v>8491.4420113313809</v>
      </c>
      <c r="AP6" s="82">
        <f t="shared" si="52"/>
        <v>8763.1681556939857</v>
      </c>
      <c r="AQ6" s="82">
        <f t="shared" si="52"/>
        <v>9043.5895366761943</v>
      </c>
      <c r="AR6" s="82">
        <f t="shared" si="52"/>
        <v>9332.9844018498334</v>
      </c>
      <c r="AS6" s="82">
        <f t="shared" si="52"/>
        <v>9631.6399027090283</v>
      </c>
      <c r="AT6" s="82">
        <f t="shared" si="52"/>
        <v>9939.8523795957171</v>
      </c>
      <c r="AU6" s="82">
        <f t="shared" si="52"/>
        <v>10257.92765574278</v>
      </c>
      <c r="AV6" s="82">
        <f t="shared" si="52"/>
        <v>10586.181340726549</v>
      </c>
      <c r="AW6" s="82">
        <f t="shared" si="52"/>
        <v>10924.939143629799</v>
      </c>
      <c r="AX6" s="82">
        <f t="shared" si="52"/>
        <v>11274.537196225952</v>
      </c>
      <c r="AY6" s="82">
        <f t="shared" si="52"/>
        <v>11635.322386505182</v>
      </c>
      <c r="AZ6" s="82">
        <f t="shared" si="52"/>
        <v>12007.652702873349</v>
      </c>
      <c r="BA6" s="82">
        <f t="shared" si="52"/>
        <v>12391.897589365297</v>
      </c>
      <c r="BB6" s="82">
        <f t="shared" si="52"/>
        <v>12788.438312224987</v>
      </c>
      <c r="BC6" s="82">
        <f t="shared" si="52"/>
        <v>13197.668338216188</v>
      </c>
      <c r="BD6" s="82">
        <f t="shared" si="52"/>
        <v>13619.993725039107</v>
      </c>
      <c r="BE6" s="82">
        <f t="shared" si="52"/>
        <v>14055.833524240359</v>
      </c>
      <c r="BF6" s="82">
        <f t="shared" si="52"/>
        <v>14505.620197016051</v>
      </c>
      <c r="BG6" s="82">
        <f t="shared" si="52"/>
        <v>14969.800043320565</v>
      </c>
      <c r="BH6" s="82">
        <f t="shared" si="52"/>
        <v>15448.833644706823</v>
      </c>
      <c r="BI6" s="82">
        <f t="shared" si="52"/>
        <v>15943.196321337442</v>
      </c>
      <c r="BJ6" s="82">
        <f t="shared" si="52"/>
        <v>16453.37860362024</v>
      </c>
      <c r="BK6" s="82">
        <f t="shared" si="52"/>
        <v>16979.88671893609</v>
      </c>
      <c r="BL6" s="82">
        <f t="shared" si="52"/>
        <v>17523.243093942045</v>
      </c>
      <c r="BM6" s="82">
        <f t="shared" si="53"/>
        <v>18083.98687294819</v>
      </c>
      <c r="BN6" s="82">
        <f t="shared" si="53"/>
        <v>18662.674452882533</v>
      </c>
      <c r="BO6" s="82">
        <f t="shared" si="53"/>
        <v>19259.880035374776</v>
      </c>
      <c r="BP6" s="82">
        <f t="shared" si="53"/>
        <v>19876.196196506768</v>
      </c>
      <c r="BQ6" s="82">
        <f t="shared" si="53"/>
        <v>20512.234474794986</v>
      </c>
      <c r="BR6" s="82">
        <f t="shared" si="53"/>
        <v>21168.625977988428</v>
      </c>
      <c r="BS6" s="82">
        <f t="shared" si="53"/>
        <v>21846.022009284057</v>
      </c>
      <c r="BT6" s="82">
        <f t="shared" si="53"/>
        <v>22545.094713581148</v>
      </c>
      <c r="BU6" s="82">
        <f t="shared" si="53"/>
        <v>23266.537744415746</v>
      </c>
      <c r="BV6" s="82">
        <f t="shared" si="53"/>
        <v>24011.066952237052</v>
      </c>
      <c r="BW6" s="82">
        <f t="shared" si="53"/>
        <v>24779.421094708639</v>
      </c>
      <c r="BX6" s="82">
        <f t="shared" si="53"/>
        <v>25572.362569739318</v>
      </c>
      <c r="BY6" s="82">
        <f t="shared" si="53"/>
        <v>26390.678171970976</v>
      </c>
      <c r="BZ6" s="82">
        <f t="shared" si="53"/>
        <v>27235.179873474048</v>
      </c>
      <c r="CA6" s="82">
        <f t="shared" si="53"/>
        <v>28106.705629425218</v>
      </c>
      <c r="CB6" s="82">
        <f t="shared" si="53"/>
        <v>29006.120209566827</v>
      </c>
      <c r="CC6" s="82">
        <f t="shared" si="53"/>
        <v>29934.316056272964</v>
      </c>
      <c r="CD6" s="82">
        <f t="shared" si="53"/>
        <v>30892.214170073701</v>
      </c>
      <c r="CE6" s="82">
        <f t="shared" si="53"/>
        <v>31880.765023516062</v>
      </c>
      <c r="CF6" s="82">
        <f t="shared" si="53"/>
        <v>32900.949504268574</v>
      </c>
      <c r="CG6" s="82">
        <f t="shared" si="53"/>
        <v>33953.779888405166</v>
      </c>
      <c r="CH6" s="82">
        <f t="shared" si="53"/>
        <v>35040.300844834135</v>
      </c>
      <c r="CI6" s="82">
        <f t="shared" si="53"/>
        <v>36161.590471868825</v>
      </c>
      <c r="CJ6" s="82">
        <f t="shared" si="53"/>
        <v>37318.761366968625</v>
      </c>
      <c r="CK6" s="82">
        <f t="shared" si="53"/>
        <v>38512.96173071162</v>
      </c>
      <c r="CL6" s="82">
        <f t="shared" si="53"/>
        <v>39745.376506094392</v>
      </c>
      <c r="CM6" s="82">
        <f t="shared" si="53"/>
        <v>41017.22855428941</v>
      </c>
      <c r="CN6" s="82">
        <f t="shared" si="53"/>
        <v>42329.779868026671</v>
      </c>
      <c r="CO6" s="82">
        <f t="shared" si="53"/>
        <v>43684.332823803525</v>
      </c>
      <c r="CP6" s="82">
        <f t="shared" si="53"/>
        <v>45082.231474165237</v>
      </c>
      <c r="CQ6" s="82">
        <f t="shared" si="53"/>
        <v>46524.862881338529</v>
      </c>
      <c r="CR6" s="82">
        <f t="shared" si="53"/>
        <v>48013.658493541363</v>
      </c>
      <c r="CS6" s="82">
        <f t="shared" si="53"/>
        <v>49550.09556533469</v>
      </c>
      <c r="CT6" s="82">
        <f t="shared" si="53"/>
        <v>51135.6986234254</v>
      </c>
      <c r="CU6" s="82">
        <f t="shared" si="53"/>
        <v>52772.040979375015</v>
      </c>
      <c r="CV6" s="82">
        <f t="shared" si="53"/>
        <v>54460.746290715018</v>
      </c>
      <c r="CW6" s="82">
        <f t="shared" si="53"/>
        <v>56203.490172017904</v>
      </c>
      <c r="CX6" s="82">
        <f t="shared" si="53"/>
        <v>58002.001857522482</v>
      </c>
      <c r="CY6" s="82">
        <f t="shared" si="53"/>
        <v>59858.065916963205</v>
      </c>
      <c r="CZ6" s="82">
        <f t="shared" si="53"/>
        <v>61773.524026306033</v>
      </c>
      <c r="DA6" s="82">
        <f t="shared" si="53"/>
        <v>63750.276795147831</v>
      </c>
      <c r="DB6" s="82">
        <f t="shared" si="53"/>
        <v>65790.28565259256</v>
      </c>
      <c r="DC6" s="82">
        <f t="shared" si="53"/>
        <v>67895.57479347552</v>
      </c>
      <c r="DD6" s="82">
        <f t="shared" si="53"/>
        <v>70068.233186866739</v>
      </c>
      <c r="DE6" s="82">
        <f t="shared" si="53"/>
        <v>72310.416648846483</v>
      </c>
      <c r="DF6" s="82">
        <f t="shared" si="53"/>
        <v>74624.349981609572</v>
      </c>
      <c r="DG6" s="82">
        <f t="shared" si="53"/>
        <v>77012.329181021079</v>
      </c>
      <c r="DH6" s="82">
        <f t="shared" si="53"/>
        <v>79476.72371481375</v>
      </c>
      <c r="DI6" s="82">
        <f t="shared" si="53"/>
        <v>82019.978873687796</v>
      </c>
      <c r="DJ6" s="82">
        <f t="shared" si="53"/>
        <v>84644.618197645803</v>
      </c>
    </row>
    <row r="7" spans="1:115" x14ac:dyDescent="0.2">
      <c r="A7" t="s">
        <v>57</v>
      </c>
      <c r="B7" s="7" t="str">
        <f>'Data Non-Energy-Sector'!B114</f>
        <v>Master Alloys</v>
      </c>
      <c r="C7" s="25" t="s">
        <v>2</v>
      </c>
      <c r="D7" s="82">
        <f t="shared" si="51"/>
        <v>5001.0702826652951</v>
      </c>
      <c r="E7" s="82">
        <f t="shared" si="52"/>
        <v>5150.0182745207549</v>
      </c>
      <c r="F7" s="82">
        <f t="shared" si="52"/>
        <v>5227.7043037281119</v>
      </c>
      <c r="G7" s="82">
        <f t="shared" si="52"/>
        <v>5320.5974005272838</v>
      </c>
      <c r="H7" s="82">
        <f t="shared" si="52"/>
        <v>5399.9999999983256</v>
      </c>
      <c r="I7" s="82">
        <f t="shared" si="52"/>
        <v>5099.9999999983256</v>
      </c>
      <c r="J7" s="82">
        <f t="shared" si="52"/>
        <v>9899.9999999983247</v>
      </c>
      <c r="K7" s="82">
        <f t="shared" si="52"/>
        <v>10199.999999998325</v>
      </c>
      <c r="L7" s="82">
        <f t="shared" si="52"/>
        <v>9329.9999999983247</v>
      </c>
      <c r="M7" s="82">
        <f t="shared" si="52"/>
        <v>9119.9999999983247</v>
      </c>
      <c r="N7" s="82">
        <f t="shared" si="52"/>
        <v>15599.999999998325</v>
      </c>
      <c r="O7" s="82">
        <f t="shared" si="52"/>
        <v>11099.999999998325</v>
      </c>
      <c r="P7" s="82">
        <f t="shared" si="52"/>
        <v>11699.999999998325</v>
      </c>
      <c r="Q7" s="82">
        <f t="shared" si="52"/>
        <v>14099.999999998325</v>
      </c>
      <c r="R7" s="82">
        <f t="shared" si="52"/>
        <v>16529.999999998327</v>
      </c>
      <c r="S7" s="82">
        <f t="shared" si="52"/>
        <v>14819.999999998325</v>
      </c>
      <c r="T7" s="82">
        <f t="shared" si="52"/>
        <v>17549.999999995747</v>
      </c>
      <c r="U7" s="82">
        <f t="shared" si="52"/>
        <v>15329.999999995212</v>
      </c>
      <c r="V7" s="82">
        <f t="shared" si="52"/>
        <v>14879.999999995156</v>
      </c>
      <c r="W7" s="82">
        <f t="shared" si="52"/>
        <v>12059.999999994627</v>
      </c>
      <c r="X7" s="82">
        <f t="shared" si="52"/>
        <v>12149.999999986587</v>
      </c>
      <c r="Y7" s="82">
        <f t="shared" si="52"/>
        <v>11249.999999992466</v>
      </c>
      <c r="Z7" s="82">
        <f t="shared" si="52"/>
        <v>6839.9999999894226</v>
      </c>
      <c r="AA7" s="82">
        <f t="shared" si="52"/>
        <v>9989.9999999942156</v>
      </c>
      <c r="AB7" s="82">
        <f t="shared" si="52"/>
        <v>10289.999999994632</v>
      </c>
      <c r="AC7" s="82">
        <f t="shared" si="52"/>
        <v>10619.999999994294</v>
      </c>
      <c r="AD7" s="82">
        <f t="shared" si="52"/>
        <v>6059.9998512342536</v>
      </c>
      <c r="AE7" s="82">
        <f t="shared" si="52"/>
        <v>7649.999412442713</v>
      </c>
      <c r="AF7" s="82">
        <f t="shared" si="52"/>
        <v>6599.999034473808</v>
      </c>
      <c r="AG7" s="82">
        <f t="shared" si="52"/>
        <v>6599.9990008042178</v>
      </c>
      <c r="AH7" s="82">
        <f t="shared" si="52"/>
        <v>6811.1989688299527</v>
      </c>
      <c r="AI7" s="82">
        <f t="shared" si="52"/>
        <v>7029.1573358325113</v>
      </c>
      <c r="AJ7" s="82">
        <f t="shared" ref="AJ7:BL7" si="56">AJ103</f>
        <v>7254.0903705791516</v>
      </c>
      <c r="AK7" s="82">
        <f t="shared" si="56"/>
        <v>7486.2212624376843</v>
      </c>
      <c r="AL7" s="82">
        <f t="shared" si="56"/>
        <v>7725.7803428356901</v>
      </c>
      <c r="AM7" s="82">
        <f t="shared" si="56"/>
        <v>7973.0053138064322</v>
      </c>
      <c r="AN7" s="82">
        <f t="shared" si="56"/>
        <v>8228.1414838482378</v>
      </c>
      <c r="AO7" s="82">
        <f t="shared" si="56"/>
        <v>8491.4420113313809</v>
      </c>
      <c r="AP7" s="82">
        <f t="shared" si="56"/>
        <v>8763.1681556939857</v>
      </c>
      <c r="AQ7" s="82">
        <f t="shared" si="56"/>
        <v>9043.5895366761943</v>
      </c>
      <c r="AR7" s="82">
        <f t="shared" si="56"/>
        <v>9332.9844018498334</v>
      </c>
      <c r="AS7" s="82">
        <f t="shared" si="56"/>
        <v>9631.6399027090283</v>
      </c>
      <c r="AT7" s="82">
        <f t="shared" si="56"/>
        <v>9939.8523795957171</v>
      </c>
      <c r="AU7" s="82">
        <f t="shared" si="56"/>
        <v>10257.92765574278</v>
      </c>
      <c r="AV7" s="82">
        <f t="shared" si="56"/>
        <v>10586.181340726549</v>
      </c>
      <c r="AW7" s="82">
        <f t="shared" si="56"/>
        <v>10924.939143629799</v>
      </c>
      <c r="AX7" s="82">
        <f t="shared" si="56"/>
        <v>11274.537196225952</v>
      </c>
      <c r="AY7" s="82">
        <f t="shared" si="56"/>
        <v>11635.322386505182</v>
      </c>
      <c r="AZ7" s="82">
        <f t="shared" si="56"/>
        <v>12007.652702873349</v>
      </c>
      <c r="BA7" s="82">
        <f t="shared" si="56"/>
        <v>12391.897589365297</v>
      </c>
      <c r="BB7" s="82">
        <f t="shared" si="56"/>
        <v>12788.438312224987</v>
      </c>
      <c r="BC7" s="82">
        <f t="shared" si="56"/>
        <v>13197.668338216188</v>
      </c>
      <c r="BD7" s="82">
        <f t="shared" si="56"/>
        <v>13619.993725039107</v>
      </c>
      <c r="BE7" s="82">
        <f t="shared" si="56"/>
        <v>14055.833524240359</v>
      </c>
      <c r="BF7" s="82">
        <f t="shared" si="56"/>
        <v>14505.620197016051</v>
      </c>
      <c r="BG7" s="82">
        <f t="shared" si="56"/>
        <v>14969.800043320565</v>
      </c>
      <c r="BH7" s="82">
        <f t="shared" si="56"/>
        <v>15448.833644706823</v>
      </c>
      <c r="BI7" s="82">
        <f t="shared" si="56"/>
        <v>15943.196321337442</v>
      </c>
      <c r="BJ7" s="82">
        <f t="shared" si="56"/>
        <v>16453.37860362024</v>
      </c>
      <c r="BK7" s="82">
        <f t="shared" si="56"/>
        <v>16979.88671893609</v>
      </c>
      <c r="BL7" s="82">
        <f t="shared" si="56"/>
        <v>17523.243093942045</v>
      </c>
      <c r="BM7" s="82">
        <f t="shared" ref="BM7:DJ7" si="57">BM103</f>
        <v>18083.98687294819</v>
      </c>
      <c r="BN7" s="82">
        <f t="shared" si="57"/>
        <v>18662.674452882533</v>
      </c>
      <c r="BO7" s="82">
        <f t="shared" si="57"/>
        <v>19259.880035374776</v>
      </c>
      <c r="BP7" s="82">
        <f t="shared" si="57"/>
        <v>19876.196196506768</v>
      </c>
      <c r="BQ7" s="82">
        <f t="shared" si="57"/>
        <v>20512.234474794986</v>
      </c>
      <c r="BR7" s="82">
        <f t="shared" si="57"/>
        <v>21168.625977988428</v>
      </c>
      <c r="BS7" s="82">
        <f t="shared" si="57"/>
        <v>21846.022009284057</v>
      </c>
      <c r="BT7" s="82">
        <f t="shared" si="57"/>
        <v>22545.094713581148</v>
      </c>
      <c r="BU7" s="82">
        <f t="shared" si="57"/>
        <v>23266.537744415746</v>
      </c>
      <c r="BV7" s="82">
        <f t="shared" si="57"/>
        <v>24011.066952237052</v>
      </c>
      <c r="BW7" s="82">
        <f t="shared" si="57"/>
        <v>24779.421094708639</v>
      </c>
      <c r="BX7" s="82">
        <f t="shared" si="57"/>
        <v>25572.362569739318</v>
      </c>
      <c r="BY7" s="82">
        <f t="shared" si="57"/>
        <v>26390.678171970976</v>
      </c>
      <c r="BZ7" s="82">
        <f t="shared" si="57"/>
        <v>27235.179873474048</v>
      </c>
      <c r="CA7" s="82">
        <f t="shared" si="57"/>
        <v>28106.705629425218</v>
      </c>
      <c r="CB7" s="82">
        <f t="shared" si="57"/>
        <v>29006.120209566827</v>
      </c>
      <c r="CC7" s="82">
        <f t="shared" si="57"/>
        <v>29934.316056272964</v>
      </c>
      <c r="CD7" s="82">
        <f t="shared" si="57"/>
        <v>30892.214170073701</v>
      </c>
      <c r="CE7" s="82">
        <f t="shared" si="57"/>
        <v>31880.765023516062</v>
      </c>
      <c r="CF7" s="82">
        <f t="shared" si="57"/>
        <v>32900.949504268574</v>
      </c>
      <c r="CG7" s="82">
        <f t="shared" si="57"/>
        <v>33953.779888405166</v>
      </c>
      <c r="CH7" s="82">
        <f t="shared" si="57"/>
        <v>35040.300844834135</v>
      </c>
      <c r="CI7" s="82">
        <f t="shared" si="57"/>
        <v>36161.590471868825</v>
      </c>
      <c r="CJ7" s="82">
        <f t="shared" si="57"/>
        <v>37318.761366968625</v>
      </c>
      <c r="CK7" s="82">
        <f t="shared" si="57"/>
        <v>38512.96173071162</v>
      </c>
      <c r="CL7" s="82">
        <f t="shared" si="57"/>
        <v>39745.376506094392</v>
      </c>
      <c r="CM7" s="82">
        <f t="shared" si="57"/>
        <v>41017.22855428941</v>
      </c>
      <c r="CN7" s="82">
        <f t="shared" si="57"/>
        <v>42329.779868026671</v>
      </c>
      <c r="CO7" s="82">
        <f t="shared" si="57"/>
        <v>43684.332823803525</v>
      </c>
      <c r="CP7" s="82">
        <f t="shared" si="57"/>
        <v>45082.231474165237</v>
      </c>
      <c r="CQ7" s="82">
        <f t="shared" si="57"/>
        <v>46524.862881338529</v>
      </c>
      <c r="CR7" s="82">
        <f t="shared" si="57"/>
        <v>48013.658493541363</v>
      </c>
      <c r="CS7" s="82">
        <f t="shared" si="57"/>
        <v>49550.09556533469</v>
      </c>
      <c r="CT7" s="82">
        <f t="shared" si="57"/>
        <v>51135.6986234254</v>
      </c>
      <c r="CU7" s="82">
        <f t="shared" si="57"/>
        <v>52772.040979375015</v>
      </c>
      <c r="CV7" s="82">
        <f t="shared" si="57"/>
        <v>54460.746290715018</v>
      </c>
      <c r="CW7" s="82">
        <f t="shared" si="57"/>
        <v>56203.490172017904</v>
      </c>
      <c r="CX7" s="82">
        <f t="shared" si="57"/>
        <v>58002.001857522482</v>
      </c>
      <c r="CY7" s="82">
        <f t="shared" si="57"/>
        <v>59858.065916963205</v>
      </c>
      <c r="CZ7" s="82">
        <f t="shared" si="57"/>
        <v>61773.524026306033</v>
      </c>
      <c r="DA7" s="82">
        <f t="shared" si="57"/>
        <v>63750.276795147831</v>
      </c>
      <c r="DB7" s="82">
        <f t="shared" si="57"/>
        <v>65790.28565259256</v>
      </c>
      <c r="DC7" s="82">
        <f t="shared" si="57"/>
        <v>67895.57479347552</v>
      </c>
      <c r="DD7" s="82">
        <f t="shared" si="57"/>
        <v>70068.233186866739</v>
      </c>
      <c r="DE7" s="82">
        <f t="shared" si="57"/>
        <v>72310.416648846483</v>
      </c>
      <c r="DF7" s="82">
        <f t="shared" si="57"/>
        <v>74624.349981609572</v>
      </c>
      <c r="DG7" s="82">
        <f t="shared" si="57"/>
        <v>77012.329181021079</v>
      </c>
      <c r="DH7" s="82">
        <f t="shared" si="57"/>
        <v>79476.72371481375</v>
      </c>
      <c r="DI7" s="82">
        <f t="shared" si="57"/>
        <v>82019.978873687796</v>
      </c>
      <c r="DJ7" s="82">
        <f t="shared" si="57"/>
        <v>84644.618197645803</v>
      </c>
    </row>
    <row r="8" spans="1:115" x14ac:dyDescent="0.2">
      <c r="A8" t="s">
        <v>57</v>
      </c>
      <c r="B8" s="7" t="str">
        <f>'Data Non-Energy-Sector'!B115</f>
        <v>Pigments</v>
      </c>
      <c r="C8" s="25" t="s">
        <v>2</v>
      </c>
      <c r="D8" s="82">
        <f t="shared" si="51"/>
        <v>5001.0702826652951</v>
      </c>
      <c r="E8" s="82">
        <f t="shared" ref="E8:AJ8" si="58">E104</f>
        <v>5150.0182745207549</v>
      </c>
      <c r="F8" s="82">
        <f t="shared" si="58"/>
        <v>5227.7043037281119</v>
      </c>
      <c r="G8" s="82">
        <f t="shared" si="58"/>
        <v>5320.5974005272838</v>
      </c>
      <c r="H8" s="82">
        <f t="shared" si="58"/>
        <v>5399.9999999983256</v>
      </c>
      <c r="I8" s="82">
        <f t="shared" si="58"/>
        <v>5099.9999999983256</v>
      </c>
      <c r="J8" s="82">
        <f t="shared" si="58"/>
        <v>9899.9999999983247</v>
      </c>
      <c r="K8" s="82">
        <f t="shared" si="58"/>
        <v>10199.999999998325</v>
      </c>
      <c r="L8" s="82">
        <f t="shared" si="58"/>
        <v>9329.9999999983247</v>
      </c>
      <c r="M8" s="82">
        <f t="shared" si="58"/>
        <v>9119.9999999983247</v>
      </c>
      <c r="N8" s="82">
        <f t="shared" si="58"/>
        <v>15599.999999998325</v>
      </c>
      <c r="O8" s="82">
        <f t="shared" si="58"/>
        <v>11099.999999998325</v>
      </c>
      <c r="P8" s="82">
        <f t="shared" si="58"/>
        <v>11699.999999998325</v>
      </c>
      <c r="Q8" s="82">
        <f t="shared" si="58"/>
        <v>14099.999999998325</v>
      </c>
      <c r="R8" s="82">
        <f t="shared" si="58"/>
        <v>16529.999999998327</v>
      </c>
      <c r="S8" s="82">
        <f t="shared" si="58"/>
        <v>14819.999999998325</v>
      </c>
      <c r="T8" s="82">
        <f t="shared" si="58"/>
        <v>17549.999999995747</v>
      </c>
      <c r="U8" s="82">
        <f t="shared" si="58"/>
        <v>15329.999999995212</v>
      </c>
      <c r="V8" s="82">
        <f t="shared" si="58"/>
        <v>14879.999999995156</v>
      </c>
      <c r="W8" s="82">
        <f t="shared" si="58"/>
        <v>12059.999999994627</v>
      </c>
      <c r="X8" s="82">
        <f t="shared" si="58"/>
        <v>12149.999999986587</v>
      </c>
      <c r="Y8" s="82">
        <f t="shared" si="58"/>
        <v>11249.999999992466</v>
      </c>
      <c r="Z8" s="82">
        <f t="shared" si="58"/>
        <v>6839.9999999894226</v>
      </c>
      <c r="AA8" s="82">
        <f t="shared" si="58"/>
        <v>9989.9999999942156</v>
      </c>
      <c r="AB8" s="82">
        <f t="shared" si="58"/>
        <v>10289.999999994632</v>
      </c>
      <c r="AC8" s="82">
        <f t="shared" si="58"/>
        <v>10619.999999994294</v>
      </c>
      <c r="AD8" s="82">
        <f t="shared" si="58"/>
        <v>6059.9998512342536</v>
      </c>
      <c r="AE8" s="82">
        <f t="shared" si="58"/>
        <v>7649.999412442713</v>
      </c>
      <c r="AF8" s="82">
        <f t="shared" si="58"/>
        <v>6599.999034473808</v>
      </c>
      <c r="AG8" s="82">
        <f t="shared" si="58"/>
        <v>6599.9990008042178</v>
      </c>
      <c r="AH8" s="82">
        <f t="shared" si="58"/>
        <v>6811.1989688299527</v>
      </c>
      <c r="AI8" s="82">
        <f t="shared" si="58"/>
        <v>7029.1573358325113</v>
      </c>
      <c r="AJ8" s="82">
        <f t="shared" si="58"/>
        <v>7254.0903705791516</v>
      </c>
      <c r="AK8" s="82">
        <f t="shared" ref="AK8:BL8" si="59">AK104</f>
        <v>7486.2212624376843</v>
      </c>
      <c r="AL8" s="82">
        <f t="shared" si="59"/>
        <v>7725.7803428356901</v>
      </c>
      <c r="AM8" s="82">
        <f t="shared" si="59"/>
        <v>7973.0053138064322</v>
      </c>
      <c r="AN8" s="82">
        <f t="shared" si="59"/>
        <v>8228.1414838482378</v>
      </c>
      <c r="AO8" s="82">
        <f t="shared" si="59"/>
        <v>8491.4420113313809</v>
      </c>
      <c r="AP8" s="82">
        <f t="shared" si="59"/>
        <v>8763.1681556939857</v>
      </c>
      <c r="AQ8" s="82">
        <f t="shared" si="59"/>
        <v>9043.5895366761943</v>
      </c>
      <c r="AR8" s="82">
        <f t="shared" si="59"/>
        <v>9332.9844018498334</v>
      </c>
      <c r="AS8" s="82">
        <f t="shared" si="59"/>
        <v>9631.6399027090283</v>
      </c>
      <c r="AT8" s="82">
        <f t="shared" si="59"/>
        <v>9939.8523795957171</v>
      </c>
      <c r="AU8" s="82">
        <f t="shared" si="59"/>
        <v>10257.92765574278</v>
      </c>
      <c r="AV8" s="82">
        <f t="shared" si="59"/>
        <v>10586.181340726549</v>
      </c>
      <c r="AW8" s="82">
        <f t="shared" si="59"/>
        <v>10924.939143629799</v>
      </c>
      <c r="AX8" s="82">
        <f t="shared" si="59"/>
        <v>11274.537196225952</v>
      </c>
      <c r="AY8" s="82">
        <f t="shared" si="59"/>
        <v>11635.322386505182</v>
      </c>
      <c r="AZ8" s="82">
        <f t="shared" si="59"/>
        <v>12007.652702873349</v>
      </c>
      <c r="BA8" s="82">
        <f t="shared" si="59"/>
        <v>12391.897589365297</v>
      </c>
      <c r="BB8" s="82">
        <f t="shared" si="59"/>
        <v>12788.438312224987</v>
      </c>
      <c r="BC8" s="82">
        <f t="shared" si="59"/>
        <v>13197.668338216188</v>
      </c>
      <c r="BD8" s="82">
        <f t="shared" si="59"/>
        <v>13619.993725039107</v>
      </c>
      <c r="BE8" s="82">
        <f t="shared" si="59"/>
        <v>14055.833524240359</v>
      </c>
      <c r="BF8" s="82">
        <f t="shared" si="59"/>
        <v>14505.620197016051</v>
      </c>
      <c r="BG8" s="82">
        <f t="shared" si="59"/>
        <v>14969.800043320565</v>
      </c>
      <c r="BH8" s="82">
        <f t="shared" si="59"/>
        <v>15448.833644706823</v>
      </c>
      <c r="BI8" s="82">
        <f t="shared" si="59"/>
        <v>15943.196321337442</v>
      </c>
      <c r="BJ8" s="82">
        <f t="shared" si="59"/>
        <v>16453.37860362024</v>
      </c>
      <c r="BK8" s="82">
        <f t="shared" si="59"/>
        <v>16979.88671893609</v>
      </c>
      <c r="BL8" s="82">
        <f t="shared" si="59"/>
        <v>17523.243093942045</v>
      </c>
      <c r="BM8" s="82">
        <f t="shared" ref="BM8:DJ8" si="60">BM104</f>
        <v>18083.98687294819</v>
      </c>
      <c r="BN8" s="82">
        <f t="shared" si="60"/>
        <v>18662.674452882533</v>
      </c>
      <c r="BO8" s="82">
        <f t="shared" si="60"/>
        <v>19259.880035374776</v>
      </c>
      <c r="BP8" s="82">
        <f t="shared" si="60"/>
        <v>19876.196196506768</v>
      </c>
      <c r="BQ8" s="82">
        <f t="shared" si="60"/>
        <v>20512.234474794986</v>
      </c>
      <c r="BR8" s="82">
        <f t="shared" si="60"/>
        <v>21168.625977988428</v>
      </c>
      <c r="BS8" s="82">
        <f t="shared" si="60"/>
        <v>21846.022009284057</v>
      </c>
      <c r="BT8" s="82">
        <f t="shared" si="60"/>
        <v>22545.094713581148</v>
      </c>
      <c r="BU8" s="82">
        <f t="shared" si="60"/>
        <v>23266.537744415746</v>
      </c>
      <c r="BV8" s="82">
        <f t="shared" si="60"/>
        <v>24011.066952237052</v>
      </c>
      <c r="BW8" s="82">
        <f t="shared" si="60"/>
        <v>24779.421094708639</v>
      </c>
      <c r="BX8" s="82">
        <f t="shared" si="60"/>
        <v>25572.362569739318</v>
      </c>
      <c r="BY8" s="82">
        <f t="shared" si="60"/>
        <v>26390.678171970976</v>
      </c>
      <c r="BZ8" s="82">
        <f t="shared" si="60"/>
        <v>27235.179873474048</v>
      </c>
      <c r="CA8" s="82">
        <f t="shared" si="60"/>
        <v>28106.705629425218</v>
      </c>
      <c r="CB8" s="82">
        <f t="shared" si="60"/>
        <v>29006.120209566827</v>
      </c>
      <c r="CC8" s="82">
        <f t="shared" si="60"/>
        <v>29934.316056272964</v>
      </c>
      <c r="CD8" s="82">
        <f t="shared" si="60"/>
        <v>30892.214170073701</v>
      </c>
      <c r="CE8" s="82">
        <f t="shared" si="60"/>
        <v>31880.765023516062</v>
      </c>
      <c r="CF8" s="82">
        <f t="shared" si="60"/>
        <v>32900.949504268574</v>
      </c>
      <c r="CG8" s="82">
        <f t="shared" si="60"/>
        <v>33953.779888405166</v>
      </c>
      <c r="CH8" s="82">
        <f t="shared" si="60"/>
        <v>35040.300844834135</v>
      </c>
      <c r="CI8" s="82">
        <f t="shared" si="60"/>
        <v>36161.590471868825</v>
      </c>
      <c r="CJ8" s="82">
        <f t="shared" si="60"/>
        <v>37318.761366968625</v>
      </c>
      <c r="CK8" s="82">
        <f t="shared" si="60"/>
        <v>38512.96173071162</v>
      </c>
      <c r="CL8" s="82">
        <f t="shared" si="60"/>
        <v>39745.376506094392</v>
      </c>
      <c r="CM8" s="82">
        <f t="shared" si="60"/>
        <v>41017.22855428941</v>
      </c>
      <c r="CN8" s="82">
        <f t="shared" si="60"/>
        <v>42329.779868026671</v>
      </c>
      <c r="CO8" s="82">
        <f t="shared" si="60"/>
        <v>43684.332823803525</v>
      </c>
      <c r="CP8" s="82">
        <f t="shared" si="60"/>
        <v>45082.231474165237</v>
      </c>
      <c r="CQ8" s="82">
        <f t="shared" si="60"/>
        <v>46524.862881338529</v>
      </c>
      <c r="CR8" s="82">
        <f t="shared" si="60"/>
        <v>48013.658493541363</v>
      </c>
      <c r="CS8" s="82">
        <f t="shared" si="60"/>
        <v>49550.09556533469</v>
      </c>
      <c r="CT8" s="82">
        <f t="shared" si="60"/>
        <v>51135.6986234254</v>
      </c>
      <c r="CU8" s="82">
        <f t="shared" si="60"/>
        <v>52772.040979375015</v>
      </c>
      <c r="CV8" s="82">
        <f t="shared" si="60"/>
        <v>54460.746290715018</v>
      </c>
      <c r="CW8" s="82">
        <f t="shared" si="60"/>
        <v>56203.490172017904</v>
      </c>
      <c r="CX8" s="82">
        <f t="shared" si="60"/>
        <v>58002.001857522482</v>
      </c>
      <c r="CY8" s="82">
        <f t="shared" si="60"/>
        <v>59858.065916963205</v>
      </c>
      <c r="CZ8" s="82">
        <f t="shared" si="60"/>
        <v>61773.524026306033</v>
      </c>
      <c r="DA8" s="82">
        <f t="shared" si="60"/>
        <v>63750.276795147831</v>
      </c>
      <c r="DB8" s="82">
        <f t="shared" si="60"/>
        <v>65790.28565259256</v>
      </c>
      <c r="DC8" s="82">
        <f t="shared" si="60"/>
        <v>67895.57479347552</v>
      </c>
      <c r="DD8" s="82">
        <f t="shared" si="60"/>
        <v>70068.233186866739</v>
      </c>
      <c r="DE8" s="82">
        <f t="shared" si="60"/>
        <v>72310.416648846483</v>
      </c>
      <c r="DF8" s="82">
        <f t="shared" si="60"/>
        <v>74624.349981609572</v>
      </c>
      <c r="DG8" s="82">
        <f t="shared" si="60"/>
        <v>77012.329181021079</v>
      </c>
      <c r="DH8" s="82">
        <f t="shared" si="60"/>
        <v>79476.72371481375</v>
      </c>
      <c r="DI8" s="82">
        <f t="shared" si="60"/>
        <v>82019.978873687796</v>
      </c>
      <c r="DJ8" s="82">
        <f t="shared" si="60"/>
        <v>84644.618197645803</v>
      </c>
    </row>
    <row r="9" spans="1:115" x14ac:dyDescent="0.2">
      <c r="A9" t="s">
        <v>57</v>
      </c>
      <c r="B9" s="7" t="str">
        <f>'Data Non-Energy-Sector'!B116</f>
        <v>others</v>
      </c>
      <c r="C9" s="25" t="s">
        <v>2</v>
      </c>
      <c r="D9" s="82">
        <f t="shared" si="51"/>
        <v>5001.0702826652951</v>
      </c>
      <c r="E9" s="82">
        <f t="shared" ref="E9:AJ9" si="61">E105</f>
        <v>5150.0182745207549</v>
      </c>
      <c r="F9" s="82">
        <f t="shared" si="61"/>
        <v>5227.7043037281119</v>
      </c>
      <c r="G9" s="82">
        <f t="shared" si="61"/>
        <v>5320.5974005272838</v>
      </c>
      <c r="H9" s="82">
        <f t="shared" si="61"/>
        <v>5399.9999999983256</v>
      </c>
      <c r="I9" s="82">
        <f t="shared" si="61"/>
        <v>5099.9999999983256</v>
      </c>
      <c r="J9" s="82">
        <f t="shared" si="61"/>
        <v>9899.9999999983247</v>
      </c>
      <c r="K9" s="82">
        <f t="shared" si="61"/>
        <v>10199.999999998325</v>
      </c>
      <c r="L9" s="82">
        <f t="shared" si="61"/>
        <v>9329.9999999983247</v>
      </c>
      <c r="M9" s="82">
        <f t="shared" si="61"/>
        <v>9119.9999999983247</v>
      </c>
      <c r="N9" s="82">
        <f t="shared" si="61"/>
        <v>15599.999999998325</v>
      </c>
      <c r="O9" s="82">
        <f t="shared" si="61"/>
        <v>11099.999999998325</v>
      </c>
      <c r="P9" s="82">
        <f t="shared" si="61"/>
        <v>11699.999999998325</v>
      </c>
      <c r="Q9" s="82">
        <f t="shared" si="61"/>
        <v>14099.999999998325</v>
      </c>
      <c r="R9" s="82">
        <f t="shared" si="61"/>
        <v>16529.999999998327</v>
      </c>
      <c r="S9" s="82">
        <f t="shared" si="61"/>
        <v>14819.999999998325</v>
      </c>
      <c r="T9" s="82">
        <f t="shared" si="61"/>
        <v>17549.999999995747</v>
      </c>
      <c r="U9" s="82">
        <f t="shared" si="61"/>
        <v>15329.999999995212</v>
      </c>
      <c r="V9" s="82">
        <f t="shared" si="61"/>
        <v>14879.999999995156</v>
      </c>
      <c r="W9" s="82">
        <f t="shared" si="61"/>
        <v>12059.999999994627</v>
      </c>
      <c r="X9" s="82">
        <f t="shared" si="61"/>
        <v>12149.999999986587</v>
      </c>
      <c r="Y9" s="82">
        <f t="shared" si="61"/>
        <v>11249.999999992466</v>
      </c>
      <c r="Z9" s="82">
        <f t="shared" si="61"/>
        <v>6839.9999999894226</v>
      </c>
      <c r="AA9" s="82">
        <f t="shared" si="61"/>
        <v>9989.9999999942156</v>
      </c>
      <c r="AB9" s="82">
        <f t="shared" si="61"/>
        <v>10289.999999994632</v>
      </c>
      <c r="AC9" s="82">
        <f t="shared" si="61"/>
        <v>10619.999999994294</v>
      </c>
      <c r="AD9" s="82">
        <f t="shared" si="61"/>
        <v>6059.9998512342536</v>
      </c>
      <c r="AE9" s="82">
        <f t="shared" si="61"/>
        <v>7649.999412442713</v>
      </c>
      <c r="AF9" s="82">
        <f t="shared" si="61"/>
        <v>6599.999034473808</v>
      </c>
      <c r="AG9" s="82">
        <f t="shared" si="61"/>
        <v>6599.9990008042178</v>
      </c>
      <c r="AH9" s="82">
        <f t="shared" si="61"/>
        <v>6811.1989688299527</v>
      </c>
      <c r="AI9" s="82">
        <f t="shared" si="61"/>
        <v>7029.1573358325113</v>
      </c>
      <c r="AJ9" s="82">
        <f t="shared" si="61"/>
        <v>7254.0903705791516</v>
      </c>
      <c r="AK9" s="82">
        <f t="shared" ref="AK9:BL9" si="62">AK105</f>
        <v>7486.2212624376843</v>
      </c>
      <c r="AL9" s="82">
        <f t="shared" si="62"/>
        <v>7725.7803428356901</v>
      </c>
      <c r="AM9" s="82">
        <f t="shared" si="62"/>
        <v>7973.0053138064322</v>
      </c>
      <c r="AN9" s="82">
        <f t="shared" si="62"/>
        <v>8228.1414838482378</v>
      </c>
      <c r="AO9" s="82">
        <f t="shared" si="62"/>
        <v>8491.4420113313809</v>
      </c>
      <c r="AP9" s="82">
        <f t="shared" si="62"/>
        <v>8763.1681556939857</v>
      </c>
      <c r="AQ9" s="82">
        <f t="shared" si="62"/>
        <v>9043.5895366761943</v>
      </c>
      <c r="AR9" s="82">
        <f t="shared" si="62"/>
        <v>9332.9844018498334</v>
      </c>
      <c r="AS9" s="82">
        <f t="shared" si="62"/>
        <v>9631.6399027090283</v>
      </c>
      <c r="AT9" s="82">
        <f t="shared" si="62"/>
        <v>9939.8523795957171</v>
      </c>
      <c r="AU9" s="82">
        <f t="shared" si="62"/>
        <v>10257.92765574278</v>
      </c>
      <c r="AV9" s="82">
        <f t="shared" si="62"/>
        <v>10586.181340726549</v>
      </c>
      <c r="AW9" s="82">
        <f t="shared" si="62"/>
        <v>10924.939143629799</v>
      </c>
      <c r="AX9" s="82">
        <f t="shared" si="62"/>
        <v>11274.537196225952</v>
      </c>
      <c r="AY9" s="82">
        <f t="shared" si="62"/>
        <v>11635.322386505182</v>
      </c>
      <c r="AZ9" s="82">
        <f t="shared" si="62"/>
        <v>12007.652702873349</v>
      </c>
      <c r="BA9" s="82">
        <f t="shared" si="62"/>
        <v>12391.897589365297</v>
      </c>
      <c r="BB9" s="82">
        <f t="shared" si="62"/>
        <v>12788.438312224987</v>
      </c>
      <c r="BC9" s="82">
        <f t="shared" si="62"/>
        <v>13197.668338216188</v>
      </c>
      <c r="BD9" s="82">
        <f t="shared" si="62"/>
        <v>13619.993725039107</v>
      </c>
      <c r="BE9" s="82">
        <f t="shared" si="62"/>
        <v>14055.833524240359</v>
      </c>
      <c r="BF9" s="82">
        <f t="shared" si="62"/>
        <v>14505.620197016051</v>
      </c>
      <c r="BG9" s="82">
        <f t="shared" si="62"/>
        <v>14969.800043320565</v>
      </c>
      <c r="BH9" s="82">
        <f t="shared" si="62"/>
        <v>15448.833644706823</v>
      </c>
      <c r="BI9" s="82">
        <f t="shared" si="62"/>
        <v>15943.196321337442</v>
      </c>
      <c r="BJ9" s="82">
        <f t="shared" si="62"/>
        <v>16453.37860362024</v>
      </c>
      <c r="BK9" s="82">
        <f t="shared" si="62"/>
        <v>16979.88671893609</v>
      </c>
      <c r="BL9" s="82">
        <f t="shared" si="62"/>
        <v>17523.243093942045</v>
      </c>
      <c r="BM9" s="82">
        <f t="shared" ref="BM9:DJ9" si="63">BM105</f>
        <v>18083.98687294819</v>
      </c>
      <c r="BN9" s="82">
        <f t="shared" si="63"/>
        <v>18662.674452882533</v>
      </c>
      <c r="BO9" s="82">
        <f t="shared" si="63"/>
        <v>19259.880035374776</v>
      </c>
      <c r="BP9" s="82">
        <f t="shared" si="63"/>
        <v>19876.196196506768</v>
      </c>
      <c r="BQ9" s="82">
        <f t="shared" si="63"/>
        <v>20512.234474794986</v>
      </c>
      <c r="BR9" s="82">
        <f t="shared" si="63"/>
        <v>21168.625977988428</v>
      </c>
      <c r="BS9" s="82">
        <f t="shared" si="63"/>
        <v>21846.022009284057</v>
      </c>
      <c r="BT9" s="82">
        <f t="shared" si="63"/>
        <v>22545.094713581148</v>
      </c>
      <c r="BU9" s="82">
        <f t="shared" si="63"/>
        <v>23266.537744415746</v>
      </c>
      <c r="BV9" s="82">
        <f t="shared" si="63"/>
        <v>24011.066952237052</v>
      </c>
      <c r="BW9" s="82">
        <f t="shared" si="63"/>
        <v>24779.421094708639</v>
      </c>
      <c r="BX9" s="82">
        <f t="shared" si="63"/>
        <v>25572.362569739318</v>
      </c>
      <c r="BY9" s="82">
        <f t="shared" si="63"/>
        <v>26390.678171970976</v>
      </c>
      <c r="BZ9" s="82">
        <f t="shared" si="63"/>
        <v>27235.179873474048</v>
      </c>
      <c r="CA9" s="82">
        <f t="shared" si="63"/>
        <v>28106.705629425218</v>
      </c>
      <c r="CB9" s="82">
        <f t="shared" si="63"/>
        <v>29006.120209566827</v>
      </c>
      <c r="CC9" s="82">
        <f t="shared" si="63"/>
        <v>29934.316056272964</v>
      </c>
      <c r="CD9" s="82">
        <f t="shared" si="63"/>
        <v>30892.214170073701</v>
      </c>
      <c r="CE9" s="82">
        <f t="shared" si="63"/>
        <v>31880.765023516062</v>
      </c>
      <c r="CF9" s="82">
        <f t="shared" si="63"/>
        <v>32900.949504268574</v>
      </c>
      <c r="CG9" s="82">
        <f t="shared" si="63"/>
        <v>33953.779888405166</v>
      </c>
      <c r="CH9" s="82">
        <f t="shared" si="63"/>
        <v>35040.300844834135</v>
      </c>
      <c r="CI9" s="82">
        <f t="shared" si="63"/>
        <v>36161.590471868825</v>
      </c>
      <c r="CJ9" s="82">
        <f t="shared" si="63"/>
        <v>37318.761366968625</v>
      </c>
      <c r="CK9" s="82">
        <f t="shared" si="63"/>
        <v>38512.96173071162</v>
      </c>
      <c r="CL9" s="82">
        <f t="shared" si="63"/>
        <v>39745.376506094392</v>
      </c>
      <c r="CM9" s="82">
        <f t="shared" si="63"/>
        <v>41017.22855428941</v>
      </c>
      <c r="CN9" s="82">
        <f t="shared" si="63"/>
        <v>42329.779868026671</v>
      </c>
      <c r="CO9" s="82">
        <f t="shared" si="63"/>
        <v>43684.332823803525</v>
      </c>
      <c r="CP9" s="82">
        <f t="shared" si="63"/>
        <v>45082.231474165237</v>
      </c>
      <c r="CQ9" s="82">
        <f t="shared" si="63"/>
        <v>46524.862881338529</v>
      </c>
      <c r="CR9" s="82">
        <f t="shared" si="63"/>
        <v>48013.658493541363</v>
      </c>
      <c r="CS9" s="82">
        <f t="shared" si="63"/>
        <v>49550.09556533469</v>
      </c>
      <c r="CT9" s="82">
        <f t="shared" si="63"/>
        <v>51135.6986234254</v>
      </c>
      <c r="CU9" s="82">
        <f t="shared" si="63"/>
        <v>52772.040979375015</v>
      </c>
      <c r="CV9" s="82">
        <f t="shared" si="63"/>
        <v>54460.746290715018</v>
      </c>
      <c r="CW9" s="82">
        <f t="shared" si="63"/>
        <v>56203.490172017904</v>
      </c>
      <c r="CX9" s="82">
        <f t="shared" si="63"/>
        <v>58002.001857522482</v>
      </c>
      <c r="CY9" s="82">
        <f t="shared" si="63"/>
        <v>59858.065916963205</v>
      </c>
      <c r="CZ9" s="82">
        <f t="shared" si="63"/>
        <v>61773.524026306033</v>
      </c>
      <c r="DA9" s="82">
        <f t="shared" si="63"/>
        <v>63750.276795147831</v>
      </c>
      <c r="DB9" s="82">
        <f t="shared" si="63"/>
        <v>65790.28565259256</v>
      </c>
      <c r="DC9" s="82">
        <f t="shared" si="63"/>
        <v>67895.57479347552</v>
      </c>
      <c r="DD9" s="82">
        <f t="shared" si="63"/>
        <v>70068.233186866739</v>
      </c>
      <c r="DE9" s="82">
        <f t="shared" si="63"/>
        <v>72310.416648846483</v>
      </c>
      <c r="DF9" s="82">
        <f t="shared" si="63"/>
        <v>74624.349981609572</v>
      </c>
      <c r="DG9" s="82">
        <f t="shared" si="63"/>
        <v>77012.329181021079</v>
      </c>
      <c r="DH9" s="82">
        <f t="shared" si="63"/>
        <v>79476.72371481375</v>
      </c>
      <c r="DI9" s="82">
        <f t="shared" si="63"/>
        <v>82019.978873687796</v>
      </c>
      <c r="DJ9" s="82">
        <f t="shared" si="63"/>
        <v>84644.618197645803</v>
      </c>
    </row>
    <row r="10" spans="1:115" x14ac:dyDescent="0.2">
      <c r="A10" t="s">
        <v>57</v>
      </c>
      <c r="B10" s="2" t="s">
        <v>0</v>
      </c>
      <c r="C10" s="25" t="s">
        <v>2</v>
      </c>
    </row>
    <row r="11" spans="1:115" x14ac:dyDescent="0.2">
      <c r="A11" t="s">
        <v>57</v>
      </c>
      <c r="B11" s="2" t="s">
        <v>0</v>
      </c>
      <c r="C11" s="25" t="s">
        <v>2</v>
      </c>
    </row>
    <row r="12" spans="1:115" x14ac:dyDescent="0.2">
      <c r="A12" t="s">
        <v>57</v>
      </c>
      <c r="B12" s="2" t="s">
        <v>0</v>
      </c>
      <c r="C12" s="25" t="s">
        <v>2</v>
      </c>
    </row>
    <row r="13" spans="1:115" x14ac:dyDescent="0.2">
      <c r="A13" t="s">
        <v>57</v>
      </c>
      <c r="B13" s="2" t="s">
        <v>0</v>
      </c>
      <c r="C13" s="25" t="s">
        <v>2</v>
      </c>
    </row>
    <row r="14" spans="1:115" x14ac:dyDescent="0.2">
      <c r="A14" t="s">
        <v>57</v>
      </c>
      <c r="B14" s="2" t="s">
        <v>0</v>
      </c>
      <c r="C14" s="25" t="s">
        <v>2</v>
      </c>
    </row>
    <row r="15" spans="1:115" x14ac:dyDescent="0.2">
      <c r="A15" t="s">
        <v>57</v>
      </c>
      <c r="B15" s="2" t="s">
        <v>0</v>
      </c>
      <c r="C15" s="25" t="s">
        <v>2</v>
      </c>
    </row>
    <row r="16" spans="1:115" x14ac:dyDescent="0.2">
      <c r="A16" t="s">
        <v>57</v>
      </c>
      <c r="B16" s="2" t="s">
        <v>0</v>
      </c>
      <c r="C16" s="25" t="s">
        <v>2</v>
      </c>
    </row>
    <row r="17" spans="1:115" x14ac:dyDescent="0.2">
      <c r="A17" t="s">
        <v>57</v>
      </c>
      <c r="B17" s="2" t="s">
        <v>0</v>
      </c>
      <c r="C17" s="25" t="s">
        <v>2</v>
      </c>
    </row>
    <row r="18" spans="1:115" x14ac:dyDescent="0.2">
      <c r="A18" t="s">
        <v>57</v>
      </c>
      <c r="B18" s="2" t="s">
        <v>0</v>
      </c>
      <c r="C18" s="25" t="s">
        <v>2</v>
      </c>
    </row>
    <row r="19" spans="1:115" x14ac:dyDescent="0.2">
      <c r="A19" t="s">
        <v>57</v>
      </c>
      <c r="B19" s="2" t="s">
        <v>0</v>
      </c>
      <c r="C19" s="25" t="s">
        <v>2</v>
      </c>
    </row>
    <row r="20" spans="1:115" x14ac:dyDescent="0.2">
      <c r="A20" t="s">
        <v>57</v>
      </c>
      <c r="B20" s="2" t="s">
        <v>0</v>
      </c>
      <c r="C20" s="25" t="s">
        <v>2</v>
      </c>
    </row>
    <row r="21" spans="1:115" x14ac:dyDescent="0.2">
      <c r="A21" t="s">
        <v>57</v>
      </c>
      <c r="B21" s="2" t="s">
        <v>0</v>
      </c>
      <c r="C21" s="25" t="s">
        <v>2</v>
      </c>
    </row>
    <row r="22" spans="1:115" s="27" customFormat="1" x14ac:dyDescent="0.2">
      <c r="A22" s="27" t="s">
        <v>57</v>
      </c>
      <c r="B22" s="229" t="s">
        <v>0</v>
      </c>
      <c r="C22" s="16" t="s">
        <v>2</v>
      </c>
      <c r="DK22" s="392"/>
    </row>
    <row r="23" spans="1:115" s="53" customFormat="1" ht="16" thickBot="1" x14ac:dyDescent="0.25">
      <c r="B23" s="51" t="s">
        <v>64</v>
      </c>
      <c r="C23" s="54" t="s">
        <v>2</v>
      </c>
      <c r="D23" s="49">
        <f>SUM(D3:D22)</f>
        <v>166702.3427555098</v>
      </c>
      <c r="E23" s="49">
        <f t="shared" ref="E23:BL23" si="64">SUM(E3:E22)</f>
        <v>171667.27581735852</v>
      </c>
      <c r="F23" s="49">
        <f t="shared" si="64"/>
        <v>174256.81012427047</v>
      </c>
      <c r="G23" s="49">
        <f t="shared" si="64"/>
        <v>177353.24668424274</v>
      </c>
      <c r="H23" s="49">
        <f t="shared" si="64"/>
        <v>179999.99999994415</v>
      </c>
      <c r="I23" s="49">
        <f t="shared" si="64"/>
        <v>169999.99999994415</v>
      </c>
      <c r="J23" s="49">
        <f t="shared" si="64"/>
        <v>329999.99999994412</v>
      </c>
      <c r="K23" s="49">
        <f t="shared" si="64"/>
        <v>339999.99999994412</v>
      </c>
      <c r="L23" s="49">
        <f t="shared" si="64"/>
        <v>310999.99999994412</v>
      </c>
      <c r="M23" s="49">
        <f t="shared" si="64"/>
        <v>303999.99999994412</v>
      </c>
      <c r="N23" s="49">
        <f t="shared" si="64"/>
        <v>519999.99999994412</v>
      </c>
      <c r="O23" s="49">
        <f t="shared" si="64"/>
        <v>369999.99999994412</v>
      </c>
      <c r="P23" s="49">
        <f t="shared" si="64"/>
        <v>389999.99999994412</v>
      </c>
      <c r="Q23" s="49">
        <f t="shared" si="64"/>
        <v>469999.99999994412</v>
      </c>
      <c r="R23" s="49">
        <f t="shared" si="64"/>
        <v>550999.99999994424</v>
      </c>
      <c r="S23" s="49">
        <f t="shared" si="64"/>
        <v>493999.99999994412</v>
      </c>
      <c r="T23" s="49">
        <f t="shared" si="64"/>
        <v>584999.99999985809</v>
      </c>
      <c r="U23" s="49">
        <f t="shared" si="64"/>
        <v>510999.99999984051</v>
      </c>
      <c r="V23" s="49">
        <f t="shared" si="64"/>
        <v>495999.99999983859</v>
      </c>
      <c r="W23" s="49">
        <f t="shared" si="64"/>
        <v>401999.99999982101</v>
      </c>
      <c r="X23" s="49">
        <f t="shared" si="64"/>
        <v>404999.99999955302</v>
      </c>
      <c r="Y23" s="49">
        <f t="shared" si="64"/>
        <v>374999.99999974895</v>
      </c>
      <c r="Z23" s="49">
        <f t="shared" si="64"/>
        <v>227999.99999964747</v>
      </c>
      <c r="AA23" s="49">
        <f t="shared" si="64"/>
        <v>332999.99999980733</v>
      </c>
      <c r="AB23" s="49">
        <f t="shared" si="64"/>
        <v>342999.99999982113</v>
      </c>
      <c r="AC23" s="49">
        <f t="shared" si="64"/>
        <v>353999.99999980984</v>
      </c>
      <c r="AD23" s="49">
        <f t="shared" si="64"/>
        <v>201999.99504114181</v>
      </c>
      <c r="AE23" s="49">
        <f t="shared" si="64"/>
        <v>254999.98041475704</v>
      </c>
      <c r="AF23" s="49">
        <f t="shared" si="64"/>
        <v>219999.96781579367</v>
      </c>
      <c r="AG23" s="49">
        <f t="shared" si="64"/>
        <v>219999.96669347386</v>
      </c>
      <c r="AH23" s="49">
        <f t="shared" si="64"/>
        <v>222534.36630978278</v>
      </c>
      <c r="AI23" s="49">
        <f t="shared" si="64"/>
        <v>225149.86671381345</v>
      </c>
      <c r="AJ23" s="49">
        <f t="shared" si="64"/>
        <v>227849.06313077314</v>
      </c>
      <c r="AK23" s="49">
        <f t="shared" si="64"/>
        <v>230634.63383307558</v>
      </c>
      <c r="AL23" s="49">
        <f t="shared" si="64"/>
        <v>233509.34279785166</v>
      </c>
      <c r="AM23" s="49">
        <f t="shared" si="64"/>
        <v>236476.04244950053</v>
      </c>
      <c r="AN23" s="49">
        <f t="shared" si="64"/>
        <v>239537.6764900022</v>
      </c>
      <c r="AO23" s="49">
        <f t="shared" si="64"/>
        <v>242697.2828197999</v>
      </c>
      <c r="AP23" s="49">
        <f t="shared" si="64"/>
        <v>245957.9965521511</v>
      </c>
      <c r="AQ23" s="49">
        <f t="shared" si="64"/>
        <v>249323.05312393763</v>
      </c>
      <c r="AR23" s="49">
        <f t="shared" si="64"/>
        <v>252795.79150602128</v>
      </c>
      <c r="AS23" s="49">
        <f t="shared" si="64"/>
        <v>256379.65751633164</v>
      </c>
      <c r="AT23" s="49">
        <f t="shared" si="64"/>
        <v>260078.2072389719</v>
      </c>
      <c r="AU23" s="49">
        <f t="shared" si="64"/>
        <v>263895.11055273673</v>
      </c>
      <c r="AV23" s="49">
        <f t="shared" si="64"/>
        <v>267834.15477254195</v>
      </c>
      <c r="AW23" s="49">
        <f t="shared" si="64"/>
        <v>271899.24840738095</v>
      </c>
      <c r="AX23" s="49">
        <f t="shared" si="64"/>
        <v>276094.42503853474</v>
      </c>
      <c r="AY23" s="49">
        <f t="shared" si="64"/>
        <v>280423.84732188552</v>
      </c>
      <c r="AZ23" s="49">
        <f t="shared" si="64"/>
        <v>284891.81111830345</v>
      </c>
      <c r="BA23" s="49">
        <f t="shared" si="64"/>
        <v>289502.74975620693</v>
      </c>
      <c r="BB23" s="49">
        <f t="shared" si="64"/>
        <v>294261.23843052314</v>
      </c>
      <c r="BC23" s="49">
        <f t="shared" si="64"/>
        <v>299171.99874241761</v>
      </c>
      <c r="BD23" s="49">
        <f t="shared" si="64"/>
        <v>304239.90338429267</v>
      </c>
      <c r="BE23" s="49">
        <f t="shared" si="64"/>
        <v>309469.98097470758</v>
      </c>
      <c r="BF23" s="49">
        <f t="shared" si="64"/>
        <v>314867.42104801588</v>
      </c>
      <c r="BG23" s="49">
        <f t="shared" si="64"/>
        <v>320437.57920367015</v>
      </c>
      <c r="BH23" s="49">
        <f t="shared" si="64"/>
        <v>326185.98242030514</v>
      </c>
      <c r="BI23" s="49">
        <f t="shared" si="64"/>
        <v>332118.33453987254</v>
      </c>
      <c r="BJ23" s="49">
        <f t="shared" si="64"/>
        <v>338240.52192726609</v>
      </c>
      <c r="BK23" s="49">
        <f t="shared" si="64"/>
        <v>344558.61931105639</v>
      </c>
      <c r="BL23" s="49">
        <f t="shared" si="64"/>
        <v>351078.89581112791</v>
      </c>
      <c r="BM23" s="49">
        <f t="shared" ref="BM23:DJ23" si="65">SUM(BM3:BM22)</f>
        <v>357807.82115920156</v>
      </c>
      <c r="BN23" s="49">
        <f t="shared" si="65"/>
        <v>364752.07211841381</v>
      </c>
      <c r="BO23" s="49">
        <f t="shared" si="65"/>
        <v>371918.53910832066</v>
      </c>
      <c r="BP23" s="49">
        <f t="shared" si="65"/>
        <v>379314.33304190461</v>
      </c>
      <c r="BQ23" s="49">
        <f t="shared" si="65"/>
        <v>386946.79238136316</v>
      </c>
      <c r="BR23" s="49">
        <f t="shared" si="65"/>
        <v>394823.49041968439</v>
      </c>
      <c r="BS23" s="49">
        <f t="shared" si="65"/>
        <v>402952.24279523204</v>
      </c>
      <c r="BT23" s="49">
        <f t="shared" si="65"/>
        <v>411341.11524679704</v>
      </c>
      <c r="BU23" s="49">
        <f t="shared" si="65"/>
        <v>419998.4316168123</v>
      </c>
      <c r="BV23" s="49">
        <f t="shared" si="65"/>
        <v>428932.7821106679</v>
      </c>
      <c r="BW23" s="49">
        <f t="shared" si="65"/>
        <v>438153.03182032693</v>
      </c>
      <c r="BX23" s="49">
        <f t="shared" si="65"/>
        <v>447668.3295206952</v>
      </c>
      <c r="BY23" s="49">
        <f t="shared" si="65"/>
        <v>457488.11674747511</v>
      </c>
      <c r="BZ23" s="49">
        <f t="shared" si="65"/>
        <v>467622.1371655119</v>
      </c>
      <c r="CA23" s="49">
        <f t="shared" si="65"/>
        <v>478080.44623692601</v>
      </c>
      <c r="CB23" s="49">
        <f t="shared" si="65"/>
        <v>488873.42119862529</v>
      </c>
      <c r="CC23" s="49">
        <f t="shared" si="65"/>
        <v>500011.77135909878</v>
      </c>
      <c r="CD23" s="49">
        <f t="shared" si="65"/>
        <v>511506.54872470762</v>
      </c>
      <c r="CE23" s="49">
        <f t="shared" si="65"/>
        <v>523369.15896601614</v>
      </c>
      <c r="CF23" s="49">
        <f t="shared" si="65"/>
        <v>535611.3727350462</v>
      </c>
      <c r="CG23" s="49">
        <f t="shared" si="65"/>
        <v>548245.33734468534</v>
      </c>
      <c r="CH23" s="49">
        <f t="shared" si="65"/>
        <v>561283.58882183302</v>
      </c>
      <c r="CI23" s="49">
        <f t="shared" si="65"/>
        <v>574739.06434624922</v>
      </c>
      <c r="CJ23" s="49">
        <f t="shared" si="65"/>
        <v>588625.11508744687</v>
      </c>
      <c r="CK23" s="49">
        <f t="shared" si="65"/>
        <v>602955.51945236279</v>
      </c>
      <c r="CL23" s="49">
        <f t="shared" si="65"/>
        <v>617744.49675695598</v>
      </c>
      <c r="CM23" s="49">
        <f t="shared" si="65"/>
        <v>633006.72133529629</v>
      </c>
      <c r="CN23" s="49">
        <f t="shared" si="65"/>
        <v>648757.33710014354</v>
      </c>
      <c r="CO23" s="49">
        <f t="shared" si="65"/>
        <v>665011.97256946564</v>
      </c>
      <c r="CP23" s="49">
        <f t="shared" si="65"/>
        <v>681786.75637380616</v>
      </c>
      <c r="CQ23" s="49">
        <f t="shared" si="65"/>
        <v>699098.33325988578</v>
      </c>
      <c r="CR23" s="49">
        <f t="shared" si="65"/>
        <v>716963.88060631987</v>
      </c>
      <c r="CS23" s="49">
        <f t="shared" si="65"/>
        <v>735401.12546783942</v>
      </c>
      <c r="CT23" s="49">
        <f t="shared" si="65"/>
        <v>754428.36216492835</v>
      </c>
      <c r="CU23" s="49">
        <f t="shared" si="65"/>
        <v>774064.47043632343</v>
      </c>
      <c r="CV23" s="49">
        <f t="shared" si="65"/>
        <v>794328.93417240377</v>
      </c>
      <c r="CW23" s="49">
        <f t="shared" si="65"/>
        <v>815241.86074803839</v>
      </c>
      <c r="CX23" s="49">
        <f t="shared" si="65"/>
        <v>836824.00097409333</v>
      </c>
      <c r="CY23" s="49">
        <f t="shared" si="65"/>
        <v>859096.76968738157</v>
      </c>
      <c r="CZ23" s="49">
        <f t="shared" si="65"/>
        <v>882082.26699949556</v>
      </c>
      <c r="DA23" s="49">
        <f t="shared" si="65"/>
        <v>905803.30022559711</v>
      </c>
      <c r="DB23" s="49">
        <f t="shared" si="65"/>
        <v>930283.40651493403</v>
      </c>
      <c r="DC23" s="49">
        <f t="shared" si="65"/>
        <v>955546.87620552978</v>
      </c>
      <c r="DD23" s="49">
        <f t="shared" si="65"/>
        <v>981618.77692622412</v>
      </c>
      <c r="DE23" s="49">
        <f t="shared" si="65"/>
        <v>1008524.9784699811</v>
      </c>
      <c r="DF23" s="49">
        <f t="shared" si="65"/>
        <v>1036292.1784631384</v>
      </c>
      <c r="DG23" s="49">
        <f t="shared" si="65"/>
        <v>1064947.9288560762</v>
      </c>
      <c r="DH23" s="49">
        <f t="shared" si="65"/>
        <v>1094520.6632615882</v>
      </c>
      <c r="DI23" s="49">
        <f t="shared" si="65"/>
        <v>1125039.7251680768</v>
      </c>
      <c r="DJ23" s="49">
        <f t="shared" si="65"/>
        <v>1156535.3970555728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t="s">
        <v>58</v>
      </c>
      <c r="B25" s="12" t="e">
        <f ca="1">MID(CELL("Dateiname",$B$2),FIND("]", CELL("Dateiname",$B$2))+1,31)&amp;" LO"</f>
        <v>#VALUE!</v>
      </c>
      <c r="C25" s="19" t="str">
        <f t="shared" ref="C25:BL32" si="66">C2</f>
        <v>unit</v>
      </c>
      <c r="D25" s="23">
        <f t="shared" si="66"/>
        <v>1990</v>
      </c>
      <c r="E25" s="23">
        <f t="shared" si="66"/>
        <v>1991</v>
      </c>
      <c r="F25" s="23">
        <f t="shared" si="66"/>
        <v>1992</v>
      </c>
      <c r="G25" s="23">
        <f t="shared" si="66"/>
        <v>1993</v>
      </c>
      <c r="H25" s="23">
        <f t="shared" si="66"/>
        <v>1994</v>
      </c>
      <c r="I25" s="23">
        <f t="shared" si="66"/>
        <v>1995</v>
      </c>
      <c r="J25" s="23">
        <f t="shared" si="66"/>
        <v>1996</v>
      </c>
      <c r="K25" s="23">
        <f t="shared" si="66"/>
        <v>1997</v>
      </c>
      <c r="L25" s="23">
        <f t="shared" si="66"/>
        <v>1998</v>
      </c>
      <c r="M25" s="23">
        <f t="shared" si="66"/>
        <v>1999</v>
      </c>
      <c r="N25" s="23">
        <f t="shared" si="66"/>
        <v>2000</v>
      </c>
      <c r="O25" s="23">
        <f t="shared" si="66"/>
        <v>2001</v>
      </c>
      <c r="P25" s="23">
        <f t="shared" si="66"/>
        <v>2002</v>
      </c>
      <c r="Q25" s="23">
        <f t="shared" si="66"/>
        <v>2003</v>
      </c>
      <c r="R25" s="23">
        <f t="shared" si="66"/>
        <v>2004</v>
      </c>
      <c r="S25" s="23">
        <f t="shared" si="66"/>
        <v>2005</v>
      </c>
      <c r="T25" s="23">
        <f t="shared" si="66"/>
        <v>2006</v>
      </c>
      <c r="U25" s="23">
        <f t="shared" si="66"/>
        <v>2007</v>
      </c>
      <c r="V25" s="23">
        <f t="shared" si="66"/>
        <v>2008</v>
      </c>
      <c r="W25" s="23">
        <f t="shared" si="66"/>
        <v>2009</v>
      </c>
      <c r="X25" s="23">
        <f t="shared" si="66"/>
        <v>2010</v>
      </c>
      <c r="Y25" s="23">
        <f t="shared" si="66"/>
        <v>2011</v>
      </c>
      <c r="Z25" s="23">
        <f t="shared" si="66"/>
        <v>2012</v>
      </c>
      <c r="AA25" s="23">
        <f t="shared" si="66"/>
        <v>2013</v>
      </c>
      <c r="AB25" s="23">
        <f t="shared" si="66"/>
        <v>2014</v>
      </c>
      <c r="AC25" s="23">
        <f t="shared" si="66"/>
        <v>2015</v>
      </c>
      <c r="AD25" s="23">
        <f t="shared" si="66"/>
        <v>2016</v>
      </c>
      <c r="AE25" s="23">
        <f t="shared" si="66"/>
        <v>2017</v>
      </c>
      <c r="AF25" s="23">
        <f t="shared" si="66"/>
        <v>2018</v>
      </c>
      <c r="AG25" s="23">
        <f t="shared" si="66"/>
        <v>2019</v>
      </c>
      <c r="AH25" s="23">
        <f t="shared" si="66"/>
        <v>2020</v>
      </c>
      <c r="AI25" s="23">
        <f t="shared" si="66"/>
        <v>2021</v>
      </c>
      <c r="AJ25" s="23">
        <f t="shared" si="66"/>
        <v>2022</v>
      </c>
      <c r="AK25" s="23">
        <f t="shared" si="66"/>
        <v>2023</v>
      </c>
      <c r="AL25" s="23">
        <f t="shared" si="66"/>
        <v>2024</v>
      </c>
      <c r="AM25" s="23">
        <f t="shared" si="66"/>
        <v>2025</v>
      </c>
      <c r="AN25" s="23">
        <f t="shared" si="66"/>
        <v>2026</v>
      </c>
      <c r="AO25" s="23">
        <f t="shared" si="66"/>
        <v>2027</v>
      </c>
      <c r="AP25" s="23">
        <f t="shared" si="66"/>
        <v>2028</v>
      </c>
      <c r="AQ25" s="23">
        <f t="shared" si="66"/>
        <v>2029</v>
      </c>
      <c r="AR25" s="23">
        <f t="shared" si="66"/>
        <v>2030</v>
      </c>
      <c r="AS25" s="23">
        <f t="shared" si="66"/>
        <v>2031</v>
      </c>
      <c r="AT25" s="23">
        <f t="shared" si="66"/>
        <v>2032</v>
      </c>
      <c r="AU25" s="23">
        <f t="shared" si="66"/>
        <v>2033</v>
      </c>
      <c r="AV25" s="23">
        <f t="shared" si="66"/>
        <v>2034</v>
      </c>
      <c r="AW25" s="23">
        <f t="shared" si="66"/>
        <v>2035</v>
      </c>
      <c r="AX25" s="23">
        <f t="shared" si="66"/>
        <v>2036</v>
      </c>
      <c r="AY25" s="23">
        <f t="shared" si="66"/>
        <v>2037</v>
      </c>
      <c r="AZ25" s="23">
        <f t="shared" si="66"/>
        <v>2038</v>
      </c>
      <c r="BA25" s="23">
        <f t="shared" si="66"/>
        <v>2039</v>
      </c>
      <c r="BB25" s="23">
        <f t="shared" si="66"/>
        <v>2040</v>
      </c>
      <c r="BC25" s="23">
        <f t="shared" si="66"/>
        <v>2041</v>
      </c>
      <c r="BD25" s="23">
        <f t="shared" si="66"/>
        <v>2042</v>
      </c>
      <c r="BE25" s="23">
        <f t="shared" si="66"/>
        <v>2043</v>
      </c>
      <c r="BF25" s="23">
        <f t="shared" si="66"/>
        <v>2044</v>
      </c>
      <c r="BG25" s="23">
        <f t="shared" si="66"/>
        <v>2045</v>
      </c>
      <c r="BH25" s="23">
        <f t="shared" si="66"/>
        <v>2046</v>
      </c>
      <c r="BI25" s="23">
        <f t="shared" si="66"/>
        <v>2047</v>
      </c>
      <c r="BJ25" s="23">
        <f t="shared" si="66"/>
        <v>2048</v>
      </c>
      <c r="BK25" s="23">
        <f t="shared" si="66"/>
        <v>2049</v>
      </c>
      <c r="BL25" s="23">
        <f t="shared" si="66"/>
        <v>2050</v>
      </c>
      <c r="BM25" s="23">
        <f t="shared" ref="BM25:DJ25" si="67">BM2</f>
        <v>2051</v>
      </c>
      <c r="BN25" s="23">
        <f t="shared" si="67"/>
        <v>2052</v>
      </c>
      <c r="BO25" s="23">
        <f t="shared" si="67"/>
        <v>2053</v>
      </c>
      <c r="BP25" s="23">
        <f t="shared" si="67"/>
        <v>2054</v>
      </c>
      <c r="BQ25" s="23">
        <f t="shared" si="67"/>
        <v>2055</v>
      </c>
      <c r="BR25" s="23">
        <f t="shared" si="67"/>
        <v>2056</v>
      </c>
      <c r="BS25" s="23">
        <f t="shared" si="67"/>
        <v>2057</v>
      </c>
      <c r="BT25" s="23">
        <f t="shared" si="67"/>
        <v>2058</v>
      </c>
      <c r="BU25" s="23">
        <f t="shared" si="67"/>
        <v>2059</v>
      </c>
      <c r="BV25" s="23">
        <f t="shared" si="67"/>
        <v>2060</v>
      </c>
      <c r="BW25" s="23">
        <f t="shared" si="67"/>
        <v>2061</v>
      </c>
      <c r="BX25" s="23">
        <f t="shared" si="67"/>
        <v>2062</v>
      </c>
      <c r="BY25" s="23">
        <f t="shared" si="67"/>
        <v>2063</v>
      </c>
      <c r="BZ25" s="23">
        <f t="shared" si="67"/>
        <v>2064</v>
      </c>
      <c r="CA25" s="23">
        <f t="shared" si="67"/>
        <v>2065</v>
      </c>
      <c r="CB25" s="23">
        <f t="shared" si="67"/>
        <v>2066</v>
      </c>
      <c r="CC25" s="23">
        <f t="shared" si="67"/>
        <v>2067</v>
      </c>
      <c r="CD25" s="23">
        <f t="shared" si="67"/>
        <v>2068</v>
      </c>
      <c r="CE25" s="23">
        <f t="shared" si="67"/>
        <v>2069</v>
      </c>
      <c r="CF25" s="23">
        <f t="shared" si="67"/>
        <v>2070</v>
      </c>
      <c r="CG25" s="23">
        <f t="shared" si="67"/>
        <v>2071</v>
      </c>
      <c r="CH25" s="23">
        <f t="shared" si="67"/>
        <v>2072</v>
      </c>
      <c r="CI25" s="23">
        <f t="shared" si="67"/>
        <v>2073</v>
      </c>
      <c r="CJ25" s="23">
        <f t="shared" si="67"/>
        <v>2074</v>
      </c>
      <c r="CK25" s="23">
        <f t="shared" si="67"/>
        <v>2075</v>
      </c>
      <c r="CL25" s="23">
        <f t="shared" si="67"/>
        <v>2076</v>
      </c>
      <c r="CM25" s="23">
        <f t="shared" si="67"/>
        <v>2077</v>
      </c>
      <c r="CN25" s="23">
        <f t="shared" si="67"/>
        <v>2078</v>
      </c>
      <c r="CO25" s="23">
        <f t="shared" si="67"/>
        <v>2079</v>
      </c>
      <c r="CP25" s="23">
        <f t="shared" si="67"/>
        <v>2080</v>
      </c>
      <c r="CQ25" s="23">
        <f t="shared" si="67"/>
        <v>2081</v>
      </c>
      <c r="CR25" s="23">
        <f t="shared" si="67"/>
        <v>2082</v>
      </c>
      <c r="CS25" s="23">
        <f t="shared" si="67"/>
        <v>2083</v>
      </c>
      <c r="CT25" s="23">
        <f t="shared" si="67"/>
        <v>2084</v>
      </c>
      <c r="CU25" s="23">
        <f t="shared" si="67"/>
        <v>2085</v>
      </c>
      <c r="CV25" s="23">
        <f t="shared" si="67"/>
        <v>2086</v>
      </c>
      <c r="CW25" s="23">
        <f t="shared" si="67"/>
        <v>2087</v>
      </c>
      <c r="CX25" s="23">
        <f t="shared" si="67"/>
        <v>2088</v>
      </c>
      <c r="CY25" s="23">
        <f t="shared" si="67"/>
        <v>2089</v>
      </c>
      <c r="CZ25" s="23">
        <f t="shared" si="67"/>
        <v>2090</v>
      </c>
      <c r="DA25" s="23">
        <f t="shared" si="67"/>
        <v>2091</v>
      </c>
      <c r="DB25" s="23">
        <f t="shared" si="67"/>
        <v>2092</v>
      </c>
      <c r="DC25" s="23">
        <f t="shared" si="67"/>
        <v>2093</v>
      </c>
      <c r="DD25" s="23">
        <f t="shared" si="67"/>
        <v>2094</v>
      </c>
      <c r="DE25" s="23">
        <f t="shared" si="67"/>
        <v>2095</v>
      </c>
      <c r="DF25" s="23">
        <f t="shared" si="67"/>
        <v>2096</v>
      </c>
      <c r="DG25" s="23">
        <f t="shared" si="67"/>
        <v>2097</v>
      </c>
      <c r="DH25" s="23">
        <f t="shared" si="67"/>
        <v>2098</v>
      </c>
      <c r="DI25" s="23">
        <f t="shared" si="67"/>
        <v>2099</v>
      </c>
      <c r="DJ25" s="23">
        <f t="shared" si="67"/>
        <v>2100</v>
      </c>
      <c r="DK25" s="394"/>
    </row>
    <row r="26" spans="1:115" x14ac:dyDescent="0.2">
      <c r="A26" t="s">
        <v>58</v>
      </c>
      <c r="B26" s="7" t="str">
        <f t="shared" ref="B26:AC32" si="68">B3</f>
        <v>Drilling Fluids</v>
      </c>
      <c r="C26" s="20" t="str">
        <f t="shared" si="68"/>
        <v>t/a</v>
      </c>
      <c r="D26" s="83">
        <f>D3</f>
        <v>106689.49936352629</v>
      </c>
      <c r="E26" s="83">
        <f t="shared" si="68"/>
        <v>109867.05652310944</v>
      </c>
      <c r="F26" s="83">
        <f t="shared" si="68"/>
        <v>111524.35847953307</v>
      </c>
      <c r="G26" s="83">
        <f t="shared" si="68"/>
        <v>113506.07787791539</v>
      </c>
      <c r="H26" s="83">
        <f t="shared" si="68"/>
        <v>115199.99999996429</v>
      </c>
      <c r="I26" s="83">
        <f t="shared" si="68"/>
        <v>108799.99999996429</v>
      </c>
      <c r="J26" s="83">
        <f t="shared" si="68"/>
        <v>211199.99999996429</v>
      </c>
      <c r="K26" s="83">
        <f t="shared" si="68"/>
        <v>217599.99999996429</v>
      </c>
      <c r="L26" s="83">
        <f t="shared" si="68"/>
        <v>199039.99999996429</v>
      </c>
      <c r="M26" s="83">
        <f t="shared" si="68"/>
        <v>194559.99999996429</v>
      </c>
      <c r="N26" s="83">
        <f t="shared" si="68"/>
        <v>332799.99999996426</v>
      </c>
      <c r="O26" s="83">
        <f t="shared" si="68"/>
        <v>236799.99999996429</v>
      </c>
      <c r="P26" s="83">
        <f t="shared" si="68"/>
        <v>249599.99999996429</v>
      </c>
      <c r="Q26" s="83">
        <f t="shared" si="68"/>
        <v>300799.99999996426</v>
      </c>
      <c r="R26" s="83">
        <f t="shared" si="68"/>
        <v>352639.99999996432</v>
      </c>
      <c r="S26" s="83">
        <f t="shared" si="68"/>
        <v>316159.99999996426</v>
      </c>
      <c r="T26" s="83">
        <f t="shared" si="68"/>
        <v>374399.99999990925</v>
      </c>
      <c r="U26" s="83">
        <f t="shared" si="68"/>
        <v>327039.9999998979</v>
      </c>
      <c r="V26" s="83">
        <f t="shared" si="68"/>
        <v>317439.99999989668</v>
      </c>
      <c r="W26" s="83">
        <f t="shared" si="68"/>
        <v>257279.99999988539</v>
      </c>
      <c r="X26" s="83">
        <f t="shared" si="68"/>
        <v>259199.99999971388</v>
      </c>
      <c r="Y26" s="83">
        <f t="shared" si="68"/>
        <v>239999.99999983929</v>
      </c>
      <c r="Z26" s="83">
        <f t="shared" si="68"/>
        <v>145919.99999977436</v>
      </c>
      <c r="AA26" s="83">
        <f t="shared" si="68"/>
        <v>213119.99999987663</v>
      </c>
      <c r="AB26" s="83">
        <f t="shared" si="68"/>
        <v>219519.99999988548</v>
      </c>
      <c r="AC26" s="83">
        <f t="shared" si="68"/>
        <v>226559.99999987829</v>
      </c>
      <c r="AD26" s="83">
        <f t="shared" si="66"/>
        <v>129279.99682633074</v>
      </c>
      <c r="AE26" s="83">
        <f t="shared" si="66"/>
        <v>163199.98746544454</v>
      </c>
      <c r="AF26" s="83">
        <f t="shared" si="66"/>
        <v>140799.97940210791</v>
      </c>
      <c r="AG26" s="83">
        <f t="shared" ref="AG26:BL26" si="69">AG107</f>
        <v>140799.97868382331</v>
      </c>
      <c r="AH26" s="83">
        <f t="shared" si="69"/>
        <v>140799.97868382331</v>
      </c>
      <c r="AI26" s="83">
        <f t="shared" si="69"/>
        <v>140799.97868382331</v>
      </c>
      <c r="AJ26" s="83">
        <f t="shared" si="69"/>
        <v>140799.97868382331</v>
      </c>
      <c r="AK26" s="83">
        <f t="shared" si="69"/>
        <v>140799.97868382331</v>
      </c>
      <c r="AL26" s="83">
        <f t="shared" si="69"/>
        <v>140799.97868382331</v>
      </c>
      <c r="AM26" s="83">
        <f t="shared" si="69"/>
        <v>140799.97868382331</v>
      </c>
      <c r="AN26" s="83">
        <f t="shared" si="69"/>
        <v>140799.97868382331</v>
      </c>
      <c r="AO26" s="83">
        <f t="shared" si="69"/>
        <v>140799.97868382331</v>
      </c>
      <c r="AP26" s="83">
        <f t="shared" si="69"/>
        <v>140799.97868382331</v>
      </c>
      <c r="AQ26" s="83">
        <f t="shared" si="69"/>
        <v>140799.97868382331</v>
      </c>
      <c r="AR26" s="83">
        <f t="shared" si="69"/>
        <v>140799.97868382331</v>
      </c>
      <c r="AS26" s="83">
        <f t="shared" si="69"/>
        <v>140799.97868382331</v>
      </c>
      <c r="AT26" s="83">
        <f t="shared" si="69"/>
        <v>140799.97868382331</v>
      </c>
      <c r="AU26" s="83">
        <f t="shared" si="69"/>
        <v>140799.97868382331</v>
      </c>
      <c r="AV26" s="83">
        <f t="shared" si="69"/>
        <v>140799.97868382331</v>
      </c>
      <c r="AW26" s="83">
        <f t="shared" si="69"/>
        <v>140799.97868382331</v>
      </c>
      <c r="AX26" s="83">
        <f t="shared" si="69"/>
        <v>140799.97868382331</v>
      </c>
      <c r="AY26" s="83">
        <f t="shared" si="69"/>
        <v>140799.97868382331</v>
      </c>
      <c r="AZ26" s="83">
        <f t="shared" si="69"/>
        <v>140799.97868382331</v>
      </c>
      <c r="BA26" s="83">
        <f t="shared" si="69"/>
        <v>140799.97868382331</v>
      </c>
      <c r="BB26" s="83">
        <f t="shared" si="69"/>
        <v>140799.97868382331</v>
      </c>
      <c r="BC26" s="83">
        <f t="shared" si="69"/>
        <v>140799.97868382331</v>
      </c>
      <c r="BD26" s="83">
        <f t="shared" si="69"/>
        <v>140799.97868382331</v>
      </c>
      <c r="BE26" s="83">
        <f t="shared" si="69"/>
        <v>140799.97868382331</v>
      </c>
      <c r="BF26" s="83">
        <f t="shared" si="69"/>
        <v>140799.97868382331</v>
      </c>
      <c r="BG26" s="83">
        <f t="shared" si="69"/>
        <v>140799.97868382331</v>
      </c>
      <c r="BH26" s="83">
        <f t="shared" si="69"/>
        <v>140799.97868382331</v>
      </c>
      <c r="BI26" s="83">
        <f t="shared" si="69"/>
        <v>140799.97868382331</v>
      </c>
      <c r="BJ26" s="83">
        <f t="shared" si="69"/>
        <v>140799.97868382331</v>
      </c>
      <c r="BK26" s="83">
        <f t="shared" si="69"/>
        <v>140799.97868382331</v>
      </c>
      <c r="BL26" s="83">
        <f t="shared" si="69"/>
        <v>140799.97868382331</v>
      </c>
      <c r="BM26" s="83">
        <f t="shared" ref="BM26:DJ26" si="70">BM107</f>
        <v>140799.97868382331</v>
      </c>
      <c r="BN26" s="83">
        <f t="shared" si="70"/>
        <v>140799.97868382331</v>
      </c>
      <c r="BO26" s="83">
        <f t="shared" si="70"/>
        <v>140799.97868382331</v>
      </c>
      <c r="BP26" s="83">
        <f t="shared" si="70"/>
        <v>140799.97868382331</v>
      </c>
      <c r="BQ26" s="83">
        <f t="shared" si="70"/>
        <v>140799.97868382331</v>
      </c>
      <c r="BR26" s="83">
        <f t="shared" si="70"/>
        <v>140799.97868382331</v>
      </c>
      <c r="BS26" s="83">
        <f t="shared" si="70"/>
        <v>140799.97868382331</v>
      </c>
      <c r="BT26" s="83">
        <f t="shared" si="70"/>
        <v>140799.97868382331</v>
      </c>
      <c r="BU26" s="83">
        <f t="shared" si="70"/>
        <v>140799.97868382331</v>
      </c>
      <c r="BV26" s="83">
        <f t="shared" si="70"/>
        <v>140799.97868382331</v>
      </c>
      <c r="BW26" s="83">
        <f t="shared" si="70"/>
        <v>140799.97868382331</v>
      </c>
      <c r="BX26" s="83">
        <f t="shared" si="70"/>
        <v>140799.97868382331</v>
      </c>
      <c r="BY26" s="83">
        <f t="shared" si="70"/>
        <v>140799.97868382331</v>
      </c>
      <c r="BZ26" s="83">
        <f t="shared" si="70"/>
        <v>140799.97868382331</v>
      </c>
      <c r="CA26" s="83">
        <f t="shared" si="70"/>
        <v>140799.97868382331</v>
      </c>
      <c r="CB26" s="83">
        <f t="shared" si="70"/>
        <v>140799.97868382331</v>
      </c>
      <c r="CC26" s="83">
        <f t="shared" si="70"/>
        <v>140799.97868382331</v>
      </c>
      <c r="CD26" s="83">
        <f t="shared" si="70"/>
        <v>140799.97868382331</v>
      </c>
      <c r="CE26" s="83">
        <f t="shared" si="70"/>
        <v>140799.97868382331</v>
      </c>
      <c r="CF26" s="83">
        <f t="shared" si="70"/>
        <v>140799.97868382331</v>
      </c>
      <c r="CG26" s="83">
        <f t="shared" si="70"/>
        <v>140799.97868382331</v>
      </c>
      <c r="CH26" s="83">
        <f t="shared" si="70"/>
        <v>140799.97868382331</v>
      </c>
      <c r="CI26" s="83">
        <f t="shared" si="70"/>
        <v>140799.97868382331</v>
      </c>
      <c r="CJ26" s="83">
        <f t="shared" si="70"/>
        <v>140799.97868382331</v>
      </c>
      <c r="CK26" s="83">
        <f t="shared" si="70"/>
        <v>140799.97868382331</v>
      </c>
      <c r="CL26" s="83">
        <f t="shared" si="70"/>
        <v>140799.97868382331</v>
      </c>
      <c r="CM26" s="83">
        <f t="shared" si="70"/>
        <v>140799.97868382331</v>
      </c>
      <c r="CN26" s="83">
        <f t="shared" si="70"/>
        <v>140799.97868382331</v>
      </c>
      <c r="CO26" s="83">
        <f t="shared" si="70"/>
        <v>140799.97868382331</v>
      </c>
      <c r="CP26" s="83">
        <f t="shared" si="70"/>
        <v>140799.97868382331</v>
      </c>
      <c r="CQ26" s="83">
        <f t="shared" si="70"/>
        <v>140799.97868382331</v>
      </c>
      <c r="CR26" s="83">
        <f t="shared" si="70"/>
        <v>140799.97868382331</v>
      </c>
      <c r="CS26" s="83">
        <f t="shared" si="70"/>
        <v>140799.97868382331</v>
      </c>
      <c r="CT26" s="83">
        <f t="shared" si="70"/>
        <v>140799.97868382331</v>
      </c>
      <c r="CU26" s="83">
        <f t="shared" si="70"/>
        <v>140799.97868382331</v>
      </c>
      <c r="CV26" s="83">
        <f t="shared" si="70"/>
        <v>140799.97868382331</v>
      </c>
      <c r="CW26" s="83">
        <f t="shared" si="70"/>
        <v>140799.97868382331</v>
      </c>
      <c r="CX26" s="83">
        <f t="shared" si="70"/>
        <v>140799.97868382331</v>
      </c>
      <c r="CY26" s="83">
        <f t="shared" si="70"/>
        <v>140799.97868382331</v>
      </c>
      <c r="CZ26" s="83">
        <f t="shared" si="70"/>
        <v>140799.97868382331</v>
      </c>
      <c r="DA26" s="83">
        <f t="shared" si="70"/>
        <v>140799.97868382331</v>
      </c>
      <c r="DB26" s="83">
        <f t="shared" si="70"/>
        <v>140799.97868382331</v>
      </c>
      <c r="DC26" s="83">
        <f t="shared" si="70"/>
        <v>140799.97868382331</v>
      </c>
      <c r="DD26" s="83">
        <f t="shared" si="70"/>
        <v>140799.97868382331</v>
      </c>
      <c r="DE26" s="83">
        <f t="shared" si="70"/>
        <v>140799.97868382331</v>
      </c>
      <c r="DF26" s="83">
        <f t="shared" si="70"/>
        <v>140799.97868382331</v>
      </c>
      <c r="DG26" s="83">
        <f t="shared" si="70"/>
        <v>140799.97868382331</v>
      </c>
      <c r="DH26" s="83">
        <f t="shared" si="70"/>
        <v>140799.97868382331</v>
      </c>
      <c r="DI26" s="83">
        <f t="shared" si="70"/>
        <v>140799.97868382331</v>
      </c>
      <c r="DJ26" s="83">
        <f t="shared" si="70"/>
        <v>140799.97868382331</v>
      </c>
    </row>
    <row r="27" spans="1:115" x14ac:dyDescent="0.2">
      <c r="A27" t="s">
        <v>58</v>
      </c>
      <c r="B27" s="7" t="str">
        <f t="shared" ref="B27" si="71">B4</f>
        <v>Magnets</v>
      </c>
      <c r="C27" s="20" t="str">
        <f t="shared" si="68"/>
        <v>t/a</v>
      </c>
      <c r="D27" s="83">
        <f t="shared" si="68"/>
        <v>20004.28113066118</v>
      </c>
      <c r="E27" s="83">
        <f t="shared" si="68"/>
        <v>20600.073098083019</v>
      </c>
      <c r="F27" s="83">
        <f t="shared" si="68"/>
        <v>20910.817214912448</v>
      </c>
      <c r="G27" s="83">
        <f t="shared" si="68"/>
        <v>21282.389602109135</v>
      </c>
      <c r="H27" s="83">
        <f t="shared" si="68"/>
        <v>21599.999999993302</v>
      </c>
      <c r="I27" s="83">
        <f t="shared" si="68"/>
        <v>20399.999999993302</v>
      </c>
      <c r="J27" s="83">
        <f t="shared" si="68"/>
        <v>39599.999999993299</v>
      </c>
      <c r="K27" s="83">
        <f t="shared" si="68"/>
        <v>40799.999999993299</v>
      </c>
      <c r="L27" s="83">
        <f t="shared" si="68"/>
        <v>37319.999999993299</v>
      </c>
      <c r="M27" s="83">
        <f t="shared" si="68"/>
        <v>36479.999999993299</v>
      </c>
      <c r="N27" s="83">
        <f t="shared" si="68"/>
        <v>62399.999999993299</v>
      </c>
      <c r="O27" s="83">
        <f t="shared" si="68"/>
        <v>44399.999999993299</v>
      </c>
      <c r="P27" s="83">
        <f t="shared" si="68"/>
        <v>46799.999999993299</v>
      </c>
      <c r="Q27" s="83">
        <f t="shared" si="68"/>
        <v>56399.999999993299</v>
      </c>
      <c r="R27" s="83">
        <f t="shared" si="68"/>
        <v>66119.999999993306</v>
      </c>
      <c r="S27" s="83">
        <f t="shared" si="68"/>
        <v>59279.999999993299</v>
      </c>
      <c r="T27" s="83">
        <f t="shared" si="68"/>
        <v>70199.999999982989</v>
      </c>
      <c r="U27" s="83">
        <f t="shared" si="68"/>
        <v>61319.99999998085</v>
      </c>
      <c r="V27" s="83">
        <f t="shared" si="68"/>
        <v>59519.999999980624</v>
      </c>
      <c r="W27" s="83">
        <f t="shared" si="68"/>
        <v>48239.999999978507</v>
      </c>
      <c r="X27" s="83">
        <f t="shared" si="68"/>
        <v>48599.999999946347</v>
      </c>
      <c r="Y27" s="83">
        <f t="shared" si="68"/>
        <v>44999.999999969863</v>
      </c>
      <c r="Z27" s="83">
        <f t="shared" si="68"/>
        <v>27359.99999995769</v>
      </c>
      <c r="AA27" s="83">
        <f t="shared" si="68"/>
        <v>39959.999999976862</v>
      </c>
      <c r="AB27" s="83">
        <f t="shared" si="68"/>
        <v>41159.999999978529</v>
      </c>
      <c r="AC27" s="83">
        <f t="shared" si="68"/>
        <v>42479.999999977175</v>
      </c>
      <c r="AD27" s="83">
        <f t="shared" si="66"/>
        <v>24239.999404937014</v>
      </c>
      <c r="AE27" s="83">
        <f t="shared" si="66"/>
        <v>30599.997649770852</v>
      </c>
      <c r="AF27" s="83">
        <f t="shared" si="66"/>
        <v>26399.996137895232</v>
      </c>
      <c r="AG27" s="83">
        <f t="shared" ref="AG27:BL27" si="72">AG108</f>
        <v>26399.996003216871</v>
      </c>
      <c r="AH27" s="83">
        <f t="shared" si="72"/>
        <v>27244.795875319811</v>
      </c>
      <c r="AI27" s="83">
        <f t="shared" si="72"/>
        <v>28116.629343330045</v>
      </c>
      <c r="AJ27" s="83">
        <f t="shared" si="72"/>
        <v>29016.361482316606</v>
      </c>
      <c r="AK27" s="83">
        <f t="shared" si="72"/>
        <v>29944.885049750737</v>
      </c>
      <c r="AL27" s="83">
        <f t="shared" si="72"/>
        <v>30903.121371342761</v>
      </c>
      <c r="AM27" s="83">
        <f t="shared" si="72"/>
        <v>31892.021255225729</v>
      </c>
      <c r="AN27" s="83">
        <f t="shared" si="72"/>
        <v>32912.565935392951</v>
      </c>
      <c r="AO27" s="83">
        <f t="shared" si="72"/>
        <v>33965.768045325523</v>
      </c>
      <c r="AP27" s="83">
        <f t="shared" si="72"/>
        <v>35052.672622775943</v>
      </c>
      <c r="AQ27" s="83">
        <f t="shared" si="72"/>
        <v>36174.358146704777</v>
      </c>
      <c r="AR27" s="83">
        <f t="shared" si="72"/>
        <v>37331.937607399334</v>
      </c>
      <c r="AS27" s="83">
        <f t="shared" si="72"/>
        <v>38526.559610836113</v>
      </c>
      <c r="AT27" s="83">
        <f t="shared" si="72"/>
        <v>39759.409518382869</v>
      </c>
      <c r="AU27" s="83">
        <f t="shared" si="72"/>
        <v>41031.710622971121</v>
      </c>
      <c r="AV27" s="83">
        <f t="shared" si="72"/>
        <v>42344.725362906196</v>
      </c>
      <c r="AW27" s="83">
        <f t="shared" si="72"/>
        <v>43699.756574519197</v>
      </c>
      <c r="AX27" s="83">
        <f t="shared" si="72"/>
        <v>45098.148784903809</v>
      </c>
      <c r="AY27" s="83">
        <f t="shared" si="72"/>
        <v>46541.289546020729</v>
      </c>
      <c r="AZ27" s="83">
        <f t="shared" si="72"/>
        <v>48030.610811493396</v>
      </c>
      <c r="BA27" s="83">
        <f t="shared" si="72"/>
        <v>49567.590357461188</v>
      </c>
      <c r="BB27" s="83">
        <f t="shared" si="72"/>
        <v>51153.75324889995</v>
      </c>
      <c r="BC27" s="83">
        <f t="shared" si="72"/>
        <v>52790.673352864753</v>
      </c>
      <c r="BD27" s="83">
        <f t="shared" si="72"/>
        <v>54479.974900156427</v>
      </c>
      <c r="BE27" s="83">
        <f t="shared" si="72"/>
        <v>56223.334096961436</v>
      </c>
      <c r="BF27" s="83">
        <f t="shared" si="72"/>
        <v>58022.480788064204</v>
      </c>
      <c r="BG27" s="83">
        <f t="shared" si="72"/>
        <v>59879.200173282261</v>
      </c>
      <c r="BH27" s="83">
        <f t="shared" si="72"/>
        <v>61795.334578827293</v>
      </c>
      <c r="BI27" s="83">
        <f t="shared" si="72"/>
        <v>63772.785285349768</v>
      </c>
      <c r="BJ27" s="83">
        <f t="shared" si="72"/>
        <v>65813.51441448096</v>
      </c>
      <c r="BK27" s="83">
        <f t="shared" si="72"/>
        <v>67919.54687574436</v>
      </c>
      <c r="BL27" s="83">
        <f t="shared" si="72"/>
        <v>70092.972375768179</v>
      </c>
      <c r="BM27" s="83">
        <f t="shared" ref="BM27:DJ27" si="73">BM108</f>
        <v>72335.947491792758</v>
      </c>
      <c r="BN27" s="83">
        <f t="shared" si="73"/>
        <v>74650.697811530132</v>
      </c>
      <c r="BO27" s="83">
        <f t="shared" si="73"/>
        <v>77039.520141499102</v>
      </c>
      <c r="BP27" s="83">
        <f t="shared" si="73"/>
        <v>79504.78478602707</v>
      </c>
      <c r="BQ27" s="83">
        <f t="shared" si="73"/>
        <v>82048.937899179946</v>
      </c>
      <c r="BR27" s="83">
        <f t="shared" si="73"/>
        <v>84674.50391195371</v>
      </c>
      <c r="BS27" s="83">
        <f t="shared" si="73"/>
        <v>87384.088037136229</v>
      </c>
      <c r="BT27" s="83">
        <f t="shared" si="73"/>
        <v>90180.37885432459</v>
      </c>
      <c r="BU27" s="83">
        <f t="shared" si="73"/>
        <v>93066.150977662983</v>
      </c>
      <c r="BV27" s="83">
        <f t="shared" si="73"/>
        <v>96044.267808948207</v>
      </c>
      <c r="BW27" s="83">
        <f t="shared" si="73"/>
        <v>99117.684378834558</v>
      </c>
      <c r="BX27" s="83">
        <f t="shared" si="73"/>
        <v>102289.45027895727</v>
      </c>
      <c r="BY27" s="83">
        <f t="shared" si="73"/>
        <v>105562.7126878839</v>
      </c>
      <c r="BZ27" s="83">
        <f t="shared" si="73"/>
        <v>108940.71949389619</v>
      </c>
      <c r="CA27" s="83">
        <f t="shared" si="73"/>
        <v>112426.82251770087</v>
      </c>
      <c r="CB27" s="83">
        <f t="shared" si="73"/>
        <v>116024.48083826731</v>
      </c>
      <c r="CC27" s="83">
        <f t="shared" si="73"/>
        <v>119737.26422509186</v>
      </c>
      <c r="CD27" s="83">
        <f t="shared" si="73"/>
        <v>123568.8566802948</v>
      </c>
      <c r="CE27" s="83">
        <f t="shared" si="73"/>
        <v>127523.06009406425</v>
      </c>
      <c r="CF27" s="83">
        <f t="shared" si="73"/>
        <v>131603.7980170743</v>
      </c>
      <c r="CG27" s="83">
        <f t="shared" si="73"/>
        <v>135815.11955362067</v>
      </c>
      <c r="CH27" s="83">
        <f t="shared" si="73"/>
        <v>140161.20337933654</v>
      </c>
      <c r="CI27" s="83">
        <f t="shared" si="73"/>
        <v>144646.3618874753</v>
      </c>
      <c r="CJ27" s="83">
        <f t="shared" si="73"/>
        <v>149275.0454678745</v>
      </c>
      <c r="CK27" s="83">
        <f t="shared" si="73"/>
        <v>154051.84692284648</v>
      </c>
      <c r="CL27" s="83">
        <f t="shared" si="73"/>
        <v>158981.50602437757</v>
      </c>
      <c r="CM27" s="83">
        <f t="shared" si="73"/>
        <v>164068.91421715764</v>
      </c>
      <c r="CN27" s="83">
        <f t="shared" si="73"/>
        <v>169319.11947210669</v>
      </c>
      <c r="CO27" s="83">
        <f t="shared" si="73"/>
        <v>174737.3312952141</v>
      </c>
      <c r="CP27" s="83">
        <f t="shared" si="73"/>
        <v>180328.92589666095</v>
      </c>
      <c r="CQ27" s="83">
        <f t="shared" si="73"/>
        <v>186099.45152535412</v>
      </c>
      <c r="CR27" s="83">
        <f t="shared" si="73"/>
        <v>192054.63397416545</v>
      </c>
      <c r="CS27" s="83">
        <f t="shared" si="73"/>
        <v>198200.38226133876</v>
      </c>
      <c r="CT27" s="83">
        <f t="shared" si="73"/>
        <v>204542.7944937016</v>
      </c>
      <c r="CU27" s="83">
        <f t="shared" si="73"/>
        <v>211088.16391750006</v>
      </c>
      <c r="CV27" s="83">
        <f t="shared" si="73"/>
        <v>217842.98516286007</v>
      </c>
      <c r="CW27" s="83">
        <f t="shared" si="73"/>
        <v>224813.96068807162</v>
      </c>
      <c r="CX27" s="83">
        <f t="shared" si="73"/>
        <v>232008.00743008993</v>
      </c>
      <c r="CY27" s="83">
        <f t="shared" si="73"/>
        <v>239432.26366785282</v>
      </c>
      <c r="CZ27" s="83">
        <f t="shared" si="73"/>
        <v>247094.09610522413</v>
      </c>
      <c r="DA27" s="83">
        <f t="shared" si="73"/>
        <v>255001.10718059132</v>
      </c>
      <c r="DB27" s="83">
        <f t="shared" si="73"/>
        <v>263161.14261037024</v>
      </c>
      <c r="DC27" s="83">
        <f t="shared" si="73"/>
        <v>271582.29917390208</v>
      </c>
      <c r="DD27" s="83">
        <f t="shared" si="73"/>
        <v>280272.93274746696</v>
      </c>
      <c r="DE27" s="83">
        <f t="shared" si="73"/>
        <v>289241.66659538593</v>
      </c>
      <c r="DF27" s="83">
        <f t="shared" si="73"/>
        <v>298497.39992643829</v>
      </c>
      <c r="DG27" s="83">
        <f t="shared" si="73"/>
        <v>308049.31672408432</v>
      </c>
      <c r="DH27" s="83">
        <f t="shared" si="73"/>
        <v>317906.894859255</v>
      </c>
      <c r="DI27" s="83">
        <f t="shared" si="73"/>
        <v>328079.91549475119</v>
      </c>
      <c r="DJ27" s="83">
        <f t="shared" si="73"/>
        <v>338578.47279058321</v>
      </c>
    </row>
    <row r="28" spans="1:115" x14ac:dyDescent="0.2">
      <c r="A28" t="s">
        <v>58</v>
      </c>
      <c r="B28" s="7" t="str">
        <f t="shared" ref="B28" si="74">B5</f>
        <v>Pyrotechnics and Signals</v>
      </c>
      <c r="C28" s="20" t="str">
        <f t="shared" si="68"/>
        <v>t/a</v>
      </c>
      <c r="D28" s="83">
        <f t="shared" si="68"/>
        <v>20004.28113066118</v>
      </c>
      <c r="E28" s="83">
        <f t="shared" si="68"/>
        <v>20600.073098083019</v>
      </c>
      <c r="F28" s="83">
        <f t="shared" si="68"/>
        <v>20910.817214912448</v>
      </c>
      <c r="G28" s="83">
        <f t="shared" si="68"/>
        <v>21282.389602109135</v>
      </c>
      <c r="H28" s="83">
        <f t="shared" si="68"/>
        <v>21599.999999993302</v>
      </c>
      <c r="I28" s="83">
        <f t="shared" si="68"/>
        <v>20399.999999993302</v>
      </c>
      <c r="J28" s="83">
        <f t="shared" si="68"/>
        <v>39599.999999993299</v>
      </c>
      <c r="K28" s="83">
        <f t="shared" si="68"/>
        <v>40799.999999993299</v>
      </c>
      <c r="L28" s="83">
        <f t="shared" si="68"/>
        <v>37319.999999993299</v>
      </c>
      <c r="M28" s="83">
        <f t="shared" si="68"/>
        <v>36479.999999993299</v>
      </c>
      <c r="N28" s="83">
        <f t="shared" si="68"/>
        <v>62399.999999993299</v>
      </c>
      <c r="O28" s="83">
        <f t="shared" si="68"/>
        <v>44399.999999993299</v>
      </c>
      <c r="P28" s="83">
        <f t="shared" si="68"/>
        <v>46799.999999993299</v>
      </c>
      <c r="Q28" s="83">
        <f t="shared" si="68"/>
        <v>56399.999999993299</v>
      </c>
      <c r="R28" s="83">
        <f t="shared" si="68"/>
        <v>66119.999999993306</v>
      </c>
      <c r="S28" s="83">
        <f t="shared" si="68"/>
        <v>59279.999999993299</v>
      </c>
      <c r="T28" s="83">
        <f t="shared" si="68"/>
        <v>70199.999999982989</v>
      </c>
      <c r="U28" s="83">
        <f t="shared" si="68"/>
        <v>61319.99999998085</v>
      </c>
      <c r="V28" s="83">
        <f t="shared" si="68"/>
        <v>59519.999999980624</v>
      </c>
      <c r="W28" s="83">
        <f t="shared" si="68"/>
        <v>48239.999999978507</v>
      </c>
      <c r="X28" s="83">
        <f t="shared" si="68"/>
        <v>48599.999999946347</v>
      </c>
      <c r="Y28" s="83">
        <f t="shared" si="68"/>
        <v>44999.999999969863</v>
      </c>
      <c r="Z28" s="83">
        <f t="shared" si="68"/>
        <v>27359.99999995769</v>
      </c>
      <c r="AA28" s="83">
        <f t="shared" si="68"/>
        <v>39959.999999976862</v>
      </c>
      <c r="AB28" s="83">
        <f t="shared" si="68"/>
        <v>41159.999999978529</v>
      </c>
      <c r="AC28" s="83">
        <f t="shared" si="68"/>
        <v>42479.999999977175</v>
      </c>
      <c r="AD28" s="83">
        <f t="shared" si="66"/>
        <v>24239.999404937014</v>
      </c>
      <c r="AE28" s="83">
        <f t="shared" si="66"/>
        <v>30599.997649770852</v>
      </c>
      <c r="AF28" s="83">
        <f t="shared" si="66"/>
        <v>26399.996137895232</v>
      </c>
      <c r="AG28" s="83">
        <f t="shared" ref="AG28:BL28" si="75">AG109</f>
        <v>26399.996003216871</v>
      </c>
      <c r="AH28" s="83">
        <f t="shared" si="75"/>
        <v>27244.795875319811</v>
      </c>
      <c r="AI28" s="83">
        <f t="shared" si="75"/>
        <v>28116.629343330045</v>
      </c>
      <c r="AJ28" s="83">
        <f t="shared" si="75"/>
        <v>29016.361482316606</v>
      </c>
      <c r="AK28" s="83">
        <f t="shared" si="75"/>
        <v>29944.885049750737</v>
      </c>
      <c r="AL28" s="83">
        <f t="shared" si="75"/>
        <v>30903.121371342761</v>
      </c>
      <c r="AM28" s="83">
        <f t="shared" si="75"/>
        <v>31892.021255225729</v>
      </c>
      <c r="AN28" s="83">
        <f t="shared" si="75"/>
        <v>32912.565935392951</v>
      </c>
      <c r="AO28" s="83">
        <f t="shared" si="75"/>
        <v>33965.768045325523</v>
      </c>
      <c r="AP28" s="83">
        <f t="shared" si="75"/>
        <v>35052.672622775943</v>
      </c>
      <c r="AQ28" s="83">
        <f t="shared" si="75"/>
        <v>36174.358146704777</v>
      </c>
      <c r="AR28" s="83">
        <f t="shared" si="75"/>
        <v>37331.937607399334</v>
      </c>
      <c r="AS28" s="83">
        <f t="shared" si="75"/>
        <v>38526.559610836113</v>
      </c>
      <c r="AT28" s="83">
        <f t="shared" si="75"/>
        <v>39759.409518382869</v>
      </c>
      <c r="AU28" s="83">
        <f t="shared" si="75"/>
        <v>41031.710622971121</v>
      </c>
      <c r="AV28" s="83">
        <f t="shared" si="75"/>
        <v>42344.725362906196</v>
      </c>
      <c r="AW28" s="83">
        <f t="shared" si="75"/>
        <v>43699.756574519197</v>
      </c>
      <c r="AX28" s="83">
        <f t="shared" si="75"/>
        <v>45098.148784903809</v>
      </c>
      <c r="AY28" s="83">
        <f t="shared" si="75"/>
        <v>46541.289546020729</v>
      </c>
      <c r="AZ28" s="83">
        <f t="shared" si="75"/>
        <v>48030.610811493396</v>
      </c>
      <c r="BA28" s="83">
        <f t="shared" si="75"/>
        <v>49567.590357461188</v>
      </c>
      <c r="BB28" s="83">
        <f t="shared" si="75"/>
        <v>51153.75324889995</v>
      </c>
      <c r="BC28" s="83">
        <f t="shared" si="75"/>
        <v>52790.673352864753</v>
      </c>
      <c r="BD28" s="83">
        <f t="shared" si="75"/>
        <v>54479.974900156427</v>
      </c>
      <c r="BE28" s="83">
        <f t="shared" si="75"/>
        <v>56223.334096961436</v>
      </c>
      <c r="BF28" s="83">
        <f t="shared" si="75"/>
        <v>58022.480788064204</v>
      </c>
      <c r="BG28" s="83">
        <f t="shared" si="75"/>
        <v>59879.200173282261</v>
      </c>
      <c r="BH28" s="83">
        <f t="shared" si="75"/>
        <v>61795.334578827293</v>
      </c>
      <c r="BI28" s="83">
        <f t="shared" si="75"/>
        <v>63772.785285349768</v>
      </c>
      <c r="BJ28" s="83">
        <f t="shared" si="75"/>
        <v>65813.51441448096</v>
      </c>
      <c r="BK28" s="83">
        <f t="shared" si="75"/>
        <v>67919.54687574436</v>
      </c>
      <c r="BL28" s="83">
        <f t="shared" si="75"/>
        <v>70092.972375768179</v>
      </c>
      <c r="BM28" s="83">
        <f t="shared" ref="BM28:DJ28" si="76">BM109</f>
        <v>72335.947491792758</v>
      </c>
      <c r="BN28" s="83">
        <f t="shared" si="76"/>
        <v>74650.697811530132</v>
      </c>
      <c r="BO28" s="83">
        <f t="shared" si="76"/>
        <v>77039.520141499102</v>
      </c>
      <c r="BP28" s="83">
        <f t="shared" si="76"/>
        <v>79504.78478602707</v>
      </c>
      <c r="BQ28" s="83">
        <f t="shared" si="76"/>
        <v>82048.937899179946</v>
      </c>
      <c r="BR28" s="83">
        <f t="shared" si="76"/>
        <v>84674.50391195371</v>
      </c>
      <c r="BS28" s="83">
        <f t="shared" si="76"/>
        <v>87384.088037136229</v>
      </c>
      <c r="BT28" s="83">
        <f t="shared" si="76"/>
        <v>90180.37885432459</v>
      </c>
      <c r="BU28" s="83">
        <f t="shared" si="76"/>
        <v>93066.150977662983</v>
      </c>
      <c r="BV28" s="83">
        <f t="shared" si="76"/>
        <v>96044.267808948207</v>
      </c>
      <c r="BW28" s="83">
        <f t="shared" si="76"/>
        <v>99117.684378834558</v>
      </c>
      <c r="BX28" s="83">
        <f t="shared" si="76"/>
        <v>102289.45027895727</v>
      </c>
      <c r="BY28" s="83">
        <f t="shared" si="76"/>
        <v>105562.7126878839</v>
      </c>
      <c r="BZ28" s="83">
        <f t="shared" si="76"/>
        <v>108940.71949389619</v>
      </c>
      <c r="CA28" s="83">
        <f t="shared" si="76"/>
        <v>112426.82251770087</v>
      </c>
      <c r="CB28" s="83">
        <f t="shared" si="76"/>
        <v>116024.48083826731</v>
      </c>
      <c r="CC28" s="83">
        <f t="shared" si="76"/>
        <v>119737.26422509186</v>
      </c>
      <c r="CD28" s="83">
        <f t="shared" si="76"/>
        <v>123568.8566802948</v>
      </c>
      <c r="CE28" s="83">
        <f t="shared" si="76"/>
        <v>127523.06009406425</v>
      </c>
      <c r="CF28" s="83">
        <f t="shared" si="76"/>
        <v>131603.7980170743</v>
      </c>
      <c r="CG28" s="83">
        <f t="shared" si="76"/>
        <v>135815.11955362067</v>
      </c>
      <c r="CH28" s="83">
        <f t="shared" si="76"/>
        <v>140161.20337933654</v>
      </c>
      <c r="CI28" s="83">
        <f t="shared" si="76"/>
        <v>144646.3618874753</v>
      </c>
      <c r="CJ28" s="83">
        <f t="shared" si="76"/>
        <v>149275.0454678745</v>
      </c>
      <c r="CK28" s="83">
        <f t="shared" si="76"/>
        <v>154051.84692284648</v>
      </c>
      <c r="CL28" s="83">
        <f t="shared" si="76"/>
        <v>158981.50602437757</v>
      </c>
      <c r="CM28" s="83">
        <f t="shared" si="76"/>
        <v>164068.91421715764</v>
      </c>
      <c r="CN28" s="83">
        <f t="shared" si="76"/>
        <v>169319.11947210669</v>
      </c>
      <c r="CO28" s="83">
        <f t="shared" si="76"/>
        <v>174737.3312952141</v>
      </c>
      <c r="CP28" s="83">
        <f t="shared" si="76"/>
        <v>180328.92589666095</v>
      </c>
      <c r="CQ28" s="83">
        <f t="shared" si="76"/>
        <v>186099.45152535412</v>
      </c>
      <c r="CR28" s="83">
        <f t="shared" si="76"/>
        <v>192054.63397416545</v>
      </c>
      <c r="CS28" s="83">
        <f t="shared" si="76"/>
        <v>198200.38226133876</v>
      </c>
      <c r="CT28" s="83">
        <f t="shared" si="76"/>
        <v>204542.7944937016</v>
      </c>
      <c r="CU28" s="83">
        <f t="shared" si="76"/>
        <v>211088.16391750006</v>
      </c>
      <c r="CV28" s="83">
        <f t="shared" si="76"/>
        <v>217842.98516286007</v>
      </c>
      <c r="CW28" s="83">
        <f t="shared" si="76"/>
        <v>224813.96068807162</v>
      </c>
      <c r="CX28" s="83">
        <f t="shared" si="76"/>
        <v>232008.00743008993</v>
      </c>
      <c r="CY28" s="83">
        <f t="shared" si="76"/>
        <v>239432.26366785282</v>
      </c>
      <c r="CZ28" s="83">
        <f t="shared" si="76"/>
        <v>247094.09610522413</v>
      </c>
      <c r="DA28" s="83">
        <f t="shared" si="76"/>
        <v>255001.10718059132</v>
      </c>
      <c r="DB28" s="83">
        <f t="shared" si="76"/>
        <v>263161.14261037024</v>
      </c>
      <c r="DC28" s="83">
        <f t="shared" si="76"/>
        <v>271582.29917390208</v>
      </c>
      <c r="DD28" s="83">
        <f t="shared" si="76"/>
        <v>280272.93274746696</v>
      </c>
      <c r="DE28" s="83">
        <f t="shared" si="76"/>
        <v>289241.66659538593</v>
      </c>
      <c r="DF28" s="83">
        <f t="shared" si="76"/>
        <v>298497.39992643829</v>
      </c>
      <c r="DG28" s="83">
        <f t="shared" si="76"/>
        <v>308049.31672408432</v>
      </c>
      <c r="DH28" s="83">
        <f t="shared" si="76"/>
        <v>317906.894859255</v>
      </c>
      <c r="DI28" s="83">
        <f t="shared" si="76"/>
        <v>328079.91549475119</v>
      </c>
      <c r="DJ28" s="83">
        <f t="shared" si="76"/>
        <v>338578.47279058321</v>
      </c>
    </row>
    <row r="29" spans="1:115" x14ac:dyDescent="0.2">
      <c r="A29" t="s">
        <v>58</v>
      </c>
      <c r="B29" s="7" t="str">
        <f t="shared" ref="B29" si="77">B6</f>
        <v>Zinc Production</v>
      </c>
      <c r="C29" s="20" t="str">
        <f t="shared" si="68"/>
        <v>t/a</v>
      </c>
      <c r="D29" s="83">
        <f t="shared" si="68"/>
        <v>5001.0702826652951</v>
      </c>
      <c r="E29" s="83">
        <f t="shared" si="68"/>
        <v>5150.0182745207549</v>
      </c>
      <c r="F29" s="83">
        <f t="shared" si="68"/>
        <v>5227.7043037281119</v>
      </c>
      <c r="G29" s="83">
        <f t="shared" si="68"/>
        <v>5320.5974005272838</v>
      </c>
      <c r="H29" s="83">
        <f t="shared" si="68"/>
        <v>5399.9999999983256</v>
      </c>
      <c r="I29" s="83">
        <f t="shared" si="68"/>
        <v>5099.9999999983256</v>
      </c>
      <c r="J29" s="83">
        <f t="shared" si="68"/>
        <v>9899.9999999983247</v>
      </c>
      <c r="K29" s="83">
        <f t="shared" si="68"/>
        <v>10199.999999998325</v>
      </c>
      <c r="L29" s="83">
        <f t="shared" si="68"/>
        <v>9329.9999999983247</v>
      </c>
      <c r="M29" s="83">
        <f t="shared" si="68"/>
        <v>9119.9999999983247</v>
      </c>
      <c r="N29" s="83">
        <f t="shared" si="68"/>
        <v>15599.999999998325</v>
      </c>
      <c r="O29" s="83">
        <f t="shared" si="68"/>
        <v>11099.999999998325</v>
      </c>
      <c r="P29" s="83">
        <f t="shared" si="68"/>
        <v>11699.999999998325</v>
      </c>
      <c r="Q29" s="83">
        <f t="shared" si="68"/>
        <v>14099.999999998325</v>
      </c>
      <c r="R29" s="83">
        <f t="shared" si="68"/>
        <v>16529.999999998327</v>
      </c>
      <c r="S29" s="83">
        <f t="shared" si="68"/>
        <v>14819.999999998325</v>
      </c>
      <c r="T29" s="83">
        <f t="shared" si="68"/>
        <v>17549.999999995747</v>
      </c>
      <c r="U29" s="83">
        <f t="shared" si="68"/>
        <v>15329.999999995212</v>
      </c>
      <c r="V29" s="83">
        <f t="shared" si="68"/>
        <v>14879.999999995156</v>
      </c>
      <c r="W29" s="83">
        <f t="shared" si="68"/>
        <v>12059.999999994627</v>
      </c>
      <c r="X29" s="83">
        <f t="shared" si="68"/>
        <v>12149.999999986587</v>
      </c>
      <c r="Y29" s="83">
        <f t="shared" si="68"/>
        <v>11249.999999992466</v>
      </c>
      <c r="Z29" s="83">
        <f t="shared" si="68"/>
        <v>6839.9999999894226</v>
      </c>
      <c r="AA29" s="83">
        <f t="shared" si="68"/>
        <v>9989.9999999942156</v>
      </c>
      <c r="AB29" s="83">
        <f t="shared" si="68"/>
        <v>10289.999999994632</v>
      </c>
      <c r="AC29" s="83">
        <f t="shared" si="68"/>
        <v>10619.999999994294</v>
      </c>
      <c r="AD29" s="83">
        <f t="shared" si="66"/>
        <v>6059.9998512342536</v>
      </c>
      <c r="AE29" s="83">
        <f t="shared" si="66"/>
        <v>7649.999412442713</v>
      </c>
      <c r="AF29" s="83">
        <f t="shared" si="66"/>
        <v>6599.999034473808</v>
      </c>
      <c r="AG29" s="83">
        <f t="shared" ref="AG29:BL29" si="78">AG110</f>
        <v>6599.9990008042178</v>
      </c>
      <c r="AH29" s="83">
        <f t="shared" si="78"/>
        <v>6811.1989688299527</v>
      </c>
      <c r="AI29" s="83">
        <f t="shared" si="78"/>
        <v>7029.1573358325113</v>
      </c>
      <c r="AJ29" s="83">
        <f t="shared" si="78"/>
        <v>7254.0903705791516</v>
      </c>
      <c r="AK29" s="83">
        <f t="shared" si="78"/>
        <v>7486.2212624376843</v>
      </c>
      <c r="AL29" s="83">
        <f t="shared" si="78"/>
        <v>7725.7803428356901</v>
      </c>
      <c r="AM29" s="83">
        <f t="shared" si="78"/>
        <v>7973.0053138064322</v>
      </c>
      <c r="AN29" s="83">
        <f t="shared" si="78"/>
        <v>8228.1414838482378</v>
      </c>
      <c r="AO29" s="83">
        <f t="shared" si="78"/>
        <v>8491.4420113313809</v>
      </c>
      <c r="AP29" s="83">
        <f t="shared" si="78"/>
        <v>8763.1681556939857</v>
      </c>
      <c r="AQ29" s="83">
        <f t="shared" si="78"/>
        <v>9043.5895366761943</v>
      </c>
      <c r="AR29" s="83">
        <f t="shared" si="78"/>
        <v>9332.9844018498334</v>
      </c>
      <c r="AS29" s="83">
        <f t="shared" si="78"/>
        <v>9631.6399027090283</v>
      </c>
      <c r="AT29" s="83">
        <f t="shared" si="78"/>
        <v>9939.8523795957171</v>
      </c>
      <c r="AU29" s="83">
        <f t="shared" si="78"/>
        <v>10257.92765574278</v>
      </c>
      <c r="AV29" s="83">
        <f t="shared" si="78"/>
        <v>10586.181340726549</v>
      </c>
      <c r="AW29" s="83">
        <f t="shared" si="78"/>
        <v>10924.939143629799</v>
      </c>
      <c r="AX29" s="83">
        <f t="shared" si="78"/>
        <v>11274.537196225952</v>
      </c>
      <c r="AY29" s="83">
        <f t="shared" si="78"/>
        <v>11635.322386505182</v>
      </c>
      <c r="AZ29" s="83">
        <f t="shared" si="78"/>
        <v>12007.652702873349</v>
      </c>
      <c r="BA29" s="83">
        <f t="shared" si="78"/>
        <v>12391.897589365297</v>
      </c>
      <c r="BB29" s="83">
        <f t="shared" si="78"/>
        <v>12788.438312224987</v>
      </c>
      <c r="BC29" s="83">
        <f t="shared" si="78"/>
        <v>13197.668338216188</v>
      </c>
      <c r="BD29" s="83">
        <f t="shared" si="78"/>
        <v>13619.993725039107</v>
      </c>
      <c r="BE29" s="83">
        <f t="shared" si="78"/>
        <v>14055.833524240359</v>
      </c>
      <c r="BF29" s="83">
        <f t="shared" si="78"/>
        <v>14505.620197016051</v>
      </c>
      <c r="BG29" s="83">
        <f t="shared" si="78"/>
        <v>14969.800043320565</v>
      </c>
      <c r="BH29" s="83">
        <f t="shared" si="78"/>
        <v>15448.833644706823</v>
      </c>
      <c r="BI29" s="83">
        <f t="shared" si="78"/>
        <v>15943.196321337442</v>
      </c>
      <c r="BJ29" s="83">
        <f t="shared" si="78"/>
        <v>16453.37860362024</v>
      </c>
      <c r="BK29" s="83">
        <f t="shared" si="78"/>
        <v>16979.88671893609</v>
      </c>
      <c r="BL29" s="83">
        <f t="shared" si="78"/>
        <v>17523.243093942045</v>
      </c>
      <c r="BM29" s="83">
        <f t="shared" ref="BM29:DJ29" si="79">BM110</f>
        <v>18083.98687294819</v>
      </c>
      <c r="BN29" s="83">
        <f t="shared" si="79"/>
        <v>18662.674452882533</v>
      </c>
      <c r="BO29" s="83">
        <f t="shared" si="79"/>
        <v>19259.880035374776</v>
      </c>
      <c r="BP29" s="83">
        <f t="shared" si="79"/>
        <v>19876.196196506768</v>
      </c>
      <c r="BQ29" s="83">
        <f t="shared" si="79"/>
        <v>20512.234474794986</v>
      </c>
      <c r="BR29" s="83">
        <f t="shared" si="79"/>
        <v>21168.625977988428</v>
      </c>
      <c r="BS29" s="83">
        <f t="shared" si="79"/>
        <v>21846.022009284057</v>
      </c>
      <c r="BT29" s="83">
        <f t="shared" si="79"/>
        <v>22545.094713581148</v>
      </c>
      <c r="BU29" s="83">
        <f t="shared" si="79"/>
        <v>23266.537744415746</v>
      </c>
      <c r="BV29" s="83">
        <f t="shared" si="79"/>
        <v>24011.066952237052</v>
      </c>
      <c r="BW29" s="83">
        <f t="shared" si="79"/>
        <v>24779.421094708639</v>
      </c>
      <c r="BX29" s="83">
        <f t="shared" si="79"/>
        <v>25572.362569739318</v>
      </c>
      <c r="BY29" s="83">
        <f t="shared" si="79"/>
        <v>26390.678171970976</v>
      </c>
      <c r="BZ29" s="83">
        <f t="shared" si="79"/>
        <v>27235.179873474048</v>
      </c>
      <c r="CA29" s="83">
        <f t="shared" si="79"/>
        <v>28106.705629425218</v>
      </c>
      <c r="CB29" s="83">
        <f t="shared" si="79"/>
        <v>29006.120209566827</v>
      </c>
      <c r="CC29" s="83">
        <f t="shared" si="79"/>
        <v>29934.316056272964</v>
      </c>
      <c r="CD29" s="83">
        <f t="shared" si="79"/>
        <v>30892.214170073701</v>
      </c>
      <c r="CE29" s="83">
        <f t="shared" si="79"/>
        <v>31880.765023516062</v>
      </c>
      <c r="CF29" s="83">
        <f t="shared" si="79"/>
        <v>32900.949504268574</v>
      </c>
      <c r="CG29" s="83">
        <f t="shared" si="79"/>
        <v>33953.779888405166</v>
      </c>
      <c r="CH29" s="83">
        <f t="shared" si="79"/>
        <v>35040.300844834135</v>
      </c>
      <c r="CI29" s="83">
        <f t="shared" si="79"/>
        <v>36161.590471868825</v>
      </c>
      <c r="CJ29" s="83">
        <f t="shared" si="79"/>
        <v>37318.761366968625</v>
      </c>
      <c r="CK29" s="83">
        <f t="shared" si="79"/>
        <v>38512.96173071162</v>
      </c>
      <c r="CL29" s="83">
        <f t="shared" si="79"/>
        <v>39745.376506094392</v>
      </c>
      <c r="CM29" s="83">
        <f t="shared" si="79"/>
        <v>41017.22855428941</v>
      </c>
      <c r="CN29" s="83">
        <f t="shared" si="79"/>
        <v>42329.779868026671</v>
      </c>
      <c r="CO29" s="83">
        <f t="shared" si="79"/>
        <v>43684.332823803525</v>
      </c>
      <c r="CP29" s="83">
        <f t="shared" si="79"/>
        <v>45082.231474165237</v>
      </c>
      <c r="CQ29" s="83">
        <f t="shared" si="79"/>
        <v>46524.862881338529</v>
      </c>
      <c r="CR29" s="83">
        <f t="shared" si="79"/>
        <v>48013.658493541363</v>
      </c>
      <c r="CS29" s="83">
        <f t="shared" si="79"/>
        <v>49550.09556533469</v>
      </c>
      <c r="CT29" s="83">
        <f t="shared" si="79"/>
        <v>51135.6986234254</v>
      </c>
      <c r="CU29" s="83">
        <f t="shared" si="79"/>
        <v>52772.040979375015</v>
      </c>
      <c r="CV29" s="83">
        <f t="shared" si="79"/>
        <v>54460.746290715018</v>
      </c>
      <c r="CW29" s="83">
        <f t="shared" si="79"/>
        <v>56203.490172017904</v>
      </c>
      <c r="CX29" s="83">
        <f t="shared" si="79"/>
        <v>58002.001857522482</v>
      </c>
      <c r="CY29" s="83">
        <f t="shared" si="79"/>
        <v>59858.065916963205</v>
      </c>
      <c r="CZ29" s="83">
        <f t="shared" si="79"/>
        <v>61773.524026306033</v>
      </c>
      <c r="DA29" s="83">
        <f t="shared" si="79"/>
        <v>63750.276795147831</v>
      </c>
      <c r="DB29" s="83">
        <f t="shared" si="79"/>
        <v>65790.28565259256</v>
      </c>
      <c r="DC29" s="83">
        <f t="shared" si="79"/>
        <v>67895.57479347552</v>
      </c>
      <c r="DD29" s="83">
        <f t="shared" si="79"/>
        <v>70068.233186866739</v>
      </c>
      <c r="DE29" s="83">
        <f t="shared" si="79"/>
        <v>72310.416648846483</v>
      </c>
      <c r="DF29" s="83">
        <f t="shared" si="79"/>
        <v>74624.349981609572</v>
      </c>
      <c r="DG29" s="83">
        <f t="shared" si="79"/>
        <v>77012.329181021079</v>
      </c>
      <c r="DH29" s="83">
        <f t="shared" si="79"/>
        <v>79476.72371481375</v>
      </c>
      <c r="DI29" s="83">
        <f t="shared" si="79"/>
        <v>82019.978873687796</v>
      </c>
      <c r="DJ29" s="83">
        <f t="shared" si="79"/>
        <v>84644.618197645803</v>
      </c>
    </row>
    <row r="30" spans="1:115" x14ac:dyDescent="0.2">
      <c r="A30" t="s">
        <v>58</v>
      </c>
      <c r="B30" s="7" t="str">
        <f t="shared" ref="B30" si="80">B7</f>
        <v>Master Alloys</v>
      </c>
      <c r="C30" s="20" t="str">
        <f t="shared" si="68"/>
        <v>t/a</v>
      </c>
      <c r="D30" s="83">
        <f t="shared" si="68"/>
        <v>5001.0702826652951</v>
      </c>
      <c r="E30" s="83">
        <f t="shared" si="68"/>
        <v>5150.0182745207549</v>
      </c>
      <c r="F30" s="83">
        <f t="shared" si="68"/>
        <v>5227.7043037281119</v>
      </c>
      <c r="G30" s="83">
        <f t="shared" si="68"/>
        <v>5320.5974005272838</v>
      </c>
      <c r="H30" s="83">
        <f t="shared" si="68"/>
        <v>5399.9999999983256</v>
      </c>
      <c r="I30" s="83">
        <f t="shared" si="68"/>
        <v>5099.9999999983256</v>
      </c>
      <c r="J30" s="83">
        <f t="shared" si="68"/>
        <v>9899.9999999983247</v>
      </c>
      <c r="K30" s="83">
        <f t="shared" si="68"/>
        <v>10199.999999998325</v>
      </c>
      <c r="L30" s="83">
        <f t="shared" si="68"/>
        <v>9329.9999999983247</v>
      </c>
      <c r="M30" s="83">
        <f t="shared" si="68"/>
        <v>9119.9999999983247</v>
      </c>
      <c r="N30" s="83">
        <f t="shared" si="68"/>
        <v>15599.999999998325</v>
      </c>
      <c r="O30" s="83">
        <f t="shared" si="68"/>
        <v>11099.999999998325</v>
      </c>
      <c r="P30" s="83">
        <f t="shared" si="68"/>
        <v>11699.999999998325</v>
      </c>
      <c r="Q30" s="83">
        <f t="shared" si="68"/>
        <v>14099.999999998325</v>
      </c>
      <c r="R30" s="83">
        <f t="shared" si="68"/>
        <v>16529.999999998327</v>
      </c>
      <c r="S30" s="83">
        <f t="shared" si="68"/>
        <v>14819.999999998325</v>
      </c>
      <c r="T30" s="83">
        <f t="shared" si="68"/>
        <v>17549.999999995747</v>
      </c>
      <c r="U30" s="83">
        <f t="shared" si="68"/>
        <v>15329.999999995212</v>
      </c>
      <c r="V30" s="83">
        <f t="shared" si="68"/>
        <v>14879.999999995156</v>
      </c>
      <c r="W30" s="83">
        <f t="shared" si="68"/>
        <v>12059.999999994627</v>
      </c>
      <c r="X30" s="83">
        <f t="shared" si="68"/>
        <v>12149.999999986587</v>
      </c>
      <c r="Y30" s="83">
        <f t="shared" si="68"/>
        <v>11249.999999992466</v>
      </c>
      <c r="Z30" s="83">
        <f t="shared" si="68"/>
        <v>6839.9999999894226</v>
      </c>
      <c r="AA30" s="83">
        <f t="shared" si="68"/>
        <v>9989.9999999942156</v>
      </c>
      <c r="AB30" s="83">
        <f t="shared" si="68"/>
        <v>10289.999999994632</v>
      </c>
      <c r="AC30" s="83">
        <f t="shared" si="68"/>
        <v>10619.999999994294</v>
      </c>
      <c r="AD30" s="83">
        <f t="shared" si="66"/>
        <v>6059.9998512342536</v>
      </c>
      <c r="AE30" s="83">
        <f t="shared" si="66"/>
        <v>7649.999412442713</v>
      </c>
      <c r="AF30" s="83">
        <f t="shared" si="66"/>
        <v>6599.999034473808</v>
      </c>
      <c r="AG30" s="83">
        <f t="shared" ref="AG30:BL30" si="81">AG111</f>
        <v>6599.9990008042178</v>
      </c>
      <c r="AH30" s="83">
        <f t="shared" si="81"/>
        <v>6811.1989688299527</v>
      </c>
      <c r="AI30" s="83">
        <f t="shared" si="81"/>
        <v>7029.1573358325113</v>
      </c>
      <c r="AJ30" s="83">
        <f t="shared" si="81"/>
        <v>7254.0903705791516</v>
      </c>
      <c r="AK30" s="83">
        <f t="shared" si="81"/>
        <v>7486.2212624376843</v>
      </c>
      <c r="AL30" s="83">
        <f t="shared" si="81"/>
        <v>7725.7803428356901</v>
      </c>
      <c r="AM30" s="83">
        <f t="shared" si="81"/>
        <v>7973.0053138064322</v>
      </c>
      <c r="AN30" s="83">
        <f t="shared" si="81"/>
        <v>8228.1414838482378</v>
      </c>
      <c r="AO30" s="83">
        <f t="shared" si="81"/>
        <v>8491.4420113313809</v>
      </c>
      <c r="AP30" s="83">
        <f t="shared" si="81"/>
        <v>8763.1681556939857</v>
      </c>
      <c r="AQ30" s="83">
        <f t="shared" si="81"/>
        <v>9043.5895366761943</v>
      </c>
      <c r="AR30" s="83">
        <f t="shared" si="81"/>
        <v>9332.9844018498334</v>
      </c>
      <c r="AS30" s="83">
        <f t="shared" si="81"/>
        <v>9631.6399027090283</v>
      </c>
      <c r="AT30" s="83">
        <f t="shared" si="81"/>
        <v>9939.8523795957171</v>
      </c>
      <c r="AU30" s="83">
        <f t="shared" si="81"/>
        <v>10257.92765574278</v>
      </c>
      <c r="AV30" s="83">
        <f t="shared" si="81"/>
        <v>10586.181340726549</v>
      </c>
      <c r="AW30" s="83">
        <f t="shared" si="81"/>
        <v>10924.939143629799</v>
      </c>
      <c r="AX30" s="83">
        <f t="shared" si="81"/>
        <v>11274.537196225952</v>
      </c>
      <c r="AY30" s="83">
        <f t="shared" si="81"/>
        <v>11635.322386505182</v>
      </c>
      <c r="AZ30" s="83">
        <f t="shared" si="81"/>
        <v>12007.652702873349</v>
      </c>
      <c r="BA30" s="83">
        <f t="shared" si="81"/>
        <v>12391.897589365297</v>
      </c>
      <c r="BB30" s="83">
        <f t="shared" si="81"/>
        <v>12788.438312224987</v>
      </c>
      <c r="BC30" s="83">
        <f t="shared" si="81"/>
        <v>13197.668338216188</v>
      </c>
      <c r="BD30" s="83">
        <f t="shared" si="81"/>
        <v>13619.993725039107</v>
      </c>
      <c r="BE30" s="83">
        <f t="shared" si="81"/>
        <v>14055.833524240359</v>
      </c>
      <c r="BF30" s="83">
        <f t="shared" si="81"/>
        <v>14505.620197016051</v>
      </c>
      <c r="BG30" s="83">
        <f t="shared" si="81"/>
        <v>14969.800043320565</v>
      </c>
      <c r="BH30" s="83">
        <f t="shared" si="81"/>
        <v>15448.833644706823</v>
      </c>
      <c r="BI30" s="83">
        <f t="shared" si="81"/>
        <v>15943.196321337442</v>
      </c>
      <c r="BJ30" s="83">
        <f t="shared" si="81"/>
        <v>16453.37860362024</v>
      </c>
      <c r="BK30" s="83">
        <f t="shared" si="81"/>
        <v>16979.88671893609</v>
      </c>
      <c r="BL30" s="83">
        <f t="shared" si="81"/>
        <v>17523.243093942045</v>
      </c>
      <c r="BM30" s="83">
        <f t="shared" ref="BM30:DJ30" si="82">BM111</f>
        <v>18083.98687294819</v>
      </c>
      <c r="BN30" s="83">
        <f t="shared" si="82"/>
        <v>18662.674452882533</v>
      </c>
      <c r="BO30" s="83">
        <f t="shared" si="82"/>
        <v>19259.880035374776</v>
      </c>
      <c r="BP30" s="83">
        <f t="shared" si="82"/>
        <v>19876.196196506768</v>
      </c>
      <c r="BQ30" s="83">
        <f t="shared" si="82"/>
        <v>20512.234474794986</v>
      </c>
      <c r="BR30" s="83">
        <f t="shared" si="82"/>
        <v>21168.625977988428</v>
      </c>
      <c r="BS30" s="83">
        <f t="shared" si="82"/>
        <v>21846.022009284057</v>
      </c>
      <c r="BT30" s="83">
        <f t="shared" si="82"/>
        <v>22545.094713581148</v>
      </c>
      <c r="BU30" s="83">
        <f t="shared" si="82"/>
        <v>23266.537744415746</v>
      </c>
      <c r="BV30" s="83">
        <f t="shared" si="82"/>
        <v>24011.066952237052</v>
      </c>
      <c r="BW30" s="83">
        <f t="shared" si="82"/>
        <v>24779.421094708639</v>
      </c>
      <c r="BX30" s="83">
        <f t="shared" si="82"/>
        <v>25572.362569739318</v>
      </c>
      <c r="BY30" s="83">
        <f t="shared" si="82"/>
        <v>26390.678171970976</v>
      </c>
      <c r="BZ30" s="83">
        <f t="shared" si="82"/>
        <v>27235.179873474048</v>
      </c>
      <c r="CA30" s="83">
        <f t="shared" si="82"/>
        <v>28106.705629425218</v>
      </c>
      <c r="CB30" s="83">
        <f t="shared" si="82"/>
        <v>29006.120209566827</v>
      </c>
      <c r="CC30" s="83">
        <f t="shared" si="82"/>
        <v>29934.316056272964</v>
      </c>
      <c r="CD30" s="83">
        <f t="shared" si="82"/>
        <v>30892.214170073701</v>
      </c>
      <c r="CE30" s="83">
        <f t="shared" si="82"/>
        <v>31880.765023516062</v>
      </c>
      <c r="CF30" s="83">
        <f t="shared" si="82"/>
        <v>32900.949504268574</v>
      </c>
      <c r="CG30" s="83">
        <f t="shared" si="82"/>
        <v>33953.779888405166</v>
      </c>
      <c r="CH30" s="83">
        <f t="shared" si="82"/>
        <v>35040.300844834135</v>
      </c>
      <c r="CI30" s="83">
        <f t="shared" si="82"/>
        <v>36161.590471868825</v>
      </c>
      <c r="CJ30" s="83">
        <f t="shared" si="82"/>
        <v>37318.761366968625</v>
      </c>
      <c r="CK30" s="83">
        <f t="shared" si="82"/>
        <v>38512.96173071162</v>
      </c>
      <c r="CL30" s="83">
        <f t="shared" si="82"/>
        <v>39745.376506094392</v>
      </c>
      <c r="CM30" s="83">
        <f t="shared" si="82"/>
        <v>41017.22855428941</v>
      </c>
      <c r="CN30" s="83">
        <f t="shared" si="82"/>
        <v>42329.779868026671</v>
      </c>
      <c r="CO30" s="83">
        <f t="shared" si="82"/>
        <v>43684.332823803525</v>
      </c>
      <c r="CP30" s="83">
        <f t="shared" si="82"/>
        <v>45082.231474165237</v>
      </c>
      <c r="CQ30" s="83">
        <f t="shared" si="82"/>
        <v>46524.862881338529</v>
      </c>
      <c r="CR30" s="83">
        <f t="shared" si="82"/>
        <v>48013.658493541363</v>
      </c>
      <c r="CS30" s="83">
        <f t="shared" si="82"/>
        <v>49550.09556533469</v>
      </c>
      <c r="CT30" s="83">
        <f t="shared" si="82"/>
        <v>51135.6986234254</v>
      </c>
      <c r="CU30" s="83">
        <f t="shared" si="82"/>
        <v>52772.040979375015</v>
      </c>
      <c r="CV30" s="83">
        <f t="shared" si="82"/>
        <v>54460.746290715018</v>
      </c>
      <c r="CW30" s="83">
        <f t="shared" si="82"/>
        <v>56203.490172017904</v>
      </c>
      <c r="CX30" s="83">
        <f t="shared" si="82"/>
        <v>58002.001857522482</v>
      </c>
      <c r="CY30" s="83">
        <f t="shared" si="82"/>
        <v>59858.065916963205</v>
      </c>
      <c r="CZ30" s="83">
        <f t="shared" si="82"/>
        <v>61773.524026306033</v>
      </c>
      <c r="DA30" s="83">
        <f t="shared" si="82"/>
        <v>63750.276795147831</v>
      </c>
      <c r="DB30" s="83">
        <f t="shared" si="82"/>
        <v>65790.28565259256</v>
      </c>
      <c r="DC30" s="83">
        <f t="shared" si="82"/>
        <v>67895.57479347552</v>
      </c>
      <c r="DD30" s="83">
        <f t="shared" si="82"/>
        <v>70068.233186866739</v>
      </c>
      <c r="DE30" s="83">
        <f t="shared" si="82"/>
        <v>72310.416648846483</v>
      </c>
      <c r="DF30" s="83">
        <f t="shared" si="82"/>
        <v>74624.349981609572</v>
      </c>
      <c r="DG30" s="83">
        <f t="shared" si="82"/>
        <v>77012.329181021079</v>
      </c>
      <c r="DH30" s="83">
        <f t="shared" si="82"/>
        <v>79476.72371481375</v>
      </c>
      <c r="DI30" s="83">
        <f t="shared" si="82"/>
        <v>82019.978873687796</v>
      </c>
      <c r="DJ30" s="83">
        <f t="shared" si="82"/>
        <v>84644.618197645803</v>
      </c>
    </row>
    <row r="31" spans="1:115" x14ac:dyDescent="0.2">
      <c r="A31" t="s">
        <v>58</v>
      </c>
      <c r="B31" s="7" t="str">
        <f t="shared" ref="B31" si="83">B8</f>
        <v>Pigments</v>
      </c>
      <c r="C31" s="20" t="str">
        <f t="shared" si="68"/>
        <v>t/a</v>
      </c>
      <c r="D31" s="83">
        <f t="shared" si="68"/>
        <v>5001.0702826652951</v>
      </c>
      <c r="E31" s="83">
        <f t="shared" si="68"/>
        <v>5150.0182745207549</v>
      </c>
      <c r="F31" s="83">
        <f t="shared" si="68"/>
        <v>5227.7043037281119</v>
      </c>
      <c r="G31" s="83">
        <f t="shared" si="68"/>
        <v>5320.5974005272838</v>
      </c>
      <c r="H31" s="83">
        <f t="shared" si="68"/>
        <v>5399.9999999983256</v>
      </c>
      <c r="I31" s="83">
        <f t="shared" si="68"/>
        <v>5099.9999999983256</v>
      </c>
      <c r="J31" s="83">
        <f t="shared" si="68"/>
        <v>9899.9999999983247</v>
      </c>
      <c r="K31" s="83">
        <f t="shared" si="68"/>
        <v>10199.999999998325</v>
      </c>
      <c r="L31" s="83">
        <f t="shared" si="68"/>
        <v>9329.9999999983247</v>
      </c>
      <c r="M31" s="83">
        <f t="shared" si="68"/>
        <v>9119.9999999983247</v>
      </c>
      <c r="N31" s="83">
        <f t="shared" si="68"/>
        <v>15599.999999998325</v>
      </c>
      <c r="O31" s="83">
        <f t="shared" si="68"/>
        <v>11099.999999998325</v>
      </c>
      <c r="P31" s="83">
        <f t="shared" si="68"/>
        <v>11699.999999998325</v>
      </c>
      <c r="Q31" s="83">
        <f t="shared" si="68"/>
        <v>14099.999999998325</v>
      </c>
      <c r="R31" s="83">
        <f t="shared" si="68"/>
        <v>16529.999999998327</v>
      </c>
      <c r="S31" s="83">
        <f t="shared" si="68"/>
        <v>14819.999999998325</v>
      </c>
      <c r="T31" s="83">
        <f t="shared" si="68"/>
        <v>17549.999999995747</v>
      </c>
      <c r="U31" s="83">
        <f t="shared" si="68"/>
        <v>15329.999999995212</v>
      </c>
      <c r="V31" s="83">
        <f t="shared" si="68"/>
        <v>14879.999999995156</v>
      </c>
      <c r="W31" s="83">
        <f t="shared" si="68"/>
        <v>12059.999999994627</v>
      </c>
      <c r="X31" s="83">
        <f t="shared" si="68"/>
        <v>12149.999999986587</v>
      </c>
      <c r="Y31" s="83">
        <f t="shared" si="68"/>
        <v>11249.999999992466</v>
      </c>
      <c r="Z31" s="83">
        <f t="shared" si="68"/>
        <v>6839.9999999894226</v>
      </c>
      <c r="AA31" s="83">
        <f t="shared" si="68"/>
        <v>9989.9999999942156</v>
      </c>
      <c r="AB31" s="83">
        <f t="shared" si="68"/>
        <v>10289.999999994632</v>
      </c>
      <c r="AC31" s="83">
        <f t="shared" si="68"/>
        <v>10619.999999994294</v>
      </c>
      <c r="AD31" s="83">
        <f t="shared" si="66"/>
        <v>6059.9998512342536</v>
      </c>
      <c r="AE31" s="83">
        <f t="shared" si="66"/>
        <v>7649.999412442713</v>
      </c>
      <c r="AF31" s="83">
        <f t="shared" si="66"/>
        <v>6599.999034473808</v>
      </c>
      <c r="AG31" s="83">
        <f t="shared" ref="AG31:BL31" si="84">AG112</f>
        <v>6599.9990008042178</v>
      </c>
      <c r="AH31" s="83">
        <f t="shared" si="84"/>
        <v>6811.1989688299527</v>
      </c>
      <c r="AI31" s="83">
        <f t="shared" si="84"/>
        <v>7029.1573358325113</v>
      </c>
      <c r="AJ31" s="83">
        <f t="shared" si="84"/>
        <v>7254.0903705791516</v>
      </c>
      <c r="AK31" s="83">
        <f t="shared" si="84"/>
        <v>7486.2212624376843</v>
      </c>
      <c r="AL31" s="83">
        <f t="shared" si="84"/>
        <v>7725.7803428356901</v>
      </c>
      <c r="AM31" s="83">
        <f t="shared" si="84"/>
        <v>7973.0053138064322</v>
      </c>
      <c r="AN31" s="83">
        <f t="shared" si="84"/>
        <v>8228.1414838482378</v>
      </c>
      <c r="AO31" s="83">
        <f t="shared" si="84"/>
        <v>8491.4420113313809</v>
      </c>
      <c r="AP31" s="83">
        <f t="shared" si="84"/>
        <v>8763.1681556939857</v>
      </c>
      <c r="AQ31" s="83">
        <f t="shared" si="84"/>
        <v>9043.5895366761943</v>
      </c>
      <c r="AR31" s="83">
        <f t="shared" si="84"/>
        <v>9332.9844018498334</v>
      </c>
      <c r="AS31" s="83">
        <f t="shared" si="84"/>
        <v>9631.6399027090283</v>
      </c>
      <c r="AT31" s="83">
        <f t="shared" si="84"/>
        <v>9939.8523795957171</v>
      </c>
      <c r="AU31" s="83">
        <f t="shared" si="84"/>
        <v>10257.92765574278</v>
      </c>
      <c r="AV31" s="83">
        <f t="shared" si="84"/>
        <v>10586.181340726549</v>
      </c>
      <c r="AW31" s="83">
        <f t="shared" si="84"/>
        <v>10924.939143629799</v>
      </c>
      <c r="AX31" s="83">
        <f t="shared" si="84"/>
        <v>11274.537196225952</v>
      </c>
      <c r="AY31" s="83">
        <f t="shared" si="84"/>
        <v>11635.322386505182</v>
      </c>
      <c r="AZ31" s="83">
        <f t="shared" si="84"/>
        <v>12007.652702873349</v>
      </c>
      <c r="BA31" s="83">
        <f t="shared" si="84"/>
        <v>12391.897589365297</v>
      </c>
      <c r="BB31" s="83">
        <f t="shared" si="84"/>
        <v>12788.438312224987</v>
      </c>
      <c r="BC31" s="83">
        <f t="shared" si="84"/>
        <v>13197.668338216188</v>
      </c>
      <c r="BD31" s="83">
        <f t="shared" si="84"/>
        <v>13619.993725039107</v>
      </c>
      <c r="BE31" s="83">
        <f t="shared" si="84"/>
        <v>14055.833524240359</v>
      </c>
      <c r="BF31" s="83">
        <f t="shared" si="84"/>
        <v>14505.620197016051</v>
      </c>
      <c r="BG31" s="83">
        <f t="shared" si="84"/>
        <v>14969.800043320565</v>
      </c>
      <c r="BH31" s="83">
        <f t="shared" si="84"/>
        <v>15448.833644706823</v>
      </c>
      <c r="BI31" s="83">
        <f t="shared" si="84"/>
        <v>15943.196321337442</v>
      </c>
      <c r="BJ31" s="83">
        <f t="shared" si="84"/>
        <v>16453.37860362024</v>
      </c>
      <c r="BK31" s="83">
        <f t="shared" si="84"/>
        <v>16979.88671893609</v>
      </c>
      <c r="BL31" s="83">
        <f t="shared" si="84"/>
        <v>17523.243093942045</v>
      </c>
      <c r="BM31" s="83">
        <f t="shared" ref="BM31:DJ31" si="85">BM112</f>
        <v>18083.98687294819</v>
      </c>
      <c r="BN31" s="83">
        <f t="shared" si="85"/>
        <v>18662.674452882533</v>
      </c>
      <c r="BO31" s="83">
        <f t="shared" si="85"/>
        <v>19259.880035374776</v>
      </c>
      <c r="BP31" s="83">
        <f t="shared" si="85"/>
        <v>19876.196196506768</v>
      </c>
      <c r="BQ31" s="83">
        <f t="shared" si="85"/>
        <v>20512.234474794986</v>
      </c>
      <c r="BR31" s="83">
        <f t="shared" si="85"/>
        <v>21168.625977988428</v>
      </c>
      <c r="BS31" s="83">
        <f t="shared" si="85"/>
        <v>21846.022009284057</v>
      </c>
      <c r="BT31" s="83">
        <f t="shared" si="85"/>
        <v>22545.094713581148</v>
      </c>
      <c r="BU31" s="83">
        <f t="shared" si="85"/>
        <v>23266.537744415746</v>
      </c>
      <c r="BV31" s="83">
        <f t="shared" si="85"/>
        <v>24011.066952237052</v>
      </c>
      <c r="BW31" s="83">
        <f t="shared" si="85"/>
        <v>24779.421094708639</v>
      </c>
      <c r="BX31" s="83">
        <f t="shared" si="85"/>
        <v>25572.362569739318</v>
      </c>
      <c r="BY31" s="83">
        <f t="shared" si="85"/>
        <v>26390.678171970976</v>
      </c>
      <c r="BZ31" s="83">
        <f t="shared" si="85"/>
        <v>27235.179873474048</v>
      </c>
      <c r="CA31" s="83">
        <f t="shared" si="85"/>
        <v>28106.705629425218</v>
      </c>
      <c r="CB31" s="83">
        <f t="shared" si="85"/>
        <v>29006.120209566827</v>
      </c>
      <c r="CC31" s="83">
        <f t="shared" si="85"/>
        <v>29934.316056272964</v>
      </c>
      <c r="CD31" s="83">
        <f t="shared" si="85"/>
        <v>30892.214170073701</v>
      </c>
      <c r="CE31" s="83">
        <f t="shared" si="85"/>
        <v>31880.765023516062</v>
      </c>
      <c r="CF31" s="83">
        <f t="shared" si="85"/>
        <v>32900.949504268574</v>
      </c>
      <c r="CG31" s="83">
        <f t="shared" si="85"/>
        <v>33953.779888405166</v>
      </c>
      <c r="CH31" s="83">
        <f t="shared" si="85"/>
        <v>35040.300844834135</v>
      </c>
      <c r="CI31" s="83">
        <f t="shared" si="85"/>
        <v>36161.590471868825</v>
      </c>
      <c r="CJ31" s="83">
        <f t="shared" si="85"/>
        <v>37318.761366968625</v>
      </c>
      <c r="CK31" s="83">
        <f t="shared" si="85"/>
        <v>38512.96173071162</v>
      </c>
      <c r="CL31" s="83">
        <f t="shared" si="85"/>
        <v>39745.376506094392</v>
      </c>
      <c r="CM31" s="83">
        <f t="shared" si="85"/>
        <v>41017.22855428941</v>
      </c>
      <c r="CN31" s="83">
        <f t="shared" si="85"/>
        <v>42329.779868026671</v>
      </c>
      <c r="CO31" s="83">
        <f t="shared" si="85"/>
        <v>43684.332823803525</v>
      </c>
      <c r="CP31" s="83">
        <f t="shared" si="85"/>
        <v>45082.231474165237</v>
      </c>
      <c r="CQ31" s="83">
        <f t="shared" si="85"/>
        <v>46524.862881338529</v>
      </c>
      <c r="CR31" s="83">
        <f t="shared" si="85"/>
        <v>48013.658493541363</v>
      </c>
      <c r="CS31" s="83">
        <f t="shared" si="85"/>
        <v>49550.09556533469</v>
      </c>
      <c r="CT31" s="83">
        <f t="shared" si="85"/>
        <v>51135.6986234254</v>
      </c>
      <c r="CU31" s="83">
        <f t="shared" si="85"/>
        <v>52772.040979375015</v>
      </c>
      <c r="CV31" s="83">
        <f t="shared" si="85"/>
        <v>54460.746290715018</v>
      </c>
      <c r="CW31" s="83">
        <f t="shared" si="85"/>
        <v>56203.490172017904</v>
      </c>
      <c r="CX31" s="83">
        <f t="shared" si="85"/>
        <v>58002.001857522482</v>
      </c>
      <c r="CY31" s="83">
        <f t="shared" si="85"/>
        <v>59858.065916963205</v>
      </c>
      <c r="CZ31" s="83">
        <f t="shared" si="85"/>
        <v>61773.524026306033</v>
      </c>
      <c r="DA31" s="83">
        <f t="shared" si="85"/>
        <v>63750.276795147831</v>
      </c>
      <c r="DB31" s="83">
        <f t="shared" si="85"/>
        <v>65790.28565259256</v>
      </c>
      <c r="DC31" s="83">
        <f t="shared" si="85"/>
        <v>67895.57479347552</v>
      </c>
      <c r="DD31" s="83">
        <f t="shared" si="85"/>
        <v>70068.233186866739</v>
      </c>
      <c r="DE31" s="83">
        <f t="shared" si="85"/>
        <v>72310.416648846483</v>
      </c>
      <c r="DF31" s="83">
        <f t="shared" si="85"/>
        <v>74624.349981609572</v>
      </c>
      <c r="DG31" s="83">
        <f t="shared" si="85"/>
        <v>77012.329181021079</v>
      </c>
      <c r="DH31" s="83">
        <f t="shared" si="85"/>
        <v>79476.72371481375</v>
      </c>
      <c r="DI31" s="83">
        <f t="shared" si="85"/>
        <v>82019.978873687796</v>
      </c>
      <c r="DJ31" s="83">
        <f t="shared" si="85"/>
        <v>84644.618197645803</v>
      </c>
    </row>
    <row r="32" spans="1:115" x14ac:dyDescent="0.2">
      <c r="A32" t="s">
        <v>58</v>
      </c>
      <c r="B32" s="7" t="str">
        <f t="shared" ref="B32" si="86">B9</f>
        <v>others</v>
      </c>
      <c r="C32" s="20" t="str">
        <f t="shared" si="68"/>
        <v>t/a</v>
      </c>
      <c r="D32" s="83">
        <f t="shared" si="68"/>
        <v>5001.0702826652951</v>
      </c>
      <c r="E32" s="83">
        <f t="shared" si="68"/>
        <v>5150.0182745207549</v>
      </c>
      <c r="F32" s="83">
        <f t="shared" si="68"/>
        <v>5227.7043037281119</v>
      </c>
      <c r="G32" s="83">
        <f t="shared" si="68"/>
        <v>5320.5974005272838</v>
      </c>
      <c r="H32" s="83">
        <f t="shared" si="68"/>
        <v>5399.9999999983256</v>
      </c>
      <c r="I32" s="83">
        <f t="shared" si="68"/>
        <v>5099.9999999983256</v>
      </c>
      <c r="J32" s="83">
        <f t="shared" si="68"/>
        <v>9899.9999999983247</v>
      </c>
      <c r="K32" s="83">
        <f t="shared" si="68"/>
        <v>10199.999999998325</v>
      </c>
      <c r="L32" s="83">
        <f t="shared" si="68"/>
        <v>9329.9999999983247</v>
      </c>
      <c r="M32" s="83">
        <f t="shared" si="68"/>
        <v>9119.9999999983247</v>
      </c>
      <c r="N32" s="83">
        <f t="shared" si="68"/>
        <v>15599.999999998325</v>
      </c>
      <c r="O32" s="83">
        <f t="shared" si="68"/>
        <v>11099.999999998325</v>
      </c>
      <c r="P32" s="83">
        <f t="shared" si="68"/>
        <v>11699.999999998325</v>
      </c>
      <c r="Q32" s="83">
        <f t="shared" si="68"/>
        <v>14099.999999998325</v>
      </c>
      <c r="R32" s="83">
        <f t="shared" si="68"/>
        <v>16529.999999998327</v>
      </c>
      <c r="S32" s="83">
        <f t="shared" si="68"/>
        <v>14819.999999998325</v>
      </c>
      <c r="T32" s="83">
        <f t="shared" si="68"/>
        <v>17549.999999995747</v>
      </c>
      <c r="U32" s="83">
        <f t="shared" si="68"/>
        <v>15329.999999995212</v>
      </c>
      <c r="V32" s="83">
        <f t="shared" si="68"/>
        <v>14879.999999995156</v>
      </c>
      <c r="W32" s="83">
        <f t="shared" si="68"/>
        <v>12059.999999994627</v>
      </c>
      <c r="X32" s="83">
        <f t="shared" si="68"/>
        <v>12149.999999986587</v>
      </c>
      <c r="Y32" s="83">
        <f t="shared" si="68"/>
        <v>11249.999999992466</v>
      </c>
      <c r="Z32" s="83">
        <f t="shared" si="68"/>
        <v>6839.9999999894226</v>
      </c>
      <c r="AA32" s="83">
        <f t="shared" si="68"/>
        <v>9989.9999999942156</v>
      </c>
      <c r="AB32" s="83">
        <f t="shared" si="68"/>
        <v>10289.999999994632</v>
      </c>
      <c r="AC32" s="83">
        <f t="shared" si="68"/>
        <v>10619.999999994294</v>
      </c>
      <c r="AD32" s="83">
        <f t="shared" si="66"/>
        <v>6059.9998512342536</v>
      </c>
      <c r="AE32" s="83">
        <f t="shared" si="66"/>
        <v>7649.999412442713</v>
      </c>
      <c r="AF32" s="83">
        <f t="shared" si="66"/>
        <v>6599.999034473808</v>
      </c>
      <c r="AG32" s="83">
        <f t="shared" ref="AG32:BL32" si="87">AG113</f>
        <v>6599.9990008042178</v>
      </c>
      <c r="AH32" s="83">
        <f t="shared" si="87"/>
        <v>6811.1989688299527</v>
      </c>
      <c r="AI32" s="83">
        <f t="shared" si="87"/>
        <v>7029.1573358325113</v>
      </c>
      <c r="AJ32" s="83">
        <f t="shared" si="87"/>
        <v>7254.0903705791516</v>
      </c>
      <c r="AK32" s="83">
        <f t="shared" si="87"/>
        <v>7486.2212624376843</v>
      </c>
      <c r="AL32" s="83">
        <f t="shared" si="87"/>
        <v>7725.7803428356901</v>
      </c>
      <c r="AM32" s="83">
        <f t="shared" si="87"/>
        <v>7973.0053138064322</v>
      </c>
      <c r="AN32" s="83">
        <f t="shared" si="87"/>
        <v>8228.1414838482378</v>
      </c>
      <c r="AO32" s="83">
        <f t="shared" si="87"/>
        <v>8491.4420113313809</v>
      </c>
      <c r="AP32" s="83">
        <f t="shared" si="87"/>
        <v>8763.1681556939857</v>
      </c>
      <c r="AQ32" s="83">
        <f t="shared" si="87"/>
        <v>9043.5895366761943</v>
      </c>
      <c r="AR32" s="83">
        <f t="shared" si="87"/>
        <v>9332.9844018498334</v>
      </c>
      <c r="AS32" s="83">
        <f t="shared" si="87"/>
        <v>9631.6399027090283</v>
      </c>
      <c r="AT32" s="83">
        <f t="shared" si="87"/>
        <v>9939.8523795957171</v>
      </c>
      <c r="AU32" s="83">
        <f t="shared" si="87"/>
        <v>10257.92765574278</v>
      </c>
      <c r="AV32" s="83">
        <f t="shared" si="87"/>
        <v>10586.181340726549</v>
      </c>
      <c r="AW32" s="83">
        <f t="shared" si="87"/>
        <v>10924.939143629799</v>
      </c>
      <c r="AX32" s="83">
        <f t="shared" si="87"/>
        <v>11274.537196225952</v>
      </c>
      <c r="AY32" s="83">
        <f t="shared" si="87"/>
        <v>11635.322386505182</v>
      </c>
      <c r="AZ32" s="83">
        <f t="shared" si="87"/>
        <v>12007.652702873349</v>
      </c>
      <c r="BA32" s="83">
        <f t="shared" si="87"/>
        <v>12391.897589365297</v>
      </c>
      <c r="BB32" s="83">
        <f t="shared" si="87"/>
        <v>12788.438312224987</v>
      </c>
      <c r="BC32" s="83">
        <f t="shared" si="87"/>
        <v>13197.668338216188</v>
      </c>
      <c r="BD32" s="83">
        <f t="shared" si="87"/>
        <v>13619.993725039107</v>
      </c>
      <c r="BE32" s="83">
        <f t="shared" si="87"/>
        <v>14055.833524240359</v>
      </c>
      <c r="BF32" s="83">
        <f t="shared" si="87"/>
        <v>14505.620197016051</v>
      </c>
      <c r="BG32" s="83">
        <f t="shared" si="87"/>
        <v>14969.800043320565</v>
      </c>
      <c r="BH32" s="83">
        <f t="shared" si="87"/>
        <v>15448.833644706823</v>
      </c>
      <c r="BI32" s="83">
        <f t="shared" si="87"/>
        <v>15943.196321337442</v>
      </c>
      <c r="BJ32" s="83">
        <f t="shared" si="87"/>
        <v>16453.37860362024</v>
      </c>
      <c r="BK32" s="83">
        <f t="shared" si="87"/>
        <v>16979.88671893609</v>
      </c>
      <c r="BL32" s="83">
        <f t="shared" si="87"/>
        <v>17523.243093942045</v>
      </c>
      <c r="BM32" s="83">
        <f t="shared" ref="BM32:DJ32" si="88">BM113</f>
        <v>18083.98687294819</v>
      </c>
      <c r="BN32" s="83">
        <f t="shared" si="88"/>
        <v>18662.674452882533</v>
      </c>
      <c r="BO32" s="83">
        <f t="shared" si="88"/>
        <v>19259.880035374776</v>
      </c>
      <c r="BP32" s="83">
        <f t="shared" si="88"/>
        <v>19876.196196506768</v>
      </c>
      <c r="BQ32" s="83">
        <f t="shared" si="88"/>
        <v>20512.234474794986</v>
      </c>
      <c r="BR32" s="83">
        <f t="shared" si="88"/>
        <v>21168.625977988428</v>
      </c>
      <c r="BS32" s="83">
        <f t="shared" si="88"/>
        <v>21846.022009284057</v>
      </c>
      <c r="BT32" s="83">
        <f t="shared" si="88"/>
        <v>22545.094713581148</v>
      </c>
      <c r="BU32" s="83">
        <f t="shared" si="88"/>
        <v>23266.537744415746</v>
      </c>
      <c r="BV32" s="83">
        <f t="shared" si="88"/>
        <v>24011.066952237052</v>
      </c>
      <c r="BW32" s="83">
        <f t="shared" si="88"/>
        <v>24779.421094708639</v>
      </c>
      <c r="BX32" s="83">
        <f t="shared" si="88"/>
        <v>25572.362569739318</v>
      </c>
      <c r="BY32" s="83">
        <f t="shared" si="88"/>
        <v>26390.678171970976</v>
      </c>
      <c r="BZ32" s="83">
        <f t="shared" si="88"/>
        <v>27235.179873474048</v>
      </c>
      <c r="CA32" s="83">
        <f t="shared" si="88"/>
        <v>28106.705629425218</v>
      </c>
      <c r="CB32" s="83">
        <f t="shared" si="88"/>
        <v>29006.120209566827</v>
      </c>
      <c r="CC32" s="83">
        <f t="shared" si="88"/>
        <v>29934.316056272964</v>
      </c>
      <c r="CD32" s="83">
        <f t="shared" si="88"/>
        <v>30892.214170073701</v>
      </c>
      <c r="CE32" s="83">
        <f t="shared" si="88"/>
        <v>31880.765023516062</v>
      </c>
      <c r="CF32" s="83">
        <f t="shared" si="88"/>
        <v>32900.949504268574</v>
      </c>
      <c r="CG32" s="83">
        <f t="shared" si="88"/>
        <v>33953.779888405166</v>
      </c>
      <c r="CH32" s="83">
        <f t="shared" si="88"/>
        <v>35040.300844834135</v>
      </c>
      <c r="CI32" s="83">
        <f t="shared" si="88"/>
        <v>36161.590471868825</v>
      </c>
      <c r="CJ32" s="83">
        <f t="shared" si="88"/>
        <v>37318.761366968625</v>
      </c>
      <c r="CK32" s="83">
        <f t="shared" si="88"/>
        <v>38512.96173071162</v>
      </c>
      <c r="CL32" s="83">
        <f t="shared" si="88"/>
        <v>39745.376506094392</v>
      </c>
      <c r="CM32" s="83">
        <f t="shared" si="88"/>
        <v>41017.22855428941</v>
      </c>
      <c r="CN32" s="83">
        <f t="shared" si="88"/>
        <v>42329.779868026671</v>
      </c>
      <c r="CO32" s="83">
        <f t="shared" si="88"/>
        <v>43684.332823803525</v>
      </c>
      <c r="CP32" s="83">
        <f t="shared" si="88"/>
        <v>45082.231474165237</v>
      </c>
      <c r="CQ32" s="83">
        <f t="shared" si="88"/>
        <v>46524.862881338529</v>
      </c>
      <c r="CR32" s="83">
        <f t="shared" si="88"/>
        <v>48013.658493541363</v>
      </c>
      <c r="CS32" s="83">
        <f t="shared" si="88"/>
        <v>49550.09556533469</v>
      </c>
      <c r="CT32" s="83">
        <f t="shared" si="88"/>
        <v>51135.6986234254</v>
      </c>
      <c r="CU32" s="83">
        <f t="shared" si="88"/>
        <v>52772.040979375015</v>
      </c>
      <c r="CV32" s="83">
        <f t="shared" si="88"/>
        <v>54460.746290715018</v>
      </c>
      <c r="CW32" s="83">
        <f t="shared" si="88"/>
        <v>56203.490172017904</v>
      </c>
      <c r="CX32" s="83">
        <f t="shared" si="88"/>
        <v>58002.001857522482</v>
      </c>
      <c r="CY32" s="83">
        <f t="shared" si="88"/>
        <v>59858.065916963205</v>
      </c>
      <c r="CZ32" s="83">
        <f t="shared" si="88"/>
        <v>61773.524026306033</v>
      </c>
      <c r="DA32" s="83">
        <f t="shared" si="88"/>
        <v>63750.276795147831</v>
      </c>
      <c r="DB32" s="83">
        <f t="shared" si="88"/>
        <v>65790.28565259256</v>
      </c>
      <c r="DC32" s="83">
        <f t="shared" si="88"/>
        <v>67895.57479347552</v>
      </c>
      <c r="DD32" s="83">
        <f t="shared" si="88"/>
        <v>70068.233186866739</v>
      </c>
      <c r="DE32" s="83">
        <f t="shared" si="88"/>
        <v>72310.416648846483</v>
      </c>
      <c r="DF32" s="83">
        <f t="shared" si="88"/>
        <v>74624.349981609572</v>
      </c>
      <c r="DG32" s="83">
        <f t="shared" si="88"/>
        <v>77012.329181021079</v>
      </c>
      <c r="DH32" s="83">
        <f t="shared" si="88"/>
        <v>79476.72371481375</v>
      </c>
      <c r="DI32" s="83">
        <f t="shared" si="88"/>
        <v>82019.978873687796</v>
      </c>
      <c r="DJ32" s="83">
        <f t="shared" si="88"/>
        <v>84644.618197645803</v>
      </c>
    </row>
    <row r="33" spans="1:115" x14ac:dyDescent="0.2">
      <c r="A33" t="s">
        <v>58</v>
      </c>
      <c r="B33" s="7" t="str">
        <f t="shared" ref="B33:C33" si="89">B10</f>
        <v>-</v>
      </c>
      <c r="C33" s="20" t="str">
        <f t="shared" si="89"/>
        <v>t/a</v>
      </c>
    </row>
    <row r="34" spans="1:115" x14ac:dyDescent="0.2">
      <c r="A34" t="s">
        <v>58</v>
      </c>
      <c r="B34" s="7" t="str">
        <f t="shared" ref="B34:C34" si="90">B11</f>
        <v>-</v>
      </c>
      <c r="C34" s="20" t="str">
        <f t="shared" si="90"/>
        <v>t/a</v>
      </c>
    </row>
    <row r="35" spans="1:115" x14ac:dyDescent="0.2">
      <c r="A35" t="s">
        <v>58</v>
      </c>
      <c r="B35" s="7" t="str">
        <f t="shared" ref="B35:C35" si="91">B12</f>
        <v>-</v>
      </c>
      <c r="C35" s="20" t="str">
        <f t="shared" si="91"/>
        <v>t/a</v>
      </c>
    </row>
    <row r="36" spans="1:115" x14ac:dyDescent="0.2">
      <c r="A36" t="s">
        <v>58</v>
      </c>
      <c r="B36" s="7" t="str">
        <f t="shared" ref="B36:C45" si="92">B13</f>
        <v>-</v>
      </c>
      <c r="C36" s="20" t="str">
        <f t="shared" si="92"/>
        <v>t/a</v>
      </c>
    </row>
    <row r="37" spans="1:115" x14ac:dyDescent="0.2">
      <c r="A37" t="s">
        <v>58</v>
      </c>
      <c r="B37" s="7" t="str">
        <f t="shared" si="92"/>
        <v>-</v>
      </c>
      <c r="C37" s="20" t="str">
        <f t="shared" si="92"/>
        <v>t/a</v>
      </c>
    </row>
    <row r="38" spans="1:115" x14ac:dyDescent="0.2">
      <c r="A38" t="s">
        <v>58</v>
      </c>
      <c r="B38" s="7" t="str">
        <f t="shared" si="92"/>
        <v>-</v>
      </c>
      <c r="C38" s="20" t="str">
        <f t="shared" si="92"/>
        <v>t/a</v>
      </c>
    </row>
    <row r="39" spans="1:115" x14ac:dyDescent="0.2">
      <c r="A39" t="s">
        <v>58</v>
      </c>
      <c r="B39" s="7" t="str">
        <f t="shared" si="92"/>
        <v>-</v>
      </c>
      <c r="C39" s="20" t="str">
        <f t="shared" si="92"/>
        <v>t/a</v>
      </c>
    </row>
    <row r="40" spans="1:115" x14ac:dyDescent="0.2">
      <c r="A40" t="s">
        <v>58</v>
      </c>
      <c r="B40" s="7" t="str">
        <f t="shared" si="92"/>
        <v>-</v>
      </c>
      <c r="C40" s="20" t="str">
        <f t="shared" si="92"/>
        <v>t/a</v>
      </c>
    </row>
    <row r="41" spans="1:115" x14ac:dyDescent="0.2">
      <c r="A41" t="s">
        <v>58</v>
      </c>
      <c r="B41" s="7" t="str">
        <f t="shared" si="92"/>
        <v>-</v>
      </c>
      <c r="C41" s="20" t="str">
        <f t="shared" si="92"/>
        <v>t/a</v>
      </c>
    </row>
    <row r="42" spans="1:115" x14ac:dyDescent="0.2">
      <c r="A42" t="s">
        <v>58</v>
      </c>
      <c r="B42" s="7" t="str">
        <f t="shared" si="92"/>
        <v>-</v>
      </c>
      <c r="C42" s="20" t="str">
        <f t="shared" si="92"/>
        <v>t/a</v>
      </c>
    </row>
    <row r="43" spans="1:115" x14ac:dyDescent="0.2">
      <c r="A43" t="s">
        <v>58</v>
      </c>
      <c r="B43" s="7" t="str">
        <f t="shared" si="92"/>
        <v>-</v>
      </c>
      <c r="C43" s="20" t="str">
        <f t="shared" si="92"/>
        <v>t/a</v>
      </c>
    </row>
    <row r="44" spans="1:115" x14ac:dyDescent="0.2">
      <c r="A44" t="s">
        <v>58</v>
      </c>
      <c r="B44" s="7" t="str">
        <f t="shared" si="92"/>
        <v>-</v>
      </c>
      <c r="C44" s="20" t="str">
        <f t="shared" si="92"/>
        <v>t/a</v>
      </c>
    </row>
    <row r="45" spans="1:115" s="27" customFormat="1" ht="16" thickBot="1" x14ac:dyDescent="0.25">
      <c r="A45" s="27" t="s">
        <v>58</v>
      </c>
      <c r="B45" s="12" t="str">
        <f t="shared" si="92"/>
        <v>-</v>
      </c>
      <c r="C45" s="19" t="str">
        <f t="shared" si="92"/>
        <v>t/a</v>
      </c>
      <c r="DK45" s="395"/>
    </row>
    <row r="46" spans="1:115" s="59" customFormat="1" ht="17" thickTop="1" thickBot="1" x14ac:dyDescent="0.25">
      <c r="B46" s="60" t="s">
        <v>64</v>
      </c>
      <c r="C46" s="61" t="s">
        <v>2</v>
      </c>
      <c r="D46" s="62">
        <f>SUM(D26:D45)</f>
        <v>166702.3427555098</v>
      </c>
      <c r="E46" s="62">
        <f t="shared" ref="E46:BL46" si="93">SUM(E26:E45)</f>
        <v>171667.27581735852</v>
      </c>
      <c r="F46" s="62">
        <f t="shared" si="93"/>
        <v>174256.81012427047</v>
      </c>
      <c r="G46" s="62">
        <f t="shared" si="93"/>
        <v>177353.24668424274</v>
      </c>
      <c r="H46" s="62">
        <f t="shared" si="93"/>
        <v>179999.99999994415</v>
      </c>
      <c r="I46" s="62">
        <f t="shared" si="93"/>
        <v>169999.99999994415</v>
      </c>
      <c r="J46" s="62">
        <f t="shared" si="93"/>
        <v>329999.99999994412</v>
      </c>
      <c r="K46" s="62">
        <f t="shared" si="93"/>
        <v>339999.99999994412</v>
      </c>
      <c r="L46" s="62">
        <f t="shared" si="93"/>
        <v>310999.99999994412</v>
      </c>
      <c r="M46" s="62">
        <f t="shared" si="93"/>
        <v>303999.99999994412</v>
      </c>
      <c r="N46" s="62">
        <f t="shared" si="93"/>
        <v>519999.99999994412</v>
      </c>
      <c r="O46" s="62">
        <f t="shared" si="93"/>
        <v>369999.99999994412</v>
      </c>
      <c r="P46" s="62">
        <f t="shared" si="93"/>
        <v>389999.99999994412</v>
      </c>
      <c r="Q46" s="62">
        <f t="shared" si="93"/>
        <v>469999.99999994412</v>
      </c>
      <c r="R46" s="62">
        <f t="shared" si="93"/>
        <v>550999.99999994424</v>
      </c>
      <c r="S46" s="62">
        <f t="shared" si="93"/>
        <v>493999.99999994412</v>
      </c>
      <c r="T46" s="62">
        <f t="shared" si="93"/>
        <v>584999.99999985809</v>
      </c>
      <c r="U46" s="62">
        <f t="shared" si="93"/>
        <v>510999.99999984051</v>
      </c>
      <c r="V46" s="62">
        <f t="shared" si="93"/>
        <v>495999.99999983859</v>
      </c>
      <c r="W46" s="62">
        <f t="shared" si="93"/>
        <v>401999.99999982101</v>
      </c>
      <c r="X46" s="62">
        <f t="shared" si="93"/>
        <v>404999.99999955302</v>
      </c>
      <c r="Y46" s="62">
        <f t="shared" si="93"/>
        <v>374999.99999974895</v>
      </c>
      <c r="Z46" s="62">
        <f t="shared" si="93"/>
        <v>227999.99999964747</v>
      </c>
      <c r="AA46" s="62">
        <f t="shared" si="93"/>
        <v>332999.99999980733</v>
      </c>
      <c r="AB46" s="62">
        <f t="shared" si="93"/>
        <v>342999.99999982113</v>
      </c>
      <c r="AC46" s="62">
        <f t="shared" si="93"/>
        <v>353999.99999980984</v>
      </c>
      <c r="AD46" s="62">
        <f t="shared" si="93"/>
        <v>201999.99504114181</v>
      </c>
      <c r="AE46" s="62">
        <f t="shared" si="93"/>
        <v>254999.98041475704</v>
      </c>
      <c r="AF46" s="62">
        <f t="shared" si="93"/>
        <v>219999.96781579367</v>
      </c>
      <c r="AG46" s="62">
        <f t="shared" si="93"/>
        <v>219999.96669347386</v>
      </c>
      <c r="AH46" s="62">
        <f t="shared" si="93"/>
        <v>222534.36630978278</v>
      </c>
      <c r="AI46" s="62">
        <f t="shared" si="93"/>
        <v>225149.86671381345</v>
      </c>
      <c r="AJ46" s="62">
        <f t="shared" si="93"/>
        <v>227849.06313077314</v>
      </c>
      <c r="AK46" s="62">
        <f t="shared" si="93"/>
        <v>230634.63383307558</v>
      </c>
      <c r="AL46" s="62">
        <f t="shared" si="93"/>
        <v>233509.34279785166</v>
      </c>
      <c r="AM46" s="62">
        <f t="shared" si="93"/>
        <v>236476.04244950053</v>
      </c>
      <c r="AN46" s="62">
        <f t="shared" si="93"/>
        <v>239537.6764900022</v>
      </c>
      <c r="AO46" s="62">
        <f t="shared" si="93"/>
        <v>242697.2828197999</v>
      </c>
      <c r="AP46" s="62">
        <f t="shared" si="93"/>
        <v>245957.9965521511</v>
      </c>
      <c r="AQ46" s="62">
        <f t="shared" si="93"/>
        <v>249323.05312393763</v>
      </c>
      <c r="AR46" s="62">
        <f t="shared" si="93"/>
        <v>252795.79150602128</v>
      </c>
      <c r="AS46" s="62">
        <f t="shared" si="93"/>
        <v>256379.65751633164</v>
      </c>
      <c r="AT46" s="62">
        <f t="shared" si="93"/>
        <v>260078.2072389719</v>
      </c>
      <c r="AU46" s="62">
        <f t="shared" si="93"/>
        <v>263895.11055273673</v>
      </c>
      <c r="AV46" s="62">
        <f t="shared" si="93"/>
        <v>267834.15477254195</v>
      </c>
      <c r="AW46" s="62">
        <f t="shared" si="93"/>
        <v>271899.24840738095</v>
      </c>
      <c r="AX46" s="62">
        <f t="shared" si="93"/>
        <v>276094.42503853474</v>
      </c>
      <c r="AY46" s="62">
        <f t="shared" si="93"/>
        <v>280423.84732188552</v>
      </c>
      <c r="AZ46" s="62">
        <f t="shared" si="93"/>
        <v>284891.81111830345</v>
      </c>
      <c r="BA46" s="62">
        <f t="shared" si="93"/>
        <v>289502.74975620693</v>
      </c>
      <c r="BB46" s="62">
        <f t="shared" si="93"/>
        <v>294261.23843052314</v>
      </c>
      <c r="BC46" s="62">
        <f t="shared" si="93"/>
        <v>299171.99874241761</v>
      </c>
      <c r="BD46" s="62">
        <f t="shared" si="93"/>
        <v>304239.90338429267</v>
      </c>
      <c r="BE46" s="62">
        <f t="shared" si="93"/>
        <v>309469.98097470758</v>
      </c>
      <c r="BF46" s="62">
        <f t="shared" si="93"/>
        <v>314867.42104801588</v>
      </c>
      <c r="BG46" s="62">
        <f t="shared" si="93"/>
        <v>320437.57920367015</v>
      </c>
      <c r="BH46" s="62">
        <f t="shared" si="93"/>
        <v>326185.98242030514</v>
      </c>
      <c r="BI46" s="62">
        <f t="shared" si="93"/>
        <v>332118.33453987254</v>
      </c>
      <c r="BJ46" s="62">
        <f t="shared" si="93"/>
        <v>338240.52192726609</v>
      </c>
      <c r="BK46" s="62">
        <f t="shared" si="93"/>
        <v>344558.61931105639</v>
      </c>
      <c r="BL46" s="62">
        <f t="shared" si="93"/>
        <v>351078.89581112791</v>
      </c>
      <c r="BM46" s="62">
        <f t="shared" ref="BM46:DJ46" si="94">SUM(BM26:BM45)</f>
        <v>357807.82115920156</v>
      </c>
      <c r="BN46" s="62">
        <f t="shared" si="94"/>
        <v>364752.07211841381</v>
      </c>
      <c r="BO46" s="62">
        <f t="shared" si="94"/>
        <v>371918.53910832066</v>
      </c>
      <c r="BP46" s="62">
        <f t="shared" si="94"/>
        <v>379314.33304190461</v>
      </c>
      <c r="BQ46" s="62">
        <f t="shared" si="94"/>
        <v>386946.79238136316</v>
      </c>
      <c r="BR46" s="62">
        <f t="shared" si="94"/>
        <v>394823.49041968439</v>
      </c>
      <c r="BS46" s="62">
        <f t="shared" si="94"/>
        <v>402952.24279523204</v>
      </c>
      <c r="BT46" s="62">
        <f t="shared" si="94"/>
        <v>411341.11524679704</v>
      </c>
      <c r="BU46" s="62">
        <f t="shared" si="94"/>
        <v>419998.4316168123</v>
      </c>
      <c r="BV46" s="62">
        <f t="shared" si="94"/>
        <v>428932.7821106679</v>
      </c>
      <c r="BW46" s="62">
        <f t="shared" si="94"/>
        <v>438153.03182032693</v>
      </c>
      <c r="BX46" s="62">
        <f t="shared" si="94"/>
        <v>447668.3295206952</v>
      </c>
      <c r="BY46" s="62">
        <f t="shared" si="94"/>
        <v>457488.11674747511</v>
      </c>
      <c r="BZ46" s="62">
        <f t="shared" si="94"/>
        <v>467622.1371655119</v>
      </c>
      <c r="CA46" s="62">
        <f t="shared" si="94"/>
        <v>478080.44623692601</v>
      </c>
      <c r="CB46" s="62">
        <f t="shared" si="94"/>
        <v>488873.42119862529</v>
      </c>
      <c r="CC46" s="62">
        <f t="shared" si="94"/>
        <v>500011.77135909878</v>
      </c>
      <c r="CD46" s="62">
        <f t="shared" si="94"/>
        <v>511506.54872470762</v>
      </c>
      <c r="CE46" s="62">
        <f t="shared" si="94"/>
        <v>523369.15896601614</v>
      </c>
      <c r="CF46" s="62">
        <f t="shared" si="94"/>
        <v>535611.3727350462</v>
      </c>
      <c r="CG46" s="62">
        <f t="shared" si="94"/>
        <v>548245.33734468534</v>
      </c>
      <c r="CH46" s="62">
        <f t="shared" si="94"/>
        <v>561283.58882183302</v>
      </c>
      <c r="CI46" s="62">
        <f t="shared" si="94"/>
        <v>574739.06434624922</v>
      </c>
      <c r="CJ46" s="62">
        <f t="shared" si="94"/>
        <v>588625.11508744687</v>
      </c>
      <c r="CK46" s="62">
        <f t="shared" si="94"/>
        <v>602955.51945236279</v>
      </c>
      <c r="CL46" s="62">
        <f t="shared" si="94"/>
        <v>617744.49675695598</v>
      </c>
      <c r="CM46" s="62">
        <f t="shared" si="94"/>
        <v>633006.72133529629</v>
      </c>
      <c r="CN46" s="62">
        <f t="shared" si="94"/>
        <v>648757.33710014354</v>
      </c>
      <c r="CO46" s="62">
        <f t="shared" si="94"/>
        <v>665011.97256946564</v>
      </c>
      <c r="CP46" s="62">
        <f t="shared" si="94"/>
        <v>681786.75637380616</v>
      </c>
      <c r="CQ46" s="62">
        <f t="shared" si="94"/>
        <v>699098.33325988578</v>
      </c>
      <c r="CR46" s="62">
        <f t="shared" si="94"/>
        <v>716963.88060631987</v>
      </c>
      <c r="CS46" s="62">
        <f t="shared" si="94"/>
        <v>735401.12546783942</v>
      </c>
      <c r="CT46" s="62">
        <f t="shared" si="94"/>
        <v>754428.36216492835</v>
      </c>
      <c r="CU46" s="62">
        <f t="shared" si="94"/>
        <v>774064.47043632343</v>
      </c>
      <c r="CV46" s="62">
        <f t="shared" si="94"/>
        <v>794328.93417240377</v>
      </c>
      <c r="CW46" s="62">
        <f t="shared" si="94"/>
        <v>815241.86074803839</v>
      </c>
      <c r="CX46" s="62">
        <f t="shared" si="94"/>
        <v>836824.00097409333</v>
      </c>
      <c r="CY46" s="62">
        <f t="shared" si="94"/>
        <v>859096.76968738157</v>
      </c>
      <c r="CZ46" s="62">
        <f t="shared" si="94"/>
        <v>882082.26699949556</v>
      </c>
      <c r="DA46" s="62">
        <f t="shared" si="94"/>
        <v>905803.30022559711</v>
      </c>
      <c r="DB46" s="62">
        <f t="shared" si="94"/>
        <v>930283.40651493403</v>
      </c>
      <c r="DC46" s="62">
        <f t="shared" si="94"/>
        <v>955546.87620552978</v>
      </c>
      <c r="DD46" s="62">
        <f t="shared" si="94"/>
        <v>981618.77692622412</v>
      </c>
      <c r="DE46" s="62">
        <f t="shared" si="94"/>
        <v>1008524.9784699811</v>
      </c>
      <c r="DF46" s="62">
        <f t="shared" si="94"/>
        <v>1036292.1784631384</v>
      </c>
      <c r="DG46" s="62">
        <f t="shared" si="94"/>
        <v>1064947.9288560762</v>
      </c>
      <c r="DH46" s="62">
        <f t="shared" si="94"/>
        <v>1094520.6632615882</v>
      </c>
      <c r="DI46" s="62">
        <f t="shared" si="94"/>
        <v>1125039.7251680768</v>
      </c>
      <c r="DJ46" s="62">
        <f t="shared" si="94"/>
        <v>1156535.3970555728</v>
      </c>
      <c r="DK46" s="393"/>
    </row>
    <row r="47" spans="1:115" ht="16" thickTop="1" x14ac:dyDescent="0.2"/>
    <row r="48" spans="1:115" s="45" customFormat="1" ht="58" x14ac:dyDescent="0.2">
      <c r="A48" s="45" t="s">
        <v>59</v>
      </c>
      <c r="B48" s="41" t="e">
        <f ca="1">MID(CELL("Dateiname",$B$2),FIND("]", CELL("Dateiname",$B$2))+1,31)</f>
        <v>#VALUE!</v>
      </c>
      <c r="C48" s="46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t="s">
        <v>59</v>
      </c>
      <c r="B49" s="33" t="s">
        <v>63</v>
      </c>
      <c r="C49" s="34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2" t="s">
        <v>51</v>
      </c>
      <c r="S49" s="491"/>
    </row>
    <row r="50" spans="1:19" ht="42" x14ac:dyDescent="0.2">
      <c r="A50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95">D50+10</f>
        <v>2000</v>
      </c>
      <c r="F50" s="15">
        <f t="shared" si="95"/>
        <v>2010</v>
      </c>
      <c r="G50" s="15">
        <f t="shared" si="95"/>
        <v>2020</v>
      </c>
      <c r="H50" s="15">
        <f t="shared" si="95"/>
        <v>2030</v>
      </c>
      <c r="I50" s="15">
        <f t="shared" si="95"/>
        <v>2040</v>
      </c>
      <c r="J50" s="25">
        <f t="shared" si="95"/>
        <v>2050</v>
      </c>
      <c r="K50" s="15">
        <v>1990</v>
      </c>
      <c r="L50" s="15">
        <f t="shared" ref="L50:Q50" si="96">K50+10</f>
        <v>2000</v>
      </c>
      <c r="M50" s="15">
        <f t="shared" si="96"/>
        <v>2010</v>
      </c>
      <c r="N50" s="15">
        <f t="shared" si="96"/>
        <v>2020</v>
      </c>
      <c r="O50" s="15">
        <f t="shared" si="96"/>
        <v>2030</v>
      </c>
      <c r="P50" s="15">
        <f t="shared" si="96"/>
        <v>2040</v>
      </c>
      <c r="Q50" s="25">
        <f t="shared" si="96"/>
        <v>2050</v>
      </c>
      <c r="R50" s="29" t="s">
        <v>60</v>
      </c>
      <c r="S50" s="30" t="s">
        <v>61</v>
      </c>
    </row>
    <row r="51" spans="1:19" x14ac:dyDescent="0.2">
      <c r="A51" t="s">
        <v>59</v>
      </c>
      <c r="B51" s="7" t="str">
        <f>B3</f>
        <v>Drilling Fluids</v>
      </c>
      <c r="C51" s="34" t="s">
        <v>63</v>
      </c>
      <c r="D51" s="120">
        <f>'Data Non-Energy-Sector'!J110</f>
        <v>0</v>
      </c>
      <c r="E51" s="122">
        <f>(G51-D51)/(G$50-D$50)*(E$50-D$50)+D51</f>
        <v>0</v>
      </c>
      <c r="F51" s="122">
        <f>(G51-E51)/(G$50-E$50)*(F$50-E$50)+E51</f>
        <v>0</v>
      </c>
      <c r="G51" s="120">
        <f>'Data Non-Energy-Sector'!I110</f>
        <v>0</v>
      </c>
      <c r="H51" s="122">
        <f>(J51-G51)/(J$50-G$50)*(H$50-G$50)+G51</f>
        <v>0</v>
      </c>
      <c r="I51" s="122">
        <f>(J51-H51)/(J$50-H$50)*(I$50-H$50)+H51</f>
        <v>0</v>
      </c>
      <c r="J51" s="121">
        <f>'Data Non-Energy-Sector'!K110</f>
        <v>0</v>
      </c>
      <c r="K51" s="120">
        <f t="shared" ref="K51:N57" si="97">D51</f>
        <v>0</v>
      </c>
      <c r="L51" s="120">
        <f t="shared" si="97"/>
        <v>0</v>
      </c>
      <c r="M51" s="120">
        <f t="shared" si="97"/>
        <v>0</v>
      </c>
      <c r="N51" s="120">
        <f t="shared" si="97"/>
        <v>0</v>
      </c>
      <c r="O51" s="122">
        <f>(Q51-N51)/(Q$50-N$50)*(O$50-N$50)+N51</f>
        <v>0</v>
      </c>
      <c r="P51" s="122">
        <f>(Q51-O51)/(Q$50-O$50)*(P$50-O$50)+O51</f>
        <v>0</v>
      </c>
      <c r="Q51" s="121">
        <f>'Data Non-Energy-Sector'!L110</f>
        <v>0</v>
      </c>
      <c r="R51" s="57">
        <f>'Data Non-Energy-Sector'!G110</f>
        <v>1</v>
      </c>
      <c r="S51" s="252">
        <f t="shared" ref="S51:S57" si="98">(AC26/N26)^(1/(AC$25-N$25))-1</f>
        <v>-2.5309661429179453E-2</v>
      </c>
    </row>
    <row r="52" spans="1:19" x14ac:dyDescent="0.2">
      <c r="A52" t="s">
        <v>59</v>
      </c>
      <c r="B52" s="7" t="str">
        <f t="shared" ref="B52:B70" si="99">B4</f>
        <v>Magnets</v>
      </c>
      <c r="C52" s="34" t="s">
        <v>63</v>
      </c>
      <c r="D52" s="120">
        <f>'Data Non-Energy-Sector'!J111</f>
        <v>0</v>
      </c>
      <c r="E52" s="122">
        <f t="shared" ref="E52:E57" si="100">(G52-D52)/(G$50-D$50)*(E$50-D$50)+D52</f>
        <v>3.3333333333333331E-3</v>
      </c>
      <c r="F52" s="122">
        <f t="shared" ref="F52:F57" si="101">(G52-E52)/(G$50-E$50)*(F$50-E$50)+E52</f>
        <v>6.6666666666666671E-3</v>
      </c>
      <c r="G52" s="120">
        <f>'Data Non-Energy-Sector'!I111</f>
        <v>0.01</v>
      </c>
      <c r="H52" s="122">
        <f t="shared" ref="H52:H57" si="102">(J52-G52)/(J$50-G$50)*(H$50-G$50)+G52</f>
        <v>0.01</v>
      </c>
      <c r="I52" s="122">
        <f t="shared" ref="I52:I57" si="103">(J52-H52)/(J$50-H$50)*(I$50-H$50)+H52</f>
        <v>0.01</v>
      </c>
      <c r="J52" s="123">
        <f>'Data Non-Energy-Sector'!K111</f>
        <v>0.01</v>
      </c>
      <c r="K52" s="120">
        <f t="shared" si="97"/>
        <v>0</v>
      </c>
      <c r="L52" s="120">
        <f t="shared" si="97"/>
        <v>3.3333333333333331E-3</v>
      </c>
      <c r="M52" s="120">
        <f t="shared" si="97"/>
        <v>6.6666666666666671E-3</v>
      </c>
      <c r="N52" s="120">
        <f t="shared" si="97"/>
        <v>0.01</v>
      </c>
      <c r="O52" s="122">
        <f t="shared" ref="O52:O57" si="104">(Q52-N52)/(Q$50-N$50)*(O$50-N$50)+N52</f>
        <v>0.27333333333333332</v>
      </c>
      <c r="P52" s="122">
        <f t="shared" ref="P52:P57" si="105">(Q52-O52)/(Q$50-O$50)*(P$50-O$50)+O52</f>
        <v>0.53666666666666663</v>
      </c>
      <c r="Q52" s="123">
        <f>'Data Non-Energy-Sector'!L111</f>
        <v>0.8</v>
      </c>
      <c r="R52" s="57">
        <f>'Data Non-Energy-Sector'!G111</f>
        <v>15</v>
      </c>
      <c r="S52" s="252">
        <f t="shared" si="98"/>
        <v>-2.5309661429179453E-2</v>
      </c>
    </row>
    <row r="53" spans="1:19" x14ac:dyDescent="0.2">
      <c r="A53" t="s">
        <v>59</v>
      </c>
      <c r="B53" s="7" t="str">
        <f t="shared" si="99"/>
        <v>Pyrotechnics and Signals</v>
      </c>
      <c r="C53" s="34" t="s">
        <v>63</v>
      </c>
      <c r="D53" s="120">
        <f>'Data Non-Energy-Sector'!J112</f>
        <v>0</v>
      </c>
      <c r="E53" s="122">
        <f t="shared" si="100"/>
        <v>3.3333333333333331E-3</v>
      </c>
      <c r="F53" s="122">
        <f t="shared" si="101"/>
        <v>6.6666666666666671E-3</v>
      </c>
      <c r="G53" s="120">
        <f>'Data Non-Energy-Sector'!I112</f>
        <v>0.01</v>
      </c>
      <c r="H53" s="122">
        <f t="shared" si="102"/>
        <v>0.01</v>
      </c>
      <c r="I53" s="122">
        <f t="shared" si="103"/>
        <v>0.01</v>
      </c>
      <c r="J53" s="123">
        <f>'Data Non-Energy-Sector'!K112</f>
        <v>0.01</v>
      </c>
      <c r="K53" s="120">
        <f t="shared" si="97"/>
        <v>0</v>
      </c>
      <c r="L53" s="120">
        <f t="shared" si="97"/>
        <v>3.3333333333333331E-3</v>
      </c>
      <c r="M53" s="120">
        <f t="shared" si="97"/>
        <v>6.6666666666666671E-3</v>
      </c>
      <c r="N53" s="120">
        <f t="shared" si="97"/>
        <v>0.01</v>
      </c>
      <c r="O53" s="122">
        <f t="shared" si="104"/>
        <v>0.27333333333333332</v>
      </c>
      <c r="P53" s="122">
        <f t="shared" si="105"/>
        <v>0.53666666666666663</v>
      </c>
      <c r="Q53" s="123">
        <f>'Data Non-Energy-Sector'!L112</f>
        <v>0.8</v>
      </c>
      <c r="R53" s="57">
        <f>'Data Non-Energy-Sector'!G112</f>
        <v>1</v>
      </c>
      <c r="S53" s="252">
        <f t="shared" si="98"/>
        <v>-2.5309661429179453E-2</v>
      </c>
    </row>
    <row r="54" spans="1:19" x14ac:dyDescent="0.2">
      <c r="A54" t="s">
        <v>59</v>
      </c>
      <c r="B54" s="7" t="str">
        <f t="shared" si="99"/>
        <v>Zinc Production</v>
      </c>
      <c r="C54" s="34" t="s">
        <v>63</v>
      </c>
      <c r="D54" s="120">
        <f>'Data Non-Energy-Sector'!J113</f>
        <v>0</v>
      </c>
      <c r="E54" s="122">
        <f t="shared" si="100"/>
        <v>3.3333333333333331E-3</v>
      </c>
      <c r="F54" s="122">
        <f t="shared" si="101"/>
        <v>6.6666666666666671E-3</v>
      </c>
      <c r="G54" s="120">
        <f>'Data Non-Energy-Sector'!I113</f>
        <v>0.01</v>
      </c>
      <c r="H54" s="122">
        <f t="shared" si="102"/>
        <v>0.01</v>
      </c>
      <c r="I54" s="122">
        <f t="shared" si="103"/>
        <v>0.01</v>
      </c>
      <c r="J54" s="123">
        <f>'Data Non-Energy-Sector'!K113</f>
        <v>0.01</v>
      </c>
      <c r="K54" s="120">
        <f t="shared" si="97"/>
        <v>0</v>
      </c>
      <c r="L54" s="120">
        <f t="shared" si="97"/>
        <v>3.3333333333333331E-3</v>
      </c>
      <c r="M54" s="120">
        <f t="shared" si="97"/>
        <v>6.6666666666666671E-3</v>
      </c>
      <c r="N54" s="120">
        <f t="shared" si="97"/>
        <v>0.01</v>
      </c>
      <c r="O54" s="122">
        <f t="shared" si="104"/>
        <v>0.27333333333333332</v>
      </c>
      <c r="P54" s="122">
        <f t="shared" si="105"/>
        <v>0.53666666666666663</v>
      </c>
      <c r="Q54" s="123">
        <f>'Data Non-Energy-Sector'!L113</f>
        <v>0.8</v>
      </c>
      <c r="R54" s="57">
        <f>'Data Non-Energy-Sector'!G113</f>
        <v>13</v>
      </c>
      <c r="S54" s="252">
        <f t="shared" si="98"/>
        <v>-2.5309661429179453E-2</v>
      </c>
    </row>
    <row r="55" spans="1:19" x14ac:dyDescent="0.2">
      <c r="A55" t="s">
        <v>59</v>
      </c>
      <c r="B55" s="7" t="str">
        <f t="shared" si="99"/>
        <v>Master Alloys</v>
      </c>
      <c r="C55" s="34" t="s">
        <v>63</v>
      </c>
      <c r="D55" s="120">
        <f>'Data Non-Energy-Sector'!J114</f>
        <v>0</v>
      </c>
      <c r="E55" s="122">
        <f t="shared" si="100"/>
        <v>3.3333333333333331E-3</v>
      </c>
      <c r="F55" s="122">
        <f t="shared" si="101"/>
        <v>6.6666666666666671E-3</v>
      </c>
      <c r="G55" s="120">
        <f>'Data Non-Energy-Sector'!I114</f>
        <v>0.01</v>
      </c>
      <c r="H55" s="122">
        <f t="shared" si="102"/>
        <v>0.01</v>
      </c>
      <c r="I55" s="122">
        <f t="shared" si="103"/>
        <v>0.01</v>
      </c>
      <c r="J55" s="123">
        <f>'Data Non-Energy-Sector'!K114</f>
        <v>0.01</v>
      </c>
      <c r="K55" s="120">
        <f t="shared" si="97"/>
        <v>0</v>
      </c>
      <c r="L55" s="120">
        <f t="shared" si="97"/>
        <v>3.3333333333333331E-3</v>
      </c>
      <c r="M55" s="120">
        <f t="shared" si="97"/>
        <v>6.6666666666666671E-3</v>
      </c>
      <c r="N55" s="120">
        <f t="shared" si="97"/>
        <v>0.01</v>
      </c>
      <c r="O55" s="122">
        <f t="shared" si="104"/>
        <v>0.27333333333333332</v>
      </c>
      <c r="P55" s="122">
        <f t="shared" si="105"/>
        <v>0.53666666666666663</v>
      </c>
      <c r="Q55" s="123">
        <f>'Data Non-Energy-Sector'!L114</f>
        <v>0.8</v>
      </c>
      <c r="R55" s="57">
        <f>'Data Non-Energy-Sector'!G114</f>
        <v>13</v>
      </c>
      <c r="S55" s="252">
        <f t="shared" si="98"/>
        <v>-2.5309661429179453E-2</v>
      </c>
    </row>
    <row r="56" spans="1:19" x14ac:dyDescent="0.2">
      <c r="A56" t="s">
        <v>59</v>
      </c>
      <c r="B56" s="7" t="str">
        <f t="shared" si="99"/>
        <v>Pigments</v>
      </c>
      <c r="C56" s="34" t="s">
        <v>63</v>
      </c>
      <c r="D56" s="120">
        <f>'Data Non-Energy-Sector'!J115</f>
        <v>0</v>
      </c>
      <c r="E56" s="122">
        <f t="shared" si="100"/>
        <v>0</v>
      </c>
      <c r="F56" s="122">
        <f t="shared" si="101"/>
        <v>0</v>
      </c>
      <c r="G56" s="120">
        <f>'Data Non-Energy-Sector'!I115</f>
        <v>0</v>
      </c>
      <c r="H56" s="122">
        <f t="shared" si="102"/>
        <v>0</v>
      </c>
      <c r="I56" s="122">
        <f t="shared" si="103"/>
        <v>0</v>
      </c>
      <c r="J56" s="123">
        <f>'Data Non-Energy-Sector'!K115</f>
        <v>0</v>
      </c>
      <c r="K56" s="120">
        <f t="shared" si="97"/>
        <v>0</v>
      </c>
      <c r="L56" s="120">
        <f t="shared" si="97"/>
        <v>0</v>
      </c>
      <c r="M56" s="120">
        <f t="shared" si="97"/>
        <v>0</v>
      </c>
      <c r="N56" s="120">
        <f t="shared" si="97"/>
        <v>0</v>
      </c>
      <c r="O56" s="122">
        <f t="shared" si="104"/>
        <v>0</v>
      </c>
      <c r="P56" s="122">
        <f t="shared" si="105"/>
        <v>0</v>
      </c>
      <c r="Q56" s="123">
        <f>'Data Non-Energy-Sector'!L115</f>
        <v>0</v>
      </c>
      <c r="R56" s="57">
        <f>'Data Non-Energy-Sector'!G115</f>
        <v>1</v>
      </c>
      <c r="S56" s="252">
        <f t="shared" si="98"/>
        <v>-2.5309661429179453E-2</v>
      </c>
    </row>
    <row r="57" spans="1:19" x14ac:dyDescent="0.2">
      <c r="A57" t="s">
        <v>59</v>
      </c>
      <c r="B57" s="7" t="str">
        <f t="shared" si="99"/>
        <v>others</v>
      </c>
      <c r="C57" s="34" t="s">
        <v>63</v>
      </c>
      <c r="D57" s="120">
        <f>'Data Non-Energy-Sector'!J116</f>
        <v>0</v>
      </c>
      <c r="E57" s="122">
        <f t="shared" si="100"/>
        <v>3.3333333333333331E-3</v>
      </c>
      <c r="F57" s="122">
        <f t="shared" si="101"/>
        <v>6.6666666666666671E-3</v>
      </c>
      <c r="G57" s="120">
        <f>'Data Non-Energy-Sector'!I116</f>
        <v>0.01</v>
      </c>
      <c r="H57" s="122">
        <f t="shared" si="102"/>
        <v>0.01</v>
      </c>
      <c r="I57" s="122">
        <f t="shared" si="103"/>
        <v>0.01</v>
      </c>
      <c r="J57" s="123">
        <f>'Data Non-Energy-Sector'!K116</f>
        <v>0.01</v>
      </c>
      <c r="K57" s="120">
        <f t="shared" si="97"/>
        <v>0</v>
      </c>
      <c r="L57" s="120">
        <f t="shared" si="97"/>
        <v>3.3333333333333331E-3</v>
      </c>
      <c r="M57" s="120">
        <f t="shared" si="97"/>
        <v>6.6666666666666671E-3</v>
      </c>
      <c r="N57" s="120">
        <f t="shared" si="97"/>
        <v>0.01</v>
      </c>
      <c r="O57" s="122">
        <f t="shared" si="104"/>
        <v>0.27333333333333332</v>
      </c>
      <c r="P57" s="122">
        <f t="shared" si="105"/>
        <v>0.53666666666666663</v>
      </c>
      <c r="Q57" s="123">
        <f>'Data Non-Energy-Sector'!L116</f>
        <v>0.8</v>
      </c>
      <c r="R57" s="57">
        <f>'Data Non-Energy-Sector'!G116</f>
        <v>5</v>
      </c>
      <c r="S57" s="252">
        <f t="shared" si="98"/>
        <v>-2.5309661429179453E-2</v>
      </c>
    </row>
    <row r="58" spans="1:19" x14ac:dyDescent="0.2">
      <c r="A58" t="s">
        <v>59</v>
      </c>
      <c r="B58" s="7" t="str">
        <f t="shared" si="99"/>
        <v>-</v>
      </c>
      <c r="C58" s="34" t="s">
        <v>63</v>
      </c>
      <c r="D58" s="96"/>
      <c r="E58" s="96"/>
      <c r="F58" s="96"/>
      <c r="G58" s="96"/>
      <c r="H58" s="96"/>
      <c r="I58" s="96"/>
      <c r="J58" s="231"/>
      <c r="K58" s="96"/>
      <c r="L58" s="96"/>
      <c r="M58" s="96"/>
      <c r="N58" s="96"/>
      <c r="O58" s="96"/>
      <c r="P58" s="96"/>
      <c r="Q58" s="231"/>
      <c r="S58" s="232"/>
    </row>
    <row r="59" spans="1:19" x14ac:dyDescent="0.2">
      <c r="A59" t="s">
        <v>59</v>
      </c>
      <c r="B59" s="7" t="str">
        <f t="shared" si="99"/>
        <v>-</v>
      </c>
      <c r="C59" s="36" t="s">
        <v>63</v>
      </c>
      <c r="D59" s="96"/>
      <c r="E59" s="96"/>
      <c r="F59" s="96"/>
      <c r="G59" s="96"/>
      <c r="H59" s="96"/>
      <c r="I59" s="96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t="s">
        <v>59</v>
      </c>
      <c r="B60" s="7" t="str">
        <f t="shared" si="99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t="s">
        <v>59</v>
      </c>
      <c r="B61" s="7" t="str">
        <f t="shared" si="99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t="s">
        <v>59</v>
      </c>
      <c r="B62" s="7" t="str">
        <f t="shared" si="99"/>
        <v>-</v>
      </c>
      <c r="C62" s="36" t="s">
        <v>63</v>
      </c>
      <c r="D62" s="96"/>
      <c r="E62" s="96"/>
      <c r="F62" s="96"/>
      <c r="G62" s="97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t="s">
        <v>59</v>
      </c>
      <c r="B63" s="7" t="str">
        <f t="shared" si="99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t="s">
        <v>59</v>
      </c>
      <c r="B64" s="7" t="str">
        <f t="shared" si="99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t="s">
        <v>59</v>
      </c>
      <c r="B65" s="7" t="str">
        <f t="shared" si="99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t="s">
        <v>59</v>
      </c>
      <c r="B66" s="7" t="str">
        <f t="shared" si="99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t="s">
        <v>59</v>
      </c>
      <c r="B67" s="7" t="str">
        <f t="shared" si="99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t="s">
        <v>59</v>
      </c>
      <c r="B68" s="7" t="str">
        <f t="shared" si="99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t="s">
        <v>59</v>
      </c>
      <c r="B69" s="7" t="str">
        <f t="shared" si="99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s="102" customFormat="1" ht="16" thickBot="1" x14ac:dyDescent="0.25">
      <c r="A70" s="102" t="s">
        <v>59</v>
      </c>
      <c r="B70" s="7" t="str">
        <f t="shared" si="99"/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DK70" s="397"/>
    </row>
    <row r="71" spans="1:115" ht="16" thickTop="1" x14ac:dyDescent="0.2">
      <c r="C71" s="34"/>
      <c r="D71" s="96"/>
      <c r="E71" s="493" t="s">
        <v>150</v>
      </c>
      <c r="F71" s="493"/>
      <c r="G71" s="493"/>
      <c r="H71" s="493"/>
      <c r="I71" s="493"/>
      <c r="J71" s="493"/>
      <c r="K71" s="493"/>
      <c r="L71" s="96"/>
      <c r="M71" s="96"/>
      <c r="N71" s="96"/>
      <c r="O71" s="96"/>
      <c r="P71" s="96"/>
      <c r="Q71" s="97"/>
      <c r="S71" s="98"/>
    </row>
    <row r="72" spans="1:115" x14ac:dyDescent="0.2">
      <c r="C72" s="34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115" x14ac:dyDescent="0.2">
      <c r="C73" s="34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115" x14ac:dyDescent="0.2">
      <c r="C74" s="34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O74" s="96"/>
      <c r="P74" s="96"/>
      <c r="Q74" s="97"/>
      <c r="S74" s="98"/>
    </row>
    <row r="77" spans="1:115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64">
        <v>2050</v>
      </c>
      <c r="BM77" s="64">
        <v>2051</v>
      </c>
      <c r="BN77" s="64">
        <v>2052</v>
      </c>
      <c r="BO77" s="64">
        <v>2053</v>
      </c>
      <c r="BP77" s="64">
        <v>2054</v>
      </c>
      <c r="BQ77" s="64">
        <v>2055</v>
      </c>
      <c r="BR77" s="64">
        <v>2056</v>
      </c>
      <c r="BS77" s="64">
        <v>2057</v>
      </c>
      <c r="BT77" s="64">
        <v>2058</v>
      </c>
      <c r="BU77" s="64">
        <v>2059</v>
      </c>
      <c r="BV77" s="64">
        <v>2060</v>
      </c>
      <c r="BW77" s="64">
        <v>2061</v>
      </c>
      <c r="BX77" s="64">
        <v>2062</v>
      </c>
      <c r="BY77" s="64">
        <v>2063</v>
      </c>
      <c r="BZ77" s="64">
        <v>2064</v>
      </c>
      <c r="CA77" s="64">
        <v>2065</v>
      </c>
      <c r="CB77" s="64">
        <v>2066</v>
      </c>
      <c r="CC77" s="64">
        <v>2067</v>
      </c>
      <c r="CD77" s="64">
        <v>2068</v>
      </c>
      <c r="CE77" s="64">
        <v>2069</v>
      </c>
      <c r="CF77" s="64">
        <v>2070</v>
      </c>
      <c r="CG77" s="64">
        <v>2071</v>
      </c>
      <c r="CH77" s="64">
        <v>2072</v>
      </c>
      <c r="CI77" s="64">
        <v>2073</v>
      </c>
      <c r="CJ77" s="64">
        <v>2074</v>
      </c>
      <c r="CK77" s="64">
        <v>2075</v>
      </c>
      <c r="CL77" s="64">
        <v>2076</v>
      </c>
      <c r="CM77" s="64">
        <v>2077</v>
      </c>
      <c r="CN77" s="64">
        <v>2078</v>
      </c>
      <c r="CO77" s="64">
        <v>2079</v>
      </c>
      <c r="CP77" s="64">
        <v>2080</v>
      </c>
      <c r="CQ77" s="64">
        <v>2081</v>
      </c>
      <c r="CR77" s="64">
        <v>2082</v>
      </c>
      <c r="CS77" s="64">
        <v>2083</v>
      </c>
      <c r="CT77" s="64">
        <v>2084</v>
      </c>
      <c r="CU77" s="64">
        <v>2085</v>
      </c>
      <c r="CV77" s="64">
        <v>2086</v>
      </c>
      <c r="CW77" s="64">
        <v>2087</v>
      </c>
      <c r="CX77" s="64">
        <v>2088</v>
      </c>
      <c r="CY77" s="64">
        <v>2089</v>
      </c>
      <c r="CZ77" s="64">
        <v>2090</v>
      </c>
      <c r="DA77" s="64">
        <v>2091</v>
      </c>
      <c r="DB77" s="64">
        <v>2092</v>
      </c>
      <c r="DC77" s="64">
        <v>2093</v>
      </c>
      <c r="DD77" s="64">
        <v>2094</v>
      </c>
      <c r="DE77" s="64">
        <v>2095</v>
      </c>
      <c r="DF77" s="64">
        <v>2096</v>
      </c>
      <c r="DG77" s="64">
        <v>2097</v>
      </c>
      <c r="DH77" s="64">
        <v>2098</v>
      </c>
      <c r="DI77" s="64">
        <v>2099</v>
      </c>
      <c r="DJ77" s="64">
        <v>2100</v>
      </c>
    </row>
    <row r="78" spans="1:115" x14ac:dyDescent="0.2">
      <c r="B78" s="65" t="s">
        <v>87</v>
      </c>
      <c r="C78" s="65" t="s">
        <v>2</v>
      </c>
      <c r="D78" s="66">
        <f>E78/(1+D84)</f>
        <v>166702.34275550983</v>
      </c>
      <c r="E78" s="66">
        <f>F78/(1+E84)</f>
        <v>171667.27581741428</v>
      </c>
      <c r="F78" s="66">
        <f>G78/(1+F84)</f>
        <v>174256.81012432621</v>
      </c>
      <c r="G78" s="66">
        <f>H78/(1+G84)</f>
        <v>177353.24668429859</v>
      </c>
      <c r="H78" s="236">
        <f>'Framework Data'!H39</f>
        <v>180000</v>
      </c>
      <c r="I78" s="236">
        <f>'Framework Data'!I39</f>
        <v>170000</v>
      </c>
      <c r="J78" s="236">
        <f>'Framework Data'!J39</f>
        <v>330000</v>
      </c>
      <c r="K78" s="236">
        <f>'Framework Data'!K39</f>
        <v>340000</v>
      </c>
      <c r="L78" s="236">
        <f>'Framework Data'!L39</f>
        <v>311000</v>
      </c>
      <c r="M78" s="236">
        <f>'Framework Data'!M39</f>
        <v>304000</v>
      </c>
      <c r="N78" s="236">
        <f>'Framework Data'!N39</f>
        <v>520000</v>
      </c>
      <c r="O78" s="236">
        <f>'Framework Data'!O39</f>
        <v>370000</v>
      </c>
      <c r="P78" s="236">
        <f>'Framework Data'!P39</f>
        <v>390000</v>
      </c>
      <c r="Q78" s="236">
        <f>'Framework Data'!Q39</f>
        <v>470000</v>
      </c>
      <c r="R78" s="236">
        <f>'Framework Data'!R39</f>
        <v>551000</v>
      </c>
      <c r="S78" s="236">
        <f>'Framework Data'!S39</f>
        <v>494000</v>
      </c>
      <c r="T78" s="236">
        <f>'Framework Data'!T39</f>
        <v>585000</v>
      </c>
      <c r="U78" s="236">
        <f>'Framework Data'!U39</f>
        <v>511000</v>
      </c>
      <c r="V78" s="236">
        <f>'Framework Data'!V39</f>
        <v>496000</v>
      </c>
      <c r="W78" s="236">
        <f>'Framework Data'!W39</f>
        <v>402000</v>
      </c>
      <c r="X78" s="236">
        <f>'Framework Data'!X39</f>
        <v>405000</v>
      </c>
      <c r="Y78" s="236">
        <f>'Framework Data'!Y39</f>
        <v>375000</v>
      </c>
      <c r="Z78" s="236">
        <f>'Framework Data'!Z39</f>
        <v>228000</v>
      </c>
      <c r="AA78" s="236">
        <f>'Framework Data'!AA39</f>
        <v>333000</v>
      </c>
      <c r="AB78" s="236">
        <f>'Framework Data'!AB39</f>
        <v>343000</v>
      </c>
      <c r="AC78" s="236">
        <f>'Framework Data'!AC39</f>
        <v>354000</v>
      </c>
      <c r="AD78" s="236">
        <f>'Framework Data'!AD39</f>
        <v>202000</v>
      </c>
      <c r="AE78" s="236">
        <f>'Framework Data'!AE39</f>
        <v>255000</v>
      </c>
      <c r="AF78" s="236">
        <f>'Framework Data'!AF39</f>
        <v>220000</v>
      </c>
      <c r="AG78" s="236">
        <f>'Framework Data'!AG39</f>
        <v>220000</v>
      </c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</row>
    <row r="79" spans="1:115" x14ac:dyDescent="0.2">
      <c r="B79" s="65" t="s">
        <v>152</v>
      </c>
      <c r="C79" s="68" t="s">
        <v>89</v>
      </c>
      <c r="D79" s="70">
        <f t="shared" ref="D79:F79" si="106">E79</f>
        <v>0</v>
      </c>
      <c r="E79" s="70">
        <f t="shared" si="106"/>
        <v>0</v>
      </c>
      <c r="F79" s="70">
        <f t="shared" si="106"/>
        <v>0</v>
      </c>
      <c r="G79" s="70">
        <f>H79</f>
        <v>0</v>
      </c>
      <c r="H79" s="240">
        <f>'Framework Data'!D88</f>
        <v>0</v>
      </c>
      <c r="I79" s="70">
        <f>($AG$79-$H$79)/($AG$77-$H$77)+H79</f>
        <v>0</v>
      </c>
      <c r="J79" s="70">
        <f t="shared" ref="J79:AF79" si="107">($AG$79-$H$79)/($AG$77-$H$77)+I79</f>
        <v>0</v>
      </c>
      <c r="K79" s="70">
        <f t="shared" si="107"/>
        <v>0</v>
      </c>
      <c r="L79" s="70">
        <f t="shared" si="107"/>
        <v>0</v>
      </c>
      <c r="M79" s="70">
        <f t="shared" si="107"/>
        <v>0</v>
      </c>
      <c r="N79" s="70">
        <f t="shared" si="107"/>
        <v>0</v>
      </c>
      <c r="O79" s="70">
        <f t="shared" si="107"/>
        <v>0</v>
      </c>
      <c r="P79" s="70">
        <f t="shared" si="107"/>
        <v>0</v>
      </c>
      <c r="Q79" s="70">
        <f t="shared" si="107"/>
        <v>0</v>
      </c>
      <c r="R79" s="70">
        <f t="shared" si="107"/>
        <v>0</v>
      </c>
      <c r="S79" s="70">
        <f t="shared" si="107"/>
        <v>0</v>
      </c>
      <c r="T79" s="70">
        <f t="shared" si="107"/>
        <v>0</v>
      </c>
      <c r="U79" s="70">
        <f t="shared" si="107"/>
        <v>0</v>
      </c>
      <c r="V79" s="70">
        <f t="shared" si="107"/>
        <v>0</v>
      </c>
      <c r="W79" s="70">
        <f t="shared" si="107"/>
        <v>0</v>
      </c>
      <c r="X79" s="70">
        <f t="shared" si="107"/>
        <v>0</v>
      </c>
      <c r="Y79" s="70">
        <f t="shared" si="107"/>
        <v>0</v>
      </c>
      <c r="Z79" s="70">
        <f t="shared" si="107"/>
        <v>0</v>
      </c>
      <c r="AA79" s="70">
        <f t="shared" si="107"/>
        <v>0</v>
      </c>
      <c r="AB79" s="70">
        <f t="shared" si="107"/>
        <v>0</v>
      </c>
      <c r="AC79" s="70">
        <f t="shared" si="107"/>
        <v>0</v>
      </c>
      <c r="AD79" s="70">
        <f t="shared" si="107"/>
        <v>0</v>
      </c>
      <c r="AE79" s="70">
        <f t="shared" si="107"/>
        <v>0</v>
      </c>
      <c r="AF79" s="70">
        <f t="shared" si="107"/>
        <v>0</v>
      </c>
      <c r="AG79" s="240">
        <f>'Framework Data'!G88</f>
        <v>0</v>
      </c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</row>
    <row r="80" spans="1:115" x14ac:dyDescent="0.2">
      <c r="B80" s="65" t="s">
        <v>90</v>
      </c>
      <c r="C80" s="65" t="s">
        <v>2</v>
      </c>
      <c r="D80" s="74">
        <f t="shared" ref="D80:AF80" si="108">D78/(1-D79)</f>
        <v>166702.34275550983</v>
      </c>
      <c r="E80" s="74">
        <f t="shared" si="108"/>
        <v>171667.27581741428</v>
      </c>
      <c r="F80" s="74">
        <f t="shared" si="108"/>
        <v>174256.81012432621</v>
      </c>
      <c r="G80" s="74">
        <f t="shared" si="108"/>
        <v>177353.24668429859</v>
      </c>
      <c r="H80" s="74">
        <f t="shared" si="108"/>
        <v>180000</v>
      </c>
      <c r="I80" s="74">
        <f t="shared" si="108"/>
        <v>170000</v>
      </c>
      <c r="J80" s="74">
        <f t="shared" si="108"/>
        <v>330000</v>
      </c>
      <c r="K80" s="74">
        <f t="shared" si="108"/>
        <v>340000</v>
      </c>
      <c r="L80" s="74">
        <f t="shared" si="108"/>
        <v>311000</v>
      </c>
      <c r="M80" s="74">
        <f t="shared" si="108"/>
        <v>304000</v>
      </c>
      <c r="N80" s="74">
        <f t="shared" si="108"/>
        <v>520000</v>
      </c>
      <c r="O80" s="74">
        <f t="shared" si="108"/>
        <v>370000</v>
      </c>
      <c r="P80" s="74">
        <f t="shared" si="108"/>
        <v>390000</v>
      </c>
      <c r="Q80" s="74">
        <f t="shared" si="108"/>
        <v>470000</v>
      </c>
      <c r="R80" s="74">
        <f t="shared" si="108"/>
        <v>551000</v>
      </c>
      <c r="S80" s="74">
        <f t="shared" si="108"/>
        <v>494000</v>
      </c>
      <c r="T80" s="74">
        <f t="shared" si="108"/>
        <v>585000</v>
      </c>
      <c r="U80" s="74">
        <f t="shared" si="108"/>
        <v>511000</v>
      </c>
      <c r="V80" s="74">
        <f t="shared" si="108"/>
        <v>496000</v>
      </c>
      <c r="W80" s="74">
        <f t="shared" si="108"/>
        <v>402000</v>
      </c>
      <c r="X80" s="74">
        <f t="shared" si="108"/>
        <v>405000</v>
      </c>
      <c r="Y80" s="74">
        <f t="shared" si="108"/>
        <v>375000</v>
      </c>
      <c r="Z80" s="74">
        <f t="shared" si="108"/>
        <v>228000</v>
      </c>
      <c r="AA80" s="74">
        <f t="shared" si="108"/>
        <v>333000</v>
      </c>
      <c r="AB80" s="74">
        <f t="shared" si="108"/>
        <v>343000</v>
      </c>
      <c r="AC80" s="74">
        <f t="shared" si="108"/>
        <v>354000</v>
      </c>
      <c r="AD80" s="74">
        <f t="shared" si="108"/>
        <v>202000</v>
      </c>
      <c r="AE80" s="74">
        <f t="shared" si="108"/>
        <v>255000</v>
      </c>
      <c r="AF80" s="74">
        <f t="shared" si="108"/>
        <v>220000</v>
      </c>
      <c r="AG80" s="74">
        <f t="shared" ref="AG80" si="109">AG78/(1-AG79)</f>
        <v>220000</v>
      </c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</row>
    <row r="81" spans="2:114" x14ac:dyDescent="0.2">
      <c r="B81" s="65" t="s">
        <v>91</v>
      </c>
      <c r="C81" s="65" t="s">
        <v>2</v>
      </c>
      <c r="D81" s="237">
        <f>'Framework Data'!D40</f>
        <v>0</v>
      </c>
      <c r="E81" s="237">
        <f>'Framework Data'!E40</f>
        <v>5.5804865020096931E-8</v>
      </c>
      <c r="F81" s="237">
        <f>'Framework Data'!F40</f>
        <v>5.5804865020096931E-8</v>
      </c>
      <c r="G81" s="237">
        <f>'Framework Data'!G40</f>
        <v>5.5804865020096938E-8</v>
      </c>
      <c r="H81" s="237">
        <f>'Framework Data'!H40</f>
        <v>5.5804865020096911E-8</v>
      </c>
      <c r="I81" s="237">
        <f>'Framework Data'!I40</f>
        <v>5.5804865020096911E-8</v>
      </c>
      <c r="J81" s="237">
        <f>'Framework Data'!J40</f>
        <v>5.5804865020096977E-8</v>
      </c>
      <c r="K81" s="237">
        <f>'Framework Data'!K40</f>
        <v>5.5804865020096832E-8</v>
      </c>
      <c r="L81" s="237">
        <f>'Framework Data'!L40</f>
        <v>5.5804865020096977E-8</v>
      </c>
      <c r="M81" s="237">
        <f>'Framework Data'!M40</f>
        <v>5.5804865020096911E-8</v>
      </c>
      <c r="N81" s="237">
        <f>'Framework Data'!N40</f>
        <v>5.5804865020096911E-8</v>
      </c>
      <c r="O81" s="237">
        <f>'Framework Data'!O40</f>
        <v>5.5804865020096977E-8</v>
      </c>
      <c r="P81" s="237">
        <f>'Framework Data'!P40</f>
        <v>5.5804865020096977E-8</v>
      </c>
      <c r="Q81" s="237">
        <f>'Framework Data'!Q40</f>
        <v>5.5804865020096832E-8</v>
      </c>
      <c r="R81" s="237">
        <f>'Framework Data'!R40</f>
        <v>5.5804865020096832E-8</v>
      </c>
      <c r="S81" s="237">
        <f>'Framework Data'!S40</f>
        <v>5.580486502009713E-8</v>
      </c>
      <c r="T81" s="237">
        <f>'Framework Data'!T40</f>
        <v>1.4180167473790789E-7</v>
      </c>
      <c r="U81" s="237">
        <f>'Framework Data'!U40</f>
        <v>1.595225410319573E-7</v>
      </c>
      <c r="V81" s="237">
        <f>'Framework Data'!V40</f>
        <v>1.614621549092252E-7</v>
      </c>
      <c r="W81" s="237">
        <f>'Framework Data'!W40</f>
        <v>1.7908526764577769E-7</v>
      </c>
      <c r="X81" s="237">
        <f>'Framework Data'!X40</f>
        <v>4.4708352106474928E-7</v>
      </c>
      <c r="Y81" s="237">
        <f>'Framework Data'!Y40</f>
        <v>2.511106990299159E-7</v>
      </c>
      <c r="Z81" s="237">
        <f>'Framework Data'!Z40</f>
        <v>3.5256727580623222E-7</v>
      </c>
      <c r="AA81" s="237">
        <f>'Framework Data'!AA40</f>
        <v>1.9280640001390371E-7</v>
      </c>
      <c r="AB81" s="237">
        <f>'Framework Data'!AB40</f>
        <v>1.789499844476E-7</v>
      </c>
      <c r="AC81" s="237">
        <f>'Framework Data'!AC40</f>
        <v>1.9017287729448879E-7</v>
      </c>
      <c r="AD81" s="237">
        <f>'Framework Data'!AD40</f>
        <v>4.9588582321321304E-3</v>
      </c>
      <c r="AE81" s="237">
        <f>'Framework Data'!AE40</f>
        <v>1.9585242910420238E-2</v>
      </c>
      <c r="AF81" s="237">
        <f>'Framework Data'!AF40</f>
        <v>3.2184206393874669E-2</v>
      </c>
      <c r="AG81" s="237">
        <f>'Framework Data'!AG40</f>
        <v>3.330652606990455E-2</v>
      </c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</row>
    <row r="82" spans="2:114" x14ac:dyDescent="0.2">
      <c r="B82" s="71" t="s">
        <v>92</v>
      </c>
      <c r="C82" s="65" t="s">
        <v>2</v>
      </c>
      <c r="D82" s="74">
        <f t="shared" ref="D82:AF82" si="110">D80-D81</f>
        <v>166702.34275550983</v>
      </c>
      <c r="E82" s="74">
        <f t="shared" si="110"/>
        <v>171667.27581735849</v>
      </c>
      <c r="F82" s="74">
        <f t="shared" si="110"/>
        <v>174256.81012427041</v>
      </c>
      <c r="G82" s="74">
        <f t="shared" si="110"/>
        <v>177353.2466842428</v>
      </c>
      <c r="H82" s="74">
        <f t="shared" si="110"/>
        <v>179999.99999994421</v>
      </c>
      <c r="I82" s="74">
        <f t="shared" si="110"/>
        <v>169999.99999994421</v>
      </c>
      <c r="J82" s="74">
        <f t="shared" si="110"/>
        <v>329999.99999994418</v>
      </c>
      <c r="K82" s="74">
        <f t="shared" si="110"/>
        <v>339999.99999994418</v>
      </c>
      <c r="L82" s="74">
        <f t="shared" si="110"/>
        <v>310999.99999994418</v>
      </c>
      <c r="M82" s="74">
        <f t="shared" si="110"/>
        <v>303999.99999994418</v>
      </c>
      <c r="N82" s="74">
        <f t="shared" si="110"/>
        <v>519999.99999994418</v>
      </c>
      <c r="O82" s="74">
        <f t="shared" si="110"/>
        <v>369999.99999994418</v>
      </c>
      <c r="P82" s="74">
        <f t="shared" si="110"/>
        <v>389999.99999994418</v>
      </c>
      <c r="Q82" s="74">
        <f t="shared" si="110"/>
        <v>469999.99999994418</v>
      </c>
      <c r="R82" s="74">
        <f t="shared" si="110"/>
        <v>550999.99999994424</v>
      </c>
      <c r="S82" s="74">
        <f t="shared" si="110"/>
        <v>493999.99999994418</v>
      </c>
      <c r="T82" s="74">
        <f t="shared" si="110"/>
        <v>584999.99999985821</v>
      </c>
      <c r="U82" s="74">
        <f t="shared" si="110"/>
        <v>510999.99999984045</v>
      </c>
      <c r="V82" s="74">
        <f t="shared" si="110"/>
        <v>495999.99999983853</v>
      </c>
      <c r="W82" s="74">
        <f t="shared" si="110"/>
        <v>401999.9999998209</v>
      </c>
      <c r="X82" s="74">
        <f t="shared" si="110"/>
        <v>404999.99999955291</v>
      </c>
      <c r="Y82" s="74">
        <f t="shared" si="110"/>
        <v>374999.99999974889</v>
      </c>
      <c r="Z82" s="74">
        <f t="shared" si="110"/>
        <v>227999.99999964744</v>
      </c>
      <c r="AA82" s="74">
        <f t="shared" si="110"/>
        <v>332999.99999980722</v>
      </c>
      <c r="AB82" s="74">
        <f t="shared" si="110"/>
        <v>342999.99999982107</v>
      </c>
      <c r="AC82" s="74">
        <f t="shared" si="110"/>
        <v>353999.99999980984</v>
      </c>
      <c r="AD82" s="74">
        <f t="shared" si="110"/>
        <v>201999.99504114178</v>
      </c>
      <c r="AE82" s="74">
        <f t="shared" si="110"/>
        <v>254999.9804147571</v>
      </c>
      <c r="AF82" s="74">
        <f t="shared" si="110"/>
        <v>219999.96781579361</v>
      </c>
      <c r="AG82" s="74">
        <f t="shared" ref="AG82" si="111">AG80-AG81</f>
        <v>219999.96669347392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2:114" x14ac:dyDescent="0.2">
      <c r="B83" s="65" t="s">
        <v>93</v>
      </c>
      <c r="C83" s="65" t="s">
        <v>94</v>
      </c>
      <c r="D83" s="238">
        <f>'Framework Data'!D$57</f>
        <v>50950509069488.367</v>
      </c>
      <c r="E83" s="238">
        <f>'Framework Data'!E$57</f>
        <v>51647194959981.109</v>
      </c>
      <c r="F83" s="238">
        <f>'Framework Data'!F$57</f>
        <v>52470667633217.25</v>
      </c>
      <c r="G83" s="238">
        <f>'Framework Data'!G$57</f>
        <v>53337588714185.781</v>
      </c>
      <c r="H83" s="238">
        <f>'Framework Data'!H$57</f>
        <v>54833948860734.422</v>
      </c>
      <c r="I83" s="238">
        <f>'Framework Data'!I$57</f>
        <v>56562297159824.047</v>
      </c>
      <c r="J83" s="238">
        <f>'Framework Data'!J$57</f>
        <v>58705719130559.383</v>
      </c>
      <c r="K83" s="238">
        <f>'Framework Data'!K$57</f>
        <v>60986320577218.547</v>
      </c>
      <c r="L83" s="238">
        <f>'Framework Data'!L$57</f>
        <v>62501121248218.641</v>
      </c>
      <c r="M83" s="238">
        <f>'Framework Data'!M$57</f>
        <v>64690042408440.953</v>
      </c>
      <c r="N83" s="238">
        <f>'Framework Data'!N$57</f>
        <v>67746249355230.945</v>
      </c>
      <c r="O83" s="238">
        <f>'Framework Data'!O$57</f>
        <v>69316442935601.664</v>
      </c>
      <c r="P83" s="238">
        <f>'Framework Data'!P$57</f>
        <v>71196116657664.938</v>
      </c>
      <c r="Q83" s="238">
        <f>'Framework Data'!Q$57</f>
        <v>73854265756934.125</v>
      </c>
      <c r="R83" s="238">
        <f>'Framework Data'!R$57</f>
        <v>77602966693876.203</v>
      </c>
      <c r="S83" s="238">
        <f>'Framework Data'!S$57</f>
        <v>81143163086806.188</v>
      </c>
      <c r="T83" s="238">
        <f>'Framework Data'!T$57</f>
        <v>85317812651766.359</v>
      </c>
      <c r="U83" s="238">
        <f>'Framework Data'!U$57</f>
        <v>89736479352572.125</v>
      </c>
      <c r="V83" s="238">
        <f>'Framework Data'!V$57</f>
        <v>92137080273009.359</v>
      </c>
      <c r="W83" s="238">
        <f>'Framework Data'!W$57</f>
        <v>91525864324734.672</v>
      </c>
      <c r="X83" s="238">
        <f>'Framework Data'!X$57</f>
        <v>96148429697269.094</v>
      </c>
      <c r="Y83" s="238">
        <f>'Framework Data'!Y$57</f>
        <v>99863601661332.016</v>
      </c>
      <c r="Z83" s="238">
        <f>'Framework Data'!Z$57</f>
        <v>103026668031011.92</v>
      </c>
      <c r="AA83" s="238">
        <f>'Framework Data'!AA$57</f>
        <v>106423356016032.61</v>
      </c>
      <c r="AB83" s="238">
        <f>'Framework Data'!AB$57</f>
        <v>110099865752272.81</v>
      </c>
      <c r="AC83" s="238">
        <f>'Framework Data'!AC$57</f>
        <v>113829052972541.62</v>
      </c>
      <c r="AD83" s="238">
        <f>'Framework Data'!AD$57</f>
        <v>117527206583639.56</v>
      </c>
      <c r="AE83" s="238">
        <f>'Framework Data'!AE$57</f>
        <v>121974483812883.59</v>
      </c>
      <c r="AF83" s="238">
        <f>'Framework Data'!AF$57</f>
        <v>126314862833648.59</v>
      </c>
      <c r="AG83" s="238">
        <f>'Framework Data'!AG$57</f>
        <v>129796846031689.72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2:114" x14ac:dyDescent="0.2">
      <c r="B84" s="65" t="s">
        <v>95</v>
      </c>
      <c r="C84" s="65" t="s">
        <v>96</v>
      </c>
      <c r="D84" s="239">
        <f>'Framework Data'!D$60</f>
        <v>2.9783223077951389E-2</v>
      </c>
      <c r="E84" s="239">
        <f>'Framework Data'!E$60</f>
        <v>1.5084612338499283E-2</v>
      </c>
      <c r="F84" s="239">
        <f>'Framework Data'!F$60</f>
        <v>1.7769386216602782E-2</v>
      </c>
      <c r="G84" s="239">
        <f>'Framework Data'!G$60</f>
        <v>1.4923624828886374E-2</v>
      </c>
      <c r="H84" s="239">
        <f>'Framework Data'!H$60</f>
        <v>2.9467757558579138E-2</v>
      </c>
      <c r="I84" s="239">
        <f>'Framework Data'!I$60</f>
        <v>3.0206666325427279E-2</v>
      </c>
      <c r="J84" s="239">
        <f>'Framework Data'!J$60</f>
        <v>3.430991950901259E-2</v>
      </c>
      <c r="K84" s="239">
        <f>'Framework Data'!K$60</f>
        <v>3.7078027769383223E-2</v>
      </c>
      <c r="L84" s="239">
        <f>'Framework Data'!L$60</f>
        <v>2.5600548765354746E-2</v>
      </c>
      <c r="M84" s="239">
        <f>'Framework Data'!M$60</f>
        <v>3.245240311908091E-2</v>
      </c>
      <c r="N84" s="239">
        <f>'Framework Data'!N$60</f>
        <v>4.4254030559922199E-2</v>
      </c>
      <c r="O84" s="239">
        <f>'Framework Data'!O$60</f>
        <v>1.9530011103147588E-2</v>
      </c>
      <c r="P84" s="239">
        <f>'Framework Data'!P$60</f>
        <v>2.1687816746712229E-2</v>
      </c>
      <c r="Q84" s="239">
        <f>'Framework Data'!Q$60</f>
        <v>2.9502309241424173E-2</v>
      </c>
      <c r="R84" s="239">
        <f>'Framework Data'!R$60</f>
        <v>4.407677887295549E-2</v>
      </c>
      <c r="S84" s="239">
        <f>'Framework Data'!S$60</f>
        <v>3.899393075224182E-2</v>
      </c>
      <c r="T84" s="239">
        <f>'Framework Data'!T$60</f>
        <v>4.367086832887395E-2</v>
      </c>
      <c r="U84" s="239">
        <f>'Framework Data'!U$60</f>
        <v>4.3192451722335365E-2</v>
      </c>
      <c r="V84" s="239">
        <f>'Framework Data'!V$60</f>
        <v>1.8588910842709937E-2</v>
      </c>
      <c r="W84" s="239">
        <f>'Framework Data'!W$60</f>
        <v>-1.6664258267650212E-2</v>
      </c>
      <c r="X84" s="239">
        <f>'Framework Data'!X$60</f>
        <v>4.3103796996963692E-2</v>
      </c>
      <c r="Y84" s="239">
        <f>'Framework Data'!Y$60</f>
        <v>3.1267998172018995E-2</v>
      </c>
      <c r="Z84" s="239">
        <f>'Framework Data'!Z$60</f>
        <v>2.519738704496376E-2</v>
      </c>
      <c r="AA84" s="239">
        <f>'Framework Data'!AA$60</f>
        <v>2.6715070444901984E-2</v>
      </c>
      <c r="AB84" s="239">
        <f>'Framework Data'!AB$60</f>
        <v>2.8742216301226052E-2</v>
      </c>
      <c r="AC84" s="239">
        <f>'Framework Data'!AC$60</f>
        <v>2.9190340656972749E-2</v>
      </c>
      <c r="AD84" s="239">
        <f>'Framework Data'!AD$60</f>
        <v>2.6055721933096406E-2</v>
      </c>
      <c r="AE84" s="239">
        <f>'Framework Data'!AE$60</f>
        <v>3.2813286918142379E-2</v>
      </c>
      <c r="AF84" s="239">
        <f>'Framework Data'!AF$60</f>
        <v>3.0340607444099988E-2</v>
      </c>
      <c r="AG84" s="239">
        <f>'Framework Data'!AG$60</f>
        <v>2.3355581404925944E-2</v>
      </c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</row>
    <row r="85" spans="2:114" x14ac:dyDescent="0.2">
      <c r="B85" s="65" t="s">
        <v>97</v>
      </c>
      <c r="C85" s="65" t="s">
        <v>96</v>
      </c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239">
        <f>'Framework Data'!AG$61</f>
        <v>3.2000000000000001E-2</v>
      </c>
      <c r="AH85" s="239">
        <f>'Framework Data'!AH$61</f>
        <v>3.2000000000000001E-2</v>
      </c>
      <c r="AI85" s="239">
        <f>'Framework Data'!AI$61</f>
        <v>3.2000000000000001E-2</v>
      </c>
      <c r="AJ85" s="239">
        <f>'Framework Data'!AJ$61</f>
        <v>3.2000000000000001E-2</v>
      </c>
      <c r="AK85" s="239">
        <f>'Framework Data'!AK$61</f>
        <v>3.2000000000000001E-2</v>
      </c>
      <c r="AL85" s="239">
        <f>'Framework Data'!AL$61</f>
        <v>3.2000000000000001E-2</v>
      </c>
      <c r="AM85" s="239">
        <f>'Framework Data'!AM$61</f>
        <v>3.2000000000000001E-2</v>
      </c>
      <c r="AN85" s="239">
        <f>'Framework Data'!AN$61</f>
        <v>3.2000000000000001E-2</v>
      </c>
      <c r="AO85" s="239">
        <f>'Framework Data'!AO$61</f>
        <v>3.2000000000000001E-2</v>
      </c>
      <c r="AP85" s="239">
        <f>'Framework Data'!AP$61</f>
        <v>3.2000000000000001E-2</v>
      </c>
      <c r="AQ85" s="239">
        <f>'Framework Data'!AQ$61</f>
        <v>3.2000000000000001E-2</v>
      </c>
      <c r="AR85" s="239">
        <f>'Framework Data'!AR$61</f>
        <v>3.2000000000000001E-2</v>
      </c>
      <c r="AS85" s="239">
        <f>'Framework Data'!AS$61</f>
        <v>3.2000000000000001E-2</v>
      </c>
      <c r="AT85" s="239">
        <f>'Framework Data'!AT$61</f>
        <v>3.2000000000000001E-2</v>
      </c>
      <c r="AU85" s="239">
        <f>'Framework Data'!AU$61</f>
        <v>3.2000000000000001E-2</v>
      </c>
      <c r="AV85" s="239">
        <f>'Framework Data'!AV$61</f>
        <v>3.2000000000000001E-2</v>
      </c>
      <c r="AW85" s="239">
        <f>'Framework Data'!AW$61</f>
        <v>3.2000000000000001E-2</v>
      </c>
      <c r="AX85" s="239">
        <f>'Framework Data'!AX$61</f>
        <v>3.2000000000000001E-2</v>
      </c>
      <c r="AY85" s="239">
        <f>'Framework Data'!AY$61</f>
        <v>3.2000000000000001E-2</v>
      </c>
      <c r="AZ85" s="239">
        <f>'Framework Data'!AZ$61</f>
        <v>3.2000000000000001E-2</v>
      </c>
      <c r="BA85" s="239">
        <f>'Framework Data'!BA$61</f>
        <v>3.2000000000000001E-2</v>
      </c>
      <c r="BB85" s="239">
        <f>'Framework Data'!BB$61</f>
        <v>3.2000000000000001E-2</v>
      </c>
      <c r="BC85" s="239">
        <f>'Framework Data'!BC$61</f>
        <v>3.2000000000000001E-2</v>
      </c>
      <c r="BD85" s="239">
        <f>'Framework Data'!BD$61</f>
        <v>3.2000000000000001E-2</v>
      </c>
      <c r="BE85" s="239">
        <f>'Framework Data'!BE$61</f>
        <v>3.2000000000000001E-2</v>
      </c>
      <c r="BF85" s="239">
        <f>'Framework Data'!BF$61</f>
        <v>3.2000000000000001E-2</v>
      </c>
      <c r="BG85" s="239">
        <f>'Framework Data'!BG$61</f>
        <v>3.2000000000000001E-2</v>
      </c>
      <c r="BH85" s="239">
        <f>'Framework Data'!BH$61</f>
        <v>3.2000000000000001E-2</v>
      </c>
      <c r="BI85" s="239">
        <f>'Framework Data'!BI$61</f>
        <v>3.2000000000000001E-2</v>
      </c>
      <c r="BJ85" s="239">
        <f>'Framework Data'!BJ$61</f>
        <v>3.2000000000000001E-2</v>
      </c>
      <c r="BK85" s="239">
        <f>'Framework Data'!BK$61</f>
        <v>3.2000000000000001E-2</v>
      </c>
      <c r="BL85" s="239">
        <f>'Framework Data'!BL$61</f>
        <v>3.2000000000000001E-2</v>
      </c>
      <c r="BM85" s="239">
        <f>'Framework Data'!BM$61</f>
        <v>3.2000000000000001E-2</v>
      </c>
      <c r="BN85" s="239">
        <f>'Framework Data'!BN$61</f>
        <v>3.2000000000000001E-2</v>
      </c>
      <c r="BO85" s="239">
        <f>'Framework Data'!BO$61</f>
        <v>3.2000000000000001E-2</v>
      </c>
      <c r="BP85" s="239">
        <f>'Framework Data'!BP$61</f>
        <v>3.2000000000000001E-2</v>
      </c>
      <c r="BQ85" s="239">
        <f>'Framework Data'!BQ$61</f>
        <v>3.2000000000000001E-2</v>
      </c>
      <c r="BR85" s="239">
        <f>'Framework Data'!BR$61</f>
        <v>3.2000000000000001E-2</v>
      </c>
      <c r="BS85" s="239">
        <f>'Framework Data'!BS$61</f>
        <v>3.2000000000000001E-2</v>
      </c>
      <c r="BT85" s="239">
        <f>'Framework Data'!BT$61</f>
        <v>3.2000000000000001E-2</v>
      </c>
      <c r="BU85" s="239">
        <f>'Framework Data'!BU$61</f>
        <v>3.2000000000000001E-2</v>
      </c>
      <c r="BV85" s="239">
        <f>'Framework Data'!BV$61</f>
        <v>3.2000000000000001E-2</v>
      </c>
      <c r="BW85" s="239">
        <f>'Framework Data'!BW$61</f>
        <v>3.2000000000000001E-2</v>
      </c>
      <c r="BX85" s="239">
        <f>'Framework Data'!BX$61</f>
        <v>3.2000000000000001E-2</v>
      </c>
      <c r="BY85" s="239">
        <f>'Framework Data'!BY$61</f>
        <v>3.2000000000000001E-2</v>
      </c>
      <c r="BZ85" s="239">
        <f>'Framework Data'!BZ$61</f>
        <v>3.2000000000000001E-2</v>
      </c>
      <c r="CA85" s="239">
        <f>'Framework Data'!CA$61</f>
        <v>3.2000000000000001E-2</v>
      </c>
      <c r="CB85" s="239">
        <f>'Framework Data'!CB$61</f>
        <v>3.2000000000000001E-2</v>
      </c>
      <c r="CC85" s="239">
        <f>'Framework Data'!CC$61</f>
        <v>3.2000000000000001E-2</v>
      </c>
      <c r="CD85" s="239">
        <f>'Framework Data'!CD$61</f>
        <v>3.2000000000000001E-2</v>
      </c>
      <c r="CE85" s="239">
        <f>'Framework Data'!CE$61</f>
        <v>3.2000000000000001E-2</v>
      </c>
      <c r="CF85" s="239">
        <f>'Framework Data'!CF$61</f>
        <v>3.2000000000000001E-2</v>
      </c>
      <c r="CG85" s="239">
        <f>'Framework Data'!CG$61</f>
        <v>3.2000000000000001E-2</v>
      </c>
      <c r="CH85" s="239">
        <f>'Framework Data'!CH$61</f>
        <v>3.2000000000000001E-2</v>
      </c>
      <c r="CI85" s="239">
        <f>'Framework Data'!CI$61</f>
        <v>3.2000000000000001E-2</v>
      </c>
      <c r="CJ85" s="239">
        <f>'Framework Data'!CJ$61</f>
        <v>3.2000000000000001E-2</v>
      </c>
      <c r="CK85" s="239">
        <f>'Framework Data'!CK$61</f>
        <v>3.2000000000000001E-2</v>
      </c>
      <c r="CL85" s="239">
        <f>'Framework Data'!CL$61</f>
        <v>3.2000000000000001E-2</v>
      </c>
      <c r="CM85" s="239">
        <f>'Framework Data'!CM$61</f>
        <v>3.2000000000000001E-2</v>
      </c>
      <c r="CN85" s="239">
        <f>'Framework Data'!CN$61</f>
        <v>3.2000000000000001E-2</v>
      </c>
      <c r="CO85" s="239">
        <f>'Framework Data'!CO$61</f>
        <v>3.2000000000000001E-2</v>
      </c>
      <c r="CP85" s="239">
        <f>'Framework Data'!CP$61</f>
        <v>3.2000000000000001E-2</v>
      </c>
      <c r="CQ85" s="239">
        <f>'Framework Data'!CQ$61</f>
        <v>3.2000000000000001E-2</v>
      </c>
      <c r="CR85" s="239">
        <f>'Framework Data'!CR$61</f>
        <v>3.2000000000000001E-2</v>
      </c>
      <c r="CS85" s="239">
        <f>'Framework Data'!CS$61</f>
        <v>3.2000000000000001E-2</v>
      </c>
      <c r="CT85" s="239">
        <f>'Framework Data'!CT$61</f>
        <v>3.2000000000000001E-2</v>
      </c>
      <c r="CU85" s="239">
        <f>'Framework Data'!CU$61</f>
        <v>3.2000000000000001E-2</v>
      </c>
      <c r="CV85" s="239">
        <f>'Framework Data'!CV$61</f>
        <v>3.2000000000000001E-2</v>
      </c>
      <c r="CW85" s="239">
        <f>'Framework Data'!CW$61</f>
        <v>3.2000000000000001E-2</v>
      </c>
      <c r="CX85" s="239">
        <f>'Framework Data'!CX$61</f>
        <v>3.2000000000000001E-2</v>
      </c>
      <c r="CY85" s="239">
        <f>'Framework Data'!CY$61</f>
        <v>3.2000000000000001E-2</v>
      </c>
      <c r="CZ85" s="239">
        <f>'Framework Data'!CZ$61</f>
        <v>3.2000000000000001E-2</v>
      </c>
      <c r="DA85" s="239">
        <f>'Framework Data'!DA$61</f>
        <v>3.2000000000000001E-2</v>
      </c>
      <c r="DB85" s="239">
        <f>'Framework Data'!DB$61</f>
        <v>3.2000000000000001E-2</v>
      </c>
      <c r="DC85" s="239">
        <f>'Framework Data'!DC$61</f>
        <v>3.2000000000000001E-2</v>
      </c>
      <c r="DD85" s="239">
        <f>'Framework Data'!DD$61</f>
        <v>3.2000000000000001E-2</v>
      </c>
      <c r="DE85" s="239">
        <f>'Framework Data'!DE$61</f>
        <v>3.2000000000000001E-2</v>
      </c>
      <c r="DF85" s="239">
        <f>'Framework Data'!DF$61</f>
        <v>3.2000000000000001E-2</v>
      </c>
      <c r="DG85" s="239">
        <f>'Framework Data'!DG$61</f>
        <v>3.2000000000000001E-2</v>
      </c>
      <c r="DH85" s="239">
        <f>'Framework Data'!DH$61</f>
        <v>3.2000000000000001E-2</v>
      </c>
      <c r="DI85" s="239">
        <f>'Framework Data'!DI$61</f>
        <v>3.2000000000000001E-2</v>
      </c>
      <c r="DJ85" s="239">
        <f>'Framework Data'!DJ$61</f>
        <v>3.2000000000000001E-2</v>
      </c>
    </row>
    <row r="86" spans="2:114" x14ac:dyDescent="0.2">
      <c r="B86" s="65" t="s">
        <v>98</v>
      </c>
      <c r="C86" s="65" t="s">
        <v>96</v>
      </c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239">
        <f>'Framework Data'!AG$62</f>
        <v>3.2000000000000001E-2</v>
      </c>
      <c r="AH86" s="239">
        <f>'Framework Data'!AH$62</f>
        <v>3.2000000000000001E-2</v>
      </c>
      <c r="AI86" s="239">
        <f>'Framework Data'!AI$62</f>
        <v>3.2000000000000001E-2</v>
      </c>
      <c r="AJ86" s="239">
        <f>'Framework Data'!AJ$62</f>
        <v>3.2000000000000001E-2</v>
      </c>
      <c r="AK86" s="239">
        <f>'Framework Data'!AK$62</f>
        <v>3.2000000000000001E-2</v>
      </c>
      <c r="AL86" s="239">
        <f>'Framework Data'!AL$62</f>
        <v>3.2000000000000001E-2</v>
      </c>
      <c r="AM86" s="239">
        <f>'Framework Data'!AM$62</f>
        <v>3.2000000000000001E-2</v>
      </c>
      <c r="AN86" s="239">
        <f>'Framework Data'!AN$62</f>
        <v>3.2000000000000001E-2</v>
      </c>
      <c r="AO86" s="239">
        <f>'Framework Data'!AO$62</f>
        <v>3.2000000000000001E-2</v>
      </c>
      <c r="AP86" s="239">
        <f>'Framework Data'!AP$62</f>
        <v>3.2000000000000001E-2</v>
      </c>
      <c r="AQ86" s="239">
        <f>'Framework Data'!AQ$62</f>
        <v>3.2000000000000001E-2</v>
      </c>
      <c r="AR86" s="239">
        <f>'Framework Data'!AR$62</f>
        <v>3.2000000000000001E-2</v>
      </c>
      <c r="AS86" s="239">
        <f>'Framework Data'!AS$62</f>
        <v>3.2000000000000001E-2</v>
      </c>
      <c r="AT86" s="239">
        <f>'Framework Data'!AT$62</f>
        <v>3.2000000000000001E-2</v>
      </c>
      <c r="AU86" s="239">
        <f>'Framework Data'!AU$62</f>
        <v>3.2000000000000001E-2</v>
      </c>
      <c r="AV86" s="239">
        <f>'Framework Data'!AV$62</f>
        <v>3.2000000000000001E-2</v>
      </c>
      <c r="AW86" s="239">
        <f>'Framework Data'!AW$62</f>
        <v>3.2000000000000001E-2</v>
      </c>
      <c r="AX86" s="239">
        <f>'Framework Data'!AX$62</f>
        <v>3.2000000000000001E-2</v>
      </c>
      <c r="AY86" s="239">
        <f>'Framework Data'!AY$62</f>
        <v>3.2000000000000001E-2</v>
      </c>
      <c r="AZ86" s="239">
        <f>'Framework Data'!AZ$62</f>
        <v>3.2000000000000001E-2</v>
      </c>
      <c r="BA86" s="239">
        <f>'Framework Data'!BA$62</f>
        <v>3.2000000000000001E-2</v>
      </c>
      <c r="BB86" s="239">
        <f>'Framework Data'!BB$62</f>
        <v>3.2000000000000001E-2</v>
      </c>
      <c r="BC86" s="239">
        <f>'Framework Data'!BC$62</f>
        <v>3.2000000000000001E-2</v>
      </c>
      <c r="BD86" s="239">
        <f>'Framework Data'!BD$62</f>
        <v>3.2000000000000001E-2</v>
      </c>
      <c r="BE86" s="239">
        <f>'Framework Data'!BE$62</f>
        <v>3.2000000000000001E-2</v>
      </c>
      <c r="BF86" s="239">
        <f>'Framework Data'!BF$62</f>
        <v>3.2000000000000001E-2</v>
      </c>
      <c r="BG86" s="239">
        <f>'Framework Data'!BG$62</f>
        <v>3.2000000000000001E-2</v>
      </c>
      <c r="BH86" s="239">
        <f>'Framework Data'!BH$62</f>
        <v>3.2000000000000001E-2</v>
      </c>
      <c r="BI86" s="239">
        <f>'Framework Data'!BI$62</f>
        <v>3.2000000000000001E-2</v>
      </c>
      <c r="BJ86" s="239">
        <f>'Framework Data'!BJ$62</f>
        <v>3.2000000000000001E-2</v>
      </c>
      <c r="BK86" s="239">
        <f>'Framework Data'!BK$62</f>
        <v>3.2000000000000001E-2</v>
      </c>
      <c r="BL86" s="239">
        <f>'Framework Data'!BL$62</f>
        <v>3.2000000000000001E-2</v>
      </c>
      <c r="BM86" s="239">
        <f>'Framework Data'!BM$62</f>
        <v>3.2000000000000001E-2</v>
      </c>
      <c r="BN86" s="239">
        <f>'Framework Data'!BN$62</f>
        <v>3.2000000000000001E-2</v>
      </c>
      <c r="BO86" s="239">
        <f>'Framework Data'!BO$62</f>
        <v>3.2000000000000001E-2</v>
      </c>
      <c r="BP86" s="239">
        <f>'Framework Data'!BP$62</f>
        <v>3.2000000000000001E-2</v>
      </c>
      <c r="BQ86" s="239">
        <f>'Framework Data'!BQ$62</f>
        <v>3.2000000000000001E-2</v>
      </c>
      <c r="BR86" s="239">
        <f>'Framework Data'!BR$62</f>
        <v>3.2000000000000001E-2</v>
      </c>
      <c r="BS86" s="239">
        <f>'Framework Data'!BS$62</f>
        <v>3.2000000000000001E-2</v>
      </c>
      <c r="BT86" s="239">
        <f>'Framework Data'!BT$62</f>
        <v>3.2000000000000001E-2</v>
      </c>
      <c r="BU86" s="239">
        <f>'Framework Data'!BU$62</f>
        <v>3.2000000000000001E-2</v>
      </c>
      <c r="BV86" s="239">
        <f>'Framework Data'!BV$62</f>
        <v>3.2000000000000001E-2</v>
      </c>
      <c r="BW86" s="239">
        <f>'Framework Data'!BW$62</f>
        <v>3.2000000000000001E-2</v>
      </c>
      <c r="BX86" s="239">
        <f>'Framework Data'!BX$62</f>
        <v>3.2000000000000001E-2</v>
      </c>
      <c r="BY86" s="239">
        <f>'Framework Data'!BY$62</f>
        <v>3.2000000000000001E-2</v>
      </c>
      <c r="BZ86" s="239">
        <f>'Framework Data'!BZ$62</f>
        <v>3.2000000000000001E-2</v>
      </c>
      <c r="CA86" s="239">
        <f>'Framework Data'!CA$62</f>
        <v>3.2000000000000001E-2</v>
      </c>
      <c r="CB86" s="239">
        <f>'Framework Data'!CB$62</f>
        <v>3.2000000000000001E-2</v>
      </c>
      <c r="CC86" s="239">
        <f>'Framework Data'!CC$62</f>
        <v>3.2000000000000001E-2</v>
      </c>
      <c r="CD86" s="239">
        <f>'Framework Data'!CD$62</f>
        <v>3.2000000000000001E-2</v>
      </c>
      <c r="CE86" s="239">
        <f>'Framework Data'!CE$62</f>
        <v>3.2000000000000001E-2</v>
      </c>
      <c r="CF86" s="239">
        <f>'Framework Data'!CF$62</f>
        <v>3.2000000000000001E-2</v>
      </c>
      <c r="CG86" s="239">
        <f>'Framework Data'!CG$62</f>
        <v>3.2000000000000001E-2</v>
      </c>
      <c r="CH86" s="239">
        <f>'Framework Data'!CH$62</f>
        <v>3.2000000000000001E-2</v>
      </c>
      <c r="CI86" s="239">
        <f>'Framework Data'!CI$62</f>
        <v>3.2000000000000001E-2</v>
      </c>
      <c r="CJ86" s="239">
        <f>'Framework Data'!CJ$62</f>
        <v>3.2000000000000001E-2</v>
      </c>
      <c r="CK86" s="239">
        <f>'Framework Data'!CK$62</f>
        <v>3.2000000000000001E-2</v>
      </c>
      <c r="CL86" s="239">
        <f>'Framework Data'!CL$62</f>
        <v>3.2000000000000001E-2</v>
      </c>
      <c r="CM86" s="239">
        <f>'Framework Data'!CM$62</f>
        <v>3.2000000000000001E-2</v>
      </c>
      <c r="CN86" s="239">
        <f>'Framework Data'!CN$62</f>
        <v>3.2000000000000001E-2</v>
      </c>
      <c r="CO86" s="239">
        <f>'Framework Data'!CO$62</f>
        <v>3.2000000000000001E-2</v>
      </c>
      <c r="CP86" s="239">
        <f>'Framework Data'!CP$62</f>
        <v>3.2000000000000001E-2</v>
      </c>
      <c r="CQ86" s="239">
        <f>'Framework Data'!CQ$62</f>
        <v>3.2000000000000001E-2</v>
      </c>
      <c r="CR86" s="239">
        <f>'Framework Data'!CR$62</f>
        <v>3.2000000000000001E-2</v>
      </c>
      <c r="CS86" s="239">
        <f>'Framework Data'!CS$62</f>
        <v>3.2000000000000001E-2</v>
      </c>
      <c r="CT86" s="239">
        <f>'Framework Data'!CT$62</f>
        <v>3.2000000000000001E-2</v>
      </c>
      <c r="CU86" s="239">
        <f>'Framework Data'!CU$62</f>
        <v>3.2000000000000001E-2</v>
      </c>
      <c r="CV86" s="239">
        <f>'Framework Data'!CV$62</f>
        <v>3.2000000000000001E-2</v>
      </c>
      <c r="CW86" s="239">
        <f>'Framework Data'!CW$62</f>
        <v>3.2000000000000001E-2</v>
      </c>
      <c r="CX86" s="239">
        <f>'Framework Data'!CX$62</f>
        <v>3.2000000000000001E-2</v>
      </c>
      <c r="CY86" s="239">
        <f>'Framework Data'!CY$62</f>
        <v>3.2000000000000001E-2</v>
      </c>
      <c r="CZ86" s="239">
        <f>'Framework Data'!CZ$62</f>
        <v>3.2000000000000001E-2</v>
      </c>
      <c r="DA86" s="239">
        <f>'Framework Data'!DA$62</f>
        <v>3.2000000000000001E-2</v>
      </c>
      <c r="DB86" s="239">
        <f>'Framework Data'!DB$62</f>
        <v>3.2000000000000001E-2</v>
      </c>
      <c r="DC86" s="239">
        <f>'Framework Data'!DC$62</f>
        <v>3.2000000000000001E-2</v>
      </c>
      <c r="DD86" s="239">
        <f>'Framework Data'!DD$62</f>
        <v>3.2000000000000001E-2</v>
      </c>
      <c r="DE86" s="239">
        <f>'Framework Data'!DE$62</f>
        <v>3.2000000000000001E-2</v>
      </c>
      <c r="DF86" s="239">
        <f>'Framework Data'!DF$62</f>
        <v>3.2000000000000001E-2</v>
      </c>
      <c r="DG86" s="239">
        <f>'Framework Data'!DG$62</f>
        <v>3.2000000000000001E-2</v>
      </c>
      <c r="DH86" s="239">
        <f>'Framework Data'!DH$62</f>
        <v>3.2000000000000001E-2</v>
      </c>
      <c r="DI86" s="239">
        <f>'Framework Data'!DI$62</f>
        <v>3.2000000000000001E-2</v>
      </c>
      <c r="DJ86" s="239">
        <f>'Framework Data'!DJ$62</f>
        <v>3.2000000000000001E-2</v>
      </c>
    </row>
    <row r="87" spans="2:114" x14ac:dyDescent="0.2">
      <c r="B87" s="65" t="s">
        <v>175</v>
      </c>
      <c r="C87" s="65" t="s">
        <v>96</v>
      </c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239"/>
      <c r="AH87" s="239"/>
      <c r="AI87" s="239"/>
      <c r="AJ87" s="239"/>
      <c r="AK87" s="239"/>
      <c r="AL87" s="239"/>
      <c r="AM87" s="239"/>
      <c r="AN87" s="239"/>
      <c r="AO87" s="239"/>
      <c r="AP87" s="239"/>
      <c r="AQ87" s="239"/>
      <c r="AR87" s="239"/>
      <c r="AS87" s="239"/>
      <c r="AT87" s="239"/>
      <c r="AU87" s="239"/>
      <c r="AV87" s="239"/>
      <c r="AW87" s="239"/>
      <c r="AX87" s="239"/>
      <c r="AY87" s="239"/>
      <c r="AZ87" s="239"/>
      <c r="BA87" s="239"/>
      <c r="BB87" s="239"/>
      <c r="BC87" s="239"/>
      <c r="BD87" s="239"/>
      <c r="BE87" s="239"/>
      <c r="BF87" s="239"/>
      <c r="BG87" s="239"/>
      <c r="BH87" s="239"/>
      <c r="BI87" s="239"/>
      <c r="BJ87" s="239"/>
      <c r="BK87" s="239"/>
      <c r="BL87" s="239"/>
      <c r="BM87" s="239"/>
      <c r="BN87" s="239"/>
      <c r="BO87" s="239"/>
      <c r="BP87" s="239"/>
      <c r="BQ87" s="239"/>
      <c r="BR87" s="239"/>
      <c r="BS87" s="239"/>
      <c r="BT87" s="239"/>
      <c r="BU87" s="239"/>
      <c r="BV87" s="239"/>
      <c r="BW87" s="239"/>
      <c r="BX87" s="239"/>
      <c r="BY87" s="239"/>
      <c r="BZ87" s="239"/>
      <c r="CA87" s="239"/>
      <c r="CB87" s="239"/>
      <c r="CC87" s="239"/>
      <c r="CD87" s="239"/>
      <c r="CE87" s="239"/>
      <c r="CF87" s="239"/>
      <c r="CG87" s="239"/>
      <c r="CH87" s="239"/>
      <c r="CI87" s="239"/>
      <c r="CJ87" s="239"/>
      <c r="CK87" s="239"/>
      <c r="CL87" s="239"/>
      <c r="CM87" s="239"/>
      <c r="CN87" s="239"/>
      <c r="CO87" s="239"/>
      <c r="CP87" s="239"/>
      <c r="CQ87" s="239"/>
      <c r="CR87" s="239"/>
      <c r="CS87" s="239"/>
      <c r="CT87" s="239"/>
      <c r="CU87" s="239"/>
      <c r="CV87" s="239"/>
      <c r="CW87" s="239"/>
      <c r="CX87" s="239"/>
      <c r="CY87" s="239"/>
      <c r="CZ87" s="239"/>
      <c r="DA87" s="239"/>
      <c r="DB87" s="239"/>
      <c r="DC87" s="239"/>
      <c r="DD87" s="239"/>
      <c r="DE87" s="239"/>
      <c r="DF87" s="239"/>
      <c r="DG87" s="239"/>
      <c r="DH87" s="239"/>
      <c r="DI87" s="239"/>
      <c r="DJ87" s="239"/>
    </row>
    <row r="88" spans="2:114" x14ac:dyDescent="0.2"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</row>
    <row r="89" spans="2:114" x14ac:dyDescent="0.2">
      <c r="B89" s="64" t="s">
        <v>99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</row>
    <row r="90" spans="2:114" x14ac:dyDescent="0.2">
      <c r="B90" s="236" t="str">
        <f t="shared" ref="B90:B96" si="112">B3</f>
        <v>Drilling Fluids</v>
      </c>
      <c r="C90" s="65" t="s">
        <v>96</v>
      </c>
      <c r="D90" s="70">
        <f t="shared" ref="D90:AE96" si="113">E90</f>
        <v>0.64</v>
      </c>
      <c r="E90" s="70">
        <f t="shared" si="113"/>
        <v>0.64</v>
      </c>
      <c r="F90" s="70">
        <f t="shared" si="113"/>
        <v>0.64</v>
      </c>
      <c r="G90" s="70">
        <f t="shared" si="113"/>
        <v>0.64</v>
      </c>
      <c r="H90" s="70">
        <f t="shared" si="113"/>
        <v>0.64</v>
      </c>
      <c r="I90" s="70">
        <f t="shared" si="113"/>
        <v>0.64</v>
      </c>
      <c r="J90" s="70">
        <f t="shared" si="113"/>
        <v>0.64</v>
      </c>
      <c r="K90" s="70">
        <f t="shared" si="113"/>
        <v>0.64</v>
      </c>
      <c r="L90" s="70">
        <f t="shared" si="113"/>
        <v>0.64</v>
      </c>
      <c r="M90" s="70">
        <f t="shared" si="113"/>
        <v>0.64</v>
      </c>
      <c r="N90" s="70">
        <f t="shared" si="113"/>
        <v>0.64</v>
      </c>
      <c r="O90" s="70">
        <f t="shared" si="113"/>
        <v>0.64</v>
      </c>
      <c r="P90" s="70">
        <f t="shared" si="113"/>
        <v>0.64</v>
      </c>
      <c r="Q90" s="70">
        <f t="shared" si="113"/>
        <v>0.64</v>
      </c>
      <c r="R90" s="70">
        <f t="shared" si="113"/>
        <v>0.64</v>
      </c>
      <c r="S90" s="70">
        <f t="shared" si="113"/>
        <v>0.64</v>
      </c>
      <c r="T90" s="70">
        <f t="shared" si="113"/>
        <v>0.64</v>
      </c>
      <c r="U90" s="70">
        <f t="shared" si="113"/>
        <v>0.64</v>
      </c>
      <c r="V90" s="70">
        <f t="shared" si="113"/>
        <v>0.64</v>
      </c>
      <c r="W90" s="70">
        <f t="shared" si="113"/>
        <v>0.64</v>
      </c>
      <c r="X90" s="70">
        <f t="shared" si="113"/>
        <v>0.64</v>
      </c>
      <c r="Y90" s="70">
        <f t="shared" si="113"/>
        <v>0.64</v>
      </c>
      <c r="Z90" s="70">
        <f t="shared" si="113"/>
        <v>0.64</v>
      </c>
      <c r="AA90" s="70">
        <f t="shared" si="113"/>
        <v>0.64</v>
      </c>
      <c r="AB90" s="70">
        <f t="shared" si="113"/>
        <v>0.64</v>
      </c>
      <c r="AC90" s="70">
        <f t="shared" si="113"/>
        <v>0.64</v>
      </c>
      <c r="AD90" s="70">
        <f t="shared" si="113"/>
        <v>0.64</v>
      </c>
      <c r="AE90" s="70">
        <f t="shared" si="113"/>
        <v>0.64</v>
      </c>
      <c r="AF90" s="70">
        <f>AG90</f>
        <v>0.64</v>
      </c>
      <c r="AG90" s="240">
        <f>'Data Non-Energy-Sector'!E110</f>
        <v>0.64</v>
      </c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</row>
    <row r="91" spans="2:114" x14ac:dyDescent="0.2">
      <c r="B91" s="236" t="str">
        <f t="shared" si="112"/>
        <v>Magnets</v>
      </c>
      <c r="C91" s="65" t="s">
        <v>96</v>
      </c>
      <c r="D91" s="70">
        <f t="shared" si="113"/>
        <v>0.12</v>
      </c>
      <c r="E91" s="70">
        <f t="shared" si="113"/>
        <v>0.12</v>
      </c>
      <c r="F91" s="70">
        <f t="shared" si="113"/>
        <v>0.12</v>
      </c>
      <c r="G91" s="70">
        <f t="shared" si="113"/>
        <v>0.12</v>
      </c>
      <c r="H91" s="70">
        <f t="shared" si="113"/>
        <v>0.12</v>
      </c>
      <c r="I91" s="70">
        <f t="shared" si="113"/>
        <v>0.12</v>
      </c>
      <c r="J91" s="70">
        <f t="shared" si="113"/>
        <v>0.12</v>
      </c>
      <c r="K91" s="70">
        <f t="shared" si="113"/>
        <v>0.12</v>
      </c>
      <c r="L91" s="70">
        <f t="shared" si="113"/>
        <v>0.12</v>
      </c>
      <c r="M91" s="70">
        <f t="shared" si="113"/>
        <v>0.12</v>
      </c>
      <c r="N91" s="70">
        <f t="shared" si="113"/>
        <v>0.12</v>
      </c>
      <c r="O91" s="70">
        <f t="shared" si="113"/>
        <v>0.12</v>
      </c>
      <c r="P91" s="70">
        <f t="shared" si="113"/>
        <v>0.12</v>
      </c>
      <c r="Q91" s="70">
        <f t="shared" si="113"/>
        <v>0.12</v>
      </c>
      <c r="R91" s="70">
        <f t="shared" si="113"/>
        <v>0.12</v>
      </c>
      <c r="S91" s="70">
        <f t="shared" si="113"/>
        <v>0.12</v>
      </c>
      <c r="T91" s="70">
        <f t="shared" si="113"/>
        <v>0.12</v>
      </c>
      <c r="U91" s="70">
        <f t="shared" si="113"/>
        <v>0.12</v>
      </c>
      <c r="V91" s="70">
        <f t="shared" si="113"/>
        <v>0.12</v>
      </c>
      <c r="W91" s="70">
        <f t="shared" si="113"/>
        <v>0.12</v>
      </c>
      <c r="X91" s="70">
        <f t="shared" si="113"/>
        <v>0.12</v>
      </c>
      <c r="Y91" s="70">
        <f t="shared" si="113"/>
        <v>0.12</v>
      </c>
      <c r="Z91" s="70">
        <f t="shared" si="113"/>
        <v>0.12</v>
      </c>
      <c r="AA91" s="70">
        <f t="shared" si="113"/>
        <v>0.12</v>
      </c>
      <c r="AB91" s="70">
        <f t="shared" si="113"/>
        <v>0.12</v>
      </c>
      <c r="AC91" s="70">
        <f t="shared" si="113"/>
        <v>0.12</v>
      </c>
      <c r="AD91" s="70">
        <f t="shared" si="113"/>
        <v>0.12</v>
      </c>
      <c r="AE91" s="70">
        <f t="shared" si="113"/>
        <v>0.12</v>
      </c>
      <c r="AF91" s="70">
        <f t="shared" ref="AF91:AF96" si="114">AG91</f>
        <v>0.12</v>
      </c>
      <c r="AG91" s="240">
        <f>'Data Non-Energy-Sector'!E111</f>
        <v>0.12</v>
      </c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3"/>
      <c r="CJ91" s="73"/>
      <c r="CK91" s="73"/>
      <c r="CL91" s="73"/>
      <c r="CM91" s="73"/>
      <c r="CN91" s="73"/>
      <c r="CO91" s="73"/>
      <c r="CP91" s="73"/>
      <c r="CQ91" s="73"/>
      <c r="CR91" s="73"/>
      <c r="CS91" s="73"/>
      <c r="CT91" s="73"/>
      <c r="CU91" s="73"/>
      <c r="CV91" s="73"/>
      <c r="CW91" s="73"/>
      <c r="CX91" s="73"/>
      <c r="CY91" s="73"/>
      <c r="CZ91" s="73"/>
      <c r="DA91" s="73"/>
      <c r="DB91" s="73"/>
      <c r="DC91" s="73"/>
      <c r="DD91" s="73"/>
      <c r="DE91" s="73"/>
      <c r="DF91" s="73"/>
      <c r="DG91" s="73"/>
      <c r="DH91" s="73"/>
      <c r="DI91" s="73"/>
      <c r="DJ91" s="73"/>
    </row>
    <row r="92" spans="2:114" x14ac:dyDescent="0.2">
      <c r="B92" s="236" t="str">
        <f t="shared" si="112"/>
        <v>Pyrotechnics and Signals</v>
      </c>
      <c r="C92" s="65" t="s">
        <v>96</v>
      </c>
      <c r="D92" s="70">
        <f t="shared" si="113"/>
        <v>0.12</v>
      </c>
      <c r="E92" s="70">
        <f t="shared" si="113"/>
        <v>0.12</v>
      </c>
      <c r="F92" s="70">
        <f t="shared" si="113"/>
        <v>0.12</v>
      </c>
      <c r="G92" s="70">
        <f t="shared" si="113"/>
        <v>0.12</v>
      </c>
      <c r="H92" s="70">
        <f t="shared" si="113"/>
        <v>0.12</v>
      </c>
      <c r="I92" s="70">
        <f t="shared" si="113"/>
        <v>0.12</v>
      </c>
      <c r="J92" s="70">
        <f t="shared" si="113"/>
        <v>0.12</v>
      </c>
      <c r="K92" s="70">
        <f t="shared" si="113"/>
        <v>0.12</v>
      </c>
      <c r="L92" s="70">
        <f t="shared" si="113"/>
        <v>0.12</v>
      </c>
      <c r="M92" s="70">
        <f t="shared" si="113"/>
        <v>0.12</v>
      </c>
      <c r="N92" s="70">
        <f t="shared" si="113"/>
        <v>0.12</v>
      </c>
      <c r="O92" s="70">
        <f t="shared" si="113"/>
        <v>0.12</v>
      </c>
      <c r="P92" s="70">
        <f t="shared" si="113"/>
        <v>0.12</v>
      </c>
      <c r="Q92" s="70">
        <f t="shared" si="113"/>
        <v>0.12</v>
      </c>
      <c r="R92" s="70">
        <f t="shared" si="113"/>
        <v>0.12</v>
      </c>
      <c r="S92" s="70">
        <f t="shared" si="113"/>
        <v>0.12</v>
      </c>
      <c r="T92" s="70">
        <f t="shared" si="113"/>
        <v>0.12</v>
      </c>
      <c r="U92" s="70">
        <f t="shared" si="113"/>
        <v>0.12</v>
      </c>
      <c r="V92" s="70">
        <f t="shared" si="113"/>
        <v>0.12</v>
      </c>
      <c r="W92" s="70">
        <f t="shared" si="113"/>
        <v>0.12</v>
      </c>
      <c r="X92" s="70">
        <f t="shared" si="113"/>
        <v>0.12</v>
      </c>
      <c r="Y92" s="70">
        <f t="shared" si="113"/>
        <v>0.12</v>
      </c>
      <c r="Z92" s="70">
        <f t="shared" si="113"/>
        <v>0.12</v>
      </c>
      <c r="AA92" s="70">
        <f t="shared" si="113"/>
        <v>0.12</v>
      </c>
      <c r="AB92" s="70">
        <f t="shared" si="113"/>
        <v>0.12</v>
      </c>
      <c r="AC92" s="70">
        <f t="shared" si="113"/>
        <v>0.12</v>
      </c>
      <c r="AD92" s="70">
        <f t="shared" si="113"/>
        <v>0.12</v>
      </c>
      <c r="AE92" s="70">
        <f t="shared" si="113"/>
        <v>0.12</v>
      </c>
      <c r="AF92" s="70">
        <f t="shared" si="114"/>
        <v>0.12</v>
      </c>
      <c r="AG92" s="240">
        <f>'Data Non-Energy-Sector'!E112</f>
        <v>0.12</v>
      </c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</row>
    <row r="93" spans="2:114" x14ac:dyDescent="0.2">
      <c r="B93" s="236" t="str">
        <f t="shared" si="112"/>
        <v>Zinc Production</v>
      </c>
      <c r="C93" s="65" t="s">
        <v>96</v>
      </c>
      <c r="D93" s="70">
        <f t="shared" si="113"/>
        <v>0.03</v>
      </c>
      <c r="E93" s="70">
        <f t="shared" si="113"/>
        <v>0.03</v>
      </c>
      <c r="F93" s="70">
        <f t="shared" si="113"/>
        <v>0.03</v>
      </c>
      <c r="G93" s="70">
        <f t="shared" si="113"/>
        <v>0.03</v>
      </c>
      <c r="H93" s="70">
        <f t="shared" si="113"/>
        <v>0.03</v>
      </c>
      <c r="I93" s="70">
        <f t="shared" si="113"/>
        <v>0.03</v>
      </c>
      <c r="J93" s="70">
        <f t="shared" si="113"/>
        <v>0.03</v>
      </c>
      <c r="K93" s="70">
        <f t="shared" si="113"/>
        <v>0.03</v>
      </c>
      <c r="L93" s="70">
        <f t="shared" si="113"/>
        <v>0.03</v>
      </c>
      <c r="M93" s="70">
        <f t="shared" si="113"/>
        <v>0.03</v>
      </c>
      <c r="N93" s="70">
        <f t="shared" si="113"/>
        <v>0.03</v>
      </c>
      <c r="O93" s="70">
        <f t="shared" si="113"/>
        <v>0.03</v>
      </c>
      <c r="P93" s="70">
        <f t="shared" si="113"/>
        <v>0.03</v>
      </c>
      <c r="Q93" s="70">
        <f t="shared" si="113"/>
        <v>0.03</v>
      </c>
      <c r="R93" s="70">
        <f t="shared" si="113"/>
        <v>0.03</v>
      </c>
      <c r="S93" s="70">
        <f t="shared" si="113"/>
        <v>0.03</v>
      </c>
      <c r="T93" s="70">
        <f t="shared" si="113"/>
        <v>0.03</v>
      </c>
      <c r="U93" s="70">
        <f t="shared" si="113"/>
        <v>0.03</v>
      </c>
      <c r="V93" s="70">
        <f t="shared" si="113"/>
        <v>0.03</v>
      </c>
      <c r="W93" s="70">
        <f t="shared" si="113"/>
        <v>0.03</v>
      </c>
      <c r="X93" s="70">
        <f t="shared" si="113"/>
        <v>0.03</v>
      </c>
      <c r="Y93" s="70">
        <f t="shared" si="113"/>
        <v>0.03</v>
      </c>
      <c r="Z93" s="70">
        <f t="shared" si="113"/>
        <v>0.03</v>
      </c>
      <c r="AA93" s="70">
        <f t="shared" si="113"/>
        <v>0.03</v>
      </c>
      <c r="AB93" s="70">
        <f t="shared" si="113"/>
        <v>0.03</v>
      </c>
      <c r="AC93" s="70">
        <f t="shared" si="113"/>
        <v>0.03</v>
      </c>
      <c r="AD93" s="70">
        <f t="shared" si="113"/>
        <v>0.03</v>
      </c>
      <c r="AE93" s="70">
        <f t="shared" si="113"/>
        <v>0.03</v>
      </c>
      <c r="AF93" s="70">
        <f t="shared" si="114"/>
        <v>0.03</v>
      </c>
      <c r="AG93" s="240">
        <f>'Data Non-Energy-Sector'!E113</f>
        <v>0.03</v>
      </c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</row>
    <row r="94" spans="2:114" x14ac:dyDescent="0.2">
      <c r="B94" s="236" t="str">
        <f t="shared" si="112"/>
        <v>Master Alloys</v>
      </c>
      <c r="C94" s="65" t="s">
        <v>96</v>
      </c>
      <c r="D94" s="70">
        <f t="shared" si="113"/>
        <v>0.03</v>
      </c>
      <c r="E94" s="70">
        <f t="shared" si="113"/>
        <v>0.03</v>
      </c>
      <c r="F94" s="70">
        <f t="shared" si="113"/>
        <v>0.03</v>
      </c>
      <c r="G94" s="70">
        <f t="shared" si="113"/>
        <v>0.03</v>
      </c>
      <c r="H94" s="70">
        <f t="shared" si="113"/>
        <v>0.03</v>
      </c>
      <c r="I94" s="70">
        <f t="shared" si="113"/>
        <v>0.03</v>
      </c>
      <c r="J94" s="70">
        <f t="shared" si="113"/>
        <v>0.03</v>
      </c>
      <c r="K94" s="70">
        <f t="shared" si="113"/>
        <v>0.03</v>
      </c>
      <c r="L94" s="70">
        <f t="shared" si="113"/>
        <v>0.03</v>
      </c>
      <c r="M94" s="70">
        <f t="shared" si="113"/>
        <v>0.03</v>
      </c>
      <c r="N94" s="70">
        <f t="shared" si="113"/>
        <v>0.03</v>
      </c>
      <c r="O94" s="70">
        <f t="shared" si="113"/>
        <v>0.03</v>
      </c>
      <c r="P94" s="70">
        <f t="shared" si="113"/>
        <v>0.03</v>
      </c>
      <c r="Q94" s="70">
        <f t="shared" si="113"/>
        <v>0.03</v>
      </c>
      <c r="R94" s="70">
        <f t="shared" si="113"/>
        <v>0.03</v>
      </c>
      <c r="S94" s="70">
        <f t="shared" si="113"/>
        <v>0.03</v>
      </c>
      <c r="T94" s="70">
        <f t="shared" si="113"/>
        <v>0.03</v>
      </c>
      <c r="U94" s="70">
        <f t="shared" si="113"/>
        <v>0.03</v>
      </c>
      <c r="V94" s="70">
        <f t="shared" si="113"/>
        <v>0.03</v>
      </c>
      <c r="W94" s="70">
        <f t="shared" si="113"/>
        <v>0.03</v>
      </c>
      <c r="X94" s="70">
        <f t="shared" si="113"/>
        <v>0.03</v>
      </c>
      <c r="Y94" s="70">
        <f t="shared" si="113"/>
        <v>0.03</v>
      </c>
      <c r="Z94" s="70">
        <f t="shared" si="113"/>
        <v>0.03</v>
      </c>
      <c r="AA94" s="70">
        <f t="shared" si="113"/>
        <v>0.03</v>
      </c>
      <c r="AB94" s="70">
        <f t="shared" si="113"/>
        <v>0.03</v>
      </c>
      <c r="AC94" s="70">
        <f t="shared" si="113"/>
        <v>0.03</v>
      </c>
      <c r="AD94" s="70">
        <f t="shared" si="113"/>
        <v>0.03</v>
      </c>
      <c r="AE94" s="70">
        <f t="shared" si="113"/>
        <v>0.03</v>
      </c>
      <c r="AF94" s="70">
        <f t="shared" si="114"/>
        <v>0.03</v>
      </c>
      <c r="AG94" s="240">
        <f>'Data Non-Energy-Sector'!E114</f>
        <v>0.03</v>
      </c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</row>
    <row r="95" spans="2:114" x14ac:dyDescent="0.2">
      <c r="B95" s="236" t="str">
        <f t="shared" si="112"/>
        <v>Pigments</v>
      </c>
      <c r="C95" s="65" t="s">
        <v>96</v>
      </c>
      <c r="D95" s="70">
        <f t="shared" si="113"/>
        <v>0.03</v>
      </c>
      <c r="E95" s="70">
        <f t="shared" si="113"/>
        <v>0.03</v>
      </c>
      <c r="F95" s="70">
        <f t="shared" si="113"/>
        <v>0.03</v>
      </c>
      <c r="G95" s="70">
        <f t="shared" si="113"/>
        <v>0.03</v>
      </c>
      <c r="H95" s="70">
        <f t="shared" si="113"/>
        <v>0.03</v>
      </c>
      <c r="I95" s="70">
        <f t="shared" si="113"/>
        <v>0.03</v>
      </c>
      <c r="J95" s="70">
        <f t="shared" si="113"/>
        <v>0.03</v>
      </c>
      <c r="K95" s="70">
        <f t="shared" si="113"/>
        <v>0.03</v>
      </c>
      <c r="L95" s="70">
        <f t="shared" si="113"/>
        <v>0.03</v>
      </c>
      <c r="M95" s="70">
        <f t="shared" si="113"/>
        <v>0.03</v>
      </c>
      <c r="N95" s="70">
        <f t="shared" si="113"/>
        <v>0.03</v>
      </c>
      <c r="O95" s="70">
        <f t="shared" si="113"/>
        <v>0.03</v>
      </c>
      <c r="P95" s="70">
        <f t="shared" si="113"/>
        <v>0.03</v>
      </c>
      <c r="Q95" s="70">
        <f t="shared" si="113"/>
        <v>0.03</v>
      </c>
      <c r="R95" s="70">
        <f t="shared" si="113"/>
        <v>0.03</v>
      </c>
      <c r="S95" s="70">
        <f t="shared" si="113"/>
        <v>0.03</v>
      </c>
      <c r="T95" s="70">
        <f t="shared" si="113"/>
        <v>0.03</v>
      </c>
      <c r="U95" s="70">
        <f t="shared" si="113"/>
        <v>0.03</v>
      </c>
      <c r="V95" s="70">
        <f t="shared" si="113"/>
        <v>0.03</v>
      </c>
      <c r="W95" s="70">
        <f t="shared" si="113"/>
        <v>0.03</v>
      </c>
      <c r="X95" s="70">
        <f t="shared" si="113"/>
        <v>0.03</v>
      </c>
      <c r="Y95" s="70">
        <f t="shared" si="113"/>
        <v>0.03</v>
      </c>
      <c r="Z95" s="70">
        <f t="shared" si="113"/>
        <v>0.03</v>
      </c>
      <c r="AA95" s="70">
        <f t="shared" si="113"/>
        <v>0.03</v>
      </c>
      <c r="AB95" s="70">
        <f t="shared" si="113"/>
        <v>0.03</v>
      </c>
      <c r="AC95" s="70">
        <f t="shared" si="113"/>
        <v>0.03</v>
      </c>
      <c r="AD95" s="70">
        <f t="shared" si="113"/>
        <v>0.03</v>
      </c>
      <c r="AE95" s="70">
        <f t="shared" si="113"/>
        <v>0.03</v>
      </c>
      <c r="AF95" s="70">
        <f t="shared" si="114"/>
        <v>0.03</v>
      </c>
      <c r="AG95" s="240">
        <f>'Data Non-Energy-Sector'!E115</f>
        <v>0.03</v>
      </c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</row>
    <row r="96" spans="2:114" x14ac:dyDescent="0.2">
      <c r="B96" s="236" t="str">
        <f t="shared" si="112"/>
        <v>others</v>
      </c>
      <c r="C96" s="65" t="s">
        <v>96</v>
      </c>
      <c r="D96" s="70">
        <f t="shared" si="113"/>
        <v>0.03</v>
      </c>
      <c r="E96" s="70">
        <f t="shared" si="113"/>
        <v>0.03</v>
      </c>
      <c r="F96" s="70">
        <f t="shared" si="113"/>
        <v>0.03</v>
      </c>
      <c r="G96" s="70">
        <f t="shared" si="113"/>
        <v>0.03</v>
      </c>
      <c r="H96" s="70">
        <f t="shared" si="113"/>
        <v>0.03</v>
      </c>
      <c r="I96" s="70">
        <f t="shared" si="113"/>
        <v>0.03</v>
      </c>
      <c r="J96" s="70">
        <f t="shared" si="113"/>
        <v>0.03</v>
      </c>
      <c r="K96" s="70">
        <f t="shared" si="113"/>
        <v>0.03</v>
      </c>
      <c r="L96" s="70">
        <f t="shared" si="113"/>
        <v>0.03</v>
      </c>
      <c r="M96" s="70">
        <f t="shared" si="113"/>
        <v>0.03</v>
      </c>
      <c r="N96" s="70">
        <f t="shared" si="113"/>
        <v>0.03</v>
      </c>
      <c r="O96" s="70">
        <f t="shared" si="113"/>
        <v>0.03</v>
      </c>
      <c r="P96" s="70">
        <f t="shared" si="113"/>
        <v>0.03</v>
      </c>
      <c r="Q96" s="70">
        <f t="shared" si="113"/>
        <v>0.03</v>
      </c>
      <c r="R96" s="70">
        <f t="shared" si="113"/>
        <v>0.03</v>
      </c>
      <c r="S96" s="70">
        <f t="shared" si="113"/>
        <v>0.03</v>
      </c>
      <c r="T96" s="70">
        <f t="shared" si="113"/>
        <v>0.03</v>
      </c>
      <c r="U96" s="70">
        <f t="shared" si="113"/>
        <v>0.03</v>
      </c>
      <c r="V96" s="70">
        <f t="shared" si="113"/>
        <v>0.03</v>
      </c>
      <c r="W96" s="70">
        <f t="shared" si="113"/>
        <v>0.03</v>
      </c>
      <c r="X96" s="70">
        <f t="shared" si="113"/>
        <v>0.03</v>
      </c>
      <c r="Y96" s="70">
        <f t="shared" si="113"/>
        <v>0.03</v>
      </c>
      <c r="Z96" s="70">
        <f t="shared" si="113"/>
        <v>0.03</v>
      </c>
      <c r="AA96" s="70">
        <f t="shared" si="113"/>
        <v>0.03</v>
      </c>
      <c r="AB96" s="70">
        <f t="shared" si="113"/>
        <v>0.03</v>
      </c>
      <c r="AC96" s="70">
        <f t="shared" si="113"/>
        <v>0.03</v>
      </c>
      <c r="AD96" s="70">
        <f t="shared" si="113"/>
        <v>0.03</v>
      </c>
      <c r="AE96" s="70">
        <f t="shared" si="113"/>
        <v>0.03</v>
      </c>
      <c r="AF96" s="70">
        <f t="shared" si="114"/>
        <v>0.03</v>
      </c>
      <c r="AG96" s="240">
        <f>'Data Non-Energy-Sector'!E116</f>
        <v>0.03</v>
      </c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</row>
    <row r="97" spans="2:114" x14ac:dyDescent="0.2">
      <c r="B97" s="64" t="s">
        <v>99</v>
      </c>
      <c r="C97" s="65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</row>
    <row r="98" spans="2:114" x14ac:dyDescent="0.2">
      <c r="B98" s="64" t="s">
        <v>57</v>
      </c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</row>
    <row r="99" spans="2:114" x14ac:dyDescent="0.2">
      <c r="B99" s="236" t="str">
        <f>B90</f>
        <v>Drilling Fluids</v>
      </c>
      <c r="C99" s="65" t="s">
        <v>2</v>
      </c>
      <c r="D99" s="74">
        <f t="shared" ref="D99:AF99" si="115">D$82*D90</f>
        <v>106689.49936352629</v>
      </c>
      <c r="E99" s="74">
        <f t="shared" si="115"/>
        <v>109867.05652310944</v>
      </c>
      <c r="F99" s="74">
        <f t="shared" si="115"/>
        <v>111524.35847953307</v>
      </c>
      <c r="G99" s="74">
        <f t="shared" si="115"/>
        <v>113506.07787791539</v>
      </c>
      <c r="H99" s="74">
        <f t="shared" si="115"/>
        <v>115199.99999996429</v>
      </c>
      <c r="I99" s="74">
        <f t="shared" si="115"/>
        <v>108799.99999996429</v>
      </c>
      <c r="J99" s="74">
        <f t="shared" si="115"/>
        <v>211199.99999996429</v>
      </c>
      <c r="K99" s="74">
        <f t="shared" si="115"/>
        <v>217599.99999996429</v>
      </c>
      <c r="L99" s="74">
        <f t="shared" si="115"/>
        <v>199039.99999996429</v>
      </c>
      <c r="M99" s="74">
        <f t="shared" si="115"/>
        <v>194559.99999996429</v>
      </c>
      <c r="N99" s="74">
        <f t="shared" si="115"/>
        <v>332799.99999996426</v>
      </c>
      <c r="O99" s="74">
        <f t="shared" si="115"/>
        <v>236799.99999996429</v>
      </c>
      <c r="P99" s="74">
        <f t="shared" si="115"/>
        <v>249599.99999996429</v>
      </c>
      <c r="Q99" s="74">
        <f t="shared" si="115"/>
        <v>300799.99999996426</v>
      </c>
      <c r="R99" s="74">
        <f t="shared" si="115"/>
        <v>352639.99999996432</v>
      </c>
      <c r="S99" s="74">
        <f t="shared" si="115"/>
        <v>316159.99999996426</v>
      </c>
      <c r="T99" s="74">
        <f t="shared" si="115"/>
        <v>374399.99999990925</v>
      </c>
      <c r="U99" s="74">
        <f t="shared" si="115"/>
        <v>327039.9999998979</v>
      </c>
      <c r="V99" s="74">
        <f t="shared" si="115"/>
        <v>317439.99999989668</v>
      </c>
      <c r="W99" s="74">
        <f t="shared" si="115"/>
        <v>257279.99999988539</v>
      </c>
      <c r="X99" s="74">
        <f t="shared" si="115"/>
        <v>259199.99999971388</v>
      </c>
      <c r="Y99" s="74">
        <f t="shared" si="115"/>
        <v>239999.99999983929</v>
      </c>
      <c r="Z99" s="74">
        <f t="shared" si="115"/>
        <v>145919.99999977436</v>
      </c>
      <c r="AA99" s="74">
        <f t="shared" si="115"/>
        <v>213119.99999987663</v>
      </c>
      <c r="AB99" s="74">
        <f t="shared" si="115"/>
        <v>219519.99999988548</v>
      </c>
      <c r="AC99" s="74">
        <f t="shared" ref="AC99" si="116">AC$82*AC90</f>
        <v>226559.99999987829</v>
      </c>
      <c r="AD99" s="74">
        <f t="shared" si="115"/>
        <v>129279.99682633074</v>
      </c>
      <c r="AE99" s="74">
        <f t="shared" si="115"/>
        <v>163199.98746544454</v>
      </c>
      <c r="AF99" s="74">
        <f t="shared" si="115"/>
        <v>140799.97940210791</v>
      </c>
      <c r="AG99" s="74">
        <f>AG$82*AG90</f>
        <v>140799.97868382331</v>
      </c>
      <c r="AH99" s="74">
        <f>AG99*(1+AH$87)</f>
        <v>140799.97868382331</v>
      </c>
      <c r="AI99" s="74">
        <f t="shared" ref="AI99:BL99" si="117">AH99*(1+AI$87)</f>
        <v>140799.97868382331</v>
      </c>
      <c r="AJ99" s="74">
        <f t="shared" si="117"/>
        <v>140799.97868382331</v>
      </c>
      <c r="AK99" s="74">
        <f t="shared" si="117"/>
        <v>140799.97868382331</v>
      </c>
      <c r="AL99" s="74">
        <f t="shared" si="117"/>
        <v>140799.97868382331</v>
      </c>
      <c r="AM99" s="74">
        <f t="shared" si="117"/>
        <v>140799.97868382331</v>
      </c>
      <c r="AN99" s="74">
        <f t="shared" si="117"/>
        <v>140799.97868382331</v>
      </c>
      <c r="AO99" s="74">
        <f t="shared" si="117"/>
        <v>140799.97868382331</v>
      </c>
      <c r="AP99" s="74">
        <f t="shared" si="117"/>
        <v>140799.97868382331</v>
      </c>
      <c r="AQ99" s="74">
        <f t="shared" si="117"/>
        <v>140799.97868382331</v>
      </c>
      <c r="AR99" s="74">
        <f t="shared" si="117"/>
        <v>140799.97868382331</v>
      </c>
      <c r="AS99" s="74">
        <f t="shared" si="117"/>
        <v>140799.97868382331</v>
      </c>
      <c r="AT99" s="74">
        <f t="shared" si="117"/>
        <v>140799.97868382331</v>
      </c>
      <c r="AU99" s="74">
        <f t="shared" si="117"/>
        <v>140799.97868382331</v>
      </c>
      <c r="AV99" s="74">
        <f t="shared" si="117"/>
        <v>140799.97868382331</v>
      </c>
      <c r="AW99" s="74">
        <f t="shared" si="117"/>
        <v>140799.97868382331</v>
      </c>
      <c r="AX99" s="74">
        <f t="shared" si="117"/>
        <v>140799.97868382331</v>
      </c>
      <c r="AY99" s="74">
        <f t="shared" si="117"/>
        <v>140799.97868382331</v>
      </c>
      <c r="AZ99" s="74">
        <f t="shared" si="117"/>
        <v>140799.97868382331</v>
      </c>
      <c r="BA99" s="74">
        <f t="shared" si="117"/>
        <v>140799.97868382331</v>
      </c>
      <c r="BB99" s="74">
        <f t="shared" si="117"/>
        <v>140799.97868382331</v>
      </c>
      <c r="BC99" s="74">
        <f t="shared" si="117"/>
        <v>140799.97868382331</v>
      </c>
      <c r="BD99" s="74">
        <f t="shared" si="117"/>
        <v>140799.97868382331</v>
      </c>
      <c r="BE99" s="74">
        <f t="shared" si="117"/>
        <v>140799.97868382331</v>
      </c>
      <c r="BF99" s="74">
        <f t="shared" si="117"/>
        <v>140799.97868382331</v>
      </c>
      <c r="BG99" s="74">
        <f t="shared" si="117"/>
        <v>140799.97868382331</v>
      </c>
      <c r="BH99" s="74">
        <f t="shared" si="117"/>
        <v>140799.97868382331</v>
      </c>
      <c r="BI99" s="74">
        <f t="shared" si="117"/>
        <v>140799.97868382331</v>
      </c>
      <c r="BJ99" s="74">
        <f t="shared" si="117"/>
        <v>140799.97868382331</v>
      </c>
      <c r="BK99" s="74">
        <f t="shared" si="117"/>
        <v>140799.97868382331</v>
      </c>
      <c r="BL99" s="74">
        <f t="shared" si="117"/>
        <v>140799.97868382331</v>
      </c>
      <c r="BM99" s="74">
        <f t="shared" ref="BM99" si="118">BL99*(1+BM$87)</f>
        <v>140799.97868382331</v>
      </c>
      <c r="BN99" s="74">
        <f t="shared" ref="BN99" si="119">BM99*(1+BN$87)</f>
        <v>140799.97868382331</v>
      </c>
      <c r="BO99" s="74">
        <f t="shared" ref="BO99" si="120">BN99*(1+BO$87)</f>
        <v>140799.97868382331</v>
      </c>
      <c r="BP99" s="74">
        <f t="shared" ref="BP99" si="121">BO99*(1+BP$87)</f>
        <v>140799.97868382331</v>
      </c>
      <c r="BQ99" s="74">
        <f t="shared" ref="BQ99" si="122">BP99*(1+BQ$87)</f>
        <v>140799.97868382331</v>
      </c>
      <c r="BR99" s="74">
        <f t="shared" ref="BR99" si="123">BQ99*(1+BR$87)</f>
        <v>140799.97868382331</v>
      </c>
      <c r="BS99" s="74">
        <f t="shared" ref="BS99" si="124">BR99*(1+BS$87)</f>
        <v>140799.97868382331</v>
      </c>
      <c r="BT99" s="74">
        <f t="shared" ref="BT99" si="125">BS99*(1+BT$87)</f>
        <v>140799.97868382331</v>
      </c>
      <c r="BU99" s="74">
        <f t="shared" ref="BU99" si="126">BT99*(1+BU$87)</f>
        <v>140799.97868382331</v>
      </c>
      <c r="BV99" s="74">
        <f t="shared" ref="BV99" si="127">BU99*(1+BV$87)</f>
        <v>140799.97868382331</v>
      </c>
      <c r="BW99" s="74">
        <f t="shared" ref="BW99" si="128">BV99*(1+BW$87)</f>
        <v>140799.97868382331</v>
      </c>
      <c r="BX99" s="74">
        <f t="shared" ref="BX99" si="129">BW99*(1+BX$87)</f>
        <v>140799.97868382331</v>
      </c>
      <c r="BY99" s="74">
        <f t="shared" ref="BY99" si="130">BX99*(1+BY$87)</f>
        <v>140799.97868382331</v>
      </c>
      <c r="BZ99" s="74">
        <f t="shared" ref="BZ99" si="131">BY99*(1+BZ$87)</f>
        <v>140799.97868382331</v>
      </c>
      <c r="CA99" s="74">
        <f t="shared" ref="CA99" si="132">BZ99*(1+CA$87)</f>
        <v>140799.97868382331</v>
      </c>
      <c r="CB99" s="74">
        <f t="shared" ref="CB99" si="133">CA99*(1+CB$87)</f>
        <v>140799.97868382331</v>
      </c>
      <c r="CC99" s="74">
        <f t="shared" ref="CC99" si="134">CB99*(1+CC$87)</f>
        <v>140799.97868382331</v>
      </c>
      <c r="CD99" s="74">
        <f t="shared" ref="CD99" si="135">CC99*(1+CD$87)</f>
        <v>140799.97868382331</v>
      </c>
      <c r="CE99" s="74">
        <f t="shared" ref="CE99" si="136">CD99*(1+CE$87)</f>
        <v>140799.97868382331</v>
      </c>
      <c r="CF99" s="74">
        <f t="shared" ref="CF99" si="137">CE99*(1+CF$87)</f>
        <v>140799.97868382331</v>
      </c>
      <c r="CG99" s="74">
        <f t="shared" ref="CG99" si="138">CF99*(1+CG$87)</f>
        <v>140799.97868382331</v>
      </c>
      <c r="CH99" s="74">
        <f t="shared" ref="CH99" si="139">CG99*(1+CH$87)</f>
        <v>140799.97868382331</v>
      </c>
      <c r="CI99" s="74">
        <f t="shared" ref="CI99" si="140">CH99*(1+CI$87)</f>
        <v>140799.97868382331</v>
      </c>
      <c r="CJ99" s="74">
        <f t="shared" ref="CJ99" si="141">CI99*(1+CJ$87)</f>
        <v>140799.97868382331</v>
      </c>
      <c r="CK99" s="74">
        <f t="shared" ref="CK99" si="142">CJ99*(1+CK$87)</f>
        <v>140799.97868382331</v>
      </c>
      <c r="CL99" s="74">
        <f t="shared" ref="CL99" si="143">CK99*(1+CL$87)</f>
        <v>140799.97868382331</v>
      </c>
      <c r="CM99" s="74">
        <f t="shared" ref="CM99" si="144">CL99*(1+CM$87)</f>
        <v>140799.97868382331</v>
      </c>
      <c r="CN99" s="74">
        <f t="shared" ref="CN99" si="145">CM99*(1+CN$87)</f>
        <v>140799.97868382331</v>
      </c>
      <c r="CO99" s="74">
        <f t="shared" ref="CO99" si="146">CN99*(1+CO$87)</f>
        <v>140799.97868382331</v>
      </c>
      <c r="CP99" s="74">
        <f t="shared" ref="CP99" si="147">CO99*(1+CP$87)</f>
        <v>140799.97868382331</v>
      </c>
      <c r="CQ99" s="74">
        <f t="shared" ref="CQ99" si="148">CP99*(1+CQ$87)</f>
        <v>140799.97868382331</v>
      </c>
      <c r="CR99" s="74">
        <f t="shared" ref="CR99" si="149">CQ99*(1+CR$87)</f>
        <v>140799.97868382331</v>
      </c>
      <c r="CS99" s="74">
        <f t="shared" ref="CS99" si="150">CR99*(1+CS$87)</f>
        <v>140799.97868382331</v>
      </c>
      <c r="CT99" s="74">
        <f t="shared" ref="CT99" si="151">CS99*(1+CT$87)</f>
        <v>140799.97868382331</v>
      </c>
      <c r="CU99" s="74">
        <f t="shared" ref="CU99" si="152">CT99*(1+CU$87)</f>
        <v>140799.97868382331</v>
      </c>
      <c r="CV99" s="74">
        <f t="shared" ref="CV99" si="153">CU99*(1+CV$87)</f>
        <v>140799.97868382331</v>
      </c>
      <c r="CW99" s="74">
        <f t="shared" ref="CW99" si="154">CV99*(1+CW$87)</f>
        <v>140799.97868382331</v>
      </c>
      <c r="CX99" s="74">
        <f t="shared" ref="CX99" si="155">CW99*(1+CX$87)</f>
        <v>140799.97868382331</v>
      </c>
      <c r="CY99" s="74">
        <f t="shared" ref="CY99" si="156">CX99*(1+CY$87)</f>
        <v>140799.97868382331</v>
      </c>
      <c r="CZ99" s="74">
        <f t="shared" ref="CZ99" si="157">CY99*(1+CZ$87)</f>
        <v>140799.97868382331</v>
      </c>
      <c r="DA99" s="74">
        <f t="shared" ref="DA99" si="158">CZ99*(1+DA$87)</f>
        <v>140799.97868382331</v>
      </c>
      <c r="DB99" s="74">
        <f t="shared" ref="DB99" si="159">DA99*(1+DB$87)</f>
        <v>140799.97868382331</v>
      </c>
      <c r="DC99" s="74">
        <f t="shared" ref="DC99" si="160">DB99*(1+DC$87)</f>
        <v>140799.97868382331</v>
      </c>
      <c r="DD99" s="74">
        <f t="shared" ref="DD99" si="161">DC99*(1+DD$87)</f>
        <v>140799.97868382331</v>
      </c>
      <c r="DE99" s="74">
        <f t="shared" ref="DE99" si="162">DD99*(1+DE$87)</f>
        <v>140799.97868382331</v>
      </c>
      <c r="DF99" s="74">
        <f t="shared" ref="DF99" si="163">DE99*(1+DF$87)</f>
        <v>140799.97868382331</v>
      </c>
      <c r="DG99" s="74">
        <f t="shared" ref="DG99" si="164">DF99*(1+DG$87)</f>
        <v>140799.97868382331</v>
      </c>
      <c r="DH99" s="74">
        <f t="shared" ref="DH99" si="165">DG99*(1+DH$87)</f>
        <v>140799.97868382331</v>
      </c>
      <c r="DI99" s="74">
        <f t="shared" ref="DI99" si="166">DH99*(1+DI$87)</f>
        <v>140799.97868382331</v>
      </c>
      <c r="DJ99" s="74">
        <f t="shared" ref="DJ99" si="167">DI99*(1+DJ$87)</f>
        <v>140799.97868382331</v>
      </c>
    </row>
    <row r="100" spans="2:114" x14ac:dyDescent="0.2">
      <c r="B100" s="236" t="str">
        <f t="shared" ref="B100:B105" si="168">B91</f>
        <v>Magnets</v>
      </c>
      <c r="C100" s="65" t="s">
        <v>2</v>
      </c>
      <c r="D100" s="74">
        <f t="shared" ref="D100:AF100" si="169">D$82*D91</f>
        <v>20004.28113066118</v>
      </c>
      <c r="E100" s="74">
        <f t="shared" si="169"/>
        <v>20600.073098083019</v>
      </c>
      <c r="F100" s="74">
        <f t="shared" si="169"/>
        <v>20910.817214912448</v>
      </c>
      <c r="G100" s="74">
        <f t="shared" si="169"/>
        <v>21282.389602109135</v>
      </c>
      <c r="H100" s="74">
        <f t="shared" si="169"/>
        <v>21599.999999993302</v>
      </c>
      <c r="I100" s="74">
        <f t="shared" si="169"/>
        <v>20399.999999993302</v>
      </c>
      <c r="J100" s="74">
        <f t="shared" si="169"/>
        <v>39599.999999993299</v>
      </c>
      <c r="K100" s="74">
        <f t="shared" si="169"/>
        <v>40799.999999993299</v>
      </c>
      <c r="L100" s="74">
        <f t="shared" si="169"/>
        <v>37319.999999993299</v>
      </c>
      <c r="M100" s="74">
        <f t="shared" si="169"/>
        <v>36479.999999993299</v>
      </c>
      <c r="N100" s="74">
        <f t="shared" si="169"/>
        <v>62399.999999993299</v>
      </c>
      <c r="O100" s="74">
        <f t="shared" si="169"/>
        <v>44399.999999993299</v>
      </c>
      <c r="P100" s="74">
        <f t="shared" si="169"/>
        <v>46799.999999993299</v>
      </c>
      <c r="Q100" s="74">
        <f t="shared" si="169"/>
        <v>56399.999999993299</v>
      </c>
      <c r="R100" s="74">
        <f t="shared" si="169"/>
        <v>66119.999999993306</v>
      </c>
      <c r="S100" s="74">
        <f t="shared" si="169"/>
        <v>59279.999999993299</v>
      </c>
      <c r="T100" s="74">
        <f t="shared" si="169"/>
        <v>70199.999999982989</v>
      </c>
      <c r="U100" s="74">
        <f t="shared" si="169"/>
        <v>61319.99999998085</v>
      </c>
      <c r="V100" s="74">
        <f t="shared" si="169"/>
        <v>59519.999999980624</v>
      </c>
      <c r="W100" s="74">
        <f t="shared" si="169"/>
        <v>48239.999999978507</v>
      </c>
      <c r="X100" s="74">
        <f t="shared" si="169"/>
        <v>48599.999999946347</v>
      </c>
      <c r="Y100" s="74">
        <f t="shared" si="169"/>
        <v>44999.999999969863</v>
      </c>
      <c r="Z100" s="74">
        <f t="shared" si="169"/>
        <v>27359.99999995769</v>
      </c>
      <c r="AA100" s="74">
        <f t="shared" si="169"/>
        <v>39959.999999976862</v>
      </c>
      <c r="AB100" s="74">
        <f t="shared" si="169"/>
        <v>41159.999999978529</v>
      </c>
      <c r="AC100" s="74">
        <f t="shared" ref="AC100" si="170">AC$82*AC91</f>
        <v>42479.999999977175</v>
      </c>
      <c r="AD100" s="74">
        <f t="shared" si="169"/>
        <v>24239.999404937014</v>
      </c>
      <c r="AE100" s="74">
        <f t="shared" si="169"/>
        <v>30599.997649770852</v>
      </c>
      <c r="AF100" s="74">
        <f t="shared" si="169"/>
        <v>26399.996137895232</v>
      </c>
      <c r="AG100" s="74">
        <f t="shared" ref="AG100" si="171">AG$82*AG91</f>
        <v>26399.996003216871</v>
      </c>
      <c r="AH100" s="74">
        <f t="shared" ref="AH100:AV105" si="172">AG100*(1+AH$85)</f>
        <v>27244.795875319811</v>
      </c>
      <c r="AI100" s="74">
        <f t="shared" si="172"/>
        <v>28116.629343330045</v>
      </c>
      <c r="AJ100" s="74">
        <f t="shared" si="172"/>
        <v>29016.361482316606</v>
      </c>
      <c r="AK100" s="74">
        <f t="shared" si="172"/>
        <v>29944.885049750737</v>
      </c>
      <c r="AL100" s="74">
        <f t="shared" si="172"/>
        <v>30903.121371342761</v>
      </c>
      <c r="AM100" s="74">
        <f t="shared" si="172"/>
        <v>31892.021255225729</v>
      </c>
      <c r="AN100" s="74">
        <f t="shared" si="172"/>
        <v>32912.565935392951</v>
      </c>
      <c r="AO100" s="74">
        <f t="shared" si="172"/>
        <v>33965.768045325523</v>
      </c>
      <c r="AP100" s="74">
        <f t="shared" si="172"/>
        <v>35052.672622775943</v>
      </c>
      <c r="AQ100" s="74">
        <f t="shared" si="172"/>
        <v>36174.358146704777</v>
      </c>
      <c r="AR100" s="74">
        <f t="shared" si="172"/>
        <v>37331.937607399334</v>
      </c>
      <c r="AS100" s="74">
        <f t="shared" si="172"/>
        <v>38526.559610836113</v>
      </c>
      <c r="AT100" s="74">
        <f t="shared" si="172"/>
        <v>39759.409518382869</v>
      </c>
      <c r="AU100" s="74">
        <f t="shared" si="172"/>
        <v>41031.710622971121</v>
      </c>
      <c r="AV100" s="74">
        <f t="shared" si="172"/>
        <v>42344.725362906196</v>
      </c>
      <c r="AW100" s="74">
        <f t="shared" ref="AW100:BL105" si="173">AV100*(1+AW$85)</f>
        <v>43699.756574519197</v>
      </c>
      <c r="AX100" s="74">
        <f t="shared" si="173"/>
        <v>45098.148784903809</v>
      </c>
      <c r="AY100" s="74">
        <f t="shared" si="173"/>
        <v>46541.289546020729</v>
      </c>
      <c r="AZ100" s="74">
        <f t="shared" si="173"/>
        <v>48030.610811493396</v>
      </c>
      <c r="BA100" s="74">
        <f t="shared" si="173"/>
        <v>49567.590357461188</v>
      </c>
      <c r="BB100" s="74">
        <f t="shared" si="173"/>
        <v>51153.75324889995</v>
      </c>
      <c r="BC100" s="74">
        <f t="shared" si="173"/>
        <v>52790.673352864753</v>
      </c>
      <c r="BD100" s="74">
        <f t="shared" si="173"/>
        <v>54479.974900156427</v>
      </c>
      <c r="BE100" s="74">
        <f t="shared" si="173"/>
        <v>56223.334096961436</v>
      </c>
      <c r="BF100" s="74">
        <f t="shared" si="173"/>
        <v>58022.480788064204</v>
      </c>
      <c r="BG100" s="74">
        <f t="shared" si="173"/>
        <v>59879.200173282261</v>
      </c>
      <c r="BH100" s="74">
        <f t="shared" si="173"/>
        <v>61795.334578827293</v>
      </c>
      <c r="BI100" s="74">
        <f t="shared" si="173"/>
        <v>63772.785285349768</v>
      </c>
      <c r="BJ100" s="74">
        <f t="shared" si="173"/>
        <v>65813.51441448096</v>
      </c>
      <c r="BK100" s="74">
        <f t="shared" si="173"/>
        <v>67919.54687574436</v>
      </c>
      <c r="BL100" s="74">
        <f t="shared" si="173"/>
        <v>70092.972375768179</v>
      </c>
      <c r="BM100" s="74">
        <f t="shared" ref="BM100:BM105" si="174">BL100*(1+BM$85)</f>
        <v>72335.947491792758</v>
      </c>
      <c r="BN100" s="74">
        <f t="shared" ref="BN100:BN105" si="175">BM100*(1+BN$85)</f>
        <v>74650.697811530132</v>
      </c>
      <c r="BO100" s="74">
        <f t="shared" ref="BO100:BO105" si="176">BN100*(1+BO$85)</f>
        <v>77039.520141499102</v>
      </c>
      <c r="BP100" s="74">
        <f t="shared" ref="BP100:BP105" si="177">BO100*(1+BP$85)</f>
        <v>79504.78478602707</v>
      </c>
      <c r="BQ100" s="74">
        <f t="shared" ref="BQ100:BQ105" si="178">BP100*(1+BQ$85)</f>
        <v>82048.937899179946</v>
      </c>
      <c r="BR100" s="74">
        <f t="shared" ref="BR100:BR105" si="179">BQ100*(1+BR$85)</f>
        <v>84674.50391195371</v>
      </c>
      <c r="BS100" s="74">
        <f t="shared" ref="BS100:BS105" si="180">BR100*(1+BS$85)</f>
        <v>87384.088037136229</v>
      </c>
      <c r="BT100" s="74">
        <f t="shared" ref="BT100:BT105" si="181">BS100*(1+BT$85)</f>
        <v>90180.37885432459</v>
      </c>
      <c r="BU100" s="74">
        <f t="shared" ref="BU100:BU105" si="182">BT100*(1+BU$85)</f>
        <v>93066.150977662983</v>
      </c>
      <c r="BV100" s="74">
        <f t="shared" ref="BV100:BV105" si="183">BU100*(1+BV$85)</f>
        <v>96044.267808948207</v>
      </c>
      <c r="BW100" s="74">
        <f t="shared" ref="BW100:BW105" si="184">BV100*(1+BW$85)</f>
        <v>99117.684378834558</v>
      </c>
      <c r="BX100" s="74">
        <f t="shared" ref="BX100:BX105" si="185">BW100*(1+BX$85)</f>
        <v>102289.45027895727</v>
      </c>
      <c r="BY100" s="74">
        <f t="shared" ref="BY100:BY105" si="186">BX100*(1+BY$85)</f>
        <v>105562.7126878839</v>
      </c>
      <c r="BZ100" s="74">
        <f t="shared" ref="BZ100:BZ105" si="187">BY100*(1+BZ$85)</f>
        <v>108940.71949389619</v>
      </c>
      <c r="CA100" s="74">
        <f t="shared" ref="CA100:CA105" si="188">BZ100*(1+CA$85)</f>
        <v>112426.82251770087</v>
      </c>
      <c r="CB100" s="74">
        <f t="shared" ref="CB100:CB105" si="189">CA100*(1+CB$85)</f>
        <v>116024.48083826731</v>
      </c>
      <c r="CC100" s="74">
        <f t="shared" ref="CC100:CC105" si="190">CB100*(1+CC$85)</f>
        <v>119737.26422509186</v>
      </c>
      <c r="CD100" s="74">
        <f t="shared" ref="CD100:CD105" si="191">CC100*(1+CD$85)</f>
        <v>123568.8566802948</v>
      </c>
      <c r="CE100" s="74">
        <f t="shared" ref="CE100:CE105" si="192">CD100*(1+CE$85)</f>
        <v>127523.06009406425</v>
      </c>
      <c r="CF100" s="74">
        <f t="shared" ref="CF100:CF105" si="193">CE100*(1+CF$85)</f>
        <v>131603.7980170743</v>
      </c>
      <c r="CG100" s="74">
        <f t="shared" ref="CG100:CG105" si="194">CF100*(1+CG$85)</f>
        <v>135815.11955362067</v>
      </c>
      <c r="CH100" s="74">
        <f t="shared" ref="CH100:CH105" si="195">CG100*(1+CH$85)</f>
        <v>140161.20337933654</v>
      </c>
      <c r="CI100" s="74">
        <f t="shared" ref="CI100:CI105" si="196">CH100*(1+CI$85)</f>
        <v>144646.3618874753</v>
      </c>
      <c r="CJ100" s="74">
        <f t="shared" ref="CJ100:CJ105" si="197">CI100*(1+CJ$85)</f>
        <v>149275.0454678745</v>
      </c>
      <c r="CK100" s="74">
        <f t="shared" ref="CK100:CK105" si="198">CJ100*(1+CK$85)</f>
        <v>154051.84692284648</v>
      </c>
      <c r="CL100" s="74">
        <f t="shared" ref="CL100:CL105" si="199">CK100*(1+CL$85)</f>
        <v>158981.50602437757</v>
      </c>
      <c r="CM100" s="74">
        <f t="shared" ref="CM100:CM105" si="200">CL100*(1+CM$85)</f>
        <v>164068.91421715764</v>
      </c>
      <c r="CN100" s="74">
        <f t="shared" ref="CN100:CN105" si="201">CM100*(1+CN$85)</f>
        <v>169319.11947210669</v>
      </c>
      <c r="CO100" s="74">
        <f t="shared" ref="CO100:CO105" si="202">CN100*(1+CO$85)</f>
        <v>174737.3312952141</v>
      </c>
      <c r="CP100" s="74">
        <f t="shared" ref="CP100:CP105" si="203">CO100*(1+CP$85)</f>
        <v>180328.92589666095</v>
      </c>
      <c r="CQ100" s="74">
        <f t="shared" ref="CQ100:CQ105" si="204">CP100*(1+CQ$85)</f>
        <v>186099.45152535412</v>
      </c>
      <c r="CR100" s="74">
        <f t="shared" ref="CR100:CR105" si="205">CQ100*(1+CR$85)</f>
        <v>192054.63397416545</v>
      </c>
      <c r="CS100" s="74">
        <f t="shared" ref="CS100:CS105" si="206">CR100*(1+CS$85)</f>
        <v>198200.38226133876</v>
      </c>
      <c r="CT100" s="74">
        <f t="shared" ref="CT100:CT105" si="207">CS100*(1+CT$85)</f>
        <v>204542.7944937016</v>
      </c>
      <c r="CU100" s="74">
        <f t="shared" ref="CU100:CU105" si="208">CT100*(1+CU$85)</f>
        <v>211088.16391750006</v>
      </c>
      <c r="CV100" s="74">
        <f t="shared" ref="CV100:CV105" si="209">CU100*(1+CV$85)</f>
        <v>217842.98516286007</v>
      </c>
      <c r="CW100" s="74">
        <f t="shared" ref="CW100:CW105" si="210">CV100*(1+CW$85)</f>
        <v>224813.96068807162</v>
      </c>
      <c r="CX100" s="74">
        <f t="shared" ref="CX100:CX105" si="211">CW100*(1+CX$85)</f>
        <v>232008.00743008993</v>
      </c>
      <c r="CY100" s="74">
        <f t="shared" ref="CY100:CY105" si="212">CX100*(1+CY$85)</f>
        <v>239432.26366785282</v>
      </c>
      <c r="CZ100" s="74">
        <f t="shared" ref="CZ100:CZ105" si="213">CY100*(1+CZ$85)</f>
        <v>247094.09610522413</v>
      </c>
      <c r="DA100" s="74">
        <f t="shared" ref="DA100:DA105" si="214">CZ100*(1+DA$85)</f>
        <v>255001.10718059132</v>
      </c>
      <c r="DB100" s="74">
        <f t="shared" ref="DB100:DB105" si="215">DA100*(1+DB$85)</f>
        <v>263161.14261037024</v>
      </c>
      <c r="DC100" s="74">
        <f t="shared" ref="DC100:DC105" si="216">DB100*(1+DC$85)</f>
        <v>271582.29917390208</v>
      </c>
      <c r="DD100" s="74">
        <f t="shared" ref="DD100:DD105" si="217">DC100*(1+DD$85)</f>
        <v>280272.93274746696</v>
      </c>
      <c r="DE100" s="74">
        <f t="shared" ref="DE100:DE105" si="218">DD100*(1+DE$85)</f>
        <v>289241.66659538593</v>
      </c>
      <c r="DF100" s="74">
        <f t="shared" ref="DF100:DF105" si="219">DE100*(1+DF$85)</f>
        <v>298497.39992643829</v>
      </c>
      <c r="DG100" s="74">
        <f t="shared" ref="DG100:DG105" si="220">DF100*(1+DG$85)</f>
        <v>308049.31672408432</v>
      </c>
      <c r="DH100" s="74">
        <f t="shared" ref="DH100:DH105" si="221">DG100*(1+DH$85)</f>
        <v>317906.894859255</v>
      </c>
      <c r="DI100" s="74">
        <f t="shared" ref="DI100:DI105" si="222">DH100*(1+DI$85)</f>
        <v>328079.91549475119</v>
      </c>
      <c r="DJ100" s="74">
        <f t="shared" ref="DJ100:DJ105" si="223">DI100*(1+DJ$85)</f>
        <v>338578.47279058321</v>
      </c>
    </row>
    <row r="101" spans="2:114" x14ac:dyDescent="0.2">
      <c r="B101" s="236" t="str">
        <f t="shared" si="168"/>
        <v>Pyrotechnics and Signals</v>
      </c>
      <c r="C101" s="65" t="s">
        <v>2</v>
      </c>
      <c r="D101" s="74">
        <f t="shared" ref="D101:AF101" si="224">D$82*D92</f>
        <v>20004.28113066118</v>
      </c>
      <c r="E101" s="74">
        <f t="shared" si="224"/>
        <v>20600.073098083019</v>
      </c>
      <c r="F101" s="74">
        <f t="shared" si="224"/>
        <v>20910.817214912448</v>
      </c>
      <c r="G101" s="74">
        <f t="shared" si="224"/>
        <v>21282.389602109135</v>
      </c>
      <c r="H101" s="74">
        <f t="shared" si="224"/>
        <v>21599.999999993302</v>
      </c>
      <c r="I101" s="74">
        <f t="shared" si="224"/>
        <v>20399.999999993302</v>
      </c>
      <c r="J101" s="74">
        <f t="shared" si="224"/>
        <v>39599.999999993299</v>
      </c>
      <c r="K101" s="74">
        <f t="shared" si="224"/>
        <v>40799.999999993299</v>
      </c>
      <c r="L101" s="74">
        <f t="shared" si="224"/>
        <v>37319.999999993299</v>
      </c>
      <c r="M101" s="74">
        <f t="shared" si="224"/>
        <v>36479.999999993299</v>
      </c>
      <c r="N101" s="74">
        <f t="shared" si="224"/>
        <v>62399.999999993299</v>
      </c>
      <c r="O101" s="74">
        <f t="shared" si="224"/>
        <v>44399.999999993299</v>
      </c>
      <c r="P101" s="74">
        <f t="shared" si="224"/>
        <v>46799.999999993299</v>
      </c>
      <c r="Q101" s="74">
        <f t="shared" si="224"/>
        <v>56399.999999993299</v>
      </c>
      <c r="R101" s="74">
        <f t="shared" si="224"/>
        <v>66119.999999993306</v>
      </c>
      <c r="S101" s="74">
        <f t="shared" si="224"/>
        <v>59279.999999993299</v>
      </c>
      <c r="T101" s="74">
        <f t="shared" si="224"/>
        <v>70199.999999982989</v>
      </c>
      <c r="U101" s="74">
        <f t="shared" si="224"/>
        <v>61319.99999998085</v>
      </c>
      <c r="V101" s="74">
        <f t="shared" si="224"/>
        <v>59519.999999980624</v>
      </c>
      <c r="W101" s="74">
        <f t="shared" si="224"/>
        <v>48239.999999978507</v>
      </c>
      <c r="X101" s="74">
        <f t="shared" si="224"/>
        <v>48599.999999946347</v>
      </c>
      <c r="Y101" s="74">
        <f t="shared" si="224"/>
        <v>44999.999999969863</v>
      </c>
      <c r="Z101" s="74">
        <f t="shared" si="224"/>
        <v>27359.99999995769</v>
      </c>
      <c r="AA101" s="74">
        <f t="shared" si="224"/>
        <v>39959.999999976862</v>
      </c>
      <c r="AB101" s="74">
        <f t="shared" si="224"/>
        <v>41159.999999978529</v>
      </c>
      <c r="AC101" s="74">
        <f t="shared" ref="AC101" si="225">AC$82*AC92</f>
        <v>42479.999999977175</v>
      </c>
      <c r="AD101" s="74">
        <f t="shared" si="224"/>
        <v>24239.999404937014</v>
      </c>
      <c r="AE101" s="74">
        <f t="shared" si="224"/>
        <v>30599.997649770852</v>
      </c>
      <c r="AF101" s="74">
        <f t="shared" si="224"/>
        <v>26399.996137895232</v>
      </c>
      <c r="AG101" s="74">
        <f t="shared" ref="AG101" si="226">AG$82*AG92</f>
        <v>26399.996003216871</v>
      </c>
      <c r="AH101" s="74">
        <f t="shared" si="172"/>
        <v>27244.795875319811</v>
      </c>
      <c r="AI101" s="74">
        <f t="shared" si="172"/>
        <v>28116.629343330045</v>
      </c>
      <c r="AJ101" s="74">
        <f t="shared" si="172"/>
        <v>29016.361482316606</v>
      </c>
      <c r="AK101" s="74">
        <f t="shared" si="172"/>
        <v>29944.885049750737</v>
      </c>
      <c r="AL101" s="74">
        <f t="shared" si="172"/>
        <v>30903.121371342761</v>
      </c>
      <c r="AM101" s="74">
        <f t="shared" si="172"/>
        <v>31892.021255225729</v>
      </c>
      <c r="AN101" s="74">
        <f t="shared" si="172"/>
        <v>32912.565935392951</v>
      </c>
      <c r="AO101" s="74">
        <f t="shared" si="172"/>
        <v>33965.768045325523</v>
      </c>
      <c r="AP101" s="74">
        <f t="shared" si="172"/>
        <v>35052.672622775943</v>
      </c>
      <c r="AQ101" s="74">
        <f t="shared" si="172"/>
        <v>36174.358146704777</v>
      </c>
      <c r="AR101" s="74">
        <f t="shared" si="172"/>
        <v>37331.937607399334</v>
      </c>
      <c r="AS101" s="74">
        <f t="shared" si="172"/>
        <v>38526.559610836113</v>
      </c>
      <c r="AT101" s="74">
        <f t="shared" si="172"/>
        <v>39759.409518382869</v>
      </c>
      <c r="AU101" s="74">
        <f t="shared" si="172"/>
        <v>41031.710622971121</v>
      </c>
      <c r="AV101" s="74">
        <f t="shared" si="172"/>
        <v>42344.725362906196</v>
      </c>
      <c r="AW101" s="74">
        <f t="shared" si="173"/>
        <v>43699.756574519197</v>
      </c>
      <c r="AX101" s="74">
        <f t="shared" si="173"/>
        <v>45098.148784903809</v>
      </c>
      <c r="AY101" s="74">
        <f t="shared" si="173"/>
        <v>46541.289546020729</v>
      </c>
      <c r="AZ101" s="74">
        <f t="shared" si="173"/>
        <v>48030.610811493396</v>
      </c>
      <c r="BA101" s="74">
        <f t="shared" si="173"/>
        <v>49567.590357461188</v>
      </c>
      <c r="BB101" s="74">
        <f t="shared" si="173"/>
        <v>51153.75324889995</v>
      </c>
      <c r="BC101" s="74">
        <f t="shared" si="173"/>
        <v>52790.673352864753</v>
      </c>
      <c r="BD101" s="74">
        <f t="shared" si="173"/>
        <v>54479.974900156427</v>
      </c>
      <c r="BE101" s="74">
        <f t="shared" si="173"/>
        <v>56223.334096961436</v>
      </c>
      <c r="BF101" s="74">
        <f t="shared" si="173"/>
        <v>58022.480788064204</v>
      </c>
      <c r="BG101" s="74">
        <f t="shared" si="173"/>
        <v>59879.200173282261</v>
      </c>
      <c r="BH101" s="74">
        <f t="shared" si="173"/>
        <v>61795.334578827293</v>
      </c>
      <c r="BI101" s="74">
        <f t="shared" si="173"/>
        <v>63772.785285349768</v>
      </c>
      <c r="BJ101" s="74">
        <f t="shared" si="173"/>
        <v>65813.51441448096</v>
      </c>
      <c r="BK101" s="74">
        <f t="shared" si="173"/>
        <v>67919.54687574436</v>
      </c>
      <c r="BL101" s="74">
        <f t="shared" si="173"/>
        <v>70092.972375768179</v>
      </c>
      <c r="BM101" s="74">
        <f t="shared" si="174"/>
        <v>72335.947491792758</v>
      </c>
      <c r="BN101" s="74">
        <f t="shared" si="175"/>
        <v>74650.697811530132</v>
      </c>
      <c r="BO101" s="74">
        <f t="shared" si="176"/>
        <v>77039.520141499102</v>
      </c>
      <c r="BP101" s="74">
        <f t="shared" si="177"/>
        <v>79504.78478602707</v>
      </c>
      <c r="BQ101" s="74">
        <f t="shared" si="178"/>
        <v>82048.937899179946</v>
      </c>
      <c r="BR101" s="74">
        <f t="shared" si="179"/>
        <v>84674.50391195371</v>
      </c>
      <c r="BS101" s="74">
        <f t="shared" si="180"/>
        <v>87384.088037136229</v>
      </c>
      <c r="BT101" s="74">
        <f t="shared" si="181"/>
        <v>90180.37885432459</v>
      </c>
      <c r="BU101" s="74">
        <f t="shared" si="182"/>
        <v>93066.150977662983</v>
      </c>
      <c r="BV101" s="74">
        <f t="shared" si="183"/>
        <v>96044.267808948207</v>
      </c>
      <c r="BW101" s="74">
        <f t="shared" si="184"/>
        <v>99117.684378834558</v>
      </c>
      <c r="BX101" s="74">
        <f t="shared" si="185"/>
        <v>102289.45027895727</v>
      </c>
      <c r="BY101" s="74">
        <f t="shared" si="186"/>
        <v>105562.7126878839</v>
      </c>
      <c r="BZ101" s="74">
        <f t="shared" si="187"/>
        <v>108940.71949389619</v>
      </c>
      <c r="CA101" s="74">
        <f t="shared" si="188"/>
        <v>112426.82251770087</v>
      </c>
      <c r="CB101" s="74">
        <f t="shared" si="189"/>
        <v>116024.48083826731</v>
      </c>
      <c r="CC101" s="74">
        <f t="shared" si="190"/>
        <v>119737.26422509186</v>
      </c>
      <c r="CD101" s="74">
        <f t="shared" si="191"/>
        <v>123568.8566802948</v>
      </c>
      <c r="CE101" s="74">
        <f t="shared" si="192"/>
        <v>127523.06009406425</v>
      </c>
      <c r="CF101" s="74">
        <f t="shared" si="193"/>
        <v>131603.7980170743</v>
      </c>
      <c r="CG101" s="74">
        <f t="shared" si="194"/>
        <v>135815.11955362067</v>
      </c>
      <c r="CH101" s="74">
        <f t="shared" si="195"/>
        <v>140161.20337933654</v>
      </c>
      <c r="CI101" s="74">
        <f t="shared" si="196"/>
        <v>144646.3618874753</v>
      </c>
      <c r="CJ101" s="74">
        <f t="shared" si="197"/>
        <v>149275.0454678745</v>
      </c>
      <c r="CK101" s="74">
        <f t="shared" si="198"/>
        <v>154051.84692284648</v>
      </c>
      <c r="CL101" s="74">
        <f t="shared" si="199"/>
        <v>158981.50602437757</v>
      </c>
      <c r="CM101" s="74">
        <f t="shared" si="200"/>
        <v>164068.91421715764</v>
      </c>
      <c r="CN101" s="74">
        <f t="shared" si="201"/>
        <v>169319.11947210669</v>
      </c>
      <c r="CO101" s="74">
        <f t="shared" si="202"/>
        <v>174737.3312952141</v>
      </c>
      <c r="CP101" s="74">
        <f t="shared" si="203"/>
        <v>180328.92589666095</v>
      </c>
      <c r="CQ101" s="74">
        <f t="shared" si="204"/>
        <v>186099.45152535412</v>
      </c>
      <c r="CR101" s="74">
        <f t="shared" si="205"/>
        <v>192054.63397416545</v>
      </c>
      <c r="CS101" s="74">
        <f t="shared" si="206"/>
        <v>198200.38226133876</v>
      </c>
      <c r="CT101" s="74">
        <f t="shared" si="207"/>
        <v>204542.7944937016</v>
      </c>
      <c r="CU101" s="74">
        <f t="shared" si="208"/>
        <v>211088.16391750006</v>
      </c>
      <c r="CV101" s="74">
        <f t="shared" si="209"/>
        <v>217842.98516286007</v>
      </c>
      <c r="CW101" s="74">
        <f t="shared" si="210"/>
        <v>224813.96068807162</v>
      </c>
      <c r="CX101" s="74">
        <f t="shared" si="211"/>
        <v>232008.00743008993</v>
      </c>
      <c r="CY101" s="74">
        <f t="shared" si="212"/>
        <v>239432.26366785282</v>
      </c>
      <c r="CZ101" s="74">
        <f t="shared" si="213"/>
        <v>247094.09610522413</v>
      </c>
      <c r="DA101" s="74">
        <f t="shared" si="214"/>
        <v>255001.10718059132</v>
      </c>
      <c r="DB101" s="74">
        <f t="shared" si="215"/>
        <v>263161.14261037024</v>
      </c>
      <c r="DC101" s="74">
        <f t="shared" si="216"/>
        <v>271582.29917390208</v>
      </c>
      <c r="DD101" s="74">
        <f t="shared" si="217"/>
        <v>280272.93274746696</v>
      </c>
      <c r="DE101" s="74">
        <f t="shared" si="218"/>
        <v>289241.66659538593</v>
      </c>
      <c r="DF101" s="74">
        <f t="shared" si="219"/>
        <v>298497.39992643829</v>
      </c>
      <c r="DG101" s="74">
        <f t="shared" si="220"/>
        <v>308049.31672408432</v>
      </c>
      <c r="DH101" s="74">
        <f t="shared" si="221"/>
        <v>317906.894859255</v>
      </c>
      <c r="DI101" s="74">
        <f t="shared" si="222"/>
        <v>328079.91549475119</v>
      </c>
      <c r="DJ101" s="74">
        <f t="shared" si="223"/>
        <v>338578.47279058321</v>
      </c>
    </row>
    <row r="102" spans="2:114" x14ac:dyDescent="0.2">
      <c r="B102" s="236" t="str">
        <f t="shared" si="168"/>
        <v>Zinc Production</v>
      </c>
      <c r="C102" s="65" t="s">
        <v>2</v>
      </c>
      <c r="D102" s="74">
        <f t="shared" ref="D102:AF102" si="227">D$82*D93</f>
        <v>5001.0702826652951</v>
      </c>
      <c r="E102" s="74">
        <f t="shared" si="227"/>
        <v>5150.0182745207549</v>
      </c>
      <c r="F102" s="74">
        <f t="shared" si="227"/>
        <v>5227.7043037281119</v>
      </c>
      <c r="G102" s="74">
        <f t="shared" si="227"/>
        <v>5320.5974005272838</v>
      </c>
      <c r="H102" s="74">
        <f t="shared" si="227"/>
        <v>5399.9999999983256</v>
      </c>
      <c r="I102" s="74">
        <f t="shared" si="227"/>
        <v>5099.9999999983256</v>
      </c>
      <c r="J102" s="74">
        <f t="shared" si="227"/>
        <v>9899.9999999983247</v>
      </c>
      <c r="K102" s="74">
        <f t="shared" si="227"/>
        <v>10199.999999998325</v>
      </c>
      <c r="L102" s="74">
        <f t="shared" si="227"/>
        <v>9329.9999999983247</v>
      </c>
      <c r="M102" s="74">
        <f t="shared" si="227"/>
        <v>9119.9999999983247</v>
      </c>
      <c r="N102" s="74">
        <f t="shared" si="227"/>
        <v>15599.999999998325</v>
      </c>
      <c r="O102" s="74">
        <f t="shared" si="227"/>
        <v>11099.999999998325</v>
      </c>
      <c r="P102" s="74">
        <f t="shared" si="227"/>
        <v>11699.999999998325</v>
      </c>
      <c r="Q102" s="74">
        <f t="shared" si="227"/>
        <v>14099.999999998325</v>
      </c>
      <c r="R102" s="74">
        <f t="shared" si="227"/>
        <v>16529.999999998327</v>
      </c>
      <c r="S102" s="74">
        <f t="shared" si="227"/>
        <v>14819.999999998325</v>
      </c>
      <c r="T102" s="74">
        <f t="shared" si="227"/>
        <v>17549.999999995747</v>
      </c>
      <c r="U102" s="74">
        <f t="shared" si="227"/>
        <v>15329.999999995212</v>
      </c>
      <c r="V102" s="74">
        <f t="shared" si="227"/>
        <v>14879.999999995156</v>
      </c>
      <c r="W102" s="74">
        <f t="shared" si="227"/>
        <v>12059.999999994627</v>
      </c>
      <c r="X102" s="74">
        <f t="shared" si="227"/>
        <v>12149.999999986587</v>
      </c>
      <c r="Y102" s="74">
        <f t="shared" si="227"/>
        <v>11249.999999992466</v>
      </c>
      <c r="Z102" s="74">
        <f t="shared" si="227"/>
        <v>6839.9999999894226</v>
      </c>
      <c r="AA102" s="74">
        <f t="shared" si="227"/>
        <v>9989.9999999942156</v>
      </c>
      <c r="AB102" s="74">
        <f t="shared" si="227"/>
        <v>10289.999999994632</v>
      </c>
      <c r="AC102" s="74">
        <f t="shared" ref="AC102" si="228">AC$82*AC93</f>
        <v>10619.999999994294</v>
      </c>
      <c r="AD102" s="74">
        <f t="shared" si="227"/>
        <v>6059.9998512342536</v>
      </c>
      <c r="AE102" s="74">
        <f t="shared" si="227"/>
        <v>7649.999412442713</v>
      </c>
      <c r="AF102" s="74">
        <f t="shared" si="227"/>
        <v>6599.999034473808</v>
      </c>
      <c r="AG102" s="74">
        <f t="shared" ref="AG102" si="229">AG$82*AG93</f>
        <v>6599.9990008042178</v>
      </c>
      <c r="AH102" s="74">
        <f t="shared" si="172"/>
        <v>6811.1989688299527</v>
      </c>
      <c r="AI102" s="74">
        <f t="shared" si="172"/>
        <v>7029.1573358325113</v>
      </c>
      <c r="AJ102" s="74">
        <f t="shared" si="172"/>
        <v>7254.0903705791516</v>
      </c>
      <c r="AK102" s="74">
        <f t="shared" si="172"/>
        <v>7486.2212624376843</v>
      </c>
      <c r="AL102" s="74">
        <f t="shared" si="172"/>
        <v>7725.7803428356901</v>
      </c>
      <c r="AM102" s="74">
        <f t="shared" si="172"/>
        <v>7973.0053138064322</v>
      </c>
      <c r="AN102" s="74">
        <f t="shared" si="172"/>
        <v>8228.1414838482378</v>
      </c>
      <c r="AO102" s="74">
        <f t="shared" si="172"/>
        <v>8491.4420113313809</v>
      </c>
      <c r="AP102" s="74">
        <f t="shared" si="172"/>
        <v>8763.1681556939857</v>
      </c>
      <c r="AQ102" s="74">
        <f t="shared" si="172"/>
        <v>9043.5895366761943</v>
      </c>
      <c r="AR102" s="74">
        <f t="shared" si="172"/>
        <v>9332.9844018498334</v>
      </c>
      <c r="AS102" s="74">
        <f t="shared" si="172"/>
        <v>9631.6399027090283</v>
      </c>
      <c r="AT102" s="74">
        <f t="shared" si="172"/>
        <v>9939.8523795957171</v>
      </c>
      <c r="AU102" s="74">
        <f t="shared" si="172"/>
        <v>10257.92765574278</v>
      </c>
      <c r="AV102" s="74">
        <f t="shared" si="172"/>
        <v>10586.181340726549</v>
      </c>
      <c r="AW102" s="74">
        <f t="shared" si="173"/>
        <v>10924.939143629799</v>
      </c>
      <c r="AX102" s="74">
        <f t="shared" si="173"/>
        <v>11274.537196225952</v>
      </c>
      <c r="AY102" s="74">
        <f t="shared" si="173"/>
        <v>11635.322386505182</v>
      </c>
      <c r="AZ102" s="74">
        <f t="shared" si="173"/>
        <v>12007.652702873349</v>
      </c>
      <c r="BA102" s="74">
        <f t="shared" si="173"/>
        <v>12391.897589365297</v>
      </c>
      <c r="BB102" s="74">
        <f t="shared" si="173"/>
        <v>12788.438312224987</v>
      </c>
      <c r="BC102" s="74">
        <f t="shared" si="173"/>
        <v>13197.668338216188</v>
      </c>
      <c r="BD102" s="74">
        <f t="shared" si="173"/>
        <v>13619.993725039107</v>
      </c>
      <c r="BE102" s="74">
        <f t="shared" si="173"/>
        <v>14055.833524240359</v>
      </c>
      <c r="BF102" s="74">
        <f t="shared" si="173"/>
        <v>14505.620197016051</v>
      </c>
      <c r="BG102" s="74">
        <f t="shared" si="173"/>
        <v>14969.800043320565</v>
      </c>
      <c r="BH102" s="74">
        <f t="shared" si="173"/>
        <v>15448.833644706823</v>
      </c>
      <c r="BI102" s="74">
        <f t="shared" si="173"/>
        <v>15943.196321337442</v>
      </c>
      <c r="BJ102" s="74">
        <f t="shared" si="173"/>
        <v>16453.37860362024</v>
      </c>
      <c r="BK102" s="74">
        <f t="shared" si="173"/>
        <v>16979.88671893609</v>
      </c>
      <c r="BL102" s="74">
        <f t="shared" si="173"/>
        <v>17523.243093942045</v>
      </c>
      <c r="BM102" s="74">
        <f t="shared" si="174"/>
        <v>18083.98687294819</v>
      </c>
      <c r="BN102" s="74">
        <f t="shared" si="175"/>
        <v>18662.674452882533</v>
      </c>
      <c r="BO102" s="74">
        <f t="shared" si="176"/>
        <v>19259.880035374776</v>
      </c>
      <c r="BP102" s="74">
        <f t="shared" si="177"/>
        <v>19876.196196506768</v>
      </c>
      <c r="BQ102" s="74">
        <f t="shared" si="178"/>
        <v>20512.234474794986</v>
      </c>
      <c r="BR102" s="74">
        <f t="shared" si="179"/>
        <v>21168.625977988428</v>
      </c>
      <c r="BS102" s="74">
        <f t="shared" si="180"/>
        <v>21846.022009284057</v>
      </c>
      <c r="BT102" s="74">
        <f t="shared" si="181"/>
        <v>22545.094713581148</v>
      </c>
      <c r="BU102" s="74">
        <f t="shared" si="182"/>
        <v>23266.537744415746</v>
      </c>
      <c r="BV102" s="74">
        <f t="shared" si="183"/>
        <v>24011.066952237052</v>
      </c>
      <c r="BW102" s="74">
        <f t="shared" si="184"/>
        <v>24779.421094708639</v>
      </c>
      <c r="BX102" s="74">
        <f t="shared" si="185"/>
        <v>25572.362569739318</v>
      </c>
      <c r="BY102" s="74">
        <f t="shared" si="186"/>
        <v>26390.678171970976</v>
      </c>
      <c r="BZ102" s="74">
        <f t="shared" si="187"/>
        <v>27235.179873474048</v>
      </c>
      <c r="CA102" s="74">
        <f t="shared" si="188"/>
        <v>28106.705629425218</v>
      </c>
      <c r="CB102" s="74">
        <f t="shared" si="189"/>
        <v>29006.120209566827</v>
      </c>
      <c r="CC102" s="74">
        <f t="shared" si="190"/>
        <v>29934.316056272964</v>
      </c>
      <c r="CD102" s="74">
        <f t="shared" si="191"/>
        <v>30892.214170073701</v>
      </c>
      <c r="CE102" s="74">
        <f t="shared" si="192"/>
        <v>31880.765023516062</v>
      </c>
      <c r="CF102" s="74">
        <f t="shared" si="193"/>
        <v>32900.949504268574</v>
      </c>
      <c r="CG102" s="74">
        <f t="shared" si="194"/>
        <v>33953.779888405166</v>
      </c>
      <c r="CH102" s="74">
        <f t="shared" si="195"/>
        <v>35040.300844834135</v>
      </c>
      <c r="CI102" s="74">
        <f t="shared" si="196"/>
        <v>36161.590471868825</v>
      </c>
      <c r="CJ102" s="74">
        <f t="shared" si="197"/>
        <v>37318.761366968625</v>
      </c>
      <c r="CK102" s="74">
        <f t="shared" si="198"/>
        <v>38512.96173071162</v>
      </c>
      <c r="CL102" s="74">
        <f t="shared" si="199"/>
        <v>39745.376506094392</v>
      </c>
      <c r="CM102" s="74">
        <f t="shared" si="200"/>
        <v>41017.22855428941</v>
      </c>
      <c r="CN102" s="74">
        <f t="shared" si="201"/>
        <v>42329.779868026671</v>
      </c>
      <c r="CO102" s="74">
        <f t="shared" si="202"/>
        <v>43684.332823803525</v>
      </c>
      <c r="CP102" s="74">
        <f t="shared" si="203"/>
        <v>45082.231474165237</v>
      </c>
      <c r="CQ102" s="74">
        <f t="shared" si="204"/>
        <v>46524.862881338529</v>
      </c>
      <c r="CR102" s="74">
        <f t="shared" si="205"/>
        <v>48013.658493541363</v>
      </c>
      <c r="CS102" s="74">
        <f t="shared" si="206"/>
        <v>49550.09556533469</v>
      </c>
      <c r="CT102" s="74">
        <f t="shared" si="207"/>
        <v>51135.6986234254</v>
      </c>
      <c r="CU102" s="74">
        <f t="shared" si="208"/>
        <v>52772.040979375015</v>
      </c>
      <c r="CV102" s="74">
        <f t="shared" si="209"/>
        <v>54460.746290715018</v>
      </c>
      <c r="CW102" s="74">
        <f t="shared" si="210"/>
        <v>56203.490172017904</v>
      </c>
      <c r="CX102" s="74">
        <f t="shared" si="211"/>
        <v>58002.001857522482</v>
      </c>
      <c r="CY102" s="74">
        <f t="shared" si="212"/>
        <v>59858.065916963205</v>
      </c>
      <c r="CZ102" s="74">
        <f t="shared" si="213"/>
        <v>61773.524026306033</v>
      </c>
      <c r="DA102" s="74">
        <f t="shared" si="214"/>
        <v>63750.276795147831</v>
      </c>
      <c r="DB102" s="74">
        <f t="shared" si="215"/>
        <v>65790.28565259256</v>
      </c>
      <c r="DC102" s="74">
        <f t="shared" si="216"/>
        <v>67895.57479347552</v>
      </c>
      <c r="DD102" s="74">
        <f t="shared" si="217"/>
        <v>70068.233186866739</v>
      </c>
      <c r="DE102" s="74">
        <f t="shared" si="218"/>
        <v>72310.416648846483</v>
      </c>
      <c r="DF102" s="74">
        <f t="shared" si="219"/>
        <v>74624.349981609572</v>
      </c>
      <c r="DG102" s="74">
        <f t="shared" si="220"/>
        <v>77012.329181021079</v>
      </c>
      <c r="DH102" s="74">
        <f t="shared" si="221"/>
        <v>79476.72371481375</v>
      </c>
      <c r="DI102" s="74">
        <f t="shared" si="222"/>
        <v>82019.978873687796</v>
      </c>
      <c r="DJ102" s="74">
        <f t="shared" si="223"/>
        <v>84644.618197645803</v>
      </c>
    </row>
    <row r="103" spans="2:114" x14ac:dyDescent="0.2">
      <c r="B103" s="236" t="str">
        <f t="shared" si="168"/>
        <v>Master Alloys</v>
      </c>
      <c r="C103" s="65" t="s">
        <v>2</v>
      </c>
      <c r="D103" s="74">
        <f t="shared" ref="D103:AF103" si="230">D$82*D94</f>
        <v>5001.0702826652951</v>
      </c>
      <c r="E103" s="74">
        <f t="shared" si="230"/>
        <v>5150.0182745207549</v>
      </c>
      <c r="F103" s="74">
        <f t="shared" si="230"/>
        <v>5227.7043037281119</v>
      </c>
      <c r="G103" s="74">
        <f t="shared" si="230"/>
        <v>5320.5974005272838</v>
      </c>
      <c r="H103" s="74">
        <f t="shared" si="230"/>
        <v>5399.9999999983256</v>
      </c>
      <c r="I103" s="74">
        <f t="shared" si="230"/>
        <v>5099.9999999983256</v>
      </c>
      <c r="J103" s="74">
        <f t="shared" si="230"/>
        <v>9899.9999999983247</v>
      </c>
      <c r="K103" s="74">
        <f t="shared" si="230"/>
        <v>10199.999999998325</v>
      </c>
      <c r="L103" s="74">
        <f t="shared" si="230"/>
        <v>9329.9999999983247</v>
      </c>
      <c r="M103" s="74">
        <f t="shared" si="230"/>
        <v>9119.9999999983247</v>
      </c>
      <c r="N103" s="74">
        <f t="shared" si="230"/>
        <v>15599.999999998325</v>
      </c>
      <c r="O103" s="74">
        <f t="shared" si="230"/>
        <v>11099.999999998325</v>
      </c>
      <c r="P103" s="74">
        <f t="shared" si="230"/>
        <v>11699.999999998325</v>
      </c>
      <c r="Q103" s="74">
        <f t="shared" si="230"/>
        <v>14099.999999998325</v>
      </c>
      <c r="R103" s="74">
        <f t="shared" si="230"/>
        <v>16529.999999998327</v>
      </c>
      <c r="S103" s="74">
        <f t="shared" si="230"/>
        <v>14819.999999998325</v>
      </c>
      <c r="T103" s="74">
        <f t="shared" si="230"/>
        <v>17549.999999995747</v>
      </c>
      <c r="U103" s="74">
        <f t="shared" si="230"/>
        <v>15329.999999995212</v>
      </c>
      <c r="V103" s="74">
        <f t="shared" si="230"/>
        <v>14879.999999995156</v>
      </c>
      <c r="W103" s="74">
        <f t="shared" si="230"/>
        <v>12059.999999994627</v>
      </c>
      <c r="X103" s="74">
        <f t="shared" si="230"/>
        <v>12149.999999986587</v>
      </c>
      <c r="Y103" s="74">
        <f t="shared" si="230"/>
        <v>11249.999999992466</v>
      </c>
      <c r="Z103" s="74">
        <f t="shared" si="230"/>
        <v>6839.9999999894226</v>
      </c>
      <c r="AA103" s="74">
        <f t="shared" si="230"/>
        <v>9989.9999999942156</v>
      </c>
      <c r="AB103" s="74">
        <f t="shared" si="230"/>
        <v>10289.999999994632</v>
      </c>
      <c r="AC103" s="74">
        <f t="shared" ref="AC103" si="231">AC$82*AC94</f>
        <v>10619.999999994294</v>
      </c>
      <c r="AD103" s="74">
        <f t="shared" si="230"/>
        <v>6059.9998512342536</v>
      </c>
      <c r="AE103" s="74">
        <f t="shared" si="230"/>
        <v>7649.999412442713</v>
      </c>
      <c r="AF103" s="74">
        <f t="shared" si="230"/>
        <v>6599.999034473808</v>
      </c>
      <c r="AG103" s="74">
        <f t="shared" ref="AG103" si="232">AG$82*AG94</f>
        <v>6599.9990008042178</v>
      </c>
      <c r="AH103" s="74">
        <f t="shared" si="172"/>
        <v>6811.1989688299527</v>
      </c>
      <c r="AI103" s="74">
        <f t="shared" si="172"/>
        <v>7029.1573358325113</v>
      </c>
      <c r="AJ103" s="74">
        <f t="shared" si="172"/>
        <v>7254.0903705791516</v>
      </c>
      <c r="AK103" s="74">
        <f t="shared" si="172"/>
        <v>7486.2212624376843</v>
      </c>
      <c r="AL103" s="74">
        <f t="shared" si="172"/>
        <v>7725.7803428356901</v>
      </c>
      <c r="AM103" s="74">
        <f t="shared" si="172"/>
        <v>7973.0053138064322</v>
      </c>
      <c r="AN103" s="74">
        <f t="shared" si="172"/>
        <v>8228.1414838482378</v>
      </c>
      <c r="AO103" s="74">
        <f t="shared" si="172"/>
        <v>8491.4420113313809</v>
      </c>
      <c r="AP103" s="74">
        <f t="shared" si="172"/>
        <v>8763.1681556939857</v>
      </c>
      <c r="AQ103" s="74">
        <f t="shared" si="172"/>
        <v>9043.5895366761943</v>
      </c>
      <c r="AR103" s="74">
        <f t="shared" si="172"/>
        <v>9332.9844018498334</v>
      </c>
      <c r="AS103" s="74">
        <f t="shared" si="172"/>
        <v>9631.6399027090283</v>
      </c>
      <c r="AT103" s="74">
        <f t="shared" si="172"/>
        <v>9939.8523795957171</v>
      </c>
      <c r="AU103" s="74">
        <f t="shared" si="172"/>
        <v>10257.92765574278</v>
      </c>
      <c r="AV103" s="74">
        <f t="shared" si="172"/>
        <v>10586.181340726549</v>
      </c>
      <c r="AW103" s="74">
        <f t="shared" si="173"/>
        <v>10924.939143629799</v>
      </c>
      <c r="AX103" s="74">
        <f t="shared" si="173"/>
        <v>11274.537196225952</v>
      </c>
      <c r="AY103" s="74">
        <f t="shared" si="173"/>
        <v>11635.322386505182</v>
      </c>
      <c r="AZ103" s="74">
        <f t="shared" si="173"/>
        <v>12007.652702873349</v>
      </c>
      <c r="BA103" s="74">
        <f t="shared" si="173"/>
        <v>12391.897589365297</v>
      </c>
      <c r="BB103" s="74">
        <f t="shared" si="173"/>
        <v>12788.438312224987</v>
      </c>
      <c r="BC103" s="74">
        <f t="shared" si="173"/>
        <v>13197.668338216188</v>
      </c>
      <c r="BD103" s="74">
        <f t="shared" si="173"/>
        <v>13619.993725039107</v>
      </c>
      <c r="BE103" s="74">
        <f t="shared" si="173"/>
        <v>14055.833524240359</v>
      </c>
      <c r="BF103" s="74">
        <f t="shared" si="173"/>
        <v>14505.620197016051</v>
      </c>
      <c r="BG103" s="74">
        <f t="shared" si="173"/>
        <v>14969.800043320565</v>
      </c>
      <c r="BH103" s="74">
        <f t="shared" si="173"/>
        <v>15448.833644706823</v>
      </c>
      <c r="BI103" s="74">
        <f t="shared" si="173"/>
        <v>15943.196321337442</v>
      </c>
      <c r="BJ103" s="74">
        <f t="shared" si="173"/>
        <v>16453.37860362024</v>
      </c>
      <c r="BK103" s="74">
        <f t="shared" si="173"/>
        <v>16979.88671893609</v>
      </c>
      <c r="BL103" s="74">
        <f t="shared" si="173"/>
        <v>17523.243093942045</v>
      </c>
      <c r="BM103" s="74">
        <f t="shared" si="174"/>
        <v>18083.98687294819</v>
      </c>
      <c r="BN103" s="74">
        <f t="shared" si="175"/>
        <v>18662.674452882533</v>
      </c>
      <c r="BO103" s="74">
        <f t="shared" si="176"/>
        <v>19259.880035374776</v>
      </c>
      <c r="BP103" s="74">
        <f t="shared" si="177"/>
        <v>19876.196196506768</v>
      </c>
      <c r="BQ103" s="74">
        <f t="shared" si="178"/>
        <v>20512.234474794986</v>
      </c>
      <c r="BR103" s="74">
        <f t="shared" si="179"/>
        <v>21168.625977988428</v>
      </c>
      <c r="BS103" s="74">
        <f t="shared" si="180"/>
        <v>21846.022009284057</v>
      </c>
      <c r="BT103" s="74">
        <f t="shared" si="181"/>
        <v>22545.094713581148</v>
      </c>
      <c r="BU103" s="74">
        <f t="shared" si="182"/>
        <v>23266.537744415746</v>
      </c>
      <c r="BV103" s="74">
        <f t="shared" si="183"/>
        <v>24011.066952237052</v>
      </c>
      <c r="BW103" s="74">
        <f t="shared" si="184"/>
        <v>24779.421094708639</v>
      </c>
      <c r="BX103" s="74">
        <f t="shared" si="185"/>
        <v>25572.362569739318</v>
      </c>
      <c r="BY103" s="74">
        <f t="shared" si="186"/>
        <v>26390.678171970976</v>
      </c>
      <c r="BZ103" s="74">
        <f t="shared" si="187"/>
        <v>27235.179873474048</v>
      </c>
      <c r="CA103" s="74">
        <f t="shared" si="188"/>
        <v>28106.705629425218</v>
      </c>
      <c r="CB103" s="74">
        <f t="shared" si="189"/>
        <v>29006.120209566827</v>
      </c>
      <c r="CC103" s="74">
        <f t="shared" si="190"/>
        <v>29934.316056272964</v>
      </c>
      <c r="CD103" s="74">
        <f t="shared" si="191"/>
        <v>30892.214170073701</v>
      </c>
      <c r="CE103" s="74">
        <f t="shared" si="192"/>
        <v>31880.765023516062</v>
      </c>
      <c r="CF103" s="74">
        <f t="shared" si="193"/>
        <v>32900.949504268574</v>
      </c>
      <c r="CG103" s="74">
        <f t="shared" si="194"/>
        <v>33953.779888405166</v>
      </c>
      <c r="CH103" s="74">
        <f t="shared" si="195"/>
        <v>35040.300844834135</v>
      </c>
      <c r="CI103" s="74">
        <f t="shared" si="196"/>
        <v>36161.590471868825</v>
      </c>
      <c r="CJ103" s="74">
        <f t="shared" si="197"/>
        <v>37318.761366968625</v>
      </c>
      <c r="CK103" s="74">
        <f t="shared" si="198"/>
        <v>38512.96173071162</v>
      </c>
      <c r="CL103" s="74">
        <f t="shared" si="199"/>
        <v>39745.376506094392</v>
      </c>
      <c r="CM103" s="74">
        <f t="shared" si="200"/>
        <v>41017.22855428941</v>
      </c>
      <c r="CN103" s="74">
        <f t="shared" si="201"/>
        <v>42329.779868026671</v>
      </c>
      <c r="CO103" s="74">
        <f t="shared" si="202"/>
        <v>43684.332823803525</v>
      </c>
      <c r="CP103" s="74">
        <f t="shared" si="203"/>
        <v>45082.231474165237</v>
      </c>
      <c r="CQ103" s="74">
        <f t="shared" si="204"/>
        <v>46524.862881338529</v>
      </c>
      <c r="CR103" s="74">
        <f t="shared" si="205"/>
        <v>48013.658493541363</v>
      </c>
      <c r="CS103" s="74">
        <f t="shared" si="206"/>
        <v>49550.09556533469</v>
      </c>
      <c r="CT103" s="74">
        <f t="shared" si="207"/>
        <v>51135.6986234254</v>
      </c>
      <c r="CU103" s="74">
        <f t="shared" si="208"/>
        <v>52772.040979375015</v>
      </c>
      <c r="CV103" s="74">
        <f t="shared" si="209"/>
        <v>54460.746290715018</v>
      </c>
      <c r="CW103" s="74">
        <f t="shared" si="210"/>
        <v>56203.490172017904</v>
      </c>
      <c r="CX103" s="74">
        <f t="shared" si="211"/>
        <v>58002.001857522482</v>
      </c>
      <c r="CY103" s="74">
        <f t="shared" si="212"/>
        <v>59858.065916963205</v>
      </c>
      <c r="CZ103" s="74">
        <f t="shared" si="213"/>
        <v>61773.524026306033</v>
      </c>
      <c r="DA103" s="74">
        <f t="shared" si="214"/>
        <v>63750.276795147831</v>
      </c>
      <c r="DB103" s="74">
        <f t="shared" si="215"/>
        <v>65790.28565259256</v>
      </c>
      <c r="DC103" s="74">
        <f t="shared" si="216"/>
        <v>67895.57479347552</v>
      </c>
      <c r="DD103" s="74">
        <f t="shared" si="217"/>
        <v>70068.233186866739</v>
      </c>
      <c r="DE103" s="74">
        <f t="shared" si="218"/>
        <v>72310.416648846483</v>
      </c>
      <c r="DF103" s="74">
        <f t="shared" si="219"/>
        <v>74624.349981609572</v>
      </c>
      <c r="DG103" s="74">
        <f t="shared" si="220"/>
        <v>77012.329181021079</v>
      </c>
      <c r="DH103" s="74">
        <f t="shared" si="221"/>
        <v>79476.72371481375</v>
      </c>
      <c r="DI103" s="74">
        <f t="shared" si="222"/>
        <v>82019.978873687796</v>
      </c>
      <c r="DJ103" s="74">
        <f t="shared" si="223"/>
        <v>84644.618197645803</v>
      </c>
    </row>
    <row r="104" spans="2:114" x14ac:dyDescent="0.2">
      <c r="B104" s="236" t="str">
        <f t="shared" si="168"/>
        <v>Pigments</v>
      </c>
      <c r="C104" s="65" t="s">
        <v>2</v>
      </c>
      <c r="D104" s="74">
        <f t="shared" ref="D104:AF104" si="233">D$82*D95</f>
        <v>5001.0702826652951</v>
      </c>
      <c r="E104" s="74">
        <f t="shared" si="233"/>
        <v>5150.0182745207549</v>
      </c>
      <c r="F104" s="74">
        <f t="shared" si="233"/>
        <v>5227.7043037281119</v>
      </c>
      <c r="G104" s="74">
        <f t="shared" si="233"/>
        <v>5320.5974005272838</v>
      </c>
      <c r="H104" s="74">
        <f t="shared" si="233"/>
        <v>5399.9999999983256</v>
      </c>
      <c r="I104" s="74">
        <f t="shared" si="233"/>
        <v>5099.9999999983256</v>
      </c>
      <c r="J104" s="74">
        <f t="shared" si="233"/>
        <v>9899.9999999983247</v>
      </c>
      <c r="K104" s="74">
        <f t="shared" si="233"/>
        <v>10199.999999998325</v>
      </c>
      <c r="L104" s="74">
        <f t="shared" si="233"/>
        <v>9329.9999999983247</v>
      </c>
      <c r="M104" s="74">
        <f t="shared" si="233"/>
        <v>9119.9999999983247</v>
      </c>
      <c r="N104" s="74">
        <f t="shared" si="233"/>
        <v>15599.999999998325</v>
      </c>
      <c r="O104" s="74">
        <f t="shared" si="233"/>
        <v>11099.999999998325</v>
      </c>
      <c r="P104" s="74">
        <f t="shared" si="233"/>
        <v>11699.999999998325</v>
      </c>
      <c r="Q104" s="74">
        <f t="shared" si="233"/>
        <v>14099.999999998325</v>
      </c>
      <c r="R104" s="74">
        <f t="shared" si="233"/>
        <v>16529.999999998327</v>
      </c>
      <c r="S104" s="74">
        <f t="shared" si="233"/>
        <v>14819.999999998325</v>
      </c>
      <c r="T104" s="74">
        <f t="shared" si="233"/>
        <v>17549.999999995747</v>
      </c>
      <c r="U104" s="74">
        <f t="shared" si="233"/>
        <v>15329.999999995212</v>
      </c>
      <c r="V104" s="74">
        <f t="shared" si="233"/>
        <v>14879.999999995156</v>
      </c>
      <c r="W104" s="74">
        <f t="shared" si="233"/>
        <v>12059.999999994627</v>
      </c>
      <c r="X104" s="74">
        <f t="shared" si="233"/>
        <v>12149.999999986587</v>
      </c>
      <c r="Y104" s="74">
        <f t="shared" si="233"/>
        <v>11249.999999992466</v>
      </c>
      <c r="Z104" s="74">
        <f t="shared" si="233"/>
        <v>6839.9999999894226</v>
      </c>
      <c r="AA104" s="74">
        <f t="shared" si="233"/>
        <v>9989.9999999942156</v>
      </c>
      <c r="AB104" s="74">
        <f t="shared" si="233"/>
        <v>10289.999999994632</v>
      </c>
      <c r="AC104" s="74">
        <f t="shared" ref="AC104" si="234">AC$82*AC95</f>
        <v>10619.999999994294</v>
      </c>
      <c r="AD104" s="74">
        <f t="shared" si="233"/>
        <v>6059.9998512342536</v>
      </c>
      <c r="AE104" s="74">
        <f t="shared" si="233"/>
        <v>7649.999412442713</v>
      </c>
      <c r="AF104" s="74">
        <f t="shared" si="233"/>
        <v>6599.999034473808</v>
      </c>
      <c r="AG104" s="74">
        <f t="shared" ref="AG104" si="235">AG$82*AG95</f>
        <v>6599.9990008042178</v>
      </c>
      <c r="AH104" s="74">
        <f t="shared" si="172"/>
        <v>6811.1989688299527</v>
      </c>
      <c r="AI104" s="74">
        <f t="shared" si="172"/>
        <v>7029.1573358325113</v>
      </c>
      <c r="AJ104" s="74">
        <f t="shared" si="172"/>
        <v>7254.0903705791516</v>
      </c>
      <c r="AK104" s="74">
        <f t="shared" si="172"/>
        <v>7486.2212624376843</v>
      </c>
      <c r="AL104" s="74">
        <f t="shared" si="172"/>
        <v>7725.7803428356901</v>
      </c>
      <c r="AM104" s="74">
        <f t="shared" si="172"/>
        <v>7973.0053138064322</v>
      </c>
      <c r="AN104" s="74">
        <f t="shared" si="172"/>
        <v>8228.1414838482378</v>
      </c>
      <c r="AO104" s="74">
        <f t="shared" si="172"/>
        <v>8491.4420113313809</v>
      </c>
      <c r="AP104" s="74">
        <f t="shared" si="172"/>
        <v>8763.1681556939857</v>
      </c>
      <c r="AQ104" s="74">
        <f t="shared" si="172"/>
        <v>9043.5895366761943</v>
      </c>
      <c r="AR104" s="74">
        <f t="shared" si="172"/>
        <v>9332.9844018498334</v>
      </c>
      <c r="AS104" s="74">
        <f t="shared" si="172"/>
        <v>9631.6399027090283</v>
      </c>
      <c r="AT104" s="74">
        <f t="shared" si="172"/>
        <v>9939.8523795957171</v>
      </c>
      <c r="AU104" s="74">
        <f t="shared" si="172"/>
        <v>10257.92765574278</v>
      </c>
      <c r="AV104" s="74">
        <f t="shared" si="172"/>
        <v>10586.181340726549</v>
      </c>
      <c r="AW104" s="74">
        <f t="shared" si="173"/>
        <v>10924.939143629799</v>
      </c>
      <c r="AX104" s="74">
        <f t="shared" si="173"/>
        <v>11274.537196225952</v>
      </c>
      <c r="AY104" s="74">
        <f t="shared" si="173"/>
        <v>11635.322386505182</v>
      </c>
      <c r="AZ104" s="74">
        <f t="shared" si="173"/>
        <v>12007.652702873349</v>
      </c>
      <c r="BA104" s="74">
        <f t="shared" si="173"/>
        <v>12391.897589365297</v>
      </c>
      <c r="BB104" s="74">
        <f t="shared" si="173"/>
        <v>12788.438312224987</v>
      </c>
      <c r="BC104" s="74">
        <f t="shared" si="173"/>
        <v>13197.668338216188</v>
      </c>
      <c r="BD104" s="74">
        <f t="shared" si="173"/>
        <v>13619.993725039107</v>
      </c>
      <c r="BE104" s="74">
        <f t="shared" si="173"/>
        <v>14055.833524240359</v>
      </c>
      <c r="BF104" s="74">
        <f t="shared" si="173"/>
        <v>14505.620197016051</v>
      </c>
      <c r="BG104" s="74">
        <f t="shared" si="173"/>
        <v>14969.800043320565</v>
      </c>
      <c r="BH104" s="74">
        <f t="shared" si="173"/>
        <v>15448.833644706823</v>
      </c>
      <c r="BI104" s="74">
        <f t="shared" si="173"/>
        <v>15943.196321337442</v>
      </c>
      <c r="BJ104" s="74">
        <f t="shared" si="173"/>
        <v>16453.37860362024</v>
      </c>
      <c r="BK104" s="74">
        <f t="shared" si="173"/>
        <v>16979.88671893609</v>
      </c>
      <c r="BL104" s="74">
        <f t="shared" si="173"/>
        <v>17523.243093942045</v>
      </c>
      <c r="BM104" s="74">
        <f t="shared" si="174"/>
        <v>18083.98687294819</v>
      </c>
      <c r="BN104" s="74">
        <f t="shared" si="175"/>
        <v>18662.674452882533</v>
      </c>
      <c r="BO104" s="74">
        <f t="shared" si="176"/>
        <v>19259.880035374776</v>
      </c>
      <c r="BP104" s="74">
        <f t="shared" si="177"/>
        <v>19876.196196506768</v>
      </c>
      <c r="BQ104" s="74">
        <f t="shared" si="178"/>
        <v>20512.234474794986</v>
      </c>
      <c r="BR104" s="74">
        <f t="shared" si="179"/>
        <v>21168.625977988428</v>
      </c>
      <c r="BS104" s="74">
        <f t="shared" si="180"/>
        <v>21846.022009284057</v>
      </c>
      <c r="BT104" s="74">
        <f t="shared" si="181"/>
        <v>22545.094713581148</v>
      </c>
      <c r="BU104" s="74">
        <f t="shared" si="182"/>
        <v>23266.537744415746</v>
      </c>
      <c r="BV104" s="74">
        <f t="shared" si="183"/>
        <v>24011.066952237052</v>
      </c>
      <c r="BW104" s="74">
        <f t="shared" si="184"/>
        <v>24779.421094708639</v>
      </c>
      <c r="BX104" s="74">
        <f t="shared" si="185"/>
        <v>25572.362569739318</v>
      </c>
      <c r="BY104" s="74">
        <f t="shared" si="186"/>
        <v>26390.678171970976</v>
      </c>
      <c r="BZ104" s="74">
        <f t="shared" si="187"/>
        <v>27235.179873474048</v>
      </c>
      <c r="CA104" s="74">
        <f t="shared" si="188"/>
        <v>28106.705629425218</v>
      </c>
      <c r="CB104" s="74">
        <f t="shared" si="189"/>
        <v>29006.120209566827</v>
      </c>
      <c r="CC104" s="74">
        <f t="shared" si="190"/>
        <v>29934.316056272964</v>
      </c>
      <c r="CD104" s="74">
        <f t="shared" si="191"/>
        <v>30892.214170073701</v>
      </c>
      <c r="CE104" s="74">
        <f t="shared" si="192"/>
        <v>31880.765023516062</v>
      </c>
      <c r="CF104" s="74">
        <f t="shared" si="193"/>
        <v>32900.949504268574</v>
      </c>
      <c r="CG104" s="74">
        <f t="shared" si="194"/>
        <v>33953.779888405166</v>
      </c>
      <c r="CH104" s="74">
        <f t="shared" si="195"/>
        <v>35040.300844834135</v>
      </c>
      <c r="CI104" s="74">
        <f t="shared" si="196"/>
        <v>36161.590471868825</v>
      </c>
      <c r="CJ104" s="74">
        <f t="shared" si="197"/>
        <v>37318.761366968625</v>
      </c>
      <c r="CK104" s="74">
        <f t="shared" si="198"/>
        <v>38512.96173071162</v>
      </c>
      <c r="CL104" s="74">
        <f t="shared" si="199"/>
        <v>39745.376506094392</v>
      </c>
      <c r="CM104" s="74">
        <f t="shared" si="200"/>
        <v>41017.22855428941</v>
      </c>
      <c r="CN104" s="74">
        <f t="shared" si="201"/>
        <v>42329.779868026671</v>
      </c>
      <c r="CO104" s="74">
        <f t="shared" si="202"/>
        <v>43684.332823803525</v>
      </c>
      <c r="CP104" s="74">
        <f t="shared" si="203"/>
        <v>45082.231474165237</v>
      </c>
      <c r="CQ104" s="74">
        <f t="shared" si="204"/>
        <v>46524.862881338529</v>
      </c>
      <c r="CR104" s="74">
        <f t="shared" si="205"/>
        <v>48013.658493541363</v>
      </c>
      <c r="CS104" s="74">
        <f t="shared" si="206"/>
        <v>49550.09556533469</v>
      </c>
      <c r="CT104" s="74">
        <f t="shared" si="207"/>
        <v>51135.6986234254</v>
      </c>
      <c r="CU104" s="74">
        <f t="shared" si="208"/>
        <v>52772.040979375015</v>
      </c>
      <c r="CV104" s="74">
        <f t="shared" si="209"/>
        <v>54460.746290715018</v>
      </c>
      <c r="CW104" s="74">
        <f t="shared" si="210"/>
        <v>56203.490172017904</v>
      </c>
      <c r="CX104" s="74">
        <f t="shared" si="211"/>
        <v>58002.001857522482</v>
      </c>
      <c r="CY104" s="74">
        <f t="shared" si="212"/>
        <v>59858.065916963205</v>
      </c>
      <c r="CZ104" s="74">
        <f t="shared" si="213"/>
        <v>61773.524026306033</v>
      </c>
      <c r="DA104" s="74">
        <f t="shared" si="214"/>
        <v>63750.276795147831</v>
      </c>
      <c r="DB104" s="74">
        <f t="shared" si="215"/>
        <v>65790.28565259256</v>
      </c>
      <c r="DC104" s="74">
        <f t="shared" si="216"/>
        <v>67895.57479347552</v>
      </c>
      <c r="DD104" s="74">
        <f t="shared" si="217"/>
        <v>70068.233186866739</v>
      </c>
      <c r="DE104" s="74">
        <f t="shared" si="218"/>
        <v>72310.416648846483</v>
      </c>
      <c r="DF104" s="74">
        <f t="shared" si="219"/>
        <v>74624.349981609572</v>
      </c>
      <c r="DG104" s="74">
        <f t="shared" si="220"/>
        <v>77012.329181021079</v>
      </c>
      <c r="DH104" s="74">
        <f t="shared" si="221"/>
        <v>79476.72371481375</v>
      </c>
      <c r="DI104" s="74">
        <f t="shared" si="222"/>
        <v>82019.978873687796</v>
      </c>
      <c r="DJ104" s="74">
        <f t="shared" si="223"/>
        <v>84644.618197645803</v>
      </c>
    </row>
    <row r="105" spans="2:114" x14ac:dyDescent="0.2">
      <c r="B105" s="236" t="str">
        <f t="shared" si="168"/>
        <v>others</v>
      </c>
      <c r="C105" s="65" t="s">
        <v>2</v>
      </c>
      <c r="D105" s="74">
        <f t="shared" ref="D105:AF105" si="236">D$82*D96</f>
        <v>5001.0702826652951</v>
      </c>
      <c r="E105" s="74">
        <f t="shared" si="236"/>
        <v>5150.0182745207549</v>
      </c>
      <c r="F105" s="74">
        <f t="shared" si="236"/>
        <v>5227.7043037281119</v>
      </c>
      <c r="G105" s="74">
        <f t="shared" si="236"/>
        <v>5320.5974005272838</v>
      </c>
      <c r="H105" s="74">
        <f t="shared" si="236"/>
        <v>5399.9999999983256</v>
      </c>
      <c r="I105" s="74">
        <f t="shared" si="236"/>
        <v>5099.9999999983256</v>
      </c>
      <c r="J105" s="74">
        <f t="shared" si="236"/>
        <v>9899.9999999983247</v>
      </c>
      <c r="K105" s="74">
        <f t="shared" si="236"/>
        <v>10199.999999998325</v>
      </c>
      <c r="L105" s="74">
        <f t="shared" si="236"/>
        <v>9329.9999999983247</v>
      </c>
      <c r="M105" s="74">
        <f t="shared" si="236"/>
        <v>9119.9999999983247</v>
      </c>
      <c r="N105" s="74">
        <f t="shared" si="236"/>
        <v>15599.999999998325</v>
      </c>
      <c r="O105" s="74">
        <f t="shared" si="236"/>
        <v>11099.999999998325</v>
      </c>
      <c r="P105" s="74">
        <f t="shared" si="236"/>
        <v>11699.999999998325</v>
      </c>
      <c r="Q105" s="74">
        <f t="shared" si="236"/>
        <v>14099.999999998325</v>
      </c>
      <c r="R105" s="74">
        <f t="shared" si="236"/>
        <v>16529.999999998327</v>
      </c>
      <c r="S105" s="74">
        <f t="shared" si="236"/>
        <v>14819.999999998325</v>
      </c>
      <c r="T105" s="74">
        <f t="shared" si="236"/>
        <v>17549.999999995747</v>
      </c>
      <c r="U105" s="74">
        <f t="shared" si="236"/>
        <v>15329.999999995212</v>
      </c>
      <c r="V105" s="74">
        <f t="shared" si="236"/>
        <v>14879.999999995156</v>
      </c>
      <c r="W105" s="74">
        <f t="shared" si="236"/>
        <v>12059.999999994627</v>
      </c>
      <c r="X105" s="74">
        <f t="shared" si="236"/>
        <v>12149.999999986587</v>
      </c>
      <c r="Y105" s="74">
        <f t="shared" si="236"/>
        <v>11249.999999992466</v>
      </c>
      <c r="Z105" s="74">
        <f t="shared" si="236"/>
        <v>6839.9999999894226</v>
      </c>
      <c r="AA105" s="74">
        <f t="shared" si="236"/>
        <v>9989.9999999942156</v>
      </c>
      <c r="AB105" s="74">
        <f t="shared" si="236"/>
        <v>10289.999999994632</v>
      </c>
      <c r="AC105" s="74">
        <f t="shared" ref="AC105" si="237">AC$82*AC96</f>
        <v>10619.999999994294</v>
      </c>
      <c r="AD105" s="74">
        <f t="shared" si="236"/>
        <v>6059.9998512342536</v>
      </c>
      <c r="AE105" s="74">
        <f t="shared" si="236"/>
        <v>7649.999412442713</v>
      </c>
      <c r="AF105" s="74">
        <f t="shared" si="236"/>
        <v>6599.999034473808</v>
      </c>
      <c r="AG105" s="74">
        <f t="shared" ref="AG105" si="238">AG$82*AG96</f>
        <v>6599.9990008042178</v>
      </c>
      <c r="AH105" s="74">
        <f t="shared" si="172"/>
        <v>6811.1989688299527</v>
      </c>
      <c r="AI105" s="74">
        <f t="shared" si="172"/>
        <v>7029.1573358325113</v>
      </c>
      <c r="AJ105" s="74">
        <f t="shared" si="172"/>
        <v>7254.0903705791516</v>
      </c>
      <c r="AK105" s="74">
        <f t="shared" si="172"/>
        <v>7486.2212624376843</v>
      </c>
      <c r="AL105" s="74">
        <f t="shared" si="172"/>
        <v>7725.7803428356901</v>
      </c>
      <c r="AM105" s="74">
        <f t="shared" si="172"/>
        <v>7973.0053138064322</v>
      </c>
      <c r="AN105" s="74">
        <f t="shared" si="172"/>
        <v>8228.1414838482378</v>
      </c>
      <c r="AO105" s="74">
        <f t="shared" si="172"/>
        <v>8491.4420113313809</v>
      </c>
      <c r="AP105" s="74">
        <f t="shared" si="172"/>
        <v>8763.1681556939857</v>
      </c>
      <c r="AQ105" s="74">
        <f t="shared" si="172"/>
        <v>9043.5895366761943</v>
      </c>
      <c r="AR105" s="74">
        <f t="shared" si="172"/>
        <v>9332.9844018498334</v>
      </c>
      <c r="AS105" s="74">
        <f t="shared" si="172"/>
        <v>9631.6399027090283</v>
      </c>
      <c r="AT105" s="74">
        <f t="shared" si="172"/>
        <v>9939.8523795957171</v>
      </c>
      <c r="AU105" s="74">
        <f t="shared" si="172"/>
        <v>10257.92765574278</v>
      </c>
      <c r="AV105" s="74">
        <f t="shared" si="172"/>
        <v>10586.181340726549</v>
      </c>
      <c r="AW105" s="74">
        <f t="shared" si="173"/>
        <v>10924.939143629799</v>
      </c>
      <c r="AX105" s="74">
        <f t="shared" si="173"/>
        <v>11274.537196225952</v>
      </c>
      <c r="AY105" s="74">
        <f t="shared" si="173"/>
        <v>11635.322386505182</v>
      </c>
      <c r="AZ105" s="74">
        <f t="shared" si="173"/>
        <v>12007.652702873349</v>
      </c>
      <c r="BA105" s="74">
        <f t="shared" si="173"/>
        <v>12391.897589365297</v>
      </c>
      <c r="BB105" s="74">
        <f t="shared" si="173"/>
        <v>12788.438312224987</v>
      </c>
      <c r="BC105" s="74">
        <f t="shared" si="173"/>
        <v>13197.668338216188</v>
      </c>
      <c r="BD105" s="74">
        <f t="shared" si="173"/>
        <v>13619.993725039107</v>
      </c>
      <c r="BE105" s="74">
        <f t="shared" si="173"/>
        <v>14055.833524240359</v>
      </c>
      <c r="BF105" s="74">
        <f t="shared" si="173"/>
        <v>14505.620197016051</v>
      </c>
      <c r="BG105" s="74">
        <f t="shared" si="173"/>
        <v>14969.800043320565</v>
      </c>
      <c r="BH105" s="74">
        <f t="shared" si="173"/>
        <v>15448.833644706823</v>
      </c>
      <c r="BI105" s="74">
        <f t="shared" si="173"/>
        <v>15943.196321337442</v>
      </c>
      <c r="BJ105" s="74">
        <f t="shared" si="173"/>
        <v>16453.37860362024</v>
      </c>
      <c r="BK105" s="74">
        <f t="shared" si="173"/>
        <v>16979.88671893609</v>
      </c>
      <c r="BL105" s="74">
        <f t="shared" si="173"/>
        <v>17523.243093942045</v>
      </c>
      <c r="BM105" s="74">
        <f t="shared" si="174"/>
        <v>18083.98687294819</v>
      </c>
      <c r="BN105" s="74">
        <f t="shared" si="175"/>
        <v>18662.674452882533</v>
      </c>
      <c r="BO105" s="74">
        <f t="shared" si="176"/>
        <v>19259.880035374776</v>
      </c>
      <c r="BP105" s="74">
        <f t="shared" si="177"/>
        <v>19876.196196506768</v>
      </c>
      <c r="BQ105" s="74">
        <f t="shared" si="178"/>
        <v>20512.234474794986</v>
      </c>
      <c r="BR105" s="74">
        <f t="shared" si="179"/>
        <v>21168.625977988428</v>
      </c>
      <c r="BS105" s="74">
        <f t="shared" si="180"/>
        <v>21846.022009284057</v>
      </c>
      <c r="BT105" s="74">
        <f t="shared" si="181"/>
        <v>22545.094713581148</v>
      </c>
      <c r="BU105" s="74">
        <f t="shared" si="182"/>
        <v>23266.537744415746</v>
      </c>
      <c r="BV105" s="74">
        <f t="shared" si="183"/>
        <v>24011.066952237052</v>
      </c>
      <c r="BW105" s="74">
        <f t="shared" si="184"/>
        <v>24779.421094708639</v>
      </c>
      <c r="BX105" s="74">
        <f t="shared" si="185"/>
        <v>25572.362569739318</v>
      </c>
      <c r="BY105" s="74">
        <f t="shared" si="186"/>
        <v>26390.678171970976</v>
      </c>
      <c r="BZ105" s="74">
        <f t="shared" si="187"/>
        <v>27235.179873474048</v>
      </c>
      <c r="CA105" s="74">
        <f t="shared" si="188"/>
        <v>28106.705629425218</v>
      </c>
      <c r="CB105" s="74">
        <f t="shared" si="189"/>
        <v>29006.120209566827</v>
      </c>
      <c r="CC105" s="74">
        <f t="shared" si="190"/>
        <v>29934.316056272964</v>
      </c>
      <c r="CD105" s="74">
        <f t="shared" si="191"/>
        <v>30892.214170073701</v>
      </c>
      <c r="CE105" s="74">
        <f t="shared" si="192"/>
        <v>31880.765023516062</v>
      </c>
      <c r="CF105" s="74">
        <f t="shared" si="193"/>
        <v>32900.949504268574</v>
      </c>
      <c r="CG105" s="74">
        <f t="shared" si="194"/>
        <v>33953.779888405166</v>
      </c>
      <c r="CH105" s="74">
        <f t="shared" si="195"/>
        <v>35040.300844834135</v>
      </c>
      <c r="CI105" s="74">
        <f t="shared" si="196"/>
        <v>36161.590471868825</v>
      </c>
      <c r="CJ105" s="74">
        <f t="shared" si="197"/>
        <v>37318.761366968625</v>
      </c>
      <c r="CK105" s="74">
        <f t="shared" si="198"/>
        <v>38512.96173071162</v>
      </c>
      <c r="CL105" s="74">
        <f t="shared" si="199"/>
        <v>39745.376506094392</v>
      </c>
      <c r="CM105" s="74">
        <f t="shared" si="200"/>
        <v>41017.22855428941</v>
      </c>
      <c r="CN105" s="74">
        <f t="shared" si="201"/>
        <v>42329.779868026671</v>
      </c>
      <c r="CO105" s="74">
        <f t="shared" si="202"/>
        <v>43684.332823803525</v>
      </c>
      <c r="CP105" s="74">
        <f t="shared" si="203"/>
        <v>45082.231474165237</v>
      </c>
      <c r="CQ105" s="74">
        <f t="shared" si="204"/>
        <v>46524.862881338529</v>
      </c>
      <c r="CR105" s="74">
        <f t="shared" si="205"/>
        <v>48013.658493541363</v>
      </c>
      <c r="CS105" s="74">
        <f t="shared" si="206"/>
        <v>49550.09556533469</v>
      </c>
      <c r="CT105" s="74">
        <f t="shared" si="207"/>
        <v>51135.6986234254</v>
      </c>
      <c r="CU105" s="74">
        <f t="shared" si="208"/>
        <v>52772.040979375015</v>
      </c>
      <c r="CV105" s="74">
        <f t="shared" si="209"/>
        <v>54460.746290715018</v>
      </c>
      <c r="CW105" s="74">
        <f t="shared" si="210"/>
        <v>56203.490172017904</v>
      </c>
      <c r="CX105" s="74">
        <f t="shared" si="211"/>
        <v>58002.001857522482</v>
      </c>
      <c r="CY105" s="74">
        <f t="shared" si="212"/>
        <v>59858.065916963205</v>
      </c>
      <c r="CZ105" s="74">
        <f t="shared" si="213"/>
        <v>61773.524026306033</v>
      </c>
      <c r="DA105" s="74">
        <f t="shared" si="214"/>
        <v>63750.276795147831</v>
      </c>
      <c r="DB105" s="74">
        <f t="shared" si="215"/>
        <v>65790.28565259256</v>
      </c>
      <c r="DC105" s="74">
        <f t="shared" si="216"/>
        <v>67895.57479347552</v>
      </c>
      <c r="DD105" s="74">
        <f t="shared" si="217"/>
        <v>70068.233186866739</v>
      </c>
      <c r="DE105" s="74">
        <f t="shared" si="218"/>
        <v>72310.416648846483</v>
      </c>
      <c r="DF105" s="74">
        <f t="shared" si="219"/>
        <v>74624.349981609572</v>
      </c>
      <c r="DG105" s="74">
        <f t="shared" si="220"/>
        <v>77012.329181021079</v>
      </c>
      <c r="DH105" s="74">
        <f t="shared" si="221"/>
        <v>79476.72371481375</v>
      </c>
      <c r="DI105" s="74">
        <f t="shared" si="222"/>
        <v>82019.978873687796</v>
      </c>
      <c r="DJ105" s="74">
        <f t="shared" si="223"/>
        <v>84644.618197645803</v>
      </c>
    </row>
    <row r="106" spans="2:114" x14ac:dyDescent="0.2">
      <c r="B106" s="64" t="s">
        <v>58</v>
      </c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/>
      <c r="BU106" s="65"/>
      <c r="BV106" s="65"/>
      <c r="BW106" s="65"/>
      <c r="BX106" s="65"/>
      <c r="BY106" s="65"/>
      <c r="BZ106" s="65"/>
      <c r="CA106" s="65"/>
      <c r="CB106" s="65"/>
      <c r="CC106" s="65"/>
      <c r="CD106" s="65"/>
      <c r="CE106" s="65"/>
      <c r="CF106" s="65"/>
      <c r="CG106" s="65"/>
      <c r="CH106" s="65"/>
      <c r="CI106" s="65"/>
      <c r="CJ106" s="65"/>
      <c r="CK106" s="65"/>
      <c r="CL106" s="65"/>
      <c r="CM106" s="65"/>
      <c r="CN106" s="65"/>
      <c r="CO106" s="65"/>
      <c r="CP106" s="65"/>
      <c r="CQ106" s="65"/>
      <c r="CR106" s="65"/>
      <c r="CS106" s="65"/>
      <c r="CT106" s="65"/>
      <c r="CU106" s="65"/>
      <c r="CV106" s="65"/>
      <c r="CW106" s="65"/>
      <c r="CX106" s="65"/>
      <c r="CY106" s="65"/>
      <c r="CZ106" s="65"/>
      <c r="DA106" s="65"/>
      <c r="DB106" s="65"/>
      <c r="DC106" s="65"/>
      <c r="DD106" s="65"/>
      <c r="DE106" s="65"/>
      <c r="DF106" s="65"/>
      <c r="DG106" s="65"/>
      <c r="DH106" s="65"/>
      <c r="DI106" s="65"/>
      <c r="DJ106" s="65"/>
    </row>
    <row r="107" spans="2:114" x14ac:dyDescent="0.2">
      <c r="B107" s="236" t="str">
        <f>B90</f>
        <v>Drilling Fluids</v>
      </c>
      <c r="C107" s="65" t="s">
        <v>2</v>
      </c>
      <c r="D107" s="74">
        <f t="shared" ref="D107:AF107" si="239">D$82*D90</f>
        <v>106689.49936352629</v>
      </c>
      <c r="E107" s="74">
        <f t="shared" si="239"/>
        <v>109867.05652310944</v>
      </c>
      <c r="F107" s="74">
        <f t="shared" si="239"/>
        <v>111524.35847953307</v>
      </c>
      <c r="G107" s="74">
        <f t="shared" si="239"/>
        <v>113506.07787791539</v>
      </c>
      <c r="H107" s="74">
        <f t="shared" si="239"/>
        <v>115199.99999996429</v>
      </c>
      <c r="I107" s="74">
        <f t="shared" si="239"/>
        <v>108799.99999996429</v>
      </c>
      <c r="J107" s="74">
        <f t="shared" si="239"/>
        <v>211199.99999996429</v>
      </c>
      <c r="K107" s="74">
        <f t="shared" si="239"/>
        <v>217599.99999996429</v>
      </c>
      <c r="L107" s="74">
        <f t="shared" si="239"/>
        <v>199039.99999996429</v>
      </c>
      <c r="M107" s="74">
        <f t="shared" si="239"/>
        <v>194559.99999996429</v>
      </c>
      <c r="N107" s="74">
        <f t="shared" si="239"/>
        <v>332799.99999996426</v>
      </c>
      <c r="O107" s="74">
        <f t="shared" si="239"/>
        <v>236799.99999996429</v>
      </c>
      <c r="P107" s="74">
        <f t="shared" si="239"/>
        <v>249599.99999996429</v>
      </c>
      <c r="Q107" s="74">
        <f t="shared" si="239"/>
        <v>300799.99999996426</v>
      </c>
      <c r="R107" s="74">
        <f t="shared" si="239"/>
        <v>352639.99999996432</v>
      </c>
      <c r="S107" s="74">
        <f t="shared" si="239"/>
        <v>316159.99999996426</v>
      </c>
      <c r="T107" s="74">
        <f t="shared" si="239"/>
        <v>374399.99999990925</v>
      </c>
      <c r="U107" s="74">
        <f t="shared" si="239"/>
        <v>327039.9999998979</v>
      </c>
      <c r="V107" s="74">
        <f t="shared" si="239"/>
        <v>317439.99999989668</v>
      </c>
      <c r="W107" s="74">
        <f t="shared" si="239"/>
        <v>257279.99999988539</v>
      </c>
      <c r="X107" s="74">
        <f t="shared" si="239"/>
        <v>259199.99999971388</v>
      </c>
      <c r="Y107" s="74">
        <f t="shared" si="239"/>
        <v>239999.99999983929</v>
      </c>
      <c r="Z107" s="74">
        <f t="shared" si="239"/>
        <v>145919.99999977436</v>
      </c>
      <c r="AA107" s="74">
        <f t="shared" si="239"/>
        <v>213119.99999987663</v>
      </c>
      <c r="AB107" s="74">
        <f t="shared" si="239"/>
        <v>219519.99999988548</v>
      </c>
      <c r="AC107" s="74">
        <f t="shared" ref="AC107" si="240">AC$82*AC90</f>
        <v>226559.99999987829</v>
      </c>
      <c r="AD107" s="74">
        <f t="shared" si="239"/>
        <v>129279.99682633074</v>
      </c>
      <c r="AE107" s="74">
        <f t="shared" si="239"/>
        <v>163199.98746544454</v>
      </c>
      <c r="AF107" s="74">
        <f t="shared" si="239"/>
        <v>140799.97940210791</v>
      </c>
      <c r="AG107" s="74">
        <f t="shared" ref="AG107" si="241">AG$82*AG90</f>
        <v>140799.97868382331</v>
      </c>
      <c r="AH107" s="74">
        <f>AH99</f>
        <v>140799.97868382331</v>
      </c>
      <c r="AI107" s="74">
        <f>AH107*(1+AI$87)</f>
        <v>140799.97868382331</v>
      </c>
      <c r="AJ107" s="74">
        <f t="shared" ref="AJ107:BL107" si="242">AI107*(1+AJ$87)</f>
        <v>140799.97868382331</v>
      </c>
      <c r="AK107" s="74">
        <f t="shared" si="242"/>
        <v>140799.97868382331</v>
      </c>
      <c r="AL107" s="74">
        <f t="shared" si="242"/>
        <v>140799.97868382331</v>
      </c>
      <c r="AM107" s="74">
        <f t="shared" si="242"/>
        <v>140799.97868382331</v>
      </c>
      <c r="AN107" s="74">
        <f t="shared" si="242"/>
        <v>140799.97868382331</v>
      </c>
      <c r="AO107" s="74">
        <f t="shared" si="242"/>
        <v>140799.97868382331</v>
      </c>
      <c r="AP107" s="74">
        <f t="shared" si="242"/>
        <v>140799.97868382331</v>
      </c>
      <c r="AQ107" s="74">
        <f t="shared" si="242"/>
        <v>140799.97868382331</v>
      </c>
      <c r="AR107" s="74">
        <f t="shared" si="242"/>
        <v>140799.97868382331</v>
      </c>
      <c r="AS107" s="74">
        <f t="shared" si="242"/>
        <v>140799.97868382331</v>
      </c>
      <c r="AT107" s="74">
        <f t="shared" si="242"/>
        <v>140799.97868382331</v>
      </c>
      <c r="AU107" s="74">
        <f t="shared" si="242"/>
        <v>140799.97868382331</v>
      </c>
      <c r="AV107" s="74">
        <f t="shared" si="242"/>
        <v>140799.97868382331</v>
      </c>
      <c r="AW107" s="74">
        <f t="shared" si="242"/>
        <v>140799.97868382331</v>
      </c>
      <c r="AX107" s="74">
        <f t="shared" si="242"/>
        <v>140799.97868382331</v>
      </c>
      <c r="AY107" s="74">
        <f t="shared" si="242"/>
        <v>140799.97868382331</v>
      </c>
      <c r="AZ107" s="74">
        <f t="shared" si="242"/>
        <v>140799.97868382331</v>
      </c>
      <c r="BA107" s="74">
        <f t="shared" si="242"/>
        <v>140799.97868382331</v>
      </c>
      <c r="BB107" s="74">
        <f t="shared" si="242"/>
        <v>140799.97868382331</v>
      </c>
      <c r="BC107" s="74">
        <f t="shared" si="242"/>
        <v>140799.97868382331</v>
      </c>
      <c r="BD107" s="74">
        <f t="shared" si="242"/>
        <v>140799.97868382331</v>
      </c>
      <c r="BE107" s="74">
        <f t="shared" si="242"/>
        <v>140799.97868382331</v>
      </c>
      <c r="BF107" s="74">
        <f t="shared" si="242"/>
        <v>140799.97868382331</v>
      </c>
      <c r="BG107" s="74">
        <f t="shared" si="242"/>
        <v>140799.97868382331</v>
      </c>
      <c r="BH107" s="74">
        <f t="shared" si="242"/>
        <v>140799.97868382331</v>
      </c>
      <c r="BI107" s="74">
        <f t="shared" si="242"/>
        <v>140799.97868382331</v>
      </c>
      <c r="BJ107" s="74">
        <f t="shared" si="242"/>
        <v>140799.97868382331</v>
      </c>
      <c r="BK107" s="74">
        <f t="shared" si="242"/>
        <v>140799.97868382331</v>
      </c>
      <c r="BL107" s="74">
        <f t="shared" si="242"/>
        <v>140799.97868382331</v>
      </c>
      <c r="BM107" s="74">
        <f t="shared" ref="BM107" si="243">BL107*(1+BM$87)</f>
        <v>140799.97868382331</v>
      </c>
      <c r="BN107" s="74">
        <f t="shared" ref="BN107" si="244">BM107*(1+BN$87)</f>
        <v>140799.97868382331</v>
      </c>
      <c r="BO107" s="74">
        <f t="shared" ref="BO107" si="245">BN107*(1+BO$87)</f>
        <v>140799.97868382331</v>
      </c>
      <c r="BP107" s="74">
        <f t="shared" ref="BP107" si="246">BO107*(1+BP$87)</f>
        <v>140799.97868382331</v>
      </c>
      <c r="BQ107" s="74">
        <f t="shared" ref="BQ107" si="247">BP107*(1+BQ$87)</f>
        <v>140799.97868382331</v>
      </c>
      <c r="BR107" s="74">
        <f t="shared" ref="BR107" si="248">BQ107*(1+BR$87)</f>
        <v>140799.97868382331</v>
      </c>
      <c r="BS107" s="74">
        <f t="shared" ref="BS107" si="249">BR107*(1+BS$87)</f>
        <v>140799.97868382331</v>
      </c>
      <c r="BT107" s="74">
        <f t="shared" ref="BT107" si="250">BS107*(1+BT$87)</f>
        <v>140799.97868382331</v>
      </c>
      <c r="BU107" s="74">
        <f t="shared" ref="BU107" si="251">BT107*(1+BU$87)</f>
        <v>140799.97868382331</v>
      </c>
      <c r="BV107" s="74">
        <f t="shared" ref="BV107" si="252">BU107*(1+BV$87)</f>
        <v>140799.97868382331</v>
      </c>
      <c r="BW107" s="74">
        <f t="shared" ref="BW107" si="253">BV107*(1+BW$87)</f>
        <v>140799.97868382331</v>
      </c>
      <c r="BX107" s="74">
        <f t="shared" ref="BX107" si="254">BW107*(1+BX$87)</f>
        <v>140799.97868382331</v>
      </c>
      <c r="BY107" s="74">
        <f t="shared" ref="BY107" si="255">BX107*(1+BY$87)</f>
        <v>140799.97868382331</v>
      </c>
      <c r="BZ107" s="74">
        <f t="shared" ref="BZ107" si="256">BY107*(1+BZ$87)</f>
        <v>140799.97868382331</v>
      </c>
      <c r="CA107" s="74">
        <f t="shared" ref="CA107" si="257">BZ107*(1+CA$87)</f>
        <v>140799.97868382331</v>
      </c>
      <c r="CB107" s="74">
        <f t="shared" ref="CB107" si="258">CA107*(1+CB$87)</f>
        <v>140799.97868382331</v>
      </c>
      <c r="CC107" s="74">
        <f t="shared" ref="CC107" si="259">CB107*(1+CC$87)</f>
        <v>140799.97868382331</v>
      </c>
      <c r="CD107" s="74">
        <f t="shared" ref="CD107" si="260">CC107*(1+CD$87)</f>
        <v>140799.97868382331</v>
      </c>
      <c r="CE107" s="74">
        <f t="shared" ref="CE107" si="261">CD107*(1+CE$87)</f>
        <v>140799.97868382331</v>
      </c>
      <c r="CF107" s="74">
        <f t="shared" ref="CF107" si="262">CE107*(1+CF$87)</f>
        <v>140799.97868382331</v>
      </c>
      <c r="CG107" s="74">
        <f t="shared" ref="CG107" si="263">CF107*(1+CG$87)</f>
        <v>140799.97868382331</v>
      </c>
      <c r="CH107" s="74">
        <f t="shared" ref="CH107" si="264">CG107*(1+CH$87)</f>
        <v>140799.97868382331</v>
      </c>
      <c r="CI107" s="74">
        <f t="shared" ref="CI107" si="265">CH107*(1+CI$87)</f>
        <v>140799.97868382331</v>
      </c>
      <c r="CJ107" s="74">
        <f t="shared" ref="CJ107" si="266">CI107*(1+CJ$87)</f>
        <v>140799.97868382331</v>
      </c>
      <c r="CK107" s="74">
        <f t="shared" ref="CK107" si="267">CJ107*(1+CK$87)</f>
        <v>140799.97868382331</v>
      </c>
      <c r="CL107" s="74">
        <f t="shared" ref="CL107" si="268">CK107*(1+CL$87)</f>
        <v>140799.97868382331</v>
      </c>
      <c r="CM107" s="74">
        <f t="shared" ref="CM107" si="269">CL107*(1+CM$87)</f>
        <v>140799.97868382331</v>
      </c>
      <c r="CN107" s="74">
        <f t="shared" ref="CN107" si="270">CM107*(1+CN$87)</f>
        <v>140799.97868382331</v>
      </c>
      <c r="CO107" s="74">
        <f t="shared" ref="CO107" si="271">CN107*(1+CO$87)</f>
        <v>140799.97868382331</v>
      </c>
      <c r="CP107" s="74">
        <f t="shared" ref="CP107" si="272">CO107*(1+CP$87)</f>
        <v>140799.97868382331</v>
      </c>
      <c r="CQ107" s="74">
        <f t="shared" ref="CQ107" si="273">CP107*(1+CQ$87)</f>
        <v>140799.97868382331</v>
      </c>
      <c r="CR107" s="74">
        <f t="shared" ref="CR107" si="274">CQ107*(1+CR$87)</f>
        <v>140799.97868382331</v>
      </c>
      <c r="CS107" s="74">
        <f t="shared" ref="CS107" si="275">CR107*(1+CS$87)</f>
        <v>140799.97868382331</v>
      </c>
      <c r="CT107" s="74">
        <f t="shared" ref="CT107" si="276">CS107*(1+CT$87)</f>
        <v>140799.97868382331</v>
      </c>
      <c r="CU107" s="74">
        <f t="shared" ref="CU107" si="277">CT107*(1+CU$87)</f>
        <v>140799.97868382331</v>
      </c>
      <c r="CV107" s="74">
        <f t="shared" ref="CV107" si="278">CU107*(1+CV$87)</f>
        <v>140799.97868382331</v>
      </c>
      <c r="CW107" s="74">
        <f t="shared" ref="CW107" si="279">CV107*(1+CW$87)</f>
        <v>140799.97868382331</v>
      </c>
      <c r="CX107" s="74">
        <f t="shared" ref="CX107" si="280">CW107*(1+CX$87)</f>
        <v>140799.97868382331</v>
      </c>
      <c r="CY107" s="74">
        <f t="shared" ref="CY107" si="281">CX107*(1+CY$87)</f>
        <v>140799.97868382331</v>
      </c>
      <c r="CZ107" s="74">
        <f t="shared" ref="CZ107" si="282">CY107*(1+CZ$87)</f>
        <v>140799.97868382331</v>
      </c>
      <c r="DA107" s="74">
        <f t="shared" ref="DA107" si="283">CZ107*(1+DA$87)</f>
        <v>140799.97868382331</v>
      </c>
      <c r="DB107" s="74">
        <f t="shared" ref="DB107" si="284">DA107*(1+DB$87)</f>
        <v>140799.97868382331</v>
      </c>
      <c r="DC107" s="74">
        <f t="shared" ref="DC107" si="285">DB107*(1+DC$87)</f>
        <v>140799.97868382331</v>
      </c>
      <c r="DD107" s="74">
        <f t="shared" ref="DD107" si="286">DC107*(1+DD$87)</f>
        <v>140799.97868382331</v>
      </c>
      <c r="DE107" s="74">
        <f t="shared" ref="DE107" si="287">DD107*(1+DE$87)</f>
        <v>140799.97868382331</v>
      </c>
      <c r="DF107" s="74">
        <f t="shared" ref="DF107" si="288">DE107*(1+DF$87)</f>
        <v>140799.97868382331</v>
      </c>
      <c r="DG107" s="74">
        <f t="shared" ref="DG107" si="289">DF107*(1+DG$87)</f>
        <v>140799.97868382331</v>
      </c>
      <c r="DH107" s="74">
        <f t="shared" ref="DH107" si="290">DG107*(1+DH$87)</f>
        <v>140799.97868382331</v>
      </c>
      <c r="DI107" s="74">
        <f t="shared" ref="DI107" si="291">DH107*(1+DI$87)</f>
        <v>140799.97868382331</v>
      </c>
      <c r="DJ107" s="74">
        <f t="shared" ref="DJ107" si="292">DI107*(1+DJ$87)</f>
        <v>140799.97868382331</v>
      </c>
    </row>
    <row r="108" spans="2:114" x14ac:dyDescent="0.2">
      <c r="B108" s="236" t="str">
        <f t="shared" ref="B108:B113" si="293">B91</f>
        <v>Magnets</v>
      </c>
      <c r="C108" s="65" t="s">
        <v>2</v>
      </c>
      <c r="D108" s="74">
        <f t="shared" ref="D108:AF108" si="294">D$82*D91</f>
        <v>20004.28113066118</v>
      </c>
      <c r="E108" s="74">
        <f t="shared" si="294"/>
        <v>20600.073098083019</v>
      </c>
      <c r="F108" s="74">
        <f t="shared" si="294"/>
        <v>20910.817214912448</v>
      </c>
      <c r="G108" s="74">
        <f t="shared" si="294"/>
        <v>21282.389602109135</v>
      </c>
      <c r="H108" s="74">
        <f t="shared" si="294"/>
        <v>21599.999999993302</v>
      </c>
      <c r="I108" s="74">
        <f t="shared" si="294"/>
        <v>20399.999999993302</v>
      </c>
      <c r="J108" s="74">
        <f t="shared" si="294"/>
        <v>39599.999999993299</v>
      </c>
      <c r="K108" s="74">
        <f t="shared" si="294"/>
        <v>40799.999999993299</v>
      </c>
      <c r="L108" s="74">
        <f t="shared" si="294"/>
        <v>37319.999999993299</v>
      </c>
      <c r="M108" s="74">
        <f t="shared" si="294"/>
        <v>36479.999999993299</v>
      </c>
      <c r="N108" s="74">
        <f t="shared" si="294"/>
        <v>62399.999999993299</v>
      </c>
      <c r="O108" s="74">
        <f t="shared" si="294"/>
        <v>44399.999999993299</v>
      </c>
      <c r="P108" s="74">
        <f t="shared" si="294"/>
        <v>46799.999999993299</v>
      </c>
      <c r="Q108" s="74">
        <f t="shared" si="294"/>
        <v>56399.999999993299</v>
      </c>
      <c r="R108" s="74">
        <f t="shared" si="294"/>
        <v>66119.999999993306</v>
      </c>
      <c r="S108" s="74">
        <f t="shared" si="294"/>
        <v>59279.999999993299</v>
      </c>
      <c r="T108" s="74">
        <f t="shared" si="294"/>
        <v>70199.999999982989</v>
      </c>
      <c r="U108" s="74">
        <f t="shared" si="294"/>
        <v>61319.99999998085</v>
      </c>
      <c r="V108" s="74">
        <f t="shared" si="294"/>
        <v>59519.999999980624</v>
      </c>
      <c r="W108" s="74">
        <f t="shared" si="294"/>
        <v>48239.999999978507</v>
      </c>
      <c r="X108" s="74">
        <f t="shared" si="294"/>
        <v>48599.999999946347</v>
      </c>
      <c r="Y108" s="74">
        <f t="shared" si="294"/>
        <v>44999.999999969863</v>
      </c>
      <c r="Z108" s="74">
        <f t="shared" si="294"/>
        <v>27359.99999995769</v>
      </c>
      <c r="AA108" s="74">
        <f t="shared" si="294"/>
        <v>39959.999999976862</v>
      </c>
      <c r="AB108" s="74">
        <f t="shared" si="294"/>
        <v>41159.999999978529</v>
      </c>
      <c r="AC108" s="74">
        <f t="shared" ref="AC108" si="295">AC$82*AC91</f>
        <v>42479.999999977175</v>
      </c>
      <c r="AD108" s="74">
        <f t="shared" si="294"/>
        <v>24239.999404937014</v>
      </c>
      <c r="AE108" s="74">
        <f t="shared" si="294"/>
        <v>30599.997649770852</v>
      </c>
      <c r="AF108" s="74">
        <f t="shared" si="294"/>
        <v>26399.996137895232</v>
      </c>
      <c r="AG108" s="74">
        <f t="shared" ref="AG108" si="296">AG$82*AG91</f>
        <v>26399.996003216871</v>
      </c>
      <c r="AH108" s="74">
        <f t="shared" ref="AH108:AH113" si="297">AH100</f>
        <v>27244.795875319811</v>
      </c>
      <c r="AI108" s="74">
        <f t="shared" ref="AI108:AX113" si="298">AH108*(1+AI$86)</f>
        <v>28116.629343330045</v>
      </c>
      <c r="AJ108" s="74">
        <f t="shared" si="298"/>
        <v>29016.361482316606</v>
      </c>
      <c r="AK108" s="74">
        <f t="shared" si="298"/>
        <v>29944.885049750737</v>
      </c>
      <c r="AL108" s="74">
        <f t="shared" si="298"/>
        <v>30903.121371342761</v>
      </c>
      <c r="AM108" s="74">
        <f t="shared" si="298"/>
        <v>31892.021255225729</v>
      </c>
      <c r="AN108" s="74">
        <f t="shared" si="298"/>
        <v>32912.565935392951</v>
      </c>
      <c r="AO108" s="74">
        <f t="shared" si="298"/>
        <v>33965.768045325523</v>
      </c>
      <c r="AP108" s="74">
        <f t="shared" si="298"/>
        <v>35052.672622775943</v>
      </c>
      <c r="AQ108" s="74">
        <f t="shared" si="298"/>
        <v>36174.358146704777</v>
      </c>
      <c r="AR108" s="74">
        <f t="shared" si="298"/>
        <v>37331.937607399334</v>
      </c>
      <c r="AS108" s="74">
        <f t="shared" si="298"/>
        <v>38526.559610836113</v>
      </c>
      <c r="AT108" s="74">
        <f t="shared" si="298"/>
        <v>39759.409518382869</v>
      </c>
      <c r="AU108" s="74">
        <f t="shared" si="298"/>
        <v>41031.710622971121</v>
      </c>
      <c r="AV108" s="74">
        <f t="shared" si="298"/>
        <v>42344.725362906196</v>
      </c>
      <c r="AW108" s="74">
        <f t="shared" si="298"/>
        <v>43699.756574519197</v>
      </c>
      <c r="AX108" s="74">
        <f t="shared" si="298"/>
        <v>45098.148784903809</v>
      </c>
      <c r="AY108" s="74">
        <f t="shared" ref="AY108:BL113" si="299">AX108*(1+AY$86)</f>
        <v>46541.289546020729</v>
      </c>
      <c r="AZ108" s="74">
        <f t="shared" si="299"/>
        <v>48030.610811493396</v>
      </c>
      <c r="BA108" s="74">
        <f t="shared" si="299"/>
        <v>49567.590357461188</v>
      </c>
      <c r="BB108" s="74">
        <f t="shared" si="299"/>
        <v>51153.75324889995</v>
      </c>
      <c r="BC108" s="74">
        <f t="shared" si="299"/>
        <v>52790.673352864753</v>
      </c>
      <c r="BD108" s="74">
        <f t="shared" si="299"/>
        <v>54479.974900156427</v>
      </c>
      <c r="BE108" s="74">
        <f t="shared" si="299"/>
        <v>56223.334096961436</v>
      </c>
      <c r="BF108" s="74">
        <f t="shared" si="299"/>
        <v>58022.480788064204</v>
      </c>
      <c r="BG108" s="74">
        <f t="shared" si="299"/>
        <v>59879.200173282261</v>
      </c>
      <c r="BH108" s="74">
        <f t="shared" si="299"/>
        <v>61795.334578827293</v>
      </c>
      <c r="BI108" s="74">
        <f t="shared" si="299"/>
        <v>63772.785285349768</v>
      </c>
      <c r="BJ108" s="74">
        <f t="shared" si="299"/>
        <v>65813.51441448096</v>
      </c>
      <c r="BK108" s="74">
        <f t="shared" si="299"/>
        <v>67919.54687574436</v>
      </c>
      <c r="BL108" s="74">
        <f t="shared" si="299"/>
        <v>70092.972375768179</v>
      </c>
      <c r="BM108" s="74">
        <f t="shared" ref="BM108:BM113" si="300">BL108*(1+BM$86)</f>
        <v>72335.947491792758</v>
      </c>
      <c r="BN108" s="74">
        <f t="shared" ref="BN108:BN113" si="301">BM108*(1+BN$86)</f>
        <v>74650.697811530132</v>
      </c>
      <c r="BO108" s="74">
        <f t="shared" ref="BO108:BO113" si="302">BN108*(1+BO$86)</f>
        <v>77039.520141499102</v>
      </c>
      <c r="BP108" s="74">
        <f t="shared" ref="BP108:BP113" si="303">BO108*(1+BP$86)</f>
        <v>79504.78478602707</v>
      </c>
      <c r="BQ108" s="74">
        <f t="shared" ref="BQ108:BQ113" si="304">BP108*(1+BQ$86)</f>
        <v>82048.937899179946</v>
      </c>
      <c r="BR108" s="74">
        <f t="shared" ref="BR108:BR113" si="305">BQ108*(1+BR$86)</f>
        <v>84674.50391195371</v>
      </c>
      <c r="BS108" s="74">
        <f t="shared" ref="BS108:BS113" si="306">BR108*(1+BS$86)</f>
        <v>87384.088037136229</v>
      </c>
      <c r="BT108" s="74">
        <f t="shared" ref="BT108:BT113" si="307">BS108*(1+BT$86)</f>
        <v>90180.37885432459</v>
      </c>
      <c r="BU108" s="74">
        <f t="shared" ref="BU108:BU113" si="308">BT108*(1+BU$86)</f>
        <v>93066.150977662983</v>
      </c>
      <c r="BV108" s="74">
        <f t="shared" ref="BV108:BV113" si="309">BU108*(1+BV$86)</f>
        <v>96044.267808948207</v>
      </c>
      <c r="BW108" s="74">
        <f t="shared" ref="BW108:BW113" si="310">BV108*(1+BW$86)</f>
        <v>99117.684378834558</v>
      </c>
      <c r="BX108" s="74">
        <f t="shared" ref="BX108:BX113" si="311">BW108*(1+BX$86)</f>
        <v>102289.45027895727</v>
      </c>
      <c r="BY108" s="74">
        <f t="shared" ref="BY108:BY113" si="312">BX108*(1+BY$86)</f>
        <v>105562.7126878839</v>
      </c>
      <c r="BZ108" s="74">
        <f t="shared" ref="BZ108:BZ113" si="313">BY108*(1+BZ$86)</f>
        <v>108940.71949389619</v>
      </c>
      <c r="CA108" s="74">
        <f t="shared" ref="CA108:CA113" si="314">BZ108*(1+CA$86)</f>
        <v>112426.82251770087</v>
      </c>
      <c r="CB108" s="74">
        <f t="shared" ref="CB108:CB113" si="315">CA108*(1+CB$86)</f>
        <v>116024.48083826731</v>
      </c>
      <c r="CC108" s="74">
        <f t="shared" ref="CC108:CC113" si="316">CB108*(1+CC$86)</f>
        <v>119737.26422509186</v>
      </c>
      <c r="CD108" s="74">
        <f t="shared" ref="CD108:CD113" si="317">CC108*(1+CD$86)</f>
        <v>123568.8566802948</v>
      </c>
      <c r="CE108" s="74">
        <f t="shared" ref="CE108:CE113" si="318">CD108*(1+CE$86)</f>
        <v>127523.06009406425</v>
      </c>
      <c r="CF108" s="74">
        <f t="shared" ref="CF108:CF113" si="319">CE108*(1+CF$86)</f>
        <v>131603.7980170743</v>
      </c>
      <c r="CG108" s="74">
        <f t="shared" ref="CG108:CG113" si="320">CF108*(1+CG$86)</f>
        <v>135815.11955362067</v>
      </c>
      <c r="CH108" s="74">
        <f t="shared" ref="CH108:CH113" si="321">CG108*(1+CH$86)</f>
        <v>140161.20337933654</v>
      </c>
      <c r="CI108" s="74">
        <f t="shared" ref="CI108:CI113" si="322">CH108*(1+CI$86)</f>
        <v>144646.3618874753</v>
      </c>
      <c r="CJ108" s="74">
        <f t="shared" ref="CJ108:CJ113" si="323">CI108*(1+CJ$86)</f>
        <v>149275.0454678745</v>
      </c>
      <c r="CK108" s="74">
        <f t="shared" ref="CK108:CK113" si="324">CJ108*(1+CK$86)</f>
        <v>154051.84692284648</v>
      </c>
      <c r="CL108" s="74">
        <f t="shared" ref="CL108:CL113" si="325">CK108*(1+CL$86)</f>
        <v>158981.50602437757</v>
      </c>
      <c r="CM108" s="74">
        <f t="shared" ref="CM108:CM113" si="326">CL108*(1+CM$86)</f>
        <v>164068.91421715764</v>
      </c>
      <c r="CN108" s="74">
        <f t="shared" ref="CN108:CN113" si="327">CM108*(1+CN$86)</f>
        <v>169319.11947210669</v>
      </c>
      <c r="CO108" s="74">
        <f t="shared" ref="CO108:CO113" si="328">CN108*(1+CO$86)</f>
        <v>174737.3312952141</v>
      </c>
      <c r="CP108" s="74">
        <f t="shared" ref="CP108:CP113" si="329">CO108*(1+CP$86)</f>
        <v>180328.92589666095</v>
      </c>
      <c r="CQ108" s="74">
        <f t="shared" ref="CQ108:CQ113" si="330">CP108*(1+CQ$86)</f>
        <v>186099.45152535412</v>
      </c>
      <c r="CR108" s="74">
        <f t="shared" ref="CR108:CR113" si="331">CQ108*(1+CR$86)</f>
        <v>192054.63397416545</v>
      </c>
      <c r="CS108" s="74">
        <f t="shared" ref="CS108:CS113" si="332">CR108*(1+CS$86)</f>
        <v>198200.38226133876</v>
      </c>
      <c r="CT108" s="74">
        <f t="shared" ref="CT108:CT113" si="333">CS108*(1+CT$86)</f>
        <v>204542.7944937016</v>
      </c>
      <c r="CU108" s="74">
        <f t="shared" ref="CU108:CU113" si="334">CT108*(1+CU$86)</f>
        <v>211088.16391750006</v>
      </c>
      <c r="CV108" s="74">
        <f t="shared" ref="CV108:CV113" si="335">CU108*(1+CV$86)</f>
        <v>217842.98516286007</v>
      </c>
      <c r="CW108" s="74">
        <f t="shared" ref="CW108:CW113" si="336">CV108*(1+CW$86)</f>
        <v>224813.96068807162</v>
      </c>
      <c r="CX108" s="74">
        <f t="shared" ref="CX108:CX113" si="337">CW108*(1+CX$86)</f>
        <v>232008.00743008993</v>
      </c>
      <c r="CY108" s="74">
        <f t="shared" ref="CY108:CY113" si="338">CX108*(1+CY$86)</f>
        <v>239432.26366785282</v>
      </c>
      <c r="CZ108" s="74">
        <f t="shared" ref="CZ108:CZ113" si="339">CY108*(1+CZ$86)</f>
        <v>247094.09610522413</v>
      </c>
      <c r="DA108" s="74">
        <f t="shared" ref="DA108:DA113" si="340">CZ108*(1+DA$86)</f>
        <v>255001.10718059132</v>
      </c>
      <c r="DB108" s="74">
        <f t="shared" ref="DB108:DB113" si="341">DA108*(1+DB$86)</f>
        <v>263161.14261037024</v>
      </c>
      <c r="DC108" s="74">
        <f t="shared" ref="DC108:DC113" si="342">DB108*(1+DC$86)</f>
        <v>271582.29917390208</v>
      </c>
      <c r="DD108" s="74">
        <f t="shared" ref="DD108:DD113" si="343">DC108*(1+DD$86)</f>
        <v>280272.93274746696</v>
      </c>
      <c r="DE108" s="74">
        <f t="shared" ref="DE108:DE113" si="344">DD108*(1+DE$86)</f>
        <v>289241.66659538593</v>
      </c>
      <c r="DF108" s="74">
        <f t="shared" ref="DF108:DF113" si="345">DE108*(1+DF$86)</f>
        <v>298497.39992643829</v>
      </c>
      <c r="DG108" s="74">
        <f t="shared" ref="DG108:DG113" si="346">DF108*(1+DG$86)</f>
        <v>308049.31672408432</v>
      </c>
      <c r="DH108" s="74">
        <f t="shared" ref="DH108:DH113" si="347">DG108*(1+DH$86)</f>
        <v>317906.894859255</v>
      </c>
      <c r="DI108" s="74">
        <f t="shared" ref="DI108:DI113" si="348">DH108*(1+DI$86)</f>
        <v>328079.91549475119</v>
      </c>
      <c r="DJ108" s="74">
        <f t="shared" ref="DJ108:DJ113" si="349">DI108*(1+DJ$86)</f>
        <v>338578.47279058321</v>
      </c>
    </row>
    <row r="109" spans="2:114" x14ac:dyDescent="0.2">
      <c r="B109" s="236" t="str">
        <f t="shared" si="293"/>
        <v>Pyrotechnics and Signals</v>
      </c>
      <c r="C109" s="65" t="s">
        <v>2</v>
      </c>
      <c r="D109" s="74">
        <f t="shared" ref="D109:AF109" si="350">D$82*D92</f>
        <v>20004.28113066118</v>
      </c>
      <c r="E109" s="74">
        <f t="shared" si="350"/>
        <v>20600.073098083019</v>
      </c>
      <c r="F109" s="74">
        <f t="shared" si="350"/>
        <v>20910.817214912448</v>
      </c>
      <c r="G109" s="74">
        <f t="shared" si="350"/>
        <v>21282.389602109135</v>
      </c>
      <c r="H109" s="74">
        <f t="shared" si="350"/>
        <v>21599.999999993302</v>
      </c>
      <c r="I109" s="74">
        <f t="shared" si="350"/>
        <v>20399.999999993302</v>
      </c>
      <c r="J109" s="74">
        <f t="shared" si="350"/>
        <v>39599.999999993299</v>
      </c>
      <c r="K109" s="74">
        <f t="shared" si="350"/>
        <v>40799.999999993299</v>
      </c>
      <c r="L109" s="74">
        <f t="shared" si="350"/>
        <v>37319.999999993299</v>
      </c>
      <c r="M109" s="74">
        <f t="shared" si="350"/>
        <v>36479.999999993299</v>
      </c>
      <c r="N109" s="74">
        <f t="shared" si="350"/>
        <v>62399.999999993299</v>
      </c>
      <c r="O109" s="74">
        <f t="shared" si="350"/>
        <v>44399.999999993299</v>
      </c>
      <c r="P109" s="74">
        <f t="shared" si="350"/>
        <v>46799.999999993299</v>
      </c>
      <c r="Q109" s="74">
        <f t="shared" si="350"/>
        <v>56399.999999993299</v>
      </c>
      <c r="R109" s="74">
        <f t="shared" si="350"/>
        <v>66119.999999993306</v>
      </c>
      <c r="S109" s="74">
        <f t="shared" si="350"/>
        <v>59279.999999993299</v>
      </c>
      <c r="T109" s="74">
        <f t="shared" si="350"/>
        <v>70199.999999982989</v>
      </c>
      <c r="U109" s="74">
        <f t="shared" si="350"/>
        <v>61319.99999998085</v>
      </c>
      <c r="V109" s="74">
        <f t="shared" si="350"/>
        <v>59519.999999980624</v>
      </c>
      <c r="W109" s="74">
        <f t="shared" si="350"/>
        <v>48239.999999978507</v>
      </c>
      <c r="X109" s="74">
        <f t="shared" si="350"/>
        <v>48599.999999946347</v>
      </c>
      <c r="Y109" s="74">
        <f t="shared" si="350"/>
        <v>44999.999999969863</v>
      </c>
      <c r="Z109" s="74">
        <f t="shared" si="350"/>
        <v>27359.99999995769</v>
      </c>
      <c r="AA109" s="74">
        <f t="shared" si="350"/>
        <v>39959.999999976862</v>
      </c>
      <c r="AB109" s="74">
        <f t="shared" si="350"/>
        <v>41159.999999978529</v>
      </c>
      <c r="AC109" s="74">
        <f t="shared" ref="AC109" si="351">AC$82*AC92</f>
        <v>42479.999999977175</v>
      </c>
      <c r="AD109" s="74">
        <f t="shared" si="350"/>
        <v>24239.999404937014</v>
      </c>
      <c r="AE109" s="74">
        <f t="shared" si="350"/>
        <v>30599.997649770852</v>
      </c>
      <c r="AF109" s="74">
        <f t="shared" si="350"/>
        <v>26399.996137895232</v>
      </c>
      <c r="AG109" s="74">
        <f t="shared" ref="AG109" si="352">AG$82*AG92</f>
        <v>26399.996003216871</v>
      </c>
      <c r="AH109" s="74">
        <f t="shared" si="297"/>
        <v>27244.795875319811</v>
      </c>
      <c r="AI109" s="74">
        <f t="shared" si="298"/>
        <v>28116.629343330045</v>
      </c>
      <c r="AJ109" s="74">
        <f t="shared" si="298"/>
        <v>29016.361482316606</v>
      </c>
      <c r="AK109" s="74">
        <f t="shared" si="298"/>
        <v>29944.885049750737</v>
      </c>
      <c r="AL109" s="74">
        <f t="shared" si="298"/>
        <v>30903.121371342761</v>
      </c>
      <c r="AM109" s="74">
        <f t="shared" si="298"/>
        <v>31892.021255225729</v>
      </c>
      <c r="AN109" s="74">
        <f t="shared" si="298"/>
        <v>32912.565935392951</v>
      </c>
      <c r="AO109" s="74">
        <f t="shared" si="298"/>
        <v>33965.768045325523</v>
      </c>
      <c r="AP109" s="74">
        <f t="shared" si="298"/>
        <v>35052.672622775943</v>
      </c>
      <c r="AQ109" s="74">
        <f t="shared" si="298"/>
        <v>36174.358146704777</v>
      </c>
      <c r="AR109" s="74">
        <f t="shared" si="298"/>
        <v>37331.937607399334</v>
      </c>
      <c r="AS109" s="74">
        <f t="shared" si="298"/>
        <v>38526.559610836113</v>
      </c>
      <c r="AT109" s="74">
        <f t="shared" si="298"/>
        <v>39759.409518382869</v>
      </c>
      <c r="AU109" s="74">
        <f t="shared" si="298"/>
        <v>41031.710622971121</v>
      </c>
      <c r="AV109" s="74">
        <f t="shared" si="298"/>
        <v>42344.725362906196</v>
      </c>
      <c r="AW109" s="74">
        <f t="shared" si="298"/>
        <v>43699.756574519197</v>
      </c>
      <c r="AX109" s="74">
        <f t="shared" si="298"/>
        <v>45098.148784903809</v>
      </c>
      <c r="AY109" s="74">
        <f t="shared" si="299"/>
        <v>46541.289546020729</v>
      </c>
      <c r="AZ109" s="74">
        <f t="shared" si="299"/>
        <v>48030.610811493396</v>
      </c>
      <c r="BA109" s="74">
        <f t="shared" si="299"/>
        <v>49567.590357461188</v>
      </c>
      <c r="BB109" s="74">
        <f t="shared" si="299"/>
        <v>51153.75324889995</v>
      </c>
      <c r="BC109" s="74">
        <f t="shared" si="299"/>
        <v>52790.673352864753</v>
      </c>
      <c r="BD109" s="74">
        <f t="shared" si="299"/>
        <v>54479.974900156427</v>
      </c>
      <c r="BE109" s="74">
        <f t="shared" si="299"/>
        <v>56223.334096961436</v>
      </c>
      <c r="BF109" s="74">
        <f t="shared" si="299"/>
        <v>58022.480788064204</v>
      </c>
      <c r="BG109" s="74">
        <f t="shared" si="299"/>
        <v>59879.200173282261</v>
      </c>
      <c r="BH109" s="74">
        <f t="shared" si="299"/>
        <v>61795.334578827293</v>
      </c>
      <c r="BI109" s="74">
        <f t="shared" si="299"/>
        <v>63772.785285349768</v>
      </c>
      <c r="BJ109" s="74">
        <f t="shared" si="299"/>
        <v>65813.51441448096</v>
      </c>
      <c r="BK109" s="74">
        <f t="shared" si="299"/>
        <v>67919.54687574436</v>
      </c>
      <c r="BL109" s="74">
        <f t="shared" si="299"/>
        <v>70092.972375768179</v>
      </c>
      <c r="BM109" s="74">
        <f t="shared" si="300"/>
        <v>72335.947491792758</v>
      </c>
      <c r="BN109" s="74">
        <f t="shared" si="301"/>
        <v>74650.697811530132</v>
      </c>
      <c r="BO109" s="74">
        <f t="shared" si="302"/>
        <v>77039.520141499102</v>
      </c>
      <c r="BP109" s="74">
        <f t="shared" si="303"/>
        <v>79504.78478602707</v>
      </c>
      <c r="BQ109" s="74">
        <f t="shared" si="304"/>
        <v>82048.937899179946</v>
      </c>
      <c r="BR109" s="74">
        <f t="shared" si="305"/>
        <v>84674.50391195371</v>
      </c>
      <c r="BS109" s="74">
        <f t="shared" si="306"/>
        <v>87384.088037136229</v>
      </c>
      <c r="BT109" s="74">
        <f t="shared" si="307"/>
        <v>90180.37885432459</v>
      </c>
      <c r="BU109" s="74">
        <f t="shared" si="308"/>
        <v>93066.150977662983</v>
      </c>
      <c r="BV109" s="74">
        <f t="shared" si="309"/>
        <v>96044.267808948207</v>
      </c>
      <c r="BW109" s="74">
        <f t="shared" si="310"/>
        <v>99117.684378834558</v>
      </c>
      <c r="BX109" s="74">
        <f t="shared" si="311"/>
        <v>102289.45027895727</v>
      </c>
      <c r="BY109" s="74">
        <f t="shared" si="312"/>
        <v>105562.7126878839</v>
      </c>
      <c r="BZ109" s="74">
        <f t="shared" si="313"/>
        <v>108940.71949389619</v>
      </c>
      <c r="CA109" s="74">
        <f t="shared" si="314"/>
        <v>112426.82251770087</v>
      </c>
      <c r="CB109" s="74">
        <f t="shared" si="315"/>
        <v>116024.48083826731</v>
      </c>
      <c r="CC109" s="74">
        <f t="shared" si="316"/>
        <v>119737.26422509186</v>
      </c>
      <c r="CD109" s="74">
        <f t="shared" si="317"/>
        <v>123568.8566802948</v>
      </c>
      <c r="CE109" s="74">
        <f t="shared" si="318"/>
        <v>127523.06009406425</v>
      </c>
      <c r="CF109" s="74">
        <f t="shared" si="319"/>
        <v>131603.7980170743</v>
      </c>
      <c r="CG109" s="74">
        <f t="shared" si="320"/>
        <v>135815.11955362067</v>
      </c>
      <c r="CH109" s="74">
        <f t="shared" si="321"/>
        <v>140161.20337933654</v>
      </c>
      <c r="CI109" s="74">
        <f t="shared" si="322"/>
        <v>144646.3618874753</v>
      </c>
      <c r="CJ109" s="74">
        <f t="shared" si="323"/>
        <v>149275.0454678745</v>
      </c>
      <c r="CK109" s="74">
        <f t="shared" si="324"/>
        <v>154051.84692284648</v>
      </c>
      <c r="CL109" s="74">
        <f t="shared" si="325"/>
        <v>158981.50602437757</v>
      </c>
      <c r="CM109" s="74">
        <f t="shared" si="326"/>
        <v>164068.91421715764</v>
      </c>
      <c r="CN109" s="74">
        <f t="shared" si="327"/>
        <v>169319.11947210669</v>
      </c>
      <c r="CO109" s="74">
        <f t="shared" si="328"/>
        <v>174737.3312952141</v>
      </c>
      <c r="CP109" s="74">
        <f t="shared" si="329"/>
        <v>180328.92589666095</v>
      </c>
      <c r="CQ109" s="74">
        <f t="shared" si="330"/>
        <v>186099.45152535412</v>
      </c>
      <c r="CR109" s="74">
        <f t="shared" si="331"/>
        <v>192054.63397416545</v>
      </c>
      <c r="CS109" s="74">
        <f t="shared" si="332"/>
        <v>198200.38226133876</v>
      </c>
      <c r="CT109" s="74">
        <f t="shared" si="333"/>
        <v>204542.7944937016</v>
      </c>
      <c r="CU109" s="74">
        <f t="shared" si="334"/>
        <v>211088.16391750006</v>
      </c>
      <c r="CV109" s="74">
        <f t="shared" si="335"/>
        <v>217842.98516286007</v>
      </c>
      <c r="CW109" s="74">
        <f t="shared" si="336"/>
        <v>224813.96068807162</v>
      </c>
      <c r="CX109" s="74">
        <f t="shared" si="337"/>
        <v>232008.00743008993</v>
      </c>
      <c r="CY109" s="74">
        <f t="shared" si="338"/>
        <v>239432.26366785282</v>
      </c>
      <c r="CZ109" s="74">
        <f t="shared" si="339"/>
        <v>247094.09610522413</v>
      </c>
      <c r="DA109" s="74">
        <f t="shared" si="340"/>
        <v>255001.10718059132</v>
      </c>
      <c r="DB109" s="74">
        <f t="shared" si="341"/>
        <v>263161.14261037024</v>
      </c>
      <c r="DC109" s="74">
        <f t="shared" si="342"/>
        <v>271582.29917390208</v>
      </c>
      <c r="DD109" s="74">
        <f t="shared" si="343"/>
        <v>280272.93274746696</v>
      </c>
      <c r="DE109" s="74">
        <f t="shared" si="344"/>
        <v>289241.66659538593</v>
      </c>
      <c r="DF109" s="74">
        <f t="shared" si="345"/>
        <v>298497.39992643829</v>
      </c>
      <c r="DG109" s="74">
        <f t="shared" si="346"/>
        <v>308049.31672408432</v>
      </c>
      <c r="DH109" s="74">
        <f t="shared" si="347"/>
        <v>317906.894859255</v>
      </c>
      <c r="DI109" s="74">
        <f t="shared" si="348"/>
        <v>328079.91549475119</v>
      </c>
      <c r="DJ109" s="74">
        <f t="shared" si="349"/>
        <v>338578.47279058321</v>
      </c>
    </row>
    <row r="110" spans="2:114" x14ac:dyDescent="0.2">
      <c r="B110" s="236" t="str">
        <f t="shared" si="293"/>
        <v>Zinc Production</v>
      </c>
      <c r="C110" s="65" t="s">
        <v>2</v>
      </c>
      <c r="D110" s="74">
        <f t="shared" ref="D110:AF110" si="353">D$82*D93</f>
        <v>5001.0702826652951</v>
      </c>
      <c r="E110" s="74">
        <f t="shared" si="353"/>
        <v>5150.0182745207549</v>
      </c>
      <c r="F110" s="74">
        <f t="shared" si="353"/>
        <v>5227.7043037281119</v>
      </c>
      <c r="G110" s="74">
        <f t="shared" si="353"/>
        <v>5320.5974005272838</v>
      </c>
      <c r="H110" s="74">
        <f t="shared" si="353"/>
        <v>5399.9999999983256</v>
      </c>
      <c r="I110" s="74">
        <f t="shared" si="353"/>
        <v>5099.9999999983256</v>
      </c>
      <c r="J110" s="74">
        <f t="shared" si="353"/>
        <v>9899.9999999983247</v>
      </c>
      <c r="K110" s="74">
        <f t="shared" si="353"/>
        <v>10199.999999998325</v>
      </c>
      <c r="L110" s="74">
        <f t="shared" si="353"/>
        <v>9329.9999999983247</v>
      </c>
      <c r="M110" s="74">
        <f t="shared" si="353"/>
        <v>9119.9999999983247</v>
      </c>
      <c r="N110" s="74">
        <f t="shared" si="353"/>
        <v>15599.999999998325</v>
      </c>
      <c r="O110" s="74">
        <f t="shared" si="353"/>
        <v>11099.999999998325</v>
      </c>
      <c r="P110" s="74">
        <f t="shared" si="353"/>
        <v>11699.999999998325</v>
      </c>
      <c r="Q110" s="74">
        <f t="shared" si="353"/>
        <v>14099.999999998325</v>
      </c>
      <c r="R110" s="74">
        <f t="shared" si="353"/>
        <v>16529.999999998327</v>
      </c>
      <c r="S110" s="74">
        <f t="shared" si="353"/>
        <v>14819.999999998325</v>
      </c>
      <c r="T110" s="74">
        <f t="shared" si="353"/>
        <v>17549.999999995747</v>
      </c>
      <c r="U110" s="74">
        <f t="shared" si="353"/>
        <v>15329.999999995212</v>
      </c>
      <c r="V110" s="74">
        <f t="shared" si="353"/>
        <v>14879.999999995156</v>
      </c>
      <c r="W110" s="74">
        <f t="shared" si="353"/>
        <v>12059.999999994627</v>
      </c>
      <c r="X110" s="74">
        <f t="shared" si="353"/>
        <v>12149.999999986587</v>
      </c>
      <c r="Y110" s="74">
        <f t="shared" si="353"/>
        <v>11249.999999992466</v>
      </c>
      <c r="Z110" s="74">
        <f t="shared" si="353"/>
        <v>6839.9999999894226</v>
      </c>
      <c r="AA110" s="74">
        <f t="shared" si="353"/>
        <v>9989.9999999942156</v>
      </c>
      <c r="AB110" s="74">
        <f t="shared" si="353"/>
        <v>10289.999999994632</v>
      </c>
      <c r="AC110" s="74">
        <f t="shared" ref="AC110" si="354">AC$82*AC93</f>
        <v>10619.999999994294</v>
      </c>
      <c r="AD110" s="74">
        <f t="shared" si="353"/>
        <v>6059.9998512342536</v>
      </c>
      <c r="AE110" s="74">
        <f t="shared" si="353"/>
        <v>7649.999412442713</v>
      </c>
      <c r="AF110" s="74">
        <f t="shared" si="353"/>
        <v>6599.999034473808</v>
      </c>
      <c r="AG110" s="74">
        <f t="shared" ref="AG110" si="355">AG$82*AG93</f>
        <v>6599.9990008042178</v>
      </c>
      <c r="AH110" s="74">
        <f t="shared" si="297"/>
        <v>6811.1989688299527</v>
      </c>
      <c r="AI110" s="74">
        <f t="shared" si="298"/>
        <v>7029.1573358325113</v>
      </c>
      <c r="AJ110" s="74">
        <f t="shared" si="298"/>
        <v>7254.0903705791516</v>
      </c>
      <c r="AK110" s="74">
        <f t="shared" si="298"/>
        <v>7486.2212624376843</v>
      </c>
      <c r="AL110" s="74">
        <f t="shared" si="298"/>
        <v>7725.7803428356901</v>
      </c>
      <c r="AM110" s="74">
        <f t="shared" si="298"/>
        <v>7973.0053138064322</v>
      </c>
      <c r="AN110" s="74">
        <f t="shared" si="298"/>
        <v>8228.1414838482378</v>
      </c>
      <c r="AO110" s="74">
        <f t="shared" si="298"/>
        <v>8491.4420113313809</v>
      </c>
      <c r="AP110" s="74">
        <f t="shared" si="298"/>
        <v>8763.1681556939857</v>
      </c>
      <c r="AQ110" s="74">
        <f t="shared" si="298"/>
        <v>9043.5895366761943</v>
      </c>
      <c r="AR110" s="74">
        <f t="shared" si="298"/>
        <v>9332.9844018498334</v>
      </c>
      <c r="AS110" s="74">
        <f t="shared" si="298"/>
        <v>9631.6399027090283</v>
      </c>
      <c r="AT110" s="74">
        <f t="shared" si="298"/>
        <v>9939.8523795957171</v>
      </c>
      <c r="AU110" s="74">
        <f t="shared" si="298"/>
        <v>10257.92765574278</v>
      </c>
      <c r="AV110" s="74">
        <f t="shared" si="298"/>
        <v>10586.181340726549</v>
      </c>
      <c r="AW110" s="74">
        <f t="shared" si="298"/>
        <v>10924.939143629799</v>
      </c>
      <c r="AX110" s="74">
        <f t="shared" si="298"/>
        <v>11274.537196225952</v>
      </c>
      <c r="AY110" s="74">
        <f t="shared" si="299"/>
        <v>11635.322386505182</v>
      </c>
      <c r="AZ110" s="74">
        <f t="shared" si="299"/>
        <v>12007.652702873349</v>
      </c>
      <c r="BA110" s="74">
        <f t="shared" si="299"/>
        <v>12391.897589365297</v>
      </c>
      <c r="BB110" s="74">
        <f t="shared" si="299"/>
        <v>12788.438312224987</v>
      </c>
      <c r="BC110" s="74">
        <f t="shared" si="299"/>
        <v>13197.668338216188</v>
      </c>
      <c r="BD110" s="74">
        <f t="shared" si="299"/>
        <v>13619.993725039107</v>
      </c>
      <c r="BE110" s="74">
        <f t="shared" si="299"/>
        <v>14055.833524240359</v>
      </c>
      <c r="BF110" s="74">
        <f t="shared" si="299"/>
        <v>14505.620197016051</v>
      </c>
      <c r="BG110" s="74">
        <f t="shared" si="299"/>
        <v>14969.800043320565</v>
      </c>
      <c r="BH110" s="74">
        <f t="shared" si="299"/>
        <v>15448.833644706823</v>
      </c>
      <c r="BI110" s="74">
        <f t="shared" si="299"/>
        <v>15943.196321337442</v>
      </c>
      <c r="BJ110" s="74">
        <f t="shared" si="299"/>
        <v>16453.37860362024</v>
      </c>
      <c r="BK110" s="74">
        <f t="shared" si="299"/>
        <v>16979.88671893609</v>
      </c>
      <c r="BL110" s="74">
        <f t="shared" si="299"/>
        <v>17523.243093942045</v>
      </c>
      <c r="BM110" s="74">
        <f t="shared" si="300"/>
        <v>18083.98687294819</v>
      </c>
      <c r="BN110" s="74">
        <f t="shared" si="301"/>
        <v>18662.674452882533</v>
      </c>
      <c r="BO110" s="74">
        <f t="shared" si="302"/>
        <v>19259.880035374776</v>
      </c>
      <c r="BP110" s="74">
        <f t="shared" si="303"/>
        <v>19876.196196506768</v>
      </c>
      <c r="BQ110" s="74">
        <f t="shared" si="304"/>
        <v>20512.234474794986</v>
      </c>
      <c r="BR110" s="74">
        <f t="shared" si="305"/>
        <v>21168.625977988428</v>
      </c>
      <c r="BS110" s="74">
        <f t="shared" si="306"/>
        <v>21846.022009284057</v>
      </c>
      <c r="BT110" s="74">
        <f t="shared" si="307"/>
        <v>22545.094713581148</v>
      </c>
      <c r="BU110" s="74">
        <f t="shared" si="308"/>
        <v>23266.537744415746</v>
      </c>
      <c r="BV110" s="74">
        <f t="shared" si="309"/>
        <v>24011.066952237052</v>
      </c>
      <c r="BW110" s="74">
        <f t="shared" si="310"/>
        <v>24779.421094708639</v>
      </c>
      <c r="BX110" s="74">
        <f t="shared" si="311"/>
        <v>25572.362569739318</v>
      </c>
      <c r="BY110" s="74">
        <f t="shared" si="312"/>
        <v>26390.678171970976</v>
      </c>
      <c r="BZ110" s="74">
        <f t="shared" si="313"/>
        <v>27235.179873474048</v>
      </c>
      <c r="CA110" s="74">
        <f t="shared" si="314"/>
        <v>28106.705629425218</v>
      </c>
      <c r="CB110" s="74">
        <f t="shared" si="315"/>
        <v>29006.120209566827</v>
      </c>
      <c r="CC110" s="74">
        <f t="shared" si="316"/>
        <v>29934.316056272964</v>
      </c>
      <c r="CD110" s="74">
        <f t="shared" si="317"/>
        <v>30892.214170073701</v>
      </c>
      <c r="CE110" s="74">
        <f t="shared" si="318"/>
        <v>31880.765023516062</v>
      </c>
      <c r="CF110" s="74">
        <f t="shared" si="319"/>
        <v>32900.949504268574</v>
      </c>
      <c r="CG110" s="74">
        <f t="shared" si="320"/>
        <v>33953.779888405166</v>
      </c>
      <c r="CH110" s="74">
        <f t="shared" si="321"/>
        <v>35040.300844834135</v>
      </c>
      <c r="CI110" s="74">
        <f t="shared" si="322"/>
        <v>36161.590471868825</v>
      </c>
      <c r="CJ110" s="74">
        <f t="shared" si="323"/>
        <v>37318.761366968625</v>
      </c>
      <c r="CK110" s="74">
        <f t="shared" si="324"/>
        <v>38512.96173071162</v>
      </c>
      <c r="CL110" s="74">
        <f t="shared" si="325"/>
        <v>39745.376506094392</v>
      </c>
      <c r="CM110" s="74">
        <f t="shared" si="326"/>
        <v>41017.22855428941</v>
      </c>
      <c r="CN110" s="74">
        <f t="shared" si="327"/>
        <v>42329.779868026671</v>
      </c>
      <c r="CO110" s="74">
        <f t="shared" si="328"/>
        <v>43684.332823803525</v>
      </c>
      <c r="CP110" s="74">
        <f t="shared" si="329"/>
        <v>45082.231474165237</v>
      </c>
      <c r="CQ110" s="74">
        <f t="shared" si="330"/>
        <v>46524.862881338529</v>
      </c>
      <c r="CR110" s="74">
        <f t="shared" si="331"/>
        <v>48013.658493541363</v>
      </c>
      <c r="CS110" s="74">
        <f t="shared" si="332"/>
        <v>49550.09556533469</v>
      </c>
      <c r="CT110" s="74">
        <f t="shared" si="333"/>
        <v>51135.6986234254</v>
      </c>
      <c r="CU110" s="74">
        <f t="shared" si="334"/>
        <v>52772.040979375015</v>
      </c>
      <c r="CV110" s="74">
        <f t="shared" si="335"/>
        <v>54460.746290715018</v>
      </c>
      <c r="CW110" s="74">
        <f t="shared" si="336"/>
        <v>56203.490172017904</v>
      </c>
      <c r="CX110" s="74">
        <f t="shared" si="337"/>
        <v>58002.001857522482</v>
      </c>
      <c r="CY110" s="74">
        <f t="shared" si="338"/>
        <v>59858.065916963205</v>
      </c>
      <c r="CZ110" s="74">
        <f t="shared" si="339"/>
        <v>61773.524026306033</v>
      </c>
      <c r="DA110" s="74">
        <f t="shared" si="340"/>
        <v>63750.276795147831</v>
      </c>
      <c r="DB110" s="74">
        <f t="shared" si="341"/>
        <v>65790.28565259256</v>
      </c>
      <c r="DC110" s="74">
        <f t="shared" si="342"/>
        <v>67895.57479347552</v>
      </c>
      <c r="DD110" s="74">
        <f t="shared" si="343"/>
        <v>70068.233186866739</v>
      </c>
      <c r="DE110" s="74">
        <f t="shared" si="344"/>
        <v>72310.416648846483</v>
      </c>
      <c r="DF110" s="74">
        <f t="shared" si="345"/>
        <v>74624.349981609572</v>
      </c>
      <c r="DG110" s="74">
        <f t="shared" si="346"/>
        <v>77012.329181021079</v>
      </c>
      <c r="DH110" s="74">
        <f t="shared" si="347"/>
        <v>79476.72371481375</v>
      </c>
      <c r="DI110" s="74">
        <f t="shared" si="348"/>
        <v>82019.978873687796</v>
      </c>
      <c r="DJ110" s="74">
        <f t="shared" si="349"/>
        <v>84644.618197645803</v>
      </c>
    </row>
    <row r="111" spans="2:114" x14ac:dyDescent="0.2">
      <c r="B111" s="236" t="str">
        <f t="shared" si="293"/>
        <v>Master Alloys</v>
      </c>
      <c r="C111" s="65" t="s">
        <v>2</v>
      </c>
      <c r="D111" s="74">
        <f t="shared" ref="D111:AF111" si="356">D$82*D94</f>
        <v>5001.0702826652951</v>
      </c>
      <c r="E111" s="74">
        <f t="shared" si="356"/>
        <v>5150.0182745207549</v>
      </c>
      <c r="F111" s="74">
        <f t="shared" si="356"/>
        <v>5227.7043037281119</v>
      </c>
      <c r="G111" s="74">
        <f t="shared" si="356"/>
        <v>5320.5974005272838</v>
      </c>
      <c r="H111" s="74">
        <f t="shared" si="356"/>
        <v>5399.9999999983256</v>
      </c>
      <c r="I111" s="74">
        <f t="shared" si="356"/>
        <v>5099.9999999983256</v>
      </c>
      <c r="J111" s="74">
        <f t="shared" si="356"/>
        <v>9899.9999999983247</v>
      </c>
      <c r="K111" s="74">
        <f t="shared" si="356"/>
        <v>10199.999999998325</v>
      </c>
      <c r="L111" s="74">
        <f t="shared" si="356"/>
        <v>9329.9999999983247</v>
      </c>
      <c r="M111" s="74">
        <f t="shared" si="356"/>
        <v>9119.9999999983247</v>
      </c>
      <c r="N111" s="74">
        <f t="shared" si="356"/>
        <v>15599.999999998325</v>
      </c>
      <c r="O111" s="74">
        <f t="shared" si="356"/>
        <v>11099.999999998325</v>
      </c>
      <c r="P111" s="74">
        <f t="shared" si="356"/>
        <v>11699.999999998325</v>
      </c>
      <c r="Q111" s="74">
        <f t="shared" si="356"/>
        <v>14099.999999998325</v>
      </c>
      <c r="R111" s="74">
        <f t="shared" si="356"/>
        <v>16529.999999998327</v>
      </c>
      <c r="S111" s="74">
        <f t="shared" si="356"/>
        <v>14819.999999998325</v>
      </c>
      <c r="T111" s="74">
        <f t="shared" si="356"/>
        <v>17549.999999995747</v>
      </c>
      <c r="U111" s="74">
        <f t="shared" si="356"/>
        <v>15329.999999995212</v>
      </c>
      <c r="V111" s="74">
        <f t="shared" si="356"/>
        <v>14879.999999995156</v>
      </c>
      <c r="W111" s="74">
        <f t="shared" si="356"/>
        <v>12059.999999994627</v>
      </c>
      <c r="X111" s="74">
        <f t="shared" si="356"/>
        <v>12149.999999986587</v>
      </c>
      <c r="Y111" s="74">
        <f t="shared" si="356"/>
        <v>11249.999999992466</v>
      </c>
      <c r="Z111" s="74">
        <f t="shared" si="356"/>
        <v>6839.9999999894226</v>
      </c>
      <c r="AA111" s="74">
        <f t="shared" si="356"/>
        <v>9989.9999999942156</v>
      </c>
      <c r="AB111" s="74">
        <f t="shared" si="356"/>
        <v>10289.999999994632</v>
      </c>
      <c r="AC111" s="74">
        <f t="shared" ref="AC111" si="357">AC$82*AC94</f>
        <v>10619.999999994294</v>
      </c>
      <c r="AD111" s="74">
        <f t="shared" si="356"/>
        <v>6059.9998512342536</v>
      </c>
      <c r="AE111" s="74">
        <f t="shared" si="356"/>
        <v>7649.999412442713</v>
      </c>
      <c r="AF111" s="74">
        <f t="shared" si="356"/>
        <v>6599.999034473808</v>
      </c>
      <c r="AG111" s="74">
        <f t="shared" ref="AG111" si="358">AG$82*AG94</f>
        <v>6599.9990008042178</v>
      </c>
      <c r="AH111" s="74">
        <f t="shared" si="297"/>
        <v>6811.1989688299527</v>
      </c>
      <c r="AI111" s="74">
        <f t="shared" si="298"/>
        <v>7029.1573358325113</v>
      </c>
      <c r="AJ111" s="74">
        <f t="shared" si="298"/>
        <v>7254.0903705791516</v>
      </c>
      <c r="AK111" s="74">
        <f t="shared" si="298"/>
        <v>7486.2212624376843</v>
      </c>
      <c r="AL111" s="74">
        <f t="shared" si="298"/>
        <v>7725.7803428356901</v>
      </c>
      <c r="AM111" s="74">
        <f t="shared" si="298"/>
        <v>7973.0053138064322</v>
      </c>
      <c r="AN111" s="74">
        <f t="shared" si="298"/>
        <v>8228.1414838482378</v>
      </c>
      <c r="AO111" s="74">
        <f t="shared" si="298"/>
        <v>8491.4420113313809</v>
      </c>
      <c r="AP111" s="74">
        <f t="shared" si="298"/>
        <v>8763.1681556939857</v>
      </c>
      <c r="AQ111" s="74">
        <f t="shared" si="298"/>
        <v>9043.5895366761943</v>
      </c>
      <c r="AR111" s="74">
        <f t="shared" si="298"/>
        <v>9332.9844018498334</v>
      </c>
      <c r="AS111" s="74">
        <f t="shared" si="298"/>
        <v>9631.6399027090283</v>
      </c>
      <c r="AT111" s="74">
        <f t="shared" si="298"/>
        <v>9939.8523795957171</v>
      </c>
      <c r="AU111" s="74">
        <f t="shared" si="298"/>
        <v>10257.92765574278</v>
      </c>
      <c r="AV111" s="74">
        <f t="shared" si="298"/>
        <v>10586.181340726549</v>
      </c>
      <c r="AW111" s="74">
        <f t="shared" si="298"/>
        <v>10924.939143629799</v>
      </c>
      <c r="AX111" s="74">
        <f t="shared" si="298"/>
        <v>11274.537196225952</v>
      </c>
      <c r="AY111" s="74">
        <f t="shared" si="299"/>
        <v>11635.322386505182</v>
      </c>
      <c r="AZ111" s="74">
        <f t="shared" si="299"/>
        <v>12007.652702873349</v>
      </c>
      <c r="BA111" s="74">
        <f t="shared" si="299"/>
        <v>12391.897589365297</v>
      </c>
      <c r="BB111" s="74">
        <f t="shared" si="299"/>
        <v>12788.438312224987</v>
      </c>
      <c r="BC111" s="74">
        <f t="shared" si="299"/>
        <v>13197.668338216188</v>
      </c>
      <c r="BD111" s="74">
        <f t="shared" si="299"/>
        <v>13619.993725039107</v>
      </c>
      <c r="BE111" s="74">
        <f t="shared" si="299"/>
        <v>14055.833524240359</v>
      </c>
      <c r="BF111" s="74">
        <f t="shared" si="299"/>
        <v>14505.620197016051</v>
      </c>
      <c r="BG111" s="74">
        <f t="shared" si="299"/>
        <v>14969.800043320565</v>
      </c>
      <c r="BH111" s="74">
        <f t="shared" si="299"/>
        <v>15448.833644706823</v>
      </c>
      <c r="BI111" s="74">
        <f t="shared" si="299"/>
        <v>15943.196321337442</v>
      </c>
      <c r="BJ111" s="74">
        <f t="shared" si="299"/>
        <v>16453.37860362024</v>
      </c>
      <c r="BK111" s="74">
        <f t="shared" si="299"/>
        <v>16979.88671893609</v>
      </c>
      <c r="BL111" s="74">
        <f t="shared" si="299"/>
        <v>17523.243093942045</v>
      </c>
      <c r="BM111" s="74">
        <f t="shared" si="300"/>
        <v>18083.98687294819</v>
      </c>
      <c r="BN111" s="74">
        <f t="shared" si="301"/>
        <v>18662.674452882533</v>
      </c>
      <c r="BO111" s="74">
        <f t="shared" si="302"/>
        <v>19259.880035374776</v>
      </c>
      <c r="BP111" s="74">
        <f t="shared" si="303"/>
        <v>19876.196196506768</v>
      </c>
      <c r="BQ111" s="74">
        <f t="shared" si="304"/>
        <v>20512.234474794986</v>
      </c>
      <c r="BR111" s="74">
        <f t="shared" si="305"/>
        <v>21168.625977988428</v>
      </c>
      <c r="BS111" s="74">
        <f t="shared" si="306"/>
        <v>21846.022009284057</v>
      </c>
      <c r="BT111" s="74">
        <f t="shared" si="307"/>
        <v>22545.094713581148</v>
      </c>
      <c r="BU111" s="74">
        <f t="shared" si="308"/>
        <v>23266.537744415746</v>
      </c>
      <c r="BV111" s="74">
        <f t="shared" si="309"/>
        <v>24011.066952237052</v>
      </c>
      <c r="BW111" s="74">
        <f t="shared" si="310"/>
        <v>24779.421094708639</v>
      </c>
      <c r="BX111" s="74">
        <f t="shared" si="311"/>
        <v>25572.362569739318</v>
      </c>
      <c r="BY111" s="74">
        <f t="shared" si="312"/>
        <v>26390.678171970976</v>
      </c>
      <c r="BZ111" s="74">
        <f t="shared" si="313"/>
        <v>27235.179873474048</v>
      </c>
      <c r="CA111" s="74">
        <f t="shared" si="314"/>
        <v>28106.705629425218</v>
      </c>
      <c r="CB111" s="74">
        <f t="shared" si="315"/>
        <v>29006.120209566827</v>
      </c>
      <c r="CC111" s="74">
        <f t="shared" si="316"/>
        <v>29934.316056272964</v>
      </c>
      <c r="CD111" s="74">
        <f t="shared" si="317"/>
        <v>30892.214170073701</v>
      </c>
      <c r="CE111" s="74">
        <f t="shared" si="318"/>
        <v>31880.765023516062</v>
      </c>
      <c r="CF111" s="74">
        <f t="shared" si="319"/>
        <v>32900.949504268574</v>
      </c>
      <c r="CG111" s="74">
        <f t="shared" si="320"/>
        <v>33953.779888405166</v>
      </c>
      <c r="CH111" s="74">
        <f t="shared" si="321"/>
        <v>35040.300844834135</v>
      </c>
      <c r="CI111" s="74">
        <f t="shared" si="322"/>
        <v>36161.590471868825</v>
      </c>
      <c r="CJ111" s="74">
        <f t="shared" si="323"/>
        <v>37318.761366968625</v>
      </c>
      <c r="CK111" s="74">
        <f t="shared" si="324"/>
        <v>38512.96173071162</v>
      </c>
      <c r="CL111" s="74">
        <f t="shared" si="325"/>
        <v>39745.376506094392</v>
      </c>
      <c r="CM111" s="74">
        <f t="shared" si="326"/>
        <v>41017.22855428941</v>
      </c>
      <c r="CN111" s="74">
        <f t="shared" si="327"/>
        <v>42329.779868026671</v>
      </c>
      <c r="CO111" s="74">
        <f t="shared" si="328"/>
        <v>43684.332823803525</v>
      </c>
      <c r="CP111" s="74">
        <f t="shared" si="329"/>
        <v>45082.231474165237</v>
      </c>
      <c r="CQ111" s="74">
        <f t="shared" si="330"/>
        <v>46524.862881338529</v>
      </c>
      <c r="CR111" s="74">
        <f t="shared" si="331"/>
        <v>48013.658493541363</v>
      </c>
      <c r="CS111" s="74">
        <f t="shared" si="332"/>
        <v>49550.09556533469</v>
      </c>
      <c r="CT111" s="74">
        <f t="shared" si="333"/>
        <v>51135.6986234254</v>
      </c>
      <c r="CU111" s="74">
        <f t="shared" si="334"/>
        <v>52772.040979375015</v>
      </c>
      <c r="CV111" s="74">
        <f t="shared" si="335"/>
        <v>54460.746290715018</v>
      </c>
      <c r="CW111" s="74">
        <f t="shared" si="336"/>
        <v>56203.490172017904</v>
      </c>
      <c r="CX111" s="74">
        <f t="shared" si="337"/>
        <v>58002.001857522482</v>
      </c>
      <c r="CY111" s="74">
        <f t="shared" si="338"/>
        <v>59858.065916963205</v>
      </c>
      <c r="CZ111" s="74">
        <f t="shared" si="339"/>
        <v>61773.524026306033</v>
      </c>
      <c r="DA111" s="74">
        <f t="shared" si="340"/>
        <v>63750.276795147831</v>
      </c>
      <c r="DB111" s="74">
        <f t="shared" si="341"/>
        <v>65790.28565259256</v>
      </c>
      <c r="DC111" s="74">
        <f t="shared" si="342"/>
        <v>67895.57479347552</v>
      </c>
      <c r="DD111" s="74">
        <f t="shared" si="343"/>
        <v>70068.233186866739</v>
      </c>
      <c r="DE111" s="74">
        <f t="shared" si="344"/>
        <v>72310.416648846483</v>
      </c>
      <c r="DF111" s="74">
        <f t="shared" si="345"/>
        <v>74624.349981609572</v>
      </c>
      <c r="DG111" s="74">
        <f t="shared" si="346"/>
        <v>77012.329181021079</v>
      </c>
      <c r="DH111" s="74">
        <f t="shared" si="347"/>
        <v>79476.72371481375</v>
      </c>
      <c r="DI111" s="74">
        <f t="shared" si="348"/>
        <v>82019.978873687796</v>
      </c>
      <c r="DJ111" s="74">
        <f t="shared" si="349"/>
        <v>84644.618197645803</v>
      </c>
    </row>
    <row r="112" spans="2:114" x14ac:dyDescent="0.2">
      <c r="B112" s="236" t="str">
        <f t="shared" si="293"/>
        <v>Pigments</v>
      </c>
      <c r="C112" s="65" t="s">
        <v>2</v>
      </c>
      <c r="D112" s="74">
        <f t="shared" ref="D112:AF112" si="359">D$82*D95</f>
        <v>5001.0702826652951</v>
      </c>
      <c r="E112" s="74">
        <f t="shared" si="359"/>
        <v>5150.0182745207549</v>
      </c>
      <c r="F112" s="74">
        <f t="shared" si="359"/>
        <v>5227.7043037281119</v>
      </c>
      <c r="G112" s="74">
        <f t="shared" si="359"/>
        <v>5320.5974005272838</v>
      </c>
      <c r="H112" s="74">
        <f t="shared" si="359"/>
        <v>5399.9999999983256</v>
      </c>
      <c r="I112" s="74">
        <f t="shared" si="359"/>
        <v>5099.9999999983256</v>
      </c>
      <c r="J112" s="74">
        <f t="shared" si="359"/>
        <v>9899.9999999983247</v>
      </c>
      <c r="K112" s="74">
        <f t="shared" si="359"/>
        <v>10199.999999998325</v>
      </c>
      <c r="L112" s="74">
        <f t="shared" si="359"/>
        <v>9329.9999999983247</v>
      </c>
      <c r="M112" s="74">
        <f t="shared" si="359"/>
        <v>9119.9999999983247</v>
      </c>
      <c r="N112" s="74">
        <f t="shared" si="359"/>
        <v>15599.999999998325</v>
      </c>
      <c r="O112" s="74">
        <f t="shared" si="359"/>
        <v>11099.999999998325</v>
      </c>
      <c r="P112" s="74">
        <f t="shared" si="359"/>
        <v>11699.999999998325</v>
      </c>
      <c r="Q112" s="74">
        <f t="shared" si="359"/>
        <v>14099.999999998325</v>
      </c>
      <c r="R112" s="74">
        <f t="shared" si="359"/>
        <v>16529.999999998327</v>
      </c>
      <c r="S112" s="74">
        <f t="shared" si="359"/>
        <v>14819.999999998325</v>
      </c>
      <c r="T112" s="74">
        <f t="shared" si="359"/>
        <v>17549.999999995747</v>
      </c>
      <c r="U112" s="74">
        <f t="shared" si="359"/>
        <v>15329.999999995212</v>
      </c>
      <c r="V112" s="74">
        <f t="shared" si="359"/>
        <v>14879.999999995156</v>
      </c>
      <c r="W112" s="74">
        <f t="shared" si="359"/>
        <v>12059.999999994627</v>
      </c>
      <c r="X112" s="74">
        <f t="shared" si="359"/>
        <v>12149.999999986587</v>
      </c>
      <c r="Y112" s="74">
        <f t="shared" si="359"/>
        <v>11249.999999992466</v>
      </c>
      <c r="Z112" s="74">
        <f t="shared" si="359"/>
        <v>6839.9999999894226</v>
      </c>
      <c r="AA112" s="74">
        <f t="shared" si="359"/>
        <v>9989.9999999942156</v>
      </c>
      <c r="AB112" s="74">
        <f t="shared" si="359"/>
        <v>10289.999999994632</v>
      </c>
      <c r="AC112" s="74">
        <f t="shared" ref="AC112" si="360">AC$82*AC95</f>
        <v>10619.999999994294</v>
      </c>
      <c r="AD112" s="74">
        <f t="shared" si="359"/>
        <v>6059.9998512342536</v>
      </c>
      <c r="AE112" s="74">
        <f t="shared" si="359"/>
        <v>7649.999412442713</v>
      </c>
      <c r="AF112" s="74">
        <f t="shared" si="359"/>
        <v>6599.999034473808</v>
      </c>
      <c r="AG112" s="74">
        <f t="shared" ref="AG112" si="361">AG$82*AG95</f>
        <v>6599.9990008042178</v>
      </c>
      <c r="AH112" s="74">
        <f t="shared" si="297"/>
        <v>6811.1989688299527</v>
      </c>
      <c r="AI112" s="74">
        <f t="shared" si="298"/>
        <v>7029.1573358325113</v>
      </c>
      <c r="AJ112" s="74">
        <f t="shared" si="298"/>
        <v>7254.0903705791516</v>
      </c>
      <c r="AK112" s="74">
        <f t="shared" si="298"/>
        <v>7486.2212624376843</v>
      </c>
      <c r="AL112" s="74">
        <f t="shared" si="298"/>
        <v>7725.7803428356901</v>
      </c>
      <c r="AM112" s="74">
        <f t="shared" si="298"/>
        <v>7973.0053138064322</v>
      </c>
      <c r="AN112" s="74">
        <f t="shared" si="298"/>
        <v>8228.1414838482378</v>
      </c>
      <c r="AO112" s="74">
        <f t="shared" si="298"/>
        <v>8491.4420113313809</v>
      </c>
      <c r="AP112" s="74">
        <f t="shared" si="298"/>
        <v>8763.1681556939857</v>
      </c>
      <c r="AQ112" s="74">
        <f t="shared" si="298"/>
        <v>9043.5895366761943</v>
      </c>
      <c r="AR112" s="74">
        <f t="shared" si="298"/>
        <v>9332.9844018498334</v>
      </c>
      <c r="AS112" s="74">
        <f t="shared" si="298"/>
        <v>9631.6399027090283</v>
      </c>
      <c r="AT112" s="74">
        <f t="shared" si="298"/>
        <v>9939.8523795957171</v>
      </c>
      <c r="AU112" s="74">
        <f t="shared" si="298"/>
        <v>10257.92765574278</v>
      </c>
      <c r="AV112" s="74">
        <f t="shared" si="298"/>
        <v>10586.181340726549</v>
      </c>
      <c r="AW112" s="74">
        <f t="shared" si="298"/>
        <v>10924.939143629799</v>
      </c>
      <c r="AX112" s="74">
        <f t="shared" si="298"/>
        <v>11274.537196225952</v>
      </c>
      <c r="AY112" s="74">
        <f t="shared" si="299"/>
        <v>11635.322386505182</v>
      </c>
      <c r="AZ112" s="74">
        <f t="shared" si="299"/>
        <v>12007.652702873349</v>
      </c>
      <c r="BA112" s="74">
        <f t="shared" si="299"/>
        <v>12391.897589365297</v>
      </c>
      <c r="BB112" s="74">
        <f t="shared" si="299"/>
        <v>12788.438312224987</v>
      </c>
      <c r="BC112" s="74">
        <f t="shared" si="299"/>
        <v>13197.668338216188</v>
      </c>
      <c r="BD112" s="74">
        <f t="shared" si="299"/>
        <v>13619.993725039107</v>
      </c>
      <c r="BE112" s="74">
        <f t="shared" si="299"/>
        <v>14055.833524240359</v>
      </c>
      <c r="BF112" s="74">
        <f t="shared" si="299"/>
        <v>14505.620197016051</v>
      </c>
      <c r="BG112" s="74">
        <f t="shared" si="299"/>
        <v>14969.800043320565</v>
      </c>
      <c r="BH112" s="74">
        <f t="shared" si="299"/>
        <v>15448.833644706823</v>
      </c>
      <c r="BI112" s="74">
        <f t="shared" si="299"/>
        <v>15943.196321337442</v>
      </c>
      <c r="BJ112" s="74">
        <f t="shared" si="299"/>
        <v>16453.37860362024</v>
      </c>
      <c r="BK112" s="74">
        <f t="shared" si="299"/>
        <v>16979.88671893609</v>
      </c>
      <c r="BL112" s="74">
        <f t="shared" si="299"/>
        <v>17523.243093942045</v>
      </c>
      <c r="BM112" s="74">
        <f t="shared" si="300"/>
        <v>18083.98687294819</v>
      </c>
      <c r="BN112" s="74">
        <f t="shared" si="301"/>
        <v>18662.674452882533</v>
      </c>
      <c r="BO112" s="74">
        <f t="shared" si="302"/>
        <v>19259.880035374776</v>
      </c>
      <c r="BP112" s="74">
        <f t="shared" si="303"/>
        <v>19876.196196506768</v>
      </c>
      <c r="BQ112" s="74">
        <f t="shared" si="304"/>
        <v>20512.234474794986</v>
      </c>
      <c r="BR112" s="74">
        <f t="shared" si="305"/>
        <v>21168.625977988428</v>
      </c>
      <c r="BS112" s="74">
        <f t="shared" si="306"/>
        <v>21846.022009284057</v>
      </c>
      <c r="BT112" s="74">
        <f t="shared" si="307"/>
        <v>22545.094713581148</v>
      </c>
      <c r="BU112" s="74">
        <f t="shared" si="308"/>
        <v>23266.537744415746</v>
      </c>
      <c r="BV112" s="74">
        <f t="shared" si="309"/>
        <v>24011.066952237052</v>
      </c>
      <c r="BW112" s="74">
        <f t="shared" si="310"/>
        <v>24779.421094708639</v>
      </c>
      <c r="BX112" s="74">
        <f t="shared" si="311"/>
        <v>25572.362569739318</v>
      </c>
      <c r="BY112" s="74">
        <f t="shared" si="312"/>
        <v>26390.678171970976</v>
      </c>
      <c r="BZ112" s="74">
        <f t="shared" si="313"/>
        <v>27235.179873474048</v>
      </c>
      <c r="CA112" s="74">
        <f t="shared" si="314"/>
        <v>28106.705629425218</v>
      </c>
      <c r="CB112" s="74">
        <f t="shared" si="315"/>
        <v>29006.120209566827</v>
      </c>
      <c r="CC112" s="74">
        <f t="shared" si="316"/>
        <v>29934.316056272964</v>
      </c>
      <c r="CD112" s="74">
        <f t="shared" si="317"/>
        <v>30892.214170073701</v>
      </c>
      <c r="CE112" s="74">
        <f t="shared" si="318"/>
        <v>31880.765023516062</v>
      </c>
      <c r="CF112" s="74">
        <f t="shared" si="319"/>
        <v>32900.949504268574</v>
      </c>
      <c r="CG112" s="74">
        <f t="shared" si="320"/>
        <v>33953.779888405166</v>
      </c>
      <c r="CH112" s="74">
        <f t="shared" si="321"/>
        <v>35040.300844834135</v>
      </c>
      <c r="CI112" s="74">
        <f t="shared" si="322"/>
        <v>36161.590471868825</v>
      </c>
      <c r="CJ112" s="74">
        <f t="shared" si="323"/>
        <v>37318.761366968625</v>
      </c>
      <c r="CK112" s="74">
        <f t="shared" si="324"/>
        <v>38512.96173071162</v>
      </c>
      <c r="CL112" s="74">
        <f t="shared" si="325"/>
        <v>39745.376506094392</v>
      </c>
      <c r="CM112" s="74">
        <f t="shared" si="326"/>
        <v>41017.22855428941</v>
      </c>
      <c r="CN112" s="74">
        <f t="shared" si="327"/>
        <v>42329.779868026671</v>
      </c>
      <c r="CO112" s="74">
        <f t="shared" si="328"/>
        <v>43684.332823803525</v>
      </c>
      <c r="CP112" s="74">
        <f t="shared" si="329"/>
        <v>45082.231474165237</v>
      </c>
      <c r="CQ112" s="74">
        <f t="shared" si="330"/>
        <v>46524.862881338529</v>
      </c>
      <c r="CR112" s="74">
        <f t="shared" si="331"/>
        <v>48013.658493541363</v>
      </c>
      <c r="CS112" s="74">
        <f t="shared" si="332"/>
        <v>49550.09556533469</v>
      </c>
      <c r="CT112" s="74">
        <f t="shared" si="333"/>
        <v>51135.6986234254</v>
      </c>
      <c r="CU112" s="74">
        <f t="shared" si="334"/>
        <v>52772.040979375015</v>
      </c>
      <c r="CV112" s="74">
        <f t="shared" si="335"/>
        <v>54460.746290715018</v>
      </c>
      <c r="CW112" s="74">
        <f t="shared" si="336"/>
        <v>56203.490172017904</v>
      </c>
      <c r="CX112" s="74">
        <f t="shared" si="337"/>
        <v>58002.001857522482</v>
      </c>
      <c r="CY112" s="74">
        <f t="shared" si="338"/>
        <v>59858.065916963205</v>
      </c>
      <c r="CZ112" s="74">
        <f t="shared" si="339"/>
        <v>61773.524026306033</v>
      </c>
      <c r="DA112" s="74">
        <f t="shared" si="340"/>
        <v>63750.276795147831</v>
      </c>
      <c r="DB112" s="74">
        <f t="shared" si="341"/>
        <v>65790.28565259256</v>
      </c>
      <c r="DC112" s="74">
        <f t="shared" si="342"/>
        <v>67895.57479347552</v>
      </c>
      <c r="DD112" s="74">
        <f t="shared" si="343"/>
        <v>70068.233186866739</v>
      </c>
      <c r="DE112" s="74">
        <f t="shared" si="344"/>
        <v>72310.416648846483</v>
      </c>
      <c r="DF112" s="74">
        <f t="shared" si="345"/>
        <v>74624.349981609572</v>
      </c>
      <c r="DG112" s="74">
        <f t="shared" si="346"/>
        <v>77012.329181021079</v>
      </c>
      <c r="DH112" s="74">
        <f t="shared" si="347"/>
        <v>79476.72371481375</v>
      </c>
      <c r="DI112" s="74">
        <f t="shared" si="348"/>
        <v>82019.978873687796</v>
      </c>
      <c r="DJ112" s="74">
        <f t="shared" si="349"/>
        <v>84644.618197645803</v>
      </c>
    </row>
    <row r="113" spans="2:114" x14ac:dyDescent="0.2">
      <c r="B113" s="236" t="str">
        <f t="shared" si="293"/>
        <v>others</v>
      </c>
      <c r="C113" s="65" t="s">
        <v>2</v>
      </c>
      <c r="D113" s="74">
        <f t="shared" ref="D113:AF113" si="362">D$82*D96</f>
        <v>5001.0702826652951</v>
      </c>
      <c r="E113" s="74">
        <f t="shared" si="362"/>
        <v>5150.0182745207549</v>
      </c>
      <c r="F113" s="74">
        <f t="shared" si="362"/>
        <v>5227.7043037281119</v>
      </c>
      <c r="G113" s="74">
        <f t="shared" si="362"/>
        <v>5320.5974005272838</v>
      </c>
      <c r="H113" s="74">
        <f t="shared" si="362"/>
        <v>5399.9999999983256</v>
      </c>
      <c r="I113" s="74">
        <f t="shared" si="362"/>
        <v>5099.9999999983256</v>
      </c>
      <c r="J113" s="74">
        <f t="shared" si="362"/>
        <v>9899.9999999983247</v>
      </c>
      <c r="K113" s="74">
        <f t="shared" si="362"/>
        <v>10199.999999998325</v>
      </c>
      <c r="L113" s="74">
        <f t="shared" si="362"/>
        <v>9329.9999999983247</v>
      </c>
      <c r="M113" s="74">
        <f t="shared" si="362"/>
        <v>9119.9999999983247</v>
      </c>
      <c r="N113" s="74">
        <f t="shared" si="362"/>
        <v>15599.999999998325</v>
      </c>
      <c r="O113" s="74">
        <f t="shared" si="362"/>
        <v>11099.999999998325</v>
      </c>
      <c r="P113" s="74">
        <f t="shared" si="362"/>
        <v>11699.999999998325</v>
      </c>
      <c r="Q113" s="74">
        <f t="shared" si="362"/>
        <v>14099.999999998325</v>
      </c>
      <c r="R113" s="74">
        <f t="shared" si="362"/>
        <v>16529.999999998327</v>
      </c>
      <c r="S113" s="74">
        <f t="shared" si="362"/>
        <v>14819.999999998325</v>
      </c>
      <c r="T113" s="74">
        <f t="shared" si="362"/>
        <v>17549.999999995747</v>
      </c>
      <c r="U113" s="74">
        <f t="shared" si="362"/>
        <v>15329.999999995212</v>
      </c>
      <c r="V113" s="74">
        <f t="shared" si="362"/>
        <v>14879.999999995156</v>
      </c>
      <c r="W113" s="74">
        <f t="shared" si="362"/>
        <v>12059.999999994627</v>
      </c>
      <c r="X113" s="74">
        <f t="shared" si="362"/>
        <v>12149.999999986587</v>
      </c>
      <c r="Y113" s="74">
        <f t="shared" si="362"/>
        <v>11249.999999992466</v>
      </c>
      <c r="Z113" s="74">
        <f t="shared" si="362"/>
        <v>6839.9999999894226</v>
      </c>
      <c r="AA113" s="74">
        <f t="shared" si="362"/>
        <v>9989.9999999942156</v>
      </c>
      <c r="AB113" s="74">
        <f t="shared" si="362"/>
        <v>10289.999999994632</v>
      </c>
      <c r="AC113" s="74">
        <f t="shared" ref="AC113" si="363">AC$82*AC96</f>
        <v>10619.999999994294</v>
      </c>
      <c r="AD113" s="74">
        <f t="shared" si="362"/>
        <v>6059.9998512342536</v>
      </c>
      <c r="AE113" s="74">
        <f t="shared" si="362"/>
        <v>7649.999412442713</v>
      </c>
      <c r="AF113" s="74">
        <f t="shared" si="362"/>
        <v>6599.999034473808</v>
      </c>
      <c r="AG113" s="74">
        <f t="shared" ref="AG113" si="364">AG$82*AG96</f>
        <v>6599.9990008042178</v>
      </c>
      <c r="AH113" s="74">
        <f t="shared" si="297"/>
        <v>6811.1989688299527</v>
      </c>
      <c r="AI113" s="74">
        <f t="shared" si="298"/>
        <v>7029.1573358325113</v>
      </c>
      <c r="AJ113" s="74">
        <f t="shared" si="298"/>
        <v>7254.0903705791516</v>
      </c>
      <c r="AK113" s="74">
        <f t="shared" si="298"/>
        <v>7486.2212624376843</v>
      </c>
      <c r="AL113" s="74">
        <f t="shared" si="298"/>
        <v>7725.7803428356901</v>
      </c>
      <c r="AM113" s="74">
        <f t="shared" si="298"/>
        <v>7973.0053138064322</v>
      </c>
      <c r="AN113" s="74">
        <f t="shared" si="298"/>
        <v>8228.1414838482378</v>
      </c>
      <c r="AO113" s="74">
        <f t="shared" si="298"/>
        <v>8491.4420113313809</v>
      </c>
      <c r="AP113" s="74">
        <f t="shared" si="298"/>
        <v>8763.1681556939857</v>
      </c>
      <c r="AQ113" s="74">
        <f t="shared" si="298"/>
        <v>9043.5895366761943</v>
      </c>
      <c r="AR113" s="74">
        <f t="shared" si="298"/>
        <v>9332.9844018498334</v>
      </c>
      <c r="AS113" s="74">
        <f t="shared" si="298"/>
        <v>9631.6399027090283</v>
      </c>
      <c r="AT113" s="74">
        <f t="shared" si="298"/>
        <v>9939.8523795957171</v>
      </c>
      <c r="AU113" s="74">
        <f t="shared" si="298"/>
        <v>10257.92765574278</v>
      </c>
      <c r="AV113" s="74">
        <f t="shared" si="298"/>
        <v>10586.181340726549</v>
      </c>
      <c r="AW113" s="74">
        <f t="shared" si="298"/>
        <v>10924.939143629799</v>
      </c>
      <c r="AX113" s="74">
        <f t="shared" si="298"/>
        <v>11274.537196225952</v>
      </c>
      <c r="AY113" s="74">
        <f t="shared" si="299"/>
        <v>11635.322386505182</v>
      </c>
      <c r="AZ113" s="74">
        <f t="shared" si="299"/>
        <v>12007.652702873349</v>
      </c>
      <c r="BA113" s="74">
        <f t="shared" si="299"/>
        <v>12391.897589365297</v>
      </c>
      <c r="BB113" s="74">
        <f t="shared" si="299"/>
        <v>12788.438312224987</v>
      </c>
      <c r="BC113" s="74">
        <f t="shared" si="299"/>
        <v>13197.668338216188</v>
      </c>
      <c r="BD113" s="74">
        <f t="shared" si="299"/>
        <v>13619.993725039107</v>
      </c>
      <c r="BE113" s="74">
        <f t="shared" si="299"/>
        <v>14055.833524240359</v>
      </c>
      <c r="BF113" s="74">
        <f t="shared" si="299"/>
        <v>14505.620197016051</v>
      </c>
      <c r="BG113" s="74">
        <f t="shared" si="299"/>
        <v>14969.800043320565</v>
      </c>
      <c r="BH113" s="74">
        <f t="shared" si="299"/>
        <v>15448.833644706823</v>
      </c>
      <c r="BI113" s="74">
        <f t="shared" si="299"/>
        <v>15943.196321337442</v>
      </c>
      <c r="BJ113" s="74">
        <f t="shared" si="299"/>
        <v>16453.37860362024</v>
      </c>
      <c r="BK113" s="74">
        <f t="shared" si="299"/>
        <v>16979.88671893609</v>
      </c>
      <c r="BL113" s="74">
        <f t="shared" si="299"/>
        <v>17523.243093942045</v>
      </c>
      <c r="BM113" s="74">
        <f t="shared" si="300"/>
        <v>18083.98687294819</v>
      </c>
      <c r="BN113" s="74">
        <f t="shared" si="301"/>
        <v>18662.674452882533</v>
      </c>
      <c r="BO113" s="74">
        <f t="shared" si="302"/>
        <v>19259.880035374776</v>
      </c>
      <c r="BP113" s="74">
        <f t="shared" si="303"/>
        <v>19876.196196506768</v>
      </c>
      <c r="BQ113" s="74">
        <f t="shared" si="304"/>
        <v>20512.234474794986</v>
      </c>
      <c r="BR113" s="74">
        <f t="shared" si="305"/>
        <v>21168.625977988428</v>
      </c>
      <c r="BS113" s="74">
        <f t="shared" si="306"/>
        <v>21846.022009284057</v>
      </c>
      <c r="BT113" s="74">
        <f t="shared" si="307"/>
        <v>22545.094713581148</v>
      </c>
      <c r="BU113" s="74">
        <f t="shared" si="308"/>
        <v>23266.537744415746</v>
      </c>
      <c r="BV113" s="74">
        <f t="shared" si="309"/>
        <v>24011.066952237052</v>
      </c>
      <c r="BW113" s="74">
        <f t="shared" si="310"/>
        <v>24779.421094708639</v>
      </c>
      <c r="BX113" s="74">
        <f t="shared" si="311"/>
        <v>25572.362569739318</v>
      </c>
      <c r="BY113" s="74">
        <f t="shared" si="312"/>
        <v>26390.678171970976</v>
      </c>
      <c r="BZ113" s="74">
        <f t="shared" si="313"/>
        <v>27235.179873474048</v>
      </c>
      <c r="CA113" s="74">
        <f t="shared" si="314"/>
        <v>28106.705629425218</v>
      </c>
      <c r="CB113" s="74">
        <f t="shared" si="315"/>
        <v>29006.120209566827</v>
      </c>
      <c r="CC113" s="74">
        <f t="shared" si="316"/>
        <v>29934.316056272964</v>
      </c>
      <c r="CD113" s="74">
        <f t="shared" si="317"/>
        <v>30892.214170073701</v>
      </c>
      <c r="CE113" s="74">
        <f t="shared" si="318"/>
        <v>31880.765023516062</v>
      </c>
      <c r="CF113" s="74">
        <f t="shared" si="319"/>
        <v>32900.949504268574</v>
      </c>
      <c r="CG113" s="74">
        <f t="shared" si="320"/>
        <v>33953.779888405166</v>
      </c>
      <c r="CH113" s="74">
        <f t="shared" si="321"/>
        <v>35040.300844834135</v>
      </c>
      <c r="CI113" s="74">
        <f t="shared" si="322"/>
        <v>36161.590471868825</v>
      </c>
      <c r="CJ113" s="74">
        <f t="shared" si="323"/>
        <v>37318.761366968625</v>
      </c>
      <c r="CK113" s="74">
        <f t="shared" si="324"/>
        <v>38512.96173071162</v>
      </c>
      <c r="CL113" s="74">
        <f t="shared" si="325"/>
        <v>39745.376506094392</v>
      </c>
      <c r="CM113" s="74">
        <f t="shared" si="326"/>
        <v>41017.22855428941</v>
      </c>
      <c r="CN113" s="74">
        <f t="shared" si="327"/>
        <v>42329.779868026671</v>
      </c>
      <c r="CO113" s="74">
        <f t="shared" si="328"/>
        <v>43684.332823803525</v>
      </c>
      <c r="CP113" s="74">
        <f t="shared" si="329"/>
        <v>45082.231474165237</v>
      </c>
      <c r="CQ113" s="74">
        <f t="shared" si="330"/>
        <v>46524.862881338529</v>
      </c>
      <c r="CR113" s="74">
        <f t="shared" si="331"/>
        <v>48013.658493541363</v>
      </c>
      <c r="CS113" s="74">
        <f t="shared" si="332"/>
        <v>49550.09556533469</v>
      </c>
      <c r="CT113" s="74">
        <f t="shared" si="333"/>
        <v>51135.6986234254</v>
      </c>
      <c r="CU113" s="74">
        <f t="shared" si="334"/>
        <v>52772.040979375015</v>
      </c>
      <c r="CV113" s="74">
        <f t="shared" si="335"/>
        <v>54460.746290715018</v>
      </c>
      <c r="CW113" s="74">
        <f t="shared" si="336"/>
        <v>56203.490172017904</v>
      </c>
      <c r="CX113" s="74">
        <f t="shared" si="337"/>
        <v>58002.001857522482</v>
      </c>
      <c r="CY113" s="74">
        <f t="shared" si="338"/>
        <v>59858.065916963205</v>
      </c>
      <c r="CZ113" s="74">
        <f t="shared" si="339"/>
        <v>61773.524026306033</v>
      </c>
      <c r="DA113" s="74">
        <f t="shared" si="340"/>
        <v>63750.276795147831</v>
      </c>
      <c r="DB113" s="74">
        <f t="shared" si="341"/>
        <v>65790.28565259256</v>
      </c>
      <c r="DC113" s="74">
        <f t="shared" si="342"/>
        <v>67895.57479347552</v>
      </c>
      <c r="DD113" s="74">
        <f t="shared" si="343"/>
        <v>70068.233186866739</v>
      </c>
      <c r="DE113" s="74">
        <f t="shared" si="344"/>
        <v>72310.416648846483</v>
      </c>
      <c r="DF113" s="74">
        <f t="shared" si="345"/>
        <v>74624.349981609572</v>
      </c>
      <c r="DG113" s="74">
        <f t="shared" si="346"/>
        <v>77012.329181021079</v>
      </c>
      <c r="DH113" s="74">
        <f t="shared" si="347"/>
        <v>79476.72371481375</v>
      </c>
      <c r="DI113" s="74">
        <f t="shared" si="348"/>
        <v>82019.978873687796</v>
      </c>
      <c r="DJ113" s="74">
        <f t="shared" si="349"/>
        <v>84644.618197645803</v>
      </c>
    </row>
    <row r="114" spans="2:114" x14ac:dyDescent="0.2">
      <c r="B114" s="65"/>
      <c r="C114" s="65"/>
      <c r="D114" s="65"/>
      <c r="E114" s="65"/>
      <c r="F114" s="65"/>
      <c r="G114" s="65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5"/>
      <c r="DI114" s="65"/>
      <c r="DJ114" s="65"/>
    </row>
    <row r="115" spans="2:114" x14ac:dyDescent="0.2">
      <c r="B115" s="64" t="s">
        <v>454</v>
      </c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/>
      <c r="CB115" s="65"/>
      <c r="CC115" s="65"/>
      <c r="CD115" s="65"/>
      <c r="CE115" s="65"/>
      <c r="CF115" s="65"/>
      <c r="CG115" s="65"/>
      <c r="CH115" s="65"/>
      <c r="CI115" s="65"/>
      <c r="CJ115" s="65"/>
      <c r="CK115" s="65"/>
      <c r="CL115" s="65"/>
      <c r="CM115" s="65"/>
      <c r="CN115" s="65"/>
      <c r="CO115" s="65"/>
      <c r="CP115" s="65"/>
      <c r="CQ115" s="65"/>
      <c r="CR115" s="65"/>
      <c r="CS115" s="65"/>
      <c r="CT115" s="65"/>
      <c r="CU115" s="65"/>
      <c r="CV115" s="65"/>
      <c r="CW115" s="65"/>
      <c r="CX115" s="65"/>
      <c r="CY115" s="65"/>
      <c r="CZ115" s="65"/>
      <c r="DA115" s="65"/>
      <c r="DB115" s="65"/>
      <c r="DC115" s="65"/>
      <c r="DD115" s="65"/>
      <c r="DE115" s="65"/>
      <c r="DF115" s="65"/>
      <c r="DG115" s="65"/>
      <c r="DH115" s="65"/>
      <c r="DI115" s="65"/>
      <c r="DJ115" s="65"/>
    </row>
    <row r="116" spans="2:114" ht="16" thickBot="1" x14ac:dyDescent="0.25">
      <c r="B116" s="65" t="s">
        <v>455</v>
      </c>
      <c r="C116" s="65" t="s">
        <v>2</v>
      </c>
      <c r="D116" s="65"/>
      <c r="E116" s="65"/>
      <c r="F116" s="65"/>
      <c r="G116" s="65"/>
      <c r="H116" s="74">
        <f>SUM(H107:H113)</f>
        <v>179999.99999994415</v>
      </c>
      <c r="I116" s="74">
        <f t="shared" ref="I116:AF116" si="365">SUM(I107:I113)</f>
        <v>169999.99999994415</v>
      </c>
      <c r="J116" s="74">
        <f t="shared" si="365"/>
        <v>329999.99999994412</v>
      </c>
      <c r="K116" s="74">
        <f t="shared" si="365"/>
        <v>339999.99999994412</v>
      </c>
      <c r="L116" s="74">
        <f t="shared" si="365"/>
        <v>310999.99999994412</v>
      </c>
      <c r="M116" s="74">
        <f t="shared" si="365"/>
        <v>303999.99999994412</v>
      </c>
      <c r="N116" s="74">
        <f t="shared" si="365"/>
        <v>519999.99999994412</v>
      </c>
      <c r="O116" s="74">
        <f t="shared" si="365"/>
        <v>369999.99999994412</v>
      </c>
      <c r="P116" s="74">
        <f t="shared" si="365"/>
        <v>389999.99999994412</v>
      </c>
      <c r="Q116" s="74">
        <f t="shared" si="365"/>
        <v>469999.99999994412</v>
      </c>
      <c r="R116" s="74">
        <f t="shared" si="365"/>
        <v>550999.99999994424</v>
      </c>
      <c r="S116" s="74">
        <f t="shared" si="365"/>
        <v>493999.99999994412</v>
      </c>
      <c r="T116" s="74">
        <f t="shared" si="365"/>
        <v>584999.99999985809</v>
      </c>
      <c r="U116" s="74">
        <f t="shared" si="365"/>
        <v>510999.99999984051</v>
      </c>
      <c r="V116" s="74">
        <f t="shared" si="365"/>
        <v>495999.99999983859</v>
      </c>
      <c r="W116" s="74">
        <f t="shared" si="365"/>
        <v>401999.99999982101</v>
      </c>
      <c r="X116" s="74">
        <f t="shared" si="365"/>
        <v>404999.99999955302</v>
      </c>
      <c r="Y116" s="74">
        <f t="shared" si="365"/>
        <v>374999.99999974895</v>
      </c>
      <c r="Z116" s="74">
        <f t="shared" si="365"/>
        <v>227999.99999964747</v>
      </c>
      <c r="AA116" s="74">
        <f t="shared" si="365"/>
        <v>332999.99999980733</v>
      </c>
      <c r="AB116" s="74">
        <f t="shared" si="365"/>
        <v>342999.99999982113</v>
      </c>
      <c r="AC116" s="74">
        <f t="shared" si="365"/>
        <v>353999.99999980984</v>
      </c>
      <c r="AD116" s="74">
        <f t="shared" si="365"/>
        <v>201999.99504114181</v>
      </c>
      <c r="AE116" s="74">
        <f t="shared" si="365"/>
        <v>254999.98041475704</v>
      </c>
      <c r="AF116" s="74">
        <f t="shared" si="365"/>
        <v>219999.96781579367</v>
      </c>
      <c r="AG116" s="74">
        <f t="shared" ref="AG116" si="366">SUM(AG107:AG113)</f>
        <v>219999.96669347386</v>
      </c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/>
      <c r="CI116" s="65"/>
      <c r="CJ116" s="65"/>
      <c r="CK116" s="65"/>
      <c r="CL116" s="65"/>
      <c r="CM116" s="65"/>
      <c r="CN116" s="65"/>
      <c r="CO116" s="65"/>
      <c r="CP116" s="65"/>
      <c r="CQ116" s="65"/>
      <c r="CR116" s="65"/>
      <c r="CS116" s="65"/>
      <c r="CT116" s="65"/>
      <c r="CU116" s="65"/>
      <c r="CV116" s="65"/>
      <c r="CW116" s="65"/>
      <c r="CX116" s="65"/>
      <c r="CY116" s="65"/>
      <c r="CZ116" s="65"/>
      <c r="DA116" s="65"/>
      <c r="DB116" s="65"/>
      <c r="DC116" s="65"/>
      <c r="DD116" s="65"/>
      <c r="DE116" s="65"/>
      <c r="DF116" s="65"/>
      <c r="DG116" s="65"/>
      <c r="DH116" s="65"/>
      <c r="DI116" s="65"/>
      <c r="DJ116" s="65"/>
    </row>
    <row r="117" spans="2:114" ht="16" thickBot="1" x14ac:dyDescent="0.25">
      <c r="B117" s="75" t="s">
        <v>453</v>
      </c>
      <c r="C117" s="379">
        <f>(CORREL(H116:AG116,H83:AG83))^2</f>
        <v>4.0746393374733389E-2</v>
      </c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5"/>
      <c r="DI117" s="65"/>
      <c r="DJ117" s="65"/>
    </row>
    <row r="128" spans="2:114" x14ac:dyDescent="0.2">
      <c r="B128" s="119"/>
      <c r="C128" s="119"/>
    </row>
    <row r="129" spans="2:3" x14ac:dyDescent="0.2">
      <c r="B129" s="119"/>
      <c r="C129" s="119"/>
    </row>
    <row r="130" spans="2:3" x14ac:dyDescent="0.2">
      <c r="B130" s="119"/>
      <c r="C130" s="119"/>
    </row>
    <row r="131" spans="2:3" x14ac:dyDescent="0.2">
      <c r="B131" s="119"/>
      <c r="C131" s="119"/>
    </row>
    <row r="132" spans="2:3" x14ac:dyDescent="0.2">
      <c r="B132" s="119"/>
      <c r="C132" s="119"/>
    </row>
    <row r="133" spans="2:3" x14ac:dyDescent="0.2">
      <c r="B133" s="119"/>
      <c r="C133" s="119"/>
    </row>
    <row r="134" spans="2:3" x14ac:dyDescent="0.2">
      <c r="B134" s="119"/>
      <c r="C134" s="119"/>
    </row>
    <row r="139" spans="2:3" x14ac:dyDescent="0.2">
      <c r="B139" s="119"/>
      <c r="C139" s="119"/>
    </row>
    <row r="140" spans="2:3" x14ac:dyDescent="0.2">
      <c r="B140" s="119"/>
      <c r="C140" s="119"/>
    </row>
    <row r="141" spans="2:3" x14ac:dyDescent="0.2">
      <c r="B141" s="119"/>
      <c r="C141" s="119"/>
    </row>
    <row r="142" spans="2:3" x14ac:dyDescent="0.2">
      <c r="B142" s="119"/>
      <c r="C142" s="119"/>
    </row>
    <row r="143" spans="2:3" x14ac:dyDescent="0.2">
      <c r="B143" s="119"/>
      <c r="C143" s="119"/>
    </row>
    <row r="144" spans="2:3" x14ac:dyDescent="0.2">
      <c r="B144" s="119"/>
      <c r="C144" s="119"/>
    </row>
    <row r="145" spans="2:3" x14ac:dyDescent="0.2">
      <c r="B145" s="119"/>
      <c r="C145" s="119"/>
    </row>
    <row r="146" spans="2:3" x14ac:dyDescent="0.2">
      <c r="B146" s="119"/>
      <c r="C146" s="119"/>
    </row>
    <row r="151" spans="2:3" x14ac:dyDescent="0.2">
      <c r="B151" s="119"/>
      <c r="C151" s="119"/>
    </row>
    <row r="152" spans="2:3" x14ac:dyDescent="0.2">
      <c r="B152" s="119"/>
      <c r="C152" s="119"/>
    </row>
    <row r="153" spans="2:3" x14ac:dyDescent="0.2">
      <c r="B153" s="119"/>
      <c r="C153" s="119"/>
    </row>
    <row r="154" spans="2:3" x14ac:dyDescent="0.2">
      <c r="B154" s="119"/>
      <c r="C154" s="119"/>
    </row>
    <row r="155" spans="2:3" x14ac:dyDescent="0.2">
      <c r="B155" s="119"/>
      <c r="C155" s="119"/>
    </row>
    <row r="156" spans="2:3" x14ac:dyDescent="0.2">
      <c r="B156" s="119"/>
      <c r="C156" s="119"/>
    </row>
    <row r="157" spans="2:3" x14ac:dyDescent="0.2">
      <c r="B157" s="119"/>
      <c r="C157" s="119"/>
    </row>
    <row r="158" spans="2:3" x14ac:dyDescent="0.2">
      <c r="B158" s="119"/>
      <c r="C158" s="119"/>
    </row>
    <row r="164" spans="2:3" x14ac:dyDescent="0.2">
      <c r="B164" s="119"/>
      <c r="C164" s="119"/>
    </row>
    <row r="165" spans="2:3" x14ac:dyDescent="0.2">
      <c r="B165" s="119"/>
      <c r="C165" s="119"/>
    </row>
    <row r="166" spans="2:3" x14ac:dyDescent="0.2">
      <c r="B166" s="119"/>
      <c r="C166" s="119"/>
    </row>
    <row r="167" spans="2:3" x14ac:dyDescent="0.2">
      <c r="B167" s="119"/>
      <c r="C167" s="119"/>
    </row>
    <row r="168" spans="2:3" x14ac:dyDescent="0.2">
      <c r="B168" s="119"/>
      <c r="C168" s="119"/>
    </row>
    <row r="169" spans="2:3" x14ac:dyDescent="0.2">
      <c r="B169" s="119"/>
      <c r="C169" s="119"/>
    </row>
    <row r="170" spans="2:3" x14ac:dyDescent="0.2">
      <c r="B170" s="119"/>
      <c r="C170" s="119"/>
    </row>
    <row r="171" spans="2:3" x14ac:dyDescent="0.2">
      <c r="B171" s="119"/>
      <c r="C171" s="119"/>
    </row>
    <row r="176" spans="2:3" x14ac:dyDescent="0.2">
      <c r="B176" s="119"/>
      <c r="C176" s="119"/>
    </row>
    <row r="177" spans="2:3" x14ac:dyDescent="0.2">
      <c r="B177" s="119"/>
      <c r="C177" s="119"/>
    </row>
    <row r="178" spans="2:3" x14ac:dyDescent="0.2">
      <c r="B178" s="119"/>
      <c r="C178" s="119"/>
    </row>
    <row r="179" spans="2:3" x14ac:dyDescent="0.2">
      <c r="B179" s="119"/>
      <c r="C179" s="119"/>
    </row>
    <row r="180" spans="2:3" x14ac:dyDescent="0.2">
      <c r="B180" s="119"/>
      <c r="C180" s="119"/>
    </row>
    <row r="181" spans="2:3" x14ac:dyDescent="0.2">
      <c r="B181" s="119"/>
      <c r="C181" s="119"/>
    </row>
    <row r="182" spans="2:3" x14ac:dyDescent="0.2">
      <c r="B182" s="119"/>
      <c r="C182" s="119"/>
    </row>
    <row r="183" spans="2:3" x14ac:dyDescent="0.2">
      <c r="B183" s="119"/>
      <c r="C183" s="119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8428-15C2-4315-B97F-BF7BAD3D6871}">
  <dimension ref="A1:DK175"/>
  <sheetViews>
    <sheetView zoomScale="80" zoomScaleNormal="80" workbookViewId="0">
      <pane xSplit="3" ySplit="2" topLeftCell="D3" activePane="bottomRight" state="frozen"/>
      <selection activeCell="R21" sqref="R21"/>
      <selection pane="topRight" activeCell="R21" sqref="R21"/>
      <selection pane="bottomLeft" activeCell="R21" sqref="R21"/>
      <selection pane="bottomRight" activeCell="M110" sqref="M110"/>
    </sheetView>
  </sheetViews>
  <sheetFormatPr baseColWidth="10" defaultColWidth="13.33203125" defaultRowHeight="15" x14ac:dyDescent="0.2"/>
  <cols>
    <col min="1" max="1" width="5.6640625" bestFit="1" customWidth="1"/>
    <col min="2" max="2" width="54.33203125" style="2" bestFit="1" customWidth="1"/>
    <col min="3" max="3" width="14.5" style="21" bestFit="1" customWidth="1"/>
    <col min="4" max="38" width="11.33203125" bestFit="1" customWidth="1"/>
    <col min="39" max="41" width="12" bestFit="1" customWidth="1"/>
    <col min="42" max="105" width="12.5" bestFit="1" customWidth="1"/>
    <col min="106" max="106" width="12.5" customWidth="1"/>
    <col min="107" max="107" width="12.5" bestFit="1" customWidth="1"/>
    <col min="108" max="109" width="13.5" bestFit="1" customWidth="1"/>
    <col min="110" max="114" width="13.6640625" bestFit="1" customWidth="1"/>
    <col min="115" max="115" width="44.1640625" style="390" bestFit="1" customWidth="1"/>
  </cols>
  <sheetData>
    <row r="1" spans="1:115" x14ac:dyDescent="0.2">
      <c r="A1" t="s">
        <v>62</v>
      </c>
      <c r="B1"/>
      <c r="C1"/>
    </row>
    <row r="2" spans="1:115" s="1" customFormat="1" x14ac:dyDescent="0.2">
      <c r="A2" t="s">
        <v>57</v>
      </c>
      <c r="B2" s="26" t="e">
        <f ca="1">MID(CELL("Dateiname",$B$2),FIND("]", CELL("Dateiname",$B$2))+1,31)&amp;" HI"</f>
        <v>#VALUE!</v>
      </c>
      <c r="C2" s="24" t="s">
        <v>1</v>
      </c>
      <c r="D2" s="58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t="s">
        <v>57</v>
      </c>
      <c r="B3" s="7" t="str">
        <f>'Data Non-Energy-Sector'!B117</f>
        <v>Chemical Applications</v>
      </c>
      <c r="C3" s="25" t="s">
        <v>2</v>
      </c>
      <c r="D3" s="82">
        <f t="shared" ref="D3:AI3" si="51">D94</f>
        <v>43453744.011602893</v>
      </c>
      <c r="E3" s="82">
        <f t="shared" si="51"/>
        <v>44747698.980800144</v>
      </c>
      <c r="F3" s="82">
        <f t="shared" si="51"/>
        <v>45422704.256801851</v>
      </c>
      <c r="G3" s="82">
        <f t="shared" si="51"/>
        <v>46229842.053434648</v>
      </c>
      <c r="H3" s="82">
        <f t="shared" si="51"/>
        <v>46919762.417727485</v>
      </c>
      <c r="I3" s="82">
        <f t="shared" si="51"/>
        <v>50055874.64217639</v>
      </c>
      <c r="J3" s="82">
        <f t="shared" si="51"/>
        <v>48401368.843430303</v>
      </c>
      <c r="K3" s="82">
        <f t="shared" si="51"/>
        <v>49609420.365413606</v>
      </c>
      <c r="L3" s="82">
        <f t="shared" si="51"/>
        <v>53604601.127404906</v>
      </c>
      <c r="M3" s="82">
        <f t="shared" si="51"/>
        <v>53062388.680353753</v>
      </c>
      <c r="N3" s="82">
        <f t="shared" si="51"/>
        <v>53262920.312464327</v>
      </c>
      <c r="O3" s="82">
        <f t="shared" si="51"/>
        <v>53464265.46032384</v>
      </c>
      <c r="P3" s="82">
        <f t="shared" si="51"/>
        <v>53946916.889272206</v>
      </c>
      <c r="Q3" s="82">
        <f t="shared" si="51"/>
        <v>57897691.841564961</v>
      </c>
      <c r="R3" s="82">
        <f t="shared" si="51"/>
        <v>60175035.039536618</v>
      </c>
      <c r="S3" s="82">
        <f t="shared" si="51"/>
        <v>62085414.406007119</v>
      </c>
      <c r="T3" s="82">
        <f t="shared" si="51"/>
        <v>61929930.073907316</v>
      </c>
      <c r="U3" s="82">
        <f t="shared" si="51"/>
        <v>64607534.640010625</v>
      </c>
      <c r="V3" s="82">
        <f t="shared" si="51"/>
        <v>65876398.096298873</v>
      </c>
      <c r="W3" s="82">
        <f t="shared" si="51"/>
        <v>64399786.174437106</v>
      </c>
      <c r="X3" s="82">
        <f t="shared" si="51"/>
        <v>64722746.501325376</v>
      </c>
      <c r="Y3" s="82">
        <f t="shared" si="51"/>
        <v>67142566.638507381</v>
      </c>
      <c r="Z3" s="82">
        <f t="shared" si="51"/>
        <v>64991483.254301451</v>
      </c>
      <c r="AA3" s="82">
        <f t="shared" si="51"/>
        <v>67326149.4335825</v>
      </c>
      <c r="AB3" s="82">
        <f t="shared" si="51"/>
        <v>67083065.268316105</v>
      </c>
      <c r="AC3" s="82">
        <f t="shared" si="51"/>
        <v>66646717.438985631</v>
      </c>
      <c r="AD3" s="82">
        <f t="shared" si="51"/>
        <v>79874098.054176137</v>
      </c>
      <c r="AE3" s="82">
        <f t="shared" si="51"/>
        <v>77341369.553974926</v>
      </c>
      <c r="AF3" s="82">
        <f t="shared" si="51"/>
        <v>76730771.336891904</v>
      </c>
      <c r="AG3" s="82">
        <f t="shared" si="51"/>
        <v>76504948.140012234</v>
      </c>
      <c r="AH3" s="82">
        <f t="shared" si="51"/>
        <v>78953106.480492622</v>
      </c>
      <c r="AI3" s="82">
        <f t="shared" si="51"/>
        <v>81479605.887868389</v>
      </c>
      <c r="AJ3" s="82">
        <f t="shared" ref="AJ3:BL3" si="52">AJ94</f>
        <v>84086953.27628018</v>
      </c>
      <c r="AK3" s="82">
        <f t="shared" si="52"/>
        <v>86777735.78112115</v>
      </c>
      <c r="AL3" s="82">
        <f t="shared" si="52"/>
        <v>89554623.326117024</v>
      </c>
      <c r="AM3" s="82">
        <f t="shared" si="52"/>
        <v>92420371.272552773</v>
      </c>
      <c r="AN3" s="82">
        <f t="shared" si="52"/>
        <v>95377823.153274462</v>
      </c>
      <c r="AO3" s="82">
        <f t="shared" si="52"/>
        <v>98429913.494179249</v>
      </c>
      <c r="AP3" s="82">
        <f t="shared" si="52"/>
        <v>101579670.72599299</v>
      </c>
      <c r="AQ3" s="82">
        <f t="shared" si="52"/>
        <v>104830220.18922476</v>
      </c>
      <c r="AR3" s="82">
        <f t="shared" si="52"/>
        <v>108184787.23527996</v>
      </c>
      <c r="AS3" s="82">
        <f t="shared" si="52"/>
        <v>111646700.42680892</v>
      </c>
      <c r="AT3" s="82">
        <f t="shared" si="52"/>
        <v>115219394.84046681</v>
      </c>
      <c r="AU3" s="82">
        <f t="shared" si="52"/>
        <v>118906415.47536175</v>
      </c>
      <c r="AV3" s="82">
        <f t="shared" si="52"/>
        <v>122711420.77057333</v>
      </c>
      <c r="AW3" s="82">
        <f t="shared" si="52"/>
        <v>126638186.23523168</v>
      </c>
      <c r="AX3" s="82">
        <f t="shared" si="52"/>
        <v>130690608.1947591</v>
      </c>
      <c r="AY3" s="82">
        <f t="shared" si="52"/>
        <v>134872707.65699139</v>
      </c>
      <c r="AZ3" s="82">
        <f t="shared" si="52"/>
        <v>139188634.30201513</v>
      </c>
      <c r="BA3" s="82">
        <f t="shared" si="52"/>
        <v>143642670.59967962</v>
      </c>
      <c r="BB3" s="82">
        <f t="shared" si="52"/>
        <v>148239236.05886936</v>
      </c>
      <c r="BC3" s="82">
        <f t="shared" si="52"/>
        <v>152982891.61275318</v>
      </c>
      <c r="BD3" s="82">
        <f t="shared" si="52"/>
        <v>157878344.14436129</v>
      </c>
      <c r="BE3" s="82">
        <f t="shared" si="52"/>
        <v>162930451.15698084</v>
      </c>
      <c r="BF3" s="82">
        <f t="shared" si="52"/>
        <v>168144225.59400424</v>
      </c>
      <c r="BG3" s="82">
        <f t="shared" si="52"/>
        <v>173524840.81301239</v>
      </c>
      <c r="BH3" s="82">
        <f t="shared" si="52"/>
        <v>179077635.7190288</v>
      </c>
      <c r="BI3" s="82">
        <f t="shared" si="52"/>
        <v>184808120.06203774</v>
      </c>
      <c r="BJ3" s="82">
        <f t="shared" si="52"/>
        <v>190721979.90402296</v>
      </c>
      <c r="BK3" s="82">
        <f t="shared" si="52"/>
        <v>196825083.2609517</v>
      </c>
      <c r="BL3" s="82">
        <f t="shared" si="52"/>
        <v>203123485.92530215</v>
      </c>
      <c r="BM3" s="82">
        <f t="shared" ref="BM3:DJ3" si="53">BM94</f>
        <v>209623437.47491181</v>
      </c>
      <c r="BN3" s="82">
        <f t="shared" si="53"/>
        <v>216331387.47410899</v>
      </c>
      <c r="BO3" s="82">
        <f t="shared" si="53"/>
        <v>223253991.8732805</v>
      </c>
      <c r="BP3" s="82">
        <f t="shared" si="53"/>
        <v>230398119.61322549</v>
      </c>
      <c r="BQ3" s="82">
        <f t="shared" si="53"/>
        <v>237770859.44084871</v>
      </c>
      <c r="BR3" s="82">
        <f t="shared" si="53"/>
        <v>245379526.94295588</v>
      </c>
      <c r="BS3" s="82">
        <f t="shared" si="53"/>
        <v>253231671.80513048</v>
      </c>
      <c r="BT3" s="82">
        <f t="shared" si="53"/>
        <v>261335085.30289465</v>
      </c>
      <c r="BU3" s="82">
        <f t="shared" si="53"/>
        <v>269697808.03258729</v>
      </c>
      <c r="BV3" s="82">
        <f t="shared" si="53"/>
        <v>278328137.88963008</v>
      </c>
      <c r="BW3" s="82">
        <f t="shared" si="53"/>
        <v>287234638.30209827</v>
      </c>
      <c r="BX3" s="82">
        <f t="shared" si="53"/>
        <v>296426146.72776544</v>
      </c>
      <c r="BY3" s="82">
        <f t="shared" si="53"/>
        <v>305911783.42305392</v>
      </c>
      <c r="BZ3" s="82">
        <f t="shared" si="53"/>
        <v>315700960.49259168</v>
      </c>
      <c r="CA3" s="82">
        <f t="shared" si="53"/>
        <v>325803391.22835463</v>
      </c>
      <c r="CB3" s="82">
        <f t="shared" si="53"/>
        <v>336229099.74766201</v>
      </c>
      <c r="CC3" s="82">
        <f t="shared" si="53"/>
        <v>346988430.93958718</v>
      </c>
      <c r="CD3" s="82">
        <f t="shared" si="53"/>
        <v>358092060.72965395</v>
      </c>
      <c r="CE3" s="82">
        <f t="shared" si="53"/>
        <v>369551006.6730029</v>
      </c>
      <c r="CF3" s="82">
        <f t="shared" si="53"/>
        <v>381376638.88653898</v>
      </c>
      <c r="CG3" s="82">
        <f t="shared" si="53"/>
        <v>393580691.33090824</v>
      </c>
      <c r="CH3" s="82">
        <f t="shared" si="53"/>
        <v>406175273.45349729</v>
      </c>
      <c r="CI3" s="82">
        <f t="shared" si="53"/>
        <v>419172882.20400923</v>
      </c>
      <c r="CJ3" s="82">
        <f t="shared" si="53"/>
        <v>432586414.43453753</v>
      </c>
      <c r="CK3" s="82">
        <f t="shared" si="53"/>
        <v>446429179.69644272</v>
      </c>
      <c r="CL3" s="82">
        <f t="shared" si="53"/>
        <v>460714913.44672889</v>
      </c>
      <c r="CM3" s="82">
        <f t="shared" si="53"/>
        <v>475457790.67702425</v>
      </c>
      <c r="CN3" s="82">
        <f t="shared" si="53"/>
        <v>490672439.97868901</v>
      </c>
      <c r="CO3" s="82">
        <f t="shared" si="53"/>
        <v>506373958.05800706</v>
      </c>
      <c r="CP3" s="82">
        <f t="shared" si="53"/>
        <v>522577924.71586329</v>
      </c>
      <c r="CQ3" s="82">
        <f t="shared" si="53"/>
        <v>539300418.30677092</v>
      </c>
      <c r="CR3" s="82">
        <f t="shared" si="53"/>
        <v>556558031.69258761</v>
      </c>
      <c r="CS3" s="82">
        <f t="shared" si="53"/>
        <v>574367888.70675039</v>
      </c>
      <c r="CT3" s="82">
        <f t="shared" si="53"/>
        <v>592747661.14536643</v>
      </c>
      <c r="CU3" s="82">
        <f t="shared" si="53"/>
        <v>611715586.30201817</v>
      </c>
      <c r="CV3" s="82">
        <f t="shared" si="53"/>
        <v>631290485.06368279</v>
      </c>
      <c r="CW3" s="82">
        <f t="shared" si="53"/>
        <v>651491780.58572066</v>
      </c>
      <c r="CX3" s="82">
        <f t="shared" si="53"/>
        <v>672339517.56446373</v>
      </c>
      <c r="CY3" s="82">
        <f t="shared" si="53"/>
        <v>693854382.12652659</v>
      </c>
      <c r="CZ3" s="82">
        <f t="shared" si="53"/>
        <v>716057722.35457551</v>
      </c>
      <c r="DA3" s="82">
        <f t="shared" si="53"/>
        <v>738971569.46992195</v>
      </c>
      <c r="DB3" s="82">
        <f t="shared" si="53"/>
        <v>762618659.69295943</v>
      </c>
      <c r="DC3" s="82">
        <f t="shared" si="53"/>
        <v>787022456.8031342</v>
      </c>
      <c r="DD3" s="82">
        <f t="shared" si="53"/>
        <v>812207175.42083454</v>
      </c>
      <c r="DE3" s="82">
        <f t="shared" si="53"/>
        <v>838197805.03430128</v>
      </c>
      <c r="DF3" s="82">
        <f t="shared" si="53"/>
        <v>865020134.79539895</v>
      </c>
      <c r="DG3" s="82">
        <f t="shared" si="53"/>
        <v>892700779.10885179</v>
      </c>
      <c r="DH3" s="82">
        <f t="shared" si="53"/>
        <v>921267204.04033506</v>
      </c>
      <c r="DI3" s="82">
        <f t="shared" si="53"/>
        <v>950747754.56962585</v>
      </c>
      <c r="DJ3" s="82">
        <f t="shared" si="53"/>
        <v>981171682.71585393</v>
      </c>
    </row>
    <row r="4" spans="1:115" x14ac:dyDescent="0.2">
      <c r="A4" t="s">
        <v>57</v>
      </c>
      <c r="B4" s="7" t="str">
        <f>'Data Non-Energy-Sector'!B118</f>
        <v>Pharmacy</v>
      </c>
      <c r="C4" s="25" t="s">
        <v>2</v>
      </c>
      <c r="D4" s="82">
        <f t="shared" ref="D4:AI4" si="54">D95</f>
        <v>1416969.9134218334</v>
      </c>
      <c r="E4" s="82">
        <f t="shared" si="54"/>
        <v>1459164.0972000044</v>
      </c>
      <c r="F4" s="82">
        <f t="shared" si="54"/>
        <v>1481175.1388087559</v>
      </c>
      <c r="G4" s="82">
        <f t="shared" si="54"/>
        <v>1507494.8495685211</v>
      </c>
      <c r="H4" s="82">
        <f t="shared" si="54"/>
        <v>1529992.2527519832</v>
      </c>
      <c r="I4" s="82">
        <f t="shared" si="54"/>
        <v>1632256.7818100995</v>
      </c>
      <c r="J4" s="82">
        <f t="shared" si="54"/>
        <v>1578305.5057640313</v>
      </c>
      <c r="K4" s="82">
        <f t="shared" si="54"/>
        <v>1617698.4901765303</v>
      </c>
      <c r="L4" s="82">
        <f t="shared" si="54"/>
        <v>1747976.1237197251</v>
      </c>
      <c r="M4" s="82">
        <f t="shared" si="54"/>
        <v>1730295.2830550135</v>
      </c>
      <c r="N4" s="82">
        <f t="shared" si="54"/>
        <v>1736834.358015141</v>
      </c>
      <c r="O4" s="82">
        <f t="shared" si="54"/>
        <v>1743399.9606627338</v>
      </c>
      <c r="P4" s="82">
        <f t="shared" si="54"/>
        <v>1759138.594215398</v>
      </c>
      <c r="Q4" s="82">
        <f t="shared" si="54"/>
        <v>1887968.2122249443</v>
      </c>
      <c r="R4" s="82">
        <f t="shared" si="54"/>
        <v>1962229.4034631504</v>
      </c>
      <c r="S4" s="82">
        <f t="shared" si="54"/>
        <v>2024524.3828045798</v>
      </c>
      <c r="T4" s="82">
        <f t="shared" si="54"/>
        <v>2019454.241540456</v>
      </c>
      <c r="U4" s="82">
        <f t="shared" si="54"/>
        <v>2106767.4339133897</v>
      </c>
      <c r="V4" s="82">
        <f t="shared" si="54"/>
        <v>2148143.4161836589</v>
      </c>
      <c r="W4" s="82">
        <f t="shared" si="54"/>
        <v>2099993.0274272966</v>
      </c>
      <c r="X4" s="82">
        <f t="shared" si="54"/>
        <v>2110524.3424345227</v>
      </c>
      <c r="Y4" s="82">
        <f t="shared" si="54"/>
        <v>2189431.5208208929</v>
      </c>
      <c r="Z4" s="82">
        <f t="shared" si="54"/>
        <v>2119287.4974228735</v>
      </c>
      <c r="AA4" s="82">
        <f t="shared" si="54"/>
        <v>2195417.9163124724</v>
      </c>
      <c r="AB4" s="82">
        <f t="shared" si="54"/>
        <v>2187491.258749438</v>
      </c>
      <c r="AC4" s="82">
        <f t="shared" si="54"/>
        <v>2173262.5251843138</v>
      </c>
      <c r="AD4" s="82">
        <f t="shared" si="54"/>
        <v>2604590.1539405258</v>
      </c>
      <c r="AE4" s="82">
        <f t="shared" si="54"/>
        <v>2522001.1811078778</v>
      </c>
      <c r="AF4" s="82">
        <f t="shared" si="54"/>
        <v>2502090.3696812578</v>
      </c>
      <c r="AG4" s="82">
        <f t="shared" si="54"/>
        <v>2494726.5697830073</v>
      </c>
      <c r="AH4" s="82">
        <f t="shared" si="54"/>
        <v>2574557.8200160637</v>
      </c>
      <c r="AI4" s="82">
        <f t="shared" si="54"/>
        <v>2656943.6702565779</v>
      </c>
      <c r="AJ4" s="82">
        <f t="shared" ref="AJ4:BL4" si="55">AJ95</f>
        <v>2741965.8677047887</v>
      </c>
      <c r="AK4" s="82">
        <f t="shared" si="55"/>
        <v>2829708.7754713418</v>
      </c>
      <c r="AL4" s="82">
        <f t="shared" si="55"/>
        <v>2920259.4562864248</v>
      </c>
      <c r="AM4" s="82">
        <f t="shared" si="55"/>
        <v>3013707.7588875904</v>
      </c>
      <c r="AN4" s="82">
        <f t="shared" si="55"/>
        <v>3110146.4071719935</v>
      </c>
      <c r="AO4" s="82">
        <f t="shared" si="55"/>
        <v>3209671.0922014974</v>
      </c>
      <c r="AP4" s="82">
        <f t="shared" si="55"/>
        <v>3312380.5671519455</v>
      </c>
      <c r="AQ4" s="82">
        <f t="shared" si="55"/>
        <v>3418376.745300808</v>
      </c>
      <c r="AR4" s="82">
        <f t="shared" si="55"/>
        <v>3527764.8011504337</v>
      </c>
      <c r="AS4" s="82">
        <f t="shared" si="55"/>
        <v>3640653.2747872476</v>
      </c>
      <c r="AT4" s="82">
        <f t="shared" si="55"/>
        <v>3757154.1795804398</v>
      </c>
      <c r="AU4" s="82">
        <f t="shared" si="55"/>
        <v>3877383.1133270138</v>
      </c>
      <c r="AV4" s="82">
        <f t="shared" si="55"/>
        <v>4001459.3729534782</v>
      </c>
      <c r="AW4" s="82">
        <f t="shared" si="55"/>
        <v>4129506.0728879897</v>
      </c>
      <c r="AX4" s="82">
        <f t="shared" si="55"/>
        <v>4261650.2672204059</v>
      </c>
      <c r="AY4" s="82">
        <f t="shared" si="55"/>
        <v>4398023.0757714594</v>
      </c>
      <c r="AZ4" s="82">
        <f t="shared" si="55"/>
        <v>4538759.8141961461</v>
      </c>
      <c r="BA4" s="82">
        <f t="shared" si="55"/>
        <v>4684000.1282504229</v>
      </c>
      <c r="BB4" s="82">
        <f t="shared" si="55"/>
        <v>4833888.1323544364</v>
      </c>
      <c r="BC4" s="82">
        <f t="shared" si="55"/>
        <v>4988572.5525897788</v>
      </c>
      <c r="BD4" s="82">
        <f t="shared" si="55"/>
        <v>5148206.874272652</v>
      </c>
      <c r="BE4" s="82">
        <f t="shared" si="55"/>
        <v>5312949.4942493774</v>
      </c>
      <c r="BF4" s="82">
        <f t="shared" si="55"/>
        <v>5482963.8780653579</v>
      </c>
      <c r="BG4" s="82">
        <f t="shared" si="55"/>
        <v>5658418.72216345</v>
      </c>
      <c r="BH4" s="82">
        <f t="shared" si="55"/>
        <v>5839488.1212726803</v>
      </c>
      <c r="BI4" s="82">
        <f t="shared" si="55"/>
        <v>6026351.741153406</v>
      </c>
      <c r="BJ4" s="82">
        <f t="shared" si="55"/>
        <v>6219194.9968703147</v>
      </c>
      <c r="BK4" s="82">
        <f t="shared" si="55"/>
        <v>6418209.2367701652</v>
      </c>
      <c r="BL4" s="82">
        <f t="shared" si="55"/>
        <v>6623591.9323468106</v>
      </c>
      <c r="BM4" s="82">
        <f t="shared" ref="BM4:DJ4" si="56">BM95</f>
        <v>6835546.8741819086</v>
      </c>
      <c r="BN4" s="82">
        <f t="shared" si="56"/>
        <v>7054284.37415573</v>
      </c>
      <c r="BO4" s="82">
        <f t="shared" si="56"/>
        <v>7280021.4741287138</v>
      </c>
      <c r="BP4" s="82">
        <f t="shared" si="56"/>
        <v>7512982.1613008333</v>
      </c>
      <c r="BQ4" s="82">
        <f t="shared" si="56"/>
        <v>7753397.5904624602</v>
      </c>
      <c r="BR4" s="82">
        <f t="shared" si="56"/>
        <v>8001506.3133572591</v>
      </c>
      <c r="BS4" s="82">
        <f t="shared" si="56"/>
        <v>8257554.5153846918</v>
      </c>
      <c r="BT4" s="82">
        <f t="shared" si="56"/>
        <v>8521796.2598770019</v>
      </c>
      <c r="BU4" s="82">
        <f t="shared" si="56"/>
        <v>8794493.7401930653</v>
      </c>
      <c r="BV4" s="82">
        <f t="shared" si="56"/>
        <v>9075917.5398792438</v>
      </c>
      <c r="BW4" s="82">
        <f t="shared" si="56"/>
        <v>9366346.9011553805</v>
      </c>
      <c r="BX4" s="82">
        <f t="shared" si="56"/>
        <v>9666070.0019923523</v>
      </c>
      <c r="BY4" s="82">
        <f t="shared" si="56"/>
        <v>9975384.2420561071</v>
      </c>
      <c r="BZ4" s="82">
        <f t="shared" si="56"/>
        <v>10294596.537801903</v>
      </c>
      <c r="CA4" s="82">
        <f t="shared" si="56"/>
        <v>10624023.627011564</v>
      </c>
      <c r="CB4" s="82">
        <f t="shared" si="56"/>
        <v>10963992.383075934</v>
      </c>
      <c r="CC4" s="82">
        <f t="shared" si="56"/>
        <v>11314840.139334364</v>
      </c>
      <c r="CD4" s="82">
        <f t="shared" si="56"/>
        <v>11676915.023793064</v>
      </c>
      <c r="CE4" s="82">
        <f t="shared" si="56"/>
        <v>12050576.304554442</v>
      </c>
      <c r="CF4" s="82">
        <f t="shared" si="56"/>
        <v>12436194.746300185</v>
      </c>
      <c r="CG4" s="82">
        <f t="shared" si="56"/>
        <v>12834152.978181791</v>
      </c>
      <c r="CH4" s="82">
        <f t="shared" si="56"/>
        <v>13244845.873483608</v>
      </c>
      <c r="CI4" s="82">
        <f t="shared" si="56"/>
        <v>13668680.941435084</v>
      </c>
      <c r="CJ4" s="82">
        <f t="shared" si="56"/>
        <v>14106078.731561007</v>
      </c>
      <c r="CK4" s="82">
        <f t="shared" si="56"/>
        <v>14557473.25097096</v>
      </c>
      <c r="CL4" s="82">
        <f t="shared" si="56"/>
        <v>15023312.395002032</v>
      </c>
      <c r="CM4" s="82">
        <f t="shared" si="56"/>
        <v>15504058.391642097</v>
      </c>
      <c r="CN4" s="82">
        <f t="shared" si="56"/>
        <v>16000188.260174645</v>
      </c>
      <c r="CO4" s="82">
        <f t="shared" si="56"/>
        <v>16512194.284500234</v>
      </c>
      <c r="CP4" s="82">
        <f t="shared" si="56"/>
        <v>17040584.50160424</v>
      </c>
      <c r="CQ4" s="82">
        <f t="shared" si="56"/>
        <v>17585883.205655575</v>
      </c>
      <c r="CR4" s="82">
        <f t="shared" si="56"/>
        <v>18148631.468236554</v>
      </c>
      <c r="CS4" s="82">
        <f t="shared" si="56"/>
        <v>18729387.675220124</v>
      </c>
      <c r="CT4" s="82">
        <f t="shared" si="56"/>
        <v>19328728.080827169</v>
      </c>
      <c r="CU4" s="82">
        <f t="shared" si="56"/>
        <v>19947247.379413638</v>
      </c>
      <c r="CV4" s="82">
        <f t="shared" si="56"/>
        <v>20585559.295554876</v>
      </c>
      <c r="CW4" s="82">
        <f t="shared" si="56"/>
        <v>21244297.193012632</v>
      </c>
      <c r="CX4" s="82">
        <f t="shared" si="56"/>
        <v>21924114.703189038</v>
      </c>
      <c r="CY4" s="82">
        <f t="shared" si="56"/>
        <v>22625686.373691086</v>
      </c>
      <c r="CZ4" s="82">
        <f t="shared" si="56"/>
        <v>23349708.3376492</v>
      </c>
      <c r="DA4" s="82">
        <f t="shared" si="56"/>
        <v>24096899.004453976</v>
      </c>
      <c r="DB4" s="82">
        <f t="shared" si="56"/>
        <v>24867999.772596505</v>
      </c>
      <c r="DC4" s="82">
        <f t="shared" si="56"/>
        <v>25663775.765319593</v>
      </c>
      <c r="DD4" s="82">
        <f t="shared" si="56"/>
        <v>26485016.58980982</v>
      </c>
      <c r="DE4" s="82">
        <f t="shared" si="56"/>
        <v>27332537.120683733</v>
      </c>
      <c r="DF4" s="82">
        <f t="shared" si="56"/>
        <v>28207178.308545612</v>
      </c>
      <c r="DG4" s="82">
        <f t="shared" si="56"/>
        <v>29109808.014419071</v>
      </c>
      <c r="DH4" s="82">
        <f t="shared" si="56"/>
        <v>30041321.870880481</v>
      </c>
      <c r="DI4" s="82">
        <f t="shared" si="56"/>
        <v>31002644.170748658</v>
      </c>
      <c r="DJ4" s="82">
        <f t="shared" si="56"/>
        <v>31994728.784212615</v>
      </c>
    </row>
    <row r="5" spans="1:115" x14ac:dyDescent="0.2">
      <c r="A5" t="s">
        <v>57</v>
      </c>
      <c r="B5" s="7" t="str">
        <f>'Data Non-Energy-Sector'!B119</f>
        <v>Rubber Products</v>
      </c>
      <c r="C5" s="25" t="s">
        <v>2</v>
      </c>
      <c r="D5" s="82">
        <f t="shared" ref="D5:AI5" si="57">D96</f>
        <v>2361616.5223697224</v>
      </c>
      <c r="E5" s="82">
        <f t="shared" si="57"/>
        <v>2431940.1620000075</v>
      </c>
      <c r="F5" s="82">
        <f t="shared" si="57"/>
        <v>2468625.2313479269</v>
      </c>
      <c r="G5" s="82">
        <f t="shared" si="57"/>
        <v>2512491.4159475355</v>
      </c>
      <c r="H5" s="82">
        <f t="shared" si="57"/>
        <v>2549987.0879199724</v>
      </c>
      <c r="I5" s="82">
        <f t="shared" si="57"/>
        <v>2720427.9696834995</v>
      </c>
      <c r="J5" s="82">
        <f t="shared" si="57"/>
        <v>2630509.176273386</v>
      </c>
      <c r="K5" s="82">
        <f t="shared" si="57"/>
        <v>2696164.1502942177</v>
      </c>
      <c r="L5" s="82">
        <f t="shared" si="57"/>
        <v>2913293.5395328756</v>
      </c>
      <c r="M5" s="82">
        <f t="shared" si="57"/>
        <v>2883825.4717583563</v>
      </c>
      <c r="N5" s="82">
        <f t="shared" si="57"/>
        <v>2894723.9300252353</v>
      </c>
      <c r="O5" s="82">
        <f t="shared" si="57"/>
        <v>2905666.6011045566</v>
      </c>
      <c r="P5" s="82">
        <f t="shared" si="57"/>
        <v>2931897.6570256632</v>
      </c>
      <c r="Q5" s="82">
        <f t="shared" si="57"/>
        <v>3146613.6870415742</v>
      </c>
      <c r="R5" s="82">
        <f t="shared" si="57"/>
        <v>3270382.3391052508</v>
      </c>
      <c r="S5" s="82">
        <f t="shared" si="57"/>
        <v>3374207.3046742999</v>
      </c>
      <c r="T5" s="82">
        <f t="shared" si="57"/>
        <v>3365757.0692340937</v>
      </c>
      <c r="U5" s="82">
        <f t="shared" si="57"/>
        <v>3511279.0565223168</v>
      </c>
      <c r="V5" s="82">
        <f t="shared" si="57"/>
        <v>3580239.0269727651</v>
      </c>
      <c r="W5" s="82">
        <f t="shared" si="57"/>
        <v>3499988.3790454948</v>
      </c>
      <c r="X5" s="82">
        <f t="shared" si="57"/>
        <v>3517540.5707242051</v>
      </c>
      <c r="Y5" s="82">
        <f t="shared" si="57"/>
        <v>3649052.5347014884</v>
      </c>
      <c r="Z5" s="82">
        <f t="shared" si="57"/>
        <v>3532145.8290381227</v>
      </c>
      <c r="AA5" s="82">
        <f t="shared" si="57"/>
        <v>3659029.8605207875</v>
      </c>
      <c r="AB5" s="82">
        <f t="shared" si="57"/>
        <v>3645818.7645823974</v>
      </c>
      <c r="AC5" s="82">
        <f t="shared" si="57"/>
        <v>3622104.2086405233</v>
      </c>
      <c r="AD5" s="82">
        <f t="shared" si="57"/>
        <v>4340983.5899008764</v>
      </c>
      <c r="AE5" s="82">
        <f t="shared" si="57"/>
        <v>4203335.3018464632</v>
      </c>
      <c r="AF5" s="82">
        <f t="shared" si="57"/>
        <v>4170150.6161354296</v>
      </c>
      <c r="AG5" s="82">
        <f t="shared" si="57"/>
        <v>4157877.6163050123</v>
      </c>
      <c r="AH5" s="82">
        <f t="shared" si="57"/>
        <v>4290929.7000267729</v>
      </c>
      <c r="AI5" s="82">
        <f t="shared" si="57"/>
        <v>4428239.45042763</v>
      </c>
      <c r="AJ5" s="82">
        <f t="shared" ref="AJ5:BL5" si="58">AJ96</f>
        <v>4569943.1128413146</v>
      </c>
      <c r="AK5" s="82">
        <f t="shared" si="58"/>
        <v>4716181.2924522366</v>
      </c>
      <c r="AL5" s="82">
        <f t="shared" si="58"/>
        <v>4867099.0938107083</v>
      </c>
      <c r="AM5" s="82">
        <f t="shared" si="58"/>
        <v>5022846.2648126511</v>
      </c>
      <c r="AN5" s="82">
        <f t="shared" si="58"/>
        <v>5183577.3452866562</v>
      </c>
      <c r="AO5" s="82">
        <f t="shared" si="58"/>
        <v>5349451.8203358296</v>
      </c>
      <c r="AP5" s="82">
        <f t="shared" si="58"/>
        <v>5520634.2785865767</v>
      </c>
      <c r="AQ5" s="82">
        <f t="shared" si="58"/>
        <v>5697294.575501347</v>
      </c>
      <c r="AR5" s="82">
        <f t="shared" si="58"/>
        <v>5879608.0019173902</v>
      </c>
      <c r="AS5" s="82">
        <f t="shared" si="58"/>
        <v>6067755.4579787469</v>
      </c>
      <c r="AT5" s="82">
        <f t="shared" si="58"/>
        <v>6261923.632634067</v>
      </c>
      <c r="AU5" s="82">
        <f t="shared" si="58"/>
        <v>6462305.1888783574</v>
      </c>
      <c r="AV5" s="82">
        <f t="shared" si="58"/>
        <v>6669098.9549224647</v>
      </c>
      <c r="AW5" s="82">
        <f t="shared" si="58"/>
        <v>6882510.1214799834</v>
      </c>
      <c r="AX5" s="82">
        <f t="shared" si="58"/>
        <v>7102750.4453673428</v>
      </c>
      <c r="AY5" s="82">
        <f t="shared" si="58"/>
        <v>7330038.4596190983</v>
      </c>
      <c r="AZ5" s="82">
        <f t="shared" si="58"/>
        <v>7564599.6903269095</v>
      </c>
      <c r="BA5" s="82">
        <f t="shared" si="58"/>
        <v>7806666.8804173712</v>
      </c>
      <c r="BB5" s="82">
        <f t="shared" si="58"/>
        <v>8056480.2205907274</v>
      </c>
      <c r="BC5" s="82">
        <f t="shared" si="58"/>
        <v>8314287.5876496313</v>
      </c>
      <c r="BD5" s="82">
        <f t="shared" si="58"/>
        <v>8580344.7904544193</v>
      </c>
      <c r="BE5" s="82">
        <f t="shared" si="58"/>
        <v>8854915.8237489611</v>
      </c>
      <c r="BF5" s="82">
        <f t="shared" si="58"/>
        <v>9138273.1301089283</v>
      </c>
      <c r="BG5" s="82">
        <f t="shared" si="58"/>
        <v>9430697.8702724148</v>
      </c>
      <c r="BH5" s="82">
        <f t="shared" si="58"/>
        <v>9732480.202121133</v>
      </c>
      <c r="BI5" s="82">
        <f t="shared" si="58"/>
        <v>10043919.568589009</v>
      </c>
      <c r="BJ5" s="82">
        <f t="shared" si="58"/>
        <v>10365324.994783858</v>
      </c>
      <c r="BK5" s="82">
        <f t="shared" si="58"/>
        <v>10697015.394616941</v>
      </c>
      <c r="BL5" s="82">
        <f t="shared" si="58"/>
        <v>11039319.887244683</v>
      </c>
      <c r="BM5" s="82">
        <f t="shared" ref="BM5:DJ5" si="59">BM96</f>
        <v>11392578.123636512</v>
      </c>
      <c r="BN5" s="82">
        <f t="shared" si="59"/>
        <v>11757140.623592881</v>
      </c>
      <c r="BO5" s="82">
        <f t="shared" si="59"/>
        <v>12133369.123547854</v>
      </c>
      <c r="BP5" s="82">
        <f t="shared" si="59"/>
        <v>12521636.935501385</v>
      </c>
      <c r="BQ5" s="82">
        <f t="shared" si="59"/>
        <v>12922329.317437431</v>
      </c>
      <c r="BR5" s="82">
        <f t="shared" si="59"/>
        <v>13335843.855595428</v>
      </c>
      <c r="BS5" s="82">
        <f t="shared" si="59"/>
        <v>13762590.858974483</v>
      </c>
      <c r="BT5" s="82">
        <f t="shared" si="59"/>
        <v>14202993.766461667</v>
      </c>
      <c r="BU5" s="82">
        <f t="shared" si="59"/>
        <v>14657489.56698844</v>
      </c>
      <c r="BV5" s="82">
        <f t="shared" si="59"/>
        <v>15126529.23313207</v>
      </c>
      <c r="BW5" s="82">
        <f t="shared" si="59"/>
        <v>15610578.168592297</v>
      </c>
      <c r="BX5" s="82">
        <f t="shared" si="59"/>
        <v>16110116.66998725</v>
      </c>
      <c r="BY5" s="82">
        <f t="shared" si="59"/>
        <v>16625640.403426843</v>
      </c>
      <c r="BZ5" s="82">
        <f t="shared" si="59"/>
        <v>17157660.896336503</v>
      </c>
      <c r="CA5" s="82">
        <f t="shared" si="59"/>
        <v>17706706.045019273</v>
      </c>
      <c r="CB5" s="82">
        <f t="shared" si="59"/>
        <v>18273320.638459891</v>
      </c>
      <c r="CC5" s="82">
        <f t="shared" si="59"/>
        <v>18858066.898890607</v>
      </c>
      <c r="CD5" s="82">
        <f t="shared" si="59"/>
        <v>19461525.039655108</v>
      </c>
      <c r="CE5" s="82">
        <f t="shared" si="59"/>
        <v>20084293.840924073</v>
      </c>
      <c r="CF5" s="82">
        <f t="shared" si="59"/>
        <v>20726991.243833642</v>
      </c>
      <c r="CG5" s="82">
        <f t="shared" si="59"/>
        <v>21390254.96363632</v>
      </c>
      <c r="CH5" s="82">
        <f t="shared" si="59"/>
        <v>22074743.122472681</v>
      </c>
      <c r="CI5" s="82">
        <f t="shared" si="59"/>
        <v>22781134.902391806</v>
      </c>
      <c r="CJ5" s="82">
        <f t="shared" si="59"/>
        <v>23510131.219268344</v>
      </c>
      <c r="CK5" s="82">
        <f t="shared" si="59"/>
        <v>24262455.41828493</v>
      </c>
      <c r="CL5" s="82">
        <f t="shared" si="59"/>
        <v>25038853.99167005</v>
      </c>
      <c r="CM5" s="82">
        <f t="shared" si="59"/>
        <v>25840097.319403492</v>
      </c>
      <c r="CN5" s="82">
        <f t="shared" si="59"/>
        <v>26666980.433624405</v>
      </c>
      <c r="CO5" s="82">
        <f t="shared" si="59"/>
        <v>27520323.807500388</v>
      </c>
      <c r="CP5" s="82">
        <f t="shared" si="59"/>
        <v>28400974.169340402</v>
      </c>
      <c r="CQ5" s="82">
        <f t="shared" si="59"/>
        <v>29309805.342759296</v>
      </c>
      <c r="CR5" s="82">
        <f t="shared" si="59"/>
        <v>30247719.113727596</v>
      </c>
      <c r="CS5" s="82">
        <f t="shared" si="59"/>
        <v>31215646.125366878</v>
      </c>
      <c r="CT5" s="82">
        <f t="shared" si="59"/>
        <v>32214546.801378619</v>
      </c>
      <c r="CU5" s="82">
        <f t="shared" si="59"/>
        <v>33245412.299022734</v>
      </c>
      <c r="CV5" s="82">
        <f t="shared" si="59"/>
        <v>34309265.492591463</v>
      </c>
      <c r="CW5" s="82">
        <f t="shared" si="59"/>
        <v>35407161.988354392</v>
      </c>
      <c r="CX5" s="82">
        <f t="shared" si="59"/>
        <v>36540191.171981737</v>
      </c>
      <c r="CY5" s="82">
        <f t="shared" si="59"/>
        <v>37709477.289485157</v>
      </c>
      <c r="CZ5" s="82">
        <f t="shared" si="59"/>
        <v>38916180.562748685</v>
      </c>
      <c r="DA5" s="82">
        <f t="shared" si="59"/>
        <v>40161498.340756647</v>
      </c>
      <c r="DB5" s="82">
        <f t="shared" si="59"/>
        <v>41446666.28766086</v>
      </c>
      <c r="DC5" s="82">
        <f t="shared" si="59"/>
        <v>42772959.608866006</v>
      </c>
      <c r="DD5" s="82">
        <f t="shared" si="59"/>
        <v>44141694.316349722</v>
      </c>
      <c r="DE5" s="82">
        <f t="shared" si="59"/>
        <v>45554228.534472913</v>
      </c>
      <c r="DF5" s="82">
        <f t="shared" si="59"/>
        <v>47011963.847576044</v>
      </c>
      <c r="DG5" s="82">
        <f t="shared" si="59"/>
        <v>48516346.690698482</v>
      </c>
      <c r="DH5" s="82">
        <f t="shared" si="59"/>
        <v>50068869.784800835</v>
      </c>
      <c r="DI5" s="82">
        <f t="shared" si="59"/>
        <v>51671073.617914461</v>
      </c>
      <c r="DJ5" s="82">
        <f t="shared" si="59"/>
        <v>53324547.973687723</v>
      </c>
    </row>
    <row r="6" spans="1:115" x14ac:dyDescent="0.2">
      <c r="A6" t="s">
        <v>57</v>
      </c>
      <c r="B6" s="2" t="s">
        <v>0</v>
      </c>
      <c r="C6" s="25" t="s">
        <v>2</v>
      </c>
    </row>
    <row r="7" spans="1:115" x14ac:dyDescent="0.2">
      <c r="A7" t="s">
        <v>57</v>
      </c>
      <c r="B7" s="2" t="s">
        <v>0</v>
      </c>
      <c r="C7" s="25" t="s">
        <v>2</v>
      </c>
    </row>
    <row r="8" spans="1:115" x14ac:dyDescent="0.2">
      <c r="A8" t="s">
        <v>57</v>
      </c>
      <c r="B8" s="2" t="s">
        <v>0</v>
      </c>
      <c r="C8" s="25" t="s">
        <v>2</v>
      </c>
    </row>
    <row r="9" spans="1:115" x14ac:dyDescent="0.2">
      <c r="A9" t="s">
        <v>57</v>
      </c>
      <c r="B9" s="2" t="s">
        <v>0</v>
      </c>
      <c r="C9" s="25" t="s">
        <v>2</v>
      </c>
    </row>
    <row r="10" spans="1:115" x14ac:dyDescent="0.2">
      <c r="A10" t="s">
        <v>57</v>
      </c>
      <c r="B10" s="2" t="s">
        <v>0</v>
      </c>
      <c r="C10" s="25" t="s">
        <v>2</v>
      </c>
    </row>
    <row r="11" spans="1:115" x14ac:dyDescent="0.2">
      <c r="A11" t="s">
        <v>57</v>
      </c>
      <c r="B11" s="2" t="s">
        <v>0</v>
      </c>
      <c r="C11" s="25" t="s">
        <v>2</v>
      </c>
    </row>
    <row r="12" spans="1:115" x14ac:dyDescent="0.2">
      <c r="A12" t="s">
        <v>57</v>
      </c>
      <c r="B12" s="2" t="s">
        <v>0</v>
      </c>
      <c r="C12" s="25" t="s">
        <v>2</v>
      </c>
    </row>
    <row r="13" spans="1:115" x14ac:dyDescent="0.2">
      <c r="A13" t="s">
        <v>57</v>
      </c>
      <c r="B13" s="2" t="s">
        <v>0</v>
      </c>
      <c r="C13" s="25" t="s">
        <v>2</v>
      </c>
    </row>
    <row r="14" spans="1:115" x14ac:dyDescent="0.2">
      <c r="A14" t="s">
        <v>57</v>
      </c>
      <c r="B14" s="2" t="s">
        <v>0</v>
      </c>
      <c r="C14" s="25" t="s">
        <v>2</v>
      </c>
    </row>
    <row r="15" spans="1:115" x14ac:dyDescent="0.2">
      <c r="A15" t="s">
        <v>57</v>
      </c>
      <c r="B15" s="2" t="s">
        <v>0</v>
      </c>
      <c r="C15" s="25" t="s">
        <v>2</v>
      </c>
    </row>
    <row r="16" spans="1:115" x14ac:dyDescent="0.2">
      <c r="A16" t="s">
        <v>57</v>
      </c>
      <c r="B16" s="2" t="s">
        <v>0</v>
      </c>
      <c r="C16" s="25" t="s">
        <v>2</v>
      </c>
    </row>
    <row r="17" spans="1:115" x14ac:dyDescent="0.2">
      <c r="A17" t="s">
        <v>57</v>
      </c>
      <c r="B17" s="2" t="s">
        <v>0</v>
      </c>
      <c r="C17" s="25" t="s">
        <v>2</v>
      </c>
    </row>
    <row r="18" spans="1:115" x14ac:dyDescent="0.2">
      <c r="A18" t="s">
        <v>57</v>
      </c>
      <c r="B18" s="2" t="s">
        <v>0</v>
      </c>
      <c r="C18" s="25" t="s">
        <v>2</v>
      </c>
    </row>
    <row r="19" spans="1:115" x14ac:dyDescent="0.2">
      <c r="A19" t="s">
        <v>57</v>
      </c>
      <c r="B19" s="2" t="s">
        <v>0</v>
      </c>
      <c r="C19" s="25" t="s">
        <v>2</v>
      </c>
    </row>
    <row r="20" spans="1:115" x14ac:dyDescent="0.2">
      <c r="A20" t="s">
        <v>57</v>
      </c>
      <c r="B20" s="2" t="s">
        <v>0</v>
      </c>
      <c r="C20" s="25" t="s">
        <v>2</v>
      </c>
    </row>
    <row r="21" spans="1:115" x14ac:dyDescent="0.2">
      <c r="A21" t="s">
        <v>57</v>
      </c>
      <c r="B21" s="2" t="s">
        <v>0</v>
      </c>
      <c r="C21" s="25" t="s">
        <v>2</v>
      </c>
    </row>
    <row r="22" spans="1:115" s="27" customFormat="1" x14ac:dyDescent="0.2">
      <c r="A22" s="27" t="s">
        <v>57</v>
      </c>
      <c r="B22" s="229" t="s">
        <v>0</v>
      </c>
      <c r="C22" s="16" t="s">
        <v>2</v>
      </c>
      <c r="DK22" s="392"/>
    </row>
    <row r="23" spans="1:115" s="53" customFormat="1" ht="16" thickBot="1" x14ac:dyDescent="0.25">
      <c r="B23" s="51" t="s">
        <v>64</v>
      </c>
      <c r="C23" s="54" t="s">
        <v>2</v>
      </c>
      <c r="D23" s="49">
        <f>SUM(D3:D22)</f>
        <v>47232330.447394446</v>
      </c>
      <c r="E23" s="49">
        <f t="shared" ref="E23:BL23" si="60">SUM(E3:E22)</f>
        <v>48638803.240000159</v>
      </c>
      <c r="F23" s="49">
        <f t="shared" si="60"/>
        <v>49372504.626958534</v>
      </c>
      <c r="G23" s="49">
        <f t="shared" si="60"/>
        <v>50249828.318950705</v>
      </c>
      <c r="H23" s="49">
        <f t="shared" si="60"/>
        <v>50999741.758399442</v>
      </c>
      <c r="I23" s="49">
        <f t="shared" si="60"/>
        <v>54408559.393669985</v>
      </c>
      <c r="J23" s="49">
        <f t="shared" si="60"/>
        <v>52610183.525467716</v>
      </c>
      <c r="K23" s="49">
        <f t="shared" si="60"/>
        <v>53923283.005884349</v>
      </c>
      <c r="L23" s="49">
        <f t="shared" si="60"/>
        <v>58265870.790657505</v>
      </c>
      <c r="M23" s="49">
        <f t="shared" si="60"/>
        <v>57676509.435167126</v>
      </c>
      <c r="N23" s="49">
        <f t="shared" si="60"/>
        <v>57894478.600504704</v>
      </c>
      <c r="O23" s="49">
        <f t="shared" si="60"/>
        <v>58113332.022091135</v>
      </c>
      <c r="P23" s="49">
        <f t="shared" si="60"/>
        <v>58637953.140513271</v>
      </c>
      <c r="Q23" s="49">
        <f t="shared" si="60"/>
        <v>62932273.740831479</v>
      </c>
      <c r="R23" s="49">
        <f t="shared" si="60"/>
        <v>65407646.782105014</v>
      </c>
      <c r="S23" s="49">
        <f t="shared" si="60"/>
        <v>67484146.093485996</v>
      </c>
      <c r="T23" s="49">
        <f t="shared" si="60"/>
        <v>67315141.384681866</v>
      </c>
      <c r="U23" s="49">
        <f t="shared" si="60"/>
        <v>70225581.13044633</v>
      </c>
      <c r="V23" s="49">
        <f t="shared" si="60"/>
        <v>71604780.53945531</v>
      </c>
      <c r="W23" s="49">
        <f t="shared" si="60"/>
        <v>69999767.580909893</v>
      </c>
      <c r="X23" s="49">
        <f t="shared" si="60"/>
        <v>70350811.414484113</v>
      </c>
      <c r="Y23" s="49">
        <f t="shared" si="60"/>
        <v>72981050.694029748</v>
      </c>
      <c r="Z23" s="49">
        <f t="shared" si="60"/>
        <v>70642916.580762446</v>
      </c>
      <c r="AA23" s="49">
        <f t="shared" si="60"/>
        <v>73180597.210415751</v>
      </c>
      <c r="AB23" s="49">
        <f t="shared" si="60"/>
        <v>72916375.291647941</v>
      </c>
      <c r="AC23" s="49">
        <f t="shared" si="60"/>
        <v>72442084.172810465</v>
      </c>
      <c r="AD23" s="49">
        <f t="shared" si="60"/>
        <v>86819671.798017547</v>
      </c>
      <c r="AE23" s="49">
        <f t="shared" si="60"/>
        <v>84066706.036929265</v>
      </c>
      <c r="AF23" s="49">
        <f t="shared" si="60"/>
        <v>83403012.322708592</v>
      </c>
      <c r="AG23" s="49">
        <f t="shared" si="60"/>
        <v>83157552.326100245</v>
      </c>
      <c r="AH23" s="49">
        <f t="shared" si="60"/>
        <v>85818594.000535458</v>
      </c>
      <c r="AI23" s="49">
        <f t="shared" si="60"/>
        <v>88564789.008552611</v>
      </c>
      <c r="AJ23" s="49">
        <f t="shared" si="60"/>
        <v>91398862.256826282</v>
      </c>
      <c r="AK23" s="49">
        <f t="shared" si="60"/>
        <v>94323625.849044725</v>
      </c>
      <c r="AL23" s="49">
        <f t="shared" si="60"/>
        <v>97341981.876214162</v>
      </c>
      <c r="AM23" s="49">
        <f t="shared" si="60"/>
        <v>100456925.29625301</v>
      </c>
      <c r="AN23" s="49">
        <f t="shared" si="60"/>
        <v>103671546.90573311</v>
      </c>
      <c r="AO23" s="49">
        <f t="shared" si="60"/>
        <v>106989036.40671659</v>
      </c>
      <c r="AP23" s="49">
        <f t="shared" si="60"/>
        <v>110412685.57173152</v>
      </c>
      <c r="AQ23" s="49">
        <f t="shared" si="60"/>
        <v>113945891.51002693</v>
      </c>
      <c r="AR23" s="49">
        <f t="shared" si="60"/>
        <v>117592160.03834778</v>
      </c>
      <c r="AS23" s="49">
        <f t="shared" si="60"/>
        <v>121355109.15957491</v>
      </c>
      <c r="AT23" s="49">
        <f t="shared" si="60"/>
        <v>125238472.65268132</v>
      </c>
      <c r="AU23" s="49">
        <f t="shared" si="60"/>
        <v>129246103.77756712</v>
      </c>
      <c r="AV23" s="49">
        <f t="shared" si="60"/>
        <v>133381979.09844927</v>
      </c>
      <c r="AW23" s="49">
        <f t="shared" si="60"/>
        <v>137650202.42959964</v>
      </c>
      <c r="AX23" s="49">
        <f t="shared" si="60"/>
        <v>142055008.90734684</v>
      </c>
      <c r="AY23" s="49">
        <f t="shared" si="60"/>
        <v>146600769.19238195</v>
      </c>
      <c r="AZ23" s="49">
        <f t="shared" si="60"/>
        <v>151291993.80653816</v>
      </c>
      <c r="BA23" s="49">
        <f t="shared" si="60"/>
        <v>156133337.60834742</v>
      </c>
      <c r="BB23" s="49">
        <f t="shared" si="60"/>
        <v>161129604.41181454</v>
      </c>
      <c r="BC23" s="49">
        <f t="shared" si="60"/>
        <v>166285751.7529926</v>
      </c>
      <c r="BD23" s="49">
        <f t="shared" si="60"/>
        <v>171606895.80908835</v>
      </c>
      <c r="BE23" s="49">
        <f t="shared" si="60"/>
        <v>177098316.47497916</v>
      </c>
      <c r="BF23" s="49">
        <f t="shared" si="60"/>
        <v>182765462.60217851</v>
      </c>
      <c r="BG23" s="49">
        <f t="shared" si="60"/>
        <v>188613957.40544826</v>
      </c>
      <c r="BH23" s="49">
        <f t="shared" si="60"/>
        <v>194649604.04242262</v>
      </c>
      <c r="BI23" s="49">
        <f t="shared" si="60"/>
        <v>200878391.37178016</v>
      </c>
      <c r="BJ23" s="49">
        <f t="shared" si="60"/>
        <v>207306499.89567712</v>
      </c>
      <c r="BK23" s="49">
        <f t="shared" si="60"/>
        <v>213940307.89233878</v>
      </c>
      <c r="BL23" s="49">
        <f t="shared" si="60"/>
        <v>220786397.74489364</v>
      </c>
      <c r="BM23" s="49">
        <f t="shared" ref="BM23:DJ23" si="61">SUM(BM3:BM22)</f>
        <v>227851562.47273022</v>
      </c>
      <c r="BN23" s="49">
        <f t="shared" si="61"/>
        <v>235142812.47185761</v>
      </c>
      <c r="BO23" s="49">
        <f t="shared" si="61"/>
        <v>242667382.47095707</v>
      </c>
      <c r="BP23" s="49">
        <f t="shared" si="61"/>
        <v>250432738.71002772</v>
      </c>
      <c r="BQ23" s="49">
        <f t="shared" si="61"/>
        <v>258446586.34874859</v>
      </c>
      <c r="BR23" s="49">
        <f t="shared" si="61"/>
        <v>266716877.11190858</v>
      </c>
      <c r="BS23" s="49">
        <f t="shared" si="61"/>
        <v>275251817.17948967</v>
      </c>
      <c r="BT23" s="49">
        <f t="shared" si="61"/>
        <v>284059875.32923335</v>
      </c>
      <c r="BU23" s="49">
        <f t="shared" si="61"/>
        <v>293149791.33976883</v>
      </c>
      <c r="BV23" s="49">
        <f t="shared" si="61"/>
        <v>302530584.66264141</v>
      </c>
      <c r="BW23" s="49">
        <f t="shared" si="61"/>
        <v>312211563.3718459</v>
      </c>
      <c r="BX23" s="49">
        <f t="shared" si="61"/>
        <v>322202333.39974505</v>
      </c>
      <c r="BY23" s="49">
        <f t="shared" si="61"/>
        <v>332512808.06853688</v>
      </c>
      <c r="BZ23" s="49">
        <f t="shared" si="61"/>
        <v>343153217.9267301</v>
      </c>
      <c r="CA23" s="49">
        <f t="shared" si="61"/>
        <v>354134120.90038544</v>
      </c>
      <c r="CB23" s="49">
        <f t="shared" si="61"/>
        <v>365466412.76919782</v>
      </c>
      <c r="CC23" s="49">
        <f t="shared" si="61"/>
        <v>377161337.97781217</v>
      </c>
      <c r="CD23" s="49">
        <f t="shared" si="61"/>
        <v>389230500.79310209</v>
      </c>
      <c r="CE23" s="49">
        <f t="shared" si="61"/>
        <v>401685876.81848145</v>
      </c>
      <c r="CF23" s="49">
        <f t="shared" si="61"/>
        <v>414539824.8766728</v>
      </c>
      <c r="CG23" s="49">
        <f t="shared" si="61"/>
        <v>427805099.27272636</v>
      </c>
      <c r="CH23" s="49">
        <f t="shared" si="61"/>
        <v>441494862.44945359</v>
      </c>
      <c r="CI23" s="49">
        <f t="shared" si="61"/>
        <v>455622698.04783612</v>
      </c>
      <c r="CJ23" s="49">
        <f t="shared" si="61"/>
        <v>470202624.38536686</v>
      </c>
      <c r="CK23" s="49">
        <f t="shared" si="61"/>
        <v>485249108.36569864</v>
      </c>
      <c r="CL23" s="49">
        <f t="shared" si="61"/>
        <v>500777079.83340096</v>
      </c>
      <c r="CM23" s="49">
        <f t="shared" si="61"/>
        <v>516801946.38806981</v>
      </c>
      <c r="CN23" s="49">
        <f t="shared" si="61"/>
        <v>533339608.67248803</v>
      </c>
      <c r="CO23" s="49">
        <f t="shared" si="61"/>
        <v>550406476.15000772</v>
      </c>
      <c r="CP23" s="49">
        <f t="shared" si="61"/>
        <v>568019483.38680792</v>
      </c>
      <c r="CQ23" s="49">
        <f t="shared" si="61"/>
        <v>586196106.85518575</v>
      </c>
      <c r="CR23" s="49">
        <f t="shared" si="61"/>
        <v>604954382.27455175</v>
      </c>
      <c r="CS23" s="49">
        <f t="shared" si="61"/>
        <v>624312922.50733745</v>
      </c>
      <c r="CT23" s="49">
        <f t="shared" si="61"/>
        <v>644290936.02757215</v>
      </c>
      <c r="CU23" s="49">
        <f t="shared" si="61"/>
        <v>664908245.98045444</v>
      </c>
      <c r="CV23" s="49">
        <f t="shared" si="61"/>
        <v>686185309.85182917</v>
      </c>
      <c r="CW23" s="49">
        <f t="shared" si="61"/>
        <v>708143239.7670877</v>
      </c>
      <c r="CX23" s="49">
        <f t="shared" si="61"/>
        <v>730803823.43963444</v>
      </c>
      <c r="CY23" s="49">
        <f t="shared" si="61"/>
        <v>754189545.78970289</v>
      </c>
      <c r="CZ23" s="49">
        <f t="shared" si="61"/>
        <v>778323611.25497341</v>
      </c>
      <c r="DA23" s="49">
        <f t="shared" si="61"/>
        <v>803229966.81513262</v>
      </c>
      <c r="DB23" s="49">
        <f t="shared" si="61"/>
        <v>828933325.75321674</v>
      </c>
      <c r="DC23" s="49">
        <f t="shared" si="61"/>
        <v>855459192.17731977</v>
      </c>
      <c r="DD23" s="49">
        <f t="shared" si="61"/>
        <v>882833886.32699406</v>
      </c>
      <c r="DE23" s="49">
        <f t="shared" si="61"/>
        <v>911084570.68945801</v>
      </c>
      <c r="DF23" s="49">
        <f t="shared" si="61"/>
        <v>940239276.95152056</v>
      </c>
      <c r="DG23" s="49">
        <f t="shared" si="61"/>
        <v>970326933.81396937</v>
      </c>
      <c r="DH23" s="49">
        <f t="shared" si="61"/>
        <v>1001377395.6960164</v>
      </c>
      <c r="DI23" s="49">
        <f t="shared" si="61"/>
        <v>1033421472.358289</v>
      </c>
      <c r="DJ23" s="49">
        <f t="shared" si="61"/>
        <v>1066490959.4737543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t="s">
        <v>58</v>
      </c>
      <c r="B25" s="12" t="e">
        <f ca="1">MID(CELL("Dateiname",$B$2),FIND("]", CELL("Dateiname",$B$2))+1,31)&amp;" LO"</f>
        <v>#VALUE!</v>
      </c>
      <c r="C25" s="19" t="str">
        <f t="shared" ref="C25:BL28" si="62">C2</f>
        <v>unit</v>
      </c>
      <c r="D25" s="23">
        <f t="shared" si="62"/>
        <v>1990</v>
      </c>
      <c r="E25" s="23">
        <f t="shared" si="62"/>
        <v>1991</v>
      </c>
      <c r="F25" s="23">
        <f t="shared" si="62"/>
        <v>1992</v>
      </c>
      <c r="G25" s="23">
        <f t="shared" si="62"/>
        <v>1993</v>
      </c>
      <c r="H25" s="23">
        <f t="shared" si="62"/>
        <v>1994</v>
      </c>
      <c r="I25" s="23">
        <f t="shared" si="62"/>
        <v>1995</v>
      </c>
      <c r="J25" s="23">
        <f t="shared" si="62"/>
        <v>1996</v>
      </c>
      <c r="K25" s="23">
        <f t="shared" si="62"/>
        <v>1997</v>
      </c>
      <c r="L25" s="23">
        <f t="shared" si="62"/>
        <v>1998</v>
      </c>
      <c r="M25" s="23">
        <f t="shared" si="62"/>
        <v>1999</v>
      </c>
      <c r="N25" s="23">
        <f t="shared" si="62"/>
        <v>2000</v>
      </c>
      <c r="O25" s="23">
        <f t="shared" si="62"/>
        <v>2001</v>
      </c>
      <c r="P25" s="23">
        <f t="shared" si="62"/>
        <v>2002</v>
      </c>
      <c r="Q25" s="23">
        <f t="shared" si="62"/>
        <v>2003</v>
      </c>
      <c r="R25" s="23">
        <f t="shared" si="62"/>
        <v>2004</v>
      </c>
      <c r="S25" s="23">
        <f t="shared" si="62"/>
        <v>2005</v>
      </c>
      <c r="T25" s="23">
        <f t="shared" si="62"/>
        <v>2006</v>
      </c>
      <c r="U25" s="23">
        <f t="shared" si="62"/>
        <v>2007</v>
      </c>
      <c r="V25" s="23">
        <f t="shared" si="62"/>
        <v>2008</v>
      </c>
      <c r="W25" s="23">
        <f t="shared" si="62"/>
        <v>2009</v>
      </c>
      <c r="X25" s="23">
        <f t="shared" si="62"/>
        <v>2010</v>
      </c>
      <c r="Y25" s="23">
        <f t="shared" si="62"/>
        <v>2011</v>
      </c>
      <c r="Z25" s="23">
        <f t="shared" si="62"/>
        <v>2012</v>
      </c>
      <c r="AA25" s="23">
        <f t="shared" si="62"/>
        <v>2013</v>
      </c>
      <c r="AB25" s="23">
        <f t="shared" si="62"/>
        <v>2014</v>
      </c>
      <c r="AC25" s="23">
        <f t="shared" si="62"/>
        <v>2015</v>
      </c>
      <c r="AD25" s="23">
        <f t="shared" si="62"/>
        <v>2016</v>
      </c>
      <c r="AE25" s="23">
        <f t="shared" si="62"/>
        <v>2017</v>
      </c>
      <c r="AF25" s="23">
        <f t="shared" si="62"/>
        <v>2018</v>
      </c>
      <c r="AG25" s="23">
        <f t="shared" si="62"/>
        <v>2019</v>
      </c>
      <c r="AH25" s="23">
        <f t="shared" si="62"/>
        <v>2020</v>
      </c>
      <c r="AI25" s="23">
        <f t="shared" si="62"/>
        <v>2021</v>
      </c>
      <c r="AJ25" s="23">
        <f t="shared" si="62"/>
        <v>2022</v>
      </c>
      <c r="AK25" s="23">
        <f t="shared" si="62"/>
        <v>2023</v>
      </c>
      <c r="AL25" s="23">
        <f t="shared" si="62"/>
        <v>2024</v>
      </c>
      <c r="AM25" s="23">
        <f t="shared" si="62"/>
        <v>2025</v>
      </c>
      <c r="AN25" s="23">
        <f t="shared" si="62"/>
        <v>2026</v>
      </c>
      <c r="AO25" s="23">
        <f t="shared" si="62"/>
        <v>2027</v>
      </c>
      <c r="AP25" s="23">
        <f t="shared" si="62"/>
        <v>2028</v>
      </c>
      <c r="AQ25" s="23">
        <f t="shared" si="62"/>
        <v>2029</v>
      </c>
      <c r="AR25" s="23">
        <f t="shared" si="62"/>
        <v>2030</v>
      </c>
      <c r="AS25" s="23">
        <f t="shared" si="62"/>
        <v>2031</v>
      </c>
      <c r="AT25" s="23">
        <f t="shared" si="62"/>
        <v>2032</v>
      </c>
      <c r="AU25" s="23">
        <f t="shared" si="62"/>
        <v>2033</v>
      </c>
      <c r="AV25" s="23">
        <f t="shared" si="62"/>
        <v>2034</v>
      </c>
      <c r="AW25" s="23">
        <f t="shared" si="62"/>
        <v>2035</v>
      </c>
      <c r="AX25" s="23">
        <f t="shared" si="62"/>
        <v>2036</v>
      </c>
      <c r="AY25" s="23">
        <f t="shared" si="62"/>
        <v>2037</v>
      </c>
      <c r="AZ25" s="23">
        <f t="shared" si="62"/>
        <v>2038</v>
      </c>
      <c r="BA25" s="23">
        <f t="shared" si="62"/>
        <v>2039</v>
      </c>
      <c r="BB25" s="23">
        <f t="shared" si="62"/>
        <v>2040</v>
      </c>
      <c r="BC25" s="23">
        <f t="shared" si="62"/>
        <v>2041</v>
      </c>
      <c r="BD25" s="23">
        <f t="shared" si="62"/>
        <v>2042</v>
      </c>
      <c r="BE25" s="23">
        <f t="shared" si="62"/>
        <v>2043</v>
      </c>
      <c r="BF25" s="23">
        <f t="shared" si="62"/>
        <v>2044</v>
      </c>
      <c r="BG25" s="23">
        <f t="shared" si="62"/>
        <v>2045</v>
      </c>
      <c r="BH25" s="23">
        <f t="shared" si="62"/>
        <v>2046</v>
      </c>
      <c r="BI25" s="23">
        <f t="shared" si="62"/>
        <v>2047</v>
      </c>
      <c r="BJ25" s="23">
        <f t="shared" si="62"/>
        <v>2048</v>
      </c>
      <c r="BK25" s="23">
        <f t="shared" si="62"/>
        <v>2049</v>
      </c>
      <c r="BL25" s="23">
        <f t="shared" si="62"/>
        <v>2050</v>
      </c>
      <c r="BM25" s="23">
        <f t="shared" ref="BM25:DJ25" si="63">BM2</f>
        <v>2051</v>
      </c>
      <c r="BN25" s="23">
        <f t="shared" si="63"/>
        <v>2052</v>
      </c>
      <c r="BO25" s="23">
        <f t="shared" si="63"/>
        <v>2053</v>
      </c>
      <c r="BP25" s="23">
        <f t="shared" si="63"/>
        <v>2054</v>
      </c>
      <c r="BQ25" s="23">
        <f t="shared" si="63"/>
        <v>2055</v>
      </c>
      <c r="BR25" s="23">
        <f t="shared" si="63"/>
        <v>2056</v>
      </c>
      <c r="BS25" s="23">
        <f t="shared" si="63"/>
        <v>2057</v>
      </c>
      <c r="BT25" s="23">
        <f t="shared" si="63"/>
        <v>2058</v>
      </c>
      <c r="BU25" s="23">
        <f t="shared" si="63"/>
        <v>2059</v>
      </c>
      <c r="BV25" s="23">
        <f t="shared" si="63"/>
        <v>2060</v>
      </c>
      <c r="BW25" s="23">
        <f t="shared" si="63"/>
        <v>2061</v>
      </c>
      <c r="BX25" s="23">
        <f t="shared" si="63"/>
        <v>2062</v>
      </c>
      <c r="BY25" s="23">
        <f t="shared" si="63"/>
        <v>2063</v>
      </c>
      <c r="BZ25" s="23">
        <f t="shared" si="63"/>
        <v>2064</v>
      </c>
      <c r="CA25" s="23">
        <f t="shared" si="63"/>
        <v>2065</v>
      </c>
      <c r="CB25" s="23">
        <f t="shared" si="63"/>
        <v>2066</v>
      </c>
      <c r="CC25" s="23">
        <f t="shared" si="63"/>
        <v>2067</v>
      </c>
      <c r="CD25" s="23">
        <f t="shared" si="63"/>
        <v>2068</v>
      </c>
      <c r="CE25" s="23">
        <f t="shared" si="63"/>
        <v>2069</v>
      </c>
      <c r="CF25" s="23">
        <f t="shared" si="63"/>
        <v>2070</v>
      </c>
      <c r="CG25" s="23">
        <f t="shared" si="63"/>
        <v>2071</v>
      </c>
      <c r="CH25" s="23">
        <f t="shared" si="63"/>
        <v>2072</v>
      </c>
      <c r="CI25" s="23">
        <f t="shared" si="63"/>
        <v>2073</v>
      </c>
      <c r="CJ25" s="23">
        <f t="shared" si="63"/>
        <v>2074</v>
      </c>
      <c r="CK25" s="23">
        <f t="shared" si="63"/>
        <v>2075</v>
      </c>
      <c r="CL25" s="23">
        <f t="shared" si="63"/>
        <v>2076</v>
      </c>
      <c r="CM25" s="23">
        <f t="shared" si="63"/>
        <v>2077</v>
      </c>
      <c r="CN25" s="23">
        <f t="shared" si="63"/>
        <v>2078</v>
      </c>
      <c r="CO25" s="23">
        <f t="shared" si="63"/>
        <v>2079</v>
      </c>
      <c r="CP25" s="23">
        <f t="shared" si="63"/>
        <v>2080</v>
      </c>
      <c r="CQ25" s="23">
        <f t="shared" si="63"/>
        <v>2081</v>
      </c>
      <c r="CR25" s="23">
        <f t="shared" si="63"/>
        <v>2082</v>
      </c>
      <c r="CS25" s="23">
        <f t="shared" si="63"/>
        <v>2083</v>
      </c>
      <c r="CT25" s="23">
        <f t="shared" si="63"/>
        <v>2084</v>
      </c>
      <c r="CU25" s="23">
        <f t="shared" si="63"/>
        <v>2085</v>
      </c>
      <c r="CV25" s="23">
        <f t="shared" si="63"/>
        <v>2086</v>
      </c>
      <c r="CW25" s="23">
        <f t="shared" si="63"/>
        <v>2087</v>
      </c>
      <c r="CX25" s="23">
        <f t="shared" si="63"/>
        <v>2088</v>
      </c>
      <c r="CY25" s="23">
        <f t="shared" si="63"/>
        <v>2089</v>
      </c>
      <c r="CZ25" s="23">
        <f t="shared" si="63"/>
        <v>2090</v>
      </c>
      <c r="DA25" s="23">
        <f t="shared" si="63"/>
        <v>2091</v>
      </c>
      <c r="DB25" s="23">
        <f t="shared" si="63"/>
        <v>2092</v>
      </c>
      <c r="DC25" s="23">
        <f t="shared" si="63"/>
        <v>2093</v>
      </c>
      <c r="DD25" s="23">
        <f t="shared" si="63"/>
        <v>2094</v>
      </c>
      <c r="DE25" s="23">
        <f t="shared" si="63"/>
        <v>2095</v>
      </c>
      <c r="DF25" s="23">
        <f t="shared" si="63"/>
        <v>2096</v>
      </c>
      <c r="DG25" s="23">
        <f t="shared" si="63"/>
        <v>2097</v>
      </c>
      <c r="DH25" s="23">
        <f t="shared" si="63"/>
        <v>2098</v>
      </c>
      <c r="DI25" s="23">
        <f t="shared" si="63"/>
        <v>2099</v>
      </c>
      <c r="DJ25" s="23">
        <f t="shared" si="63"/>
        <v>2100</v>
      </c>
      <c r="DK25" s="394"/>
    </row>
    <row r="26" spans="1:115" x14ac:dyDescent="0.2">
      <c r="A26" t="s">
        <v>58</v>
      </c>
      <c r="B26" s="7" t="str">
        <f t="shared" ref="B26:AC35" si="64">B3</f>
        <v>Chemical Applications</v>
      </c>
      <c r="C26" s="20" t="str">
        <f t="shared" si="64"/>
        <v>t/a</v>
      </c>
      <c r="D26" s="83">
        <f>D3</f>
        <v>43453744.011602893</v>
      </c>
      <c r="E26" s="83">
        <f t="shared" si="64"/>
        <v>44747698.980800144</v>
      </c>
      <c r="F26" s="83">
        <f t="shared" si="64"/>
        <v>45422704.256801851</v>
      </c>
      <c r="G26" s="83">
        <f t="shared" si="64"/>
        <v>46229842.053434648</v>
      </c>
      <c r="H26" s="83">
        <f t="shared" si="64"/>
        <v>46919762.417727485</v>
      </c>
      <c r="I26" s="83">
        <f t="shared" si="64"/>
        <v>50055874.64217639</v>
      </c>
      <c r="J26" s="83">
        <f t="shared" si="64"/>
        <v>48401368.843430303</v>
      </c>
      <c r="K26" s="83">
        <f t="shared" si="64"/>
        <v>49609420.365413606</v>
      </c>
      <c r="L26" s="83">
        <f t="shared" si="64"/>
        <v>53604601.127404906</v>
      </c>
      <c r="M26" s="83">
        <f t="shared" si="64"/>
        <v>53062388.680353753</v>
      </c>
      <c r="N26" s="83">
        <f t="shared" si="64"/>
        <v>53262920.312464327</v>
      </c>
      <c r="O26" s="83">
        <f t="shared" si="64"/>
        <v>53464265.46032384</v>
      </c>
      <c r="P26" s="83">
        <f t="shared" si="64"/>
        <v>53946916.889272206</v>
      </c>
      <c r="Q26" s="83">
        <f t="shared" si="64"/>
        <v>57897691.841564961</v>
      </c>
      <c r="R26" s="83">
        <f t="shared" si="64"/>
        <v>60175035.039536618</v>
      </c>
      <c r="S26" s="83">
        <f t="shared" si="64"/>
        <v>62085414.406007119</v>
      </c>
      <c r="T26" s="83">
        <f t="shared" si="64"/>
        <v>61929930.073907316</v>
      </c>
      <c r="U26" s="83">
        <f t="shared" si="64"/>
        <v>64607534.640010625</v>
      </c>
      <c r="V26" s="83">
        <f t="shared" si="64"/>
        <v>65876398.096298873</v>
      </c>
      <c r="W26" s="83">
        <f t="shared" si="64"/>
        <v>64399786.174437106</v>
      </c>
      <c r="X26" s="83">
        <f t="shared" si="64"/>
        <v>64722746.501325376</v>
      </c>
      <c r="Y26" s="83">
        <f t="shared" si="64"/>
        <v>67142566.638507381</v>
      </c>
      <c r="Z26" s="83">
        <f t="shared" si="64"/>
        <v>64991483.254301451</v>
      </c>
      <c r="AA26" s="83">
        <f t="shared" si="64"/>
        <v>67326149.4335825</v>
      </c>
      <c r="AB26" s="83">
        <f t="shared" si="64"/>
        <v>67083065.268316105</v>
      </c>
      <c r="AC26" s="83">
        <f t="shared" si="64"/>
        <v>66646717.438985631</v>
      </c>
      <c r="AD26" s="83">
        <f t="shared" si="62"/>
        <v>79874098.054176137</v>
      </c>
      <c r="AE26" s="83">
        <f t="shared" si="62"/>
        <v>77341369.553974926</v>
      </c>
      <c r="AF26" s="83">
        <f t="shared" si="62"/>
        <v>76730771.336891904</v>
      </c>
      <c r="AG26" s="83">
        <f t="shared" ref="AG26:BL26" si="65">AG98</f>
        <v>76504948.140012234</v>
      </c>
      <c r="AH26" s="83">
        <f t="shared" si="65"/>
        <v>78953106.480492622</v>
      </c>
      <c r="AI26" s="83">
        <f t="shared" si="65"/>
        <v>81479605.887868389</v>
      </c>
      <c r="AJ26" s="83">
        <f t="shared" si="65"/>
        <v>84086953.27628018</v>
      </c>
      <c r="AK26" s="83">
        <f t="shared" si="65"/>
        <v>86777735.78112115</v>
      </c>
      <c r="AL26" s="83">
        <f t="shared" si="65"/>
        <v>89554623.326117024</v>
      </c>
      <c r="AM26" s="83">
        <f t="shared" si="65"/>
        <v>92420371.272552773</v>
      </c>
      <c r="AN26" s="83">
        <f t="shared" si="65"/>
        <v>95377823.153274462</v>
      </c>
      <c r="AO26" s="83">
        <f t="shared" si="65"/>
        <v>98429913.494179249</v>
      </c>
      <c r="AP26" s="83">
        <f t="shared" si="65"/>
        <v>101579670.72599299</v>
      </c>
      <c r="AQ26" s="83">
        <f t="shared" si="65"/>
        <v>104830220.18922476</v>
      </c>
      <c r="AR26" s="83">
        <f t="shared" si="65"/>
        <v>108184787.23527996</v>
      </c>
      <c r="AS26" s="83">
        <f t="shared" si="65"/>
        <v>111646700.42680892</v>
      </c>
      <c r="AT26" s="83">
        <f t="shared" si="65"/>
        <v>115219394.84046681</v>
      </c>
      <c r="AU26" s="83">
        <f t="shared" si="65"/>
        <v>118906415.47536175</v>
      </c>
      <c r="AV26" s="83">
        <f t="shared" si="65"/>
        <v>122711420.77057333</v>
      </c>
      <c r="AW26" s="83">
        <f t="shared" si="65"/>
        <v>126638186.23523168</v>
      </c>
      <c r="AX26" s="83">
        <f t="shared" si="65"/>
        <v>130690608.1947591</v>
      </c>
      <c r="AY26" s="83">
        <f t="shared" si="65"/>
        <v>134872707.65699139</v>
      </c>
      <c r="AZ26" s="83">
        <f t="shared" si="65"/>
        <v>139188634.30201513</v>
      </c>
      <c r="BA26" s="83">
        <f t="shared" si="65"/>
        <v>143642670.59967962</v>
      </c>
      <c r="BB26" s="83">
        <f t="shared" si="65"/>
        <v>148239236.05886936</v>
      </c>
      <c r="BC26" s="83">
        <f t="shared" si="65"/>
        <v>152982891.61275318</v>
      </c>
      <c r="BD26" s="83">
        <f t="shared" si="65"/>
        <v>157878344.14436129</v>
      </c>
      <c r="BE26" s="83">
        <f t="shared" si="65"/>
        <v>162930451.15698084</v>
      </c>
      <c r="BF26" s="83">
        <f t="shared" si="65"/>
        <v>168144225.59400424</v>
      </c>
      <c r="BG26" s="83">
        <f t="shared" si="65"/>
        <v>173524840.81301239</v>
      </c>
      <c r="BH26" s="83">
        <f t="shared" si="65"/>
        <v>179077635.7190288</v>
      </c>
      <c r="BI26" s="83">
        <f t="shared" si="65"/>
        <v>184808120.06203774</v>
      </c>
      <c r="BJ26" s="83">
        <f t="shared" si="65"/>
        <v>190721979.90402296</v>
      </c>
      <c r="BK26" s="83">
        <f t="shared" si="65"/>
        <v>196825083.2609517</v>
      </c>
      <c r="BL26" s="83">
        <f t="shared" si="65"/>
        <v>203123485.92530215</v>
      </c>
      <c r="BM26" s="83">
        <f t="shared" ref="BM26:DJ26" si="66">BM98</f>
        <v>209623437.47491181</v>
      </c>
      <c r="BN26" s="83">
        <f t="shared" si="66"/>
        <v>216331387.47410899</v>
      </c>
      <c r="BO26" s="83">
        <f t="shared" si="66"/>
        <v>223253991.8732805</v>
      </c>
      <c r="BP26" s="83">
        <f t="shared" si="66"/>
        <v>230398119.61322549</v>
      </c>
      <c r="BQ26" s="83">
        <f t="shared" si="66"/>
        <v>237770859.44084871</v>
      </c>
      <c r="BR26" s="83">
        <f t="shared" si="66"/>
        <v>245379526.94295588</v>
      </c>
      <c r="BS26" s="83">
        <f t="shared" si="66"/>
        <v>253231671.80513048</v>
      </c>
      <c r="BT26" s="83">
        <f t="shared" si="66"/>
        <v>261335085.30289465</v>
      </c>
      <c r="BU26" s="83">
        <f t="shared" si="66"/>
        <v>269697808.03258729</v>
      </c>
      <c r="BV26" s="83">
        <f t="shared" si="66"/>
        <v>278328137.88963008</v>
      </c>
      <c r="BW26" s="83">
        <f t="shared" si="66"/>
        <v>287234638.30209827</v>
      </c>
      <c r="BX26" s="83">
        <f t="shared" si="66"/>
        <v>296426146.72776544</v>
      </c>
      <c r="BY26" s="83">
        <f t="shared" si="66"/>
        <v>305911783.42305392</v>
      </c>
      <c r="BZ26" s="83">
        <f t="shared" si="66"/>
        <v>315700960.49259168</v>
      </c>
      <c r="CA26" s="83">
        <f t="shared" si="66"/>
        <v>325803391.22835463</v>
      </c>
      <c r="CB26" s="83">
        <f t="shared" si="66"/>
        <v>336229099.74766201</v>
      </c>
      <c r="CC26" s="83">
        <f t="shared" si="66"/>
        <v>346988430.93958718</v>
      </c>
      <c r="CD26" s="83">
        <f t="shared" si="66"/>
        <v>358092060.72965395</v>
      </c>
      <c r="CE26" s="83">
        <f t="shared" si="66"/>
        <v>369551006.6730029</v>
      </c>
      <c r="CF26" s="83">
        <f t="shared" si="66"/>
        <v>381376638.88653898</v>
      </c>
      <c r="CG26" s="83">
        <f t="shared" si="66"/>
        <v>393580691.33090824</v>
      </c>
      <c r="CH26" s="83">
        <f t="shared" si="66"/>
        <v>406175273.45349729</v>
      </c>
      <c r="CI26" s="83">
        <f t="shared" si="66"/>
        <v>419172882.20400923</v>
      </c>
      <c r="CJ26" s="83">
        <f t="shared" si="66"/>
        <v>432586414.43453753</v>
      </c>
      <c r="CK26" s="83">
        <f t="shared" si="66"/>
        <v>446429179.69644272</v>
      </c>
      <c r="CL26" s="83">
        <f t="shared" si="66"/>
        <v>460714913.44672889</v>
      </c>
      <c r="CM26" s="83">
        <f t="shared" si="66"/>
        <v>475457790.67702425</v>
      </c>
      <c r="CN26" s="83">
        <f t="shared" si="66"/>
        <v>490672439.97868901</v>
      </c>
      <c r="CO26" s="83">
        <f t="shared" si="66"/>
        <v>506373958.05800706</v>
      </c>
      <c r="CP26" s="83">
        <f t="shared" si="66"/>
        <v>522577924.71586329</v>
      </c>
      <c r="CQ26" s="83">
        <f t="shared" si="66"/>
        <v>539300418.30677092</v>
      </c>
      <c r="CR26" s="83">
        <f t="shared" si="66"/>
        <v>556558031.69258761</v>
      </c>
      <c r="CS26" s="83">
        <f t="shared" si="66"/>
        <v>574367888.70675039</v>
      </c>
      <c r="CT26" s="83">
        <f t="shared" si="66"/>
        <v>592747661.14536643</v>
      </c>
      <c r="CU26" s="83">
        <f t="shared" si="66"/>
        <v>611715586.30201817</v>
      </c>
      <c r="CV26" s="83">
        <f t="shared" si="66"/>
        <v>631290485.06368279</v>
      </c>
      <c r="CW26" s="83">
        <f t="shared" si="66"/>
        <v>651491780.58572066</v>
      </c>
      <c r="CX26" s="83">
        <f t="shared" si="66"/>
        <v>672339517.56446373</v>
      </c>
      <c r="CY26" s="83">
        <f t="shared" si="66"/>
        <v>693854382.12652659</v>
      </c>
      <c r="CZ26" s="83">
        <f t="shared" si="66"/>
        <v>716057722.35457551</v>
      </c>
      <c r="DA26" s="83">
        <f t="shared" si="66"/>
        <v>738971569.46992195</v>
      </c>
      <c r="DB26" s="83">
        <f t="shared" si="66"/>
        <v>762618659.69295943</v>
      </c>
      <c r="DC26" s="83">
        <f t="shared" si="66"/>
        <v>787022456.8031342</v>
      </c>
      <c r="DD26" s="83">
        <f t="shared" si="66"/>
        <v>812207175.42083454</v>
      </c>
      <c r="DE26" s="83">
        <f t="shared" si="66"/>
        <v>838197805.03430128</v>
      </c>
      <c r="DF26" s="83">
        <f t="shared" si="66"/>
        <v>865020134.79539895</v>
      </c>
      <c r="DG26" s="83">
        <f t="shared" si="66"/>
        <v>892700779.10885179</v>
      </c>
      <c r="DH26" s="83">
        <f t="shared" si="66"/>
        <v>921267204.04033506</v>
      </c>
      <c r="DI26" s="83">
        <f t="shared" si="66"/>
        <v>950747754.56962585</v>
      </c>
      <c r="DJ26" s="83">
        <f t="shared" si="66"/>
        <v>981171682.71585393</v>
      </c>
    </row>
    <row r="27" spans="1:115" x14ac:dyDescent="0.2">
      <c r="A27" t="s">
        <v>58</v>
      </c>
      <c r="B27" s="7" t="str">
        <f t="shared" si="64"/>
        <v>Pharmacy</v>
      </c>
      <c r="C27" s="20" t="str">
        <f t="shared" si="64"/>
        <v>t/a</v>
      </c>
      <c r="D27" s="83">
        <f t="shared" si="64"/>
        <v>1416969.9134218334</v>
      </c>
      <c r="E27" s="83">
        <f t="shared" si="64"/>
        <v>1459164.0972000044</v>
      </c>
      <c r="F27" s="83">
        <f t="shared" si="64"/>
        <v>1481175.1388087559</v>
      </c>
      <c r="G27" s="83">
        <f t="shared" si="64"/>
        <v>1507494.8495685211</v>
      </c>
      <c r="H27" s="83">
        <f t="shared" si="64"/>
        <v>1529992.2527519832</v>
      </c>
      <c r="I27" s="83">
        <f t="shared" si="64"/>
        <v>1632256.7818100995</v>
      </c>
      <c r="J27" s="83">
        <f t="shared" si="64"/>
        <v>1578305.5057640313</v>
      </c>
      <c r="K27" s="83">
        <f t="shared" si="64"/>
        <v>1617698.4901765303</v>
      </c>
      <c r="L27" s="83">
        <f t="shared" si="64"/>
        <v>1747976.1237197251</v>
      </c>
      <c r="M27" s="83">
        <f t="shared" si="64"/>
        <v>1730295.2830550135</v>
      </c>
      <c r="N27" s="83">
        <f t="shared" si="64"/>
        <v>1736834.358015141</v>
      </c>
      <c r="O27" s="83">
        <f t="shared" si="64"/>
        <v>1743399.9606627338</v>
      </c>
      <c r="P27" s="83">
        <f t="shared" si="64"/>
        <v>1759138.594215398</v>
      </c>
      <c r="Q27" s="83">
        <f t="shared" si="64"/>
        <v>1887968.2122249443</v>
      </c>
      <c r="R27" s="83">
        <f t="shared" si="64"/>
        <v>1962229.4034631504</v>
      </c>
      <c r="S27" s="83">
        <f t="shared" si="64"/>
        <v>2024524.3828045798</v>
      </c>
      <c r="T27" s="83">
        <f t="shared" si="64"/>
        <v>2019454.241540456</v>
      </c>
      <c r="U27" s="83">
        <f t="shared" si="64"/>
        <v>2106767.4339133897</v>
      </c>
      <c r="V27" s="83">
        <f t="shared" si="64"/>
        <v>2148143.4161836589</v>
      </c>
      <c r="W27" s="83">
        <f t="shared" si="64"/>
        <v>2099993.0274272966</v>
      </c>
      <c r="X27" s="83">
        <f t="shared" si="64"/>
        <v>2110524.3424345227</v>
      </c>
      <c r="Y27" s="83">
        <f t="shared" si="64"/>
        <v>2189431.5208208929</v>
      </c>
      <c r="Z27" s="83">
        <f t="shared" si="64"/>
        <v>2119287.4974228735</v>
      </c>
      <c r="AA27" s="83">
        <f t="shared" si="64"/>
        <v>2195417.9163124724</v>
      </c>
      <c r="AB27" s="83">
        <f t="shared" si="64"/>
        <v>2187491.258749438</v>
      </c>
      <c r="AC27" s="83">
        <f t="shared" si="64"/>
        <v>2173262.5251843138</v>
      </c>
      <c r="AD27" s="83">
        <f t="shared" si="62"/>
        <v>2604590.1539405258</v>
      </c>
      <c r="AE27" s="83">
        <f t="shared" si="62"/>
        <v>2522001.1811078778</v>
      </c>
      <c r="AF27" s="83">
        <f t="shared" si="62"/>
        <v>2502090.3696812578</v>
      </c>
      <c r="AG27" s="83">
        <f t="shared" ref="AG27:BL27" si="67">AG99</f>
        <v>2494726.5697830073</v>
      </c>
      <c r="AH27" s="83">
        <f t="shared" si="67"/>
        <v>2574557.8200160637</v>
      </c>
      <c r="AI27" s="83">
        <f t="shared" si="67"/>
        <v>2656943.6702565779</v>
      </c>
      <c r="AJ27" s="83">
        <f t="shared" si="67"/>
        <v>2741965.8677047887</v>
      </c>
      <c r="AK27" s="83">
        <f t="shared" si="67"/>
        <v>2829708.7754713418</v>
      </c>
      <c r="AL27" s="83">
        <f t="shared" si="67"/>
        <v>2920259.4562864248</v>
      </c>
      <c r="AM27" s="83">
        <f t="shared" si="67"/>
        <v>3013707.7588875904</v>
      </c>
      <c r="AN27" s="83">
        <f t="shared" si="67"/>
        <v>3110146.4071719935</v>
      </c>
      <c r="AO27" s="83">
        <f t="shared" si="67"/>
        <v>3209671.0922014974</v>
      </c>
      <c r="AP27" s="83">
        <f t="shared" si="67"/>
        <v>3312380.5671519455</v>
      </c>
      <c r="AQ27" s="83">
        <f t="shared" si="67"/>
        <v>3418376.745300808</v>
      </c>
      <c r="AR27" s="83">
        <f t="shared" si="67"/>
        <v>3527764.8011504337</v>
      </c>
      <c r="AS27" s="83">
        <f t="shared" si="67"/>
        <v>3640653.2747872476</v>
      </c>
      <c r="AT27" s="83">
        <f t="shared" si="67"/>
        <v>3757154.1795804398</v>
      </c>
      <c r="AU27" s="83">
        <f t="shared" si="67"/>
        <v>3877383.1133270138</v>
      </c>
      <c r="AV27" s="83">
        <f t="shared" si="67"/>
        <v>4001459.3729534782</v>
      </c>
      <c r="AW27" s="83">
        <f t="shared" si="67"/>
        <v>4129506.0728879897</v>
      </c>
      <c r="AX27" s="83">
        <f t="shared" si="67"/>
        <v>4261650.2672204059</v>
      </c>
      <c r="AY27" s="83">
        <f t="shared" si="67"/>
        <v>4398023.0757714594</v>
      </c>
      <c r="AZ27" s="83">
        <f t="shared" si="67"/>
        <v>4538759.8141961461</v>
      </c>
      <c r="BA27" s="83">
        <f t="shared" si="67"/>
        <v>4684000.1282504229</v>
      </c>
      <c r="BB27" s="83">
        <f t="shared" si="67"/>
        <v>4833888.1323544364</v>
      </c>
      <c r="BC27" s="83">
        <f t="shared" si="67"/>
        <v>4988572.5525897788</v>
      </c>
      <c r="BD27" s="83">
        <f t="shared" si="67"/>
        <v>5148206.874272652</v>
      </c>
      <c r="BE27" s="83">
        <f t="shared" si="67"/>
        <v>5312949.4942493774</v>
      </c>
      <c r="BF27" s="83">
        <f t="shared" si="67"/>
        <v>5482963.8780653579</v>
      </c>
      <c r="BG27" s="83">
        <f t="shared" si="67"/>
        <v>5658418.72216345</v>
      </c>
      <c r="BH27" s="83">
        <f t="shared" si="67"/>
        <v>5839488.1212726803</v>
      </c>
      <c r="BI27" s="83">
        <f t="shared" si="67"/>
        <v>6026351.741153406</v>
      </c>
      <c r="BJ27" s="83">
        <f t="shared" si="67"/>
        <v>6219194.9968703147</v>
      </c>
      <c r="BK27" s="83">
        <f t="shared" si="67"/>
        <v>6418209.2367701652</v>
      </c>
      <c r="BL27" s="83">
        <f t="shared" si="67"/>
        <v>6623591.9323468106</v>
      </c>
      <c r="BM27" s="83">
        <f t="shared" ref="BM27:DJ27" si="68">BM99</f>
        <v>6835546.8741819086</v>
      </c>
      <c r="BN27" s="83">
        <f t="shared" si="68"/>
        <v>7054284.37415573</v>
      </c>
      <c r="BO27" s="83">
        <f t="shared" si="68"/>
        <v>7280021.4741287138</v>
      </c>
      <c r="BP27" s="83">
        <f t="shared" si="68"/>
        <v>7512982.1613008333</v>
      </c>
      <c r="BQ27" s="83">
        <f t="shared" si="68"/>
        <v>7753397.5904624602</v>
      </c>
      <c r="BR27" s="83">
        <f t="shared" si="68"/>
        <v>8001506.3133572591</v>
      </c>
      <c r="BS27" s="83">
        <f t="shared" si="68"/>
        <v>8257554.5153846918</v>
      </c>
      <c r="BT27" s="83">
        <f t="shared" si="68"/>
        <v>8521796.2598770019</v>
      </c>
      <c r="BU27" s="83">
        <f t="shared" si="68"/>
        <v>8794493.7401930653</v>
      </c>
      <c r="BV27" s="83">
        <f t="shared" si="68"/>
        <v>9075917.5398792438</v>
      </c>
      <c r="BW27" s="83">
        <f t="shared" si="68"/>
        <v>9366346.9011553805</v>
      </c>
      <c r="BX27" s="83">
        <f t="shared" si="68"/>
        <v>9666070.0019923523</v>
      </c>
      <c r="BY27" s="83">
        <f t="shared" si="68"/>
        <v>9975384.2420561071</v>
      </c>
      <c r="BZ27" s="83">
        <f t="shared" si="68"/>
        <v>10294596.537801903</v>
      </c>
      <c r="CA27" s="83">
        <f t="shared" si="68"/>
        <v>10624023.627011564</v>
      </c>
      <c r="CB27" s="83">
        <f t="shared" si="68"/>
        <v>10963992.383075934</v>
      </c>
      <c r="CC27" s="83">
        <f t="shared" si="68"/>
        <v>11314840.139334364</v>
      </c>
      <c r="CD27" s="83">
        <f t="shared" si="68"/>
        <v>11676915.023793064</v>
      </c>
      <c r="CE27" s="83">
        <f t="shared" si="68"/>
        <v>12050576.304554442</v>
      </c>
      <c r="CF27" s="83">
        <f t="shared" si="68"/>
        <v>12436194.746300185</v>
      </c>
      <c r="CG27" s="83">
        <f t="shared" si="68"/>
        <v>12834152.978181791</v>
      </c>
      <c r="CH27" s="83">
        <f t="shared" si="68"/>
        <v>13244845.873483608</v>
      </c>
      <c r="CI27" s="83">
        <f t="shared" si="68"/>
        <v>13668680.941435084</v>
      </c>
      <c r="CJ27" s="83">
        <f t="shared" si="68"/>
        <v>14106078.731561007</v>
      </c>
      <c r="CK27" s="83">
        <f t="shared" si="68"/>
        <v>14557473.25097096</v>
      </c>
      <c r="CL27" s="83">
        <f t="shared" si="68"/>
        <v>15023312.395002032</v>
      </c>
      <c r="CM27" s="83">
        <f t="shared" si="68"/>
        <v>15504058.391642097</v>
      </c>
      <c r="CN27" s="83">
        <f t="shared" si="68"/>
        <v>16000188.260174645</v>
      </c>
      <c r="CO27" s="83">
        <f t="shared" si="68"/>
        <v>16512194.284500234</v>
      </c>
      <c r="CP27" s="83">
        <f t="shared" si="68"/>
        <v>17040584.50160424</v>
      </c>
      <c r="CQ27" s="83">
        <f t="shared" si="68"/>
        <v>17585883.205655575</v>
      </c>
      <c r="CR27" s="83">
        <f t="shared" si="68"/>
        <v>18148631.468236554</v>
      </c>
      <c r="CS27" s="83">
        <f t="shared" si="68"/>
        <v>18729387.675220124</v>
      </c>
      <c r="CT27" s="83">
        <f t="shared" si="68"/>
        <v>19328728.080827169</v>
      </c>
      <c r="CU27" s="83">
        <f t="shared" si="68"/>
        <v>19947247.379413638</v>
      </c>
      <c r="CV27" s="83">
        <f t="shared" si="68"/>
        <v>20585559.295554876</v>
      </c>
      <c r="CW27" s="83">
        <f t="shared" si="68"/>
        <v>21244297.193012632</v>
      </c>
      <c r="CX27" s="83">
        <f t="shared" si="68"/>
        <v>21924114.703189038</v>
      </c>
      <c r="CY27" s="83">
        <f t="shared" si="68"/>
        <v>22625686.373691086</v>
      </c>
      <c r="CZ27" s="83">
        <f t="shared" si="68"/>
        <v>23349708.3376492</v>
      </c>
      <c r="DA27" s="83">
        <f t="shared" si="68"/>
        <v>24096899.004453976</v>
      </c>
      <c r="DB27" s="83">
        <f t="shared" si="68"/>
        <v>24867999.772596505</v>
      </c>
      <c r="DC27" s="83">
        <f t="shared" si="68"/>
        <v>25663775.765319593</v>
      </c>
      <c r="DD27" s="83">
        <f t="shared" si="68"/>
        <v>26485016.58980982</v>
      </c>
      <c r="DE27" s="83">
        <f t="shared" si="68"/>
        <v>27332537.120683733</v>
      </c>
      <c r="DF27" s="83">
        <f t="shared" si="68"/>
        <v>28207178.308545612</v>
      </c>
      <c r="DG27" s="83">
        <f t="shared" si="68"/>
        <v>29109808.014419071</v>
      </c>
      <c r="DH27" s="83">
        <f t="shared" si="68"/>
        <v>30041321.870880481</v>
      </c>
      <c r="DI27" s="83">
        <f t="shared" si="68"/>
        <v>31002644.170748658</v>
      </c>
      <c r="DJ27" s="83">
        <f t="shared" si="68"/>
        <v>31994728.784212615</v>
      </c>
    </row>
    <row r="28" spans="1:115" x14ac:dyDescent="0.2">
      <c r="A28" t="s">
        <v>58</v>
      </c>
      <c r="B28" s="7" t="str">
        <f t="shared" si="64"/>
        <v>Rubber Products</v>
      </c>
      <c r="C28" s="20" t="str">
        <f t="shared" si="64"/>
        <v>t/a</v>
      </c>
      <c r="D28" s="83">
        <f t="shared" si="64"/>
        <v>2361616.5223697224</v>
      </c>
      <c r="E28" s="83">
        <f t="shared" si="64"/>
        <v>2431940.1620000075</v>
      </c>
      <c r="F28" s="83">
        <f t="shared" si="64"/>
        <v>2468625.2313479269</v>
      </c>
      <c r="G28" s="83">
        <f t="shared" si="64"/>
        <v>2512491.4159475355</v>
      </c>
      <c r="H28" s="83">
        <f t="shared" si="64"/>
        <v>2549987.0879199724</v>
      </c>
      <c r="I28" s="83">
        <f t="shared" si="64"/>
        <v>2720427.9696834995</v>
      </c>
      <c r="J28" s="83">
        <f t="shared" si="64"/>
        <v>2630509.176273386</v>
      </c>
      <c r="K28" s="83">
        <f t="shared" si="64"/>
        <v>2696164.1502942177</v>
      </c>
      <c r="L28" s="83">
        <f t="shared" si="64"/>
        <v>2913293.5395328756</v>
      </c>
      <c r="M28" s="83">
        <f t="shared" si="64"/>
        <v>2883825.4717583563</v>
      </c>
      <c r="N28" s="83">
        <f t="shared" si="64"/>
        <v>2894723.9300252353</v>
      </c>
      <c r="O28" s="83">
        <f t="shared" si="64"/>
        <v>2905666.6011045566</v>
      </c>
      <c r="P28" s="83">
        <f t="shared" si="64"/>
        <v>2931897.6570256632</v>
      </c>
      <c r="Q28" s="83">
        <f t="shared" si="64"/>
        <v>3146613.6870415742</v>
      </c>
      <c r="R28" s="83">
        <f t="shared" si="64"/>
        <v>3270382.3391052508</v>
      </c>
      <c r="S28" s="83">
        <f t="shared" si="64"/>
        <v>3374207.3046742999</v>
      </c>
      <c r="T28" s="83">
        <f t="shared" si="64"/>
        <v>3365757.0692340937</v>
      </c>
      <c r="U28" s="83">
        <f t="shared" si="64"/>
        <v>3511279.0565223168</v>
      </c>
      <c r="V28" s="83">
        <f t="shared" si="64"/>
        <v>3580239.0269727651</v>
      </c>
      <c r="W28" s="83">
        <f t="shared" si="64"/>
        <v>3499988.3790454948</v>
      </c>
      <c r="X28" s="83">
        <f t="shared" si="64"/>
        <v>3517540.5707242051</v>
      </c>
      <c r="Y28" s="83">
        <f t="shared" si="64"/>
        <v>3649052.5347014884</v>
      </c>
      <c r="Z28" s="83">
        <f t="shared" si="64"/>
        <v>3532145.8290381227</v>
      </c>
      <c r="AA28" s="83">
        <f t="shared" si="64"/>
        <v>3659029.8605207875</v>
      </c>
      <c r="AB28" s="83">
        <f t="shared" si="64"/>
        <v>3645818.7645823974</v>
      </c>
      <c r="AC28" s="83">
        <f t="shared" si="64"/>
        <v>3622104.2086405233</v>
      </c>
      <c r="AD28" s="83">
        <f t="shared" si="62"/>
        <v>4340983.5899008764</v>
      </c>
      <c r="AE28" s="83">
        <f t="shared" si="62"/>
        <v>4203335.3018464632</v>
      </c>
      <c r="AF28" s="83">
        <f t="shared" si="62"/>
        <v>4170150.6161354296</v>
      </c>
      <c r="AG28" s="83">
        <f t="shared" ref="AG28:BL28" si="69">AG100</f>
        <v>4157877.6163050123</v>
      </c>
      <c r="AH28" s="83">
        <f t="shared" si="69"/>
        <v>4290929.7000267729</v>
      </c>
      <c r="AI28" s="83">
        <f t="shared" si="69"/>
        <v>4428239.45042763</v>
      </c>
      <c r="AJ28" s="83">
        <f t="shared" si="69"/>
        <v>4569943.1128413146</v>
      </c>
      <c r="AK28" s="83">
        <f t="shared" si="69"/>
        <v>4716181.2924522366</v>
      </c>
      <c r="AL28" s="83">
        <f t="shared" si="69"/>
        <v>4867099.0938107083</v>
      </c>
      <c r="AM28" s="83">
        <f t="shared" si="69"/>
        <v>5022846.2648126511</v>
      </c>
      <c r="AN28" s="83">
        <f t="shared" si="69"/>
        <v>5183577.3452866562</v>
      </c>
      <c r="AO28" s="83">
        <f t="shared" si="69"/>
        <v>5349451.8203358296</v>
      </c>
      <c r="AP28" s="83">
        <f t="shared" si="69"/>
        <v>5520634.2785865767</v>
      </c>
      <c r="AQ28" s="83">
        <f t="shared" si="69"/>
        <v>5697294.575501347</v>
      </c>
      <c r="AR28" s="83">
        <f t="shared" si="69"/>
        <v>5879608.0019173902</v>
      </c>
      <c r="AS28" s="83">
        <f t="shared" si="69"/>
        <v>6067755.4579787469</v>
      </c>
      <c r="AT28" s="83">
        <f t="shared" si="69"/>
        <v>6261923.632634067</v>
      </c>
      <c r="AU28" s="83">
        <f t="shared" si="69"/>
        <v>6462305.1888783574</v>
      </c>
      <c r="AV28" s="83">
        <f t="shared" si="69"/>
        <v>6669098.9549224647</v>
      </c>
      <c r="AW28" s="83">
        <f t="shared" si="69"/>
        <v>6882510.1214799834</v>
      </c>
      <c r="AX28" s="83">
        <f t="shared" si="69"/>
        <v>7102750.4453673428</v>
      </c>
      <c r="AY28" s="83">
        <f t="shared" si="69"/>
        <v>7330038.4596190983</v>
      </c>
      <c r="AZ28" s="83">
        <f t="shared" si="69"/>
        <v>7564599.6903269095</v>
      </c>
      <c r="BA28" s="83">
        <f t="shared" si="69"/>
        <v>7806666.8804173712</v>
      </c>
      <c r="BB28" s="83">
        <f t="shared" si="69"/>
        <v>8056480.2205907274</v>
      </c>
      <c r="BC28" s="83">
        <f t="shared" si="69"/>
        <v>8314287.5876496313</v>
      </c>
      <c r="BD28" s="83">
        <f t="shared" si="69"/>
        <v>8580344.7904544193</v>
      </c>
      <c r="BE28" s="83">
        <f t="shared" si="69"/>
        <v>8854915.8237489611</v>
      </c>
      <c r="BF28" s="83">
        <f t="shared" si="69"/>
        <v>9138273.1301089283</v>
      </c>
      <c r="BG28" s="83">
        <f t="shared" si="69"/>
        <v>9430697.8702724148</v>
      </c>
      <c r="BH28" s="83">
        <f t="shared" si="69"/>
        <v>9732480.202121133</v>
      </c>
      <c r="BI28" s="83">
        <f t="shared" si="69"/>
        <v>10043919.568589009</v>
      </c>
      <c r="BJ28" s="83">
        <f t="shared" si="69"/>
        <v>10365324.994783858</v>
      </c>
      <c r="BK28" s="83">
        <f t="shared" si="69"/>
        <v>10697015.394616941</v>
      </c>
      <c r="BL28" s="83">
        <f t="shared" si="69"/>
        <v>11039319.887244683</v>
      </c>
      <c r="BM28" s="83">
        <f t="shared" ref="BM28:DJ28" si="70">BM100</f>
        <v>11392578.123636512</v>
      </c>
      <c r="BN28" s="83">
        <f t="shared" si="70"/>
        <v>11757140.623592881</v>
      </c>
      <c r="BO28" s="83">
        <f t="shared" si="70"/>
        <v>12133369.123547854</v>
      </c>
      <c r="BP28" s="83">
        <f t="shared" si="70"/>
        <v>12521636.935501385</v>
      </c>
      <c r="BQ28" s="83">
        <f t="shared" si="70"/>
        <v>12922329.317437431</v>
      </c>
      <c r="BR28" s="83">
        <f t="shared" si="70"/>
        <v>13335843.855595428</v>
      </c>
      <c r="BS28" s="83">
        <f t="shared" si="70"/>
        <v>13762590.858974483</v>
      </c>
      <c r="BT28" s="83">
        <f t="shared" si="70"/>
        <v>14202993.766461667</v>
      </c>
      <c r="BU28" s="83">
        <f t="shared" si="70"/>
        <v>14657489.56698844</v>
      </c>
      <c r="BV28" s="83">
        <f t="shared" si="70"/>
        <v>15126529.23313207</v>
      </c>
      <c r="BW28" s="83">
        <f t="shared" si="70"/>
        <v>15610578.168592297</v>
      </c>
      <c r="BX28" s="83">
        <f t="shared" si="70"/>
        <v>16110116.66998725</v>
      </c>
      <c r="BY28" s="83">
        <f t="shared" si="70"/>
        <v>16625640.403426843</v>
      </c>
      <c r="BZ28" s="83">
        <f t="shared" si="70"/>
        <v>17157660.896336503</v>
      </c>
      <c r="CA28" s="83">
        <f t="shared" si="70"/>
        <v>17706706.045019273</v>
      </c>
      <c r="CB28" s="83">
        <f t="shared" si="70"/>
        <v>18273320.638459891</v>
      </c>
      <c r="CC28" s="83">
        <f t="shared" si="70"/>
        <v>18858066.898890607</v>
      </c>
      <c r="CD28" s="83">
        <f t="shared" si="70"/>
        <v>19461525.039655108</v>
      </c>
      <c r="CE28" s="83">
        <f t="shared" si="70"/>
        <v>20084293.840924073</v>
      </c>
      <c r="CF28" s="83">
        <f t="shared" si="70"/>
        <v>20726991.243833642</v>
      </c>
      <c r="CG28" s="83">
        <f t="shared" si="70"/>
        <v>21390254.96363632</v>
      </c>
      <c r="CH28" s="83">
        <f t="shared" si="70"/>
        <v>22074743.122472681</v>
      </c>
      <c r="CI28" s="83">
        <f t="shared" si="70"/>
        <v>22781134.902391806</v>
      </c>
      <c r="CJ28" s="83">
        <f t="shared" si="70"/>
        <v>23510131.219268344</v>
      </c>
      <c r="CK28" s="83">
        <f t="shared" si="70"/>
        <v>24262455.41828493</v>
      </c>
      <c r="CL28" s="83">
        <f t="shared" si="70"/>
        <v>25038853.99167005</v>
      </c>
      <c r="CM28" s="83">
        <f t="shared" si="70"/>
        <v>25840097.319403492</v>
      </c>
      <c r="CN28" s="83">
        <f t="shared" si="70"/>
        <v>26666980.433624405</v>
      </c>
      <c r="CO28" s="83">
        <f t="shared" si="70"/>
        <v>27520323.807500388</v>
      </c>
      <c r="CP28" s="83">
        <f t="shared" si="70"/>
        <v>28400974.169340402</v>
      </c>
      <c r="CQ28" s="83">
        <f t="shared" si="70"/>
        <v>29309805.342759296</v>
      </c>
      <c r="CR28" s="83">
        <f t="shared" si="70"/>
        <v>30247719.113727596</v>
      </c>
      <c r="CS28" s="83">
        <f t="shared" si="70"/>
        <v>31215646.125366878</v>
      </c>
      <c r="CT28" s="83">
        <f t="shared" si="70"/>
        <v>32214546.801378619</v>
      </c>
      <c r="CU28" s="83">
        <f t="shared" si="70"/>
        <v>33245412.299022734</v>
      </c>
      <c r="CV28" s="83">
        <f t="shared" si="70"/>
        <v>34309265.492591463</v>
      </c>
      <c r="CW28" s="83">
        <f t="shared" si="70"/>
        <v>35407161.988354392</v>
      </c>
      <c r="CX28" s="83">
        <f t="shared" si="70"/>
        <v>36540191.171981737</v>
      </c>
      <c r="CY28" s="83">
        <f t="shared" si="70"/>
        <v>37709477.289485157</v>
      </c>
      <c r="CZ28" s="83">
        <f t="shared" si="70"/>
        <v>38916180.562748685</v>
      </c>
      <c r="DA28" s="83">
        <f t="shared" si="70"/>
        <v>40161498.340756647</v>
      </c>
      <c r="DB28" s="83">
        <f t="shared" si="70"/>
        <v>41446666.28766086</v>
      </c>
      <c r="DC28" s="83">
        <f t="shared" si="70"/>
        <v>42772959.608866006</v>
      </c>
      <c r="DD28" s="83">
        <f t="shared" si="70"/>
        <v>44141694.316349722</v>
      </c>
      <c r="DE28" s="83">
        <f t="shared" si="70"/>
        <v>45554228.534472913</v>
      </c>
      <c r="DF28" s="83">
        <f t="shared" si="70"/>
        <v>47011963.847576044</v>
      </c>
      <c r="DG28" s="83">
        <f t="shared" si="70"/>
        <v>48516346.690698482</v>
      </c>
      <c r="DH28" s="83">
        <f t="shared" si="70"/>
        <v>50068869.784800835</v>
      </c>
      <c r="DI28" s="83">
        <f t="shared" si="70"/>
        <v>51671073.617914461</v>
      </c>
      <c r="DJ28" s="83">
        <f t="shared" si="70"/>
        <v>53324547.973687723</v>
      </c>
    </row>
    <row r="29" spans="1:115" x14ac:dyDescent="0.2">
      <c r="A29" t="s">
        <v>58</v>
      </c>
      <c r="B29" s="7" t="str">
        <f t="shared" si="64"/>
        <v>-</v>
      </c>
      <c r="C29" s="20" t="str">
        <f t="shared" si="64"/>
        <v>t/a</v>
      </c>
    </row>
    <row r="30" spans="1:115" x14ac:dyDescent="0.2">
      <c r="A30" t="s">
        <v>58</v>
      </c>
      <c r="B30" s="7" t="str">
        <f t="shared" si="64"/>
        <v>-</v>
      </c>
      <c r="C30" s="20" t="str">
        <f t="shared" si="64"/>
        <v>t/a</v>
      </c>
    </row>
    <row r="31" spans="1:115" x14ac:dyDescent="0.2">
      <c r="A31" t="s">
        <v>58</v>
      </c>
      <c r="B31" s="7" t="str">
        <f t="shared" si="64"/>
        <v>-</v>
      </c>
      <c r="C31" s="20" t="str">
        <f t="shared" si="64"/>
        <v>t/a</v>
      </c>
    </row>
    <row r="32" spans="1:115" x14ac:dyDescent="0.2">
      <c r="A32" t="s">
        <v>58</v>
      </c>
      <c r="B32" s="7" t="str">
        <f t="shared" si="64"/>
        <v>-</v>
      </c>
      <c r="C32" s="20" t="str">
        <f t="shared" si="64"/>
        <v>t/a</v>
      </c>
    </row>
    <row r="33" spans="1:115" x14ac:dyDescent="0.2">
      <c r="A33" t="s">
        <v>58</v>
      </c>
      <c r="B33" s="7" t="str">
        <f t="shared" si="64"/>
        <v>-</v>
      </c>
      <c r="C33" s="20" t="str">
        <f t="shared" si="64"/>
        <v>t/a</v>
      </c>
    </row>
    <row r="34" spans="1:115" x14ac:dyDescent="0.2">
      <c r="A34" t="s">
        <v>58</v>
      </c>
      <c r="B34" s="7" t="str">
        <f t="shared" si="64"/>
        <v>-</v>
      </c>
      <c r="C34" s="20" t="str">
        <f t="shared" si="64"/>
        <v>t/a</v>
      </c>
    </row>
    <row r="35" spans="1:115" x14ac:dyDescent="0.2">
      <c r="A35" t="s">
        <v>58</v>
      </c>
      <c r="B35" s="7" t="str">
        <f t="shared" si="64"/>
        <v>-</v>
      </c>
      <c r="C35" s="20" t="str">
        <f t="shared" si="64"/>
        <v>t/a</v>
      </c>
    </row>
    <row r="36" spans="1:115" x14ac:dyDescent="0.2">
      <c r="A36" t="s">
        <v>58</v>
      </c>
      <c r="B36" s="7" t="str">
        <f t="shared" ref="B36:C45" si="71">B13</f>
        <v>-</v>
      </c>
      <c r="C36" s="20" t="str">
        <f t="shared" si="71"/>
        <v>t/a</v>
      </c>
    </row>
    <row r="37" spans="1:115" x14ac:dyDescent="0.2">
      <c r="A37" t="s">
        <v>58</v>
      </c>
      <c r="B37" s="7" t="str">
        <f t="shared" si="71"/>
        <v>-</v>
      </c>
      <c r="C37" s="20" t="str">
        <f t="shared" si="71"/>
        <v>t/a</v>
      </c>
    </row>
    <row r="38" spans="1:115" x14ac:dyDescent="0.2">
      <c r="A38" t="s">
        <v>58</v>
      </c>
      <c r="B38" s="7" t="str">
        <f t="shared" si="71"/>
        <v>-</v>
      </c>
      <c r="C38" s="20" t="str">
        <f t="shared" si="71"/>
        <v>t/a</v>
      </c>
    </row>
    <row r="39" spans="1:115" x14ac:dyDescent="0.2">
      <c r="A39" t="s">
        <v>58</v>
      </c>
      <c r="B39" s="7" t="str">
        <f t="shared" si="71"/>
        <v>-</v>
      </c>
      <c r="C39" s="20" t="str">
        <f t="shared" si="71"/>
        <v>t/a</v>
      </c>
    </row>
    <row r="40" spans="1:115" x14ac:dyDescent="0.2">
      <c r="A40" t="s">
        <v>58</v>
      </c>
      <c r="B40" s="7" t="str">
        <f t="shared" si="71"/>
        <v>-</v>
      </c>
      <c r="C40" s="20" t="str">
        <f t="shared" si="71"/>
        <v>t/a</v>
      </c>
    </row>
    <row r="41" spans="1:115" x14ac:dyDescent="0.2">
      <c r="A41" t="s">
        <v>58</v>
      </c>
      <c r="B41" s="7" t="str">
        <f t="shared" si="71"/>
        <v>-</v>
      </c>
      <c r="C41" s="20" t="str">
        <f t="shared" si="71"/>
        <v>t/a</v>
      </c>
    </row>
    <row r="42" spans="1:115" x14ac:dyDescent="0.2">
      <c r="A42" t="s">
        <v>58</v>
      </c>
      <c r="B42" s="7" t="str">
        <f t="shared" si="71"/>
        <v>-</v>
      </c>
      <c r="C42" s="20" t="str">
        <f t="shared" si="71"/>
        <v>t/a</v>
      </c>
    </row>
    <row r="43" spans="1:115" x14ac:dyDescent="0.2">
      <c r="A43" t="s">
        <v>58</v>
      </c>
      <c r="B43" s="7" t="str">
        <f t="shared" si="71"/>
        <v>-</v>
      </c>
      <c r="C43" s="20" t="str">
        <f t="shared" si="71"/>
        <v>t/a</v>
      </c>
    </row>
    <row r="44" spans="1:115" x14ac:dyDescent="0.2">
      <c r="A44" t="s">
        <v>58</v>
      </c>
      <c r="B44" s="7" t="str">
        <f t="shared" si="71"/>
        <v>-</v>
      </c>
      <c r="C44" s="20" t="str">
        <f t="shared" si="71"/>
        <v>t/a</v>
      </c>
    </row>
    <row r="45" spans="1:115" s="27" customFormat="1" ht="16" thickBot="1" x14ac:dyDescent="0.25">
      <c r="A45" s="27" t="s">
        <v>58</v>
      </c>
      <c r="B45" s="12" t="str">
        <f t="shared" si="71"/>
        <v>-</v>
      </c>
      <c r="C45" s="19" t="str">
        <f t="shared" si="71"/>
        <v>t/a</v>
      </c>
      <c r="DK45" s="395"/>
    </row>
    <row r="46" spans="1:115" s="59" customFormat="1" ht="17" thickTop="1" thickBot="1" x14ac:dyDescent="0.25">
      <c r="B46" s="60" t="s">
        <v>64</v>
      </c>
      <c r="C46" s="61" t="s">
        <v>2</v>
      </c>
      <c r="D46" s="62">
        <f>SUM(D26:D45)</f>
        <v>47232330.447394446</v>
      </c>
      <c r="E46" s="62">
        <f t="shared" ref="E46:BL46" si="72">SUM(E26:E45)</f>
        <v>48638803.240000159</v>
      </c>
      <c r="F46" s="62">
        <f t="shared" si="72"/>
        <v>49372504.626958534</v>
      </c>
      <c r="G46" s="62">
        <f t="shared" si="72"/>
        <v>50249828.318950705</v>
      </c>
      <c r="H46" s="62">
        <f t="shared" si="72"/>
        <v>50999741.758399442</v>
      </c>
      <c r="I46" s="62">
        <f t="shared" si="72"/>
        <v>54408559.393669985</v>
      </c>
      <c r="J46" s="62">
        <f t="shared" si="72"/>
        <v>52610183.525467716</v>
      </c>
      <c r="K46" s="62">
        <f t="shared" si="72"/>
        <v>53923283.005884349</v>
      </c>
      <c r="L46" s="62">
        <f t="shared" si="72"/>
        <v>58265870.790657505</v>
      </c>
      <c r="M46" s="62">
        <f t="shared" si="72"/>
        <v>57676509.435167126</v>
      </c>
      <c r="N46" s="62">
        <f t="shared" si="72"/>
        <v>57894478.600504704</v>
      </c>
      <c r="O46" s="62">
        <f t="shared" si="72"/>
        <v>58113332.022091135</v>
      </c>
      <c r="P46" s="62">
        <f t="shared" si="72"/>
        <v>58637953.140513271</v>
      </c>
      <c r="Q46" s="62">
        <f t="shared" si="72"/>
        <v>62932273.740831479</v>
      </c>
      <c r="R46" s="62">
        <f t="shared" si="72"/>
        <v>65407646.782105014</v>
      </c>
      <c r="S46" s="62">
        <f t="shared" si="72"/>
        <v>67484146.093485996</v>
      </c>
      <c r="T46" s="62">
        <f t="shared" si="72"/>
        <v>67315141.384681866</v>
      </c>
      <c r="U46" s="62">
        <f t="shared" si="72"/>
        <v>70225581.13044633</v>
      </c>
      <c r="V46" s="62">
        <f t="shared" si="72"/>
        <v>71604780.53945531</v>
      </c>
      <c r="W46" s="62">
        <f t="shared" si="72"/>
        <v>69999767.580909893</v>
      </c>
      <c r="X46" s="62">
        <f t="shared" si="72"/>
        <v>70350811.414484113</v>
      </c>
      <c r="Y46" s="62">
        <f t="shared" si="72"/>
        <v>72981050.694029748</v>
      </c>
      <c r="Z46" s="62">
        <f t="shared" si="72"/>
        <v>70642916.580762446</v>
      </c>
      <c r="AA46" s="62">
        <f t="shared" si="72"/>
        <v>73180597.210415751</v>
      </c>
      <c r="AB46" s="62">
        <f t="shared" si="72"/>
        <v>72916375.291647941</v>
      </c>
      <c r="AC46" s="62">
        <f t="shared" si="72"/>
        <v>72442084.172810465</v>
      </c>
      <c r="AD46" s="62">
        <f t="shared" si="72"/>
        <v>86819671.798017547</v>
      </c>
      <c r="AE46" s="62">
        <f t="shared" si="72"/>
        <v>84066706.036929265</v>
      </c>
      <c r="AF46" s="62">
        <f t="shared" si="72"/>
        <v>83403012.322708592</v>
      </c>
      <c r="AG46" s="62">
        <f t="shared" si="72"/>
        <v>83157552.326100245</v>
      </c>
      <c r="AH46" s="62">
        <f t="shared" si="72"/>
        <v>85818594.000535458</v>
      </c>
      <c r="AI46" s="62">
        <f t="shared" si="72"/>
        <v>88564789.008552611</v>
      </c>
      <c r="AJ46" s="62">
        <f t="shared" si="72"/>
        <v>91398862.256826282</v>
      </c>
      <c r="AK46" s="62">
        <f t="shared" si="72"/>
        <v>94323625.849044725</v>
      </c>
      <c r="AL46" s="62">
        <f t="shared" si="72"/>
        <v>97341981.876214162</v>
      </c>
      <c r="AM46" s="62">
        <f t="shared" si="72"/>
        <v>100456925.29625301</v>
      </c>
      <c r="AN46" s="62">
        <f t="shared" si="72"/>
        <v>103671546.90573311</v>
      </c>
      <c r="AO46" s="62">
        <f t="shared" si="72"/>
        <v>106989036.40671659</v>
      </c>
      <c r="AP46" s="62">
        <f t="shared" si="72"/>
        <v>110412685.57173152</v>
      </c>
      <c r="AQ46" s="62">
        <f t="shared" si="72"/>
        <v>113945891.51002693</v>
      </c>
      <c r="AR46" s="62">
        <f t="shared" si="72"/>
        <v>117592160.03834778</v>
      </c>
      <c r="AS46" s="62">
        <f t="shared" si="72"/>
        <v>121355109.15957491</v>
      </c>
      <c r="AT46" s="62">
        <f t="shared" si="72"/>
        <v>125238472.65268132</v>
      </c>
      <c r="AU46" s="62">
        <f t="shared" si="72"/>
        <v>129246103.77756712</v>
      </c>
      <c r="AV46" s="62">
        <f t="shared" si="72"/>
        <v>133381979.09844927</v>
      </c>
      <c r="AW46" s="62">
        <f t="shared" si="72"/>
        <v>137650202.42959964</v>
      </c>
      <c r="AX46" s="62">
        <f t="shared" si="72"/>
        <v>142055008.90734684</v>
      </c>
      <c r="AY46" s="62">
        <f t="shared" si="72"/>
        <v>146600769.19238195</v>
      </c>
      <c r="AZ46" s="62">
        <f t="shared" si="72"/>
        <v>151291993.80653816</v>
      </c>
      <c r="BA46" s="62">
        <f t="shared" si="72"/>
        <v>156133337.60834742</v>
      </c>
      <c r="BB46" s="62">
        <f t="shared" si="72"/>
        <v>161129604.41181454</v>
      </c>
      <c r="BC46" s="62">
        <f t="shared" si="72"/>
        <v>166285751.7529926</v>
      </c>
      <c r="BD46" s="62">
        <f t="shared" si="72"/>
        <v>171606895.80908835</v>
      </c>
      <c r="BE46" s="62">
        <f t="shared" si="72"/>
        <v>177098316.47497916</v>
      </c>
      <c r="BF46" s="62">
        <f t="shared" si="72"/>
        <v>182765462.60217851</v>
      </c>
      <c r="BG46" s="62">
        <f t="shared" si="72"/>
        <v>188613957.40544826</v>
      </c>
      <c r="BH46" s="62">
        <f t="shared" si="72"/>
        <v>194649604.04242262</v>
      </c>
      <c r="BI46" s="62">
        <f t="shared" si="72"/>
        <v>200878391.37178016</v>
      </c>
      <c r="BJ46" s="62">
        <f t="shared" si="72"/>
        <v>207306499.89567712</v>
      </c>
      <c r="BK46" s="62">
        <f t="shared" si="72"/>
        <v>213940307.89233878</v>
      </c>
      <c r="BL46" s="62">
        <f t="shared" si="72"/>
        <v>220786397.74489364</v>
      </c>
      <c r="BM46" s="62">
        <f t="shared" ref="BM46:DJ46" si="73">SUM(BM26:BM45)</f>
        <v>227851562.47273022</v>
      </c>
      <c r="BN46" s="62">
        <f t="shared" si="73"/>
        <v>235142812.47185761</v>
      </c>
      <c r="BO46" s="62">
        <f t="shared" si="73"/>
        <v>242667382.47095707</v>
      </c>
      <c r="BP46" s="62">
        <f t="shared" si="73"/>
        <v>250432738.71002772</v>
      </c>
      <c r="BQ46" s="62">
        <f t="shared" si="73"/>
        <v>258446586.34874859</v>
      </c>
      <c r="BR46" s="62">
        <f t="shared" si="73"/>
        <v>266716877.11190858</v>
      </c>
      <c r="BS46" s="62">
        <f t="shared" si="73"/>
        <v>275251817.17948967</v>
      </c>
      <c r="BT46" s="62">
        <f t="shared" si="73"/>
        <v>284059875.32923335</v>
      </c>
      <c r="BU46" s="62">
        <f t="shared" si="73"/>
        <v>293149791.33976883</v>
      </c>
      <c r="BV46" s="62">
        <f t="shared" si="73"/>
        <v>302530584.66264141</v>
      </c>
      <c r="BW46" s="62">
        <f t="shared" si="73"/>
        <v>312211563.3718459</v>
      </c>
      <c r="BX46" s="62">
        <f t="shared" si="73"/>
        <v>322202333.39974505</v>
      </c>
      <c r="BY46" s="62">
        <f t="shared" si="73"/>
        <v>332512808.06853688</v>
      </c>
      <c r="BZ46" s="62">
        <f t="shared" si="73"/>
        <v>343153217.9267301</v>
      </c>
      <c r="CA46" s="62">
        <f t="shared" si="73"/>
        <v>354134120.90038544</v>
      </c>
      <c r="CB46" s="62">
        <f t="shared" si="73"/>
        <v>365466412.76919782</v>
      </c>
      <c r="CC46" s="62">
        <f t="shared" si="73"/>
        <v>377161337.97781217</v>
      </c>
      <c r="CD46" s="62">
        <f t="shared" si="73"/>
        <v>389230500.79310209</v>
      </c>
      <c r="CE46" s="62">
        <f t="shared" si="73"/>
        <v>401685876.81848145</v>
      </c>
      <c r="CF46" s="62">
        <f t="shared" si="73"/>
        <v>414539824.8766728</v>
      </c>
      <c r="CG46" s="62">
        <f t="shared" si="73"/>
        <v>427805099.27272636</v>
      </c>
      <c r="CH46" s="62">
        <f t="shared" si="73"/>
        <v>441494862.44945359</v>
      </c>
      <c r="CI46" s="62">
        <f t="shared" si="73"/>
        <v>455622698.04783612</v>
      </c>
      <c r="CJ46" s="62">
        <f t="shared" si="73"/>
        <v>470202624.38536686</v>
      </c>
      <c r="CK46" s="62">
        <f t="shared" si="73"/>
        <v>485249108.36569864</v>
      </c>
      <c r="CL46" s="62">
        <f t="shared" si="73"/>
        <v>500777079.83340096</v>
      </c>
      <c r="CM46" s="62">
        <f t="shared" si="73"/>
        <v>516801946.38806981</v>
      </c>
      <c r="CN46" s="62">
        <f t="shared" si="73"/>
        <v>533339608.67248803</v>
      </c>
      <c r="CO46" s="62">
        <f t="shared" si="73"/>
        <v>550406476.15000772</v>
      </c>
      <c r="CP46" s="62">
        <f t="shared" si="73"/>
        <v>568019483.38680792</v>
      </c>
      <c r="CQ46" s="62">
        <f t="shared" si="73"/>
        <v>586196106.85518575</v>
      </c>
      <c r="CR46" s="62">
        <f t="shared" si="73"/>
        <v>604954382.27455175</v>
      </c>
      <c r="CS46" s="62">
        <f t="shared" si="73"/>
        <v>624312922.50733745</v>
      </c>
      <c r="CT46" s="62">
        <f t="shared" si="73"/>
        <v>644290936.02757215</v>
      </c>
      <c r="CU46" s="62">
        <f t="shared" si="73"/>
        <v>664908245.98045444</v>
      </c>
      <c r="CV46" s="62">
        <f t="shared" si="73"/>
        <v>686185309.85182917</v>
      </c>
      <c r="CW46" s="62">
        <f t="shared" si="73"/>
        <v>708143239.7670877</v>
      </c>
      <c r="CX46" s="62">
        <f t="shared" si="73"/>
        <v>730803823.43963444</v>
      </c>
      <c r="CY46" s="62">
        <f t="shared" si="73"/>
        <v>754189545.78970289</v>
      </c>
      <c r="CZ46" s="62">
        <f t="shared" si="73"/>
        <v>778323611.25497341</v>
      </c>
      <c r="DA46" s="62">
        <f t="shared" si="73"/>
        <v>803229966.81513262</v>
      </c>
      <c r="DB46" s="62">
        <f t="shared" si="73"/>
        <v>828933325.75321674</v>
      </c>
      <c r="DC46" s="62">
        <f t="shared" si="73"/>
        <v>855459192.17731977</v>
      </c>
      <c r="DD46" s="62">
        <f t="shared" si="73"/>
        <v>882833886.32699406</v>
      </c>
      <c r="DE46" s="62">
        <f t="shared" si="73"/>
        <v>911084570.68945801</v>
      </c>
      <c r="DF46" s="62">
        <f t="shared" si="73"/>
        <v>940239276.95152056</v>
      </c>
      <c r="DG46" s="62">
        <f t="shared" si="73"/>
        <v>970326933.81396937</v>
      </c>
      <c r="DH46" s="62">
        <f t="shared" si="73"/>
        <v>1001377395.6960164</v>
      </c>
      <c r="DI46" s="62">
        <f t="shared" si="73"/>
        <v>1033421472.358289</v>
      </c>
      <c r="DJ46" s="62">
        <f t="shared" si="73"/>
        <v>1066490959.4737543</v>
      </c>
      <c r="DK46" s="393"/>
    </row>
    <row r="47" spans="1:115" ht="16" thickTop="1" x14ac:dyDescent="0.2"/>
    <row r="48" spans="1:115" s="45" customFormat="1" ht="58" x14ac:dyDescent="0.2">
      <c r="A48" s="45" t="s">
        <v>59</v>
      </c>
      <c r="B48" s="41" t="e">
        <f ca="1">MID(CELL("Dateiname",$B$2),FIND("]", CELL("Dateiname",$B$2))+1,31)</f>
        <v>#VALUE!</v>
      </c>
      <c r="C48" s="46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t="s">
        <v>59</v>
      </c>
      <c r="B49" s="33" t="s">
        <v>63</v>
      </c>
      <c r="C49" s="34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2" t="s">
        <v>51</v>
      </c>
      <c r="S49" s="491"/>
    </row>
    <row r="50" spans="1:19" ht="42" x14ac:dyDescent="0.2">
      <c r="A50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74">D50+10</f>
        <v>2000</v>
      </c>
      <c r="F50" s="15">
        <f t="shared" si="74"/>
        <v>2010</v>
      </c>
      <c r="G50" s="15">
        <f t="shared" si="74"/>
        <v>2020</v>
      </c>
      <c r="H50" s="15">
        <f t="shared" si="74"/>
        <v>2030</v>
      </c>
      <c r="I50" s="15">
        <f t="shared" si="74"/>
        <v>2040</v>
      </c>
      <c r="J50" s="25">
        <f t="shared" si="74"/>
        <v>2050</v>
      </c>
      <c r="K50" s="15">
        <v>1990</v>
      </c>
      <c r="L50" s="15">
        <f t="shared" ref="L50:Q50" si="75">K50+10</f>
        <v>2000</v>
      </c>
      <c r="M50" s="15">
        <f t="shared" si="75"/>
        <v>2010</v>
      </c>
      <c r="N50" s="15">
        <f t="shared" si="75"/>
        <v>2020</v>
      </c>
      <c r="O50" s="15">
        <f t="shared" si="75"/>
        <v>2030</v>
      </c>
      <c r="P50" s="15">
        <f t="shared" si="75"/>
        <v>2040</v>
      </c>
      <c r="Q50" s="25">
        <f t="shared" si="75"/>
        <v>2050</v>
      </c>
      <c r="R50" s="29" t="s">
        <v>60</v>
      </c>
      <c r="S50" s="30" t="s">
        <v>61</v>
      </c>
    </row>
    <row r="51" spans="1:19" x14ac:dyDescent="0.2">
      <c r="A51" t="s">
        <v>59</v>
      </c>
      <c r="B51" s="7" t="str">
        <f t="shared" ref="B51:B70" si="76">B26</f>
        <v>Chemical Applications</v>
      </c>
      <c r="C51" s="34" t="s">
        <v>63</v>
      </c>
      <c r="D51" s="120">
        <f>'Data Non-Energy-Sector'!J117</f>
        <v>0</v>
      </c>
      <c r="E51" s="122">
        <f>(G51-D51)/(G$50-D$50)*(E$50-D$50)+D51</f>
        <v>0</v>
      </c>
      <c r="F51" s="122">
        <f>(G51-E51)/(G$50-E$50)*(F$50-E$50)+E51</f>
        <v>0</v>
      </c>
      <c r="G51" s="120">
        <f>'Data Non-Energy-Sector'!I117</f>
        <v>0</v>
      </c>
      <c r="H51" s="122">
        <f>(J51-G51)/(J$50-G$50)*(H$50-G$50)+G51</f>
        <v>0</v>
      </c>
      <c r="I51" s="122">
        <f>(J51-H51)/(J$50-H$50)*(I$50-H$50)+H51</f>
        <v>0</v>
      </c>
      <c r="J51" s="121">
        <f>'Data Non-Energy-Sector'!K117</f>
        <v>0</v>
      </c>
      <c r="K51" s="120">
        <f t="shared" ref="K51:N53" si="77">D51</f>
        <v>0</v>
      </c>
      <c r="L51" s="120">
        <f t="shared" si="77"/>
        <v>0</v>
      </c>
      <c r="M51" s="120">
        <f t="shared" si="77"/>
        <v>0</v>
      </c>
      <c r="N51" s="120">
        <f t="shared" si="77"/>
        <v>0</v>
      </c>
      <c r="O51" s="122">
        <f>(Q51-N51)/(Q$50-N$50)*(O$50-N$50)+N51</f>
        <v>0.26666666666666666</v>
      </c>
      <c r="P51" s="122">
        <f>(Q51-O51)/(Q$50-O$50)*(P$50-O$50)+O51</f>
        <v>0.53333333333333344</v>
      </c>
      <c r="Q51" s="121">
        <f>'Data Non-Energy-Sector'!L117</f>
        <v>0.8</v>
      </c>
      <c r="R51" s="57">
        <f>'Data Non-Energy-Sector'!G117</f>
        <v>6</v>
      </c>
      <c r="S51" s="252">
        <f>(AC26/N26)^(1/(AC$25-N$25))-1</f>
        <v>1.5056584250543015E-2</v>
      </c>
    </row>
    <row r="52" spans="1:19" x14ac:dyDescent="0.2">
      <c r="A52" t="s">
        <v>59</v>
      </c>
      <c r="B52" s="7" t="str">
        <f t="shared" si="76"/>
        <v>Pharmacy</v>
      </c>
      <c r="C52" s="34" t="s">
        <v>63</v>
      </c>
      <c r="D52" s="120">
        <f>'Data Non-Energy-Sector'!J118</f>
        <v>0</v>
      </c>
      <c r="E52" s="122">
        <f t="shared" ref="E52:E53" si="78">(G52-D52)/(G$50-D$50)*(E$50-D$50)+D52</f>
        <v>0</v>
      </c>
      <c r="F52" s="122">
        <f t="shared" ref="F52:F53" si="79">(G52-E52)/(G$50-E$50)*(F$50-E$50)+E52</f>
        <v>0</v>
      </c>
      <c r="G52" s="120">
        <f>'Data Non-Energy-Sector'!I118</f>
        <v>0</v>
      </c>
      <c r="H52" s="122">
        <f t="shared" ref="H52:H53" si="80">(J52-G52)/(J$50-G$50)*(H$50-G$50)+G52</f>
        <v>0</v>
      </c>
      <c r="I52" s="122">
        <f t="shared" ref="I52:I53" si="81">(J52-H52)/(J$50-H$50)*(I$50-H$50)+H52</f>
        <v>0</v>
      </c>
      <c r="J52" s="123">
        <f>'Data Non-Energy-Sector'!K118</f>
        <v>0</v>
      </c>
      <c r="K52" s="120">
        <f t="shared" si="77"/>
        <v>0</v>
      </c>
      <c r="L52" s="120">
        <f t="shared" si="77"/>
        <v>0</v>
      </c>
      <c r="M52" s="120">
        <f t="shared" si="77"/>
        <v>0</v>
      </c>
      <c r="N52" s="120">
        <f t="shared" si="77"/>
        <v>0</v>
      </c>
      <c r="O52" s="122">
        <f t="shared" ref="O52:O53" si="82">(Q52-N52)/(Q$50-N$50)*(O$50-N$50)+N52</f>
        <v>0</v>
      </c>
      <c r="P52" s="122">
        <f t="shared" ref="P52:P53" si="83">(Q52-O52)/(Q$50-O$50)*(P$50-O$50)+O52</f>
        <v>0</v>
      </c>
      <c r="Q52" s="123">
        <f>'Data Non-Energy-Sector'!L118</f>
        <v>0</v>
      </c>
      <c r="R52" s="57">
        <f>'Data Non-Energy-Sector'!G118</f>
        <v>1</v>
      </c>
      <c r="S52" s="252">
        <f>(AC27/N27)^(1/(AC$25-N$25))-1</f>
        <v>1.5056584250543015E-2</v>
      </c>
    </row>
    <row r="53" spans="1:19" x14ac:dyDescent="0.2">
      <c r="A53" t="s">
        <v>59</v>
      </c>
      <c r="B53" s="7" t="str">
        <f t="shared" si="76"/>
        <v>Rubber Products</v>
      </c>
      <c r="C53" s="34" t="s">
        <v>63</v>
      </c>
      <c r="D53" s="120">
        <f>'Data Non-Energy-Sector'!J119</f>
        <v>0</v>
      </c>
      <c r="E53" s="122">
        <f t="shared" si="78"/>
        <v>0</v>
      </c>
      <c r="F53" s="122">
        <f t="shared" si="79"/>
        <v>0</v>
      </c>
      <c r="G53" s="120">
        <f>'Data Non-Energy-Sector'!I119</f>
        <v>0</v>
      </c>
      <c r="H53" s="122">
        <f t="shared" si="80"/>
        <v>0</v>
      </c>
      <c r="I53" s="122">
        <f t="shared" si="81"/>
        <v>0</v>
      </c>
      <c r="J53" s="123">
        <f>'Data Non-Energy-Sector'!K119</f>
        <v>0</v>
      </c>
      <c r="K53" s="120">
        <f t="shared" si="77"/>
        <v>0</v>
      </c>
      <c r="L53" s="120">
        <f t="shared" si="77"/>
        <v>0</v>
      </c>
      <c r="M53" s="120">
        <f t="shared" si="77"/>
        <v>0</v>
      </c>
      <c r="N53" s="120">
        <f t="shared" si="77"/>
        <v>0</v>
      </c>
      <c r="O53" s="122">
        <f t="shared" si="82"/>
        <v>0.26666666666666666</v>
      </c>
      <c r="P53" s="122">
        <f t="shared" si="83"/>
        <v>0.53333333333333344</v>
      </c>
      <c r="Q53" s="123">
        <f>'Data Non-Energy-Sector'!L119</f>
        <v>0.8</v>
      </c>
      <c r="R53" s="57">
        <f>'Data Non-Energy-Sector'!G119</f>
        <v>5</v>
      </c>
      <c r="S53" s="252">
        <f>(AC28/N28)^(1/(AC$25-N$25))-1</f>
        <v>1.5056584250543015E-2</v>
      </c>
    </row>
    <row r="54" spans="1:19" x14ac:dyDescent="0.2">
      <c r="A54" t="s">
        <v>59</v>
      </c>
      <c r="B54" s="7" t="str">
        <f t="shared" si="76"/>
        <v>-</v>
      </c>
      <c r="C54" s="34" t="s">
        <v>63</v>
      </c>
      <c r="D54" s="96"/>
      <c r="E54" s="96"/>
      <c r="F54" s="96"/>
      <c r="G54" s="96"/>
      <c r="H54" s="96"/>
      <c r="I54" s="96"/>
      <c r="J54" s="231"/>
      <c r="K54" s="96"/>
      <c r="L54" s="96"/>
      <c r="M54" s="96"/>
      <c r="N54" s="96"/>
      <c r="O54" s="96"/>
      <c r="P54" s="96"/>
      <c r="Q54" s="231"/>
      <c r="S54" s="232"/>
    </row>
    <row r="55" spans="1:19" x14ac:dyDescent="0.2">
      <c r="A55" t="s">
        <v>59</v>
      </c>
      <c r="B55" s="7" t="str">
        <f t="shared" si="76"/>
        <v>-</v>
      </c>
      <c r="C55" s="34" t="s">
        <v>63</v>
      </c>
      <c r="D55" s="96"/>
      <c r="E55" s="96"/>
      <c r="F55" s="96"/>
      <c r="G55" s="96"/>
      <c r="H55" s="96"/>
      <c r="I55" s="96"/>
      <c r="J55" s="231"/>
      <c r="K55" s="96"/>
      <c r="L55" s="96"/>
      <c r="M55" s="96"/>
      <c r="N55" s="96"/>
      <c r="O55" s="96"/>
      <c r="P55" s="96"/>
      <c r="Q55" s="231"/>
      <c r="S55" s="232"/>
    </row>
    <row r="56" spans="1:19" x14ac:dyDescent="0.2">
      <c r="A56" t="s">
        <v>59</v>
      </c>
      <c r="B56" s="7" t="str">
        <f t="shared" si="76"/>
        <v>-</v>
      </c>
      <c r="C56" s="34" t="s">
        <v>63</v>
      </c>
      <c r="D56" s="96"/>
      <c r="E56" s="96"/>
      <c r="F56" s="96"/>
      <c r="G56" s="96"/>
      <c r="H56" s="96"/>
      <c r="I56" s="96"/>
      <c r="J56" s="231"/>
      <c r="K56" s="96"/>
      <c r="L56" s="96"/>
      <c r="M56" s="96"/>
      <c r="N56" s="96"/>
      <c r="O56" s="96"/>
      <c r="P56" s="96"/>
      <c r="Q56" s="231"/>
      <c r="S56" s="232"/>
    </row>
    <row r="57" spans="1:19" x14ac:dyDescent="0.2">
      <c r="A57" t="s">
        <v>59</v>
      </c>
      <c r="B57" s="7" t="str">
        <f t="shared" si="76"/>
        <v>-</v>
      </c>
      <c r="C57" s="34" t="s">
        <v>63</v>
      </c>
      <c r="D57" s="96"/>
      <c r="E57" s="96"/>
      <c r="F57" s="96"/>
      <c r="G57" s="96"/>
      <c r="H57" s="96"/>
      <c r="I57" s="96"/>
      <c r="J57" s="231"/>
      <c r="K57" s="96"/>
      <c r="L57" s="96"/>
      <c r="M57" s="96"/>
      <c r="N57" s="96"/>
      <c r="O57" s="96"/>
      <c r="P57" s="96"/>
      <c r="Q57" s="231"/>
      <c r="S57" s="232"/>
    </row>
    <row r="58" spans="1:19" x14ac:dyDescent="0.2">
      <c r="A58" t="s">
        <v>59</v>
      </c>
      <c r="B58" s="7" t="str">
        <f t="shared" si="76"/>
        <v>-</v>
      </c>
      <c r="C58" s="34" t="s">
        <v>63</v>
      </c>
      <c r="D58" s="96"/>
      <c r="E58" s="96"/>
      <c r="F58" s="96"/>
      <c r="G58" s="96"/>
      <c r="H58" s="96"/>
      <c r="I58" s="96"/>
      <c r="J58" s="231"/>
      <c r="K58" s="96"/>
      <c r="L58" s="96"/>
      <c r="M58" s="96"/>
      <c r="N58" s="96"/>
      <c r="O58" s="96"/>
      <c r="P58" s="96"/>
      <c r="Q58" s="231"/>
      <c r="S58" s="232"/>
    </row>
    <row r="59" spans="1:19" x14ac:dyDescent="0.2">
      <c r="A59" t="s">
        <v>59</v>
      </c>
      <c r="B59" s="7" t="str">
        <f t="shared" si="76"/>
        <v>-</v>
      </c>
      <c r="C59" s="36" t="s">
        <v>63</v>
      </c>
      <c r="D59" s="96"/>
      <c r="E59" s="96"/>
      <c r="F59" s="96"/>
      <c r="G59" s="96"/>
      <c r="H59" s="96"/>
      <c r="I59" s="96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t="s">
        <v>59</v>
      </c>
      <c r="B60" s="7" t="str">
        <f t="shared" si="76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t="s">
        <v>59</v>
      </c>
      <c r="B61" s="7" t="str">
        <f t="shared" si="76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t="s">
        <v>59</v>
      </c>
      <c r="B62" s="7" t="str">
        <f t="shared" si="76"/>
        <v>-</v>
      </c>
      <c r="C62" s="36" t="s">
        <v>63</v>
      </c>
      <c r="D62" s="96"/>
      <c r="E62" s="96"/>
      <c r="F62" s="96"/>
      <c r="G62" s="97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t="s">
        <v>59</v>
      </c>
      <c r="B63" s="7" t="str">
        <f t="shared" si="76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t="s">
        <v>59</v>
      </c>
      <c r="B64" s="7" t="str">
        <f t="shared" si="76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t="s">
        <v>59</v>
      </c>
      <c r="B65" s="7" t="str">
        <f t="shared" si="76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t="s">
        <v>59</v>
      </c>
      <c r="B66" s="7" t="str">
        <f t="shared" si="76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t="s">
        <v>59</v>
      </c>
      <c r="B67" s="7" t="str">
        <f t="shared" si="76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t="s">
        <v>59</v>
      </c>
      <c r="B68" s="7" t="str">
        <f t="shared" si="76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t="s">
        <v>59</v>
      </c>
      <c r="B69" s="7" t="str">
        <f t="shared" si="76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s="102" customFormat="1" ht="16" thickBot="1" x14ac:dyDescent="0.25">
      <c r="A70" s="102" t="s">
        <v>59</v>
      </c>
      <c r="B70" s="100" t="str">
        <f t="shared" si="76"/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DK70" s="397"/>
    </row>
    <row r="71" spans="1:115" ht="16" thickTop="1" x14ac:dyDescent="0.2">
      <c r="C71" s="34"/>
      <c r="D71" s="96"/>
      <c r="E71" s="493" t="s">
        <v>150</v>
      </c>
      <c r="F71" s="493"/>
      <c r="G71" s="493"/>
      <c r="H71" s="493"/>
      <c r="I71" s="493"/>
      <c r="J71" s="493"/>
      <c r="K71" s="493"/>
      <c r="L71" s="96"/>
      <c r="M71" s="96"/>
      <c r="N71" s="96"/>
      <c r="O71" s="96"/>
      <c r="P71" s="96"/>
      <c r="Q71" s="97"/>
      <c r="S71" s="98"/>
    </row>
    <row r="72" spans="1:115" x14ac:dyDescent="0.2">
      <c r="C72" s="34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115" x14ac:dyDescent="0.2">
      <c r="C73" s="34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115" x14ac:dyDescent="0.2">
      <c r="C74" s="34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O74" s="96"/>
      <c r="P74" s="96"/>
      <c r="Q74" s="97"/>
      <c r="S74" s="98"/>
    </row>
    <row r="77" spans="1:115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64">
        <v>2050</v>
      </c>
      <c r="BM77" s="64">
        <v>2051</v>
      </c>
      <c r="BN77" s="64">
        <v>2052</v>
      </c>
      <c r="BO77" s="64">
        <v>2053</v>
      </c>
      <c r="BP77" s="64">
        <v>2054</v>
      </c>
      <c r="BQ77" s="64">
        <v>2055</v>
      </c>
      <c r="BR77" s="64">
        <v>2056</v>
      </c>
      <c r="BS77" s="64">
        <v>2057</v>
      </c>
      <c r="BT77" s="64">
        <v>2058</v>
      </c>
      <c r="BU77" s="64">
        <v>2059</v>
      </c>
      <c r="BV77" s="64">
        <v>2060</v>
      </c>
      <c r="BW77" s="64">
        <v>2061</v>
      </c>
      <c r="BX77" s="64">
        <v>2062</v>
      </c>
      <c r="BY77" s="64">
        <v>2063</v>
      </c>
      <c r="BZ77" s="64">
        <v>2064</v>
      </c>
      <c r="CA77" s="64">
        <v>2065</v>
      </c>
      <c r="CB77" s="64">
        <v>2066</v>
      </c>
      <c r="CC77" s="64">
        <v>2067</v>
      </c>
      <c r="CD77" s="64">
        <v>2068</v>
      </c>
      <c r="CE77" s="64">
        <v>2069</v>
      </c>
      <c r="CF77" s="64">
        <v>2070</v>
      </c>
      <c r="CG77" s="64">
        <v>2071</v>
      </c>
      <c r="CH77" s="64">
        <v>2072</v>
      </c>
      <c r="CI77" s="64">
        <v>2073</v>
      </c>
      <c r="CJ77" s="64">
        <v>2074</v>
      </c>
      <c r="CK77" s="64">
        <v>2075</v>
      </c>
      <c r="CL77" s="64">
        <v>2076</v>
      </c>
      <c r="CM77" s="64">
        <v>2077</v>
      </c>
      <c r="CN77" s="64">
        <v>2078</v>
      </c>
      <c r="CO77" s="64">
        <v>2079</v>
      </c>
      <c r="CP77" s="64">
        <v>2080</v>
      </c>
      <c r="CQ77" s="64">
        <v>2081</v>
      </c>
      <c r="CR77" s="64">
        <v>2082</v>
      </c>
      <c r="CS77" s="64">
        <v>2083</v>
      </c>
      <c r="CT77" s="64">
        <v>2084</v>
      </c>
      <c r="CU77" s="64">
        <v>2085</v>
      </c>
      <c r="CV77" s="64">
        <v>2086</v>
      </c>
      <c r="CW77" s="64">
        <v>2087</v>
      </c>
      <c r="CX77" s="64">
        <v>2088</v>
      </c>
      <c r="CY77" s="64">
        <v>2089</v>
      </c>
      <c r="CZ77" s="64">
        <v>2090</v>
      </c>
      <c r="DA77" s="64">
        <v>2091</v>
      </c>
      <c r="DB77" s="64">
        <v>2092</v>
      </c>
      <c r="DC77" s="64">
        <v>2093</v>
      </c>
      <c r="DD77" s="64">
        <v>2094</v>
      </c>
      <c r="DE77" s="64">
        <v>2095</v>
      </c>
      <c r="DF77" s="64">
        <v>2096</v>
      </c>
      <c r="DG77" s="64">
        <v>2097</v>
      </c>
      <c r="DH77" s="64">
        <v>2098</v>
      </c>
      <c r="DI77" s="64">
        <v>2099</v>
      </c>
      <c r="DJ77" s="64">
        <v>2100</v>
      </c>
    </row>
    <row r="78" spans="1:115" x14ac:dyDescent="0.2">
      <c r="B78" s="65" t="s">
        <v>87</v>
      </c>
      <c r="C78" s="65" t="s">
        <v>2</v>
      </c>
      <c r="D78" s="66">
        <f>E78/(1+D84)</f>
        <v>47232330.447394446</v>
      </c>
      <c r="E78" s="66">
        <f>F78/(1+E84)</f>
        <v>48639061.481600709</v>
      </c>
      <c r="F78" s="66">
        <f>G78/(1+F84)</f>
        <v>49372762.868559092</v>
      </c>
      <c r="G78" s="66">
        <f>H78/(1+G84)</f>
        <v>50250086.560551263</v>
      </c>
      <c r="H78" s="236">
        <f>'Framework Data'!H41</f>
        <v>51000000</v>
      </c>
      <c r="I78" s="236">
        <f>'Framework Data'!I41</f>
        <v>54300000</v>
      </c>
      <c r="J78" s="236">
        <f>'Framework Data'!J41</f>
        <v>52400000</v>
      </c>
      <c r="K78" s="236">
        <f>'Framework Data'!K41</f>
        <v>53600000</v>
      </c>
      <c r="L78" s="236">
        <f>'Framework Data'!L41</f>
        <v>57800000</v>
      </c>
      <c r="M78" s="236">
        <f>'Framework Data'!M41</f>
        <v>57100000</v>
      </c>
      <c r="N78" s="236">
        <f>'Framework Data'!N41</f>
        <v>57200000</v>
      </c>
      <c r="O78" s="236">
        <f>'Framework Data'!O41</f>
        <v>57300000</v>
      </c>
      <c r="P78" s="236">
        <f>'Framework Data'!P41</f>
        <v>57700000</v>
      </c>
      <c r="Q78" s="236">
        <f>'Framework Data'!Q41</f>
        <v>61800000</v>
      </c>
      <c r="R78" s="236">
        <f>'Framework Data'!R41</f>
        <v>64100000</v>
      </c>
      <c r="S78" s="236">
        <f>'Framework Data'!S41</f>
        <v>66000000</v>
      </c>
      <c r="T78" s="236">
        <f>'Framework Data'!T41</f>
        <v>65700000</v>
      </c>
      <c r="U78" s="236">
        <f>'Framework Data'!U41</f>
        <v>68400000</v>
      </c>
      <c r="V78" s="236">
        <f>'Framework Data'!V41</f>
        <v>69600000</v>
      </c>
      <c r="W78" s="236">
        <f>'Framework Data'!W41</f>
        <v>67900000</v>
      </c>
      <c r="X78" s="236">
        <f>'Framework Data'!X41</f>
        <v>68100000</v>
      </c>
      <c r="Y78" s="236">
        <f>'Framework Data'!Y41</f>
        <v>70500000</v>
      </c>
      <c r="Z78" s="236">
        <f>'Framework Data'!Z41</f>
        <v>68100000</v>
      </c>
      <c r="AA78" s="236">
        <f>'Framework Data'!AA41</f>
        <v>70400000</v>
      </c>
      <c r="AB78" s="236">
        <f>'Framework Data'!AB41</f>
        <v>70000000</v>
      </c>
      <c r="AC78" s="236">
        <f>'Framework Data'!AC41</f>
        <v>69400000</v>
      </c>
      <c r="AD78" s="236">
        <f>'Framework Data'!AD41</f>
        <v>83000000</v>
      </c>
      <c r="AE78" s="236">
        <f>'Framework Data'!AE41</f>
        <v>80200000</v>
      </c>
      <c r="AF78" s="236">
        <f>'Framework Data'!AF41</f>
        <v>79400000</v>
      </c>
      <c r="AG78" s="236">
        <f>'Framework Data'!AG41</f>
        <v>79000000</v>
      </c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</row>
    <row r="79" spans="1:115" x14ac:dyDescent="0.2">
      <c r="B79" s="65" t="s">
        <v>152</v>
      </c>
      <c r="C79" s="68" t="s">
        <v>89</v>
      </c>
      <c r="D79" s="70">
        <f t="shared" ref="D79:F79" si="84">E79</f>
        <v>0</v>
      </c>
      <c r="E79" s="70">
        <f t="shared" si="84"/>
        <v>0</v>
      </c>
      <c r="F79" s="70">
        <f t="shared" si="84"/>
        <v>0</v>
      </c>
      <c r="G79" s="70">
        <f>H79</f>
        <v>0</v>
      </c>
      <c r="H79" s="240">
        <f>'Framework Data'!D89</f>
        <v>0</v>
      </c>
      <c r="I79" s="70">
        <f>($AG$79-$H$79)/($AG$77-$H$77)+H79</f>
        <v>2E-3</v>
      </c>
      <c r="J79" s="70">
        <f t="shared" ref="J79:AF79" si="85">($AG$79-$H$79)/($AG$77-$H$77)+I79</f>
        <v>4.0000000000000001E-3</v>
      </c>
      <c r="K79" s="70">
        <f t="shared" si="85"/>
        <v>6.0000000000000001E-3</v>
      </c>
      <c r="L79" s="70">
        <f t="shared" si="85"/>
        <v>8.0000000000000002E-3</v>
      </c>
      <c r="M79" s="70">
        <f t="shared" si="85"/>
        <v>0.01</v>
      </c>
      <c r="N79" s="70">
        <f t="shared" si="85"/>
        <v>1.2E-2</v>
      </c>
      <c r="O79" s="70">
        <f t="shared" si="85"/>
        <v>1.4E-2</v>
      </c>
      <c r="P79" s="70">
        <f t="shared" si="85"/>
        <v>1.6E-2</v>
      </c>
      <c r="Q79" s="70">
        <f t="shared" si="85"/>
        <v>1.8000000000000002E-2</v>
      </c>
      <c r="R79" s="70">
        <f t="shared" si="85"/>
        <v>2.0000000000000004E-2</v>
      </c>
      <c r="S79" s="70">
        <f t="shared" si="85"/>
        <v>2.2000000000000006E-2</v>
      </c>
      <c r="T79" s="70">
        <f t="shared" si="85"/>
        <v>2.4000000000000007E-2</v>
      </c>
      <c r="U79" s="70">
        <f t="shared" si="85"/>
        <v>2.6000000000000009E-2</v>
      </c>
      <c r="V79" s="70">
        <f t="shared" si="85"/>
        <v>2.8000000000000011E-2</v>
      </c>
      <c r="W79" s="70">
        <f t="shared" si="85"/>
        <v>3.0000000000000013E-2</v>
      </c>
      <c r="X79" s="70">
        <f t="shared" si="85"/>
        <v>3.2000000000000015E-2</v>
      </c>
      <c r="Y79" s="70">
        <f t="shared" si="85"/>
        <v>3.4000000000000016E-2</v>
      </c>
      <c r="Z79" s="70">
        <f t="shared" si="85"/>
        <v>3.6000000000000018E-2</v>
      </c>
      <c r="AA79" s="70">
        <f t="shared" si="85"/>
        <v>3.800000000000002E-2</v>
      </c>
      <c r="AB79" s="70">
        <f t="shared" si="85"/>
        <v>4.0000000000000022E-2</v>
      </c>
      <c r="AC79" s="70">
        <f t="shared" si="85"/>
        <v>4.2000000000000023E-2</v>
      </c>
      <c r="AD79" s="70">
        <f t="shared" si="85"/>
        <v>4.4000000000000025E-2</v>
      </c>
      <c r="AE79" s="70">
        <f t="shared" si="85"/>
        <v>4.6000000000000027E-2</v>
      </c>
      <c r="AF79" s="70">
        <f t="shared" si="85"/>
        <v>4.8000000000000029E-2</v>
      </c>
      <c r="AG79" s="240">
        <f>'Framework Data'!G89</f>
        <v>0.05</v>
      </c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</row>
    <row r="80" spans="1:115" x14ac:dyDescent="0.2">
      <c r="B80" s="65" t="s">
        <v>90</v>
      </c>
      <c r="C80" s="65" t="s">
        <v>2</v>
      </c>
      <c r="D80" s="74">
        <f t="shared" ref="D80:AF80" si="86">D78/(1-D79)</f>
        <v>47232330.447394446</v>
      </c>
      <c r="E80" s="74">
        <f t="shared" si="86"/>
        <v>48639061.481600709</v>
      </c>
      <c r="F80" s="74">
        <f t="shared" si="86"/>
        <v>49372762.868559092</v>
      </c>
      <c r="G80" s="74">
        <f t="shared" si="86"/>
        <v>50250086.560551263</v>
      </c>
      <c r="H80" s="74">
        <f t="shared" si="86"/>
        <v>51000000</v>
      </c>
      <c r="I80" s="74">
        <f t="shared" si="86"/>
        <v>54408817.635270543</v>
      </c>
      <c r="J80" s="74">
        <f t="shared" si="86"/>
        <v>52610441.767068274</v>
      </c>
      <c r="K80" s="74">
        <f t="shared" si="86"/>
        <v>53923541.247484908</v>
      </c>
      <c r="L80" s="74">
        <f t="shared" si="86"/>
        <v>58266129.032258064</v>
      </c>
      <c r="M80" s="74">
        <f t="shared" si="86"/>
        <v>57676767.676767677</v>
      </c>
      <c r="N80" s="74">
        <f t="shared" si="86"/>
        <v>57894736.842105262</v>
      </c>
      <c r="O80" s="74">
        <f t="shared" si="86"/>
        <v>58113590.263691686</v>
      </c>
      <c r="P80" s="74">
        <f t="shared" si="86"/>
        <v>58638211.382113822</v>
      </c>
      <c r="Q80" s="74">
        <f t="shared" si="86"/>
        <v>62932790.224032588</v>
      </c>
      <c r="R80" s="74">
        <f t="shared" si="86"/>
        <v>65408163.265306123</v>
      </c>
      <c r="S80" s="74">
        <f t="shared" si="86"/>
        <v>67484662.576687112</v>
      </c>
      <c r="T80" s="74">
        <f t="shared" si="86"/>
        <v>67315573.770491809</v>
      </c>
      <c r="U80" s="74">
        <f t="shared" si="86"/>
        <v>70225872.689938396</v>
      </c>
      <c r="V80" s="74">
        <f t="shared" si="86"/>
        <v>71604938.27160494</v>
      </c>
      <c r="W80" s="74">
        <f t="shared" si="86"/>
        <v>70000000</v>
      </c>
      <c r="X80" s="74">
        <f t="shared" si="86"/>
        <v>70351239.669421494</v>
      </c>
      <c r="Y80" s="74">
        <f t="shared" si="86"/>
        <v>72981366.45962733</v>
      </c>
      <c r="Z80" s="74">
        <f t="shared" si="86"/>
        <v>70643153.526970953</v>
      </c>
      <c r="AA80" s="74">
        <f t="shared" si="86"/>
        <v>73180873.180873185</v>
      </c>
      <c r="AB80" s="74">
        <f t="shared" si="86"/>
        <v>72916666.666666672</v>
      </c>
      <c r="AC80" s="74">
        <f t="shared" si="86"/>
        <v>72442588.726513579</v>
      </c>
      <c r="AD80" s="74">
        <f t="shared" si="86"/>
        <v>86820083.682008371</v>
      </c>
      <c r="AE80" s="74">
        <f t="shared" si="86"/>
        <v>84067085.953878418</v>
      </c>
      <c r="AF80" s="74">
        <f t="shared" si="86"/>
        <v>83403361.344537824</v>
      </c>
      <c r="AG80" s="74">
        <f t="shared" ref="AG80" si="87">AG78/(1-AG79)</f>
        <v>83157894.736842111</v>
      </c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</row>
    <row r="81" spans="2:114" x14ac:dyDescent="0.2">
      <c r="B81" s="65" t="s">
        <v>91</v>
      </c>
      <c r="C81" s="65" t="s">
        <v>2</v>
      </c>
      <c r="D81" s="84">
        <f>'Framework Data'!D42</f>
        <v>0</v>
      </c>
      <c r="E81" s="84">
        <f>'Framework Data'!E42</f>
        <v>258.24160055542711</v>
      </c>
      <c r="F81" s="84">
        <f>'Framework Data'!F42</f>
        <v>258.24160055542723</v>
      </c>
      <c r="G81" s="84">
        <f>'Framework Data'!G42</f>
        <v>258.24160055542711</v>
      </c>
      <c r="H81" s="84">
        <f>'Framework Data'!H42</f>
        <v>258.24160055542723</v>
      </c>
      <c r="I81" s="84">
        <f>'Framework Data'!I42</f>
        <v>258.24160055542637</v>
      </c>
      <c r="J81" s="84">
        <f>'Framework Data'!J42</f>
        <v>258.24160055542768</v>
      </c>
      <c r="K81" s="84">
        <f>'Framework Data'!K42</f>
        <v>258.24160055542637</v>
      </c>
      <c r="L81" s="84">
        <f>'Framework Data'!L42</f>
        <v>258.24160055542802</v>
      </c>
      <c r="M81" s="84">
        <f>'Framework Data'!M42</f>
        <v>258.24160055542688</v>
      </c>
      <c r="N81" s="84">
        <f>'Framework Data'!N42</f>
        <v>258.24160055542751</v>
      </c>
      <c r="O81" s="84">
        <f>'Framework Data'!O42</f>
        <v>258.24160055542751</v>
      </c>
      <c r="P81" s="84">
        <f>'Framework Data'!P42</f>
        <v>258.24160055542637</v>
      </c>
      <c r="Q81" s="84">
        <f>'Framework Data'!Q42</f>
        <v>516.483201110854</v>
      </c>
      <c r="R81" s="84">
        <f>'Framework Data'!R42</f>
        <v>516.48320111085309</v>
      </c>
      <c r="S81" s="84">
        <f>'Framework Data'!S42</f>
        <v>516.48320111085513</v>
      </c>
      <c r="T81" s="84">
        <f>'Framework Data'!T42</f>
        <v>432.38580994479219</v>
      </c>
      <c r="U81" s="84">
        <f>'Framework Data'!U42</f>
        <v>291.55949207235801</v>
      </c>
      <c r="V81" s="84">
        <f>'Framework Data'!V42</f>
        <v>157.7321496512138</v>
      </c>
      <c r="W81" s="84">
        <f>'Framework Data'!W42</f>
        <v>232.41909010818131</v>
      </c>
      <c r="X81" s="84">
        <f>'Framework Data'!X42</f>
        <v>428.25493738910438</v>
      </c>
      <c r="Y81" s="84">
        <f>'Framework Data'!Y42</f>
        <v>315.7655975724353</v>
      </c>
      <c r="Z81" s="84">
        <f>'Framework Data'!Z42</f>
        <v>236.94620851100311</v>
      </c>
      <c r="AA81" s="84">
        <f>'Framework Data'!AA42</f>
        <v>275.97045743651842</v>
      </c>
      <c r="AB81" s="84">
        <f>'Framework Data'!AB42</f>
        <v>291.37501873334458</v>
      </c>
      <c r="AC81" s="84">
        <f>'Framework Data'!AC42</f>
        <v>504.55370312147443</v>
      </c>
      <c r="AD81" s="84">
        <f>'Framework Data'!AD42</f>
        <v>411.88399084452249</v>
      </c>
      <c r="AE81" s="84">
        <f>'Framework Data'!AE42</f>
        <v>379.91694915777731</v>
      </c>
      <c r="AF81" s="84">
        <f>'Framework Data'!AF42</f>
        <v>349.02182923708341</v>
      </c>
      <c r="AG81" s="84">
        <f>'Framework Data'!AG42</f>
        <v>342.41074186113258</v>
      </c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</row>
    <row r="82" spans="2:114" x14ac:dyDescent="0.2">
      <c r="B82" s="71" t="s">
        <v>92</v>
      </c>
      <c r="C82" s="65" t="s">
        <v>2</v>
      </c>
      <c r="D82" s="74">
        <f t="shared" ref="D82:AF82" si="88">D80-D81</f>
        <v>47232330.447394446</v>
      </c>
      <c r="E82" s="74">
        <f t="shared" si="88"/>
        <v>48638803.240000151</v>
      </c>
      <c r="F82" s="74">
        <f t="shared" si="88"/>
        <v>49372504.626958534</v>
      </c>
      <c r="G82" s="74">
        <f t="shared" si="88"/>
        <v>50249828.318950705</v>
      </c>
      <c r="H82" s="74">
        <f t="shared" si="88"/>
        <v>50999741.758399442</v>
      </c>
      <c r="I82" s="74">
        <f t="shared" si="88"/>
        <v>54408559.393669985</v>
      </c>
      <c r="J82" s="74">
        <f t="shared" si="88"/>
        <v>52610183.525467716</v>
      </c>
      <c r="K82" s="74">
        <f t="shared" si="88"/>
        <v>53923283.005884349</v>
      </c>
      <c r="L82" s="74">
        <f t="shared" si="88"/>
        <v>58265870.790657505</v>
      </c>
      <c r="M82" s="74">
        <f t="shared" si="88"/>
        <v>57676509.435167119</v>
      </c>
      <c r="N82" s="74">
        <f t="shared" si="88"/>
        <v>57894478.600504704</v>
      </c>
      <c r="O82" s="74">
        <f t="shared" si="88"/>
        <v>58113332.022091128</v>
      </c>
      <c r="P82" s="74">
        <f t="shared" si="88"/>
        <v>58637953.140513264</v>
      </c>
      <c r="Q82" s="74">
        <f t="shared" si="88"/>
        <v>62932273.740831479</v>
      </c>
      <c r="R82" s="74">
        <f t="shared" si="88"/>
        <v>65407646.782105014</v>
      </c>
      <c r="S82" s="74">
        <f t="shared" si="88"/>
        <v>67484146.093485996</v>
      </c>
      <c r="T82" s="74">
        <f t="shared" si="88"/>
        <v>67315141.384681866</v>
      </c>
      <c r="U82" s="74">
        <f t="shared" si="88"/>
        <v>70225581.13044633</v>
      </c>
      <c r="V82" s="74">
        <f t="shared" si="88"/>
        <v>71604780.539455295</v>
      </c>
      <c r="W82" s="74">
        <f t="shared" si="88"/>
        <v>69999767.580909893</v>
      </c>
      <c r="X82" s="74">
        <f t="shared" si="88"/>
        <v>70350811.414484099</v>
      </c>
      <c r="Y82" s="74">
        <f t="shared" si="88"/>
        <v>72981050.694029763</v>
      </c>
      <c r="Z82" s="74">
        <f t="shared" si="88"/>
        <v>70642916.580762446</v>
      </c>
      <c r="AA82" s="74">
        <f t="shared" si="88"/>
        <v>73180597.210415751</v>
      </c>
      <c r="AB82" s="74">
        <f t="shared" si="88"/>
        <v>72916375.291647941</v>
      </c>
      <c r="AC82" s="74">
        <f t="shared" si="88"/>
        <v>72442084.172810465</v>
      </c>
      <c r="AD82" s="74">
        <f t="shared" si="88"/>
        <v>86819671.798017532</v>
      </c>
      <c r="AE82" s="74">
        <f t="shared" si="88"/>
        <v>84066706.036929265</v>
      </c>
      <c r="AF82" s="74">
        <f t="shared" si="88"/>
        <v>83403012.322708592</v>
      </c>
      <c r="AG82" s="74">
        <f t="shared" ref="AG82" si="89">AG80-AG81</f>
        <v>83157552.326100245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2:114" x14ac:dyDescent="0.2">
      <c r="B83" s="65" t="s">
        <v>93</v>
      </c>
      <c r="C83" s="65" t="s">
        <v>94</v>
      </c>
      <c r="D83" s="238">
        <f>'Framework Data'!D$57</f>
        <v>50950509069488.367</v>
      </c>
      <c r="E83" s="238">
        <f>'Framework Data'!E$57</f>
        <v>51647194959981.109</v>
      </c>
      <c r="F83" s="238">
        <f>'Framework Data'!F$57</f>
        <v>52470667633217.25</v>
      </c>
      <c r="G83" s="238">
        <f>'Framework Data'!G$57</f>
        <v>53337588714185.781</v>
      </c>
      <c r="H83" s="238">
        <f>'Framework Data'!H$57</f>
        <v>54833948860734.422</v>
      </c>
      <c r="I83" s="238">
        <f>'Framework Data'!I$57</f>
        <v>56562297159824.047</v>
      </c>
      <c r="J83" s="238">
        <f>'Framework Data'!J$57</f>
        <v>58705719130559.383</v>
      </c>
      <c r="K83" s="238">
        <f>'Framework Data'!K$57</f>
        <v>60986320577218.547</v>
      </c>
      <c r="L83" s="238">
        <f>'Framework Data'!L$57</f>
        <v>62501121248218.641</v>
      </c>
      <c r="M83" s="238">
        <f>'Framework Data'!M$57</f>
        <v>64690042408440.953</v>
      </c>
      <c r="N83" s="238">
        <f>'Framework Data'!N$57</f>
        <v>67746249355230.945</v>
      </c>
      <c r="O83" s="238">
        <f>'Framework Data'!O$57</f>
        <v>69316442935601.664</v>
      </c>
      <c r="P83" s="238">
        <f>'Framework Data'!P$57</f>
        <v>71196116657664.938</v>
      </c>
      <c r="Q83" s="238">
        <f>'Framework Data'!Q$57</f>
        <v>73854265756934.125</v>
      </c>
      <c r="R83" s="238">
        <f>'Framework Data'!R$57</f>
        <v>77602966693876.203</v>
      </c>
      <c r="S83" s="238">
        <f>'Framework Data'!S$57</f>
        <v>81143163086806.188</v>
      </c>
      <c r="T83" s="238">
        <f>'Framework Data'!T$57</f>
        <v>85317812651766.359</v>
      </c>
      <c r="U83" s="238">
        <f>'Framework Data'!U$57</f>
        <v>89736479352572.125</v>
      </c>
      <c r="V83" s="238">
        <f>'Framework Data'!V$57</f>
        <v>92137080273009.359</v>
      </c>
      <c r="W83" s="238">
        <f>'Framework Data'!W$57</f>
        <v>91525864324734.672</v>
      </c>
      <c r="X83" s="238">
        <f>'Framework Data'!X$57</f>
        <v>96148429697269.094</v>
      </c>
      <c r="Y83" s="238">
        <f>'Framework Data'!Y$57</f>
        <v>99863601661332.016</v>
      </c>
      <c r="Z83" s="238">
        <f>'Framework Data'!Z$57</f>
        <v>103026668031011.92</v>
      </c>
      <c r="AA83" s="238">
        <f>'Framework Data'!AA$57</f>
        <v>106423356016032.61</v>
      </c>
      <c r="AB83" s="238">
        <f>'Framework Data'!AB$57</f>
        <v>110099865752272.81</v>
      </c>
      <c r="AC83" s="238">
        <f>'Framework Data'!AC$57</f>
        <v>113829052972541.62</v>
      </c>
      <c r="AD83" s="238">
        <f>'Framework Data'!AD$57</f>
        <v>117527206583639.56</v>
      </c>
      <c r="AE83" s="238">
        <f>'Framework Data'!AE$57</f>
        <v>121974483812883.59</v>
      </c>
      <c r="AF83" s="238">
        <f>'Framework Data'!AF$57</f>
        <v>126314862833648.59</v>
      </c>
      <c r="AG83" s="238">
        <f>'Framework Data'!AG$57</f>
        <v>129796846031689.72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2:114" x14ac:dyDescent="0.2">
      <c r="B84" s="65" t="s">
        <v>95</v>
      </c>
      <c r="C84" s="65" t="s">
        <v>96</v>
      </c>
      <c r="D84" s="239">
        <f>'Framework Data'!D$60</f>
        <v>2.9783223077951389E-2</v>
      </c>
      <c r="E84" s="239">
        <f>'Framework Data'!E$60</f>
        <v>1.5084612338499283E-2</v>
      </c>
      <c r="F84" s="239">
        <f>'Framework Data'!F$60</f>
        <v>1.7769386216602782E-2</v>
      </c>
      <c r="G84" s="239">
        <f>'Framework Data'!G$60</f>
        <v>1.4923624828886374E-2</v>
      </c>
      <c r="H84" s="239">
        <f>'Framework Data'!H$60</f>
        <v>2.9467757558579138E-2</v>
      </c>
      <c r="I84" s="239">
        <f>'Framework Data'!I$60</f>
        <v>3.0206666325427279E-2</v>
      </c>
      <c r="J84" s="239">
        <f>'Framework Data'!J$60</f>
        <v>3.430991950901259E-2</v>
      </c>
      <c r="K84" s="239">
        <f>'Framework Data'!K$60</f>
        <v>3.7078027769383223E-2</v>
      </c>
      <c r="L84" s="239">
        <f>'Framework Data'!L$60</f>
        <v>2.5600548765354746E-2</v>
      </c>
      <c r="M84" s="239">
        <f>'Framework Data'!M$60</f>
        <v>3.245240311908091E-2</v>
      </c>
      <c r="N84" s="239">
        <f>'Framework Data'!N$60</f>
        <v>4.4254030559922199E-2</v>
      </c>
      <c r="O84" s="239">
        <f>'Framework Data'!O$60</f>
        <v>1.9530011103147588E-2</v>
      </c>
      <c r="P84" s="239">
        <f>'Framework Data'!P$60</f>
        <v>2.1687816746712229E-2</v>
      </c>
      <c r="Q84" s="239">
        <f>'Framework Data'!Q$60</f>
        <v>2.9502309241424173E-2</v>
      </c>
      <c r="R84" s="239">
        <f>'Framework Data'!R$60</f>
        <v>4.407677887295549E-2</v>
      </c>
      <c r="S84" s="239">
        <f>'Framework Data'!S$60</f>
        <v>3.899393075224182E-2</v>
      </c>
      <c r="T84" s="239">
        <f>'Framework Data'!T$60</f>
        <v>4.367086832887395E-2</v>
      </c>
      <c r="U84" s="239">
        <f>'Framework Data'!U$60</f>
        <v>4.3192451722335365E-2</v>
      </c>
      <c r="V84" s="239">
        <f>'Framework Data'!V$60</f>
        <v>1.8588910842709937E-2</v>
      </c>
      <c r="W84" s="239">
        <f>'Framework Data'!W$60</f>
        <v>-1.6664258267650212E-2</v>
      </c>
      <c r="X84" s="239">
        <f>'Framework Data'!X$60</f>
        <v>4.3103796996963692E-2</v>
      </c>
      <c r="Y84" s="239">
        <f>'Framework Data'!Y$60</f>
        <v>3.1267998172018995E-2</v>
      </c>
      <c r="Z84" s="239">
        <f>'Framework Data'!Z$60</f>
        <v>2.519738704496376E-2</v>
      </c>
      <c r="AA84" s="239">
        <f>'Framework Data'!AA$60</f>
        <v>2.6715070444901984E-2</v>
      </c>
      <c r="AB84" s="239">
        <f>'Framework Data'!AB$60</f>
        <v>2.8742216301226052E-2</v>
      </c>
      <c r="AC84" s="239">
        <f>'Framework Data'!AC$60</f>
        <v>2.9190340656972749E-2</v>
      </c>
      <c r="AD84" s="239">
        <f>'Framework Data'!AD$60</f>
        <v>2.6055721933096406E-2</v>
      </c>
      <c r="AE84" s="239">
        <f>'Framework Data'!AE$60</f>
        <v>3.2813286918142379E-2</v>
      </c>
      <c r="AF84" s="239">
        <f>'Framework Data'!AF$60</f>
        <v>3.0340607444099988E-2</v>
      </c>
      <c r="AG84" s="239">
        <f>'Framework Data'!AG$60</f>
        <v>2.3355581404925944E-2</v>
      </c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</row>
    <row r="85" spans="2:114" x14ac:dyDescent="0.2">
      <c r="B85" s="65" t="s">
        <v>97</v>
      </c>
      <c r="C85" s="65" t="s">
        <v>96</v>
      </c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239">
        <f>'Framework Data'!AG$61</f>
        <v>3.2000000000000001E-2</v>
      </c>
      <c r="AH85" s="239">
        <f>'Framework Data'!AH$61</f>
        <v>3.2000000000000001E-2</v>
      </c>
      <c r="AI85" s="239">
        <f>'Framework Data'!AI$61</f>
        <v>3.2000000000000001E-2</v>
      </c>
      <c r="AJ85" s="239">
        <f>'Framework Data'!AJ$61</f>
        <v>3.2000000000000001E-2</v>
      </c>
      <c r="AK85" s="239">
        <f>'Framework Data'!AK$61</f>
        <v>3.2000000000000001E-2</v>
      </c>
      <c r="AL85" s="239">
        <f>'Framework Data'!AL$61</f>
        <v>3.2000000000000001E-2</v>
      </c>
      <c r="AM85" s="239">
        <f>'Framework Data'!AM$61</f>
        <v>3.2000000000000001E-2</v>
      </c>
      <c r="AN85" s="239">
        <f>'Framework Data'!AN$61</f>
        <v>3.2000000000000001E-2</v>
      </c>
      <c r="AO85" s="239">
        <f>'Framework Data'!AO$61</f>
        <v>3.2000000000000001E-2</v>
      </c>
      <c r="AP85" s="239">
        <f>'Framework Data'!AP$61</f>
        <v>3.2000000000000001E-2</v>
      </c>
      <c r="AQ85" s="239">
        <f>'Framework Data'!AQ$61</f>
        <v>3.2000000000000001E-2</v>
      </c>
      <c r="AR85" s="239">
        <f>'Framework Data'!AR$61</f>
        <v>3.2000000000000001E-2</v>
      </c>
      <c r="AS85" s="239">
        <f>'Framework Data'!AS$61</f>
        <v>3.2000000000000001E-2</v>
      </c>
      <c r="AT85" s="239">
        <f>'Framework Data'!AT$61</f>
        <v>3.2000000000000001E-2</v>
      </c>
      <c r="AU85" s="239">
        <f>'Framework Data'!AU$61</f>
        <v>3.2000000000000001E-2</v>
      </c>
      <c r="AV85" s="239">
        <f>'Framework Data'!AV$61</f>
        <v>3.2000000000000001E-2</v>
      </c>
      <c r="AW85" s="239">
        <f>'Framework Data'!AW$61</f>
        <v>3.2000000000000001E-2</v>
      </c>
      <c r="AX85" s="239">
        <f>'Framework Data'!AX$61</f>
        <v>3.2000000000000001E-2</v>
      </c>
      <c r="AY85" s="239">
        <f>'Framework Data'!AY$61</f>
        <v>3.2000000000000001E-2</v>
      </c>
      <c r="AZ85" s="239">
        <f>'Framework Data'!AZ$61</f>
        <v>3.2000000000000001E-2</v>
      </c>
      <c r="BA85" s="239">
        <f>'Framework Data'!BA$61</f>
        <v>3.2000000000000001E-2</v>
      </c>
      <c r="BB85" s="239">
        <f>'Framework Data'!BB$61</f>
        <v>3.2000000000000001E-2</v>
      </c>
      <c r="BC85" s="239">
        <f>'Framework Data'!BC$61</f>
        <v>3.2000000000000001E-2</v>
      </c>
      <c r="BD85" s="239">
        <f>'Framework Data'!BD$61</f>
        <v>3.2000000000000001E-2</v>
      </c>
      <c r="BE85" s="239">
        <f>'Framework Data'!BE$61</f>
        <v>3.2000000000000001E-2</v>
      </c>
      <c r="BF85" s="239">
        <f>'Framework Data'!BF$61</f>
        <v>3.2000000000000001E-2</v>
      </c>
      <c r="BG85" s="239">
        <f>'Framework Data'!BG$61</f>
        <v>3.2000000000000001E-2</v>
      </c>
      <c r="BH85" s="239">
        <f>'Framework Data'!BH$61</f>
        <v>3.2000000000000001E-2</v>
      </c>
      <c r="BI85" s="239">
        <f>'Framework Data'!BI$61</f>
        <v>3.2000000000000001E-2</v>
      </c>
      <c r="BJ85" s="239">
        <f>'Framework Data'!BJ$61</f>
        <v>3.2000000000000001E-2</v>
      </c>
      <c r="BK85" s="239">
        <f>'Framework Data'!BK$61</f>
        <v>3.2000000000000001E-2</v>
      </c>
      <c r="BL85" s="239">
        <f>'Framework Data'!BL$61</f>
        <v>3.2000000000000001E-2</v>
      </c>
      <c r="BM85" s="239">
        <f>'Framework Data'!BM$61</f>
        <v>3.2000000000000001E-2</v>
      </c>
      <c r="BN85" s="239">
        <f>'Framework Data'!BN$61</f>
        <v>3.2000000000000001E-2</v>
      </c>
      <c r="BO85" s="239">
        <f>'Framework Data'!BO$61</f>
        <v>3.2000000000000001E-2</v>
      </c>
      <c r="BP85" s="239">
        <f>'Framework Data'!BP$61</f>
        <v>3.2000000000000001E-2</v>
      </c>
      <c r="BQ85" s="239">
        <f>'Framework Data'!BQ$61</f>
        <v>3.2000000000000001E-2</v>
      </c>
      <c r="BR85" s="239">
        <f>'Framework Data'!BR$61</f>
        <v>3.2000000000000001E-2</v>
      </c>
      <c r="BS85" s="239">
        <f>'Framework Data'!BS$61</f>
        <v>3.2000000000000001E-2</v>
      </c>
      <c r="BT85" s="239">
        <f>'Framework Data'!BT$61</f>
        <v>3.2000000000000001E-2</v>
      </c>
      <c r="BU85" s="239">
        <f>'Framework Data'!BU$61</f>
        <v>3.2000000000000001E-2</v>
      </c>
      <c r="BV85" s="239">
        <f>'Framework Data'!BV$61</f>
        <v>3.2000000000000001E-2</v>
      </c>
      <c r="BW85" s="239">
        <f>'Framework Data'!BW$61</f>
        <v>3.2000000000000001E-2</v>
      </c>
      <c r="BX85" s="239">
        <f>'Framework Data'!BX$61</f>
        <v>3.2000000000000001E-2</v>
      </c>
      <c r="BY85" s="239">
        <f>'Framework Data'!BY$61</f>
        <v>3.2000000000000001E-2</v>
      </c>
      <c r="BZ85" s="239">
        <f>'Framework Data'!BZ$61</f>
        <v>3.2000000000000001E-2</v>
      </c>
      <c r="CA85" s="239">
        <f>'Framework Data'!CA$61</f>
        <v>3.2000000000000001E-2</v>
      </c>
      <c r="CB85" s="239">
        <f>'Framework Data'!CB$61</f>
        <v>3.2000000000000001E-2</v>
      </c>
      <c r="CC85" s="239">
        <f>'Framework Data'!CC$61</f>
        <v>3.2000000000000001E-2</v>
      </c>
      <c r="CD85" s="239">
        <f>'Framework Data'!CD$61</f>
        <v>3.2000000000000001E-2</v>
      </c>
      <c r="CE85" s="239">
        <f>'Framework Data'!CE$61</f>
        <v>3.2000000000000001E-2</v>
      </c>
      <c r="CF85" s="239">
        <f>'Framework Data'!CF$61</f>
        <v>3.2000000000000001E-2</v>
      </c>
      <c r="CG85" s="239">
        <f>'Framework Data'!CG$61</f>
        <v>3.2000000000000001E-2</v>
      </c>
      <c r="CH85" s="239">
        <f>'Framework Data'!CH$61</f>
        <v>3.2000000000000001E-2</v>
      </c>
      <c r="CI85" s="239">
        <f>'Framework Data'!CI$61</f>
        <v>3.2000000000000001E-2</v>
      </c>
      <c r="CJ85" s="239">
        <f>'Framework Data'!CJ$61</f>
        <v>3.2000000000000001E-2</v>
      </c>
      <c r="CK85" s="239">
        <f>'Framework Data'!CK$61</f>
        <v>3.2000000000000001E-2</v>
      </c>
      <c r="CL85" s="239">
        <f>'Framework Data'!CL$61</f>
        <v>3.2000000000000001E-2</v>
      </c>
      <c r="CM85" s="239">
        <f>'Framework Data'!CM$61</f>
        <v>3.2000000000000001E-2</v>
      </c>
      <c r="CN85" s="239">
        <f>'Framework Data'!CN$61</f>
        <v>3.2000000000000001E-2</v>
      </c>
      <c r="CO85" s="239">
        <f>'Framework Data'!CO$61</f>
        <v>3.2000000000000001E-2</v>
      </c>
      <c r="CP85" s="239">
        <f>'Framework Data'!CP$61</f>
        <v>3.2000000000000001E-2</v>
      </c>
      <c r="CQ85" s="239">
        <f>'Framework Data'!CQ$61</f>
        <v>3.2000000000000001E-2</v>
      </c>
      <c r="CR85" s="239">
        <f>'Framework Data'!CR$61</f>
        <v>3.2000000000000001E-2</v>
      </c>
      <c r="CS85" s="239">
        <f>'Framework Data'!CS$61</f>
        <v>3.2000000000000001E-2</v>
      </c>
      <c r="CT85" s="239">
        <f>'Framework Data'!CT$61</f>
        <v>3.2000000000000001E-2</v>
      </c>
      <c r="CU85" s="239">
        <f>'Framework Data'!CU$61</f>
        <v>3.2000000000000001E-2</v>
      </c>
      <c r="CV85" s="239">
        <f>'Framework Data'!CV$61</f>
        <v>3.2000000000000001E-2</v>
      </c>
      <c r="CW85" s="239">
        <f>'Framework Data'!CW$61</f>
        <v>3.2000000000000001E-2</v>
      </c>
      <c r="CX85" s="239">
        <f>'Framework Data'!CX$61</f>
        <v>3.2000000000000001E-2</v>
      </c>
      <c r="CY85" s="239">
        <f>'Framework Data'!CY$61</f>
        <v>3.2000000000000001E-2</v>
      </c>
      <c r="CZ85" s="239">
        <f>'Framework Data'!CZ$61</f>
        <v>3.2000000000000001E-2</v>
      </c>
      <c r="DA85" s="239">
        <f>'Framework Data'!DA$61</f>
        <v>3.2000000000000001E-2</v>
      </c>
      <c r="DB85" s="239">
        <f>'Framework Data'!DB$61</f>
        <v>3.2000000000000001E-2</v>
      </c>
      <c r="DC85" s="239">
        <f>'Framework Data'!DC$61</f>
        <v>3.2000000000000001E-2</v>
      </c>
      <c r="DD85" s="239">
        <f>'Framework Data'!DD$61</f>
        <v>3.2000000000000001E-2</v>
      </c>
      <c r="DE85" s="239">
        <f>'Framework Data'!DE$61</f>
        <v>3.2000000000000001E-2</v>
      </c>
      <c r="DF85" s="239">
        <f>'Framework Data'!DF$61</f>
        <v>3.2000000000000001E-2</v>
      </c>
      <c r="DG85" s="239">
        <f>'Framework Data'!DG$61</f>
        <v>3.2000000000000001E-2</v>
      </c>
      <c r="DH85" s="239">
        <f>'Framework Data'!DH$61</f>
        <v>3.2000000000000001E-2</v>
      </c>
      <c r="DI85" s="239">
        <f>'Framework Data'!DI$61</f>
        <v>3.2000000000000001E-2</v>
      </c>
      <c r="DJ85" s="239">
        <f>'Framework Data'!DJ$61</f>
        <v>3.2000000000000001E-2</v>
      </c>
    </row>
    <row r="86" spans="2:114" x14ac:dyDescent="0.2">
      <c r="B86" s="65" t="s">
        <v>98</v>
      </c>
      <c r="C86" s="65" t="s">
        <v>96</v>
      </c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239">
        <f>'Framework Data'!AG$62</f>
        <v>3.2000000000000001E-2</v>
      </c>
      <c r="AH86" s="239">
        <f>'Framework Data'!AH$62</f>
        <v>3.2000000000000001E-2</v>
      </c>
      <c r="AI86" s="239">
        <f>'Framework Data'!AI$62</f>
        <v>3.2000000000000001E-2</v>
      </c>
      <c r="AJ86" s="239">
        <f>'Framework Data'!AJ$62</f>
        <v>3.2000000000000001E-2</v>
      </c>
      <c r="AK86" s="239">
        <f>'Framework Data'!AK$62</f>
        <v>3.2000000000000001E-2</v>
      </c>
      <c r="AL86" s="239">
        <f>'Framework Data'!AL$62</f>
        <v>3.2000000000000001E-2</v>
      </c>
      <c r="AM86" s="239">
        <f>'Framework Data'!AM$62</f>
        <v>3.2000000000000001E-2</v>
      </c>
      <c r="AN86" s="239">
        <f>'Framework Data'!AN$62</f>
        <v>3.2000000000000001E-2</v>
      </c>
      <c r="AO86" s="239">
        <f>'Framework Data'!AO$62</f>
        <v>3.2000000000000001E-2</v>
      </c>
      <c r="AP86" s="239">
        <f>'Framework Data'!AP$62</f>
        <v>3.2000000000000001E-2</v>
      </c>
      <c r="AQ86" s="239">
        <f>'Framework Data'!AQ$62</f>
        <v>3.2000000000000001E-2</v>
      </c>
      <c r="AR86" s="239">
        <f>'Framework Data'!AR$62</f>
        <v>3.2000000000000001E-2</v>
      </c>
      <c r="AS86" s="239">
        <f>'Framework Data'!AS$62</f>
        <v>3.2000000000000001E-2</v>
      </c>
      <c r="AT86" s="239">
        <f>'Framework Data'!AT$62</f>
        <v>3.2000000000000001E-2</v>
      </c>
      <c r="AU86" s="239">
        <f>'Framework Data'!AU$62</f>
        <v>3.2000000000000001E-2</v>
      </c>
      <c r="AV86" s="239">
        <f>'Framework Data'!AV$62</f>
        <v>3.2000000000000001E-2</v>
      </c>
      <c r="AW86" s="239">
        <f>'Framework Data'!AW$62</f>
        <v>3.2000000000000001E-2</v>
      </c>
      <c r="AX86" s="239">
        <f>'Framework Data'!AX$62</f>
        <v>3.2000000000000001E-2</v>
      </c>
      <c r="AY86" s="239">
        <f>'Framework Data'!AY$62</f>
        <v>3.2000000000000001E-2</v>
      </c>
      <c r="AZ86" s="239">
        <f>'Framework Data'!AZ$62</f>
        <v>3.2000000000000001E-2</v>
      </c>
      <c r="BA86" s="239">
        <f>'Framework Data'!BA$62</f>
        <v>3.2000000000000001E-2</v>
      </c>
      <c r="BB86" s="239">
        <f>'Framework Data'!BB$62</f>
        <v>3.2000000000000001E-2</v>
      </c>
      <c r="BC86" s="239">
        <f>'Framework Data'!BC$62</f>
        <v>3.2000000000000001E-2</v>
      </c>
      <c r="BD86" s="239">
        <f>'Framework Data'!BD$62</f>
        <v>3.2000000000000001E-2</v>
      </c>
      <c r="BE86" s="239">
        <f>'Framework Data'!BE$62</f>
        <v>3.2000000000000001E-2</v>
      </c>
      <c r="BF86" s="239">
        <f>'Framework Data'!BF$62</f>
        <v>3.2000000000000001E-2</v>
      </c>
      <c r="BG86" s="239">
        <f>'Framework Data'!BG$62</f>
        <v>3.2000000000000001E-2</v>
      </c>
      <c r="BH86" s="239">
        <f>'Framework Data'!BH$62</f>
        <v>3.2000000000000001E-2</v>
      </c>
      <c r="BI86" s="239">
        <f>'Framework Data'!BI$62</f>
        <v>3.2000000000000001E-2</v>
      </c>
      <c r="BJ86" s="239">
        <f>'Framework Data'!BJ$62</f>
        <v>3.2000000000000001E-2</v>
      </c>
      <c r="BK86" s="239">
        <f>'Framework Data'!BK$62</f>
        <v>3.2000000000000001E-2</v>
      </c>
      <c r="BL86" s="239">
        <f>'Framework Data'!BL$62</f>
        <v>3.2000000000000001E-2</v>
      </c>
      <c r="BM86" s="239">
        <f>'Framework Data'!BM$62</f>
        <v>3.2000000000000001E-2</v>
      </c>
      <c r="BN86" s="239">
        <f>'Framework Data'!BN$62</f>
        <v>3.2000000000000001E-2</v>
      </c>
      <c r="BO86" s="239">
        <f>'Framework Data'!BO$62</f>
        <v>3.2000000000000001E-2</v>
      </c>
      <c r="BP86" s="239">
        <f>'Framework Data'!BP$62</f>
        <v>3.2000000000000001E-2</v>
      </c>
      <c r="BQ86" s="239">
        <f>'Framework Data'!BQ$62</f>
        <v>3.2000000000000001E-2</v>
      </c>
      <c r="BR86" s="239">
        <f>'Framework Data'!BR$62</f>
        <v>3.2000000000000001E-2</v>
      </c>
      <c r="BS86" s="239">
        <f>'Framework Data'!BS$62</f>
        <v>3.2000000000000001E-2</v>
      </c>
      <c r="BT86" s="239">
        <f>'Framework Data'!BT$62</f>
        <v>3.2000000000000001E-2</v>
      </c>
      <c r="BU86" s="239">
        <f>'Framework Data'!BU$62</f>
        <v>3.2000000000000001E-2</v>
      </c>
      <c r="BV86" s="239">
        <f>'Framework Data'!BV$62</f>
        <v>3.2000000000000001E-2</v>
      </c>
      <c r="BW86" s="239">
        <f>'Framework Data'!BW$62</f>
        <v>3.2000000000000001E-2</v>
      </c>
      <c r="BX86" s="239">
        <f>'Framework Data'!BX$62</f>
        <v>3.2000000000000001E-2</v>
      </c>
      <c r="BY86" s="239">
        <f>'Framework Data'!BY$62</f>
        <v>3.2000000000000001E-2</v>
      </c>
      <c r="BZ86" s="239">
        <f>'Framework Data'!BZ$62</f>
        <v>3.2000000000000001E-2</v>
      </c>
      <c r="CA86" s="239">
        <f>'Framework Data'!CA$62</f>
        <v>3.2000000000000001E-2</v>
      </c>
      <c r="CB86" s="239">
        <f>'Framework Data'!CB$62</f>
        <v>3.2000000000000001E-2</v>
      </c>
      <c r="CC86" s="239">
        <f>'Framework Data'!CC$62</f>
        <v>3.2000000000000001E-2</v>
      </c>
      <c r="CD86" s="239">
        <f>'Framework Data'!CD$62</f>
        <v>3.2000000000000001E-2</v>
      </c>
      <c r="CE86" s="239">
        <f>'Framework Data'!CE$62</f>
        <v>3.2000000000000001E-2</v>
      </c>
      <c r="CF86" s="239">
        <f>'Framework Data'!CF$62</f>
        <v>3.2000000000000001E-2</v>
      </c>
      <c r="CG86" s="239">
        <f>'Framework Data'!CG$62</f>
        <v>3.2000000000000001E-2</v>
      </c>
      <c r="CH86" s="239">
        <f>'Framework Data'!CH$62</f>
        <v>3.2000000000000001E-2</v>
      </c>
      <c r="CI86" s="239">
        <f>'Framework Data'!CI$62</f>
        <v>3.2000000000000001E-2</v>
      </c>
      <c r="CJ86" s="239">
        <f>'Framework Data'!CJ$62</f>
        <v>3.2000000000000001E-2</v>
      </c>
      <c r="CK86" s="239">
        <f>'Framework Data'!CK$62</f>
        <v>3.2000000000000001E-2</v>
      </c>
      <c r="CL86" s="239">
        <f>'Framework Data'!CL$62</f>
        <v>3.2000000000000001E-2</v>
      </c>
      <c r="CM86" s="239">
        <f>'Framework Data'!CM$62</f>
        <v>3.2000000000000001E-2</v>
      </c>
      <c r="CN86" s="239">
        <f>'Framework Data'!CN$62</f>
        <v>3.2000000000000001E-2</v>
      </c>
      <c r="CO86" s="239">
        <f>'Framework Data'!CO$62</f>
        <v>3.2000000000000001E-2</v>
      </c>
      <c r="CP86" s="239">
        <f>'Framework Data'!CP$62</f>
        <v>3.2000000000000001E-2</v>
      </c>
      <c r="CQ86" s="239">
        <f>'Framework Data'!CQ$62</f>
        <v>3.2000000000000001E-2</v>
      </c>
      <c r="CR86" s="239">
        <f>'Framework Data'!CR$62</f>
        <v>3.2000000000000001E-2</v>
      </c>
      <c r="CS86" s="239">
        <f>'Framework Data'!CS$62</f>
        <v>3.2000000000000001E-2</v>
      </c>
      <c r="CT86" s="239">
        <f>'Framework Data'!CT$62</f>
        <v>3.2000000000000001E-2</v>
      </c>
      <c r="CU86" s="239">
        <f>'Framework Data'!CU$62</f>
        <v>3.2000000000000001E-2</v>
      </c>
      <c r="CV86" s="239">
        <f>'Framework Data'!CV$62</f>
        <v>3.2000000000000001E-2</v>
      </c>
      <c r="CW86" s="239">
        <f>'Framework Data'!CW$62</f>
        <v>3.2000000000000001E-2</v>
      </c>
      <c r="CX86" s="239">
        <f>'Framework Data'!CX$62</f>
        <v>3.2000000000000001E-2</v>
      </c>
      <c r="CY86" s="239">
        <f>'Framework Data'!CY$62</f>
        <v>3.2000000000000001E-2</v>
      </c>
      <c r="CZ86" s="239">
        <f>'Framework Data'!CZ$62</f>
        <v>3.2000000000000001E-2</v>
      </c>
      <c r="DA86" s="239">
        <f>'Framework Data'!DA$62</f>
        <v>3.2000000000000001E-2</v>
      </c>
      <c r="DB86" s="239">
        <f>'Framework Data'!DB$62</f>
        <v>3.2000000000000001E-2</v>
      </c>
      <c r="DC86" s="239">
        <f>'Framework Data'!DC$62</f>
        <v>3.2000000000000001E-2</v>
      </c>
      <c r="DD86" s="239">
        <f>'Framework Data'!DD$62</f>
        <v>3.2000000000000001E-2</v>
      </c>
      <c r="DE86" s="239">
        <f>'Framework Data'!DE$62</f>
        <v>3.2000000000000001E-2</v>
      </c>
      <c r="DF86" s="239">
        <f>'Framework Data'!DF$62</f>
        <v>3.2000000000000001E-2</v>
      </c>
      <c r="DG86" s="239">
        <f>'Framework Data'!DG$62</f>
        <v>3.2000000000000001E-2</v>
      </c>
      <c r="DH86" s="239">
        <f>'Framework Data'!DH$62</f>
        <v>3.2000000000000001E-2</v>
      </c>
      <c r="DI86" s="239">
        <f>'Framework Data'!DI$62</f>
        <v>3.2000000000000001E-2</v>
      </c>
      <c r="DJ86" s="239">
        <f>'Framework Data'!DJ$62</f>
        <v>3.2000000000000001E-2</v>
      </c>
    </row>
    <row r="87" spans="2:114" x14ac:dyDescent="0.2"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</row>
    <row r="88" spans="2:114" x14ac:dyDescent="0.2">
      <c r="B88" s="64" t="s">
        <v>99</v>
      </c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</row>
    <row r="89" spans="2:114" x14ac:dyDescent="0.2">
      <c r="B89" s="236" t="str">
        <f>B3</f>
        <v>Chemical Applications</v>
      </c>
      <c r="C89" s="65" t="s">
        <v>96</v>
      </c>
      <c r="D89" s="70">
        <f t="shared" ref="D89:AA91" si="90">E89</f>
        <v>0.92</v>
      </c>
      <c r="E89" s="70">
        <f t="shared" si="90"/>
        <v>0.92</v>
      </c>
      <c r="F89" s="70">
        <f t="shared" si="90"/>
        <v>0.92</v>
      </c>
      <c r="G89" s="70">
        <f t="shared" si="90"/>
        <v>0.92</v>
      </c>
      <c r="H89" s="70">
        <f t="shared" si="90"/>
        <v>0.92</v>
      </c>
      <c r="I89" s="70">
        <f t="shared" si="90"/>
        <v>0.92</v>
      </c>
      <c r="J89" s="70">
        <f t="shared" si="90"/>
        <v>0.92</v>
      </c>
      <c r="K89" s="70">
        <f t="shared" si="90"/>
        <v>0.92</v>
      </c>
      <c r="L89" s="70">
        <f t="shared" si="90"/>
        <v>0.92</v>
      </c>
      <c r="M89" s="70">
        <f t="shared" si="90"/>
        <v>0.92</v>
      </c>
      <c r="N89" s="70">
        <f t="shared" si="90"/>
        <v>0.92</v>
      </c>
      <c r="O89" s="70">
        <f t="shared" si="90"/>
        <v>0.92</v>
      </c>
      <c r="P89" s="70">
        <f t="shared" si="90"/>
        <v>0.92</v>
      </c>
      <c r="Q89" s="70">
        <f t="shared" si="90"/>
        <v>0.92</v>
      </c>
      <c r="R89" s="70">
        <f t="shared" si="90"/>
        <v>0.92</v>
      </c>
      <c r="S89" s="70">
        <f t="shared" si="90"/>
        <v>0.92</v>
      </c>
      <c r="T89" s="70">
        <f t="shared" si="90"/>
        <v>0.92</v>
      </c>
      <c r="U89" s="70">
        <f t="shared" si="90"/>
        <v>0.92</v>
      </c>
      <c r="V89" s="70">
        <f t="shared" si="90"/>
        <v>0.92</v>
      </c>
      <c r="W89" s="70">
        <f t="shared" si="90"/>
        <v>0.92</v>
      </c>
      <c r="X89" s="70">
        <f t="shared" si="90"/>
        <v>0.92</v>
      </c>
      <c r="Y89" s="70">
        <f t="shared" si="90"/>
        <v>0.92</v>
      </c>
      <c r="Z89" s="70">
        <f t="shared" si="90"/>
        <v>0.92</v>
      </c>
      <c r="AA89" s="70">
        <f t="shared" si="90"/>
        <v>0.92</v>
      </c>
      <c r="AB89" s="70">
        <f>AC89</f>
        <v>0.92</v>
      </c>
      <c r="AC89" s="240">
        <f>'Data Non-Energy-Sector'!E117</f>
        <v>0.92</v>
      </c>
      <c r="AD89" s="70">
        <f>AC89</f>
        <v>0.92</v>
      </c>
      <c r="AE89" s="70">
        <f t="shared" ref="AE89:AG91" si="91">AD89</f>
        <v>0.92</v>
      </c>
      <c r="AF89" s="70">
        <f t="shared" si="91"/>
        <v>0.92</v>
      </c>
      <c r="AG89" s="70">
        <f t="shared" si="91"/>
        <v>0.92</v>
      </c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</row>
    <row r="90" spans="2:114" x14ac:dyDescent="0.2">
      <c r="B90" s="236" t="str">
        <f>B4</f>
        <v>Pharmacy</v>
      </c>
      <c r="C90" s="65" t="s">
        <v>96</v>
      </c>
      <c r="D90" s="70">
        <f t="shared" si="90"/>
        <v>0.03</v>
      </c>
      <c r="E90" s="70">
        <f t="shared" si="90"/>
        <v>0.03</v>
      </c>
      <c r="F90" s="70">
        <f t="shared" si="90"/>
        <v>0.03</v>
      </c>
      <c r="G90" s="70">
        <f t="shared" si="90"/>
        <v>0.03</v>
      </c>
      <c r="H90" s="70">
        <f t="shared" si="90"/>
        <v>0.03</v>
      </c>
      <c r="I90" s="70">
        <f t="shared" si="90"/>
        <v>0.03</v>
      </c>
      <c r="J90" s="70">
        <f t="shared" si="90"/>
        <v>0.03</v>
      </c>
      <c r="K90" s="70">
        <f t="shared" si="90"/>
        <v>0.03</v>
      </c>
      <c r="L90" s="70">
        <f t="shared" si="90"/>
        <v>0.03</v>
      </c>
      <c r="M90" s="70">
        <f t="shared" si="90"/>
        <v>0.03</v>
      </c>
      <c r="N90" s="70">
        <f t="shared" si="90"/>
        <v>0.03</v>
      </c>
      <c r="O90" s="70">
        <f t="shared" si="90"/>
        <v>0.03</v>
      </c>
      <c r="P90" s="70">
        <f t="shared" si="90"/>
        <v>0.03</v>
      </c>
      <c r="Q90" s="70">
        <f t="shared" si="90"/>
        <v>0.03</v>
      </c>
      <c r="R90" s="70">
        <f t="shared" si="90"/>
        <v>0.03</v>
      </c>
      <c r="S90" s="70">
        <f t="shared" si="90"/>
        <v>0.03</v>
      </c>
      <c r="T90" s="70">
        <f t="shared" si="90"/>
        <v>0.03</v>
      </c>
      <c r="U90" s="70">
        <f t="shared" si="90"/>
        <v>0.03</v>
      </c>
      <c r="V90" s="70">
        <f t="shared" si="90"/>
        <v>0.03</v>
      </c>
      <c r="W90" s="70">
        <f t="shared" si="90"/>
        <v>0.03</v>
      </c>
      <c r="X90" s="70">
        <f t="shared" si="90"/>
        <v>0.03</v>
      </c>
      <c r="Y90" s="70">
        <f t="shared" si="90"/>
        <v>0.03</v>
      </c>
      <c r="Z90" s="70">
        <f t="shared" si="90"/>
        <v>0.03</v>
      </c>
      <c r="AA90" s="70">
        <f t="shared" si="90"/>
        <v>0.03</v>
      </c>
      <c r="AB90" s="70">
        <f t="shared" ref="AB90:AB91" si="92">AC90</f>
        <v>0.03</v>
      </c>
      <c r="AC90" s="240">
        <f>'Data Non-Energy-Sector'!E118</f>
        <v>0.03</v>
      </c>
      <c r="AD90" s="70">
        <f t="shared" ref="AD90:AD91" si="93">AC90</f>
        <v>0.03</v>
      </c>
      <c r="AE90" s="70">
        <f t="shared" si="91"/>
        <v>0.03</v>
      </c>
      <c r="AF90" s="70">
        <f t="shared" si="91"/>
        <v>0.03</v>
      </c>
      <c r="AG90" s="70">
        <f t="shared" si="91"/>
        <v>0.03</v>
      </c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  <c r="CJ90" s="73"/>
      <c r="CK90" s="73"/>
      <c r="CL90" s="73"/>
      <c r="CM90" s="73"/>
      <c r="CN90" s="73"/>
      <c r="CO90" s="73"/>
      <c r="CP90" s="73"/>
      <c r="CQ90" s="73"/>
      <c r="CR90" s="73"/>
      <c r="CS90" s="73"/>
      <c r="CT90" s="73"/>
      <c r="CU90" s="73"/>
      <c r="CV90" s="73"/>
      <c r="CW90" s="73"/>
      <c r="CX90" s="73"/>
      <c r="CY90" s="73"/>
      <c r="CZ90" s="73"/>
      <c r="DA90" s="73"/>
      <c r="DB90" s="73"/>
      <c r="DC90" s="73"/>
      <c r="DD90" s="73"/>
      <c r="DE90" s="73"/>
      <c r="DF90" s="73"/>
      <c r="DG90" s="73"/>
      <c r="DH90" s="73"/>
      <c r="DI90" s="73"/>
      <c r="DJ90" s="73"/>
    </row>
    <row r="91" spans="2:114" x14ac:dyDescent="0.2">
      <c r="B91" s="236" t="str">
        <f>B5</f>
        <v>Rubber Products</v>
      </c>
      <c r="C91" s="65" t="s">
        <v>96</v>
      </c>
      <c r="D91" s="70">
        <f t="shared" si="90"/>
        <v>0.05</v>
      </c>
      <c r="E91" s="70">
        <f t="shared" si="90"/>
        <v>0.05</v>
      </c>
      <c r="F91" s="70">
        <f t="shared" si="90"/>
        <v>0.05</v>
      </c>
      <c r="G91" s="70">
        <f t="shared" si="90"/>
        <v>0.05</v>
      </c>
      <c r="H91" s="70">
        <f t="shared" si="90"/>
        <v>0.05</v>
      </c>
      <c r="I91" s="70">
        <f t="shared" si="90"/>
        <v>0.05</v>
      </c>
      <c r="J91" s="70">
        <f t="shared" si="90"/>
        <v>0.05</v>
      </c>
      <c r="K91" s="70">
        <f t="shared" si="90"/>
        <v>0.05</v>
      </c>
      <c r="L91" s="70">
        <f t="shared" si="90"/>
        <v>0.05</v>
      </c>
      <c r="M91" s="70">
        <f t="shared" si="90"/>
        <v>0.05</v>
      </c>
      <c r="N91" s="70">
        <f t="shared" si="90"/>
        <v>0.05</v>
      </c>
      <c r="O91" s="70">
        <f t="shared" si="90"/>
        <v>0.05</v>
      </c>
      <c r="P91" s="70">
        <f t="shared" si="90"/>
        <v>0.05</v>
      </c>
      <c r="Q91" s="70">
        <f t="shared" si="90"/>
        <v>0.05</v>
      </c>
      <c r="R91" s="70">
        <f t="shared" si="90"/>
        <v>0.05</v>
      </c>
      <c r="S91" s="70">
        <f t="shared" si="90"/>
        <v>0.05</v>
      </c>
      <c r="T91" s="70">
        <f t="shared" si="90"/>
        <v>0.05</v>
      </c>
      <c r="U91" s="70">
        <f t="shared" si="90"/>
        <v>0.05</v>
      </c>
      <c r="V91" s="70">
        <f t="shared" si="90"/>
        <v>0.05</v>
      </c>
      <c r="W91" s="70">
        <f t="shared" si="90"/>
        <v>0.05</v>
      </c>
      <c r="X91" s="70">
        <f t="shared" si="90"/>
        <v>0.05</v>
      </c>
      <c r="Y91" s="70">
        <f t="shared" si="90"/>
        <v>0.05</v>
      </c>
      <c r="Z91" s="70">
        <f t="shared" si="90"/>
        <v>0.05</v>
      </c>
      <c r="AA91" s="70">
        <f t="shared" si="90"/>
        <v>0.05</v>
      </c>
      <c r="AB91" s="70">
        <f t="shared" si="92"/>
        <v>0.05</v>
      </c>
      <c r="AC91" s="240">
        <f>'Data Non-Energy-Sector'!E119</f>
        <v>0.05</v>
      </c>
      <c r="AD91" s="70">
        <f t="shared" si="93"/>
        <v>0.05</v>
      </c>
      <c r="AE91" s="70">
        <f t="shared" si="91"/>
        <v>0.05</v>
      </c>
      <c r="AF91" s="70">
        <f t="shared" si="91"/>
        <v>0.05</v>
      </c>
      <c r="AG91" s="70">
        <f t="shared" si="91"/>
        <v>0.05</v>
      </c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</row>
    <row r="92" spans="2:114" x14ac:dyDescent="0.2">
      <c r="B92" s="64" t="s">
        <v>99</v>
      </c>
      <c r="C92" s="65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</row>
    <row r="93" spans="2:114" x14ac:dyDescent="0.2">
      <c r="B93" s="64" t="s">
        <v>57</v>
      </c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</row>
    <row r="94" spans="2:114" x14ac:dyDescent="0.2">
      <c r="B94" s="236" t="str">
        <f>B89</f>
        <v>Chemical Applications</v>
      </c>
      <c r="C94" s="65" t="s">
        <v>2</v>
      </c>
      <c r="D94" s="74">
        <f t="shared" ref="D94:AF94" si="94">D$82*D89</f>
        <v>43453744.011602893</v>
      </c>
      <c r="E94" s="74">
        <f t="shared" si="94"/>
        <v>44747698.980800144</v>
      </c>
      <c r="F94" s="74">
        <f t="shared" si="94"/>
        <v>45422704.256801851</v>
      </c>
      <c r="G94" s="74">
        <f t="shared" si="94"/>
        <v>46229842.053434648</v>
      </c>
      <c r="H94" s="74">
        <f t="shared" si="94"/>
        <v>46919762.417727485</v>
      </c>
      <c r="I94" s="74">
        <f t="shared" si="94"/>
        <v>50055874.64217639</v>
      </c>
      <c r="J94" s="74">
        <f t="shared" si="94"/>
        <v>48401368.843430303</v>
      </c>
      <c r="K94" s="74">
        <f t="shared" si="94"/>
        <v>49609420.365413606</v>
      </c>
      <c r="L94" s="74">
        <f t="shared" si="94"/>
        <v>53604601.127404906</v>
      </c>
      <c r="M94" s="74">
        <f t="shared" si="94"/>
        <v>53062388.680353753</v>
      </c>
      <c r="N94" s="74">
        <f t="shared" si="94"/>
        <v>53262920.312464327</v>
      </c>
      <c r="O94" s="74">
        <f t="shared" si="94"/>
        <v>53464265.46032384</v>
      </c>
      <c r="P94" s="74">
        <f t="shared" si="94"/>
        <v>53946916.889272206</v>
      </c>
      <c r="Q94" s="74">
        <f t="shared" si="94"/>
        <v>57897691.841564961</v>
      </c>
      <c r="R94" s="74">
        <f t="shared" si="94"/>
        <v>60175035.039536618</v>
      </c>
      <c r="S94" s="74">
        <f t="shared" si="94"/>
        <v>62085414.406007119</v>
      </c>
      <c r="T94" s="74">
        <f t="shared" si="94"/>
        <v>61929930.073907316</v>
      </c>
      <c r="U94" s="74">
        <f t="shared" si="94"/>
        <v>64607534.640010625</v>
      </c>
      <c r="V94" s="74">
        <f t="shared" si="94"/>
        <v>65876398.096298873</v>
      </c>
      <c r="W94" s="74">
        <f t="shared" si="94"/>
        <v>64399786.174437106</v>
      </c>
      <c r="X94" s="74">
        <f t="shared" si="94"/>
        <v>64722746.501325376</v>
      </c>
      <c r="Y94" s="74">
        <f t="shared" si="94"/>
        <v>67142566.638507381</v>
      </c>
      <c r="Z94" s="74">
        <f t="shared" si="94"/>
        <v>64991483.254301451</v>
      </c>
      <c r="AA94" s="74">
        <f t="shared" si="94"/>
        <v>67326149.4335825</v>
      </c>
      <c r="AB94" s="74">
        <f t="shared" si="94"/>
        <v>67083065.268316105</v>
      </c>
      <c r="AC94" s="74">
        <f t="shared" si="94"/>
        <v>66646717.438985631</v>
      </c>
      <c r="AD94" s="74">
        <f t="shared" si="94"/>
        <v>79874098.054176137</v>
      </c>
      <c r="AE94" s="74">
        <f t="shared" si="94"/>
        <v>77341369.553974926</v>
      </c>
      <c r="AF94" s="74">
        <f t="shared" si="94"/>
        <v>76730771.336891904</v>
      </c>
      <c r="AG94" s="74">
        <f t="shared" ref="AG94" si="95">AG$82*AG89</f>
        <v>76504948.140012234</v>
      </c>
      <c r="AH94" s="74">
        <f t="shared" ref="AH94:AW94" si="96">AG94*(1+AH$85)</f>
        <v>78953106.480492622</v>
      </c>
      <c r="AI94" s="74">
        <f t="shared" si="96"/>
        <v>81479605.887868389</v>
      </c>
      <c r="AJ94" s="74">
        <f t="shared" si="96"/>
        <v>84086953.27628018</v>
      </c>
      <c r="AK94" s="74">
        <f t="shared" si="96"/>
        <v>86777735.78112115</v>
      </c>
      <c r="AL94" s="74">
        <f t="shared" si="96"/>
        <v>89554623.326117024</v>
      </c>
      <c r="AM94" s="74">
        <f t="shared" si="96"/>
        <v>92420371.272552773</v>
      </c>
      <c r="AN94" s="74">
        <f t="shared" si="96"/>
        <v>95377823.153274462</v>
      </c>
      <c r="AO94" s="74">
        <f t="shared" si="96"/>
        <v>98429913.494179249</v>
      </c>
      <c r="AP94" s="74">
        <f t="shared" si="96"/>
        <v>101579670.72599299</v>
      </c>
      <c r="AQ94" s="74">
        <f t="shared" si="96"/>
        <v>104830220.18922476</v>
      </c>
      <c r="AR94" s="74">
        <f t="shared" si="96"/>
        <v>108184787.23527996</v>
      </c>
      <c r="AS94" s="74">
        <f t="shared" si="96"/>
        <v>111646700.42680892</v>
      </c>
      <c r="AT94" s="74">
        <f t="shared" si="96"/>
        <v>115219394.84046681</v>
      </c>
      <c r="AU94" s="74">
        <f t="shared" si="96"/>
        <v>118906415.47536175</v>
      </c>
      <c r="AV94" s="74">
        <f t="shared" si="96"/>
        <v>122711420.77057333</v>
      </c>
      <c r="AW94" s="74">
        <f t="shared" si="96"/>
        <v>126638186.23523168</v>
      </c>
      <c r="AX94" s="74">
        <f t="shared" ref="AW94:BL96" si="97">AW94*(1+AX$85)</f>
        <v>130690608.1947591</v>
      </c>
      <c r="AY94" s="74">
        <f t="shared" si="97"/>
        <v>134872707.65699139</v>
      </c>
      <c r="AZ94" s="74">
        <f t="shared" si="97"/>
        <v>139188634.30201513</v>
      </c>
      <c r="BA94" s="74">
        <f t="shared" si="97"/>
        <v>143642670.59967962</v>
      </c>
      <c r="BB94" s="74">
        <f t="shared" si="97"/>
        <v>148239236.05886936</v>
      </c>
      <c r="BC94" s="74">
        <f t="shared" si="97"/>
        <v>152982891.61275318</v>
      </c>
      <c r="BD94" s="74">
        <f t="shared" si="97"/>
        <v>157878344.14436129</v>
      </c>
      <c r="BE94" s="74">
        <f t="shared" si="97"/>
        <v>162930451.15698084</v>
      </c>
      <c r="BF94" s="74">
        <f t="shared" si="97"/>
        <v>168144225.59400424</v>
      </c>
      <c r="BG94" s="74">
        <f t="shared" si="97"/>
        <v>173524840.81301239</v>
      </c>
      <c r="BH94" s="74">
        <f t="shared" si="97"/>
        <v>179077635.7190288</v>
      </c>
      <c r="BI94" s="74">
        <f t="shared" si="97"/>
        <v>184808120.06203774</v>
      </c>
      <c r="BJ94" s="74">
        <f t="shared" si="97"/>
        <v>190721979.90402296</v>
      </c>
      <c r="BK94" s="74">
        <f t="shared" si="97"/>
        <v>196825083.2609517</v>
      </c>
      <c r="BL94" s="74">
        <f t="shared" si="97"/>
        <v>203123485.92530215</v>
      </c>
      <c r="BM94" s="74">
        <f t="shared" ref="BM94:BM96" si="98">BL94*(1+BM$85)</f>
        <v>209623437.47491181</v>
      </c>
      <c r="BN94" s="74">
        <f t="shared" ref="BN94:BN96" si="99">BM94*(1+BN$85)</f>
        <v>216331387.47410899</v>
      </c>
      <c r="BO94" s="74">
        <f t="shared" ref="BO94:BO96" si="100">BN94*(1+BO$85)</f>
        <v>223253991.8732805</v>
      </c>
      <c r="BP94" s="74">
        <f t="shared" ref="BP94:BP96" si="101">BO94*(1+BP$85)</f>
        <v>230398119.61322549</v>
      </c>
      <c r="BQ94" s="74">
        <f t="shared" ref="BQ94:BQ96" si="102">BP94*(1+BQ$85)</f>
        <v>237770859.44084871</v>
      </c>
      <c r="BR94" s="74">
        <f t="shared" ref="BR94:BR96" si="103">BQ94*(1+BR$85)</f>
        <v>245379526.94295588</v>
      </c>
      <c r="BS94" s="74">
        <f t="shared" ref="BS94:BS96" si="104">BR94*(1+BS$85)</f>
        <v>253231671.80513048</v>
      </c>
      <c r="BT94" s="74">
        <f t="shared" ref="BT94:BT96" si="105">BS94*(1+BT$85)</f>
        <v>261335085.30289465</v>
      </c>
      <c r="BU94" s="74">
        <f t="shared" ref="BU94:BU96" si="106">BT94*(1+BU$85)</f>
        <v>269697808.03258729</v>
      </c>
      <c r="BV94" s="74">
        <f t="shared" ref="BV94:BV96" si="107">BU94*(1+BV$85)</f>
        <v>278328137.88963008</v>
      </c>
      <c r="BW94" s="74">
        <f t="shared" ref="BW94:BW96" si="108">BV94*(1+BW$85)</f>
        <v>287234638.30209827</v>
      </c>
      <c r="BX94" s="74">
        <f t="shared" ref="BX94:BX96" si="109">BW94*(1+BX$85)</f>
        <v>296426146.72776544</v>
      </c>
      <c r="BY94" s="74">
        <f t="shared" ref="BY94:BY96" si="110">BX94*(1+BY$85)</f>
        <v>305911783.42305392</v>
      </c>
      <c r="BZ94" s="74">
        <f t="shared" ref="BZ94:BZ96" si="111">BY94*(1+BZ$85)</f>
        <v>315700960.49259168</v>
      </c>
      <c r="CA94" s="74">
        <f t="shared" ref="CA94:CA96" si="112">BZ94*(1+CA$85)</f>
        <v>325803391.22835463</v>
      </c>
      <c r="CB94" s="74">
        <f t="shared" ref="CB94:CB96" si="113">CA94*(1+CB$85)</f>
        <v>336229099.74766201</v>
      </c>
      <c r="CC94" s="74">
        <f t="shared" ref="CC94:CC96" si="114">CB94*(1+CC$85)</f>
        <v>346988430.93958718</v>
      </c>
      <c r="CD94" s="74">
        <f t="shared" ref="CD94:CD96" si="115">CC94*(1+CD$85)</f>
        <v>358092060.72965395</v>
      </c>
      <c r="CE94" s="74">
        <f t="shared" ref="CE94:CE96" si="116">CD94*(1+CE$85)</f>
        <v>369551006.6730029</v>
      </c>
      <c r="CF94" s="74">
        <f t="shared" ref="CF94:CF96" si="117">CE94*(1+CF$85)</f>
        <v>381376638.88653898</v>
      </c>
      <c r="CG94" s="74">
        <f t="shared" ref="CG94:CG96" si="118">CF94*(1+CG$85)</f>
        <v>393580691.33090824</v>
      </c>
      <c r="CH94" s="74">
        <f t="shared" ref="CH94:CH96" si="119">CG94*(1+CH$85)</f>
        <v>406175273.45349729</v>
      </c>
      <c r="CI94" s="74">
        <f t="shared" ref="CI94:CI96" si="120">CH94*(1+CI$85)</f>
        <v>419172882.20400923</v>
      </c>
      <c r="CJ94" s="74">
        <f t="shared" ref="CJ94:CJ96" si="121">CI94*(1+CJ$85)</f>
        <v>432586414.43453753</v>
      </c>
      <c r="CK94" s="74">
        <f t="shared" ref="CK94:CK96" si="122">CJ94*(1+CK$85)</f>
        <v>446429179.69644272</v>
      </c>
      <c r="CL94" s="74">
        <f t="shared" ref="CL94:CL96" si="123">CK94*(1+CL$85)</f>
        <v>460714913.44672889</v>
      </c>
      <c r="CM94" s="74">
        <f t="shared" ref="CM94:CM96" si="124">CL94*(1+CM$85)</f>
        <v>475457790.67702425</v>
      </c>
      <c r="CN94" s="74">
        <f t="shared" ref="CN94:CN96" si="125">CM94*(1+CN$85)</f>
        <v>490672439.97868901</v>
      </c>
      <c r="CO94" s="74">
        <f t="shared" ref="CO94:CO96" si="126">CN94*(1+CO$85)</f>
        <v>506373958.05800706</v>
      </c>
      <c r="CP94" s="74">
        <f t="shared" ref="CP94:CP96" si="127">CO94*(1+CP$85)</f>
        <v>522577924.71586329</v>
      </c>
      <c r="CQ94" s="74">
        <f t="shared" ref="CQ94:CQ96" si="128">CP94*(1+CQ$85)</f>
        <v>539300418.30677092</v>
      </c>
      <c r="CR94" s="74">
        <f t="shared" ref="CR94:CR96" si="129">CQ94*(1+CR$85)</f>
        <v>556558031.69258761</v>
      </c>
      <c r="CS94" s="74">
        <f t="shared" ref="CS94:CS96" si="130">CR94*(1+CS$85)</f>
        <v>574367888.70675039</v>
      </c>
      <c r="CT94" s="74">
        <f t="shared" ref="CT94:CT96" si="131">CS94*(1+CT$85)</f>
        <v>592747661.14536643</v>
      </c>
      <c r="CU94" s="74">
        <f t="shared" ref="CU94:CU96" si="132">CT94*(1+CU$85)</f>
        <v>611715586.30201817</v>
      </c>
      <c r="CV94" s="74">
        <f t="shared" ref="CV94:CV96" si="133">CU94*(1+CV$85)</f>
        <v>631290485.06368279</v>
      </c>
      <c r="CW94" s="74">
        <f t="shared" ref="CW94:CW96" si="134">CV94*(1+CW$85)</f>
        <v>651491780.58572066</v>
      </c>
      <c r="CX94" s="74">
        <f t="shared" ref="CX94:CX96" si="135">CW94*(1+CX$85)</f>
        <v>672339517.56446373</v>
      </c>
      <c r="CY94" s="74">
        <f t="shared" ref="CY94:CY96" si="136">CX94*(1+CY$85)</f>
        <v>693854382.12652659</v>
      </c>
      <c r="CZ94" s="74">
        <f t="shared" ref="CZ94:CZ96" si="137">CY94*(1+CZ$85)</f>
        <v>716057722.35457551</v>
      </c>
      <c r="DA94" s="74">
        <f t="shared" ref="DA94:DA96" si="138">CZ94*(1+DA$85)</f>
        <v>738971569.46992195</v>
      </c>
      <c r="DB94" s="74">
        <f t="shared" ref="DB94:DB96" si="139">DA94*(1+DB$85)</f>
        <v>762618659.69295943</v>
      </c>
      <c r="DC94" s="74">
        <f t="shared" ref="DC94:DC96" si="140">DB94*(1+DC$85)</f>
        <v>787022456.8031342</v>
      </c>
      <c r="DD94" s="74">
        <f t="shared" ref="DD94:DD96" si="141">DC94*(1+DD$85)</f>
        <v>812207175.42083454</v>
      </c>
      <c r="DE94" s="74">
        <f t="shared" ref="DE94:DE96" si="142">DD94*(1+DE$85)</f>
        <v>838197805.03430128</v>
      </c>
      <c r="DF94" s="74">
        <f t="shared" ref="DF94:DF96" si="143">DE94*(1+DF$85)</f>
        <v>865020134.79539895</v>
      </c>
      <c r="DG94" s="74">
        <f t="shared" ref="DG94:DG96" si="144">DF94*(1+DG$85)</f>
        <v>892700779.10885179</v>
      </c>
      <c r="DH94" s="74">
        <f t="shared" ref="DH94:DH96" si="145">DG94*(1+DH$85)</f>
        <v>921267204.04033506</v>
      </c>
      <c r="DI94" s="74">
        <f t="shared" ref="DI94:DI96" si="146">DH94*(1+DI$85)</f>
        <v>950747754.56962585</v>
      </c>
      <c r="DJ94" s="74">
        <f t="shared" ref="DJ94:DJ96" si="147">DI94*(1+DJ$85)</f>
        <v>981171682.71585393</v>
      </c>
    </row>
    <row r="95" spans="2:114" x14ac:dyDescent="0.2">
      <c r="B95" s="236" t="str">
        <f t="shared" ref="B95:B96" si="148">B90</f>
        <v>Pharmacy</v>
      </c>
      <c r="C95" s="65" t="s">
        <v>2</v>
      </c>
      <c r="D95" s="74">
        <f t="shared" ref="D95:AF95" si="149">D$82*D90</f>
        <v>1416969.9134218334</v>
      </c>
      <c r="E95" s="74">
        <f t="shared" si="149"/>
        <v>1459164.0972000044</v>
      </c>
      <c r="F95" s="74">
        <f t="shared" si="149"/>
        <v>1481175.1388087559</v>
      </c>
      <c r="G95" s="74">
        <f t="shared" si="149"/>
        <v>1507494.8495685211</v>
      </c>
      <c r="H95" s="74">
        <f t="shared" si="149"/>
        <v>1529992.2527519832</v>
      </c>
      <c r="I95" s="74">
        <f t="shared" si="149"/>
        <v>1632256.7818100995</v>
      </c>
      <c r="J95" s="74">
        <f t="shared" si="149"/>
        <v>1578305.5057640313</v>
      </c>
      <c r="K95" s="74">
        <f t="shared" si="149"/>
        <v>1617698.4901765303</v>
      </c>
      <c r="L95" s="74">
        <f t="shared" si="149"/>
        <v>1747976.1237197251</v>
      </c>
      <c r="M95" s="74">
        <f t="shared" si="149"/>
        <v>1730295.2830550135</v>
      </c>
      <c r="N95" s="74">
        <f t="shared" si="149"/>
        <v>1736834.358015141</v>
      </c>
      <c r="O95" s="74">
        <f t="shared" si="149"/>
        <v>1743399.9606627338</v>
      </c>
      <c r="P95" s="74">
        <f t="shared" si="149"/>
        <v>1759138.594215398</v>
      </c>
      <c r="Q95" s="74">
        <f t="shared" si="149"/>
        <v>1887968.2122249443</v>
      </c>
      <c r="R95" s="74">
        <f t="shared" si="149"/>
        <v>1962229.4034631504</v>
      </c>
      <c r="S95" s="74">
        <f t="shared" si="149"/>
        <v>2024524.3828045798</v>
      </c>
      <c r="T95" s="74">
        <f t="shared" si="149"/>
        <v>2019454.241540456</v>
      </c>
      <c r="U95" s="74">
        <f t="shared" si="149"/>
        <v>2106767.4339133897</v>
      </c>
      <c r="V95" s="74">
        <f t="shared" si="149"/>
        <v>2148143.4161836589</v>
      </c>
      <c r="W95" s="74">
        <f t="shared" si="149"/>
        <v>2099993.0274272966</v>
      </c>
      <c r="X95" s="74">
        <f t="shared" si="149"/>
        <v>2110524.3424345227</v>
      </c>
      <c r="Y95" s="74">
        <f t="shared" si="149"/>
        <v>2189431.5208208929</v>
      </c>
      <c r="Z95" s="74">
        <f t="shared" si="149"/>
        <v>2119287.4974228735</v>
      </c>
      <c r="AA95" s="74">
        <f t="shared" si="149"/>
        <v>2195417.9163124724</v>
      </c>
      <c r="AB95" s="74">
        <f t="shared" si="149"/>
        <v>2187491.258749438</v>
      </c>
      <c r="AC95" s="74">
        <f t="shared" si="149"/>
        <v>2173262.5251843138</v>
      </c>
      <c r="AD95" s="74">
        <f t="shared" si="149"/>
        <v>2604590.1539405258</v>
      </c>
      <c r="AE95" s="74">
        <f t="shared" si="149"/>
        <v>2522001.1811078778</v>
      </c>
      <c r="AF95" s="74">
        <f t="shared" si="149"/>
        <v>2502090.3696812578</v>
      </c>
      <c r="AG95" s="74">
        <f t="shared" ref="AG95" si="150">AG$82*AG90</f>
        <v>2494726.5697830073</v>
      </c>
      <c r="AH95" s="74">
        <f t="shared" ref="AH95:AV96" si="151">AG95*(1+AH$85)</f>
        <v>2574557.8200160637</v>
      </c>
      <c r="AI95" s="74">
        <f t="shared" si="151"/>
        <v>2656943.6702565779</v>
      </c>
      <c r="AJ95" s="74">
        <f t="shared" si="151"/>
        <v>2741965.8677047887</v>
      </c>
      <c r="AK95" s="74">
        <f t="shared" si="151"/>
        <v>2829708.7754713418</v>
      </c>
      <c r="AL95" s="74">
        <f t="shared" si="151"/>
        <v>2920259.4562864248</v>
      </c>
      <c r="AM95" s="74">
        <f t="shared" si="151"/>
        <v>3013707.7588875904</v>
      </c>
      <c r="AN95" s="74">
        <f t="shared" si="151"/>
        <v>3110146.4071719935</v>
      </c>
      <c r="AO95" s="74">
        <f t="shared" si="151"/>
        <v>3209671.0922014974</v>
      </c>
      <c r="AP95" s="74">
        <f t="shared" si="151"/>
        <v>3312380.5671519455</v>
      </c>
      <c r="AQ95" s="74">
        <f t="shared" si="151"/>
        <v>3418376.745300808</v>
      </c>
      <c r="AR95" s="74">
        <f t="shared" si="151"/>
        <v>3527764.8011504337</v>
      </c>
      <c r="AS95" s="74">
        <f t="shared" si="151"/>
        <v>3640653.2747872476</v>
      </c>
      <c r="AT95" s="74">
        <f t="shared" si="151"/>
        <v>3757154.1795804398</v>
      </c>
      <c r="AU95" s="74">
        <f t="shared" si="151"/>
        <v>3877383.1133270138</v>
      </c>
      <c r="AV95" s="74">
        <f t="shared" si="151"/>
        <v>4001459.3729534782</v>
      </c>
      <c r="AW95" s="74">
        <f t="shared" si="97"/>
        <v>4129506.0728879897</v>
      </c>
      <c r="AX95" s="74">
        <f t="shared" si="97"/>
        <v>4261650.2672204059</v>
      </c>
      <c r="AY95" s="74">
        <f t="shared" si="97"/>
        <v>4398023.0757714594</v>
      </c>
      <c r="AZ95" s="74">
        <f t="shared" si="97"/>
        <v>4538759.8141961461</v>
      </c>
      <c r="BA95" s="74">
        <f t="shared" si="97"/>
        <v>4684000.1282504229</v>
      </c>
      <c r="BB95" s="74">
        <f t="shared" si="97"/>
        <v>4833888.1323544364</v>
      </c>
      <c r="BC95" s="74">
        <f t="shared" si="97"/>
        <v>4988572.5525897788</v>
      </c>
      <c r="BD95" s="74">
        <f t="shared" si="97"/>
        <v>5148206.874272652</v>
      </c>
      <c r="BE95" s="74">
        <f t="shared" si="97"/>
        <v>5312949.4942493774</v>
      </c>
      <c r="BF95" s="74">
        <f t="shared" si="97"/>
        <v>5482963.8780653579</v>
      </c>
      <c r="BG95" s="74">
        <f t="shared" si="97"/>
        <v>5658418.72216345</v>
      </c>
      <c r="BH95" s="74">
        <f t="shared" si="97"/>
        <v>5839488.1212726803</v>
      </c>
      <c r="BI95" s="74">
        <f t="shared" si="97"/>
        <v>6026351.741153406</v>
      </c>
      <c r="BJ95" s="74">
        <f t="shared" si="97"/>
        <v>6219194.9968703147</v>
      </c>
      <c r="BK95" s="74">
        <f t="shared" si="97"/>
        <v>6418209.2367701652</v>
      </c>
      <c r="BL95" s="74">
        <f t="shared" si="97"/>
        <v>6623591.9323468106</v>
      </c>
      <c r="BM95" s="74">
        <f t="shared" si="98"/>
        <v>6835546.8741819086</v>
      </c>
      <c r="BN95" s="74">
        <f t="shared" si="99"/>
        <v>7054284.37415573</v>
      </c>
      <c r="BO95" s="74">
        <f t="shared" si="100"/>
        <v>7280021.4741287138</v>
      </c>
      <c r="BP95" s="74">
        <f t="shared" si="101"/>
        <v>7512982.1613008333</v>
      </c>
      <c r="BQ95" s="74">
        <f t="shared" si="102"/>
        <v>7753397.5904624602</v>
      </c>
      <c r="BR95" s="74">
        <f t="shared" si="103"/>
        <v>8001506.3133572591</v>
      </c>
      <c r="BS95" s="74">
        <f t="shared" si="104"/>
        <v>8257554.5153846918</v>
      </c>
      <c r="BT95" s="74">
        <f t="shared" si="105"/>
        <v>8521796.2598770019</v>
      </c>
      <c r="BU95" s="74">
        <f t="shared" si="106"/>
        <v>8794493.7401930653</v>
      </c>
      <c r="BV95" s="74">
        <f t="shared" si="107"/>
        <v>9075917.5398792438</v>
      </c>
      <c r="BW95" s="74">
        <f t="shared" si="108"/>
        <v>9366346.9011553805</v>
      </c>
      <c r="BX95" s="74">
        <f t="shared" si="109"/>
        <v>9666070.0019923523</v>
      </c>
      <c r="BY95" s="74">
        <f t="shared" si="110"/>
        <v>9975384.2420561071</v>
      </c>
      <c r="BZ95" s="74">
        <f t="shared" si="111"/>
        <v>10294596.537801903</v>
      </c>
      <c r="CA95" s="74">
        <f t="shared" si="112"/>
        <v>10624023.627011564</v>
      </c>
      <c r="CB95" s="74">
        <f t="shared" si="113"/>
        <v>10963992.383075934</v>
      </c>
      <c r="CC95" s="74">
        <f t="shared" si="114"/>
        <v>11314840.139334364</v>
      </c>
      <c r="CD95" s="74">
        <f t="shared" si="115"/>
        <v>11676915.023793064</v>
      </c>
      <c r="CE95" s="74">
        <f t="shared" si="116"/>
        <v>12050576.304554442</v>
      </c>
      <c r="CF95" s="74">
        <f t="shared" si="117"/>
        <v>12436194.746300185</v>
      </c>
      <c r="CG95" s="74">
        <f t="shared" si="118"/>
        <v>12834152.978181791</v>
      </c>
      <c r="CH95" s="74">
        <f t="shared" si="119"/>
        <v>13244845.873483608</v>
      </c>
      <c r="CI95" s="74">
        <f t="shared" si="120"/>
        <v>13668680.941435084</v>
      </c>
      <c r="CJ95" s="74">
        <f t="shared" si="121"/>
        <v>14106078.731561007</v>
      </c>
      <c r="CK95" s="74">
        <f t="shared" si="122"/>
        <v>14557473.25097096</v>
      </c>
      <c r="CL95" s="74">
        <f t="shared" si="123"/>
        <v>15023312.395002032</v>
      </c>
      <c r="CM95" s="74">
        <f t="shared" si="124"/>
        <v>15504058.391642097</v>
      </c>
      <c r="CN95" s="74">
        <f t="shared" si="125"/>
        <v>16000188.260174645</v>
      </c>
      <c r="CO95" s="74">
        <f t="shared" si="126"/>
        <v>16512194.284500234</v>
      </c>
      <c r="CP95" s="74">
        <f t="shared" si="127"/>
        <v>17040584.50160424</v>
      </c>
      <c r="CQ95" s="74">
        <f t="shared" si="128"/>
        <v>17585883.205655575</v>
      </c>
      <c r="CR95" s="74">
        <f t="shared" si="129"/>
        <v>18148631.468236554</v>
      </c>
      <c r="CS95" s="74">
        <f t="shared" si="130"/>
        <v>18729387.675220124</v>
      </c>
      <c r="CT95" s="74">
        <f t="shared" si="131"/>
        <v>19328728.080827169</v>
      </c>
      <c r="CU95" s="74">
        <f t="shared" si="132"/>
        <v>19947247.379413638</v>
      </c>
      <c r="CV95" s="74">
        <f t="shared" si="133"/>
        <v>20585559.295554876</v>
      </c>
      <c r="CW95" s="74">
        <f t="shared" si="134"/>
        <v>21244297.193012632</v>
      </c>
      <c r="CX95" s="74">
        <f t="shared" si="135"/>
        <v>21924114.703189038</v>
      </c>
      <c r="CY95" s="74">
        <f t="shared" si="136"/>
        <v>22625686.373691086</v>
      </c>
      <c r="CZ95" s="74">
        <f t="shared" si="137"/>
        <v>23349708.3376492</v>
      </c>
      <c r="DA95" s="74">
        <f t="shared" si="138"/>
        <v>24096899.004453976</v>
      </c>
      <c r="DB95" s="74">
        <f t="shared" si="139"/>
        <v>24867999.772596505</v>
      </c>
      <c r="DC95" s="74">
        <f t="shared" si="140"/>
        <v>25663775.765319593</v>
      </c>
      <c r="DD95" s="74">
        <f t="shared" si="141"/>
        <v>26485016.58980982</v>
      </c>
      <c r="DE95" s="74">
        <f t="shared" si="142"/>
        <v>27332537.120683733</v>
      </c>
      <c r="DF95" s="74">
        <f t="shared" si="143"/>
        <v>28207178.308545612</v>
      </c>
      <c r="DG95" s="74">
        <f t="shared" si="144"/>
        <v>29109808.014419071</v>
      </c>
      <c r="DH95" s="74">
        <f t="shared" si="145"/>
        <v>30041321.870880481</v>
      </c>
      <c r="DI95" s="74">
        <f t="shared" si="146"/>
        <v>31002644.170748658</v>
      </c>
      <c r="DJ95" s="74">
        <f t="shared" si="147"/>
        <v>31994728.784212615</v>
      </c>
    </row>
    <row r="96" spans="2:114" x14ac:dyDescent="0.2">
      <c r="B96" s="236" t="str">
        <f t="shared" si="148"/>
        <v>Rubber Products</v>
      </c>
      <c r="C96" s="65" t="s">
        <v>2</v>
      </c>
      <c r="D96" s="74">
        <f t="shared" ref="D96:AF96" si="152">D$82*D91</f>
        <v>2361616.5223697224</v>
      </c>
      <c r="E96" s="74">
        <f t="shared" si="152"/>
        <v>2431940.1620000075</v>
      </c>
      <c r="F96" s="74">
        <f t="shared" si="152"/>
        <v>2468625.2313479269</v>
      </c>
      <c r="G96" s="74">
        <f t="shared" si="152"/>
        <v>2512491.4159475355</v>
      </c>
      <c r="H96" s="74">
        <f t="shared" si="152"/>
        <v>2549987.0879199724</v>
      </c>
      <c r="I96" s="74">
        <f t="shared" si="152"/>
        <v>2720427.9696834995</v>
      </c>
      <c r="J96" s="74">
        <f t="shared" si="152"/>
        <v>2630509.176273386</v>
      </c>
      <c r="K96" s="74">
        <f t="shared" si="152"/>
        <v>2696164.1502942177</v>
      </c>
      <c r="L96" s="74">
        <f t="shared" si="152"/>
        <v>2913293.5395328756</v>
      </c>
      <c r="M96" s="74">
        <f t="shared" si="152"/>
        <v>2883825.4717583563</v>
      </c>
      <c r="N96" s="74">
        <f t="shared" si="152"/>
        <v>2894723.9300252353</v>
      </c>
      <c r="O96" s="74">
        <f t="shared" si="152"/>
        <v>2905666.6011045566</v>
      </c>
      <c r="P96" s="74">
        <f t="shared" si="152"/>
        <v>2931897.6570256632</v>
      </c>
      <c r="Q96" s="74">
        <f t="shared" si="152"/>
        <v>3146613.6870415742</v>
      </c>
      <c r="R96" s="74">
        <f t="shared" si="152"/>
        <v>3270382.3391052508</v>
      </c>
      <c r="S96" s="74">
        <f t="shared" si="152"/>
        <v>3374207.3046742999</v>
      </c>
      <c r="T96" s="74">
        <f t="shared" si="152"/>
        <v>3365757.0692340937</v>
      </c>
      <c r="U96" s="74">
        <f t="shared" si="152"/>
        <v>3511279.0565223168</v>
      </c>
      <c r="V96" s="74">
        <f t="shared" si="152"/>
        <v>3580239.0269727651</v>
      </c>
      <c r="W96" s="74">
        <f t="shared" si="152"/>
        <v>3499988.3790454948</v>
      </c>
      <c r="X96" s="74">
        <f t="shared" si="152"/>
        <v>3517540.5707242051</v>
      </c>
      <c r="Y96" s="74">
        <f t="shared" si="152"/>
        <v>3649052.5347014884</v>
      </c>
      <c r="Z96" s="74">
        <f t="shared" si="152"/>
        <v>3532145.8290381227</v>
      </c>
      <c r="AA96" s="74">
        <f t="shared" si="152"/>
        <v>3659029.8605207875</v>
      </c>
      <c r="AB96" s="74">
        <f t="shared" si="152"/>
        <v>3645818.7645823974</v>
      </c>
      <c r="AC96" s="74">
        <f t="shared" si="152"/>
        <v>3622104.2086405233</v>
      </c>
      <c r="AD96" s="74">
        <f t="shared" si="152"/>
        <v>4340983.5899008764</v>
      </c>
      <c r="AE96" s="74">
        <f t="shared" si="152"/>
        <v>4203335.3018464632</v>
      </c>
      <c r="AF96" s="74">
        <f t="shared" si="152"/>
        <v>4170150.6161354296</v>
      </c>
      <c r="AG96" s="74">
        <f t="shared" ref="AG96" si="153">AG$82*AG91</f>
        <v>4157877.6163050123</v>
      </c>
      <c r="AH96" s="74">
        <f t="shared" si="151"/>
        <v>4290929.7000267729</v>
      </c>
      <c r="AI96" s="74">
        <f t="shared" si="151"/>
        <v>4428239.45042763</v>
      </c>
      <c r="AJ96" s="74">
        <f t="shared" si="151"/>
        <v>4569943.1128413146</v>
      </c>
      <c r="AK96" s="74">
        <f t="shared" si="151"/>
        <v>4716181.2924522366</v>
      </c>
      <c r="AL96" s="74">
        <f t="shared" si="151"/>
        <v>4867099.0938107083</v>
      </c>
      <c r="AM96" s="74">
        <f t="shared" si="151"/>
        <v>5022846.2648126511</v>
      </c>
      <c r="AN96" s="74">
        <f t="shared" si="151"/>
        <v>5183577.3452866562</v>
      </c>
      <c r="AO96" s="74">
        <f t="shared" si="151"/>
        <v>5349451.8203358296</v>
      </c>
      <c r="AP96" s="74">
        <f t="shared" si="151"/>
        <v>5520634.2785865767</v>
      </c>
      <c r="AQ96" s="74">
        <f t="shared" si="151"/>
        <v>5697294.575501347</v>
      </c>
      <c r="AR96" s="74">
        <f t="shared" si="151"/>
        <v>5879608.0019173902</v>
      </c>
      <c r="AS96" s="74">
        <f t="shared" si="151"/>
        <v>6067755.4579787469</v>
      </c>
      <c r="AT96" s="74">
        <f t="shared" si="151"/>
        <v>6261923.632634067</v>
      </c>
      <c r="AU96" s="74">
        <f t="shared" si="151"/>
        <v>6462305.1888783574</v>
      </c>
      <c r="AV96" s="74">
        <f t="shared" si="151"/>
        <v>6669098.9549224647</v>
      </c>
      <c r="AW96" s="74">
        <f t="shared" si="97"/>
        <v>6882510.1214799834</v>
      </c>
      <c r="AX96" s="74">
        <f t="shared" si="97"/>
        <v>7102750.4453673428</v>
      </c>
      <c r="AY96" s="74">
        <f t="shared" si="97"/>
        <v>7330038.4596190983</v>
      </c>
      <c r="AZ96" s="74">
        <f t="shared" si="97"/>
        <v>7564599.6903269095</v>
      </c>
      <c r="BA96" s="74">
        <f t="shared" si="97"/>
        <v>7806666.8804173712</v>
      </c>
      <c r="BB96" s="74">
        <f t="shared" si="97"/>
        <v>8056480.2205907274</v>
      </c>
      <c r="BC96" s="74">
        <f t="shared" si="97"/>
        <v>8314287.5876496313</v>
      </c>
      <c r="BD96" s="74">
        <f t="shared" si="97"/>
        <v>8580344.7904544193</v>
      </c>
      <c r="BE96" s="74">
        <f t="shared" si="97"/>
        <v>8854915.8237489611</v>
      </c>
      <c r="BF96" s="74">
        <f t="shared" si="97"/>
        <v>9138273.1301089283</v>
      </c>
      <c r="BG96" s="74">
        <f t="shared" si="97"/>
        <v>9430697.8702724148</v>
      </c>
      <c r="BH96" s="74">
        <f t="shared" si="97"/>
        <v>9732480.202121133</v>
      </c>
      <c r="BI96" s="74">
        <f t="shared" si="97"/>
        <v>10043919.568589009</v>
      </c>
      <c r="BJ96" s="74">
        <f t="shared" si="97"/>
        <v>10365324.994783858</v>
      </c>
      <c r="BK96" s="74">
        <f t="shared" si="97"/>
        <v>10697015.394616941</v>
      </c>
      <c r="BL96" s="74">
        <f t="shared" si="97"/>
        <v>11039319.887244683</v>
      </c>
      <c r="BM96" s="74">
        <f t="shared" si="98"/>
        <v>11392578.123636512</v>
      </c>
      <c r="BN96" s="74">
        <f t="shared" si="99"/>
        <v>11757140.623592881</v>
      </c>
      <c r="BO96" s="74">
        <f t="shared" si="100"/>
        <v>12133369.123547854</v>
      </c>
      <c r="BP96" s="74">
        <f t="shared" si="101"/>
        <v>12521636.935501385</v>
      </c>
      <c r="BQ96" s="74">
        <f t="shared" si="102"/>
        <v>12922329.317437431</v>
      </c>
      <c r="BR96" s="74">
        <f t="shared" si="103"/>
        <v>13335843.855595428</v>
      </c>
      <c r="BS96" s="74">
        <f t="shared" si="104"/>
        <v>13762590.858974483</v>
      </c>
      <c r="BT96" s="74">
        <f t="shared" si="105"/>
        <v>14202993.766461667</v>
      </c>
      <c r="BU96" s="74">
        <f t="shared" si="106"/>
        <v>14657489.56698844</v>
      </c>
      <c r="BV96" s="74">
        <f t="shared" si="107"/>
        <v>15126529.23313207</v>
      </c>
      <c r="BW96" s="74">
        <f t="shared" si="108"/>
        <v>15610578.168592297</v>
      </c>
      <c r="BX96" s="74">
        <f t="shared" si="109"/>
        <v>16110116.66998725</v>
      </c>
      <c r="BY96" s="74">
        <f t="shared" si="110"/>
        <v>16625640.403426843</v>
      </c>
      <c r="BZ96" s="74">
        <f t="shared" si="111"/>
        <v>17157660.896336503</v>
      </c>
      <c r="CA96" s="74">
        <f t="shared" si="112"/>
        <v>17706706.045019273</v>
      </c>
      <c r="CB96" s="74">
        <f t="shared" si="113"/>
        <v>18273320.638459891</v>
      </c>
      <c r="CC96" s="74">
        <f t="shared" si="114"/>
        <v>18858066.898890607</v>
      </c>
      <c r="CD96" s="74">
        <f t="shared" si="115"/>
        <v>19461525.039655108</v>
      </c>
      <c r="CE96" s="74">
        <f t="shared" si="116"/>
        <v>20084293.840924073</v>
      </c>
      <c r="CF96" s="74">
        <f t="shared" si="117"/>
        <v>20726991.243833642</v>
      </c>
      <c r="CG96" s="74">
        <f t="shared" si="118"/>
        <v>21390254.96363632</v>
      </c>
      <c r="CH96" s="74">
        <f t="shared" si="119"/>
        <v>22074743.122472681</v>
      </c>
      <c r="CI96" s="74">
        <f t="shared" si="120"/>
        <v>22781134.902391806</v>
      </c>
      <c r="CJ96" s="74">
        <f t="shared" si="121"/>
        <v>23510131.219268344</v>
      </c>
      <c r="CK96" s="74">
        <f t="shared" si="122"/>
        <v>24262455.41828493</v>
      </c>
      <c r="CL96" s="74">
        <f t="shared" si="123"/>
        <v>25038853.99167005</v>
      </c>
      <c r="CM96" s="74">
        <f t="shared" si="124"/>
        <v>25840097.319403492</v>
      </c>
      <c r="CN96" s="74">
        <f t="shared" si="125"/>
        <v>26666980.433624405</v>
      </c>
      <c r="CO96" s="74">
        <f t="shared" si="126"/>
        <v>27520323.807500388</v>
      </c>
      <c r="CP96" s="74">
        <f t="shared" si="127"/>
        <v>28400974.169340402</v>
      </c>
      <c r="CQ96" s="74">
        <f t="shared" si="128"/>
        <v>29309805.342759296</v>
      </c>
      <c r="CR96" s="74">
        <f t="shared" si="129"/>
        <v>30247719.113727596</v>
      </c>
      <c r="CS96" s="74">
        <f t="shared" si="130"/>
        <v>31215646.125366878</v>
      </c>
      <c r="CT96" s="74">
        <f t="shared" si="131"/>
        <v>32214546.801378619</v>
      </c>
      <c r="CU96" s="74">
        <f t="shared" si="132"/>
        <v>33245412.299022734</v>
      </c>
      <c r="CV96" s="74">
        <f t="shared" si="133"/>
        <v>34309265.492591463</v>
      </c>
      <c r="CW96" s="74">
        <f t="shared" si="134"/>
        <v>35407161.988354392</v>
      </c>
      <c r="CX96" s="74">
        <f t="shared" si="135"/>
        <v>36540191.171981737</v>
      </c>
      <c r="CY96" s="74">
        <f t="shared" si="136"/>
        <v>37709477.289485157</v>
      </c>
      <c r="CZ96" s="74">
        <f t="shared" si="137"/>
        <v>38916180.562748685</v>
      </c>
      <c r="DA96" s="74">
        <f t="shared" si="138"/>
        <v>40161498.340756647</v>
      </c>
      <c r="DB96" s="74">
        <f t="shared" si="139"/>
        <v>41446666.28766086</v>
      </c>
      <c r="DC96" s="74">
        <f t="shared" si="140"/>
        <v>42772959.608866006</v>
      </c>
      <c r="DD96" s="74">
        <f t="shared" si="141"/>
        <v>44141694.316349722</v>
      </c>
      <c r="DE96" s="74">
        <f t="shared" si="142"/>
        <v>45554228.534472913</v>
      </c>
      <c r="DF96" s="74">
        <f t="shared" si="143"/>
        <v>47011963.847576044</v>
      </c>
      <c r="DG96" s="74">
        <f t="shared" si="144"/>
        <v>48516346.690698482</v>
      </c>
      <c r="DH96" s="74">
        <f t="shared" si="145"/>
        <v>50068869.784800835</v>
      </c>
      <c r="DI96" s="74">
        <f t="shared" si="146"/>
        <v>51671073.617914461</v>
      </c>
      <c r="DJ96" s="74">
        <f t="shared" si="147"/>
        <v>53324547.973687723</v>
      </c>
    </row>
    <row r="97" spans="2:114" x14ac:dyDescent="0.2">
      <c r="B97" s="64" t="s">
        <v>58</v>
      </c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</row>
    <row r="98" spans="2:114" x14ac:dyDescent="0.2">
      <c r="B98" s="236" t="str">
        <f>B89</f>
        <v>Chemical Applications</v>
      </c>
      <c r="C98" s="65" t="s">
        <v>2</v>
      </c>
      <c r="D98" s="74">
        <f t="shared" ref="D98:AF98" si="154">D$82*D89</f>
        <v>43453744.011602893</v>
      </c>
      <c r="E98" s="74">
        <f t="shared" si="154"/>
        <v>44747698.980800144</v>
      </c>
      <c r="F98" s="74">
        <f t="shared" si="154"/>
        <v>45422704.256801851</v>
      </c>
      <c r="G98" s="74">
        <f t="shared" si="154"/>
        <v>46229842.053434648</v>
      </c>
      <c r="H98" s="74">
        <f t="shared" si="154"/>
        <v>46919762.417727485</v>
      </c>
      <c r="I98" s="74">
        <f t="shared" si="154"/>
        <v>50055874.64217639</v>
      </c>
      <c r="J98" s="74">
        <f t="shared" si="154"/>
        <v>48401368.843430303</v>
      </c>
      <c r="K98" s="74">
        <f t="shared" si="154"/>
        <v>49609420.365413606</v>
      </c>
      <c r="L98" s="74">
        <f t="shared" si="154"/>
        <v>53604601.127404906</v>
      </c>
      <c r="M98" s="74">
        <f t="shared" si="154"/>
        <v>53062388.680353753</v>
      </c>
      <c r="N98" s="74">
        <f t="shared" si="154"/>
        <v>53262920.312464327</v>
      </c>
      <c r="O98" s="74">
        <f t="shared" si="154"/>
        <v>53464265.46032384</v>
      </c>
      <c r="P98" s="74">
        <f t="shared" si="154"/>
        <v>53946916.889272206</v>
      </c>
      <c r="Q98" s="74">
        <f t="shared" si="154"/>
        <v>57897691.841564961</v>
      </c>
      <c r="R98" s="74">
        <f t="shared" si="154"/>
        <v>60175035.039536618</v>
      </c>
      <c r="S98" s="74">
        <f t="shared" si="154"/>
        <v>62085414.406007119</v>
      </c>
      <c r="T98" s="74">
        <f t="shared" si="154"/>
        <v>61929930.073907316</v>
      </c>
      <c r="U98" s="74">
        <f t="shared" si="154"/>
        <v>64607534.640010625</v>
      </c>
      <c r="V98" s="74">
        <f t="shared" si="154"/>
        <v>65876398.096298873</v>
      </c>
      <c r="W98" s="74">
        <f t="shared" si="154"/>
        <v>64399786.174437106</v>
      </c>
      <c r="X98" s="74">
        <f t="shared" si="154"/>
        <v>64722746.501325376</v>
      </c>
      <c r="Y98" s="74">
        <f t="shared" si="154"/>
        <v>67142566.638507381</v>
      </c>
      <c r="Z98" s="74">
        <f t="shared" si="154"/>
        <v>64991483.254301451</v>
      </c>
      <c r="AA98" s="74">
        <f t="shared" si="154"/>
        <v>67326149.4335825</v>
      </c>
      <c r="AB98" s="74">
        <f t="shared" si="154"/>
        <v>67083065.268316105</v>
      </c>
      <c r="AC98" s="74">
        <f t="shared" si="154"/>
        <v>66646717.438985631</v>
      </c>
      <c r="AD98" s="74">
        <f t="shared" si="154"/>
        <v>79874098.054176137</v>
      </c>
      <c r="AE98" s="74">
        <f t="shared" si="154"/>
        <v>77341369.553974926</v>
      </c>
      <c r="AF98" s="74">
        <f t="shared" si="154"/>
        <v>76730771.336891904</v>
      </c>
      <c r="AG98" s="74">
        <f t="shared" ref="AG98" si="155">AG$82*AG89</f>
        <v>76504948.140012234</v>
      </c>
      <c r="AH98" s="74">
        <f t="shared" ref="AH98:AH100" si="156">AH94</f>
        <v>78953106.480492622</v>
      </c>
      <c r="AI98" s="74">
        <f t="shared" ref="AI98:AX100" si="157">AH98*(1+AI$86)</f>
        <v>81479605.887868389</v>
      </c>
      <c r="AJ98" s="74">
        <f t="shared" si="157"/>
        <v>84086953.27628018</v>
      </c>
      <c r="AK98" s="74">
        <f t="shared" si="157"/>
        <v>86777735.78112115</v>
      </c>
      <c r="AL98" s="74">
        <f t="shared" si="157"/>
        <v>89554623.326117024</v>
      </c>
      <c r="AM98" s="74">
        <f t="shared" si="157"/>
        <v>92420371.272552773</v>
      </c>
      <c r="AN98" s="74">
        <f t="shared" si="157"/>
        <v>95377823.153274462</v>
      </c>
      <c r="AO98" s="74">
        <f t="shared" si="157"/>
        <v>98429913.494179249</v>
      </c>
      <c r="AP98" s="74">
        <f t="shared" si="157"/>
        <v>101579670.72599299</v>
      </c>
      <c r="AQ98" s="74">
        <f t="shared" si="157"/>
        <v>104830220.18922476</v>
      </c>
      <c r="AR98" s="74">
        <f t="shared" si="157"/>
        <v>108184787.23527996</v>
      </c>
      <c r="AS98" s="74">
        <f t="shared" si="157"/>
        <v>111646700.42680892</v>
      </c>
      <c r="AT98" s="74">
        <f t="shared" si="157"/>
        <v>115219394.84046681</v>
      </c>
      <c r="AU98" s="74">
        <f t="shared" si="157"/>
        <v>118906415.47536175</v>
      </c>
      <c r="AV98" s="74">
        <f t="shared" si="157"/>
        <v>122711420.77057333</v>
      </c>
      <c r="AW98" s="74">
        <f t="shared" si="157"/>
        <v>126638186.23523168</v>
      </c>
      <c r="AX98" s="74">
        <f t="shared" si="157"/>
        <v>130690608.1947591</v>
      </c>
      <c r="AY98" s="74">
        <f t="shared" ref="AY98:BL100" si="158">AX98*(1+AY$86)</f>
        <v>134872707.65699139</v>
      </c>
      <c r="AZ98" s="74">
        <f t="shared" si="158"/>
        <v>139188634.30201513</v>
      </c>
      <c r="BA98" s="74">
        <f t="shared" si="158"/>
        <v>143642670.59967962</v>
      </c>
      <c r="BB98" s="74">
        <f t="shared" si="158"/>
        <v>148239236.05886936</v>
      </c>
      <c r="BC98" s="74">
        <f t="shared" si="158"/>
        <v>152982891.61275318</v>
      </c>
      <c r="BD98" s="74">
        <f t="shared" si="158"/>
        <v>157878344.14436129</v>
      </c>
      <c r="BE98" s="74">
        <f t="shared" si="158"/>
        <v>162930451.15698084</v>
      </c>
      <c r="BF98" s="74">
        <f t="shared" si="158"/>
        <v>168144225.59400424</v>
      </c>
      <c r="BG98" s="74">
        <f t="shared" si="158"/>
        <v>173524840.81301239</v>
      </c>
      <c r="BH98" s="74">
        <f t="shared" si="158"/>
        <v>179077635.7190288</v>
      </c>
      <c r="BI98" s="74">
        <f t="shared" si="158"/>
        <v>184808120.06203774</v>
      </c>
      <c r="BJ98" s="74">
        <f t="shared" si="158"/>
        <v>190721979.90402296</v>
      </c>
      <c r="BK98" s="74">
        <f t="shared" si="158"/>
        <v>196825083.2609517</v>
      </c>
      <c r="BL98" s="74">
        <f t="shared" si="158"/>
        <v>203123485.92530215</v>
      </c>
      <c r="BM98" s="74">
        <f t="shared" ref="BM98:BM100" si="159">BL98*(1+BM$86)</f>
        <v>209623437.47491181</v>
      </c>
      <c r="BN98" s="74">
        <f t="shared" ref="BN98:BN100" si="160">BM98*(1+BN$86)</f>
        <v>216331387.47410899</v>
      </c>
      <c r="BO98" s="74">
        <f t="shared" ref="BO98:BO100" si="161">BN98*(1+BO$86)</f>
        <v>223253991.8732805</v>
      </c>
      <c r="BP98" s="74">
        <f t="shared" ref="BP98:BP100" si="162">BO98*(1+BP$86)</f>
        <v>230398119.61322549</v>
      </c>
      <c r="BQ98" s="74">
        <f t="shared" ref="BQ98:BQ100" si="163">BP98*(1+BQ$86)</f>
        <v>237770859.44084871</v>
      </c>
      <c r="BR98" s="74">
        <f t="shared" ref="BR98:BR100" si="164">BQ98*(1+BR$86)</f>
        <v>245379526.94295588</v>
      </c>
      <c r="BS98" s="74">
        <f t="shared" ref="BS98:BS100" si="165">BR98*(1+BS$86)</f>
        <v>253231671.80513048</v>
      </c>
      <c r="BT98" s="74">
        <f t="shared" ref="BT98:BT100" si="166">BS98*(1+BT$86)</f>
        <v>261335085.30289465</v>
      </c>
      <c r="BU98" s="74">
        <f t="shared" ref="BU98:BU100" si="167">BT98*(1+BU$86)</f>
        <v>269697808.03258729</v>
      </c>
      <c r="BV98" s="74">
        <f t="shared" ref="BV98:BV100" si="168">BU98*(1+BV$86)</f>
        <v>278328137.88963008</v>
      </c>
      <c r="BW98" s="74">
        <f t="shared" ref="BW98:BW100" si="169">BV98*(1+BW$86)</f>
        <v>287234638.30209827</v>
      </c>
      <c r="BX98" s="74">
        <f t="shared" ref="BX98:BX100" si="170">BW98*(1+BX$86)</f>
        <v>296426146.72776544</v>
      </c>
      <c r="BY98" s="74">
        <f t="shared" ref="BY98:BY100" si="171">BX98*(1+BY$86)</f>
        <v>305911783.42305392</v>
      </c>
      <c r="BZ98" s="74">
        <f t="shared" ref="BZ98:BZ100" si="172">BY98*(1+BZ$86)</f>
        <v>315700960.49259168</v>
      </c>
      <c r="CA98" s="74">
        <f t="shared" ref="CA98:CA100" si="173">BZ98*(1+CA$86)</f>
        <v>325803391.22835463</v>
      </c>
      <c r="CB98" s="74">
        <f t="shared" ref="CB98:CB100" si="174">CA98*(1+CB$86)</f>
        <v>336229099.74766201</v>
      </c>
      <c r="CC98" s="74">
        <f t="shared" ref="CC98:CC100" si="175">CB98*(1+CC$86)</f>
        <v>346988430.93958718</v>
      </c>
      <c r="CD98" s="74">
        <f t="shared" ref="CD98:CD100" si="176">CC98*(1+CD$86)</f>
        <v>358092060.72965395</v>
      </c>
      <c r="CE98" s="74">
        <f t="shared" ref="CE98:CE100" si="177">CD98*(1+CE$86)</f>
        <v>369551006.6730029</v>
      </c>
      <c r="CF98" s="74">
        <f t="shared" ref="CF98:CF100" si="178">CE98*(1+CF$86)</f>
        <v>381376638.88653898</v>
      </c>
      <c r="CG98" s="74">
        <f t="shared" ref="CG98:CG100" si="179">CF98*(1+CG$86)</f>
        <v>393580691.33090824</v>
      </c>
      <c r="CH98" s="74">
        <f t="shared" ref="CH98:CH100" si="180">CG98*(1+CH$86)</f>
        <v>406175273.45349729</v>
      </c>
      <c r="CI98" s="74">
        <f t="shared" ref="CI98:CI100" si="181">CH98*(1+CI$86)</f>
        <v>419172882.20400923</v>
      </c>
      <c r="CJ98" s="74">
        <f t="shared" ref="CJ98:CJ100" si="182">CI98*(1+CJ$86)</f>
        <v>432586414.43453753</v>
      </c>
      <c r="CK98" s="74">
        <f t="shared" ref="CK98:CK100" si="183">CJ98*(1+CK$86)</f>
        <v>446429179.69644272</v>
      </c>
      <c r="CL98" s="74">
        <f t="shared" ref="CL98:CL100" si="184">CK98*(1+CL$86)</f>
        <v>460714913.44672889</v>
      </c>
      <c r="CM98" s="74">
        <f t="shared" ref="CM98:CM100" si="185">CL98*(1+CM$86)</f>
        <v>475457790.67702425</v>
      </c>
      <c r="CN98" s="74">
        <f t="shared" ref="CN98:CN100" si="186">CM98*(1+CN$86)</f>
        <v>490672439.97868901</v>
      </c>
      <c r="CO98" s="74">
        <f t="shared" ref="CO98:CO100" si="187">CN98*(1+CO$86)</f>
        <v>506373958.05800706</v>
      </c>
      <c r="CP98" s="74">
        <f t="shared" ref="CP98:CP100" si="188">CO98*(1+CP$86)</f>
        <v>522577924.71586329</v>
      </c>
      <c r="CQ98" s="74">
        <f t="shared" ref="CQ98:CQ100" si="189">CP98*(1+CQ$86)</f>
        <v>539300418.30677092</v>
      </c>
      <c r="CR98" s="74">
        <f t="shared" ref="CR98:CR100" si="190">CQ98*(1+CR$86)</f>
        <v>556558031.69258761</v>
      </c>
      <c r="CS98" s="74">
        <f t="shared" ref="CS98:CS100" si="191">CR98*(1+CS$86)</f>
        <v>574367888.70675039</v>
      </c>
      <c r="CT98" s="74">
        <f t="shared" ref="CT98:CT100" si="192">CS98*(1+CT$86)</f>
        <v>592747661.14536643</v>
      </c>
      <c r="CU98" s="74">
        <f t="shared" ref="CU98:CU100" si="193">CT98*(1+CU$86)</f>
        <v>611715586.30201817</v>
      </c>
      <c r="CV98" s="74">
        <f t="shared" ref="CV98:CV100" si="194">CU98*(1+CV$86)</f>
        <v>631290485.06368279</v>
      </c>
      <c r="CW98" s="74">
        <f t="shared" ref="CW98:CW100" si="195">CV98*(1+CW$86)</f>
        <v>651491780.58572066</v>
      </c>
      <c r="CX98" s="74">
        <f t="shared" ref="CX98:CX100" si="196">CW98*(1+CX$86)</f>
        <v>672339517.56446373</v>
      </c>
      <c r="CY98" s="74">
        <f t="shared" ref="CY98:CY100" si="197">CX98*(1+CY$86)</f>
        <v>693854382.12652659</v>
      </c>
      <c r="CZ98" s="74">
        <f t="shared" ref="CZ98:CZ100" si="198">CY98*(1+CZ$86)</f>
        <v>716057722.35457551</v>
      </c>
      <c r="DA98" s="74">
        <f t="shared" ref="DA98:DA100" si="199">CZ98*(1+DA$86)</f>
        <v>738971569.46992195</v>
      </c>
      <c r="DB98" s="74">
        <f t="shared" ref="DB98:DB100" si="200">DA98*(1+DB$86)</f>
        <v>762618659.69295943</v>
      </c>
      <c r="DC98" s="74">
        <f t="shared" ref="DC98:DC100" si="201">DB98*(1+DC$86)</f>
        <v>787022456.8031342</v>
      </c>
      <c r="DD98" s="74">
        <f t="shared" ref="DD98:DD100" si="202">DC98*(1+DD$86)</f>
        <v>812207175.42083454</v>
      </c>
      <c r="DE98" s="74">
        <f t="shared" ref="DE98:DE100" si="203">DD98*(1+DE$86)</f>
        <v>838197805.03430128</v>
      </c>
      <c r="DF98" s="74">
        <f t="shared" ref="DF98:DF100" si="204">DE98*(1+DF$86)</f>
        <v>865020134.79539895</v>
      </c>
      <c r="DG98" s="74">
        <f t="shared" ref="DG98:DG100" si="205">DF98*(1+DG$86)</f>
        <v>892700779.10885179</v>
      </c>
      <c r="DH98" s="74">
        <f t="shared" ref="DH98:DH100" si="206">DG98*(1+DH$86)</f>
        <v>921267204.04033506</v>
      </c>
      <c r="DI98" s="74">
        <f t="shared" ref="DI98:DI100" si="207">DH98*(1+DI$86)</f>
        <v>950747754.56962585</v>
      </c>
      <c r="DJ98" s="74">
        <f t="shared" ref="DJ98:DJ100" si="208">DI98*(1+DJ$86)</f>
        <v>981171682.71585393</v>
      </c>
    </row>
    <row r="99" spans="2:114" x14ac:dyDescent="0.2">
      <c r="B99" s="236" t="str">
        <f t="shared" ref="B99:B100" si="209">B90</f>
        <v>Pharmacy</v>
      </c>
      <c r="C99" s="65" t="s">
        <v>2</v>
      </c>
      <c r="D99" s="74">
        <f t="shared" ref="D99:AF99" si="210">D$82*D90</f>
        <v>1416969.9134218334</v>
      </c>
      <c r="E99" s="74">
        <f t="shared" si="210"/>
        <v>1459164.0972000044</v>
      </c>
      <c r="F99" s="74">
        <f t="shared" si="210"/>
        <v>1481175.1388087559</v>
      </c>
      <c r="G99" s="74">
        <f t="shared" si="210"/>
        <v>1507494.8495685211</v>
      </c>
      <c r="H99" s="74">
        <f t="shared" si="210"/>
        <v>1529992.2527519832</v>
      </c>
      <c r="I99" s="74">
        <f t="shared" si="210"/>
        <v>1632256.7818100995</v>
      </c>
      <c r="J99" s="74">
        <f t="shared" si="210"/>
        <v>1578305.5057640313</v>
      </c>
      <c r="K99" s="74">
        <f t="shared" si="210"/>
        <v>1617698.4901765303</v>
      </c>
      <c r="L99" s="74">
        <f t="shared" si="210"/>
        <v>1747976.1237197251</v>
      </c>
      <c r="M99" s="74">
        <f t="shared" si="210"/>
        <v>1730295.2830550135</v>
      </c>
      <c r="N99" s="74">
        <f t="shared" si="210"/>
        <v>1736834.358015141</v>
      </c>
      <c r="O99" s="74">
        <f t="shared" si="210"/>
        <v>1743399.9606627338</v>
      </c>
      <c r="P99" s="74">
        <f t="shared" si="210"/>
        <v>1759138.594215398</v>
      </c>
      <c r="Q99" s="74">
        <f t="shared" si="210"/>
        <v>1887968.2122249443</v>
      </c>
      <c r="R99" s="74">
        <f t="shared" si="210"/>
        <v>1962229.4034631504</v>
      </c>
      <c r="S99" s="74">
        <f t="shared" si="210"/>
        <v>2024524.3828045798</v>
      </c>
      <c r="T99" s="74">
        <f t="shared" si="210"/>
        <v>2019454.241540456</v>
      </c>
      <c r="U99" s="74">
        <f t="shared" si="210"/>
        <v>2106767.4339133897</v>
      </c>
      <c r="V99" s="74">
        <f t="shared" si="210"/>
        <v>2148143.4161836589</v>
      </c>
      <c r="W99" s="74">
        <f t="shared" si="210"/>
        <v>2099993.0274272966</v>
      </c>
      <c r="X99" s="74">
        <f t="shared" si="210"/>
        <v>2110524.3424345227</v>
      </c>
      <c r="Y99" s="74">
        <f t="shared" si="210"/>
        <v>2189431.5208208929</v>
      </c>
      <c r="Z99" s="74">
        <f t="shared" si="210"/>
        <v>2119287.4974228735</v>
      </c>
      <c r="AA99" s="74">
        <f t="shared" si="210"/>
        <v>2195417.9163124724</v>
      </c>
      <c r="AB99" s="74">
        <f t="shared" si="210"/>
        <v>2187491.258749438</v>
      </c>
      <c r="AC99" s="74">
        <f t="shared" si="210"/>
        <v>2173262.5251843138</v>
      </c>
      <c r="AD99" s="74">
        <f t="shared" si="210"/>
        <v>2604590.1539405258</v>
      </c>
      <c r="AE99" s="74">
        <f t="shared" si="210"/>
        <v>2522001.1811078778</v>
      </c>
      <c r="AF99" s="74">
        <f t="shared" si="210"/>
        <v>2502090.3696812578</v>
      </c>
      <c r="AG99" s="74">
        <f t="shared" ref="AG99" si="211">AG$82*AG90</f>
        <v>2494726.5697830073</v>
      </c>
      <c r="AH99" s="74">
        <f t="shared" si="156"/>
        <v>2574557.8200160637</v>
      </c>
      <c r="AI99" s="74">
        <f t="shared" si="157"/>
        <v>2656943.6702565779</v>
      </c>
      <c r="AJ99" s="74">
        <f t="shared" si="157"/>
        <v>2741965.8677047887</v>
      </c>
      <c r="AK99" s="74">
        <f t="shared" si="157"/>
        <v>2829708.7754713418</v>
      </c>
      <c r="AL99" s="74">
        <f t="shared" si="157"/>
        <v>2920259.4562864248</v>
      </c>
      <c r="AM99" s="74">
        <f t="shared" si="157"/>
        <v>3013707.7588875904</v>
      </c>
      <c r="AN99" s="74">
        <f t="shared" si="157"/>
        <v>3110146.4071719935</v>
      </c>
      <c r="AO99" s="74">
        <f t="shared" si="157"/>
        <v>3209671.0922014974</v>
      </c>
      <c r="AP99" s="74">
        <f t="shared" si="157"/>
        <v>3312380.5671519455</v>
      </c>
      <c r="AQ99" s="74">
        <f t="shared" si="157"/>
        <v>3418376.745300808</v>
      </c>
      <c r="AR99" s="74">
        <f t="shared" si="157"/>
        <v>3527764.8011504337</v>
      </c>
      <c r="AS99" s="74">
        <f t="shared" si="157"/>
        <v>3640653.2747872476</v>
      </c>
      <c r="AT99" s="74">
        <f t="shared" si="157"/>
        <v>3757154.1795804398</v>
      </c>
      <c r="AU99" s="74">
        <f t="shared" si="157"/>
        <v>3877383.1133270138</v>
      </c>
      <c r="AV99" s="74">
        <f t="shared" si="157"/>
        <v>4001459.3729534782</v>
      </c>
      <c r="AW99" s="74">
        <f t="shared" si="157"/>
        <v>4129506.0728879897</v>
      </c>
      <c r="AX99" s="74">
        <f t="shared" si="157"/>
        <v>4261650.2672204059</v>
      </c>
      <c r="AY99" s="74">
        <f t="shared" si="158"/>
        <v>4398023.0757714594</v>
      </c>
      <c r="AZ99" s="74">
        <f t="shared" si="158"/>
        <v>4538759.8141961461</v>
      </c>
      <c r="BA99" s="74">
        <f t="shared" si="158"/>
        <v>4684000.1282504229</v>
      </c>
      <c r="BB99" s="74">
        <f t="shared" si="158"/>
        <v>4833888.1323544364</v>
      </c>
      <c r="BC99" s="74">
        <f t="shared" si="158"/>
        <v>4988572.5525897788</v>
      </c>
      <c r="BD99" s="74">
        <f t="shared" si="158"/>
        <v>5148206.874272652</v>
      </c>
      <c r="BE99" s="74">
        <f t="shared" si="158"/>
        <v>5312949.4942493774</v>
      </c>
      <c r="BF99" s="74">
        <f t="shared" si="158"/>
        <v>5482963.8780653579</v>
      </c>
      <c r="BG99" s="74">
        <f t="shared" si="158"/>
        <v>5658418.72216345</v>
      </c>
      <c r="BH99" s="74">
        <f t="shared" si="158"/>
        <v>5839488.1212726803</v>
      </c>
      <c r="BI99" s="74">
        <f t="shared" si="158"/>
        <v>6026351.741153406</v>
      </c>
      <c r="BJ99" s="74">
        <f t="shared" si="158"/>
        <v>6219194.9968703147</v>
      </c>
      <c r="BK99" s="74">
        <f t="shared" si="158"/>
        <v>6418209.2367701652</v>
      </c>
      <c r="BL99" s="74">
        <f t="shared" si="158"/>
        <v>6623591.9323468106</v>
      </c>
      <c r="BM99" s="74">
        <f t="shared" si="159"/>
        <v>6835546.8741819086</v>
      </c>
      <c r="BN99" s="74">
        <f t="shared" si="160"/>
        <v>7054284.37415573</v>
      </c>
      <c r="BO99" s="74">
        <f t="shared" si="161"/>
        <v>7280021.4741287138</v>
      </c>
      <c r="BP99" s="74">
        <f t="shared" si="162"/>
        <v>7512982.1613008333</v>
      </c>
      <c r="BQ99" s="74">
        <f t="shared" si="163"/>
        <v>7753397.5904624602</v>
      </c>
      <c r="BR99" s="74">
        <f t="shared" si="164"/>
        <v>8001506.3133572591</v>
      </c>
      <c r="BS99" s="74">
        <f t="shared" si="165"/>
        <v>8257554.5153846918</v>
      </c>
      <c r="BT99" s="74">
        <f t="shared" si="166"/>
        <v>8521796.2598770019</v>
      </c>
      <c r="BU99" s="74">
        <f t="shared" si="167"/>
        <v>8794493.7401930653</v>
      </c>
      <c r="BV99" s="74">
        <f t="shared" si="168"/>
        <v>9075917.5398792438</v>
      </c>
      <c r="BW99" s="74">
        <f t="shared" si="169"/>
        <v>9366346.9011553805</v>
      </c>
      <c r="BX99" s="74">
        <f t="shared" si="170"/>
        <v>9666070.0019923523</v>
      </c>
      <c r="BY99" s="74">
        <f t="shared" si="171"/>
        <v>9975384.2420561071</v>
      </c>
      <c r="BZ99" s="74">
        <f t="shared" si="172"/>
        <v>10294596.537801903</v>
      </c>
      <c r="CA99" s="74">
        <f t="shared" si="173"/>
        <v>10624023.627011564</v>
      </c>
      <c r="CB99" s="74">
        <f t="shared" si="174"/>
        <v>10963992.383075934</v>
      </c>
      <c r="CC99" s="74">
        <f t="shared" si="175"/>
        <v>11314840.139334364</v>
      </c>
      <c r="CD99" s="74">
        <f t="shared" si="176"/>
        <v>11676915.023793064</v>
      </c>
      <c r="CE99" s="74">
        <f t="shared" si="177"/>
        <v>12050576.304554442</v>
      </c>
      <c r="CF99" s="74">
        <f t="shared" si="178"/>
        <v>12436194.746300185</v>
      </c>
      <c r="CG99" s="74">
        <f t="shared" si="179"/>
        <v>12834152.978181791</v>
      </c>
      <c r="CH99" s="74">
        <f t="shared" si="180"/>
        <v>13244845.873483608</v>
      </c>
      <c r="CI99" s="74">
        <f t="shared" si="181"/>
        <v>13668680.941435084</v>
      </c>
      <c r="CJ99" s="74">
        <f t="shared" si="182"/>
        <v>14106078.731561007</v>
      </c>
      <c r="CK99" s="74">
        <f t="shared" si="183"/>
        <v>14557473.25097096</v>
      </c>
      <c r="CL99" s="74">
        <f t="shared" si="184"/>
        <v>15023312.395002032</v>
      </c>
      <c r="CM99" s="74">
        <f t="shared" si="185"/>
        <v>15504058.391642097</v>
      </c>
      <c r="CN99" s="74">
        <f t="shared" si="186"/>
        <v>16000188.260174645</v>
      </c>
      <c r="CO99" s="74">
        <f t="shared" si="187"/>
        <v>16512194.284500234</v>
      </c>
      <c r="CP99" s="74">
        <f t="shared" si="188"/>
        <v>17040584.50160424</v>
      </c>
      <c r="CQ99" s="74">
        <f t="shared" si="189"/>
        <v>17585883.205655575</v>
      </c>
      <c r="CR99" s="74">
        <f t="shared" si="190"/>
        <v>18148631.468236554</v>
      </c>
      <c r="CS99" s="74">
        <f t="shared" si="191"/>
        <v>18729387.675220124</v>
      </c>
      <c r="CT99" s="74">
        <f t="shared" si="192"/>
        <v>19328728.080827169</v>
      </c>
      <c r="CU99" s="74">
        <f t="shared" si="193"/>
        <v>19947247.379413638</v>
      </c>
      <c r="CV99" s="74">
        <f t="shared" si="194"/>
        <v>20585559.295554876</v>
      </c>
      <c r="CW99" s="74">
        <f t="shared" si="195"/>
        <v>21244297.193012632</v>
      </c>
      <c r="CX99" s="74">
        <f t="shared" si="196"/>
        <v>21924114.703189038</v>
      </c>
      <c r="CY99" s="74">
        <f t="shared" si="197"/>
        <v>22625686.373691086</v>
      </c>
      <c r="CZ99" s="74">
        <f t="shared" si="198"/>
        <v>23349708.3376492</v>
      </c>
      <c r="DA99" s="74">
        <f t="shared" si="199"/>
        <v>24096899.004453976</v>
      </c>
      <c r="DB99" s="74">
        <f t="shared" si="200"/>
        <v>24867999.772596505</v>
      </c>
      <c r="DC99" s="74">
        <f t="shared" si="201"/>
        <v>25663775.765319593</v>
      </c>
      <c r="DD99" s="74">
        <f t="shared" si="202"/>
        <v>26485016.58980982</v>
      </c>
      <c r="DE99" s="74">
        <f t="shared" si="203"/>
        <v>27332537.120683733</v>
      </c>
      <c r="DF99" s="74">
        <f t="shared" si="204"/>
        <v>28207178.308545612</v>
      </c>
      <c r="DG99" s="74">
        <f t="shared" si="205"/>
        <v>29109808.014419071</v>
      </c>
      <c r="DH99" s="74">
        <f t="shared" si="206"/>
        <v>30041321.870880481</v>
      </c>
      <c r="DI99" s="74">
        <f t="shared" si="207"/>
        <v>31002644.170748658</v>
      </c>
      <c r="DJ99" s="74">
        <f t="shared" si="208"/>
        <v>31994728.784212615</v>
      </c>
    </row>
    <row r="100" spans="2:114" x14ac:dyDescent="0.2">
      <c r="B100" s="236" t="str">
        <f t="shared" si="209"/>
        <v>Rubber Products</v>
      </c>
      <c r="C100" s="65" t="s">
        <v>2</v>
      </c>
      <c r="D100" s="74">
        <f t="shared" ref="D100:AF100" si="212">D$82*D91</f>
        <v>2361616.5223697224</v>
      </c>
      <c r="E100" s="74">
        <f t="shared" si="212"/>
        <v>2431940.1620000075</v>
      </c>
      <c r="F100" s="74">
        <f t="shared" si="212"/>
        <v>2468625.2313479269</v>
      </c>
      <c r="G100" s="74">
        <f t="shared" si="212"/>
        <v>2512491.4159475355</v>
      </c>
      <c r="H100" s="74">
        <f t="shared" si="212"/>
        <v>2549987.0879199724</v>
      </c>
      <c r="I100" s="74">
        <f t="shared" si="212"/>
        <v>2720427.9696834995</v>
      </c>
      <c r="J100" s="74">
        <f t="shared" si="212"/>
        <v>2630509.176273386</v>
      </c>
      <c r="K100" s="74">
        <f t="shared" si="212"/>
        <v>2696164.1502942177</v>
      </c>
      <c r="L100" s="74">
        <f t="shared" si="212"/>
        <v>2913293.5395328756</v>
      </c>
      <c r="M100" s="74">
        <f t="shared" si="212"/>
        <v>2883825.4717583563</v>
      </c>
      <c r="N100" s="74">
        <f t="shared" si="212"/>
        <v>2894723.9300252353</v>
      </c>
      <c r="O100" s="74">
        <f t="shared" si="212"/>
        <v>2905666.6011045566</v>
      </c>
      <c r="P100" s="74">
        <f t="shared" si="212"/>
        <v>2931897.6570256632</v>
      </c>
      <c r="Q100" s="74">
        <f t="shared" si="212"/>
        <v>3146613.6870415742</v>
      </c>
      <c r="R100" s="74">
        <f t="shared" si="212"/>
        <v>3270382.3391052508</v>
      </c>
      <c r="S100" s="74">
        <f t="shared" si="212"/>
        <v>3374207.3046742999</v>
      </c>
      <c r="T100" s="74">
        <f t="shared" si="212"/>
        <v>3365757.0692340937</v>
      </c>
      <c r="U100" s="74">
        <f t="shared" si="212"/>
        <v>3511279.0565223168</v>
      </c>
      <c r="V100" s="74">
        <f t="shared" si="212"/>
        <v>3580239.0269727651</v>
      </c>
      <c r="W100" s="74">
        <f t="shared" si="212"/>
        <v>3499988.3790454948</v>
      </c>
      <c r="X100" s="74">
        <f t="shared" si="212"/>
        <v>3517540.5707242051</v>
      </c>
      <c r="Y100" s="74">
        <f t="shared" si="212"/>
        <v>3649052.5347014884</v>
      </c>
      <c r="Z100" s="74">
        <f t="shared" si="212"/>
        <v>3532145.8290381227</v>
      </c>
      <c r="AA100" s="74">
        <f t="shared" si="212"/>
        <v>3659029.8605207875</v>
      </c>
      <c r="AB100" s="74">
        <f t="shared" si="212"/>
        <v>3645818.7645823974</v>
      </c>
      <c r="AC100" s="74">
        <f t="shared" si="212"/>
        <v>3622104.2086405233</v>
      </c>
      <c r="AD100" s="74">
        <f t="shared" si="212"/>
        <v>4340983.5899008764</v>
      </c>
      <c r="AE100" s="74">
        <f t="shared" si="212"/>
        <v>4203335.3018464632</v>
      </c>
      <c r="AF100" s="74">
        <f t="shared" si="212"/>
        <v>4170150.6161354296</v>
      </c>
      <c r="AG100" s="74">
        <f t="shared" ref="AG100" si="213">AG$82*AG91</f>
        <v>4157877.6163050123</v>
      </c>
      <c r="AH100" s="74">
        <f t="shared" si="156"/>
        <v>4290929.7000267729</v>
      </c>
      <c r="AI100" s="74">
        <f t="shared" si="157"/>
        <v>4428239.45042763</v>
      </c>
      <c r="AJ100" s="74">
        <f t="shared" si="157"/>
        <v>4569943.1128413146</v>
      </c>
      <c r="AK100" s="74">
        <f t="shared" si="157"/>
        <v>4716181.2924522366</v>
      </c>
      <c r="AL100" s="74">
        <f t="shared" si="157"/>
        <v>4867099.0938107083</v>
      </c>
      <c r="AM100" s="74">
        <f t="shared" si="157"/>
        <v>5022846.2648126511</v>
      </c>
      <c r="AN100" s="74">
        <f t="shared" si="157"/>
        <v>5183577.3452866562</v>
      </c>
      <c r="AO100" s="74">
        <f t="shared" si="157"/>
        <v>5349451.8203358296</v>
      </c>
      <c r="AP100" s="74">
        <f t="shared" si="157"/>
        <v>5520634.2785865767</v>
      </c>
      <c r="AQ100" s="74">
        <f t="shared" si="157"/>
        <v>5697294.575501347</v>
      </c>
      <c r="AR100" s="74">
        <f t="shared" si="157"/>
        <v>5879608.0019173902</v>
      </c>
      <c r="AS100" s="74">
        <f t="shared" si="157"/>
        <v>6067755.4579787469</v>
      </c>
      <c r="AT100" s="74">
        <f t="shared" si="157"/>
        <v>6261923.632634067</v>
      </c>
      <c r="AU100" s="74">
        <f t="shared" si="157"/>
        <v>6462305.1888783574</v>
      </c>
      <c r="AV100" s="74">
        <f t="shared" si="157"/>
        <v>6669098.9549224647</v>
      </c>
      <c r="AW100" s="74">
        <f t="shared" si="157"/>
        <v>6882510.1214799834</v>
      </c>
      <c r="AX100" s="74">
        <f t="shared" si="157"/>
        <v>7102750.4453673428</v>
      </c>
      <c r="AY100" s="74">
        <f t="shared" si="158"/>
        <v>7330038.4596190983</v>
      </c>
      <c r="AZ100" s="74">
        <f t="shared" si="158"/>
        <v>7564599.6903269095</v>
      </c>
      <c r="BA100" s="74">
        <f t="shared" si="158"/>
        <v>7806666.8804173712</v>
      </c>
      <c r="BB100" s="74">
        <f t="shared" si="158"/>
        <v>8056480.2205907274</v>
      </c>
      <c r="BC100" s="74">
        <f t="shared" si="158"/>
        <v>8314287.5876496313</v>
      </c>
      <c r="BD100" s="74">
        <f t="shared" si="158"/>
        <v>8580344.7904544193</v>
      </c>
      <c r="BE100" s="74">
        <f t="shared" si="158"/>
        <v>8854915.8237489611</v>
      </c>
      <c r="BF100" s="74">
        <f t="shared" si="158"/>
        <v>9138273.1301089283</v>
      </c>
      <c r="BG100" s="74">
        <f t="shared" si="158"/>
        <v>9430697.8702724148</v>
      </c>
      <c r="BH100" s="74">
        <f t="shared" si="158"/>
        <v>9732480.202121133</v>
      </c>
      <c r="BI100" s="74">
        <f t="shared" si="158"/>
        <v>10043919.568589009</v>
      </c>
      <c r="BJ100" s="74">
        <f t="shared" si="158"/>
        <v>10365324.994783858</v>
      </c>
      <c r="BK100" s="74">
        <f t="shared" si="158"/>
        <v>10697015.394616941</v>
      </c>
      <c r="BL100" s="74">
        <f t="shared" si="158"/>
        <v>11039319.887244683</v>
      </c>
      <c r="BM100" s="74">
        <f t="shared" si="159"/>
        <v>11392578.123636512</v>
      </c>
      <c r="BN100" s="74">
        <f t="shared" si="160"/>
        <v>11757140.623592881</v>
      </c>
      <c r="BO100" s="74">
        <f t="shared" si="161"/>
        <v>12133369.123547854</v>
      </c>
      <c r="BP100" s="74">
        <f t="shared" si="162"/>
        <v>12521636.935501385</v>
      </c>
      <c r="BQ100" s="74">
        <f t="shared" si="163"/>
        <v>12922329.317437431</v>
      </c>
      <c r="BR100" s="74">
        <f t="shared" si="164"/>
        <v>13335843.855595428</v>
      </c>
      <c r="BS100" s="74">
        <f t="shared" si="165"/>
        <v>13762590.858974483</v>
      </c>
      <c r="BT100" s="74">
        <f t="shared" si="166"/>
        <v>14202993.766461667</v>
      </c>
      <c r="BU100" s="74">
        <f t="shared" si="167"/>
        <v>14657489.56698844</v>
      </c>
      <c r="BV100" s="74">
        <f t="shared" si="168"/>
        <v>15126529.23313207</v>
      </c>
      <c r="BW100" s="74">
        <f t="shared" si="169"/>
        <v>15610578.168592297</v>
      </c>
      <c r="BX100" s="74">
        <f t="shared" si="170"/>
        <v>16110116.66998725</v>
      </c>
      <c r="BY100" s="74">
        <f t="shared" si="171"/>
        <v>16625640.403426843</v>
      </c>
      <c r="BZ100" s="74">
        <f t="shared" si="172"/>
        <v>17157660.896336503</v>
      </c>
      <c r="CA100" s="74">
        <f t="shared" si="173"/>
        <v>17706706.045019273</v>
      </c>
      <c r="CB100" s="74">
        <f t="shared" si="174"/>
        <v>18273320.638459891</v>
      </c>
      <c r="CC100" s="74">
        <f t="shared" si="175"/>
        <v>18858066.898890607</v>
      </c>
      <c r="CD100" s="74">
        <f t="shared" si="176"/>
        <v>19461525.039655108</v>
      </c>
      <c r="CE100" s="74">
        <f t="shared" si="177"/>
        <v>20084293.840924073</v>
      </c>
      <c r="CF100" s="74">
        <f t="shared" si="178"/>
        <v>20726991.243833642</v>
      </c>
      <c r="CG100" s="74">
        <f t="shared" si="179"/>
        <v>21390254.96363632</v>
      </c>
      <c r="CH100" s="74">
        <f t="shared" si="180"/>
        <v>22074743.122472681</v>
      </c>
      <c r="CI100" s="74">
        <f t="shared" si="181"/>
        <v>22781134.902391806</v>
      </c>
      <c r="CJ100" s="74">
        <f t="shared" si="182"/>
        <v>23510131.219268344</v>
      </c>
      <c r="CK100" s="74">
        <f t="shared" si="183"/>
        <v>24262455.41828493</v>
      </c>
      <c r="CL100" s="74">
        <f t="shared" si="184"/>
        <v>25038853.99167005</v>
      </c>
      <c r="CM100" s="74">
        <f t="shared" si="185"/>
        <v>25840097.319403492</v>
      </c>
      <c r="CN100" s="74">
        <f t="shared" si="186"/>
        <v>26666980.433624405</v>
      </c>
      <c r="CO100" s="74">
        <f t="shared" si="187"/>
        <v>27520323.807500388</v>
      </c>
      <c r="CP100" s="74">
        <f t="shared" si="188"/>
        <v>28400974.169340402</v>
      </c>
      <c r="CQ100" s="74">
        <f t="shared" si="189"/>
        <v>29309805.342759296</v>
      </c>
      <c r="CR100" s="74">
        <f t="shared" si="190"/>
        <v>30247719.113727596</v>
      </c>
      <c r="CS100" s="74">
        <f t="shared" si="191"/>
        <v>31215646.125366878</v>
      </c>
      <c r="CT100" s="74">
        <f t="shared" si="192"/>
        <v>32214546.801378619</v>
      </c>
      <c r="CU100" s="74">
        <f t="shared" si="193"/>
        <v>33245412.299022734</v>
      </c>
      <c r="CV100" s="74">
        <f t="shared" si="194"/>
        <v>34309265.492591463</v>
      </c>
      <c r="CW100" s="74">
        <f t="shared" si="195"/>
        <v>35407161.988354392</v>
      </c>
      <c r="CX100" s="74">
        <f t="shared" si="196"/>
        <v>36540191.171981737</v>
      </c>
      <c r="CY100" s="74">
        <f t="shared" si="197"/>
        <v>37709477.289485157</v>
      </c>
      <c r="CZ100" s="74">
        <f t="shared" si="198"/>
        <v>38916180.562748685</v>
      </c>
      <c r="DA100" s="74">
        <f t="shared" si="199"/>
        <v>40161498.340756647</v>
      </c>
      <c r="DB100" s="74">
        <f t="shared" si="200"/>
        <v>41446666.28766086</v>
      </c>
      <c r="DC100" s="74">
        <f t="shared" si="201"/>
        <v>42772959.608866006</v>
      </c>
      <c r="DD100" s="74">
        <f t="shared" si="202"/>
        <v>44141694.316349722</v>
      </c>
      <c r="DE100" s="74">
        <f t="shared" si="203"/>
        <v>45554228.534472913</v>
      </c>
      <c r="DF100" s="74">
        <f t="shared" si="204"/>
        <v>47011963.847576044</v>
      </c>
      <c r="DG100" s="74">
        <f t="shared" si="205"/>
        <v>48516346.690698482</v>
      </c>
      <c r="DH100" s="74">
        <f t="shared" si="206"/>
        <v>50068869.784800835</v>
      </c>
      <c r="DI100" s="74">
        <f t="shared" si="207"/>
        <v>51671073.617914461</v>
      </c>
      <c r="DJ100" s="74">
        <f t="shared" si="208"/>
        <v>53324547.973687723</v>
      </c>
    </row>
    <row r="101" spans="2:114" x14ac:dyDescent="0.2">
      <c r="B101" s="65"/>
      <c r="C101" s="65"/>
      <c r="D101" s="65"/>
      <c r="E101" s="65"/>
      <c r="F101" s="65"/>
      <c r="G101" s="65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5"/>
      <c r="CF101" s="65"/>
      <c r="CG101" s="65"/>
      <c r="CH101" s="65"/>
      <c r="CI101" s="65"/>
      <c r="CJ101" s="65"/>
      <c r="CK101" s="65"/>
      <c r="CL101" s="65"/>
      <c r="CM101" s="65"/>
      <c r="CN101" s="65"/>
      <c r="CO101" s="65"/>
      <c r="CP101" s="65"/>
      <c r="CQ101" s="65"/>
      <c r="CR101" s="65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65"/>
      <c r="DH101" s="65"/>
      <c r="DI101" s="65"/>
      <c r="DJ101" s="65"/>
    </row>
    <row r="102" spans="2:114" x14ac:dyDescent="0.2">
      <c r="B102" s="64" t="s">
        <v>454</v>
      </c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  <c r="BM102" s="65"/>
      <c r="BN102" s="65"/>
      <c r="BO102" s="65"/>
      <c r="BP102" s="65"/>
      <c r="BQ102" s="65"/>
      <c r="BR102" s="65"/>
      <c r="BS102" s="65"/>
      <c r="BT102" s="65"/>
      <c r="BU102" s="65"/>
      <c r="BV102" s="65"/>
      <c r="BW102" s="65"/>
      <c r="BX102" s="65"/>
      <c r="BY102" s="65"/>
      <c r="BZ102" s="65"/>
      <c r="CA102" s="65"/>
      <c r="CB102" s="65"/>
      <c r="CC102" s="65"/>
      <c r="CD102" s="65"/>
      <c r="CE102" s="65"/>
      <c r="CF102" s="65"/>
      <c r="CG102" s="65"/>
      <c r="CH102" s="65"/>
      <c r="CI102" s="65"/>
      <c r="CJ102" s="65"/>
      <c r="CK102" s="65"/>
      <c r="CL102" s="65"/>
      <c r="CM102" s="65"/>
      <c r="CN102" s="65"/>
      <c r="CO102" s="65"/>
      <c r="CP102" s="65"/>
      <c r="CQ102" s="65"/>
      <c r="CR102" s="65"/>
      <c r="CS102" s="65"/>
      <c r="CT102" s="65"/>
      <c r="CU102" s="65"/>
      <c r="CV102" s="65"/>
      <c r="CW102" s="65"/>
      <c r="CX102" s="65"/>
      <c r="CY102" s="65"/>
      <c r="CZ102" s="65"/>
      <c r="DA102" s="65"/>
      <c r="DB102" s="65"/>
      <c r="DC102" s="65"/>
      <c r="DD102" s="65"/>
      <c r="DE102" s="65"/>
      <c r="DF102" s="65"/>
      <c r="DG102" s="65"/>
      <c r="DH102" s="65"/>
      <c r="DI102" s="65"/>
      <c r="DJ102" s="65"/>
    </row>
    <row r="103" spans="2:114" ht="16" thickBot="1" x14ac:dyDescent="0.25">
      <c r="B103" s="65" t="s">
        <v>455</v>
      </c>
      <c r="C103" s="65" t="s">
        <v>2</v>
      </c>
      <c r="D103" s="65"/>
      <c r="E103" s="65"/>
      <c r="F103" s="65"/>
      <c r="G103" s="65"/>
      <c r="H103" s="74">
        <f t="shared" ref="H103:AF103" si="214">SUM(H98:H100)</f>
        <v>50999741.758399442</v>
      </c>
      <c r="I103" s="74">
        <f t="shared" si="214"/>
        <v>54408559.393669985</v>
      </c>
      <c r="J103" s="74">
        <f t="shared" si="214"/>
        <v>52610183.525467716</v>
      </c>
      <c r="K103" s="74">
        <f t="shared" si="214"/>
        <v>53923283.005884349</v>
      </c>
      <c r="L103" s="74">
        <f t="shared" si="214"/>
        <v>58265870.790657505</v>
      </c>
      <c r="M103" s="74">
        <f t="shared" si="214"/>
        <v>57676509.435167126</v>
      </c>
      <c r="N103" s="74">
        <f t="shared" si="214"/>
        <v>57894478.600504704</v>
      </c>
      <c r="O103" s="74">
        <f t="shared" si="214"/>
        <v>58113332.022091135</v>
      </c>
      <c r="P103" s="74">
        <f t="shared" si="214"/>
        <v>58637953.140513271</v>
      </c>
      <c r="Q103" s="74">
        <f t="shared" si="214"/>
        <v>62932273.740831479</v>
      </c>
      <c r="R103" s="74">
        <f t="shared" si="214"/>
        <v>65407646.782105014</v>
      </c>
      <c r="S103" s="74">
        <f t="shared" si="214"/>
        <v>67484146.093485996</v>
      </c>
      <c r="T103" s="74">
        <f t="shared" si="214"/>
        <v>67315141.384681866</v>
      </c>
      <c r="U103" s="74">
        <f t="shared" si="214"/>
        <v>70225581.13044633</v>
      </c>
      <c r="V103" s="74">
        <f t="shared" si="214"/>
        <v>71604780.53945531</v>
      </c>
      <c r="W103" s="74">
        <f t="shared" si="214"/>
        <v>69999767.580909893</v>
      </c>
      <c r="X103" s="74">
        <f t="shared" si="214"/>
        <v>70350811.414484113</v>
      </c>
      <c r="Y103" s="74">
        <f t="shared" si="214"/>
        <v>72981050.694029748</v>
      </c>
      <c r="Z103" s="74">
        <f t="shared" si="214"/>
        <v>70642916.580762446</v>
      </c>
      <c r="AA103" s="74">
        <f t="shared" si="214"/>
        <v>73180597.210415751</v>
      </c>
      <c r="AB103" s="74">
        <f t="shared" si="214"/>
        <v>72916375.291647941</v>
      </c>
      <c r="AC103" s="74">
        <f t="shared" si="214"/>
        <v>72442084.172810465</v>
      </c>
      <c r="AD103" s="74">
        <f t="shared" si="214"/>
        <v>86819671.798017547</v>
      </c>
      <c r="AE103" s="74">
        <f t="shared" si="214"/>
        <v>84066706.036929265</v>
      </c>
      <c r="AF103" s="74">
        <f t="shared" si="214"/>
        <v>83403012.322708592</v>
      </c>
      <c r="AG103" s="74">
        <f t="shared" ref="AG103" si="215">SUM(AG98:AG100)</f>
        <v>83157552.326100245</v>
      </c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  <c r="BM103" s="65"/>
      <c r="BN103" s="65"/>
      <c r="BO103" s="65"/>
      <c r="BP103" s="65"/>
      <c r="BQ103" s="65"/>
      <c r="BR103" s="65"/>
      <c r="BS103" s="65"/>
      <c r="BT103" s="65"/>
      <c r="BU103" s="65"/>
      <c r="BV103" s="65"/>
      <c r="BW103" s="65"/>
      <c r="BX103" s="65"/>
      <c r="BY103" s="65"/>
      <c r="BZ103" s="65"/>
      <c r="CA103" s="65"/>
      <c r="CB103" s="65"/>
      <c r="CC103" s="65"/>
      <c r="CD103" s="65"/>
      <c r="CE103" s="65"/>
      <c r="CF103" s="65"/>
      <c r="CG103" s="65"/>
      <c r="CH103" s="65"/>
      <c r="CI103" s="65"/>
      <c r="CJ103" s="65"/>
      <c r="CK103" s="65"/>
      <c r="CL103" s="65"/>
      <c r="CM103" s="65"/>
      <c r="CN103" s="65"/>
      <c r="CO103" s="65"/>
      <c r="CP103" s="65"/>
      <c r="CQ103" s="65"/>
      <c r="CR103" s="65"/>
      <c r="CS103" s="65"/>
      <c r="CT103" s="65"/>
      <c r="CU103" s="65"/>
      <c r="CV103" s="65"/>
      <c r="CW103" s="65"/>
      <c r="CX103" s="65"/>
      <c r="CY103" s="65"/>
      <c r="CZ103" s="65"/>
      <c r="DA103" s="65"/>
      <c r="DB103" s="65"/>
      <c r="DC103" s="65"/>
      <c r="DD103" s="65"/>
      <c r="DE103" s="65"/>
      <c r="DF103" s="65"/>
      <c r="DG103" s="65"/>
      <c r="DH103" s="65"/>
      <c r="DI103" s="65"/>
      <c r="DJ103" s="65"/>
    </row>
    <row r="104" spans="2:114" ht="16" thickBot="1" x14ac:dyDescent="0.25">
      <c r="B104" s="75" t="s">
        <v>453</v>
      </c>
      <c r="C104" s="379">
        <f>(CORREL(H103:AG103,H83:AG83))^2</f>
        <v>0.9337412572240823</v>
      </c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  <c r="BM104" s="65"/>
      <c r="BN104" s="65"/>
      <c r="BO104" s="65"/>
      <c r="BP104" s="65"/>
      <c r="BQ104" s="65"/>
      <c r="BR104" s="65"/>
      <c r="BS104" s="65"/>
      <c r="BT104" s="65"/>
      <c r="BU104" s="65"/>
      <c r="BV104" s="65"/>
      <c r="BW104" s="65"/>
      <c r="BX104" s="65"/>
      <c r="BY104" s="65"/>
      <c r="BZ104" s="65"/>
      <c r="CA104" s="65"/>
      <c r="CB104" s="65"/>
      <c r="CC104" s="65"/>
      <c r="CD104" s="65"/>
      <c r="CE104" s="65"/>
      <c r="CF104" s="65"/>
      <c r="CG104" s="65"/>
      <c r="CH104" s="65"/>
      <c r="CI104" s="65"/>
      <c r="CJ104" s="65"/>
      <c r="CK104" s="65"/>
      <c r="CL104" s="65"/>
      <c r="CM104" s="65"/>
      <c r="CN104" s="65"/>
      <c r="CO104" s="65"/>
      <c r="CP104" s="65"/>
      <c r="CQ104" s="65"/>
      <c r="CR104" s="65"/>
      <c r="CS104" s="65"/>
      <c r="CT104" s="65"/>
      <c r="CU104" s="65"/>
      <c r="CV104" s="65"/>
      <c r="CW104" s="65"/>
      <c r="CX104" s="65"/>
      <c r="CY104" s="65"/>
      <c r="CZ104" s="65"/>
      <c r="DA104" s="65"/>
      <c r="DB104" s="65"/>
      <c r="DC104" s="65"/>
      <c r="DD104" s="65"/>
      <c r="DE104" s="65"/>
      <c r="DF104" s="65"/>
      <c r="DG104" s="65"/>
      <c r="DH104" s="65"/>
      <c r="DI104" s="65"/>
      <c r="DJ104" s="65"/>
    </row>
    <row r="120" spans="2:3" x14ac:dyDescent="0.2">
      <c r="B120" s="119"/>
      <c r="C120" s="119"/>
    </row>
    <row r="121" spans="2:3" x14ac:dyDescent="0.2">
      <c r="B121" s="119"/>
      <c r="C121" s="119"/>
    </row>
    <row r="122" spans="2:3" x14ac:dyDescent="0.2">
      <c r="B122" s="119"/>
      <c r="C122" s="119"/>
    </row>
    <row r="123" spans="2:3" x14ac:dyDescent="0.2">
      <c r="B123" s="119"/>
      <c r="C123" s="119"/>
    </row>
    <row r="124" spans="2:3" x14ac:dyDescent="0.2">
      <c r="B124" s="119"/>
      <c r="C124" s="119"/>
    </row>
    <row r="125" spans="2:3" x14ac:dyDescent="0.2">
      <c r="B125" s="119"/>
      <c r="C125" s="119"/>
    </row>
    <row r="126" spans="2:3" x14ac:dyDescent="0.2">
      <c r="B126" s="119"/>
      <c r="C126" s="119"/>
    </row>
    <row r="131" spans="2:3" x14ac:dyDescent="0.2">
      <c r="B131" s="119"/>
      <c r="C131" s="119"/>
    </row>
    <row r="132" spans="2:3" x14ac:dyDescent="0.2">
      <c r="B132" s="119"/>
      <c r="C132" s="119"/>
    </row>
    <row r="133" spans="2:3" x14ac:dyDescent="0.2">
      <c r="B133" s="119"/>
      <c r="C133" s="119"/>
    </row>
    <row r="134" spans="2:3" x14ac:dyDescent="0.2">
      <c r="B134" s="119"/>
      <c r="C134" s="119"/>
    </row>
    <row r="135" spans="2:3" x14ac:dyDescent="0.2">
      <c r="B135" s="119"/>
      <c r="C135" s="119"/>
    </row>
    <row r="136" spans="2:3" x14ac:dyDescent="0.2">
      <c r="B136" s="119"/>
      <c r="C136" s="119"/>
    </row>
    <row r="137" spans="2:3" x14ac:dyDescent="0.2">
      <c r="B137" s="119"/>
      <c r="C137" s="119"/>
    </row>
    <row r="138" spans="2:3" x14ac:dyDescent="0.2">
      <c r="B138" s="119"/>
      <c r="C138" s="119"/>
    </row>
    <row r="143" spans="2:3" x14ac:dyDescent="0.2">
      <c r="B143" s="119"/>
      <c r="C143" s="119"/>
    </row>
    <row r="144" spans="2:3" x14ac:dyDescent="0.2">
      <c r="B144" s="119"/>
      <c r="C144" s="119"/>
    </row>
    <row r="145" spans="2:3" x14ac:dyDescent="0.2">
      <c r="B145" s="119"/>
      <c r="C145" s="119"/>
    </row>
    <row r="146" spans="2:3" x14ac:dyDescent="0.2">
      <c r="B146" s="119"/>
      <c r="C146" s="119"/>
    </row>
    <row r="147" spans="2:3" x14ac:dyDescent="0.2">
      <c r="B147" s="119"/>
      <c r="C147" s="119"/>
    </row>
    <row r="148" spans="2:3" x14ac:dyDescent="0.2">
      <c r="B148" s="119"/>
      <c r="C148" s="119"/>
    </row>
    <row r="149" spans="2:3" x14ac:dyDescent="0.2">
      <c r="B149" s="119"/>
      <c r="C149" s="119"/>
    </row>
    <row r="150" spans="2:3" x14ac:dyDescent="0.2">
      <c r="B150" s="119"/>
      <c r="C150" s="119"/>
    </row>
    <row r="156" spans="2:3" x14ac:dyDescent="0.2">
      <c r="B156" s="119"/>
      <c r="C156" s="119"/>
    </row>
    <row r="157" spans="2:3" x14ac:dyDescent="0.2">
      <c r="B157" s="119"/>
      <c r="C157" s="119"/>
    </row>
    <row r="158" spans="2:3" x14ac:dyDescent="0.2">
      <c r="B158" s="119"/>
      <c r="C158" s="119"/>
    </row>
    <row r="159" spans="2:3" x14ac:dyDescent="0.2">
      <c r="B159" s="119"/>
      <c r="C159" s="119"/>
    </row>
    <row r="160" spans="2:3" x14ac:dyDescent="0.2">
      <c r="B160" s="119"/>
      <c r="C160" s="119"/>
    </row>
    <row r="161" spans="2:3" x14ac:dyDescent="0.2">
      <c r="B161" s="119"/>
      <c r="C161" s="119"/>
    </row>
    <row r="162" spans="2:3" x14ac:dyDescent="0.2">
      <c r="B162" s="119"/>
      <c r="C162" s="119"/>
    </row>
    <row r="163" spans="2:3" x14ac:dyDescent="0.2">
      <c r="B163" s="119"/>
      <c r="C163" s="119"/>
    </row>
    <row r="168" spans="2:3" x14ac:dyDescent="0.2">
      <c r="B168" s="119"/>
      <c r="C168" s="119"/>
    </row>
    <row r="169" spans="2:3" x14ac:dyDescent="0.2">
      <c r="B169" s="119"/>
      <c r="C169" s="119"/>
    </row>
    <row r="170" spans="2:3" x14ac:dyDescent="0.2">
      <c r="B170" s="119"/>
      <c r="C170" s="119"/>
    </row>
    <row r="171" spans="2:3" x14ac:dyDescent="0.2">
      <c r="B171" s="119"/>
      <c r="C171" s="119"/>
    </row>
    <row r="172" spans="2:3" x14ac:dyDescent="0.2">
      <c r="B172" s="119"/>
      <c r="C172" s="119"/>
    </row>
    <row r="173" spans="2:3" x14ac:dyDescent="0.2">
      <c r="B173" s="119"/>
      <c r="C173" s="119"/>
    </row>
    <row r="174" spans="2:3" x14ac:dyDescent="0.2">
      <c r="B174" s="119"/>
      <c r="C174" s="119"/>
    </row>
    <row r="175" spans="2:3" x14ac:dyDescent="0.2">
      <c r="B175" s="119"/>
      <c r="C175" s="119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FDD4-0AD9-4A4F-8B7B-56FE4506A1D9}">
  <dimension ref="A1:DK179"/>
  <sheetViews>
    <sheetView zoomScale="80" zoomScaleNormal="80" workbookViewId="0">
      <pane xSplit="3" ySplit="2" topLeftCell="D3" activePane="bottomRight" state="frozen"/>
      <selection activeCell="R21" sqref="R21"/>
      <selection pane="topRight" activeCell="R21" sqref="R21"/>
      <selection pane="bottomLeft" activeCell="R21" sqref="R21"/>
      <selection pane="bottomRight" activeCell="M114" sqref="M114"/>
    </sheetView>
  </sheetViews>
  <sheetFormatPr baseColWidth="10" defaultColWidth="13.33203125" defaultRowHeight="15" x14ac:dyDescent="0.2"/>
  <cols>
    <col min="1" max="1" width="5.6640625" bestFit="1" customWidth="1"/>
    <col min="2" max="2" width="54.33203125" style="2" bestFit="1" customWidth="1"/>
    <col min="3" max="3" width="14.5" style="21" bestFit="1" customWidth="1"/>
    <col min="4" max="7" width="8.6640625" bestFit="1" customWidth="1"/>
    <col min="8" max="9" width="15" bestFit="1" customWidth="1"/>
    <col min="10" max="10" width="9.5" bestFit="1" customWidth="1"/>
    <col min="11" max="11" width="15" bestFit="1" customWidth="1"/>
    <col min="12" max="12" width="13.6640625" bestFit="1" customWidth="1"/>
    <col min="13" max="23" width="15" bestFit="1" customWidth="1"/>
    <col min="24" max="24" width="13.6640625" bestFit="1" customWidth="1"/>
    <col min="25" max="29" width="15" bestFit="1" customWidth="1"/>
    <col min="30" max="33" width="8.6640625" bestFit="1" customWidth="1"/>
    <col min="34" max="114" width="6.5" bestFit="1" customWidth="1"/>
    <col min="115" max="115" width="44.1640625" style="390" bestFit="1" customWidth="1"/>
  </cols>
  <sheetData>
    <row r="1" spans="1:115" x14ac:dyDescent="0.2">
      <c r="A1" t="s">
        <v>62</v>
      </c>
      <c r="B1"/>
      <c r="C1"/>
    </row>
    <row r="2" spans="1:115" s="1" customFormat="1" x14ac:dyDescent="0.2">
      <c r="A2" t="s">
        <v>57</v>
      </c>
      <c r="B2" s="26" t="e">
        <f ca="1">MID(CELL("Dateiname",$B$2),FIND("]", CELL("Dateiname",$B$2))+1,31)&amp;" HI"</f>
        <v>#VALUE!</v>
      </c>
      <c r="C2" s="24" t="s">
        <v>1</v>
      </c>
      <c r="D2" s="58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t="s">
        <v>57</v>
      </c>
      <c r="B3" s="7" t="str">
        <f>'Data Non-Energy-Sector'!B120</f>
        <v>Thermo electric devices</v>
      </c>
      <c r="C3" s="25" t="s">
        <v>2</v>
      </c>
      <c r="D3" s="82">
        <f t="shared" ref="D3:AI3" si="51">D97</f>
        <v>138.34427841940877</v>
      </c>
      <c r="E3" s="82">
        <f t="shared" si="51"/>
        <v>142.46461692513222</v>
      </c>
      <c r="F3" s="82">
        <f t="shared" si="51"/>
        <v>144.61364044340064</v>
      </c>
      <c r="G3" s="82">
        <f t="shared" si="51"/>
        <v>147.18333607262835</v>
      </c>
      <c r="H3" s="82">
        <f t="shared" si="51"/>
        <v>149.37984496124017</v>
      </c>
      <c r="I3" s="82">
        <f t="shared" si="51"/>
        <v>173.28636881109017</v>
      </c>
      <c r="J3" s="82">
        <f t="shared" si="51"/>
        <v>205.16413130504384</v>
      </c>
      <c r="K3" s="82">
        <f t="shared" si="51"/>
        <v>141.60403336717226</v>
      </c>
      <c r="L3" s="82">
        <f t="shared" si="51"/>
        <v>183.04480967998396</v>
      </c>
      <c r="M3" s="82">
        <f t="shared" si="51"/>
        <v>197.44916188967065</v>
      </c>
      <c r="N3" s="82">
        <f t="shared" si="51"/>
        <v>199.12130197745893</v>
      </c>
      <c r="O3" s="82">
        <f t="shared" si="51"/>
        <v>224.69892443026507</v>
      </c>
      <c r="P3" s="82">
        <f t="shared" si="51"/>
        <v>149.85939502532125</v>
      </c>
      <c r="Q3" s="82">
        <f t="shared" si="51"/>
        <v>148.32466647372397</v>
      </c>
      <c r="R3" s="82">
        <f t="shared" si="51"/>
        <v>148.27230839189446</v>
      </c>
      <c r="S3" s="82">
        <f t="shared" si="51"/>
        <v>189.83235575148612</v>
      </c>
      <c r="T3" s="82">
        <f t="shared" si="51"/>
        <v>209.37613211982901</v>
      </c>
      <c r="U3" s="82">
        <f t="shared" si="51"/>
        <v>59.909069494953158</v>
      </c>
      <c r="V3" s="82">
        <f t="shared" si="51"/>
        <v>126.3216323188191</v>
      </c>
      <c r="W3" s="82">
        <f t="shared" si="51"/>
        <v>147.02937753439471</v>
      </c>
      <c r="X3" s="82">
        <f t="shared" si="51"/>
        <v>155.75139356073299</v>
      </c>
      <c r="Y3" s="82">
        <f t="shared" si="51"/>
        <v>64.511430685994512</v>
      </c>
      <c r="Z3" s="82">
        <f t="shared" si="51"/>
        <v>71.261956574881168</v>
      </c>
      <c r="AA3" s="82">
        <f t="shared" si="51"/>
        <v>89.764502991066806</v>
      </c>
      <c r="AB3" s="82">
        <f t="shared" si="51"/>
        <v>91.309687595483055</v>
      </c>
      <c r="AC3" s="82">
        <f t="shared" si="51"/>
        <v>88.663239728203862</v>
      </c>
      <c r="AD3" s="82">
        <f t="shared" si="51"/>
        <v>106.31217037571004</v>
      </c>
      <c r="AE3" s="82">
        <f t="shared" si="51"/>
        <v>166.64361436443335</v>
      </c>
      <c r="AF3" s="82">
        <f t="shared" si="51"/>
        <v>163.49329493028154</v>
      </c>
      <c r="AG3" s="82">
        <f t="shared" si="51"/>
        <v>172.54766339741917</v>
      </c>
      <c r="AH3" s="82">
        <f t="shared" si="51"/>
        <v>178.06918862613659</v>
      </c>
      <c r="AI3" s="82">
        <f t="shared" si="51"/>
        <v>183.76740266217297</v>
      </c>
      <c r="AJ3" s="82">
        <f t="shared" ref="AJ3:BL3" si="52">AJ97</f>
        <v>189.64795954736252</v>
      </c>
      <c r="AK3" s="82">
        <f t="shared" si="52"/>
        <v>195.71669425287811</v>
      </c>
      <c r="AL3" s="82">
        <f t="shared" si="52"/>
        <v>201.97962846897022</v>
      </c>
      <c r="AM3" s="82">
        <f t="shared" si="52"/>
        <v>208.44297657997728</v>
      </c>
      <c r="AN3" s="82">
        <f t="shared" si="52"/>
        <v>215.11315183053657</v>
      </c>
      <c r="AO3" s="82">
        <f t="shared" si="52"/>
        <v>221.99677268911375</v>
      </c>
      <c r="AP3" s="82">
        <f t="shared" si="52"/>
        <v>229.10066941516541</v>
      </c>
      <c r="AQ3" s="82">
        <f t="shared" si="52"/>
        <v>236.43189083645072</v>
      </c>
      <c r="AR3" s="82">
        <f t="shared" si="52"/>
        <v>243.99771134321716</v>
      </c>
      <c r="AS3" s="82">
        <f t="shared" si="52"/>
        <v>251.80563810620012</v>
      </c>
      <c r="AT3" s="82">
        <f t="shared" si="52"/>
        <v>259.86341852559855</v>
      </c>
      <c r="AU3" s="82">
        <f t="shared" si="52"/>
        <v>268.17904791841772</v>
      </c>
      <c r="AV3" s="82">
        <f t="shared" si="52"/>
        <v>276.76077745180709</v>
      </c>
      <c r="AW3" s="82">
        <f t="shared" si="52"/>
        <v>285.61712233026492</v>
      </c>
      <c r="AX3" s="82">
        <f t="shared" si="52"/>
        <v>294.75687024483341</v>
      </c>
      <c r="AY3" s="82">
        <f t="shared" si="52"/>
        <v>304.1890900926681</v>
      </c>
      <c r="AZ3" s="82">
        <f t="shared" si="52"/>
        <v>313.92314097563349</v>
      </c>
      <c r="BA3" s="82">
        <f t="shared" si="52"/>
        <v>323.96868148685377</v>
      </c>
      <c r="BB3" s="82">
        <f t="shared" si="52"/>
        <v>334.33567929443308</v>
      </c>
      <c r="BC3" s="82">
        <f t="shared" si="52"/>
        <v>345.03442103185495</v>
      </c>
      <c r="BD3" s="82">
        <f t="shared" si="52"/>
        <v>356.0755225048743</v>
      </c>
      <c r="BE3" s="82">
        <f t="shared" si="52"/>
        <v>367.46993922503026</v>
      </c>
      <c r="BF3" s="82">
        <f t="shared" si="52"/>
        <v>379.22897728023122</v>
      </c>
      <c r="BG3" s="82">
        <f t="shared" si="52"/>
        <v>391.36430455319862</v>
      </c>
      <c r="BH3" s="82">
        <f t="shared" si="52"/>
        <v>403.88796229890102</v>
      </c>
      <c r="BI3" s="82">
        <f t="shared" si="52"/>
        <v>416.81237709246585</v>
      </c>
      <c r="BJ3" s="82">
        <f t="shared" si="52"/>
        <v>430.15037315942476</v>
      </c>
      <c r="BK3" s="82">
        <f t="shared" si="52"/>
        <v>443.91518510052634</v>
      </c>
      <c r="BL3" s="82">
        <f t="shared" si="52"/>
        <v>458.12047102374322</v>
      </c>
      <c r="BM3" s="82">
        <f t="shared" ref="BM3:DJ3" si="53">BM97</f>
        <v>472.78032609650302</v>
      </c>
      <c r="BN3" s="82">
        <f t="shared" si="53"/>
        <v>487.90929653159111</v>
      </c>
      <c r="BO3" s="82">
        <f t="shared" si="53"/>
        <v>503.52239402060206</v>
      </c>
      <c r="BP3" s="82">
        <f t="shared" si="53"/>
        <v>519.63511062926136</v>
      </c>
      <c r="BQ3" s="82">
        <f t="shared" si="53"/>
        <v>536.26343416939778</v>
      </c>
      <c r="BR3" s="82">
        <f t="shared" si="53"/>
        <v>553.42386406281855</v>
      </c>
      <c r="BS3" s="82">
        <f t="shared" si="53"/>
        <v>571.13342771282873</v>
      </c>
      <c r="BT3" s="82">
        <f t="shared" si="53"/>
        <v>589.4096973996393</v>
      </c>
      <c r="BU3" s="82">
        <f t="shared" si="53"/>
        <v>608.27080771642773</v>
      </c>
      <c r="BV3" s="82">
        <f t="shared" si="53"/>
        <v>627.73547356335348</v>
      </c>
      <c r="BW3" s="82">
        <f t="shared" si="53"/>
        <v>647.82300871738084</v>
      </c>
      <c r="BX3" s="82">
        <f t="shared" si="53"/>
        <v>668.55334499633705</v>
      </c>
      <c r="BY3" s="82">
        <f t="shared" si="53"/>
        <v>689.94705203621982</v>
      </c>
      <c r="BZ3" s="82">
        <f t="shared" si="53"/>
        <v>712.02535770137888</v>
      </c>
      <c r="CA3" s="82">
        <f t="shared" si="53"/>
        <v>734.81016914782299</v>
      </c>
      <c r="CB3" s="82">
        <f t="shared" si="53"/>
        <v>758.32409456055336</v>
      </c>
      <c r="CC3" s="82">
        <f t="shared" si="53"/>
        <v>782.59046558649106</v>
      </c>
      <c r="CD3" s="82">
        <f t="shared" si="53"/>
        <v>807.63336048525878</v>
      </c>
      <c r="CE3" s="82">
        <f t="shared" si="53"/>
        <v>833.47762802078705</v>
      </c>
      <c r="CF3" s="82">
        <f t="shared" si="53"/>
        <v>860.14891211745226</v>
      </c>
      <c r="CG3" s="82">
        <f t="shared" si="53"/>
        <v>887.67367730521073</v>
      </c>
      <c r="CH3" s="82">
        <f t="shared" si="53"/>
        <v>916.07923497897752</v>
      </c>
      <c r="CI3" s="82">
        <f t="shared" si="53"/>
        <v>945.39377049830478</v>
      </c>
      <c r="CJ3" s="82">
        <f t="shared" si="53"/>
        <v>975.64637115425057</v>
      </c>
      <c r="CK3" s="82">
        <f t="shared" si="53"/>
        <v>1006.8670550311866</v>
      </c>
      <c r="CL3" s="82">
        <f t="shared" si="53"/>
        <v>1039.0868007921847</v>
      </c>
      <c r="CM3" s="82">
        <f t="shared" si="53"/>
        <v>1072.3375784175346</v>
      </c>
      <c r="CN3" s="82">
        <f t="shared" si="53"/>
        <v>1106.6523809268958</v>
      </c>
      <c r="CO3" s="82">
        <f t="shared" si="53"/>
        <v>1142.0652571165565</v>
      </c>
      <c r="CP3" s="82">
        <f t="shared" si="53"/>
        <v>1178.6113453442863</v>
      </c>
      <c r="CQ3" s="82">
        <f t="shared" si="53"/>
        <v>1216.3269083953035</v>
      </c>
      <c r="CR3" s="82">
        <f t="shared" si="53"/>
        <v>1255.2493694639531</v>
      </c>
      <c r="CS3" s="82">
        <f t="shared" si="53"/>
        <v>1295.4173492867997</v>
      </c>
      <c r="CT3" s="82">
        <f t="shared" si="53"/>
        <v>1336.8707044639773</v>
      </c>
      <c r="CU3" s="82">
        <f t="shared" si="53"/>
        <v>1379.6505670068245</v>
      </c>
      <c r="CV3" s="82">
        <f t="shared" si="53"/>
        <v>1423.799385151043</v>
      </c>
      <c r="CW3" s="82">
        <f t="shared" si="53"/>
        <v>1469.3609654758764</v>
      </c>
      <c r="CX3" s="82">
        <f t="shared" si="53"/>
        <v>1516.3805163711045</v>
      </c>
      <c r="CY3" s="82">
        <f t="shared" si="53"/>
        <v>1564.9046928949799</v>
      </c>
      <c r="CZ3" s="82">
        <f t="shared" si="53"/>
        <v>1614.9816430676194</v>
      </c>
      <c r="DA3" s="82">
        <f t="shared" si="53"/>
        <v>1666.6610556457833</v>
      </c>
      <c r="DB3" s="82">
        <f t="shared" si="53"/>
        <v>1719.9942094264484</v>
      </c>
      <c r="DC3" s="82">
        <f t="shared" si="53"/>
        <v>1775.0340241280949</v>
      </c>
      <c r="DD3" s="82">
        <f t="shared" si="53"/>
        <v>1831.835112900194</v>
      </c>
      <c r="DE3" s="82">
        <f t="shared" si="53"/>
        <v>1890.4538365130002</v>
      </c>
      <c r="DF3" s="82">
        <f t="shared" si="53"/>
        <v>1950.9483592814163</v>
      </c>
      <c r="DG3" s="82">
        <f t="shared" si="53"/>
        <v>2013.3787067784217</v>
      </c>
      <c r="DH3" s="82">
        <f t="shared" si="53"/>
        <v>2077.8068253953311</v>
      </c>
      <c r="DI3" s="82">
        <f t="shared" si="53"/>
        <v>2144.2966438079816</v>
      </c>
      <c r="DJ3" s="82">
        <f t="shared" si="53"/>
        <v>2212.9141364098368</v>
      </c>
    </row>
    <row r="4" spans="1:115" x14ac:dyDescent="0.2">
      <c r="A4" t="s">
        <v>57</v>
      </c>
      <c r="B4" s="7" t="str">
        <f>'Data Non-Energy-Sector'!B121</f>
        <v>Metallurgy</v>
      </c>
      <c r="C4" s="25" t="s">
        <v>2</v>
      </c>
      <c r="D4" s="82">
        <f t="shared" ref="D4:AI4" si="54">D98</f>
        <v>69.172139209704383</v>
      </c>
      <c r="E4" s="82">
        <f t="shared" si="54"/>
        <v>71.23230846256611</v>
      </c>
      <c r="F4" s="82">
        <f t="shared" si="54"/>
        <v>72.30682022170032</v>
      </c>
      <c r="G4" s="82">
        <f t="shared" si="54"/>
        <v>73.591668036314175</v>
      </c>
      <c r="H4" s="82">
        <f t="shared" si="54"/>
        <v>74.689922480620083</v>
      </c>
      <c r="I4" s="82">
        <f t="shared" si="54"/>
        <v>86.643184405545085</v>
      </c>
      <c r="J4" s="82">
        <f t="shared" si="54"/>
        <v>102.58206565252192</v>
      </c>
      <c r="K4" s="82">
        <f t="shared" si="54"/>
        <v>70.802016683586132</v>
      </c>
      <c r="L4" s="82">
        <f t="shared" si="54"/>
        <v>91.522404839991978</v>
      </c>
      <c r="M4" s="82">
        <f t="shared" si="54"/>
        <v>98.724580944835324</v>
      </c>
      <c r="N4" s="82">
        <f t="shared" si="54"/>
        <v>99.560650988729464</v>
      </c>
      <c r="O4" s="82">
        <f t="shared" si="54"/>
        <v>112.34946221513253</v>
      </c>
      <c r="P4" s="82">
        <f t="shared" si="54"/>
        <v>74.929697512660624</v>
      </c>
      <c r="Q4" s="82">
        <f t="shared" si="54"/>
        <v>74.162333236861983</v>
      </c>
      <c r="R4" s="82">
        <f t="shared" si="54"/>
        <v>74.136154195947228</v>
      </c>
      <c r="S4" s="82">
        <f t="shared" si="54"/>
        <v>94.91617787574306</v>
      </c>
      <c r="T4" s="82">
        <f t="shared" si="54"/>
        <v>104.6880660599145</v>
      </c>
      <c r="U4" s="82">
        <f t="shared" si="54"/>
        <v>29.954534747476579</v>
      </c>
      <c r="V4" s="82">
        <f t="shared" si="54"/>
        <v>63.160816159409549</v>
      </c>
      <c r="W4" s="82">
        <f t="shared" si="54"/>
        <v>73.514688767197356</v>
      </c>
      <c r="X4" s="82">
        <f t="shared" si="54"/>
        <v>77.875696780366496</v>
      </c>
      <c r="Y4" s="82">
        <f t="shared" si="54"/>
        <v>32.255715342997256</v>
      </c>
      <c r="Z4" s="82">
        <f t="shared" si="54"/>
        <v>35.630978287440584</v>
      </c>
      <c r="AA4" s="82">
        <f t="shared" si="54"/>
        <v>44.882251495533403</v>
      </c>
      <c r="AB4" s="82">
        <f t="shared" si="54"/>
        <v>45.654843797741528</v>
      </c>
      <c r="AC4" s="82">
        <f t="shared" si="54"/>
        <v>44.331619864101931</v>
      </c>
      <c r="AD4" s="82">
        <f t="shared" si="54"/>
        <v>53.15608518785502</v>
      </c>
      <c r="AE4" s="82">
        <f t="shared" si="54"/>
        <v>83.321807182216673</v>
      </c>
      <c r="AF4" s="82">
        <f t="shared" si="54"/>
        <v>81.746647465140768</v>
      </c>
      <c r="AG4" s="82">
        <f t="shared" si="54"/>
        <v>86.273831698709586</v>
      </c>
      <c r="AH4" s="82">
        <f t="shared" si="54"/>
        <v>89.034594313068297</v>
      </c>
      <c r="AI4" s="82">
        <f t="shared" si="54"/>
        <v>91.883701331086485</v>
      </c>
      <c r="AJ4" s="82">
        <f t="shared" ref="AJ4:BL4" si="55">AJ98</f>
        <v>94.823979773681259</v>
      </c>
      <c r="AK4" s="82">
        <f t="shared" si="55"/>
        <v>97.858347126439057</v>
      </c>
      <c r="AL4" s="82">
        <f t="shared" si="55"/>
        <v>100.98981423448511</v>
      </c>
      <c r="AM4" s="82">
        <f t="shared" si="55"/>
        <v>104.22148828998864</v>
      </c>
      <c r="AN4" s="82">
        <f t="shared" si="55"/>
        <v>107.55657591526828</v>
      </c>
      <c r="AO4" s="82">
        <f t="shared" si="55"/>
        <v>110.99838634455688</v>
      </c>
      <c r="AP4" s="82">
        <f t="shared" si="55"/>
        <v>114.55033470758271</v>
      </c>
      <c r="AQ4" s="82">
        <f t="shared" si="55"/>
        <v>118.21594541822536</v>
      </c>
      <c r="AR4" s="82">
        <f t="shared" si="55"/>
        <v>121.99885567160858</v>
      </c>
      <c r="AS4" s="82">
        <f t="shared" si="55"/>
        <v>125.90281905310006</v>
      </c>
      <c r="AT4" s="82">
        <f t="shared" si="55"/>
        <v>129.93170926279927</v>
      </c>
      <c r="AU4" s="82">
        <f t="shared" si="55"/>
        <v>134.08952395920886</v>
      </c>
      <c r="AV4" s="82">
        <f t="shared" si="55"/>
        <v>138.38038872590354</v>
      </c>
      <c r="AW4" s="82">
        <f t="shared" si="55"/>
        <v>142.80856116513246</v>
      </c>
      <c r="AX4" s="82">
        <f t="shared" si="55"/>
        <v>147.3784351224167</v>
      </c>
      <c r="AY4" s="82">
        <f t="shared" si="55"/>
        <v>152.09454504633405</v>
      </c>
      <c r="AZ4" s="82">
        <f t="shared" si="55"/>
        <v>156.96157048781674</v>
      </c>
      <c r="BA4" s="82">
        <f t="shared" si="55"/>
        <v>161.98434074342688</v>
      </c>
      <c r="BB4" s="82">
        <f t="shared" si="55"/>
        <v>167.16783964721654</v>
      </c>
      <c r="BC4" s="82">
        <f t="shared" si="55"/>
        <v>172.51721051592747</v>
      </c>
      <c r="BD4" s="82">
        <f t="shared" si="55"/>
        <v>178.03776125243715</v>
      </c>
      <c r="BE4" s="82">
        <f t="shared" si="55"/>
        <v>183.73496961251513</v>
      </c>
      <c r="BF4" s="82">
        <f t="shared" si="55"/>
        <v>189.61448864011561</v>
      </c>
      <c r="BG4" s="82">
        <f t="shared" si="55"/>
        <v>195.68215227659931</v>
      </c>
      <c r="BH4" s="82">
        <f t="shared" si="55"/>
        <v>201.94398114945051</v>
      </c>
      <c r="BI4" s="82">
        <f t="shared" si="55"/>
        <v>208.40618854623293</v>
      </c>
      <c r="BJ4" s="82">
        <f t="shared" si="55"/>
        <v>215.07518657971238</v>
      </c>
      <c r="BK4" s="82">
        <f t="shared" si="55"/>
        <v>221.95759255026317</v>
      </c>
      <c r="BL4" s="82">
        <f t="shared" si="55"/>
        <v>229.06023551187161</v>
      </c>
      <c r="BM4" s="82">
        <f t="shared" ref="BM4:DJ4" si="56">BM98</f>
        <v>236.39016304825151</v>
      </c>
      <c r="BN4" s="82">
        <f t="shared" si="56"/>
        <v>243.95464826579556</v>
      </c>
      <c r="BO4" s="82">
        <f t="shared" si="56"/>
        <v>251.76119701030103</v>
      </c>
      <c r="BP4" s="82">
        <f t="shared" si="56"/>
        <v>259.81755531463068</v>
      </c>
      <c r="BQ4" s="82">
        <f t="shared" si="56"/>
        <v>268.13171708469889</v>
      </c>
      <c r="BR4" s="82">
        <f t="shared" si="56"/>
        <v>276.71193203140928</v>
      </c>
      <c r="BS4" s="82">
        <f t="shared" si="56"/>
        <v>285.56671385641437</v>
      </c>
      <c r="BT4" s="82">
        <f t="shared" si="56"/>
        <v>294.70484869981965</v>
      </c>
      <c r="BU4" s="82">
        <f t="shared" si="56"/>
        <v>304.13540385821386</v>
      </c>
      <c r="BV4" s="82">
        <f t="shared" si="56"/>
        <v>313.86773678167674</v>
      </c>
      <c r="BW4" s="82">
        <f t="shared" si="56"/>
        <v>323.91150435869042</v>
      </c>
      <c r="BX4" s="82">
        <f t="shared" si="56"/>
        <v>334.27667249816852</v>
      </c>
      <c r="BY4" s="82">
        <f t="shared" si="56"/>
        <v>344.97352601810991</v>
      </c>
      <c r="BZ4" s="82">
        <f t="shared" si="56"/>
        <v>356.01267885068944</v>
      </c>
      <c r="CA4" s="82">
        <f t="shared" si="56"/>
        <v>367.40508457391149</v>
      </c>
      <c r="CB4" s="82">
        <f t="shared" si="56"/>
        <v>379.16204728027668</v>
      </c>
      <c r="CC4" s="82">
        <f t="shared" si="56"/>
        <v>391.29523279324553</v>
      </c>
      <c r="CD4" s="82">
        <f t="shared" si="56"/>
        <v>403.81668024262939</v>
      </c>
      <c r="CE4" s="82">
        <f t="shared" si="56"/>
        <v>416.73881401039353</v>
      </c>
      <c r="CF4" s="82">
        <f t="shared" si="56"/>
        <v>430.07445605872613</v>
      </c>
      <c r="CG4" s="82">
        <f t="shared" si="56"/>
        <v>443.83683865260537</v>
      </c>
      <c r="CH4" s="82">
        <f t="shared" si="56"/>
        <v>458.03961748948876</v>
      </c>
      <c r="CI4" s="82">
        <f t="shared" si="56"/>
        <v>472.69688524915239</v>
      </c>
      <c r="CJ4" s="82">
        <f t="shared" si="56"/>
        <v>487.82318557712529</v>
      </c>
      <c r="CK4" s="82">
        <f t="shared" si="56"/>
        <v>503.43352751559331</v>
      </c>
      <c r="CL4" s="82">
        <f t="shared" si="56"/>
        <v>519.54340039609235</v>
      </c>
      <c r="CM4" s="82">
        <f t="shared" si="56"/>
        <v>536.16878920876729</v>
      </c>
      <c r="CN4" s="82">
        <f t="shared" si="56"/>
        <v>553.32619046344792</v>
      </c>
      <c r="CO4" s="82">
        <f t="shared" si="56"/>
        <v>571.03262855827825</v>
      </c>
      <c r="CP4" s="82">
        <f t="shared" si="56"/>
        <v>589.30567267214315</v>
      </c>
      <c r="CQ4" s="82">
        <f t="shared" si="56"/>
        <v>608.16345419765173</v>
      </c>
      <c r="CR4" s="82">
        <f t="shared" si="56"/>
        <v>627.62468473197657</v>
      </c>
      <c r="CS4" s="82">
        <f t="shared" si="56"/>
        <v>647.70867464339983</v>
      </c>
      <c r="CT4" s="82">
        <f t="shared" si="56"/>
        <v>668.43535223198865</v>
      </c>
      <c r="CU4" s="82">
        <f t="shared" si="56"/>
        <v>689.82528350341227</v>
      </c>
      <c r="CV4" s="82">
        <f t="shared" si="56"/>
        <v>711.8996925755215</v>
      </c>
      <c r="CW4" s="82">
        <f t="shared" si="56"/>
        <v>734.68048273793818</v>
      </c>
      <c r="CX4" s="82">
        <f t="shared" si="56"/>
        <v>758.19025818555224</v>
      </c>
      <c r="CY4" s="82">
        <f t="shared" si="56"/>
        <v>782.45234644748996</v>
      </c>
      <c r="CZ4" s="82">
        <f t="shared" si="56"/>
        <v>807.49082153380971</v>
      </c>
      <c r="DA4" s="82">
        <f t="shared" si="56"/>
        <v>833.33052782289167</v>
      </c>
      <c r="DB4" s="82">
        <f t="shared" si="56"/>
        <v>859.99710471322419</v>
      </c>
      <c r="DC4" s="82">
        <f t="shared" si="56"/>
        <v>887.51701206404744</v>
      </c>
      <c r="DD4" s="82">
        <f t="shared" si="56"/>
        <v>915.91755645009698</v>
      </c>
      <c r="DE4" s="82">
        <f t="shared" si="56"/>
        <v>945.22691825650008</v>
      </c>
      <c r="DF4" s="82">
        <f t="shared" si="56"/>
        <v>975.47417964070814</v>
      </c>
      <c r="DG4" s="82">
        <f t="shared" si="56"/>
        <v>1006.6893533892109</v>
      </c>
      <c r="DH4" s="82">
        <f t="shared" si="56"/>
        <v>1038.9034126976655</v>
      </c>
      <c r="DI4" s="82">
        <f t="shared" si="56"/>
        <v>1072.1483219039908</v>
      </c>
      <c r="DJ4" s="82">
        <f t="shared" si="56"/>
        <v>1106.4570682049184</v>
      </c>
    </row>
    <row r="5" spans="1:115" x14ac:dyDescent="0.2">
      <c r="A5" t="s">
        <v>57</v>
      </c>
      <c r="B5" s="7" t="str">
        <f>'Data Non-Energy-Sector'!B122</f>
        <v>Rubber Vulcanising</v>
      </c>
      <c r="C5" s="25" t="s">
        <v>2</v>
      </c>
      <c r="D5" s="82">
        <f t="shared" ref="D5:AI5" si="57">D99</f>
        <v>22.965150217621858</v>
      </c>
      <c r="E5" s="82">
        <f t="shared" si="57"/>
        <v>23.649126409571949</v>
      </c>
      <c r="F5" s="82">
        <f t="shared" si="57"/>
        <v>24.005864313604508</v>
      </c>
      <c r="G5" s="82">
        <f t="shared" si="57"/>
        <v>24.432433788056308</v>
      </c>
      <c r="H5" s="82">
        <f t="shared" si="57"/>
        <v>24.797054263565869</v>
      </c>
      <c r="I5" s="82">
        <f t="shared" si="57"/>
        <v>28.765537222640969</v>
      </c>
      <c r="J5" s="82">
        <f t="shared" si="57"/>
        <v>34.057245796637282</v>
      </c>
      <c r="K5" s="82">
        <f t="shared" si="57"/>
        <v>23.506269538950598</v>
      </c>
      <c r="L5" s="82">
        <f t="shared" si="57"/>
        <v>30.385438406877338</v>
      </c>
      <c r="M5" s="82">
        <f t="shared" si="57"/>
        <v>32.776560873685327</v>
      </c>
      <c r="N5" s="82">
        <f t="shared" si="57"/>
        <v>33.054136128258186</v>
      </c>
      <c r="O5" s="82">
        <f t="shared" si="57"/>
        <v>37.300021455424002</v>
      </c>
      <c r="P5" s="82">
        <f t="shared" si="57"/>
        <v>24.87665957420333</v>
      </c>
      <c r="Q5" s="82">
        <f t="shared" si="57"/>
        <v>24.621894634638181</v>
      </c>
      <c r="R5" s="82">
        <f t="shared" si="57"/>
        <v>24.613203193054481</v>
      </c>
      <c r="S5" s="82">
        <f t="shared" si="57"/>
        <v>31.512171054746698</v>
      </c>
      <c r="T5" s="82">
        <f t="shared" si="57"/>
        <v>34.756437931891618</v>
      </c>
      <c r="U5" s="82">
        <f t="shared" si="57"/>
        <v>9.9449055361622243</v>
      </c>
      <c r="V5" s="82">
        <f t="shared" si="57"/>
        <v>20.969390964923971</v>
      </c>
      <c r="W5" s="82">
        <f t="shared" si="57"/>
        <v>24.406876670709522</v>
      </c>
      <c r="X5" s="82">
        <f t="shared" si="57"/>
        <v>25.854731331081677</v>
      </c>
      <c r="Y5" s="82">
        <f t="shared" si="57"/>
        <v>10.708897493875089</v>
      </c>
      <c r="Z5" s="82">
        <f t="shared" si="57"/>
        <v>11.829484791430275</v>
      </c>
      <c r="AA5" s="82">
        <f t="shared" si="57"/>
        <v>14.900907496517091</v>
      </c>
      <c r="AB5" s="82">
        <f t="shared" si="57"/>
        <v>15.157408140850189</v>
      </c>
      <c r="AC5" s="82">
        <f t="shared" si="57"/>
        <v>14.718097794881842</v>
      </c>
      <c r="AD5" s="82">
        <f t="shared" si="57"/>
        <v>17.647820282367867</v>
      </c>
      <c r="AE5" s="82">
        <f t="shared" si="57"/>
        <v>27.662839984495935</v>
      </c>
      <c r="AF5" s="82">
        <f t="shared" si="57"/>
        <v>27.139886958426736</v>
      </c>
      <c r="AG5" s="82">
        <f t="shared" si="57"/>
        <v>28.642912123971584</v>
      </c>
      <c r="AH5" s="82">
        <f t="shared" si="57"/>
        <v>29.559485311938676</v>
      </c>
      <c r="AI5" s="82">
        <f t="shared" si="57"/>
        <v>30.505388841920716</v>
      </c>
      <c r="AJ5" s="82">
        <f t="shared" ref="AJ5:BL5" si="58">AJ99</f>
        <v>31.481561284862181</v>
      </c>
      <c r="AK5" s="82">
        <f t="shared" si="58"/>
        <v>32.488971245977773</v>
      </c>
      <c r="AL5" s="82">
        <f t="shared" si="58"/>
        <v>33.52861832584906</v>
      </c>
      <c r="AM5" s="82">
        <f t="shared" si="58"/>
        <v>34.601534112276234</v>
      </c>
      <c r="AN5" s="82">
        <f t="shared" si="58"/>
        <v>35.708783203869075</v>
      </c>
      <c r="AO5" s="82">
        <f t="shared" si="58"/>
        <v>36.851464266392888</v>
      </c>
      <c r="AP5" s="82">
        <f t="shared" si="58"/>
        <v>38.030711122917459</v>
      </c>
      <c r="AQ5" s="82">
        <f t="shared" si="58"/>
        <v>39.247693878850818</v>
      </c>
      <c r="AR5" s="82">
        <f t="shared" si="58"/>
        <v>40.503620082974045</v>
      </c>
      <c r="AS5" s="82">
        <f t="shared" si="58"/>
        <v>41.799735925629214</v>
      </c>
      <c r="AT5" s="82">
        <f t="shared" si="58"/>
        <v>43.13732747524935</v>
      </c>
      <c r="AU5" s="82">
        <f t="shared" si="58"/>
        <v>44.517721954457329</v>
      </c>
      <c r="AV5" s="82">
        <f t="shared" si="58"/>
        <v>45.942289056999968</v>
      </c>
      <c r="AW5" s="82">
        <f t="shared" si="58"/>
        <v>47.412442306823969</v>
      </c>
      <c r="AX5" s="82">
        <f t="shared" si="58"/>
        <v>48.929640460642339</v>
      </c>
      <c r="AY5" s="82">
        <f t="shared" si="58"/>
        <v>50.495388955382893</v>
      </c>
      <c r="AZ5" s="82">
        <f t="shared" si="58"/>
        <v>52.111241401955148</v>
      </c>
      <c r="BA5" s="82">
        <f t="shared" si="58"/>
        <v>53.778801126817712</v>
      </c>
      <c r="BB5" s="82">
        <f t="shared" si="58"/>
        <v>55.499722762875876</v>
      </c>
      <c r="BC5" s="82">
        <f t="shared" si="58"/>
        <v>57.275713891287907</v>
      </c>
      <c r="BD5" s="82">
        <f t="shared" si="58"/>
        <v>59.108536735809125</v>
      </c>
      <c r="BE5" s="82">
        <f t="shared" si="58"/>
        <v>61.000009911355015</v>
      </c>
      <c r="BF5" s="82">
        <f t="shared" si="58"/>
        <v>62.952010228518375</v>
      </c>
      <c r="BG5" s="82">
        <f t="shared" si="58"/>
        <v>64.96647455583097</v>
      </c>
      <c r="BH5" s="82">
        <f t="shared" si="58"/>
        <v>67.045401741617567</v>
      </c>
      <c r="BI5" s="82">
        <f t="shared" si="58"/>
        <v>69.190854597349329</v>
      </c>
      <c r="BJ5" s="82">
        <f t="shared" si="58"/>
        <v>71.404961944464503</v>
      </c>
      <c r="BK5" s="82">
        <f t="shared" si="58"/>
        <v>73.689920726687376</v>
      </c>
      <c r="BL5" s="82">
        <f t="shared" si="58"/>
        <v>76.047998189941367</v>
      </c>
      <c r="BM5" s="82">
        <f t="shared" ref="BM5:DJ5" si="59">BM99</f>
        <v>78.48153413201949</v>
      </c>
      <c r="BN5" s="82">
        <f t="shared" si="59"/>
        <v>80.992943224244115</v>
      </c>
      <c r="BO5" s="82">
        <f t="shared" si="59"/>
        <v>83.58471740741993</v>
      </c>
      <c r="BP5" s="82">
        <f t="shared" si="59"/>
        <v>86.259428364457364</v>
      </c>
      <c r="BQ5" s="82">
        <f t="shared" si="59"/>
        <v>89.019730072119998</v>
      </c>
      <c r="BR5" s="82">
        <f t="shared" si="59"/>
        <v>91.86836143442784</v>
      </c>
      <c r="BS5" s="82">
        <f t="shared" si="59"/>
        <v>94.808149000329536</v>
      </c>
      <c r="BT5" s="82">
        <f t="shared" si="59"/>
        <v>97.842009768340077</v>
      </c>
      <c r="BU5" s="82">
        <f t="shared" si="59"/>
        <v>100.97295408092697</v>
      </c>
      <c r="BV5" s="82">
        <f t="shared" si="59"/>
        <v>104.20408861151664</v>
      </c>
      <c r="BW5" s="82">
        <f t="shared" si="59"/>
        <v>107.53861944708517</v>
      </c>
      <c r="BX5" s="82">
        <f t="shared" si="59"/>
        <v>110.97985526939189</v>
      </c>
      <c r="BY5" s="82">
        <f t="shared" si="59"/>
        <v>114.53121063801244</v>
      </c>
      <c r="BZ5" s="82">
        <f t="shared" si="59"/>
        <v>118.19620937842885</v>
      </c>
      <c r="CA5" s="82">
        <f t="shared" si="59"/>
        <v>121.97848807853858</v>
      </c>
      <c r="CB5" s="82">
        <f t="shared" si="59"/>
        <v>125.88179969705182</v>
      </c>
      <c r="CC5" s="82">
        <f t="shared" si="59"/>
        <v>129.91001728735748</v>
      </c>
      <c r="CD5" s="82">
        <f t="shared" si="59"/>
        <v>134.06713784055293</v>
      </c>
      <c r="CE5" s="82">
        <f t="shared" si="59"/>
        <v>138.35728625145063</v>
      </c>
      <c r="CF5" s="82">
        <f t="shared" si="59"/>
        <v>142.78471941149706</v>
      </c>
      <c r="CG5" s="82">
        <f t="shared" si="59"/>
        <v>147.35383043266498</v>
      </c>
      <c r="CH5" s="82">
        <f t="shared" si="59"/>
        <v>152.06915300651025</v>
      </c>
      <c r="CI5" s="82">
        <f t="shared" si="59"/>
        <v>156.93536590271859</v>
      </c>
      <c r="CJ5" s="82">
        <f t="shared" si="59"/>
        <v>161.95729761160558</v>
      </c>
      <c r="CK5" s="82">
        <f t="shared" si="59"/>
        <v>167.13993113517697</v>
      </c>
      <c r="CL5" s="82">
        <f t="shared" si="59"/>
        <v>172.48840893150265</v>
      </c>
      <c r="CM5" s="82">
        <f t="shared" si="59"/>
        <v>178.00803801731072</v>
      </c>
      <c r="CN5" s="82">
        <f t="shared" si="59"/>
        <v>183.70429523386468</v>
      </c>
      <c r="CO5" s="82">
        <f t="shared" si="59"/>
        <v>189.58283268134835</v>
      </c>
      <c r="CP5" s="82">
        <f t="shared" si="59"/>
        <v>195.6494833271515</v>
      </c>
      <c r="CQ5" s="82">
        <f t="shared" si="59"/>
        <v>201.91026679362037</v>
      </c>
      <c r="CR5" s="82">
        <f t="shared" si="59"/>
        <v>208.37139533101623</v>
      </c>
      <c r="CS5" s="82">
        <f t="shared" si="59"/>
        <v>215.03927998160876</v>
      </c>
      <c r="CT5" s="82">
        <f t="shared" si="59"/>
        <v>221.92053694102023</v>
      </c>
      <c r="CU5" s="82">
        <f t="shared" si="59"/>
        <v>229.02199412313288</v>
      </c>
      <c r="CV5" s="82">
        <f t="shared" si="59"/>
        <v>236.35069793507316</v>
      </c>
      <c r="CW5" s="82">
        <f t="shared" si="59"/>
        <v>243.9139202689955</v>
      </c>
      <c r="CX5" s="82">
        <f t="shared" si="59"/>
        <v>251.71916571760335</v>
      </c>
      <c r="CY5" s="82">
        <f t="shared" si="59"/>
        <v>259.77417902056663</v>
      </c>
      <c r="CZ5" s="82">
        <f t="shared" si="59"/>
        <v>268.08695274922479</v>
      </c>
      <c r="DA5" s="82">
        <f t="shared" si="59"/>
        <v>276.66573523720001</v>
      </c>
      <c r="DB5" s="82">
        <f t="shared" si="59"/>
        <v>285.51903876479042</v>
      </c>
      <c r="DC5" s="82">
        <f t="shared" si="59"/>
        <v>294.65564800526374</v>
      </c>
      <c r="DD5" s="82">
        <f t="shared" si="59"/>
        <v>304.0846287414322</v>
      </c>
      <c r="DE5" s="82">
        <f t="shared" si="59"/>
        <v>313.81533686115802</v>
      </c>
      <c r="DF5" s="82">
        <f t="shared" si="59"/>
        <v>323.85742764071506</v>
      </c>
      <c r="DG5" s="82">
        <f t="shared" si="59"/>
        <v>334.22086532521797</v>
      </c>
      <c r="DH5" s="82">
        <f t="shared" si="59"/>
        <v>344.91593301562494</v>
      </c>
      <c r="DI5" s="82">
        <f t="shared" si="59"/>
        <v>355.95324287212497</v>
      </c>
      <c r="DJ5" s="82">
        <f t="shared" si="59"/>
        <v>367.34374664403299</v>
      </c>
    </row>
    <row r="6" spans="1:115" x14ac:dyDescent="0.2">
      <c r="A6" t="s">
        <v>57</v>
      </c>
      <c r="B6" s="7" t="str">
        <f>'Data Non-Energy-Sector'!B123</f>
        <v>Chemical Manufacture</v>
      </c>
      <c r="C6" s="25" t="s">
        <v>2</v>
      </c>
      <c r="D6" s="82">
        <f t="shared" ref="D6:AI6" si="60">D100</f>
        <v>46.206988992082529</v>
      </c>
      <c r="E6" s="82">
        <f t="shared" si="60"/>
        <v>47.583182052994161</v>
      </c>
      <c r="F6" s="82">
        <f t="shared" si="60"/>
        <v>48.300955908095816</v>
      </c>
      <c r="G6" s="82">
        <f t="shared" si="60"/>
        <v>49.159234248257874</v>
      </c>
      <c r="H6" s="82">
        <f t="shared" si="60"/>
        <v>49.892868217054222</v>
      </c>
      <c r="I6" s="82">
        <f t="shared" si="60"/>
        <v>57.87764718290412</v>
      </c>
      <c r="J6" s="82">
        <f t="shared" si="60"/>
        <v>68.524819855884644</v>
      </c>
      <c r="K6" s="82">
        <f t="shared" si="60"/>
        <v>47.295747144635541</v>
      </c>
      <c r="L6" s="82">
        <f t="shared" si="60"/>
        <v>61.136966433114644</v>
      </c>
      <c r="M6" s="82">
        <f t="shared" si="60"/>
        <v>65.948020071149998</v>
      </c>
      <c r="N6" s="82">
        <f t="shared" si="60"/>
        <v>66.506514860471285</v>
      </c>
      <c r="O6" s="82">
        <f t="shared" si="60"/>
        <v>75.049440759708531</v>
      </c>
      <c r="P6" s="82">
        <f t="shared" si="60"/>
        <v>50.053037938457301</v>
      </c>
      <c r="Q6" s="82">
        <f t="shared" si="60"/>
        <v>49.540438602223809</v>
      </c>
      <c r="R6" s="82">
        <f t="shared" si="60"/>
        <v>49.522951002892754</v>
      </c>
      <c r="S6" s="82">
        <f t="shared" si="60"/>
        <v>63.404006820996365</v>
      </c>
      <c r="T6" s="82">
        <f t="shared" si="60"/>
        <v>69.931628128022894</v>
      </c>
      <c r="U6" s="82">
        <f t="shared" si="60"/>
        <v>20.009629211314355</v>
      </c>
      <c r="V6" s="82">
        <f t="shared" si="60"/>
        <v>42.191425194485582</v>
      </c>
      <c r="W6" s="82">
        <f t="shared" si="60"/>
        <v>49.107812096487834</v>
      </c>
      <c r="X6" s="82">
        <f t="shared" si="60"/>
        <v>52.020965449284823</v>
      </c>
      <c r="Y6" s="82">
        <f t="shared" si="60"/>
        <v>21.546817849122167</v>
      </c>
      <c r="Z6" s="82">
        <f t="shared" si="60"/>
        <v>23.801493496010313</v>
      </c>
      <c r="AA6" s="82">
        <f t="shared" si="60"/>
        <v>29.981343999016314</v>
      </c>
      <c r="AB6" s="82">
        <f t="shared" si="60"/>
        <v>30.497435656891341</v>
      </c>
      <c r="AC6" s="82">
        <f t="shared" si="60"/>
        <v>29.613522069220092</v>
      </c>
      <c r="AD6" s="82">
        <f t="shared" si="60"/>
        <v>35.508264905487152</v>
      </c>
      <c r="AE6" s="82">
        <f t="shared" si="60"/>
        <v>55.658967197720742</v>
      </c>
      <c r="AF6" s="82">
        <f t="shared" si="60"/>
        <v>54.606760506714039</v>
      </c>
      <c r="AG6" s="82">
        <f t="shared" si="60"/>
        <v>57.630919574738009</v>
      </c>
      <c r="AH6" s="82">
        <f t="shared" si="60"/>
        <v>59.475109001129624</v>
      </c>
      <c r="AI6" s="82">
        <f t="shared" si="60"/>
        <v>61.378312489165772</v>
      </c>
      <c r="AJ6" s="82">
        <f t="shared" ref="AJ6:BL6" si="61">AJ100</f>
        <v>63.342418488819078</v>
      </c>
      <c r="AK6" s="82">
        <f t="shared" si="61"/>
        <v>65.369375880461291</v>
      </c>
      <c r="AL6" s="82">
        <f t="shared" si="61"/>
        <v>67.461195908636057</v>
      </c>
      <c r="AM6" s="82">
        <f t="shared" si="61"/>
        <v>69.619954177712415</v>
      </c>
      <c r="AN6" s="82">
        <f t="shared" si="61"/>
        <v>71.847792711399208</v>
      </c>
      <c r="AO6" s="82">
        <f t="shared" si="61"/>
        <v>74.146922078163982</v>
      </c>
      <c r="AP6" s="82">
        <f t="shared" si="61"/>
        <v>76.519623584665226</v>
      </c>
      <c r="AQ6" s="82">
        <f t="shared" si="61"/>
        <v>78.968251539374521</v>
      </c>
      <c r="AR6" s="82">
        <f t="shared" si="61"/>
        <v>81.495235588634515</v>
      </c>
      <c r="AS6" s="82">
        <f t="shared" si="61"/>
        <v>84.103083127470825</v>
      </c>
      <c r="AT6" s="82">
        <f t="shared" si="61"/>
        <v>86.794381787549895</v>
      </c>
      <c r="AU6" s="82">
        <f t="shared" si="61"/>
        <v>89.57180200475149</v>
      </c>
      <c r="AV6" s="82">
        <f t="shared" si="61"/>
        <v>92.438099668903547</v>
      </c>
      <c r="AW6" s="82">
        <f t="shared" si="61"/>
        <v>95.396118858308469</v>
      </c>
      <c r="AX6" s="82">
        <f t="shared" si="61"/>
        <v>98.448794661774343</v>
      </c>
      <c r="AY6" s="82">
        <f t="shared" si="61"/>
        <v>101.59915609095113</v>
      </c>
      <c r="AZ6" s="82">
        <f t="shared" si="61"/>
        <v>104.85032908586156</v>
      </c>
      <c r="BA6" s="82">
        <f t="shared" si="61"/>
        <v>108.20553961660913</v>
      </c>
      <c r="BB6" s="82">
        <f t="shared" si="61"/>
        <v>111.66811688434062</v>
      </c>
      <c r="BC6" s="82">
        <f t="shared" si="61"/>
        <v>115.24149662463952</v>
      </c>
      <c r="BD6" s="82">
        <f t="shared" si="61"/>
        <v>118.929224516628</v>
      </c>
      <c r="BE6" s="82">
        <f t="shared" si="61"/>
        <v>122.73495970116009</v>
      </c>
      <c r="BF6" s="82">
        <f t="shared" si="61"/>
        <v>126.66247841159722</v>
      </c>
      <c r="BG6" s="82">
        <f t="shared" si="61"/>
        <v>130.71567772076833</v>
      </c>
      <c r="BH6" s="82">
        <f t="shared" si="61"/>
        <v>134.89857940783293</v>
      </c>
      <c r="BI6" s="82">
        <f t="shared" si="61"/>
        <v>139.2153339488836</v>
      </c>
      <c r="BJ6" s="82">
        <f t="shared" si="61"/>
        <v>143.67022463524788</v>
      </c>
      <c r="BK6" s="82">
        <f t="shared" si="61"/>
        <v>148.26767182357582</v>
      </c>
      <c r="BL6" s="82">
        <f t="shared" si="61"/>
        <v>153.01223732193026</v>
      </c>
      <c r="BM6" s="82">
        <f t="shared" ref="BM6:DJ6" si="62">BM100</f>
        <v>157.90862891623203</v>
      </c>
      <c r="BN6" s="82">
        <f t="shared" si="62"/>
        <v>162.96170504155145</v>
      </c>
      <c r="BO6" s="82">
        <f t="shared" si="62"/>
        <v>168.1764796028811</v>
      </c>
      <c r="BP6" s="82">
        <f t="shared" si="62"/>
        <v>173.55812695017329</v>
      </c>
      <c r="BQ6" s="82">
        <f t="shared" si="62"/>
        <v>179.11198701257885</v>
      </c>
      <c r="BR6" s="82">
        <f t="shared" si="62"/>
        <v>184.84357059698138</v>
      </c>
      <c r="BS6" s="82">
        <f t="shared" si="62"/>
        <v>190.7585648560848</v>
      </c>
      <c r="BT6" s="82">
        <f t="shared" si="62"/>
        <v>196.86283893147953</v>
      </c>
      <c r="BU6" s="82">
        <f t="shared" si="62"/>
        <v>203.16244977728687</v>
      </c>
      <c r="BV6" s="82">
        <f t="shared" si="62"/>
        <v>209.66364817016006</v>
      </c>
      <c r="BW6" s="82">
        <f t="shared" si="62"/>
        <v>216.37288491160518</v>
      </c>
      <c r="BX6" s="82">
        <f t="shared" si="62"/>
        <v>223.29681722877655</v>
      </c>
      <c r="BY6" s="82">
        <f t="shared" si="62"/>
        <v>230.4423153800974</v>
      </c>
      <c r="BZ6" s="82">
        <f t="shared" si="62"/>
        <v>237.81646947226051</v>
      </c>
      <c r="CA6" s="82">
        <f t="shared" si="62"/>
        <v>245.42659649537285</v>
      </c>
      <c r="CB6" s="82">
        <f t="shared" si="62"/>
        <v>253.28024758322479</v>
      </c>
      <c r="CC6" s="82">
        <f t="shared" si="62"/>
        <v>261.38521550588797</v>
      </c>
      <c r="CD6" s="82">
        <f t="shared" si="62"/>
        <v>269.74954240207637</v>
      </c>
      <c r="CE6" s="82">
        <f t="shared" si="62"/>
        <v>278.38152775894281</v>
      </c>
      <c r="CF6" s="82">
        <f t="shared" si="62"/>
        <v>287.28973664722901</v>
      </c>
      <c r="CG6" s="82">
        <f t="shared" si="62"/>
        <v>296.48300821994036</v>
      </c>
      <c r="CH6" s="82">
        <f t="shared" si="62"/>
        <v>305.97046448297846</v>
      </c>
      <c r="CI6" s="82">
        <f t="shared" si="62"/>
        <v>315.76151934643377</v>
      </c>
      <c r="CJ6" s="82">
        <f t="shared" si="62"/>
        <v>325.86588796551968</v>
      </c>
      <c r="CK6" s="82">
        <f t="shared" si="62"/>
        <v>336.29359638041632</v>
      </c>
      <c r="CL6" s="82">
        <f t="shared" si="62"/>
        <v>347.05499146458965</v>
      </c>
      <c r="CM6" s="82">
        <f t="shared" si="62"/>
        <v>358.16075119145654</v>
      </c>
      <c r="CN6" s="82">
        <f t="shared" si="62"/>
        <v>369.62189522958317</v>
      </c>
      <c r="CO6" s="82">
        <f t="shared" si="62"/>
        <v>381.44979587692984</v>
      </c>
      <c r="CP6" s="82">
        <f t="shared" si="62"/>
        <v>393.65618934499162</v>
      </c>
      <c r="CQ6" s="82">
        <f t="shared" si="62"/>
        <v>406.25318740403134</v>
      </c>
      <c r="CR6" s="82">
        <f t="shared" si="62"/>
        <v>419.25328940096034</v>
      </c>
      <c r="CS6" s="82">
        <f t="shared" si="62"/>
        <v>432.6693946617911</v>
      </c>
      <c r="CT6" s="82">
        <f t="shared" si="62"/>
        <v>446.51481529096844</v>
      </c>
      <c r="CU6" s="82">
        <f t="shared" si="62"/>
        <v>460.80328938027947</v>
      </c>
      <c r="CV6" s="82">
        <f t="shared" si="62"/>
        <v>475.54899464044843</v>
      </c>
      <c r="CW6" s="82">
        <f t="shared" si="62"/>
        <v>490.76656246894277</v>
      </c>
      <c r="CX6" s="82">
        <f t="shared" si="62"/>
        <v>506.47109246794895</v>
      </c>
      <c r="CY6" s="82">
        <f t="shared" si="62"/>
        <v>522.67816742692332</v>
      </c>
      <c r="CZ6" s="82">
        <f t="shared" si="62"/>
        <v>539.40386878458492</v>
      </c>
      <c r="DA6" s="82">
        <f t="shared" si="62"/>
        <v>556.66479258569166</v>
      </c>
      <c r="DB6" s="82">
        <f t="shared" si="62"/>
        <v>574.47806594843382</v>
      </c>
      <c r="DC6" s="82">
        <f t="shared" si="62"/>
        <v>592.86136405878369</v>
      </c>
      <c r="DD6" s="82">
        <f t="shared" si="62"/>
        <v>611.83292770866478</v>
      </c>
      <c r="DE6" s="82">
        <f t="shared" si="62"/>
        <v>631.41158139534207</v>
      </c>
      <c r="DF6" s="82">
        <f t="shared" si="62"/>
        <v>651.61675199999308</v>
      </c>
      <c r="DG6" s="82">
        <f t="shared" si="62"/>
        <v>672.46848806399294</v>
      </c>
      <c r="DH6" s="82">
        <f t="shared" si="62"/>
        <v>693.98747968204077</v>
      </c>
      <c r="DI6" s="82">
        <f t="shared" si="62"/>
        <v>716.19507903186604</v>
      </c>
      <c r="DJ6" s="82">
        <f t="shared" si="62"/>
        <v>739.11332156088577</v>
      </c>
    </row>
    <row r="7" spans="1:115" x14ac:dyDescent="0.2">
      <c r="A7" t="s">
        <v>57</v>
      </c>
      <c r="B7" s="2" t="s">
        <v>0</v>
      </c>
      <c r="C7" s="25" t="s">
        <v>2</v>
      </c>
    </row>
    <row r="8" spans="1:115" x14ac:dyDescent="0.2">
      <c r="A8" t="s">
        <v>57</v>
      </c>
      <c r="B8" s="2" t="s">
        <v>0</v>
      </c>
      <c r="C8" s="25" t="s">
        <v>2</v>
      </c>
    </row>
    <row r="9" spans="1:115" x14ac:dyDescent="0.2">
      <c r="A9" t="s">
        <v>57</v>
      </c>
      <c r="B9" s="2" t="s">
        <v>0</v>
      </c>
      <c r="C9" s="25" t="s">
        <v>2</v>
      </c>
    </row>
    <row r="10" spans="1:115" x14ac:dyDescent="0.2">
      <c r="A10" t="s">
        <v>57</v>
      </c>
      <c r="B10" s="2" t="s">
        <v>0</v>
      </c>
      <c r="C10" s="25" t="s">
        <v>2</v>
      </c>
    </row>
    <row r="11" spans="1:115" x14ac:dyDescent="0.2">
      <c r="A11" t="s">
        <v>57</v>
      </c>
      <c r="B11" s="2" t="s">
        <v>0</v>
      </c>
      <c r="C11" s="25" t="s">
        <v>2</v>
      </c>
    </row>
    <row r="12" spans="1:115" x14ac:dyDescent="0.2">
      <c r="A12" t="s">
        <v>57</v>
      </c>
      <c r="B12" s="2" t="s">
        <v>0</v>
      </c>
      <c r="C12" s="25" t="s">
        <v>2</v>
      </c>
    </row>
    <row r="13" spans="1:115" x14ac:dyDescent="0.2">
      <c r="A13" t="s">
        <v>57</v>
      </c>
      <c r="B13" s="2" t="s">
        <v>0</v>
      </c>
      <c r="C13" s="25" t="s">
        <v>2</v>
      </c>
    </row>
    <row r="14" spans="1:115" x14ac:dyDescent="0.2">
      <c r="A14" t="s">
        <v>57</v>
      </c>
      <c r="B14" s="2" t="s">
        <v>0</v>
      </c>
      <c r="C14" s="25" t="s">
        <v>2</v>
      </c>
    </row>
    <row r="15" spans="1:115" x14ac:dyDescent="0.2">
      <c r="A15" t="s">
        <v>57</v>
      </c>
      <c r="B15" s="2" t="s">
        <v>0</v>
      </c>
      <c r="C15" s="25" t="s">
        <v>2</v>
      </c>
    </row>
    <row r="16" spans="1:115" x14ac:dyDescent="0.2">
      <c r="A16" t="s">
        <v>57</v>
      </c>
      <c r="B16" s="2" t="s">
        <v>0</v>
      </c>
      <c r="C16" s="25" t="s">
        <v>2</v>
      </c>
    </row>
    <row r="17" spans="1:115" x14ac:dyDescent="0.2">
      <c r="A17" t="s">
        <v>57</v>
      </c>
      <c r="B17" s="2" t="s">
        <v>0</v>
      </c>
      <c r="C17" s="25" t="s">
        <v>2</v>
      </c>
    </row>
    <row r="18" spans="1:115" x14ac:dyDescent="0.2">
      <c r="A18" t="s">
        <v>57</v>
      </c>
      <c r="B18" s="2" t="s">
        <v>0</v>
      </c>
      <c r="C18" s="25" t="s">
        <v>2</v>
      </c>
    </row>
    <row r="19" spans="1:115" x14ac:dyDescent="0.2">
      <c r="A19" t="s">
        <v>57</v>
      </c>
      <c r="B19" s="2" t="s">
        <v>0</v>
      </c>
      <c r="C19" s="25" t="s">
        <v>2</v>
      </c>
    </row>
    <row r="20" spans="1:115" x14ac:dyDescent="0.2">
      <c r="A20" t="s">
        <v>57</v>
      </c>
      <c r="B20" s="2" t="s">
        <v>0</v>
      </c>
      <c r="C20" s="25" t="s">
        <v>2</v>
      </c>
    </row>
    <row r="21" spans="1:115" x14ac:dyDescent="0.2">
      <c r="A21" t="s">
        <v>57</v>
      </c>
      <c r="B21" s="2" t="s">
        <v>0</v>
      </c>
      <c r="C21" s="25" t="s">
        <v>2</v>
      </c>
    </row>
    <row r="22" spans="1:115" s="27" customFormat="1" x14ac:dyDescent="0.2">
      <c r="A22" s="27" t="s">
        <v>57</v>
      </c>
      <c r="B22" s="229" t="s">
        <v>0</v>
      </c>
      <c r="C22" s="16" t="s">
        <v>2</v>
      </c>
      <c r="DK22" s="392"/>
    </row>
    <row r="23" spans="1:115" s="53" customFormat="1" ht="16" thickBot="1" x14ac:dyDescent="0.25">
      <c r="B23" s="51" t="s">
        <v>64</v>
      </c>
      <c r="C23" s="54" t="s">
        <v>2</v>
      </c>
      <c r="D23" s="49">
        <f>SUM(D3:D22)</f>
        <v>276.68855683881759</v>
      </c>
      <c r="E23" s="49">
        <f t="shared" ref="E23:BL23" si="63">SUM(E3:E22)</f>
        <v>284.92923385026444</v>
      </c>
      <c r="F23" s="49">
        <f t="shared" si="63"/>
        <v>289.22728088680128</v>
      </c>
      <c r="G23" s="49">
        <f t="shared" si="63"/>
        <v>294.3666721452567</v>
      </c>
      <c r="H23" s="49">
        <f t="shared" si="63"/>
        <v>298.75968992248033</v>
      </c>
      <c r="I23" s="49">
        <f t="shared" si="63"/>
        <v>346.57273762218034</v>
      </c>
      <c r="J23" s="49">
        <f t="shared" si="63"/>
        <v>410.32826261008768</v>
      </c>
      <c r="K23" s="49">
        <f t="shared" si="63"/>
        <v>283.20806673434453</v>
      </c>
      <c r="L23" s="49">
        <f t="shared" si="63"/>
        <v>366.08961935996791</v>
      </c>
      <c r="M23" s="49">
        <f t="shared" si="63"/>
        <v>394.8983237793413</v>
      </c>
      <c r="N23" s="49">
        <f t="shared" si="63"/>
        <v>398.24260395491785</v>
      </c>
      <c r="O23" s="49">
        <f t="shared" si="63"/>
        <v>449.39784886053019</v>
      </c>
      <c r="P23" s="49">
        <f t="shared" si="63"/>
        <v>299.7187900506425</v>
      </c>
      <c r="Q23" s="49">
        <f t="shared" si="63"/>
        <v>296.64933294744793</v>
      </c>
      <c r="R23" s="49">
        <f t="shared" si="63"/>
        <v>296.54461678378891</v>
      </c>
      <c r="S23" s="49">
        <f t="shared" si="63"/>
        <v>379.66471150297224</v>
      </c>
      <c r="T23" s="49">
        <f t="shared" si="63"/>
        <v>418.75226423965807</v>
      </c>
      <c r="U23" s="49">
        <f t="shared" si="63"/>
        <v>119.81813898990632</v>
      </c>
      <c r="V23" s="49">
        <f t="shared" si="63"/>
        <v>252.64326463763823</v>
      </c>
      <c r="W23" s="49">
        <f t="shared" si="63"/>
        <v>294.05875506878942</v>
      </c>
      <c r="X23" s="49">
        <f t="shared" si="63"/>
        <v>311.50278712146599</v>
      </c>
      <c r="Y23" s="49">
        <f t="shared" si="63"/>
        <v>129.02286137198902</v>
      </c>
      <c r="Z23" s="49">
        <f t="shared" si="63"/>
        <v>142.52391314976234</v>
      </c>
      <c r="AA23" s="49">
        <f t="shared" si="63"/>
        <v>179.52900598213358</v>
      </c>
      <c r="AB23" s="49">
        <f t="shared" si="63"/>
        <v>182.61937519096608</v>
      </c>
      <c r="AC23" s="49">
        <f t="shared" si="63"/>
        <v>177.32647945640775</v>
      </c>
      <c r="AD23" s="49">
        <f t="shared" si="63"/>
        <v>212.62434075142008</v>
      </c>
      <c r="AE23" s="49">
        <f t="shared" si="63"/>
        <v>333.28722872886669</v>
      </c>
      <c r="AF23" s="49">
        <f t="shared" si="63"/>
        <v>326.98658986056307</v>
      </c>
      <c r="AG23" s="49">
        <f t="shared" si="63"/>
        <v>345.09532679483834</v>
      </c>
      <c r="AH23" s="49">
        <f t="shared" si="63"/>
        <v>356.13837725227319</v>
      </c>
      <c r="AI23" s="49">
        <f t="shared" si="63"/>
        <v>367.53480532434588</v>
      </c>
      <c r="AJ23" s="49">
        <f t="shared" si="63"/>
        <v>379.29591909472509</v>
      </c>
      <c r="AK23" s="49">
        <f t="shared" si="63"/>
        <v>391.43338850575623</v>
      </c>
      <c r="AL23" s="49">
        <f t="shared" si="63"/>
        <v>403.95925693794044</v>
      </c>
      <c r="AM23" s="49">
        <f t="shared" si="63"/>
        <v>416.88595315995457</v>
      </c>
      <c r="AN23" s="49">
        <f t="shared" si="63"/>
        <v>430.22630366107313</v>
      </c>
      <c r="AO23" s="49">
        <f t="shared" si="63"/>
        <v>443.99354537822751</v>
      </c>
      <c r="AP23" s="49">
        <f t="shared" si="63"/>
        <v>458.20133883033083</v>
      </c>
      <c r="AQ23" s="49">
        <f t="shared" si="63"/>
        <v>472.86378167290144</v>
      </c>
      <c r="AR23" s="49">
        <f t="shared" si="63"/>
        <v>487.99542268643432</v>
      </c>
      <c r="AS23" s="49">
        <f t="shared" si="63"/>
        <v>503.61127621240018</v>
      </c>
      <c r="AT23" s="49">
        <f t="shared" si="63"/>
        <v>519.72683705119709</v>
      </c>
      <c r="AU23" s="49">
        <f t="shared" si="63"/>
        <v>536.35809583683545</v>
      </c>
      <c r="AV23" s="49">
        <f t="shared" si="63"/>
        <v>553.52155490361417</v>
      </c>
      <c r="AW23" s="49">
        <f t="shared" si="63"/>
        <v>571.23424466052984</v>
      </c>
      <c r="AX23" s="49">
        <f t="shared" si="63"/>
        <v>589.51374048966682</v>
      </c>
      <c r="AY23" s="49">
        <f t="shared" si="63"/>
        <v>608.37818018533619</v>
      </c>
      <c r="AZ23" s="49">
        <f t="shared" si="63"/>
        <v>627.84628195126686</v>
      </c>
      <c r="BA23" s="49">
        <f t="shared" si="63"/>
        <v>647.93736297370754</v>
      </c>
      <c r="BB23" s="49">
        <f t="shared" si="63"/>
        <v>668.67135858886616</v>
      </c>
      <c r="BC23" s="49">
        <f t="shared" si="63"/>
        <v>690.06884206370978</v>
      </c>
      <c r="BD23" s="49">
        <f t="shared" si="63"/>
        <v>712.1510450097486</v>
      </c>
      <c r="BE23" s="49">
        <f t="shared" si="63"/>
        <v>734.93987845006052</v>
      </c>
      <c r="BF23" s="49">
        <f t="shared" si="63"/>
        <v>758.45795456046244</v>
      </c>
      <c r="BG23" s="49">
        <f t="shared" si="63"/>
        <v>782.72860910639724</v>
      </c>
      <c r="BH23" s="49">
        <f t="shared" si="63"/>
        <v>807.77592459780192</v>
      </c>
      <c r="BI23" s="49">
        <f t="shared" si="63"/>
        <v>833.62475418493182</v>
      </c>
      <c r="BJ23" s="49">
        <f t="shared" si="63"/>
        <v>860.30074631884952</v>
      </c>
      <c r="BK23" s="49">
        <f t="shared" si="63"/>
        <v>887.83037020105269</v>
      </c>
      <c r="BL23" s="49">
        <f t="shared" si="63"/>
        <v>916.24094204748644</v>
      </c>
      <c r="BM23" s="49">
        <f t="shared" ref="BM23:DJ23" si="64">SUM(BM3:BM22)</f>
        <v>945.56065219300615</v>
      </c>
      <c r="BN23" s="49">
        <f t="shared" si="64"/>
        <v>975.81859306318222</v>
      </c>
      <c r="BO23" s="49">
        <f t="shared" si="64"/>
        <v>1007.0447880412041</v>
      </c>
      <c r="BP23" s="49">
        <f t="shared" si="64"/>
        <v>1039.2702212585227</v>
      </c>
      <c r="BQ23" s="49">
        <f t="shared" si="64"/>
        <v>1072.5268683387953</v>
      </c>
      <c r="BR23" s="49">
        <f t="shared" si="64"/>
        <v>1106.8477281256369</v>
      </c>
      <c r="BS23" s="49">
        <f t="shared" si="64"/>
        <v>1142.2668554256575</v>
      </c>
      <c r="BT23" s="49">
        <f t="shared" si="64"/>
        <v>1178.8193947992786</v>
      </c>
      <c r="BU23" s="49">
        <f t="shared" si="64"/>
        <v>1216.5416154328555</v>
      </c>
      <c r="BV23" s="49">
        <f t="shared" si="64"/>
        <v>1255.470947126707</v>
      </c>
      <c r="BW23" s="49">
        <f t="shared" si="64"/>
        <v>1295.6460174347617</v>
      </c>
      <c r="BX23" s="49">
        <f t="shared" si="64"/>
        <v>1337.1066899926739</v>
      </c>
      <c r="BY23" s="49">
        <f t="shared" si="64"/>
        <v>1379.8941040724396</v>
      </c>
      <c r="BZ23" s="49">
        <f t="shared" si="64"/>
        <v>1424.0507154027575</v>
      </c>
      <c r="CA23" s="49">
        <f t="shared" si="64"/>
        <v>1469.6203382956458</v>
      </c>
      <c r="CB23" s="49">
        <f t="shared" si="64"/>
        <v>1516.6481891211065</v>
      </c>
      <c r="CC23" s="49">
        <f t="shared" si="64"/>
        <v>1565.1809311729821</v>
      </c>
      <c r="CD23" s="49">
        <f t="shared" si="64"/>
        <v>1615.2667209705173</v>
      </c>
      <c r="CE23" s="49">
        <f t="shared" si="64"/>
        <v>1666.9552560415741</v>
      </c>
      <c r="CF23" s="49">
        <f t="shared" si="64"/>
        <v>1720.2978242349045</v>
      </c>
      <c r="CG23" s="49">
        <f t="shared" si="64"/>
        <v>1775.3473546104215</v>
      </c>
      <c r="CH23" s="49">
        <f t="shared" si="64"/>
        <v>1832.158469957955</v>
      </c>
      <c r="CI23" s="49">
        <f t="shared" si="64"/>
        <v>1890.7875409966096</v>
      </c>
      <c r="CJ23" s="49">
        <f t="shared" si="64"/>
        <v>1951.2927423085011</v>
      </c>
      <c r="CK23" s="49">
        <f t="shared" si="64"/>
        <v>2013.7341100623732</v>
      </c>
      <c r="CL23" s="49">
        <f t="shared" si="64"/>
        <v>2078.1736015843694</v>
      </c>
      <c r="CM23" s="49">
        <f t="shared" si="64"/>
        <v>2144.6751568350692</v>
      </c>
      <c r="CN23" s="49">
        <f t="shared" si="64"/>
        <v>2213.3047618537917</v>
      </c>
      <c r="CO23" s="49">
        <f t="shared" si="64"/>
        <v>2284.130514233113</v>
      </c>
      <c r="CP23" s="49">
        <f t="shared" si="64"/>
        <v>2357.2226906885726</v>
      </c>
      <c r="CQ23" s="49">
        <f t="shared" si="64"/>
        <v>2432.6538167906069</v>
      </c>
      <c r="CR23" s="49">
        <f t="shared" si="64"/>
        <v>2510.4987389279063</v>
      </c>
      <c r="CS23" s="49">
        <f t="shared" si="64"/>
        <v>2590.8346985735993</v>
      </c>
      <c r="CT23" s="49">
        <f t="shared" si="64"/>
        <v>2673.7414089279546</v>
      </c>
      <c r="CU23" s="49">
        <f t="shared" si="64"/>
        <v>2759.3011340136491</v>
      </c>
      <c r="CV23" s="49">
        <f t="shared" si="64"/>
        <v>2847.5987703020865</v>
      </c>
      <c r="CW23" s="49">
        <f t="shared" si="64"/>
        <v>2938.7219309517523</v>
      </c>
      <c r="CX23" s="49">
        <f t="shared" si="64"/>
        <v>3032.7610327422094</v>
      </c>
      <c r="CY23" s="49">
        <f t="shared" si="64"/>
        <v>3129.8093857899594</v>
      </c>
      <c r="CZ23" s="49">
        <f t="shared" si="64"/>
        <v>3229.9632861352393</v>
      </c>
      <c r="DA23" s="49">
        <f t="shared" si="64"/>
        <v>3333.3221112915662</v>
      </c>
      <c r="DB23" s="49">
        <f t="shared" si="64"/>
        <v>3439.9884188528968</v>
      </c>
      <c r="DC23" s="49">
        <f t="shared" si="64"/>
        <v>3550.0680482561897</v>
      </c>
      <c r="DD23" s="49">
        <f t="shared" si="64"/>
        <v>3663.6702258003879</v>
      </c>
      <c r="DE23" s="49">
        <f t="shared" si="64"/>
        <v>3780.9076730260003</v>
      </c>
      <c r="DF23" s="49">
        <f t="shared" si="64"/>
        <v>3901.896718562833</v>
      </c>
      <c r="DG23" s="49">
        <f t="shared" si="64"/>
        <v>4026.7574135568434</v>
      </c>
      <c r="DH23" s="49">
        <f t="shared" si="64"/>
        <v>4155.6136507906622</v>
      </c>
      <c r="DI23" s="49">
        <f t="shared" si="64"/>
        <v>4288.5932876159632</v>
      </c>
      <c r="DJ23" s="49">
        <f t="shared" si="64"/>
        <v>4425.8282728196746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t="s">
        <v>58</v>
      </c>
      <c r="B25" s="12" t="e">
        <f ca="1">MID(CELL("Dateiname",$B$2),FIND("]", CELL("Dateiname",$B$2))+1,31)&amp;" LO"</f>
        <v>#VALUE!</v>
      </c>
      <c r="C25" s="19" t="str">
        <f t="shared" ref="C25:BL29" si="65">C2</f>
        <v>unit</v>
      </c>
      <c r="D25" s="23">
        <f t="shared" si="65"/>
        <v>1990</v>
      </c>
      <c r="E25" s="23">
        <f t="shared" si="65"/>
        <v>1991</v>
      </c>
      <c r="F25" s="23">
        <f t="shared" si="65"/>
        <v>1992</v>
      </c>
      <c r="G25" s="23">
        <f t="shared" si="65"/>
        <v>1993</v>
      </c>
      <c r="H25" s="23">
        <f t="shared" si="65"/>
        <v>1994</v>
      </c>
      <c r="I25" s="23">
        <f t="shared" si="65"/>
        <v>1995</v>
      </c>
      <c r="J25" s="23">
        <f t="shared" si="65"/>
        <v>1996</v>
      </c>
      <c r="K25" s="23">
        <f t="shared" si="65"/>
        <v>1997</v>
      </c>
      <c r="L25" s="23">
        <f t="shared" si="65"/>
        <v>1998</v>
      </c>
      <c r="M25" s="23">
        <f t="shared" si="65"/>
        <v>1999</v>
      </c>
      <c r="N25" s="23">
        <f t="shared" si="65"/>
        <v>2000</v>
      </c>
      <c r="O25" s="23">
        <f t="shared" si="65"/>
        <v>2001</v>
      </c>
      <c r="P25" s="23">
        <f t="shared" si="65"/>
        <v>2002</v>
      </c>
      <c r="Q25" s="23">
        <f t="shared" si="65"/>
        <v>2003</v>
      </c>
      <c r="R25" s="23">
        <f t="shared" si="65"/>
        <v>2004</v>
      </c>
      <c r="S25" s="23">
        <f t="shared" si="65"/>
        <v>2005</v>
      </c>
      <c r="T25" s="23">
        <f t="shared" si="65"/>
        <v>2006</v>
      </c>
      <c r="U25" s="23">
        <f t="shared" si="65"/>
        <v>2007</v>
      </c>
      <c r="V25" s="23">
        <f t="shared" si="65"/>
        <v>2008</v>
      </c>
      <c r="W25" s="23">
        <f t="shared" si="65"/>
        <v>2009</v>
      </c>
      <c r="X25" s="23">
        <f t="shared" si="65"/>
        <v>2010</v>
      </c>
      <c r="Y25" s="23">
        <f t="shared" si="65"/>
        <v>2011</v>
      </c>
      <c r="Z25" s="23">
        <f t="shared" si="65"/>
        <v>2012</v>
      </c>
      <c r="AA25" s="23">
        <f t="shared" si="65"/>
        <v>2013</v>
      </c>
      <c r="AB25" s="23">
        <f t="shared" si="65"/>
        <v>2014</v>
      </c>
      <c r="AC25" s="23">
        <f t="shared" si="65"/>
        <v>2015</v>
      </c>
      <c r="AD25" s="23">
        <f t="shared" si="65"/>
        <v>2016</v>
      </c>
      <c r="AE25" s="23">
        <f t="shared" si="65"/>
        <v>2017</v>
      </c>
      <c r="AF25" s="23">
        <f t="shared" si="65"/>
        <v>2018</v>
      </c>
      <c r="AG25" s="23">
        <f t="shared" si="65"/>
        <v>2019</v>
      </c>
      <c r="AH25" s="23">
        <f t="shared" si="65"/>
        <v>2020</v>
      </c>
      <c r="AI25" s="23">
        <f t="shared" si="65"/>
        <v>2021</v>
      </c>
      <c r="AJ25" s="23">
        <f t="shared" si="65"/>
        <v>2022</v>
      </c>
      <c r="AK25" s="23">
        <f t="shared" si="65"/>
        <v>2023</v>
      </c>
      <c r="AL25" s="23">
        <f t="shared" si="65"/>
        <v>2024</v>
      </c>
      <c r="AM25" s="23">
        <f t="shared" si="65"/>
        <v>2025</v>
      </c>
      <c r="AN25" s="23">
        <f t="shared" si="65"/>
        <v>2026</v>
      </c>
      <c r="AO25" s="23">
        <f t="shared" si="65"/>
        <v>2027</v>
      </c>
      <c r="AP25" s="23">
        <f t="shared" si="65"/>
        <v>2028</v>
      </c>
      <c r="AQ25" s="23">
        <f t="shared" si="65"/>
        <v>2029</v>
      </c>
      <c r="AR25" s="23">
        <f t="shared" si="65"/>
        <v>2030</v>
      </c>
      <c r="AS25" s="23">
        <f t="shared" si="65"/>
        <v>2031</v>
      </c>
      <c r="AT25" s="23">
        <f t="shared" si="65"/>
        <v>2032</v>
      </c>
      <c r="AU25" s="23">
        <f t="shared" si="65"/>
        <v>2033</v>
      </c>
      <c r="AV25" s="23">
        <f t="shared" si="65"/>
        <v>2034</v>
      </c>
      <c r="AW25" s="23">
        <f t="shared" si="65"/>
        <v>2035</v>
      </c>
      <c r="AX25" s="23">
        <f t="shared" si="65"/>
        <v>2036</v>
      </c>
      <c r="AY25" s="23">
        <f t="shared" si="65"/>
        <v>2037</v>
      </c>
      <c r="AZ25" s="23">
        <f t="shared" si="65"/>
        <v>2038</v>
      </c>
      <c r="BA25" s="23">
        <f t="shared" si="65"/>
        <v>2039</v>
      </c>
      <c r="BB25" s="23">
        <f t="shared" si="65"/>
        <v>2040</v>
      </c>
      <c r="BC25" s="23">
        <f t="shared" si="65"/>
        <v>2041</v>
      </c>
      <c r="BD25" s="23">
        <f t="shared" si="65"/>
        <v>2042</v>
      </c>
      <c r="BE25" s="23">
        <f t="shared" si="65"/>
        <v>2043</v>
      </c>
      <c r="BF25" s="23">
        <f t="shared" si="65"/>
        <v>2044</v>
      </c>
      <c r="BG25" s="23">
        <f t="shared" si="65"/>
        <v>2045</v>
      </c>
      <c r="BH25" s="23">
        <f t="shared" si="65"/>
        <v>2046</v>
      </c>
      <c r="BI25" s="23">
        <f t="shared" si="65"/>
        <v>2047</v>
      </c>
      <c r="BJ25" s="23">
        <f t="shared" si="65"/>
        <v>2048</v>
      </c>
      <c r="BK25" s="23">
        <f t="shared" si="65"/>
        <v>2049</v>
      </c>
      <c r="BL25" s="23">
        <f t="shared" si="65"/>
        <v>2050</v>
      </c>
      <c r="BM25" s="23">
        <f t="shared" ref="BM25:DJ25" si="66">BM2</f>
        <v>2051</v>
      </c>
      <c r="BN25" s="23">
        <f t="shared" si="66"/>
        <v>2052</v>
      </c>
      <c r="BO25" s="23">
        <f t="shared" si="66"/>
        <v>2053</v>
      </c>
      <c r="BP25" s="23">
        <f t="shared" si="66"/>
        <v>2054</v>
      </c>
      <c r="BQ25" s="23">
        <f t="shared" si="66"/>
        <v>2055</v>
      </c>
      <c r="BR25" s="23">
        <f t="shared" si="66"/>
        <v>2056</v>
      </c>
      <c r="BS25" s="23">
        <f t="shared" si="66"/>
        <v>2057</v>
      </c>
      <c r="BT25" s="23">
        <f t="shared" si="66"/>
        <v>2058</v>
      </c>
      <c r="BU25" s="23">
        <f t="shared" si="66"/>
        <v>2059</v>
      </c>
      <c r="BV25" s="23">
        <f t="shared" si="66"/>
        <v>2060</v>
      </c>
      <c r="BW25" s="23">
        <f t="shared" si="66"/>
        <v>2061</v>
      </c>
      <c r="BX25" s="23">
        <f t="shared" si="66"/>
        <v>2062</v>
      </c>
      <c r="BY25" s="23">
        <f t="shared" si="66"/>
        <v>2063</v>
      </c>
      <c r="BZ25" s="23">
        <f t="shared" si="66"/>
        <v>2064</v>
      </c>
      <c r="CA25" s="23">
        <f t="shared" si="66"/>
        <v>2065</v>
      </c>
      <c r="CB25" s="23">
        <f t="shared" si="66"/>
        <v>2066</v>
      </c>
      <c r="CC25" s="23">
        <f t="shared" si="66"/>
        <v>2067</v>
      </c>
      <c r="CD25" s="23">
        <f t="shared" si="66"/>
        <v>2068</v>
      </c>
      <c r="CE25" s="23">
        <f t="shared" si="66"/>
        <v>2069</v>
      </c>
      <c r="CF25" s="23">
        <f t="shared" si="66"/>
        <v>2070</v>
      </c>
      <c r="CG25" s="23">
        <f t="shared" si="66"/>
        <v>2071</v>
      </c>
      <c r="CH25" s="23">
        <f t="shared" si="66"/>
        <v>2072</v>
      </c>
      <c r="CI25" s="23">
        <f t="shared" si="66"/>
        <v>2073</v>
      </c>
      <c r="CJ25" s="23">
        <f t="shared" si="66"/>
        <v>2074</v>
      </c>
      <c r="CK25" s="23">
        <f t="shared" si="66"/>
        <v>2075</v>
      </c>
      <c r="CL25" s="23">
        <f t="shared" si="66"/>
        <v>2076</v>
      </c>
      <c r="CM25" s="23">
        <f t="shared" si="66"/>
        <v>2077</v>
      </c>
      <c r="CN25" s="23">
        <f t="shared" si="66"/>
        <v>2078</v>
      </c>
      <c r="CO25" s="23">
        <f t="shared" si="66"/>
        <v>2079</v>
      </c>
      <c r="CP25" s="23">
        <f t="shared" si="66"/>
        <v>2080</v>
      </c>
      <c r="CQ25" s="23">
        <f t="shared" si="66"/>
        <v>2081</v>
      </c>
      <c r="CR25" s="23">
        <f t="shared" si="66"/>
        <v>2082</v>
      </c>
      <c r="CS25" s="23">
        <f t="shared" si="66"/>
        <v>2083</v>
      </c>
      <c r="CT25" s="23">
        <f t="shared" si="66"/>
        <v>2084</v>
      </c>
      <c r="CU25" s="23">
        <f t="shared" si="66"/>
        <v>2085</v>
      </c>
      <c r="CV25" s="23">
        <f t="shared" si="66"/>
        <v>2086</v>
      </c>
      <c r="CW25" s="23">
        <f t="shared" si="66"/>
        <v>2087</v>
      </c>
      <c r="CX25" s="23">
        <f t="shared" si="66"/>
        <v>2088</v>
      </c>
      <c r="CY25" s="23">
        <f t="shared" si="66"/>
        <v>2089</v>
      </c>
      <c r="CZ25" s="23">
        <f t="shared" si="66"/>
        <v>2090</v>
      </c>
      <c r="DA25" s="23">
        <f t="shared" si="66"/>
        <v>2091</v>
      </c>
      <c r="DB25" s="23">
        <f t="shared" si="66"/>
        <v>2092</v>
      </c>
      <c r="DC25" s="23">
        <f t="shared" si="66"/>
        <v>2093</v>
      </c>
      <c r="DD25" s="23">
        <f t="shared" si="66"/>
        <v>2094</v>
      </c>
      <c r="DE25" s="23">
        <f t="shared" si="66"/>
        <v>2095</v>
      </c>
      <c r="DF25" s="23">
        <f t="shared" si="66"/>
        <v>2096</v>
      </c>
      <c r="DG25" s="23">
        <f t="shared" si="66"/>
        <v>2097</v>
      </c>
      <c r="DH25" s="23">
        <f t="shared" si="66"/>
        <v>2098</v>
      </c>
      <c r="DI25" s="23">
        <f t="shared" si="66"/>
        <v>2099</v>
      </c>
      <c r="DJ25" s="23">
        <f t="shared" si="66"/>
        <v>2100</v>
      </c>
      <c r="DK25" s="394"/>
    </row>
    <row r="26" spans="1:115" x14ac:dyDescent="0.2">
      <c r="A26" t="s">
        <v>58</v>
      </c>
      <c r="B26" s="7" t="str">
        <f t="shared" ref="B26:AC35" si="67">B3</f>
        <v>Thermo electric devices</v>
      </c>
      <c r="C26" s="20" t="str">
        <f t="shared" si="67"/>
        <v>t/a</v>
      </c>
      <c r="D26" s="83">
        <f>D3</f>
        <v>138.34427841940877</v>
      </c>
      <c r="E26" s="83">
        <f t="shared" si="67"/>
        <v>142.46461692513222</v>
      </c>
      <c r="F26" s="83">
        <f t="shared" si="67"/>
        <v>144.61364044340064</v>
      </c>
      <c r="G26" s="83">
        <f t="shared" si="67"/>
        <v>147.18333607262835</v>
      </c>
      <c r="H26" s="83">
        <f t="shared" si="67"/>
        <v>149.37984496124017</v>
      </c>
      <c r="I26" s="83">
        <f t="shared" si="67"/>
        <v>173.28636881109017</v>
      </c>
      <c r="J26" s="83">
        <f t="shared" si="67"/>
        <v>205.16413130504384</v>
      </c>
      <c r="K26" s="83">
        <f t="shared" si="67"/>
        <v>141.60403336717226</v>
      </c>
      <c r="L26" s="83">
        <f t="shared" si="67"/>
        <v>183.04480967998396</v>
      </c>
      <c r="M26" s="83">
        <f t="shared" si="67"/>
        <v>197.44916188967065</v>
      </c>
      <c r="N26" s="83">
        <f t="shared" si="67"/>
        <v>199.12130197745893</v>
      </c>
      <c r="O26" s="83">
        <f t="shared" si="67"/>
        <v>224.69892443026507</v>
      </c>
      <c r="P26" s="83">
        <f t="shared" si="67"/>
        <v>149.85939502532125</v>
      </c>
      <c r="Q26" s="83">
        <f t="shared" si="67"/>
        <v>148.32466647372397</v>
      </c>
      <c r="R26" s="83">
        <f t="shared" si="67"/>
        <v>148.27230839189446</v>
      </c>
      <c r="S26" s="83">
        <f t="shared" si="67"/>
        <v>189.83235575148612</v>
      </c>
      <c r="T26" s="83">
        <f t="shared" si="67"/>
        <v>209.37613211982901</v>
      </c>
      <c r="U26" s="83">
        <f t="shared" si="67"/>
        <v>59.909069494953158</v>
      </c>
      <c r="V26" s="83">
        <f t="shared" si="67"/>
        <v>126.3216323188191</v>
      </c>
      <c r="W26" s="83">
        <f t="shared" si="67"/>
        <v>147.02937753439471</v>
      </c>
      <c r="X26" s="83">
        <f t="shared" si="67"/>
        <v>155.75139356073299</v>
      </c>
      <c r="Y26" s="83">
        <f t="shared" si="67"/>
        <v>64.511430685994512</v>
      </c>
      <c r="Z26" s="83">
        <f t="shared" si="67"/>
        <v>71.261956574881168</v>
      </c>
      <c r="AA26" s="83">
        <f t="shared" si="67"/>
        <v>89.764502991066806</v>
      </c>
      <c r="AB26" s="83">
        <f t="shared" si="67"/>
        <v>91.309687595483055</v>
      </c>
      <c r="AC26" s="83">
        <f t="shared" si="67"/>
        <v>88.663239728203862</v>
      </c>
      <c r="AD26" s="83">
        <f t="shared" si="65"/>
        <v>106.31217037571004</v>
      </c>
      <c r="AE26" s="83">
        <f t="shared" si="65"/>
        <v>166.64361436443335</v>
      </c>
      <c r="AF26" s="83">
        <f t="shared" si="65"/>
        <v>163.49329493028154</v>
      </c>
      <c r="AG26" s="83">
        <f t="shared" ref="AG26:BL26" si="68">AG102</f>
        <v>172.54766339741917</v>
      </c>
      <c r="AH26" s="83">
        <f t="shared" si="68"/>
        <v>178.06918862613659</v>
      </c>
      <c r="AI26" s="83">
        <f t="shared" si="68"/>
        <v>183.76740266217297</v>
      </c>
      <c r="AJ26" s="83">
        <f t="shared" si="68"/>
        <v>189.64795954736252</v>
      </c>
      <c r="AK26" s="83">
        <f t="shared" si="68"/>
        <v>195.71669425287811</v>
      </c>
      <c r="AL26" s="83">
        <f t="shared" si="68"/>
        <v>201.97962846897022</v>
      </c>
      <c r="AM26" s="83">
        <f t="shared" si="68"/>
        <v>208.44297657997728</v>
      </c>
      <c r="AN26" s="83">
        <f t="shared" si="68"/>
        <v>215.11315183053657</v>
      </c>
      <c r="AO26" s="83">
        <f t="shared" si="68"/>
        <v>221.99677268911375</v>
      </c>
      <c r="AP26" s="83">
        <f t="shared" si="68"/>
        <v>229.10066941516541</v>
      </c>
      <c r="AQ26" s="83">
        <f t="shared" si="68"/>
        <v>236.43189083645072</v>
      </c>
      <c r="AR26" s="83">
        <f t="shared" si="68"/>
        <v>243.99771134321716</v>
      </c>
      <c r="AS26" s="83">
        <f t="shared" si="68"/>
        <v>251.80563810620012</v>
      </c>
      <c r="AT26" s="83">
        <f t="shared" si="68"/>
        <v>259.86341852559855</v>
      </c>
      <c r="AU26" s="83">
        <f t="shared" si="68"/>
        <v>268.17904791841772</v>
      </c>
      <c r="AV26" s="83">
        <f t="shared" si="68"/>
        <v>276.76077745180709</v>
      </c>
      <c r="AW26" s="83">
        <f t="shared" si="68"/>
        <v>285.61712233026492</v>
      </c>
      <c r="AX26" s="83">
        <f t="shared" si="68"/>
        <v>294.75687024483341</v>
      </c>
      <c r="AY26" s="83">
        <f t="shared" si="68"/>
        <v>304.1890900926681</v>
      </c>
      <c r="AZ26" s="83">
        <f t="shared" si="68"/>
        <v>313.92314097563349</v>
      </c>
      <c r="BA26" s="83">
        <f t="shared" si="68"/>
        <v>323.96868148685377</v>
      </c>
      <c r="BB26" s="83">
        <f t="shared" si="68"/>
        <v>334.33567929443308</v>
      </c>
      <c r="BC26" s="83">
        <f t="shared" si="68"/>
        <v>345.03442103185495</v>
      </c>
      <c r="BD26" s="83">
        <f t="shared" si="68"/>
        <v>356.0755225048743</v>
      </c>
      <c r="BE26" s="83">
        <f t="shared" si="68"/>
        <v>367.46993922503026</v>
      </c>
      <c r="BF26" s="83">
        <f t="shared" si="68"/>
        <v>379.22897728023122</v>
      </c>
      <c r="BG26" s="83">
        <f t="shared" si="68"/>
        <v>391.36430455319862</v>
      </c>
      <c r="BH26" s="83">
        <f t="shared" si="68"/>
        <v>403.88796229890102</v>
      </c>
      <c r="BI26" s="83">
        <f t="shared" si="68"/>
        <v>416.81237709246585</v>
      </c>
      <c r="BJ26" s="83">
        <f t="shared" si="68"/>
        <v>430.15037315942476</v>
      </c>
      <c r="BK26" s="83">
        <f t="shared" si="68"/>
        <v>443.91518510052634</v>
      </c>
      <c r="BL26" s="83">
        <f t="shared" si="68"/>
        <v>458.12047102374322</v>
      </c>
      <c r="BM26" s="83">
        <f t="shared" ref="BM26:DJ26" si="69">BM102</f>
        <v>472.78032609650302</v>
      </c>
      <c r="BN26" s="83">
        <f t="shared" si="69"/>
        <v>487.90929653159111</v>
      </c>
      <c r="BO26" s="83">
        <f t="shared" si="69"/>
        <v>503.52239402060206</v>
      </c>
      <c r="BP26" s="83">
        <f t="shared" si="69"/>
        <v>519.63511062926136</v>
      </c>
      <c r="BQ26" s="83">
        <f t="shared" si="69"/>
        <v>536.26343416939778</v>
      </c>
      <c r="BR26" s="83">
        <f t="shared" si="69"/>
        <v>553.42386406281855</v>
      </c>
      <c r="BS26" s="83">
        <f t="shared" si="69"/>
        <v>571.13342771282873</v>
      </c>
      <c r="BT26" s="83">
        <f t="shared" si="69"/>
        <v>589.4096973996393</v>
      </c>
      <c r="BU26" s="83">
        <f t="shared" si="69"/>
        <v>608.27080771642773</v>
      </c>
      <c r="BV26" s="83">
        <f t="shared" si="69"/>
        <v>627.73547356335348</v>
      </c>
      <c r="BW26" s="83">
        <f t="shared" si="69"/>
        <v>647.82300871738084</v>
      </c>
      <c r="BX26" s="83">
        <f t="shared" si="69"/>
        <v>668.55334499633705</v>
      </c>
      <c r="BY26" s="83">
        <f t="shared" si="69"/>
        <v>689.94705203621982</v>
      </c>
      <c r="BZ26" s="83">
        <f t="shared" si="69"/>
        <v>712.02535770137888</v>
      </c>
      <c r="CA26" s="83">
        <f t="shared" si="69"/>
        <v>734.81016914782299</v>
      </c>
      <c r="CB26" s="83">
        <f t="shared" si="69"/>
        <v>758.32409456055336</v>
      </c>
      <c r="CC26" s="83">
        <f t="shared" si="69"/>
        <v>782.59046558649106</v>
      </c>
      <c r="CD26" s="83">
        <f t="shared" si="69"/>
        <v>807.63336048525878</v>
      </c>
      <c r="CE26" s="83">
        <f t="shared" si="69"/>
        <v>833.47762802078705</v>
      </c>
      <c r="CF26" s="83">
        <f t="shared" si="69"/>
        <v>860.14891211745226</v>
      </c>
      <c r="CG26" s="83">
        <f t="shared" si="69"/>
        <v>887.67367730521073</v>
      </c>
      <c r="CH26" s="83">
        <f t="shared" si="69"/>
        <v>916.07923497897752</v>
      </c>
      <c r="CI26" s="83">
        <f t="shared" si="69"/>
        <v>945.39377049830478</v>
      </c>
      <c r="CJ26" s="83">
        <f t="shared" si="69"/>
        <v>975.64637115425057</v>
      </c>
      <c r="CK26" s="83">
        <f t="shared" si="69"/>
        <v>1006.8670550311866</v>
      </c>
      <c r="CL26" s="83">
        <f t="shared" si="69"/>
        <v>1039.0868007921847</v>
      </c>
      <c r="CM26" s="83">
        <f t="shared" si="69"/>
        <v>1072.3375784175346</v>
      </c>
      <c r="CN26" s="83">
        <f t="shared" si="69"/>
        <v>1106.6523809268958</v>
      </c>
      <c r="CO26" s="83">
        <f t="shared" si="69"/>
        <v>1142.0652571165565</v>
      </c>
      <c r="CP26" s="83">
        <f t="shared" si="69"/>
        <v>1178.6113453442863</v>
      </c>
      <c r="CQ26" s="83">
        <f t="shared" si="69"/>
        <v>1216.3269083953035</v>
      </c>
      <c r="CR26" s="83">
        <f t="shared" si="69"/>
        <v>1255.2493694639531</v>
      </c>
      <c r="CS26" s="83">
        <f t="shared" si="69"/>
        <v>1295.4173492867997</v>
      </c>
      <c r="CT26" s="83">
        <f t="shared" si="69"/>
        <v>1336.8707044639773</v>
      </c>
      <c r="CU26" s="83">
        <f t="shared" si="69"/>
        <v>1379.6505670068245</v>
      </c>
      <c r="CV26" s="83">
        <f t="shared" si="69"/>
        <v>1423.799385151043</v>
      </c>
      <c r="CW26" s="83">
        <f t="shared" si="69"/>
        <v>1469.3609654758764</v>
      </c>
      <c r="CX26" s="83">
        <f t="shared" si="69"/>
        <v>1516.3805163711045</v>
      </c>
      <c r="CY26" s="83">
        <f t="shared" si="69"/>
        <v>1564.9046928949799</v>
      </c>
      <c r="CZ26" s="83">
        <f t="shared" si="69"/>
        <v>1614.9816430676194</v>
      </c>
      <c r="DA26" s="83">
        <f t="shared" si="69"/>
        <v>1666.6610556457833</v>
      </c>
      <c r="DB26" s="83">
        <f t="shared" si="69"/>
        <v>1719.9942094264484</v>
      </c>
      <c r="DC26" s="83">
        <f t="shared" si="69"/>
        <v>1775.0340241280949</v>
      </c>
      <c r="DD26" s="83">
        <f t="shared" si="69"/>
        <v>1831.835112900194</v>
      </c>
      <c r="DE26" s="83">
        <f t="shared" si="69"/>
        <v>1890.4538365130002</v>
      </c>
      <c r="DF26" s="83">
        <f t="shared" si="69"/>
        <v>1950.9483592814163</v>
      </c>
      <c r="DG26" s="83">
        <f t="shared" si="69"/>
        <v>2013.3787067784217</v>
      </c>
      <c r="DH26" s="83">
        <f t="shared" si="69"/>
        <v>2077.8068253953311</v>
      </c>
      <c r="DI26" s="83">
        <f t="shared" si="69"/>
        <v>2144.2966438079816</v>
      </c>
      <c r="DJ26" s="83">
        <f t="shared" si="69"/>
        <v>2212.9141364098368</v>
      </c>
    </row>
    <row r="27" spans="1:115" x14ac:dyDescent="0.2">
      <c r="A27" t="s">
        <v>58</v>
      </c>
      <c r="B27" s="7" t="str">
        <f t="shared" si="67"/>
        <v>Metallurgy</v>
      </c>
      <c r="C27" s="20" t="str">
        <f t="shared" si="67"/>
        <v>t/a</v>
      </c>
      <c r="D27" s="83">
        <f t="shared" si="67"/>
        <v>69.172139209704383</v>
      </c>
      <c r="E27" s="83">
        <f t="shared" si="67"/>
        <v>71.23230846256611</v>
      </c>
      <c r="F27" s="83">
        <f t="shared" si="67"/>
        <v>72.30682022170032</v>
      </c>
      <c r="G27" s="83">
        <f t="shared" si="67"/>
        <v>73.591668036314175</v>
      </c>
      <c r="H27" s="83">
        <f t="shared" si="67"/>
        <v>74.689922480620083</v>
      </c>
      <c r="I27" s="83">
        <f t="shared" si="67"/>
        <v>86.643184405545085</v>
      </c>
      <c r="J27" s="83">
        <f t="shared" si="67"/>
        <v>102.58206565252192</v>
      </c>
      <c r="K27" s="83">
        <f t="shared" si="67"/>
        <v>70.802016683586132</v>
      </c>
      <c r="L27" s="83">
        <f t="shared" si="67"/>
        <v>91.522404839991978</v>
      </c>
      <c r="M27" s="83">
        <f t="shared" si="67"/>
        <v>98.724580944835324</v>
      </c>
      <c r="N27" s="83">
        <f t="shared" si="67"/>
        <v>99.560650988729464</v>
      </c>
      <c r="O27" s="83">
        <f t="shared" si="67"/>
        <v>112.34946221513253</v>
      </c>
      <c r="P27" s="83">
        <f t="shared" si="67"/>
        <v>74.929697512660624</v>
      </c>
      <c r="Q27" s="83">
        <f t="shared" si="67"/>
        <v>74.162333236861983</v>
      </c>
      <c r="R27" s="83">
        <f t="shared" si="67"/>
        <v>74.136154195947228</v>
      </c>
      <c r="S27" s="83">
        <f t="shared" si="67"/>
        <v>94.91617787574306</v>
      </c>
      <c r="T27" s="83">
        <f t="shared" si="67"/>
        <v>104.6880660599145</v>
      </c>
      <c r="U27" s="83">
        <f t="shared" si="67"/>
        <v>29.954534747476579</v>
      </c>
      <c r="V27" s="83">
        <f t="shared" si="67"/>
        <v>63.160816159409549</v>
      </c>
      <c r="W27" s="83">
        <f t="shared" si="67"/>
        <v>73.514688767197356</v>
      </c>
      <c r="X27" s="83">
        <f t="shared" si="67"/>
        <v>77.875696780366496</v>
      </c>
      <c r="Y27" s="83">
        <f t="shared" si="67"/>
        <v>32.255715342997256</v>
      </c>
      <c r="Z27" s="83">
        <f t="shared" si="67"/>
        <v>35.630978287440584</v>
      </c>
      <c r="AA27" s="83">
        <f t="shared" si="67"/>
        <v>44.882251495533403</v>
      </c>
      <c r="AB27" s="83">
        <f t="shared" si="67"/>
        <v>45.654843797741528</v>
      </c>
      <c r="AC27" s="83">
        <f t="shared" si="67"/>
        <v>44.331619864101931</v>
      </c>
      <c r="AD27" s="83">
        <f t="shared" si="65"/>
        <v>53.15608518785502</v>
      </c>
      <c r="AE27" s="83">
        <f t="shared" si="65"/>
        <v>83.321807182216673</v>
      </c>
      <c r="AF27" s="83">
        <f t="shared" si="65"/>
        <v>81.746647465140768</v>
      </c>
      <c r="AG27" s="83">
        <f t="shared" ref="AG27:BL27" si="70">AG103</f>
        <v>86.273831698709586</v>
      </c>
      <c r="AH27" s="83">
        <f t="shared" si="70"/>
        <v>89.034594313068297</v>
      </c>
      <c r="AI27" s="83">
        <f t="shared" si="70"/>
        <v>91.883701331086485</v>
      </c>
      <c r="AJ27" s="83">
        <f t="shared" si="70"/>
        <v>94.823979773681259</v>
      </c>
      <c r="AK27" s="83">
        <f t="shared" si="70"/>
        <v>97.858347126439057</v>
      </c>
      <c r="AL27" s="83">
        <f t="shared" si="70"/>
        <v>100.98981423448511</v>
      </c>
      <c r="AM27" s="83">
        <f t="shared" si="70"/>
        <v>104.22148828998864</v>
      </c>
      <c r="AN27" s="83">
        <f t="shared" si="70"/>
        <v>107.55657591526828</v>
      </c>
      <c r="AO27" s="83">
        <f t="shared" si="70"/>
        <v>110.99838634455688</v>
      </c>
      <c r="AP27" s="83">
        <f t="shared" si="70"/>
        <v>114.55033470758271</v>
      </c>
      <c r="AQ27" s="83">
        <f t="shared" si="70"/>
        <v>118.21594541822536</v>
      </c>
      <c r="AR27" s="83">
        <f t="shared" si="70"/>
        <v>121.99885567160858</v>
      </c>
      <c r="AS27" s="83">
        <f t="shared" si="70"/>
        <v>125.90281905310006</v>
      </c>
      <c r="AT27" s="83">
        <f t="shared" si="70"/>
        <v>129.93170926279927</v>
      </c>
      <c r="AU27" s="83">
        <f t="shared" si="70"/>
        <v>134.08952395920886</v>
      </c>
      <c r="AV27" s="83">
        <f t="shared" si="70"/>
        <v>138.38038872590354</v>
      </c>
      <c r="AW27" s="83">
        <f t="shared" si="70"/>
        <v>142.80856116513246</v>
      </c>
      <c r="AX27" s="83">
        <f t="shared" si="70"/>
        <v>147.3784351224167</v>
      </c>
      <c r="AY27" s="83">
        <f t="shared" si="70"/>
        <v>152.09454504633405</v>
      </c>
      <c r="AZ27" s="83">
        <f t="shared" si="70"/>
        <v>156.96157048781674</v>
      </c>
      <c r="BA27" s="83">
        <f t="shared" si="70"/>
        <v>161.98434074342688</v>
      </c>
      <c r="BB27" s="83">
        <f t="shared" si="70"/>
        <v>167.16783964721654</v>
      </c>
      <c r="BC27" s="83">
        <f t="shared" si="70"/>
        <v>172.51721051592747</v>
      </c>
      <c r="BD27" s="83">
        <f t="shared" si="70"/>
        <v>178.03776125243715</v>
      </c>
      <c r="BE27" s="83">
        <f t="shared" si="70"/>
        <v>183.73496961251513</v>
      </c>
      <c r="BF27" s="83">
        <f t="shared" si="70"/>
        <v>189.61448864011561</v>
      </c>
      <c r="BG27" s="83">
        <f t="shared" si="70"/>
        <v>195.68215227659931</v>
      </c>
      <c r="BH27" s="83">
        <f t="shared" si="70"/>
        <v>201.94398114945051</v>
      </c>
      <c r="BI27" s="83">
        <f t="shared" si="70"/>
        <v>208.40618854623293</v>
      </c>
      <c r="BJ27" s="83">
        <f t="shared" si="70"/>
        <v>215.07518657971238</v>
      </c>
      <c r="BK27" s="83">
        <f t="shared" si="70"/>
        <v>221.95759255026317</v>
      </c>
      <c r="BL27" s="83">
        <f t="shared" si="70"/>
        <v>229.06023551187161</v>
      </c>
      <c r="BM27" s="83">
        <f t="shared" ref="BM27:DJ27" si="71">BM103</f>
        <v>236.39016304825151</v>
      </c>
      <c r="BN27" s="83">
        <f t="shared" si="71"/>
        <v>243.95464826579556</v>
      </c>
      <c r="BO27" s="83">
        <f t="shared" si="71"/>
        <v>251.76119701030103</v>
      </c>
      <c r="BP27" s="83">
        <f t="shared" si="71"/>
        <v>259.81755531463068</v>
      </c>
      <c r="BQ27" s="83">
        <f t="shared" si="71"/>
        <v>268.13171708469889</v>
      </c>
      <c r="BR27" s="83">
        <f t="shared" si="71"/>
        <v>276.71193203140928</v>
      </c>
      <c r="BS27" s="83">
        <f t="shared" si="71"/>
        <v>285.56671385641437</v>
      </c>
      <c r="BT27" s="83">
        <f t="shared" si="71"/>
        <v>294.70484869981965</v>
      </c>
      <c r="BU27" s="83">
        <f t="shared" si="71"/>
        <v>304.13540385821386</v>
      </c>
      <c r="BV27" s="83">
        <f t="shared" si="71"/>
        <v>313.86773678167674</v>
      </c>
      <c r="BW27" s="83">
        <f t="shared" si="71"/>
        <v>323.91150435869042</v>
      </c>
      <c r="BX27" s="83">
        <f t="shared" si="71"/>
        <v>334.27667249816852</v>
      </c>
      <c r="BY27" s="83">
        <f t="shared" si="71"/>
        <v>344.97352601810991</v>
      </c>
      <c r="BZ27" s="83">
        <f t="shared" si="71"/>
        <v>356.01267885068944</v>
      </c>
      <c r="CA27" s="83">
        <f t="shared" si="71"/>
        <v>367.40508457391149</v>
      </c>
      <c r="CB27" s="83">
        <f t="shared" si="71"/>
        <v>379.16204728027668</v>
      </c>
      <c r="CC27" s="83">
        <f t="shared" si="71"/>
        <v>391.29523279324553</v>
      </c>
      <c r="CD27" s="83">
        <f t="shared" si="71"/>
        <v>403.81668024262939</v>
      </c>
      <c r="CE27" s="83">
        <f t="shared" si="71"/>
        <v>416.73881401039353</v>
      </c>
      <c r="CF27" s="83">
        <f t="shared" si="71"/>
        <v>430.07445605872613</v>
      </c>
      <c r="CG27" s="83">
        <f t="shared" si="71"/>
        <v>443.83683865260537</v>
      </c>
      <c r="CH27" s="83">
        <f t="shared" si="71"/>
        <v>458.03961748948876</v>
      </c>
      <c r="CI27" s="83">
        <f t="shared" si="71"/>
        <v>472.69688524915239</v>
      </c>
      <c r="CJ27" s="83">
        <f t="shared" si="71"/>
        <v>487.82318557712529</v>
      </c>
      <c r="CK27" s="83">
        <f t="shared" si="71"/>
        <v>503.43352751559331</v>
      </c>
      <c r="CL27" s="83">
        <f t="shared" si="71"/>
        <v>519.54340039609235</v>
      </c>
      <c r="CM27" s="83">
        <f t="shared" si="71"/>
        <v>536.16878920876729</v>
      </c>
      <c r="CN27" s="83">
        <f t="shared" si="71"/>
        <v>553.32619046344792</v>
      </c>
      <c r="CO27" s="83">
        <f t="shared" si="71"/>
        <v>571.03262855827825</v>
      </c>
      <c r="CP27" s="83">
        <f t="shared" si="71"/>
        <v>589.30567267214315</v>
      </c>
      <c r="CQ27" s="83">
        <f t="shared" si="71"/>
        <v>608.16345419765173</v>
      </c>
      <c r="CR27" s="83">
        <f t="shared" si="71"/>
        <v>627.62468473197657</v>
      </c>
      <c r="CS27" s="83">
        <f t="shared" si="71"/>
        <v>647.70867464339983</v>
      </c>
      <c r="CT27" s="83">
        <f t="shared" si="71"/>
        <v>668.43535223198865</v>
      </c>
      <c r="CU27" s="83">
        <f t="shared" si="71"/>
        <v>689.82528350341227</v>
      </c>
      <c r="CV27" s="83">
        <f t="shared" si="71"/>
        <v>711.8996925755215</v>
      </c>
      <c r="CW27" s="83">
        <f t="shared" si="71"/>
        <v>734.68048273793818</v>
      </c>
      <c r="CX27" s="83">
        <f t="shared" si="71"/>
        <v>758.19025818555224</v>
      </c>
      <c r="CY27" s="83">
        <f t="shared" si="71"/>
        <v>782.45234644748996</v>
      </c>
      <c r="CZ27" s="83">
        <f t="shared" si="71"/>
        <v>807.49082153380971</v>
      </c>
      <c r="DA27" s="83">
        <f t="shared" si="71"/>
        <v>833.33052782289167</v>
      </c>
      <c r="DB27" s="83">
        <f t="shared" si="71"/>
        <v>859.99710471322419</v>
      </c>
      <c r="DC27" s="83">
        <f t="shared" si="71"/>
        <v>887.51701206404744</v>
      </c>
      <c r="DD27" s="83">
        <f t="shared" si="71"/>
        <v>915.91755645009698</v>
      </c>
      <c r="DE27" s="83">
        <f t="shared" si="71"/>
        <v>945.22691825650008</v>
      </c>
      <c r="DF27" s="83">
        <f t="shared" si="71"/>
        <v>975.47417964070814</v>
      </c>
      <c r="DG27" s="83">
        <f t="shared" si="71"/>
        <v>1006.6893533892109</v>
      </c>
      <c r="DH27" s="83">
        <f t="shared" si="71"/>
        <v>1038.9034126976655</v>
      </c>
      <c r="DI27" s="83">
        <f t="shared" si="71"/>
        <v>1072.1483219039908</v>
      </c>
      <c r="DJ27" s="83">
        <f t="shared" si="71"/>
        <v>1106.4570682049184</v>
      </c>
    </row>
    <row r="28" spans="1:115" x14ac:dyDescent="0.2">
      <c r="A28" t="s">
        <v>58</v>
      </c>
      <c r="B28" s="7" t="str">
        <f t="shared" si="67"/>
        <v>Rubber Vulcanising</v>
      </c>
      <c r="C28" s="20" t="str">
        <f t="shared" si="67"/>
        <v>t/a</v>
      </c>
      <c r="D28" s="83">
        <f t="shared" si="67"/>
        <v>22.965150217621858</v>
      </c>
      <c r="E28" s="83">
        <f t="shared" si="67"/>
        <v>23.649126409571949</v>
      </c>
      <c r="F28" s="83">
        <f t="shared" si="67"/>
        <v>24.005864313604508</v>
      </c>
      <c r="G28" s="83">
        <f t="shared" si="67"/>
        <v>24.432433788056308</v>
      </c>
      <c r="H28" s="83">
        <f t="shared" si="67"/>
        <v>24.797054263565869</v>
      </c>
      <c r="I28" s="83">
        <f t="shared" si="67"/>
        <v>28.765537222640969</v>
      </c>
      <c r="J28" s="83">
        <f t="shared" si="67"/>
        <v>34.057245796637282</v>
      </c>
      <c r="K28" s="83">
        <f t="shared" si="67"/>
        <v>23.506269538950598</v>
      </c>
      <c r="L28" s="83">
        <f t="shared" si="67"/>
        <v>30.385438406877338</v>
      </c>
      <c r="M28" s="83">
        <f t="shared" si="67"/>
        <v>32.776560873685327</v>
      </c>
      <c r="N28" s="83">
        <f t="shared" si="67"/>
        <v>33.054136128258186</v>
      </c>
      <c r="O28" s="83">
        <f t="shared" si="67"/>
        <v>37.300021455424002</v>
      </c>
      <c r="P28" s="83">
        <f t="shared" si="67"/>
        <v>24.87665957420333</v>
      </c>
      <c r="Q28" s="83">
        <f t="shared" si="67"/>
        <v>24.621894634638181</v>
      </c>
      <c r="R28" s="83">
        <f t="shared" si="67"/>
        <v>24.613203193054481</v>
      </c>
      <c r="S28" s="83">
        <f t="shared" si="67"/>
        <v>31.512171054746698</v>
      </c>
      <c r="T28" s="83">
        <f t="shared" si="67"/>
        <v>34.756437931891618</v>
      </c>
      <c r="U28" s="83">
        <f t="shared" si="67"/>
        <v>9.9449055361622243</v>
      </c>
      <c r="V28" s="83">
        <f t="shared" si="67"/>
        <v>20.969390964923971</v>
      </c>
      <c r="W28" s="83">
        <f t="shared" si="67"/>
        <v>24.406876670709522</v>
      </c>
      <c r="X28" s="83">
        <f t="shared" si="67"/>
        <v>25.854731331081677</v>
      </c>
      <c r="Y28" s="83">
        <f t="shared" si="67"/>
        <v>10.708897493875089</v>
      </c>
      <c r="Z28" s="83">
        <f t="shared" si="67"/>
        <v>11.829484791430275</v>
      </c>
      <c r="AA28" s="83">
        <f t="shared" si="67"/>
        <v>14.900907496517091</v>
      </c>
      <c r="AB28" s="83">
        <f t="shared" si="67"/>
        <v>15.157408140850189</v>
      </c>
      <c r="AC28" s="83">
        <f t="shared" si="67"/>
        <v>14.718097794881842</v>
      </c>
      <c r="AD28" s="83">
        <f t="shared" si="65"/>
        <v>17.647820282367867</v>
      </c>
      <c r="AE28" s="83">
        <f t="shared" si="65"/>
        <v>27.662839984495935</v>
      </c>
      <c r="AF28" s="83">
        <f t="shared" si="65"/>
        <v>27.139886958426736</v>
      </c>
      <c r="AG28" s="83">
        <f t="shared" ref="AG28:BL28" si="72">AG104</f>
        <v>28.642912123971584</v>
      </c>
      <c r="AH28" s="83">
        <f t="shared" si="72"/>
        <v>29.559485311938676</v>
      </c>
      <c r="AI28" s="83">
        <f t="shared" si="72"/>
        <v>30.505388841920716</v>
      </c>
      <c r="AJ28" s="83">
        <f t="shared" si="72"/>
        <v>31.481561284862181</v>
      </c>
      <c r="AK28" s="83">
        <f t="shared" si="72"/>
        <v>32.488971245977773</v>
      </c>
      <c r="AL28" s="83">
        <f t="shared" si="72"/>
        <v>33.52861832584906</v>
      </c>
      <c r="AM28" s="83">
        <f t="shared" si="72"/>
        <v>34.601534112276234</v>
      </c>
      <c r="AN28" s="83">
        <f t="shared" si="72"/>
        <v>35.708783203869075</v>
      </c>
      <c r="AO28" s="83">
        <f t="shared" si="72"/>
        <v>36.851464266392888</v>
      </c>
      <c r="AP28" s="83">
        <f t="shared" si="72"/>
        <v>38.030711122917459</v>
      </c>
      <c r="AQ28" s="83">
        <f t="shared" si="72"/>
        <v>39.247693878850818</v>
      </c>
      <c r="AR28" s="83">
        <f t="shared" si="72"/>
        <v>40.503620082974045</v>
      </c>
      <c r="AS28" s="83">
        <f t="shared" si="72"/>
        <v>41.799735925629214</v>
      </c>
      <c r="AT28" s="83">
        <f t="shared" si="72"/>
        <v>43.13732747524935</v>
      </c>
      <c r="AU28" s="83">
        <f t="shared" si="72"/>
        <v>44.517721954457329</v>
      </c>
      <c r="AV28" s="83">
        <f t="shared" si="72"/>
        <v>45.942289056999968</v>
      </c>
      <c r="AW28" s="83">
        <f t="shared" si="72"/>
        <v>47.412442306823969</v>
      </c>
      <c r="AX28" s="83">
        <f t="shared" si="72"/>
        <v>48.929640460642339</v>
      </c>
      <c r="AY28" s="83">
        <f t="shared" si="72"/>
        <v>50.495388955382893</v>
      </c>
      <c r="AZ28" s="83">
        <f t="shared" si="72"/>
        <v>52.111241401955148</v>
      </c>
      <c r="BA28" s="83">
        <f t="shared" si="72"/>
        <v>53.778801126817712</v>
      </c>
      <c r="BB28" s="83">
        <f t="shared" si="72"/>
        <v>55.499722762875876</v>
      </c>
      <c r="BC28" s="83">
        <f t="shared" si="72"/>
        <v>57.275713891287907</v>
      </c>
      <c r="BD28" s="83">
        <f t="shared" si="72"/>
        <v>59.108536735809125</v>
      </c>
      <c r="BE28" s="83">
        <f t="shared" si="72"/>
        <v>61.000009911355015</v>
      </c>
      <c r="BF28" s="83">
        <f t="shared" si="72"/>
        <v>62.952010228518375</v>
      </c>
      <c r="BG28" s="83">
        <f t="shared" si="72"/>
        <v>64.96647455583097</v>
      </c>
      <c r="BH28" s="83">
        <f t="shared" si="72"/>
        <v>67.045401741617567</v>
      </c>
      <c r="BI28" s="83">
        <f t="shared" si="72"/>
        <v>69.190854597349329</v>
      </c>
      <c r="BJ28" s="83">
        <f t="shared" si="72"/>
        <v>71.404961944464503</v>
      </c>
      <c r="BK28" s="83">
        <f t="shared" si="72"/>
        <v>73.689920726687376</v>
      </c>
      <c r="BL28" s="83">
        <f t="shared" si="72"/>
        <v>76.047998189941367</v>
      </c>
      <c r="BM28" s="83">
        <f t="shared" ref="BM28:DJ28" si="73">BM104</f>
        <v>78.48153413201949</v>
      </c>
      <c r="BN28" s="83">
        <f t="shared" si="73"/>
        <v>80.992943224244115</v>
      </c>
      <c r="BO28" s="83">
        <f t="shared" si="73"/>
        <v>83.58471740741993</v>
      </c>
      <c r="BP28" s="83">
        <f t="shared" si="73"/>
        <v>86.259428364457364</v>
      </c>
      <c r="BQ28" s="83">
        <f t="shared" si="73"/>
        <v>89.019730072119998</v>
      </c>
      <c r="BR28" s="83">
        <f t="shared" si="73"/>
        <v>91.86836143442784</v>
      </c>
      <c r="BS28" s="83">
        <f t="shared" si="73"/>
        <v>94.808149000329536</v>
      </c>
      <c r="BT28" s="83">
        <f t="shared" si="73"/>
        <v>97.842009768340077</v>
      </c>
      <c r="BU28" s="83">
        <f t="shared" si="73"/>
        <v>100.97295408092697</v>
      </c>
      <c r="BV28" s="83">
        <f t="shared" si="73"/>
        <v>104.20408861151664</v>
      </c>
      <c r="BW28" s="83">
        <f t="shared" si="73"/>
        <v>107.53861944708517</v>
      </c>
      <c r="BX28" s="83">
        <f t="shared" si="73"/>
        <v>110.97985526939189</v>
      </c>
      <c r="BY28" s="83">
        <f t="shared" si="73"/>
        <v>114.53121063801244</v>
      </c>
      <c r="BZ28" s="83">
        <f t="shared" si="73"/>
        <v>118.19620937842885</v>
      </c>
      <c r="CA28" s="83">
        <f t="shared" si="73"/>
        <v>121.97848807853858</v>
      </c>
      <c r="CB28" s="83">
        <f t="shared" si="73"/>
        <v>125.88179969705182</v>
      </c>
      <c r="CC28" s="83">
        <f t="shared" si="73"/>
        <v>129.91001728735748</v>
      </c>
      <c r="CD28" s="83">
        <f t="shared" si="73"/>
        <v>134.06713784055293</v>
      </c>
      <c r="CE28" s="83">
        <f t="shared" si="73"/>
        <v>138.35728625145063</v>
      </c>
      <c r="CF28" s="83">
        <f t="shared" si="73"/>
        <v>142.78471941149706</v>
      </c>
      <c r="CG28" s="83">
        <f t="shared" si="73"/>
        <v>147.35383043266498</v>
      </c>
      <c r="CH28" s="83">
        <f t="shared" si="73"/>
        <v>152.06915300651025</v>
      </c>
      <c r="CI28" s="83">
        <f t="shared" si="73"/>
        <v>156.93536590271859</v>
      </c>
      <c r="CJ28" s="83">
        <f t="shared" si="73"/>
        <v>161.95729761160558</v>
      </c>
      <c r="CK28" s="83">
        <f t="shared" si="73"/>
        <v>167.13993113517697</v>
      </c>
      <c r="CL28" s="83">
        <f t="shared" si="73"/>
        <v>172.48840893150265</v>
      </c>
      <c r="CM28" s="83">
        <f t="shared" si="73"/>
        <v>178.00803801731072</v>
      </c>
      <c r="CN28" s="83">
        <f t="shared" si="73"/>
        <v>183.70429523386468</v>
      </c>
      <c r="CO28" s="83">
        <f t="shared" si="73"/>
        <v>189.58283268134835</v>
      </c>
      <c r="CP28" s="83">
        <f t="shared" si="73"/>
        <v>195.6494833271515</v>
      </c>
      <c r="CQ28" s="83">
        <f t="shared" si="73"/>
        <v>201.91026679362037</v>
      </c>
      <c r="CR28" s="83">
        <f t="shared" si="73"/>
        <v>208.37139533101623</v>
      </c>
      <c r="CS28" s="83">
        <f t="shared" si="73"/>
        <v>215.03927998160876</v>
      </c>
      <c r="CT28" s="83">
        <f t="shared" si="73"/>
        <v>221.92053694102023</v>
      </c>
      <c r="CU28" s="83">
        <f t="shared" si="73"/>
        <v>229.02199412313288</v>
      </c>
      <c r="CV28" s="83">
        <f t="shared" si="73"/>
        <v>236.35069793507316</v>
      </c>
      <c r="CW28" s="83">
        <f t="shared" si="73"/>
        <v>243.9139202689955</v>
      </c>
      <c r="CX28" s="83">
        <f t="shared" si="73"/>
        <v>251.71916571760335</v>
      </c>
      <c r="CY28" s="83">
        <f t="shared" si="73"/>
        <v>259.77417902056663</v>
      </c>
      <c r="CZ28" s="83">
        <f t="shared" si="73"/>
        <v>268.08695274922479</v>
      </c>
      <c r="DA28" s="83">
        <f t="shared" si="73"/>
        <v>276.66573523720001</v>
      </c>
      <c r="DB28" s="83">
        <f t="shared" si="73"/>
        <v>285.51903876479042</v>
      </c>
      <c r="DC28" s="83">
        <f t="shared" si="73"/>
        <v>294.65564800526374</v>
      </c>
      <c r="DD28" s="83">
        <f t="shared" si="73"/>
        <v>304.0846287414322</v>
      </c>
      <c r="DE28" s="83">
        <f t="shared" si="73"/>
        <v>313.81533686115802</v>
      </c>
      <c r="DF28" s="83">
        <f t="shared" si="73"/>
        <v>323.85742764071506</v>
      </c>
      <c r="DG28" s="83">
        <f t="shared" si="73"/>
        <v>334.22086532521797</v>
      </c>
      <c r="DH28" s="83">
        <f t="shared" si="73"/>
        <v>344.91593301562494</v>
      </c>
      <c r="DI28" s="83">
        <f t="shared" si="73"/>
        <v>355.95324287212497</v>
      </c>
      <c r="DJ28" s="83">
        <f t="shared" si="73"/>
        <v>367.34374664403299</v>
      </c>
    </row>
    <row r="29" spans="1:115" x14ac:dyDescent="0.2">
      <c r="A29" t="s">
        <v>58</v>
      </c>
      <c r="B29" s="7" t="str">
        <f t="shared" si="67"/>
        <v>Chemical Manufacture</v>
      </c>
      <c r="C29" s="20" t="str">
        <f t="shared" si="67"/>
        <v>t/a</v>
      </c>
      <c r="D29" s="83">
        <f t="shared" si="67"/>
        <v>46.206988992082529</v>
      </c>
      <c r="E29" s="83">
        <f t="shared" si="67"/>
        <v>47.583182052994161</v>
      </c>
      <c r="F29" s="83">
        <f t="shared" si="67"/>
        <v>48.300955908095816</v>
      </c>
      <c r="G29" s="83">
        <f t="shared" si="67"/>
        <v>49.159234248257874</v>
      </c>
      <c r="H29" s="83">
        <f t="shared" si="67"/>
        <v>49.892868217054222</v>
      </c>
      <c r="I29" s="83">
        <f t="shared" si="67"/>
        <v>57.87764718290412</v>
      </c>
      <c r="J29" s="83">
        <f t="shared" si="67"/>
        <v>68.524819855884644</v>
      </c>
      <c r="K29" s="83">
        <f t="shared" si="67"/>
        <v>47.295747144635541</v>
      </c>
      <c r="L29" s="83">
        <f t="shared" si="67"/>
        <v>61.136966433114644</v>
      </c>
      <c r="M29" s="83">
        <f t="shared" si="67"/>
        <v>65.948020071149998</v>
      </c>
      <c r="N29" s="83">
        <f t="shared" si="67"/>
        <v>66.506514860471285</v>
      </c>
      <c r="O29" s="83">
        <f t="shared" si="67"/>
        <v>75.049440759708531</v>
      </c>
      <c r="P29" s="83">
        <f t="shared" si="67"/>
        <v>50.053037938457301</v>
      </c>
      <c r="Q29" s="83">
        <f t="shared" si="67"/>
        <v>49.540438602223809</v>
      </c>
      <c r="R29" s="83">
        <f t="shared" si="67"/>
        <v>49.522951002892754</v>
      </c>
      <c r="S29" s="83">
        <f t="shared" si="67"/>
        <v>63.404006820996365</v>
      </c>
      <c r="T29" s="83">
        <f t="shared" si="67"/>
        <v>69.931628128022894</v>
      </c>
      <c r="U29" s="83">
        <f t="shared" si="67"/>
        <v>20.009629211314355</v>
      </c>
      <c r="V29" s="83">
        <f t="shared" si="67"/>
        <v>42.191425194485582</v>
      </c>
      <c r="W29" s="83">
        <f t="shared" si="67"/>
        <v>49.107812096487834</v>
      </c>
      <c r="X29" s="83">
        <f t="shared" si="67"/>
        <v>52.020965449284823</v>
      </c>
      <c r="Y29" s="83">
        <f t="shared" si="67"/>
        <v>21.546817849122167</v>
      </c>
      <c r="Z29" s="83">
        <f t="shared" si="67"/>
        <v>23.801493496010313</v>
      </c>
      <c r="AA29" s="83">
        <f t="shared" si="67"/>
        <v>29.981343999016314</v>
      </c>
      <c r="AB29" s="83">
        <f t="shared" si="67"/>
        <v>30.497435656891341</v>
      </c>
      <c r="AC29" s="83">
        <f t="shared" si="67"/>
        <v>29.613522069220092</v>
      </c>
      <c r="AD29" s="83">
        <f t="shared" si="65"/>
        <v>35.508264905487152</v>
      </c>
      <c r="AE29" s="83">
        <f t="shared" si="65"/>
        <v>55.658967197720742</v>
      </c>
      <c r="AF29" s="83">
        <f t="shared" si="65"/>
        <v>54.606760506714039</v>
      </c>
      <c r="AG29" s="83">
        <f t="shared" ref="AG29:BL29" si="74">AG105</f>
        <v>57.630919574738009</v>
      </c>
      <c r="AH29" s="83">
        <f t="shared" si="74"/>
        <v>59.475109001129624</v>
      </c>
      <c r="AI29" s="83">
        <f t="shared" si="74"/>
        <v>61.378312489165772</v>
      </c>
      <c r="AJ29" s="83">
        <f t="shared" si="74"/>
        <v>63.342418488819078</v>
      </c>
      <c r="AK29" s="83">
        <f t="shared" si="74"/>
        <v>65.369375880461291</v>
      </c>
      <c r="AL29" s="83">
        <f t="shared" si="74"/>
        <v>67.461195908636057</v>
      </c>
      <c r="AM29" s="83">
        <f t="shared" si="74"/>
        <v>69.619954177712415</v>
      </c>
      <c r="AN29" s="83">
        <f t="shared" si="74"/>
        <v>71.847792711399208</v>
      </c>
      <c r="AO29" s="83">
        <f t="shared" si="74"/>
        <v>74.146922078163982</v>
      </c>
      <c r="AP29" s="83">
        <f t="shared" si="74"/>
        <v>76.519623584665226</v>
      </c>
      <c r="AQ29" s="83">
        <f t="shared" si="74"/>
        <v>78.968251539374521</v>
      </c>
      <c r="AR29" s="83">
        <f t="shared" si="74"/>
        <v>81.495235588634515</v>
      </c>
      <c r="AS29" s="83">
        <f t="shared" si="74"/>
        <v>84.103083127470825</v>
      </c>
      <c r="AT29" s="83">
        <f t="shared" si="74"/>
        <v>86.794381787549895</v>
      </c>
      <c r="AU29" s="83">
        <f t="shared" si="74"/>
        <v>89.57180200475149</v>
      </c>
      <c r="AV29" s="83">
        <f t="shared" si="74"/>
        <v>92.438099668903547</v>
      </c>
      <c r="AW29" s="83">
        <f t="shared" si="74"/>
        <v>95.396118858308469</v>
      </c>
      <c r="AX29" s="83">
        <f t="shared" si="74"/>
        <v>98.448794661774343</v>
      </c>
      <c r="AY29" s="83">
        <f t="shared" si="74"/>
        <v>101.59915609095113</v>
      </c>
      <c r="AZ29" s="83">
        <f t="shared" si="74"/>
        <v>104.85032908586156</v>
      </c>
      <c r="BA29" s="83">
        <f t="shared" si="74"/>
        <v>108.20553961660913</v>
      </c>
      <c r="BB29" s="83">
        <f t="shared" si="74"/>
        <v>111.66811688434062</v>
      </c>
      <c r="BC29" s="83">
        <f t="shared" si="74"/>
        <v>115.24149662463952</v>
      </c>
      <c r="BD29" s="83">
        <f t="shared" si="74"/>
        <v>118.929224516628</v>
      </c>
      <c r="BE29" s="83">
        <f t="shared" si="74"/>
        <v>122.73495970116009</v>
      </c>
      <c r="BF29" s="83">
        <f t="shared" si="74"/>
        <v>126.66247841159722</v>
      </c>
      <c r="BG29" s="83">
        <f t="shared" si="74"/>
        <v>130.71567772076833</v>
      </c>
      <c r="BH29" s="83">
        <f t="shared" si="74"/>
        <v>134.89857940783293</v>
      </c>
      <c r="BI29" s="83">
        <f t="shared" si="74"/>
        <v>139.2153339488836</v>
      </c>
      <c r="BJ29" s="83">
        <f t="shared" si="74"/>
        <v>143.67022463524788</v>
      </c>
      <c r="BK29" s="83">
        <f t="shared" si="74"/>
        <v>148.26767182357582</v>
      </c>
      <c r="BL29" s="83">
        <f t="shared" si="74"/>
        <v>153.01223732193026</v>
      </c>
      <c r="BM29" s="83">
        <f t="shared" ref="BM29:DJ29" si="75">BM105</f>
        <v>157.90862891623203</v>
      </c>
      <c r="BN29" s="83">
        <f t="shared" si="75"/>
        <v>162.96170504155145</v>
      </c>
      <c r="BO29" s="83">
        <f t="shared" si="75"/>
        <v>168.1764796028811</v>
      </c>
      <c r="BP29" s="83">
        <f t="shared" si="75"/>
        <v>173.55812695017329</v>
      </c>
      <c r="BQ29" s="83">
        <f t="shared" si="75"/>
        <v>179.11198701257885</v>
      </c>
      <c r="BR29" s="83">
        <f t="shared" si="75"/>
        <v>184.84357059698138</v>
      </c>
      <c r="BS29" s="83">
        <f t="shared" si="75"/>
        <v>190.7585648560848</v>
      </c>
      <c r="BT29" s="83">
        <f t="shared" si="75"/>
        <v>196.86283893147953</v>
      </c>
      <c r="BU29" s="83">
        <f t="shared" si="75"/>
        <v>203.16244977728687</v>
      </c>
      <c r="BV29" s="83">
        <f t="shared" si="75"/>
        <v>209.66364817016006</v>
      </c>
      <c r="BW29" s="83">
        <f t="shared" si="75"/>
        <v>216.37288491160518</v>
      </c>
      <c r="BX29" s="83">
        <f t="shared" si="75"/>
        <v>223.29681722877655</v>
      </c>
      <c r="BY29" s="83">
        <f t="shared" si="75"/>
        <v>230.4423153800974</v>
      </c>
      <c r="BZ29" s="83">
        <f t="shared" si="75"/>
        <v>237.81646947226051</v>
      </c>
      <c r="CA29" s="83">
        <f t="shared" si="75"/>
        <v>245.42659649537285</v>
      </c>
      <c r="CB29" s="83">
        <f t="shared" si="75"/>
        <v>253.28024758322479</v>
      </c>
      <c r="CC29" s="83">
        <f t="shared" si="75"/>
        <v>261.38521550588797</v>
      </c>
      <c r="CD29" s="83">
        <f t="shared" si="75"/>
        <v>269.74954240207637</v>
      </c>
      <c r="CE29" s="83">
        <f t="shared" si="75"/>
        <v>278.38152775894281</v>
      </c>
      <c r="CF29" s="83">
        <f t="shared" si="75"/>
        <v>287.28973664722901</v>
      </c>
      <c r="CG29" s="83">
        <f t="shared" si="75"/>
        <v>296.48300821994036</v>
      </c>
      <c r="CH29" s="83">
        <f t="shared" si="75"/>
        <v>305.97046448297846</v>
      </c>
      <c r="CI29" s="83">
        <f t="shared" si="75"/>
        <v>315.76151934643377</v>
      </c>
      <c r="CJ29" s="83">
        <f t="shared" si="75"/>
        <v>325.86588796551968</v>
      </c>
      <c r="CK29" s="83">
        <f t="shared" si="75"/>
        <v>336.29359638041632</v>
      </c>
      <c r="CL29" s="83">
        <f t="shared" si="75"/>
        <v>347.05499146458965</v>
      </c>
      <c r="CM29" s="83">
        <f t="shared" si="75"/>
        <v>358.16075119145654</v>
      </c>
      <c r="CN29" s="83">
        <f t="shared" si="75"/>
        <v>369.62189522958317</v>
      </c>
      <c r="CO29" s="83">
        <f t="shared" si="75"/>
        <v>381.44979587692984</v>
      </c>
      <c r="CP29" s="83">
        <f t="shared" si="75"/>
        <v>393.65618934499162</v>
      </c>
      <c r="CQ29" s="83">
        <f t="shared" si="75"/>
        <v>406.25318740403134</v>
      </c>
      <c r="CR29" s="83">
        <f t="shared" si="75"/>
        <v>419.25328940096034</v>
      </c>
      <c r="CS29" s="83">
        <f t="shared" si="75"/>
        <v>432.6693946617911</v>
      </c>
      <c r="CT29" s="83">
        <f t="shared" si="75"/>
        <v>446.51481529096844</v>
      </c>
      <c r="CU29" s="83">
        <f t="shared" si="75"/>
        <v>460.80328938027947</v>
      </c>
      <c r="CV29" s="83">
        <f t="shared" si="75"/>
        <v>475.54899464044843</v>
      </c>
      <c r="CW29" s="83">
        <f t="shared" si="75"/>
        <v>490.76656246894277</v>
      </c>
      <c r="CX29" s="83">
        <f t="shared" si="75"/>
        <v>506.47109246794895</v>
      </c>
      <c r="CY29" s="83">
        <f t="shared" si="75"/>
        <v>522.67816742692332</v>
      </c>
      <c r="CZ29" s="83">
        <f t="shared" si="75"/>
        <v>539.40386878458492</v>
      </c>
      <c r="DA29" s="83">
        <f t="shared" si="75"/>
        <v>556.66479258569166</v>
      </c>
      <c r="DB29" s="83">
        <f t="shared" si="75"/>
        <v>574.47806594843382</v>
      </c>
      <c r="DC29" s="83">
        <f t="shared" si="75"/>
        <v>592.86136405878369</v>
      </c>
      <c r="DD29" s="83">
        <f t="shared" si="75"/>
        <v>611.83292770866478</v>
      </c>
      <c r="DE29" s="83">
        <f t="shared" si="75"/>
        <v>631.41158139534207</v>
      </c>
      <c r="DF29" s="83">
        <f t="shared" si="75"/>
        <v>651.61675199999308</v>
      </c>
      <c r="DG29" s="83">
        <f t="shared" si="75"/>
        <v>672.46848806399294</v>
      </c>
      <c r="DH29" s="83">
        <f t="shared" si="75"/>
        <v>693.98747968204077</v>
      </c>
      <c r="DI29" s="83">
        <f t="shared" si="75"/>
        <v>716.19507903186604</v>
      </c>
      <c r="DJ29" s="83">
        <f t="shared" si="75"/>
        <v>739.11332156088577</v>
      </c>
    </row>
    <row r="30" spans="1:115" x14ac:dyDescent="0.2">
      <c r="A30" t="s">
        <v>58</v>
      </c>
      <c r="B30" s="7" t="str">
        <f t="shared" si="67"/>
        <v>-</v>
      </c>
      <c r="C30" s="20" t="str">
        <f t="shared" si="67"/>
        <v>t/a</v>
      </c>
    </row>
    <row r="31" spans="1:115" x14ac:dyDescent="0.2">
      <c r="A31" t="s">
        <v>58</v>
      </c>
      <c r="B31" s="7" t="str">
        <f t="shared" si="67"/>
        <v>-</v>
      </c>
      <c r="C31" s="20" t="str">
        <f t="shared" si="67"/>
        <v>t/a</v>
      </c>
    </row>
    <row r="32" spans="1:115" x14ac:dyDescent="0.2">
      <c r="A32" t="s">
        <v>58</v>
      </c>
      <c r="B32" s="7" t="str">
        <f t="shared" si="67"/>
        <v>-</v>
      </c>
      <c r="C32" s="20" t="str">
        <f t="shared" si="67"/>
        <v>t/a</v>
      </c>
    </row>
    <row r="33" spans="1:115" x14ac:dyDescent="0.2">
      <c r="A33" t="s">
        <v>58</v>
      </c>
      <c r="B33" s="7" t="str">
        <f t="shared" si="67"/>
        <v>-</v>
      </c>
      <c r="C33" s="20" t="str">
        <f t="shared" si="67"/>
        <v>t/a</v>
      </c>
    </row>
    <row r="34" spans="1:115" x14ac:dyDescent="0.2">
      <c r="A34" t="s">
        <v>58</v>
      </c>
      <c r="B34" s="7" t="str">
        <f t="shared" si="67"/>
        <v>-</v>
      </c>
      <c r="C34" s="20" t="str">
        <f t="shared" si="67"/>
        <v>t/a</v>
      </c>
    </row>
    <row r="35" spans="1:115" x14ac:dyDescent="0.2">
      <c r="A35" t="s">
        <v>58</v>
      </c>
      <c r="B35" s="7" t="str">
        <f t="shared" si="67"/>
        <v>-</v>
      </c>
      <c r="C35" s="20" t="str">
        <f t="shared" si="67"/>
        <v>t/a</v>
      </c>
    </row>
    <row r="36" spans="1:115" x14ac:dyDescent="0.2">
      <c r="A36" t="s">
        <v>58</v>
      </c>
      <c r="B36" s="7" t="str">
        <f t="shared" ref="B36:C45" si="76">B13</f>
        <v>-</v>
      </c>
      <c r="C36" s="20" t="str">
        <f t="shared" si="76"/>
        <v>t/a</v>
      </c>
    </row>
    <row r="37" spans="1:115" x14ac:dyDescent="0.2">
      <c r="A37" t="s">
        <v>58</v>
      </c>
      <c r="B37" s="7" t="str">
        <f t="shared" si="76"/>
        <v>-</v>
      </c>
      <c r="C37" s="20" t="str">
        <f t="shared" si="76"/>
        <v>t/a</v>
      </c>
    </row>
    <row r="38" spans="1:115" x14ac:dyDescent="0.2">
      <c r="A38" t="s">
        <v>58</v>
      </c>
      <c r="B38" s="7" t="str">
        <f t="shared" si="76"/>
        <v>-</v>
      </c>
      <c r="C38" s="20" t="str">
        <f t="shared" si="76"/>
        <v>t/a</v>
      </c>
    </row>
    <row r="39" spans="1:115" x14ac:dyDescent="0.2">
      <c r="A39" t="s">
        <v>58</v>
      </c>
      <c r="B39" s="7" t="str">
        <f t="shared" si="76"/>
        <v>-</v>
      </c>
      <c r="C39" s="20" t="str">
        <f t="shared" si="76"/>
        <v>t/a</v>
      </c>
    </row>
    <row r="40" spans="1:115" x14ac:dyDescent="0.2">
      <c r="A40" t="s">
        <v>58</v>
      </c>
      <c r="B40" s="7" t="str">
        <f t="shared" si="76"/>
        <v>-</v>
      </c>
      <c r="C40" s="20" t="str">
        <f t="shared" si="76"/>
        <v>t/a</v>
      </c>
    </row>
    <row r="41" spans="1:115" x14ac:dyDescent="0.2">
      <c r="A41" t="s">
        <v>58</v>
      </c>
      <c r="B41" s="7" t="str">
        <f t="shared" si="76"/>
        <v>-</v>
      </c>
      <c r="C41" s="20" t="str">
        <f t="shared" si="76"/>
        <v>t/a</v>
      </c>
    </row>
    <row r="42" spans="1:115" x14ac:dyDescent="0.2">
      <c r="A42" t="s">
        <v>58</v>
      </c>
      <c r="B42" s="7" t="str">
        <f t="shared" si="76"/>
        <v>-</v>
      </c>
      <c r="C42" s="20" t="str">
        <f t="shared" si="76"/>
        <v>t/a</v>
      </c>
    </row>
    <row r="43" spans="1:115" x14ac:dyDescent="0.2">
      <c r="A43" t="s">
        <v>58</v>
      </c>
      <c r="B43" s="7" t="str">
        <f t="shared" si="76"/>
        <v>-</v>
      </c>
      <c r="C43" s="20" t="str">
        <f t="shared" si="76"/>
        <v>t/a</v>
      </c>
    </row>
    <row r="44" spans="1:115" x14ac:dyDescent="0.2">
      <c r="A44" t="s">
        <v>58</v>
      </c>
      <c r="B44" s="7" t="str">
        <f t="shared" si="76"/>
        <v>-</v>
      </c>
      <c r="C44" s="20" t="str">
        <f t="shared" si="76"/>
        <v>t/a</v>
      </c>
    </row>
    <row r="45" spans="1:115" s="27" customFormat="1" ht="16" thickBot="1" x14ac:dyDescent="0.25">
      <c r="A45" s="27" t="s">
        <v>58</v>
      </c>
      <c r="B45" s="12" t="str">
        <f t="shared" si="76"/>
        <v>-</v>
      </c>
      <c r="C45" s="19" t="str">
        <f t="shared" si="76"/>
        <v>t/a</v>
      </c>
      <c r="DK45" s="395"/>
    </row>
    <row r="46" spans="1:115" s="59" customFormat="1" ht="17" thickTop="1" thickBot="1" x14ac:dyDescent="0.25">
      <c r="B46" s="60" t="s">
        <v>64</v>
      </c>
      <c r="C46" s="61" t="s">
        <v>2</v>
      </c>
      <c r="D46" s="62">
        <f>SUM(D26:D45)</f>
        <v>276.68855683881759</v>
      </c>
      <c r="E46" s="62">
        <f t="shared" ref="E46:BL46" si="77">SUM(E26:E45)</f>
        <v>284.92923385026444</v>
      </c>
      <c r="F46" s="62">
        <f t="shared" si="77"/>
        <v>289.22728088680128</v>
      </c>
      <c r="G46" s="62">
        <f t="shared" si="77"/>
        <v>294.3666721452567</v>
      </c>
      <c r="H46" s="62">
        <f t="shared" si="77"/>
        <v>298.75968992248033</v>
      </c>
      <c r="I46" s="62">
        <f t="shared" si="77"/>
        <v>346.57273762218034</v>
      </c>
      <c r="J46" s="62">
        <f t="shared" si="77"/>
        <v>410.32826261008768</v>
      </c>
      <c r="K46" s="62">
        <f t="shared" si="77"/>
        <v>283.20806673434453</v>
      </c>
      <c r="L46" s="62">
        <f t="shared" si="77"/>
        <v>366.08961935996791</v>
      </c>
      <c r="M46" s="62">
        <f t="shared" si="77"/>
        <v>394.8983237793413</v>
      </c>
      <c r="N46" s="62">
        <f t="shared" si="77"/>
        <v>398.24260395491785</v>
      </c>
      <c r="O46" s="62">
        <f t="shared" si="77"/>
        <v>449.39784886053019</v>
      </c>
      <c r="P46" s="62">
        <f t="shared" si="77"/>
        <v>299.7187900506425</v>
      </c>
      <c r="Q46" s="62">
        <f t="shared" si="77"/>
        <v>296.64933294744793</v>
      </c>
      <c r="R46" s="62">
        <f t="shared" si="77"/>
        <v>296.54461678378891</v>
      </c>
      <c r="S46" s="62">
        <f t="shared" si="77"/>
        <v>379.66471150297224</v>
      </c>
      <c r="T46" s="62">
        <f t="shared" si="77"/>
        <v>418.75226423965807</v>
      </c>
      <c r="U46" s="62">
        <f t="shared" si="77"/>
        <v>119.81813898990632</v>
      </c>
      <c r="V46" s="62">
        <f t="shared" si="77"/>
        <v>252.64326463763823</v>
      </c>
      <c r="W46" s="62">
        <f t="shared" si="77"/>
        <v>294.05875506878942</v>
      </c>
      <c r="X46" s="62">
        <f t="shared" si="77"/>
        <v>311.50278712146599</v>
      </c>
      <c r="Y46" s="62">
        <f t="shared" si="77"/>
        <v>129.02286137198902</v>
      </c>
      <c r="Z46" s="62">
        <f t="shared" si="77"/>
        <v>142.52391314976234</v>
      </c>
      <c r="AA46" s="62">
        <f t="shared" si="77"/>
        <v>179.52900598213358</v>
      </c>
      <c r="AB46" s="62">
        <f t="shared" si="77"/>
        <v>182.61937519096608</v>
      </c>
      <c r="AC46" s="62">
        <f t="shared" si="77"/>
        <v>177.32647945640775</v>
      </c>
      <c r="AD46" s="62">
        <f t="shared" si="77"/>
        <v>212.62434075142008</v>
      </c>
      <c r="AE46" s="62">
        <f t="shared" si="77"/>
        <v>333.28722872886669</v>
      </c>
      <c r="AF46" s="62">
        <f t="shared" si="77"/>
        <v>326.98658986056307</v>
      </c>
      <c r="AG46" s="62">
        <f t="shared" si="77"/>
        <v>345.09532679483834</v>
      </c>
      <c r="AH46" s="62">
        <f t="shared" si="77"/>
        <v>356.13837725227319</v>
      </c>
      <c r="AI46" s="62">
        <f t="shared" si="77"/>
        <v>367.53480532434588</v>
      </c>
      <c r="AJ46" s="62">
        <f t="shared" si="77"/>
        <v>379.29591909472509</v>
      </c>
      <c r="AK46" s="62">
        <f t="shared" si="77"/>
        <v>391.43338850575623</v>
      </c>
      <c r="AL46" s="62">
        <f t="shared" si="77"/>
        <v>403.95925693794044</v>
      </c>
      <c r="AM46" s="62">
        <f t="shared" si="77"/>
        <v>416.88595315995457</v>
      </c>
      <c r="AN46" s="62">
        <f t="shared" si="77"/>
        <v>430.22630366107313</v>
      </c>
      <c r="AO46" s="62">
        <f t="shared" si="77"/>
        <v>443.99354537822751</v>
      </c>
      <c r="AP46" s="62">
        <f t="shared" si="77"/>
        <v>458.20133883033083</v>
      </c>
      <c r="AQ46" s="62">
        <f t="shared" si="77"/>
        <v>472.86378167290144</v>
      </c>
      <c r="AR46" s="62">
        <f t="shared" si="77"/>
        <v>487.99542268643432</v>
      </c>
      <c r="AS46" s="62">
        <f t="shared" si="77"/>
        <v>503.61127621240018</v>
      </c>
      <c r="AT46" s="62">
        <f t="shared" si="77"/>
        <v>519.72683705119709</v>
      </c>
      <c r="AU46" s="62">
        <f t="shared" si="77"/>
        <v>536.35809583683545</v>
      </c>
      <c r="AV46" s="62">
        <f t="shared" si="77"/>
        <v>553.52155490361417</v>
      </c>
      <c r="AW46" s="62">
        <f t="shared" si="77"/>
        <v>571.23424466052984</v>
      </c>
      <c r="AX46" s="62">
        <f t="shared" si="77"/>
        <v>589.51374048966682</v>
      </c>
      <c r="AY46" s="62">
        <f t="shared" si="77"/>
        <v>608.37818018533619</v>
      </c>
      <c r="AZ46" s="62">
        <f t="shared" si="77"/>
        <v>627.84628195126686</v>
      </c>
      <c r="BA46" s="62">
        <f t="shared" si="77"/>
        <v>647.93736297370754</v>
      </c>
      <c r="BB46" s="62">
        <f t="shared" si="77"/>
        <v>668.67135858886616</v>
      </c>
      <c r="BC46" s="62">
        <f t="shared" si="77"/>
        <v>690.06884206370978</v>
      </c>
      <c r="BD46" s="62">
        <f t="shared" si="77"/>
        <v>712.1510450097486</v>
      </c>
      <c r="BE46" s="62">
        <f t="shared" si="77"/>
        <v>734.93987845006052</v>
      </c>
      <c r="BF46" s="62">
        <f t="shared" si="77"/>
        <v>758.45795456046244</v>
      </c>
      <c r="BG46" s="62">
        <f t="shared" si="77"/>
        <v>782.72860910639724</v>
      </c>
      <c r="BH46" s="62">
        <f t="shared" si="77"/>
        <v>807.77592459780192</v>
      </c>
      <c r="BI46" s="62">
        <f t="shared" si="77"/>
        <v>833.62475418493182</v>
      </c>
      <c r="BJ46" s="62">
        <f t="shared" si="77"/>
        <v>860.30074631884952</v>
      </c>
      <c r="BK46" s="62">
        <f t="shared" si="77"/>
        <v>887.83037020105269</v>
      </c>
      <c r="BL46" s="62">
        <f t="shared" si="77"/>
        <v>916.24094204748644</v>
      </c>
      <c r="BM46" s="62">
        <f t="shared" ref="BM46:DJ46" si="78">SUM(BM26:BM45)</f>
        <v>945.56065219300615</v>
      </c>
      <c r="BN46" s="62">
        <f t="shared" si="78"/>
        <v>975.81859306318222</v>
      </c>
      <c r="BO46" s="62">
        <f t="shared" si="78"/>
        <v>1007.0447880412041</v>
      </c>
      <c r="BP46" s="62">
        <f t="shared" si="78"/>
        <v>1039.2702212585227</v>
      </c>
      <c r="BQ46" s="62">
        <f t="shared" si="78"/>
        <v>1072.5268683387953</v>
      </c>
      <c r="BR46" s="62">
        <f t="shared" si="78"/>
        <v>1106.8477281256369</v>
      </c>
      <c r="BS46" s="62">
        <f t="shared" si="78"/>
        <v>1142.2668554256575</v>
      </c>
      <c r="BT46" s="62">
        <f t="shared" si="78"/>
        <v>1178.8193947992786</v>
      </c>
      <c r="BU46" s="62">
        <f t="shared" si="78"/>
        <v>1216.5416154328555</v>
      </c>
      <c r="BV46" s="62">
        <f t="shared" si="78"/>
        <v>1255.470947126707</v>
      </c>
      <c r="BW46" s="62">
        <f t="shared" si="78"/>
        <v>1295.6460174347617</v>
      </c>
      <c r="BX46" s="62">
        <f t="shared" si="78"/>
        <v>1337.1066899926739</v>
      </c>
      <c r="BY46" s="62">
        <f t="shared" si="78"/>
        <v>1379.8941040724396</v>
      </c>
      <c r="BZ46" s="62">
        <f t="shared" si="78"/>
        <v>1424.0507154027575</v>
      </c>
      <c r="CA46" s="62">
        <f t="shared" si="78"/>
        <v>1469.6203382956458</v>
      </c>
      <c r="CB46" s="62">
        <f t="shared" si="78"/>
        <v>1516.6481891211065</v>
      </c>
      <c r="CC46" s="62">
        <f t="shared" si="78"/>
        <v>1565.1809311729821</v>
      </c>
      <c r="CD46" s="62">
        <f t="shared" si="78"/>
        <v>1615.2667209705173</v>
      </c>
      <c r="CE46" s="62">
        <f t="shared" si="78"/>
        <v>1666.9552560415741</v>
      </c>
      <c r="CF46" s="62">
        <f t="shared" si="78"/>
        <v>1720.2978242349045</v>
      </c>
      <c r="CG46" s="62">
        <f t="shared" si="78"/>
        <v>1775.3473546104215</v>
      </c>
      <c r="CH46" s="62">
        <f t="shared" si="78"/>
        <v>1832.158469957955</v>
      </c>
      <c r="CI46" s="62">
        <f t="shared" si="78"/>
        <v>1890.7875409966096</v>
      </c>
      <c r="CJ46" s="62">
        <f t="shared" si="78"/>
        <v>1951.2927423085011</v>
      </c>
      <c r="CK46" s="62">
        <f t="shared" si="78"/>
        <v>2013.7341100623732</v>
      </c>
      <c r="CL46" s="62">
        <f t="shared" si="78"/>
        <v>2078.1736015843694</v>
      </c>
      <c r="CM46" s="62">
        <f t="shared" si="78"/>
        <v>2144.6751568350692</v>
      </c>
      <c r="CN46" s="62">
        <f t="shared" si="78"/>
        <v>2213.3047618537917</v>
      </c>
      <c r="CO46" s="62">
        <f t="shared" si="78"/>
        <v>2284.130514233113</v>
      </c>
      <c r="CP46" s="62">
        <f t="shared" si="78"/>
        <v>2357.2226906885726</v>
      </c>
      <c r="CQ46" s="62">
        <f t="shared" si="78"/>
        <v>2432.6538167906069</v>
      </c>
      <c r="CR46" s="62">
        <f t="shared" si="78"/>
        <v>2510.4987389279063</v>
      </c>
      <c r="CS46" s="62">
        <f t="shared" si="78"/>
        <v>2590.8346985735993</v>
      </c>
      <c r="CT46" s="62">
        <f t="shared" si="78"/>
        <v>2673.7414089279546</v>
      </c>
      <c r="CU46" s="62">
        <f t="shared" si="78"/>
        <v>2759.3011340136491</v>
      </c>
      <c r="CV46" s="62">
        <f t="shared" si="78"/>
        <v>2847.5987703020865</v>
      </c>
      <c r="CW46" s="62">
        <f t="shared" si="78"/>
        <v>2938.7219309517523</v>
      </c>
      <c r="CX46" s="62">
        <f t="shared" si="78"/>
        <v>3032.7610327422094</v>
      </c>
      <c r="CY46" s="62">
        <f t="shared" si="78"/>
        <v>3129.8093857899594</v>
      </c>
      <c r="CZ46" s="62">
        <f t="shared" si="78"/>
        <v>3229.9632861352393</v>
      </c>
      <c r="DA46" s="62">
        <f t="shared" si="78"/>
        <v>3333.3221112915662</v>
      </c>
      <c r="DB46" s="62">
        <f t="shared" si="78"/>
        <v>3439.9884188528968</v>
      </c>
      <c r="DC46" s="62">
        <f t="shared" si="78"/>
        <v>3550.0680482561897</v>
      </c>
      <c r="DD46" s="62">
        <f t="shared" si="78"/>
        <v>3663.6702258003879</v>
      </c>
      <c r="DE46" s="62">
        <f t="shared" si="78"/>
        <v>3780.9076730260003</v>
      </c>
      <c r="DF46" s="62">
        <f t="shared" si="78"/>
        <v>3901.896718562833</v>
      </c>
      <c r="DG46" s="62">
        <f t="shared" si="78"/>
        <v>4026.7574135568434</v>
      </c>
      <c r="DH46" s="62">
        <f t="shared" si="78"/>
        <v>4155.6136507906622</v>
      </c>
      <c r="DI46" s="62">
        <f t="shared" si="78"/>
        <v>4288.5932876159632</v>
      </c>
      <c r="DJ46" s="62">
        <f t="shared" si="78"/>
        <v>4425.8282728196746</v>
      </c>
      <c r="DK46" s="393"/>
    </row>
    <row r="47" spans="1:115" ht="16" thickTop="1" x14ac:dyDescent="0.2"/>
    <row r="48" spans="1:115" s="45" customFormat="1" ht="58" x14ac:dyDescent="0.2">
      <c r="A48" s="45" t="s">
        <v>59</v>
      </c>
      <c r="B48" s="41" t="e">
        <f ca="1">MID(CELL("Dateiname",$B$2),FIND("]", CELL("Dateiname",$B$2))+1,31)</f>
        <v>#VALUE!</v>
      </c>
      <c r="C48" s="46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t="s">
        <v>59</v>
      </c>
      <c r="B49" s="33" t="s">
        <v>63</v>
      </c>
      <c r="C49" s="34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2" t="s">
        <v>51</v>
      </c>
      <c r="S49" s="491"/>
    </row>
    <row r="50" spans="1:19" ht="42" x14ac:dyDescent="0.2">
      <c r="A50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79">D50+10</f>
        <v>2000</v>
      </c>
      <c r="F50" s="15">
        <f t="shared" si="79"/>
        <v>2010</v>
      </c>
      <c r="G50" s="15">
        <f t="shared" si="79"/>
        <v>2020</v>
      </c>
      <c r="H50" s="15">
        <f t="shared" si="79"/>
        <v>2030</v>
      </c>
      <c r="I50" s="15">
        <f t="shared" si="79"/>
        <v>2040</v>
      </c>
      <c r="J50" s="25">
        <f t="shared" si="79"/>
        <v>2050</v>
      </c>
      <c r="K50" s="15">
        <v>1990</v>
      </c>
      <c r="L50" s="15">
        <f t="shared" ref="L50:Q50" si="80">K50+10</f>
        <v>2000</v>
      </c>
      <c r="M50" s="15">
        <f t="shared" si="80"/>
        <v>2010</v>
      </c>
      <c r="N50" s="15">
        <f t="shared" si="80"/>
        <v>2020</v>
      </c>
      <c r="O50" s="15">
        <f t="shared" si="80"/>
        <v>2030</v>
      </c>
      <c r="P50" s="15">
        <f t="shared" si="80"/>
        <v>2040</v>
      </c>
      <c r="Q50" s="25">
        <f t="shared" si="80"/>
        <v>2050</v>
      </c>
      <c r="R50" s="29" t="s">
        <v>60</v>
      </c>
      <c r="S50" s="30" t="s">
        <v>61</v>
      </c>
    </row>
    <row r="51" spans="1:19" x14ac:dyDescent="0.2">
      <c r="A51" t="s">
        <v>59</v>
      </c>
      <c r="B51" s="7" t="str">
        <f t="shared" ref="B51:B70" si="81">B26</f>
        <v>Thermo electric devices</v>
      </c>
      <c r="C51" s="34" t="s">
        <v>63</v>
      </c>
      <c r="D51" s="120">
        <f>'Data Non-Energy-Sector'!J120</f>
        <v>0</v>
      </c>
      <c r="E51" s="122">
        <f>(G51-D51)/(G$50-D$50)*(E$50-D$50)+D51</f>
        <v>3.3333333333333331E-3</v>
      </c>
      <c r="F51" s="122">
        <f>(G51-E51)/(G$50-E$50)*(F$50-E$50)+E51</f>
        <v>6.6666666666666671E-3</v>
      </c>
      <c r="G51" s="120">
        <f>'Data Non-Energy-Sector'!I120</f>
        <v>0.01</v>
      </c>
      <c r="H51" s="122">
        <f>(J51-G51)/(J$50-G$50)*(H$50-G$50)+G51</f>
        <v>0.01</v>
      </c>
      <c r="I51" s="122">
        <f>(J51-H51)/(J$50-H$50)*(I$50-H$50)+H51</f>
        <v>0.01</v>
      </c>
      <c r="J51" s="121">
        <f>'Data Non-Energy-Sector'!K120</f>
        <v>0.01</v>
      </c>
      <c r="K51" s="120">
        <f t="shared" ref="K51:N54" si="82">D51</f>
        <v>0</v>
      </c>
      <c r="L51" s="120">
        <f t="shared" si="82"/>
        <v>3.3333333333333331E-3</v>
      </c>
      <c r="M51" s="120">
        <f t="shared" si="82"/>
        <v>6.6666666666666671E-3</v>
      </c>
      <c r="N51" s="120">
        <f t="shared" si="82"/>
        <v>0.01</v>
      </c>
      <c r="O51" s="122">
        <f>(Q51-N51)/(Q$50-N$50)*(O$50-N$50)+N51</f>
        <v>0.27333333333333332</v>
      </c>
      <c r="P51" s="122">
        <f>(Q51-O51)/(Q$50-O$50)*(P$50-O$50)+O51</f>
        <v>0.53666666666666663</v>
      </c>
      <c r="Q51" s="121">
        <f>'Data Non-Energy-Sector'!L120</f>
        <v>0.8</v>
      </c>
      <c r="R51" s="57">
        <f>'Data Non-Energy-Sector'!G120</f>
        <v>18</v>
      </c>
      <c r="S51" s="252">
        <f>(AC26/N26)^(1/(AC$25-N$25))-1</f>
        <v>-5.2509076793477827E-2</v>
      </c>
    </row>
    <row r="52" spans="1:19" x14ac:dyDescent="0.2">
      <c r="A52" t="s">
        <v>59</v>
      </c>
      <c r="B52" s="7" t="str">
        <f t="shared" si="81"/>
        <v>Metallurgy</v>
      </c>
      <c r="C52" s="34" t="s">
        <v>63</v>
      </c>
      <c r="D52" s="120">
        <f>'Data Non-Energy-Sector'!J121</f>
        <v>0</v>
      </c>
      <c r="E52" s="122">
        <f t="shared" ref="E52:E54" si="83">(G52-D52)/(G$50-D$50)*(E$50-D$50)+D52</f>
        <v>0</v>
      </c>
      <c r="F52" s="122">
        <f t="shared" ref="F52:F54" si="84">(G52-E52)/(G$50-E$50)*(F$50-E$50)+E52</f>
        <v>0</v>
      </c>
      <c r="G52" s="120">
        <f>'Data Non-Energy-Sector'!I121</f>
        <v>0</v>
      </c>
      <c r="H52" s="122">
        <f t="shared" ref="H52:H54" si="85">(J52-G52)/(J$50-G$50)*(H$50-G$50)+G52</f>
        <v>0</v>
      </c>
      <c r="I52" s="122">
        <f t="shared" ref="I52:I54" si="86">(J52-H52)/(J$50-H$50)*(I$50-H$50)+H52</f>
        <v>0</v>
      </c>
      <c r="J52" s="123">
        <f>'Data Non-Energy-Sector'!K121</f>
        <v>0</v>
      </c>
      <c r="K52" s="120">
        <f t="shared" si="82"/>
        <v>0</v>
      </c>
      <c r="L52" s="120">
        <f t="shared" si="82"/>
        <v>0</v>
      </c>
      <c r="M52" s="120">
        <f t="shared" si="82"/>
        <v>0</v>
      </c>
      <c r="N52" s="120">
        <f t="shared" si="82"/>
        <v>0</v>
      </c>
      <c r="O52" s="122">
        <f t="shared" ref="O52:O54" si="87">(Q52-N52)/(Q$50-N$50)*(O$50-N$50)+N52</f>
        <v>0</v>
      </c>
      <c r="P52" s="122">
        <f t="shared" ref="P52:P54" si="88">(Q52-O52)/(Q$50-O$50)*(P$50-O$50)+O52</f>
        <v>0</v>
      </c>
      <c r="Q52" s="123">
        <f>'Data Non-Energy-Sector'!L121</f>
        <v>0</v>
      </c>
      <c r="R52" s="57">
        <f>'Data Non-Energy-Sector'!G121</f>
        <v>1</v>
      </c>
      <c r="S52" s="252">
        <f>(AC27/N27)^(1/(AC$25-N$25))-1</f>
        <v>-5.2509076793477827E-2</v>
      </c>
    </row>
    <row r="53" spans="1:19" x14ac:dyDescent="0.2">
      <c r="A53" t="s">
        <v>59</v>
      </c>
      <c r="B53" s="7" t="str">
        <f t="shared" si="81"/>
        <v>Rubber Vulcanising</v>
      </c>
      <c r="C53" s="34" t="s">
        <v>63</v>
      </c>
      <c r="D53" s="120">
        <f>'Data Non-Energy-Sector'!J122</f>
        <v>0</v>
      </c>
      <c r="E53" s="122">
        <f t="shared" si="83"/>
        <v>3.3333333333333331E-3</v>
      </c>
      <c r="F53" s="122">
        <f t="shared" si="84"/>
        <v>6.6666666666666671E-3</v>
      </c>
      <c r="G53" s="120">
        <f>'Data Non-Energy-Sector'!I122</f>
        <v>0.01</v>
      </c>
      <c r="H53" s="122">
        <f t="shared" si="85"/>
        <v>0.01</v>
      </c>
      <c r="I53" s="122">
        <f t="shared" si="86"/>
        <v>0.01</v>
      </c>
      <c r="J53" s="123">
        <f>'Data Non-Energy-Sector'!K122</f>
        <v>0.01</v>
      </c>
      <c r="K53" s="120">
        <f t="shared" si="82"/>
        <v>0</v>
      </c>
      <c r="L53" s="120">
        <f t="shared" si="82"/>
        <v>3.3333333333333331E-3</v>
      </c>
      <c r="M53" s="120">
        <f t="shared" si="82"/>
        <v>6.6666666666666671E-3</v>
      </c>
      <c r="N53" s="120">
        <f t="shared" si="82"/>
        <v>0.01</v>
      </c>
      <c r="O53" s="122">
        <f t="shared" si="87"/>
        <v>0.27333333333333332</v>
      </c>
      <c r="P53" s="122">
        <f t="shared" si="88"/>
        <v>0.53666666666666663</v>
      </c>
      <c r="Q53" s="123">
        <f>'Data Non-Energy-Sector'!L122</f>
        <v>0.8</v>
      </c>
      <c r="R53" s="57">
        <f>'Data Non-Energy-Sector'!G122</f>
        <v>5</v>
      </c>
      <c r="S53" s="252">
        <f>(AC28/N28)^(1/(AC$25-N$25))-1</f>
        <v>-5.2509076793477827E-2</v>
      </c>
    </row>
    <row r="54" spans="1:19" x14ac:dyDescent="0.2">
      <c r="A54" t="s">
        <v>59</v>
      </c>
      <c r="B54" s="7" t="str">
        <f t="shared" si="81"/>
        <v>Chemical Manufacture</v>
      </c>
      <c r="C54" s="34" t="s">
        <v>63</v>
      </c>
      <c r="D54" s="120">
        <f>'Data Non-Energy-Sector'!J123</f>
        <v>0</v>
      </c>
      <c r="E54" s="122">
        <f t="shared" si="83"/>
        <v>3.3333333333333331E-3</v>
      </c>
      <c r="F54" s="122">
        <f t="shared" si="84"/>
        <v>6.6666666666666671E-3</v>
      </c>
      <c r="G54" s="120">
        <f>'Data Non-Energy-Sector'!I123</f>
        <v>0.01</v>
      </c>
      <c r="H54" s="122">
        <f t="shared" si="85"/>
        <v>0.01</v>
      </c>
      <c r="I54" s="122">
        <f t="shared" si="86"/>
        <v>0.01</v>
      </c>
      <c r="J54" s="123">
        <f>'Data Non-Energy-Sector'!K123</f>
        <v>0.01</v>
      </c>
      <c r="K54" s="120">
        <f t="shared" si="82"/>
        <v>0</v>
      </c>
      <c r="L54" s="120">
        <f t="shared" si="82"/>
        <v>3.3333333333333331E-3</v>
      </c>
      <c r="M54" s="120">
        <f t="shared" si="82"/>
        <v>6.6666666666666671E-3</v>
      </c>
      <c r="N54" s="120">
        <f t="shared" si="82"/>
        <v>0.01</v>
      </c>
      <c r="O54" s="122">
        <f t="shared" si="87"/>
        <v>0.27333333333333332</v>
      </c>
      <c r="P54" s="122">
        <f t="shared" si="88"/>
        <v>0.53666666666666663</v>
      </c>
      <c r="Q54" s="123">
        <f>'Data Non-Energy-Sector'!L123</f>
        <v>0.8</v>
      </c>
      <c r="R54" s="57">
        <f>'Data Non-Energy-Sector'!G123</f>
        <v>2</v>
      </c>
      <c r="S54" s="252">
        <f>(AC29/N29)^(1/(AC$25-N$25))-1</f>
        <v>-5.2509076793477827E-2</v>
      </c>
    </row>
    <row r="55" spans="1:19" x14ac:dyDescent="0.2">
      <c r="A55" t="s">
        <v>59</v>
      </c>
      <c r="B55" s="7" t="str">
        <f t="shared" si="81"/>
        <v>-</v>
      </c>
      <c r="C55" s="34" t="s">
        <v>63</v>
      </c>
      <c r="D55" s="96"/>
      <c r="E55" s="96"/>
      <c r="F55" s="96"/>
      <c r="G55" s="96"/>
      <c r="H55" s="96"/>
      <c r="I55" s="96"/>
      <c r="J55" s="231"/>
      <c r="K55" s="96"/>
      <c r="L55" s="96"/>
      <c r="M55" s="96"/>
      <c r="N55" s="96"/>
      <c r="O55" s="96"/>
      <c r="P55" s="96"/>
      <c r="Q55" s="231"/>
      <c r="S55" s="232"/>
    </row>
    <row r="56" spans="1:19" x14ac:dyDescent="0.2">
      <c r="A56" t="s">
        <v>59</v>
      </c>
      <c r="B56" s="7" t="str">
        <f t="shared" si="81"/>
        <v>-</v>
      </c>
      <c r="C56" s="34" t="s">
        <v>63</v>
      </c>
      <c r="D56" s="96"/>
      <c r="E56" s="96"/>
      <c r="F56" s="96"/>
      <c r="G56" s="96"/>
      <c r="H56" s="96"/>
      <c r="I56" s="96"/>
      <c r="J56" s="231"/>
      <c r="K56" s="96"/>
      <c r="L56" s="96"/>
      <c r="M56" s="96"/>
      <c r="N56" s="96"/>
      <c r="O56" s="96"/>
      <c r="P56" s="96"/>
      <c r="Q56" s="231"/>
      <c r="S56" s="232"/>
    </row>
    <row r="57" spans="1:19" x14ac:dyDescent="0.2">
      <c r="A57" t="s">
        <v>59</v>
      </c>
      <c r="B57" s="7" t="str">
        <f t="shared" si="81"/>
        <v>-</v>
      </c>
      <c r="C57" s="34" t="s">
        <v>63</v>
      </c>
      <c r="D57" s="96"/>
      <c r="E57" s="96"/>
      <c r="F57" s="96"/>
      <c r="G57" s="96"/>
      <c r="H57" s="96"/>
      <c r="I57" s="96"/>
      <c r="J57" s="231"/>
      <c r="K57" s="96"/>
      <c r="L57" s="96"/>
      <c r="M57" s="96"/>
      <c r="N57" s="96"/>
      <c r="O57" s="96"/>
      <c r="P57" s="96"/>
      <c r="Q57" s="231"/>
      <c r="S57" s="232"/>
    </row>
    <row r="58" spans="1:19" x14ac:dyDescent="0.2">
      <c r="A58" t="s">
        <v>59</v>
      </c>
      <c r="B58" s="7" t="str">
        <f t="shared" si="81"/>
        <v>-</v>
      </c>
      <c r="C58" s="34" t="s">
        <v>63</v>
      </c>
      <c r="D58" s="96"/>
      <c r="E58" s="96"/>
      <c r="F58" s="96"/>
      <c r="G58" s="96"/>
      <c r="H58" s="96"/>
      <c r="I58" s="96"/>
      <c r="J58" s="231"/>
      <c r="K58" s="96"/>
      <c r="L58" s="96"/>
      <c r="M58" s="96"/>
      <c r="N58" s="96"/>
      <c r="O58" s="96"/>
      <c r="P58" s="96"/>
      <c r="Q58" s="231"/>
      <c r="S58" s="232"/>
    </row>
    <row r="59" spans="1:19" x14ac:dyDescent="0.2">
      <c r="A59" t="s">
        <v>59</v>
      </c>
      <c r="B59" s="7" t="str">
        <f t="shared" si="81"/>
        <v>-</v>
      </c>
      <c r="C59" s="36" t="s">
        <v>63</v>
      </c>
      <c r="D59" s="96"/>
      <c r="E59" s="96"/>
      <c r="F59" s="96"/>
      <c r="G59" s="96"/>
      <c r="H59" s="96"/>
      <c r="I59" s="96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t="s">
        <v>59</v>
      </c>
      <c r="B60" s="7" t="str">
        <f t="shared" si="81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t="s">
        <v>59</v>
      </c>
      <c r="B61" s="7" t="str">
        <f t="shared" si="81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t="s">
        <v>59</v>
      </c>
      <c r="B62" s="7" t="str">
        <f t="shared" si="81"/>
        <v>-</v>
      </c>
      <c r="C62" s="36" t="s">
        <v>63</v>
      </c>
      <c r="D62" s="96"/>
      <c r="E62" s="96"/>
      <c r="F62" s="96"/>
      <c r="G62" s="97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t="s">
        <v>59</v>
      </c>
      <c r="B63" s="7" t="str">
        <f t="shared" si="81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t="s">
        <v>59</v>
      </c>
      <c r="B64" s="7" t="str">
        <f t="shared" si="81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t="s">
        <v>59</v>
      </c>
      <c r="B65" s="7" t="str">
        <f t="shared" si="81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t="s">
        <v>59</v>
      </c>
      <c r="B66" s="7" t="str">
        <f t="shared" si="81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t="s">
        <v>59</v>
      </c>
      <c r="B67" s="7" t="str">
        <f t="shared" si="81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t="s">
        <v>59</v>
      </c>
      <c r="B68" s="7" t="str">
        <f t="shared" si="81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t="s">
        <v>59</v>
      </c>
      <c r="B69" s="7" t="str">
        <f t="shared" si="81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s="102" customFormat="1" ht="16" thickBot="1" x14ac:dyDescent="0.25">
      <c r="A70" s="102" t="s">
        <v>59</v>
      </c>
      <c r="B70" s="100" t="str">
        <f t="shared" si="81"/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DK70" s="397"/>
    </row>
    <row r="71" spans="1:115" ht="16" thickTop="1" x14ac:dyDescent="0.2">
      <c r="C71" s="34"/>
      <c r="D71" s="96"/>
      <c r="E71" s="493" t="s">
        <v>150</v>
      </c>
      <c r="F71" s="493"/>
      <c r="G71" s="493"/>
      <c r="H71" s="493"/>
      <c r="I71" s="493"/>
      <c r="J71" s="493"/>
      <c r="K71" s="493"/>
      <c r="L71" s="96"/>
      <c r="M71" s="96"/>
      <c r="N71" s="96"/>
      <c r="O71" s="96"/>
      <c r="P71" s="96"/>
      <c r="Q71" s="97"/>
      <c r="S71" s="98"/>
    </row>
    <row r="72" spans="1:115" x14ac:dyDescent="0.2">
      <c r="C72" s="34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115" x14ac:dyDescent="0.2">
      <c r="C73" s="34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115" x14ac:dyDescent="0.2">
      <c r="C74" s="34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O74" s="96"/>
      <c r="P74" s="96"/>
      <c r="Q74" s="97"/>
      <c r="S74" s="98"/>
    </row>
    <row r="77" spans="1:115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64">
        <v>2050</v>
      </c>
      <c r="BM77" s="64">
        <v>2051</v>
      </c>
      <c r="BN77" s="64">
        <v>2052</v>
      </c>
      <c r="BO77" s="64">
        <v>2053</v>
      </c>
      <c r="BP77" s="64">
        <v>2054</v>
      </c>
      <c r="BQ77" s="64">
        <v>2055</v>
      </c>
      <c r="BR77" s="64">
        <v>2056</v>
      </c>
      <c r="BS77" s="64">
        <v>2057</v>
      </c>
      <c r="BT77" s="64">
        <v>2058</v>
      </c>
      <c r="BU77" s="64">
        <v>2059</v>
      </c>
      <c r="BV77" s="64">
        <v>2060</v>
      </c>
      <c r="BW77" s="64">
        <v>2061</v>
      </c>
      <c r="BX77" s="64">
        <v>2062</v>
      </c>
      <c r="BY77" s="64">
        <v>2063</v>
      </c>
      <c r="BZ77" s="64">
        <v>2064</v>
      </c>
      <c r="CA77" s="64">
        <v>2065</v>
      </c>
      <c r="CB77" s="64">
        <v>2066</v>
      </c>
      <c r="CC77" s="64">
        <v>2067</v>
      </c>
      <c r="CD77" s="64">
        <v>2068</v>
      </c>
      <c r="CE77" s="64">
        <v>2069</v>
      </c>
      <c r="CF77" s="64">
        <v>2070</v>
      </c>
      <c r="CG77" s="64">
        <v>2071</v>
      </c>
      <c r="CH77" s="64">
        <v>2072</v>
      </c>
      <c r="CI77" s="64">
        <v>2073</v>
      </c>
      <c r="CJ77" s="64">
        <v>2074</v>
      </c>
      <c r="CK77" s="64">
        <v>2075</v>
      </c>
      <c r="CL77" s="64">
        <v>2076</v>
      </c>
      <c r="CM77" s="64">
        <v>2077</v>
      </c>
      <c r="CN77" s="64">
        <v>2078</v>
      </c>
      <c r="CO77" s="64">
        <v>2079</v>
      </c>
      <c r="CP77" s="64">
        <v>2080</v>
      </c>
      <c r="CQ77" s="64">
        <v>2081</v>
      </c>
      <c r="CR77" s="64">
        <v>2082</v>
      </c>
      <c r="CS77" s="64">
        <v>2083</v>
      </c>
      <c r="CT77" s="64">
        <v>2084</v>
      </c>
      <c r="CU77" s="64">
        <v>2085</v>
      </c>
      <c r="CV77" s="64">
        <v>2086</v>
      </c>
      <c r="CW77" s="64">
        <v>2087</v>
      </c>
      <c r="CX77" s="64">
        <v>2088</v>
      </c>
      <c r="CY77" s="64">
        <v>2089</v>
      </c>
      <c r="CZ77" s="64">
        <v>2090</v>
      </c>
      <c r="DA77" s="64">
        <v>2091</v>
      </c>
      <c r="DB77" s="64">
        <v>2092</v>
      </c>
      <c r="DC77" s="64">
        <v>2093</v>
      </c>
      <c r="DD77" s="64">
        <v>2094</v>
      </c>
      <c r="DE77" s="64">
        <v>2095</v>
      </c>
      <c r="DF77" s="64">
        <v>2096</v>
      </c>
      <c r="DG77" s="64">
        <v>2097</v>
      </c>
      <c r="DH77" s="64">
        <v>2098</v>
      </c>
      <c r="DI77" s="64">
        <v>2099</v>
      </c>
      <c r="DJ77" s="64">
        <v>2100</v>
      </c>
    </row>
    <row r="78" spans="1:115" x14ac:dyDescent="0.2">
      <c r="B78" s="65" t="s">
        <v>87</v>
      </c>
      <c r="C78" s="65" t="s">
        <v>2</v>
      </c>
      <c r="D78" s="66">
        <f>E78/(1+D86)</f>
        <v>276.68855683881753</v>
      </c>
      <c r="E78" s="66">
        <f>F78/(1+E86)</f>
        <v>284.92923385026444</v>
      </c>
      <c r="F78" s="66">
        <f>G78/(1+F86)</f>
        <v>289.22728088680128</v>
      </c>
      <c r="G78" s="66">
        <f>H78/(1+G86)</f>
        <v>294.3666721452567</v>
      </c>
      <c r="H78" s="65">
        <f>I78/(1+H80)</f>
        <v>298.75968992248033</v>
      </c>
      <c r="I78" s="65">
        <f t="shared" ref="I78:AB78" si="89">J78/(1+I80)</f>
        <v>346.43410852713146</v>
      </c>
      <c r="J78" s="65">
        <f t="shared" si="89"/>
        <v>409.9999999999996</v>
      </c>
      <c r="K78" s="65">
        <f t="shared" si="89"/>
        <v>282.86821705426331</v>
      </c>
      <c r="L78" s="65">
        <f t="shared" si="89"/>
        <v>365.50387596899196</v>
      </c>
      <c r="M78" s="65">
        <f t="shared" si="89"/>
        <v>394.10852713178264</v>
      </c>
      <c r="N78" s="65">
        <f t="shared" si="89"/>
        <v>397.28682170542606</v>
      </c>
      <c r="O78" s="65">
        <f t="shared" si="89"/>
        <v>448.13953488372061</v>
      </c>
      <c r="P78" s="65">
        <f t="shared" si="89"/>
        <v>298.75968992248045</v>
      </c>
      <c r="Q78" s="65">
        <f t="shared" si="89"/>
        <v>295.58139534883708</v>
      </c>
      <c r="R78" s="65">
        <f t="shared" si="89"/>
        <v>295.58139534883708</v>
      </c>
      <c r="S78" s="65">
        <f t="shared" si="89"/>
        <v>378.21705426356573</v>
      </c>
      <c r="T78" s="65">
        <f t="shared" si="89"/>
        <v>419.53488372093005</v>
      </c>
      <c r="U78" s="65">
        <f t="shared" si="89"/>
        <v>130.31007751937977</v>
      </c>
      <c r="V78" s="65">
        <f t="shared" si="89"/>
        <v>282.86821705426343</v>
      </c>
      <c r="W78" s="65">
        <f t="shared" si="89"/>
        <v>375.03875968992236</v>
      </c>
      <c r="X78" s="65">
        <f t="shared" si="89"/>
        <v>387.75193798449595</v>
      </c>
      <c r="Y78" s="65">
        <f t="shared" si="89"/>
        <v>254.26356589147278</v>
      </c>
      <c r="Z78" s="65">
        <f t="shared" si="89"/>
        <v>289.22480620155028</v>
      </c>
      <c r="AA78" s="65">
        <f t="shared" si="89"/>
        <v>301.93798449612393</v>
      </c>
      <c r="AB78" s="65">
        <f t="shared" si="89"/>
        <v>330.54263565891466</v>
      </c>
      <c r="AC78" s="65">
        <f>AD78/(1+AC80)</f>
        <v>362.32558139534882</v>
      </c>
      <c r="AD78" s="236">
        <f>'Framework Data'!AD43</f>
        <v>410</v>
      </c>
      <c r="AE78" s="236">
        <f>'Framework Data'!AE43</f>
        <v>470</v>
      </c>
      <c r="AF78" s="236">
        <f>'Framework Data'!AF43</f>
        <v>460</v>
      </c>
      <c r="AG78" s="236">
        <f>'Framework Data'!AG43</f>
        <v>470</v>
      </c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</row>
    <row r="79" spans="1:115" x14ac:dyDescent="0.2">
      <c r="B79" s="65" t="s">
        <v>216</v>
      </c>
      <c r="C79" s="65" t="s">
        <v>2</v>
      </c>
      <c r="D79" s="74"/>
      <c r="E79" s="74"/>
      <c r="F79" s="74"/>
      <c r="G79" s="74"/>
      <c r="H79" s="236">
        <f>'Framework Data'!H44</f>
        <v>94</v>
      </c>
      <c r="I79" s="236">
        <f>'Framework Data'!I44</f>
        <v>109</v>
      </c>
      <c r="J79" s="236">
        <f>'Framework Data'!J44</f>
        <v>129</v>
      </c>
      <c r="K79" s="236">
        <f>'Framework Data'!K44</f>
        <v>89</v>
      </c>
      <c r="L79" s="236">
        <f>'Framework Data'!L44</f>
        <v>115</v>
      </c>
      <c r="M79" s="236">
        <f>'Framework Data'!M44</f>
        <v>124</v>
      </c>
      <c r="N79" s="236">
        <f>'Framework Data'!N44</f>
        <v>125</v>
      </c>
      <c r="O79" s="236">
        <f>'Framework Data'!O44</f>
        <v>141</v>
      </c>
      <c r="P79" s="236">
        <f>'Framework Data'!P44</f>
        <v>94</v>
      </c>
      <c r="Q79" s="236">
        <f>'Framework Data'!Q44</f>
        <v>93</v>
      </c>
      <c r="R79" s="236">
        <f>'Framework Data'!R44</f>
        <v>93</v>
      </c>
      <c r="S79" s="236">
        <f>'Framework Data'!S44</f>
        <v>119</v>
      </c>
      <c r="T79" s="236">
        <f>'Framework Data'!T44</f>
        <v>132</v>
      </c>
      <c r="U79" s="236">
        <f>'Framework Data'!U44</f>
        <v>41</v>
      </c>
      <c r="V79" s="236">
        <f>'Framework Data'!V44</f>
        <v>89</v>
      </c>
      <c r="W79" s="236">
        <f>'Framework Data'!W44</f>
        <v>118</v>
      </c>
      <c r="X79" s="236">
        <f>'Framework Data'!X44</f>
        <v>122</v>
      </c>
      <c r="Y79" s="236">
        <f>'Framework Data'!Y44</f>
        <v>80</v>
      </c>
      <c r="Z79" s="236">
        <f>'Framework Data'!Z44</f>
        <v>91</v>
      </c>
      <c r="AA79" s="236">
        <f>'Framework Data'!AA44</f>
        <v>95</v>
      </c>
      <c r="AB79" s="236">
        <f>'Framework Data'!AB44</f>
        <v>104</v>
      </c>
      <c r="AC79" s="236">
        <f>'Framework Data'!AC44</f>
        <v>114</v>
      </c>
      <c r="AD79" s="236">
        <f>'Framework Data'!AD44</f>
        <v>129</v>
      </c>
      <c r="AE79" s="236">
        <f>'Framework Data'!AE44</f>
        <v>178</v>
      </c>
      <c r="AF79" s="236">
        <f>'Framework Data'!AF44</f>
        <v>181</v>
      </c>
      <c r="AG79" s="236">
        <f>'Framework Data'!AG44</f>
        <v>180</v>
      </c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</row>
    <row r="80" spans="1:115" x14ac:dyDescent="0.2">
      <c r="B80" s="65" t="s">
        <v>217</v>
      </c>
      <c r="C80" s="65" t="s">
        <v>96</v>
      </c>
      <c r="D80" s="74"/>
      <c r="E80" s="74"/>
      <c r="F80" s="74"/>
      <c r="G80" s="74"/>
      <c r="H80" s="184">
        <f>(I79-H79)/H79</f>
        <v>0.15957446808510639</v>
      </c>
      <c r="I80" s="184">
        <f t="shared" ref="I80:AC80" si="90">(J79-I79)/I79</f>
        <v>0.1834862385321101</v>
      </c>
      <c r="J80" s="184">
        <f t="shared" si="90"/>
        <v>-0.31007751937984496</v>
      </c>
      <c r="K80" s="184">
        <f t="shared" si="90"/>
        <v>0.29213483146067415</v>
      </c>
      <c r="L80" s="184">
        <f t="shared" si="90"/>
        <v>7.8260869565217397E-2</v>
      </c>
      <c r="M80" s="184">
        <f t="shared" si="90"/>
        <v>8.0645161290322578E-3</v>
      </c>
      <c r="N80" s="184">
        <f t="shared" si="90"/>
        <v>0.128</v>
      </c>
      <c r="O80" s="184">
        <f t="shared" si="90"/>
        <v>-0.33333333333333331</v>
      </c>
      <c r="P80" s="184">
        <f t="shared" si="90"/>
        <v>-1.0638297872340425E-2</v>
      </c>
      <c r="Q80" s="184">
        <f t="shared" si="90"/>
        <v>0</v>
      </c>
      <c r="R80" s="184">
        <f t="shared" si="90"/>
        <v>0.27956989247311825</v>
      </c>
      <c r="S80" s="184">
        <f t="shared" si="90"/>
        <v>0.1092436974789916</v>
      </c>
      <c r="T80" s="184">
        <f t="shared" si="90"/>
        <v>-0.68939393939393945</v>
      </c>
      <c r="U80" s="184">
        <f t="shared" si="90"/>
        <v>1.1707317073170731</v>
      </c>
      <c r="V80" s="184">
        <f t="shared" si="90"/>
        <v>0.3258426966292135</v>
      </c>
      <c r="W80" s="184">
        <f t="shared" si="90"/>
        <v>3.3898305084745763E-2</v>
      </c>
      <c r="X80" s="184">
        <f t="shared" si="90"/>
        <v>-0.34426229508196721</v>
      </c>
      <c r="Y80" s="184">
        <f t="shared" si="90"/>
        <v>0.13750000000000001</v>
      </c>
      <c r="Z80" s="184">
        <f t="shared" si="90"/>
        <v>4.3956043956043959E-2</v>
      </c>
      <c r="AA80" s="184">
        <f t="shared" si="90"/>
        <v>9.4736842105263161E-2</v>
      </c>
      <c r="AB80" s="184">
        <f t="shared" si="90"/>
        <v>9.6153846153846159E-2</v>
      </c>
      <c r="AC80" s="184">
        <f t="shared" si="90"/>
        <v>0.13157894736842105</v>
      </c>
      <c r="AD80" s="184">
        <f t="shared" ref="AD80" si="91">(AE79-AD79)/AD79</f>
        <v>0.37984496124031009</v>
      </c>
      <c r="AE80" s="184"/>
      <c r="AF80" s="184"/>
      <c r="AG80" s="184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</row>
    <row r="81" spans="2:114" x14ac:dyDescent="0.2">
      <c r="B81" s="65" t="s">
        <v>152</v>
      </c>
      <c r="C81" s="68" t="s">
        <v>89</v>
      </c>
      <c r="D81" s="70">
        <f t="shared" ref="D81:F81" si="92">E81</f>
        <v>0</v>
      </c>
      <c r="E81" s="70">
        <f t="shared" si="92"/>
        <v>0</v>
      </c>
      <c r="F81" s="70">
        <f t="shared" si="92"/>
        <v>0</v>
      </c>
      <c r="G81" s="70">
        <f>H81</f>
        <v>0</v>
      </c>
      <c r="H81" s="240">
        <f>'Framework Data'!D90</f>
        <v>0</v>
      </c>
      <c r="I81" s="70">
        <f>($AG$81-$H$81)/($AG$77-$H$77)+H81</f>
        <v>4.0000000000000002E-4</v>
      </c>
      <c r="J81" s="70">
        <f t="shared" ref="J81:AF81" si="93">($AG$81-$H$81)/($AG$77-$H$77)+I81</f>
        <v>8.0000000000000004E-4</v>
      </c>
      <c r="K81" s="70">
        <f t="shared" si="93"/>
        <v>1.2000000000000001E-3</v>
      </c>
      <c r="L81" s="70">
        <f t="shared" si="93"/>
        <v>1.6000000000000001E-3</v>
      </c>
      <c r="M81" s="70">
        <f t="shared" si="93"/>
        <v>2E-3</v>
      </c>
      <c r="N81" s="70">
        <f t="shared" si="93"/>
        <v>2.4000000000000002E-3</v>
      </c>
      <c r="O81" s="70">
        <f t="shared" si="93"/>
        <v>2.8000000000000004E-3</v>
      </c>
      <c r="P81" s="70">
        <f t="shared" si="93"/>
        <v>3.2000000000000006E-3</v>
      </c>
      <c r="Q81" s="70">
        <f t="shared" si="93"/>
        <v>3.6000000000000008E-3</v>
      </c>
      <c r="R81" s="70">
        <f t="shared" si="93"/>
        <v>4.000000000000001E-3</v>
      </c>
      <c r="S81" s="70">
        <f t="shared" si="93"/>
        <v>4.4000000000000011E-3</v>
      </c>
      <c r="T81" s="70">
        <f t="shared" si="93"/>
        <v>4.8000000000000013E-3</v>
      </c>
      <c r="U81" s="70">
        <f t="shared" si="93"/>
        <v>5.2000000000000015E-3</v>
      </c>
      <c r="V81" s="70">
        <f t="shared" si="93"/>
        <v>5.6000000000000017E-3</v>
      </c>
      <c r="W81" s="70">
        <f t="shared" si="93"/>
        <v>6.0000000000000019E-3</v>
      </c>
      <c r="X81" s="70">
        <f t="shared" si="93"/>
        <v>6.400000000000002E-3</v>
      </c>
      <c r="Y81" s="70">
        <f t="shared" si="93"/>
        <v>6.8000000000000022E-3</v>
      </c>
      <c r="Z81" s="70">
        <f t="shared" si="93"/>
        <v>7.2000000000000024E-3</v>
      </c>
      <c r="AA81" s="70">
        <f t="shared" si="93"/>
        <v>7.6000000000000026E-3</v>
      </c>
      <c r="AB81" s="70">
        <f t="shared" si="93"/>
        <v>8.0000000000000019E-3</v>
      </c>
      <c r="AC81" s="70">
        <f t="shared" si="93"/>
        <v>8.4000000000000012E-3</v>
      </c>
      <c r="AD81" s="70">
        <f>($AG$81-$H$81)/($AG$77-$H$77)+AC81</f>
        <v>8.8000000000000005E-3</v>
      </c>
      <c r="AE81" s="70">
        <f t="shared" si="93"/>
        <v>9.1999999999999998E-3</v>
      </c>
      <c r="AF81" s="70">
        <f t="shared" si="93"/>
        <v>9.5999999999999992E-3</v>
      </c>
      <c r="AG81" s="240">
        <f>'Framework Data'!G90</f>
        <v>0.01</v>
      </c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</row>
    <row r="82" spans="2:114" x14ac:dyDescent="0.2">
      <c r="B82" s="65" t="s">
        <v>90</v>
      </c>
      <c r="C82" s="65" t="s">
        <v>2</v>
      </c>
      <c r="D82" s="74">
        <f t="shared" ref="D82:AF82" si="94">D78/(1-D81)</f>
        <v>276.68855683881753</v>
      </c>
      <c r="E82" s="74">
        <f t="shared" si="94"/>
        <v>284.92923385026444</v>
      </c>
      <c r="F82" s="74">
        <f t="shared" si="94"/>
        <v>289.22728088680128</v>
      </c>
      <c r="G82" s="74">
        <f t="shared" si="94"/>
        <v>294.3666721452567</v>
      </c>
      <c r="H82" s="74">
        <f t="shared" si="94"/>
        <v>298.75968992248033</v>
      </c>
      <c r="I82" s="74">
        <f t="shared" si="94"/>
        <v>346.57273762218034</v>
      </c>
      <c r="J82" s="74">
        <f t="shared" si="94"/>
        <v>410.32826261008768</v>
      </c>
      <c r="K82" s="74">
        <f t="shared" si="94"/>
        <v>283.20806673434453</v>
      </c>
      <c r="L82" s="74">
        <f t="shared" si="94"/>
        <v>366.08961935996791</v>
      </c>
      <c r="M82" s="74">
        <f t="shared" si="94"/>
        <v>394.8983237793413</v>
      </c>
      <c r="N82" s="74">
        <f t="shared" si="94"/>
        <v>398.24260395491785</v>
      </c>
      <c r="O82" s="74">
        <f t="shared" si="94"/>
        <v>449.39784886053013</v>
      </c>
      <c r="P82" s="74">
        <f t="shared" si="94"/>
        <v>299.7187900506425</v>
      </c>
      <c r="Q82" s="74">
        <f t="shared" si="94"/>
        <v>296.64933294744793</v>
      </c>
      <c r="R82" s="74">
        <f t="shared" si="94"/>
        <v>296.76846922574003</v>
      </c>
      <c r="S82" s="74">
        <f t="shared" si="94"/>
        <v>379.88856394492336</v>
      </c>
      <c r="T82" s="74">
        <f t="shared" si="94"/>
        <v>421.55836386749405</v>
      </c>
      <c r="U82" s="74">
        <f t="shared" si="94"/>
        <v>130.99123192539182</v>
      </c>
      <c r="V82" s="74">
        <f t="shared" si="94"/>
        <v>284.46119977299219</v>
      </c>
      <c r="W82" s="74">
        <f t="shared" si="94"/>
        <v>377.30257514076698</v>
      </c>
      <c r="X82" s="74">
        <f t="shared" si="94"/>
        <v>390.24953500855065</v>
      </c>
      <c r="Y82" s="74">
        <f t="shared" si="94"/>
        <v>256.00439578279583</v>
      </c>
      <c r="Z82" s="74">
        <f t="shared" si="94"/>
        <v>291.32232695563084</v>
      </c>
      <c r="AA82" s="74">
        <f t="shared" si="94"/>
        <v>304.25028667485282</v>
      </c>
      <c r="AB82" s="74">
        <f t="shared" si="94"/>
        <v>333.20830207551882</v>
      </c>
      <c r="AC82" s="74">
        <f t="shared" si="94"/>
        <v>365.39489854311091</v>
      </c>
      <c r="AD82" s="74">
        <f t="shared" si="94"/>
        <v>413.64003228410007</v>
      </c>
      <c r="AE82" s="74">
        <f t="shared" si="94"/>
        <v>474.36415018167139</v>
      </c>
      <c r="AF82" s="74">
        <f t="shared" si="94"/>
        <v>464.45880452342493</v>
      </c>
      <c r="AG82" s="74">
        <f t="shared" ref="AG82" si="95">AG78/(1-AG81)</f>
        <v>474.74747474747477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2:114" x14ac:dyDescent="0.2">
      <c r="B83" s="65" t="s">
        <v>91</v>
      </c>
      <c r="C83" s="65" t="s">
        <v>2</v>
      </c>
      <c r="D83" s="84">
        <f>'Framework Data'!D45</f>
        <v>0</v>
      </c>
      <c r="E83" s="84">
        <f>'Framework Data'!E45</f>
        <v>0</v>
      </c>
      <c r="F83" s="84">
        <f>'Framework Data'!F45</f>
        <v>0</v>
      </c>
      <c r="G83" s="84">
        <f>'Framework Data'!G45</f>
        <v>0</v>
      </c>
      <c r="H83" s="84">
        <f>'Framework Data'!H45</f>
        <v>0</v>
      </c>
      <c r="I83" s="84">
        <f>'Framework Data'!I45</f>
        <v>0</v>
      </c>
      <c r="J83" s="84">
        <f>'Framework Data'!J45</f>
        <v>0</v>
      </c>
      <c r="K83" s="84">
        <f>'Framework Data'!K45</f>
        <v>0</v>
      </c>
      <c r="L83" s="84">
        <f>'Framework Data'!L45</f>
        <v>0</v>
      </c>
      <c r="M83" s="84">
        <f>'Framework Data'!M45</f>
        <v>0</v>
      </c>
      <c r="N83" s="84">
        <f>'Framework Data'!N45</f>
        <v>0</v>
      </c>
      <c r="O83" s="84">
        <f>'Framework Data'!O45</f>
        <v>0</v>
      </c>
      <c r="P83" s="84">
        <f>'Framework Data'!P45</f>
        <v>0</v>
      </c>
      <c r="Q83" s="84">
        <f>'Framework Data'!Q45</f>
        <v>0</v>
      </c>
      <c r="R83" s="84">
        <f>'Framework Data'!R45</f>
        <v>0.2238524419510978</v>
      </c>
      <c r="S83" s="84">
        <f>'Framework Data'!S45</f>
        <v>0.2238524419510978</v>
      </c>
      <c r="T83" s="84">
        <f>'Framework Data'!T45</f>
        <v>2.806099627836053</v>
      </c>
      <c r="U83" s="84">
        <f>'Framework Data'!U45</f>
        <v>11.173092935485499</v>
      </c>
      <c r="V83" s="84">
        <f>'Framework Data'!V45</f>
        <v>31.817935135353991</v>
      </c>
      <c r="W83" s="84">
        <f>'Framework Data'!W45</f>
        <v>83.243820071977581</v>
      </c>
      <c r="X83" s="84">
        <f>'Framework Data'!X45</f>
        <v>78.746747887084695</v>
      </c>
      <c r="Y83" s="84">
        <f>'Framework Data'!Y45</f>
        <v>126.9815344108068</v>
      </c>
      <c r="Z83" s="84">
        <f>'Framework Data'!Z45</f>
        <v>148.79841380586851</v>
      </c>
      <c r="AA83" s="84">
        <f>'Framework Data'!AA45</f>
        <v>124.7212806927192</v>
      </c>
      <c r="AB83" s="84">
        <f>'Framework Data'!AB45</f>
        <v>150.58892688455271</v>
      </c>
      <c r="AC83" s="84">
        <f>'Framework Data'!AC45</f>
        <v>188.06841908670319</v>
      </c>
      <c r="AD83" s="84">
        <f>'Framework Data'!AD45</f>
        <v>201.01569153267999</v>
      </c>
      <c r="AE83" s="84">
        <f>'Framework Data'!AE45</f>
        <v>141.0769214528047</v>
      </c>
      <c r="AF83" s="84">
        <f>'Framework Data'!AF45</f>
        <v>137.47221466286189</v>
      </c>
      <c r="AG83" s="84">
        <f>'Framework Data'!AG45</f>
        <v>129.6521479526364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2:114" x14ac:dyDescent="0.2">
      <c r="B84" s="71" t="s">
        <v>92</v>
      </c>
      <c r="C84" s="65" t="s">
        <v>2</v>
      </c>
      <c r="D84" s="74">
        <f t="shared" ref="D84:AF84" si="96">D82-D83</f>
        <v>276.68855683881753</v>
      </c>
      <c r="E84" s="74">
        <f t="shared" si="96"/>
        <v>284.92923385026444</v>
      </c>
      <c r="F84" s="74">
        <f t="shared" si="96"/>
        <v>289.22728088680128</v>
      </c>
      <c r="G84" s="74">
        <f t="shared" si="96"/>
        <v>294.3666721452567</v>
      </c>
      <c r="H84" s="74">
        <f t="shared" si="96"/>
        <v>298.75968992248033</v>
      </c>
      <c r="I84" s="74">
        <f t="shared" si="96"/>
        <v>346.57273762218034</v>
      </c>
      <c r="J84" s="74">
        <f t="shared" si="96"/>
        <v>410.32826261008768</v>
      </c>
      <c r="K84" s="74">
        <f t="shared" si="96"/>
        <v>283.20806673434453</v>
      </c>
      <c r="L84" s="74">
        <f t="shared" si="96"/>
        <v>366.08961935996791</v>
      </c>
      <c r="M84" s="74">
        <f t="shared" si="96"/>
        <v>394.8983237793413</v>
      </c>
      <c r="N84" s="74">
        <f t="shared" si="96"/>
        <v>398.24260395491785</v>
      </c>
      <c r="O84" s="74">
        <f t="shared" si="96"/>
        <v>449.39784886053013</v>
      </c>
      <c r="P84" s="74">
        <f t="shared" si="96"/>
        <v>299.7187900506425</v>
      </c>
      <c r="Q84" s="74">
        <f t="shared" si="96"/>
        <v>296.64933294744793</v>
      </c>
      <c r="R84" s="74">
        <f t="shared" si="96"/>
        <v>296.54461678378891</v>
      </c>
      <c r="S84" s="74">
        <f t="shared" si="96"/>
        <v>379.66471150297224</v>
      </c>
      <c r="T84" s="74">
        <f t="shared" si="96"/>
        <v>418.75226423965802</v>
      </c>
      <c r="U84" s="74">
        <f t="shared" si="96"/>
        <v>119.81813898990632</v>
      </c>
      <c r="V84" s="74">
        <f t="shared" si="96"/>
        <v>252.6432646376382</v>
      </c>
      <c r="W84" s="74">
        <f t="shared" si="96"/>
        <v>294.05875506878942</v>
      </c>
      <c r="X84" s="74">
        <f t="shared" si="96"/>
        <v>311.50278712146599</v>
      </c>
      <c r="Y84" s="74">
        <f t="shared" si="96"/>
        <v>129.02286137198902</v>
      </c>
      <c r="Z84" s="74">
        <f t="shared" si="96"/>
        <v>142.52391314976234</v>
      </c>
      <c r="AA84" s="74">
        <f t="shared" si="96"/>
        <v>179.52900598213361</v>
      </c>
      <c r="AB84" s="74">
        <f t="shared" si="96"/>
        <v>182.61937519096611</v>
      </c>
      <c r="AC84" s="74">
        <f t="shared" si="96"/>
        <v>177.32647945640772</v>
      </c>
      <c r="AD84" s="74">
        <f t="shared" si="96"/>
        <v>212.62434075142008</v>
      </c>
      <c r="AE84" s="74">
        <f t="shared" si="96"/>
        <v>333.28722872886669</v>
      </c>
      <c r="AF84" s="74">
        <f t="shared" si="96"/>
        <v>326.98658986056307</v>
      </c>
      <c r="AG84" s="74">
        <f t="shared" ref="AG84" si="97">AG82-AG83</f>
        <v>345.09532679483834</v>
      </c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</row>
    <row r="85" spans="2:114" x14ac:dyDescent="0.2">
      <c r="B85" s="65" t="s">
        <v>93</v>
      </c>
      <c r="C85" s="65" t="s">
        <v>94</v>
      </c>
      <c r="D85" s="238">
        <f>'Framework Data'!D$57</f>
        <v>50950509069488.367</v>
      </c>
      <c r="E85" s="238">
        <f>'Framework Data'!E$57</f>
        <v>51647194959981.109</v>
      </c>
      <c r="F85" s="238">
        <f>'Framework Data'!F$57</f>
        <v>52470667633217.25</v>
      </c>
      <c r="G85" s="238">
        <f>'Framework Data'!G$57</f>
        <v>53337588714185.781</v>
      </c>
      <c r="H85" s="238">
        <f>'Framework Data'!H$57</f>
        <v>54833948860734.422</v>
      </c>
      <c r="I85" s="238">
        <f>'Framework Data'!I$57</f>
        <v>56562297159824.047</v>
      </c>
      <c r="J85" s="238">
        <f>'Framework Data'!J$57</f>
        <v>58705719130559.383</v>
      </c>
      <c r="K85" s="238">
        <f>'Framework Data'!K$57</f>
        <v>60986320577218.547</v>
      </c>
      <c r="L85" s="238">
        <f>'Framework Data'!L$57</f>
        <v>62501121248218.641</v>
      </c>
      <c r="M85" s="238">
        <f>'Framework Data'!M$57</f>
        <v>64690042408440.953</v>
      </c>
      <c r="N85" s="238">
        <f>'Framework Data'!N$57</f>
        <v>67746249355230.945</v>
      </c>
      <c r="O85" s="238">
        <f>'Framework Data'!O$57</f>
        <v>69316442935601.664</v>
      </c>
      <c r="P85" s="238">
        <f>'Framework Data'!P$57</f>
        <v>71196116657664.938</v>
      </c>
      <c r="Q85" s="238">
        <f>'Framework Data'!Q$57</f>
        <v>73854265756934.125</v>
      </c>
      <c r="R85" s="238">
        <f>'Framework Data'!R$57</f>
        <v>77602966693876.203</v>
      </c>
      <c r="S85" s="238">
        <f>'Framework Data'!S$57</f>
        <v>81143163086806.188</v>
      </c>
      <c r="T85" s="238">
        <f>'Framework Data'!T$57</f>
        <v>85317812651766.359</v>
      </c>
      <c r="U85" s="238">
        <f>'Framework Data'!U$57</f>
        <v>89736479352572.125</v>
      </c>
      <c r="V85" s="238">
        <f>'Framework Data'!V$57</f>
        <v>92137080273009.359</v>
      </c>
      <c r="W85" s="238">
        <f>'Framework Data'!W$57</f>
        <v>91525864324734.672</v>
      </c>
      <c r="X85" s="238">
        <f>'Framework Data'!X$57</f>
        <v>96148429697269.094</v>
      </c>
      <c r="Y85" s="238">
        <f>'Framework Data'!Y$57</f>
        <v>99863601661332.016</v>
      </c>
      <c r="Z85" s="238">
        <f>'Framework Data'!Z$57</f>
        <v>103026668031011.92</v>
      </c>
      <c r="AA85" s="238">
        <f>'Framework Data'!AA$57</f>
        <v>106423356016032.61</v>
      </c>
      <c r="AB85" s="238">
        <f>'Framework Data'!AB$57</f>
        <v>110099865752272.81</v>
      </c>
      <c r="AC85" s="238">
        <f>'Framework Data'!AC$57</f>
        <v>113829052972541.62</v>
      </c>
      <c r="AD85" s="238">
        <f>'Framework Data'!AD$57</f>
        <v>117527206583639.56</v>
      </c>
      <c r="AE85" s="238">
        <f>'Framework Data'!AE$57</f>
        <v>121974483812883.59</v>
      </c>
      <c r="AF85" s="238">
        <f>'Framework Data'!AF$57</f>
        <v>126314862833648.59</v>
      </c>
      <c r="AG85" s="238">
        <f>'Framework Data'!AG$57</f>
        <v>129796846031689.72</v>
      </c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</row>
    <row r="86" spans="2:114" x14ac:dyDescent="0.2">
      <c r="B86" s="65" t="s">
        <v>95</v>
      </c>
      <c r="C86" s="65" t="s">
        <v>96</v>
      </c>
      <c r="D86" s="239">
        <f>'Framework Data'!D$60</f>
        <v>2.9783223077951389E-2</v>
      </c>
      <c r="E86" s="239">
        <f>'Framework Data'!E$60</f>
        <v>1.5084612338499283E-2</v>
      </c>
      <c r="F86" s="239">
        <f>'Framework Data'!F$60</f>
        <v>1.7769386216602782E-2</v>
      </c>
      <c r="G86" s="239">
        <f>'Framework Data'!G$60</f>
        <v>1.4923624828886374E-2</v>
      </c>
      <c r="H86" s="239">
        <f>'Framework Data'!H$60</f>
        <v>2.9467757558579138E-2</v>
      </c>
      <c r="I86" s="239">
        <f>'Framework Data'!I$60</f>
        <v>3.0206666325427279E-2</v>
      </c>
      <c r="J86" s="239">
        <f>'Framework Data'!J$60</f>
        <v>3.430991950901259E-2</v>
      </c>
      <c r="K86" s="239">
        <f>'Framework Data'!K$60</f>
        <v>3.7078027769383223E-2</v>
      </c>
      <c r="L86" s="239">
        <f>'Framework Data'!L$60</f>
        <v>2.5600548765354746E-2</v>
      </c>
      <c r="M86" s="239">
        <f>'Framework Data'!M$60</f>
        <v>3.245240311908091E-2</v>
      </c>
      <c r="N86" s="239">
        <f>'Framework Data'!N$60</f>
        <v>4.4254030559922199E-2</v>
      </c>
      <c r="O86" s="239">
        <f>'Framework Data'!O$60</f>
        <v>1.9530011103147588E-2</v>
      </c>
      <c r="P86" s="239">
        <f>'Framework Data'!P$60</f>
        <v>2.1687816746712229E-2</v>
      </c>
      <c r="Q86" s="239">
        <f>'Framework Data'!Q$60</f>
        <v>2.9502309241424173E-2</v>
      </c>
      <c r="R86" s="239">
        <f>'Framework Data'!R$60</f>
        <v>4.407677887295549E-2</v>
      </c>
      <c r="S86" s="239">
        <f>'Framework Data'!S$60</f>
        <v>3.899393075224182E-2</v>
      </c>
      <c r="T86" s="239">
        <f>'Framework Data'!T$60</f>
        <v>4.367086832887395E-2</v>
      </c>
      <c r="U86" s="239">
        <f>'Framework Data'!U$60</f>
        <v>4.3192451722335365E-2</v>
      </c>
      <c r="V86" s="239">
        <f>'Framework Data'!V$60</f>
        <v>1.8588910842709937E-2</v>
      </c>
      <c r="W86" s="239">
        <f>'Framework Data'!W$60</f>
        <v>-1.6664258267650212E-2</v>
      </c>
      <c r="X86" s="239">
        <f>'Framework Data'!X$60</f>
        <v>4.3103796996963692E-2</v>
      </c>
      <c r="Y86" s="239">
        <f>'Framework Data'!Y$60</f>
        <v>3.1267998172018995E-2</v>
      </c>
      <c r="Z86" s="239">
        <f>'Framework Data'!Z$60</f>
        <v>2.519738704496376E-2</v>
      </c>
      <c r="AA86" s="239">
        <f>'Framework Data'!AA$60</f>
        <v>2.6715070444901984E-2</v>
      </c>
      <c r="AB86" s="239">
        <f>'Framework Data'!AB$60</f>
        <v>2.8742216301226052E-2</v>
      </c>
      <c r="AC86" s="239">
        <f>'Framework Data'!AC$60</f>
        <v>2.9190340656972749E-2</v>
      </c>
      <c r="AD86" s="239">
        <f>'Framework Data'!AD$60</f>
        <v>2.6055721933096406E-2</v>
      </c>
      <c r="AE86" s="239">
        <f>'Framework Data'!AE$60</f>
        <v>3.2813286918142379E-2</v>
      </c>
      <c r="AF86" s="239">
        <f>'Framework Data'!AF$60</f>
        <v>3.0340607444099988E-2</v>
      </c>
      <c r="AG86" s="239">
        <f>'Framework Data'!AG$60</f>
        <v>2.3355581404925944E-2</v>
      </c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</row>
    <row r="87" spans="2:114" x14ac:dyDescent="0.2">
      <c r="B87" s="65" t="s">
        <v>97</v>
      </c>
      <c r="C87" s="65" t="s">
        <v>96</v>
      </c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239">
        <f>'Framework Data'!AG$61</f>
        <v>3.2000000000000001E-2</v>
      </c>
      <c r="AH87" s="239">
        <f>'Framework Data'!AH$61</f>
        <v>3.2000000000000001E-2</v>
      </c>
      <c r="AI87" s="239">
        <f>'Framework Data'!AI$61</f>
        <v>3.2000000000000001E-2</v>
      </c>
      <c r="AJ87" s="239">
        <f>'Framework Data'!AJ$61</f>
        <v>3.2000000000000001E-2</v>
      </c>
      <c r="AK87" s="239">
        <f>'Framework Data'!AK$61</f>
        <v>3.2000000000000001E-2</v>
      </c>
      <c r="AL87" s="239">
        <f>'Framework Data'!AL$61</f>
        <v>3.2000000000000001E-2</v>
      </c>
      <c r="AM87" s="239">
        <f>'Framework Data'!AM$61</f>
        <v>3.2000000000000001E-2</v>
      </c>
      <c r="AN87" s="239">
        <f>'Framework Data'!AN$61</f>
        <v>3.2000000000000001E-2</v>
      </c>
      <c r="AO87" s="239">
        <f>'Framework Data'!AO$61</f>
        <v>3.2000000000000001E-2</v>
      </c>
      <c r="AP87" s="239">
        <f>'Framework Data'!AP$61</f>
        <v>3.2000000000000001E-2</v>
      </c>
      <c r="AQ87" s="239">
        <f>'Framework Data'!AQ$61</f>
        <v>3.2000000000000001E-2</v>
      </c>
      <c r="AR87" s="239">
        <f>'Framework Data'!AR$61</f>
        <v>3.2000000000000001E-2</v>
      </c>
      <c r="AS87" s="239">
        <f>'Framework Data'!AS$61</f>
        <v>3.2000000000000001E-2</v>
      </c>
      <c r="AT87" s="239">
        <f>'Framework Data'!AT$61</f>
        <v>3.2000000000000001E-2</v>
      </c>
      <c r="AU87" s="239">
        <f>'Framework Data'!AU$61</f>
        <v>3.2000000000000001E-2</v>
      </c>
      <c r="AV87" s="239">
        <f>'Framework Data'!AV$61</f>
        <v>3.2000000000000001E-2</v>
      </c>
      <c r="AW87" s="239">
        <f>'Framework Data'!AW$61</f>
        <v>3.2000000000000001E-2</v>
      </c>
      <c r="AX87" s="239">
        <f>'Framework Data'!AX$61</f>
        <v>3.2000000000000001E-2</v>
      </c>
      <c r="AY87" s="239">
        <f>'Framework Data'!AY$61</f>
        <v>3.2000000000000001E-2</v>
      </c>
      <c r="AZ87" s="239">
        <f>'Framework Data'!AZ$61</f>
        <v>3.2000000000000001E-2</v>
      </c>
      <c r="BA87" s="239">
        <f>'Framework Data'!BA$61</f>
        <v>3.2000000000000001E-2</v>
      </c>
      <c r="BB87" s="239">
        <f>'Framework Data'!BB$61</f>
        <v>3.2000000000000001E-2</v>
      </c>
      <c r="BC87" s="239">
        <f>'Framework Data'!BC$61</f>
        <v>3.2000000000000001E-2</v>
      </c>
      <c r="BD87" s="239">
        <f>'Framework Data'!BD$61</f>
        <v>3.2000000000000001E-2</v>
      </c>
      <c r="BE87" s="239">
        <f>'Framework Data'!BE$61</f>
        <v>3.2000000000000001E-2</v>
      </c>
      <c r="BF87" s="239">
        <f>'Framework Data'!BF$61</f>
        <v>3.2000000000000001E-2</v>
      </c>
      <c r="BG87" s="239">
        <f>'Framework Data'!BG$61</f>
        <v>3.2000000000000001E-2</v>
      </c>
      <c r="BH87" s="239">
        <f>'Framework Data'!BH$61</f>
        <v>3.2000000000000001E-2</v>
      </c>
      <c r="BI87" s="239">
        <f>'Framework Data'!BI$61</f>
        <v>3.2000000000000001E-2</v>
      </c>
      <c r="BJ87" s="239">
        <f>'Framework Data'!BJ$61</f>
        <v>3.2000000000000001E-2</v>
      </c>
      <c r="BK87" s="239">
        <f>'Framework Data'!BK$61</f>
        <v>3.2000000000000001E-2</v>
      </c>
      <c r="BL87" s="239">
        <f>'Framework Data'!BL$61</f>
        <v>3.2000000000000001E-2</v>
      </c>
      <c r="BM87" s="239">
        <f>'Framework Data'!BM$61</f>
        <v>3.2000000000000001E-2</v>
      </c>
      <c r="BN87" s="239">
        <f>'Framework Data'!BN$61</f>
        <v>3.2000000000000001E-2</v>
      </c>
      <c r="BO87" s="239">
        <f>'Framework Data'!BO$61</f>
        <v>3.2000000000000001E-2</v>
      </c>
      <c r="BP87" s="239">
        <f>'Framework Data'!BP$61</f>
        <v>3.2000000000000001E-2</v>
      </c>
      <c r="BQ87" s="239">
        <f>'Framework Data'!BQ$61</f>
        <v>3.2000000000000001E-2</v>
      </c>
      <c r="BR87" s="239">
        <f>'Framework Data'!BR$61</f>
        <v>3.2000000000000001E-2</v>
      </c>
      <c r="BS87" s="239">
        <f>'Framework Data'!BS$61</f>
        <v>3.2000000000000001E-2</v>
      </c>
      <c r="BT87" s="239">
        <f>'Framework Data'!BT$61</f>
        <v>3.2000000000000001E-2</v>
      </c>
      <c r="BU87" s="239">
        <f>'Framework Data'!BU$61</f>
        <v>3.2000000000000001E-2</v>
      </c>
      <c r="BV87" s="239">
        <f>'Framework Data'!BV$61</f>
        <v>3.2000000000000001E-2</v>
      </c>
      <c r="BW87" s="239">
        <f>'Framework Data'!BW$61</f>
        <v>3.2000000000000001E-2</v>
      </c>
      <c r="BX87" s="239">
        <f>'Framework Data'!BX$61</f>
        <v>3.2000000000000001E-2</v>
      </c>
      <c r="BY87" s="239">
        <f>'Framework Data'!BY$61</f>
        <v>3.2000000000000001E-2</v>
      </c>
      <c r="BZ87" s="239">
        <f>'Framework Data'!BZ$61</f>
        <v>3.2000000000000001E-2</v>
      </c>
      <c r="CA87" s="239">
        <f>'Framework Data'!CA$61</f>
        <v>3.2000000000000001E-2</v>
      </c>
      <c r="CB87" s="239">
        <f>'Framework Data'!CB$61</f>
        <v>3.2000000000000001E-2</v>
      </c>
      <c r="CC87" s="239">
        <f>'Framework Data'!CC$61</f>
        <v>3.2000000000000001E-2</v>
      </c>
      <c r="CD87" s="239">
        <f>'Framework Data'!CD$61</f>
        <v>3.2000000000000001E-2</v>
      </c>
      <c r="CE87" s="239">
        <f>'Framework Data'!CE$61</f>
        <v>3.2000000000000001E-2</v>
      </c>
      <c r="CF87" s="239">
        <f>'Framework Data'!CF$61</f>
        <v>3.2000000000000001E-2</v>
      </c>
      <c r="CG87" s="239">
        <f>'Framework Data'!CG$61</f>
        <v>3.2000000000000001E-2</v>
      </c>
      <c r="CH87" s="239">
        <f>'Framework Data'!CH$61</f>
        <v>3.2000000000000001E-2</v>
      </c>
      <c r="CI87" s="239">
        <f>'Framework Data'!CI$61</f>
        <v>3.2000000000000001E-2</v>
      </c>
      <c r="CJ87" s="239">
        <f>'Framework Data'!CJ$61</f>
        <v>3.2000000000000001E-2</v>
      </c>
      <c r="CK87" s="239">
        <f>'Framework Data'!CK$61</f>
        <v>3.2000000000000001E-2</v>
      </c>
      <c r="CL87" s="239">
        <f>'Framework Data'!CL$61</f>
        <v>3.2000000000000001E-2</v>
      </c>
      <c r="CM87" s="239">
        <f>'Framework Data'!CM$61</f>
        <v>3.2000000000000001E-2</v>
      </c>
      <c r="CN87" s="239">
        <f>'Framework Data'!CN$61</f>
        <v>3.2000000000000001E-2</v>
      </c>
      <c r="CO87" s="239">
        <f>'Framework Data'!CO$61</f>
        <v>3.2000000000000001E-2</v>
      </c>
      <c r="CP87" s="239">
        <f>'Framework Data'!CP$61</f>
        <v>3.2000000000000001E-2</v>
      </c>
      <c r="CQ87" s="239">
        <f>'Framework Data'!CQ$61</f>
        <v>3.2000000000000001E-2</v>
      </c>
      <c r="CR87" s="239">
        <f>'Framework Data'!CR$61</f>
        <v>3.2000000000000001E-2</v>
      </c>
      <c r="CS87" s="239">
        <f>'Framework Data'!CS$61</f>
        <v>3.2000000000000001E-2</v>
      </c>
      <c r="CT87" s="239">
        <f>'Framework Data'!CT$61</f>
        <v>3.2000000000000001E-2</v>
      </c>
      <c r="CU87" s="239">
        <f>'Framework Data'!CU$61</f>
        <v>3.2000000000000001E-2</v>
      </c>
      <c r="CV87" s="239">
        <f>'Framework Data'!CV$61</f>
        <v>3.2000000000000001E-2</v>
      </c>
      <c r="CW87" s="239">
        <f>'Framework Data'!CW$61</f>
        <v>3.2000000000000001E-2</v>
      </c>
      <c r="CX87" s="239">
        <f>'Framework Data'!CX$61</f>
        <v>3.2000000000000001E-2</v>
      </c>
      <c r="CY87" s="239">
        <f>'Framework Data'!CY$61</f>
        <v>3.2000000000000001E-2</v>
      </c>
      <c r="CZ87" s="239">
        <f>'Framework Data'!CZ$61</f>
        <v>3.2000000000000001E-2</v>
      </c>
      <c r="DA87" s="239">
        <f>'Framework Data'!DA$61</f>
        <v>3.2000000000000001E-2</v>
      </c>
      <c r="DB87" s="239">
        <f>'Framework Data'!DB$61</f>
        <v>3.2000000000000001E-2</v>
      </c>
      <c r="DC87" s="239">
        <f>'Framework Data'!DC$61</f>
        <v>3.2000000000000001E-2</v>
      </c>
      <c r="DD87" s="239">
        <f>'Framework Data'!DD$61</f>
        <v>3.2000000000000001E-2</v>
      </c>
      <c r="DE87" s="239">
        <f>'Framework Data'!DE$61</f>
        <v>3.2000000000000001E-2</v>
      </c>
      <c r="DF87" s="239">
        <f>'Framework Data'!DF$61</f>
        <v>3.2000000000000001E-2</v>
      </c>
      <c r="DG87" s="239">
        <f>'Framework Data'!DG$61</f>
        <v>3.2000000000000001E-2</v>
      </c>
      <c r="DH87" s="239">
        <f>'Framework Data'!DH$61</f>
        <v>3.2000000000000001E-2</v>
      </c>
      <c r="DI87" s="239">
        <f>'Framework Data'!DI$61</f>
        <v>3.2000000000000001E-2</v>
      </c>
      <c r="DJ87" s="239">
        <f>'Framework Data'!DJ$61</f>
        <v>3.2000000000000001E-2</v>
      </c>
    </row>
    <row r="88" spans="2:114" x14ac:dyDescent="0.2">
      <c r="B88" s="65" t="s">
        <v>98</v>
      </c>
      <c r="C88" s="65" t="s">
        <v>96</v>
      </c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239">
        <f>'Framework Data'!AG$62</f>
        <v>3.2000000000000001E-2</v>
      </c>
      <c r="AH88" s="239">
        <f>'Framework Data'!AH$62</f>
        <v>3.2000000000000001E-2</v>
      </c>
      <c r="AI88" s="239">
        <f>'Framework Data'!AI$62</f>
        <v>3.2000000000000001E-2</v>
      </c>
      <c r="AJ88" s="239">
        <f>'Framework Data'!AJ$62</f>
        <v>3.2000000000000001E-2</v>
      </c>
      <c r="AK88" s="239">
        <f>'Framework Data'!AK$62</f>
        <v>3.2000000000000001E-2</v>
      </c>
      <c r="AL88" s="239">
        <f>'Framework Data'!AL$62</f>
        <v>3.2000000000000001E-2</v>
      </c>
      <c r="AM88" s="239">
        <f>'Framework Data'!AM$62</f>
        <v>3.2000000000000001E-2</v>
      </c>
      <c r="AN88" s="239">
        <f>'Framework Data'!AN$62</f>
        <v>3.2000000000000001E-2</v>
      </c>
      <c r="AO88" s="239">
        <f>'Framework Data'!AO$62</f>
        <v>3.2000000000000001E-2</v>
      </c>
      <c r="AP88" s="239">
        <f>'Framework Data'!AP$62</f>
        <v>3.2000000000000001E-2</v>
      </c>
      <c r="AQ88" s="239">
        <f>'Framework Data'!AQ$62</f>
        <v>3.2000000000000001E-2</v>
      </c>
      <c r="AR88" s="239">
        <f>'Framework Data'!AR$62</f>
        <v>3.2000000000000001E-2</v>
      </c>
      <c r="AS88" s="239">
        <f>'Framework Data'!AS$62</f>
        <v>3.2000000000000001E-2</v>
      </c>
      <c r="AT88" s="239">
        <f>'Framework Data'!AT$62</f>
        <v>3.2000000000000001E-2</v>
      </c>
      <c r="AU88" s="239">
        <f>'Framework Data'!AU$62</f>
        <v>3.2000000000000001E-2</v>
      </c>
      <c r="AV88" s="239">
        <f>'Framework Data'!AV$62</f>
        <v>3.2000000000000001E-2</v>
      </c>
      <c r="AW88" s="239">
        <f>'Framework Data'!AW$62</f>
        <v>3.2000000000000001E-2</v>
      </c>
      <c r="AX88" s="239">
        <f>'Framework Data'!AX$62</f>
        <v>3.2000000000000001E-2</v>
      </c>
      <c r="AY88" s="239">
        <f>'Framework Data'!AY$62</f>
        <v>3.2000000000000001E-2</v>
      </c>
      <c r="AZ88" s="239">
        <f>'Framework Data'!AZ$62</f>
        <v>3.2000000000000001E-2</v>
      </c>
      <c r="BA88" s="239">
        <f>'Framework Data'!BA$62</f>
        <v>3.2000000000000001E-2</v>
      </c>
      <c r="BB88" s="239">
        <f>'Framework Data'!BB$62</f>
        <v>3.2000000000000001E-2</v>
      </c>
      <c r="BC88" s="239">
        <f>'Framework Data'!BC$62</f>
        <v>3.2000000000000001E-2</v>
      </c>
      <c r="BD88" s="239">
        <f>'Framework Data'!BD$62</f>
        <v>3.2000000000000001E-2</v>
      </c>
      <c r="BE88" s="239">
        <f>'Framework Data'!BE$62</f>
        <v>3.2000000000000001E-2</v>
      </c>
      <c r="BF88" s="239">
        <f>'Framework Data'!BF$62</f>
        <v>3.2000000000000001E-2</v>
      </c>
      <c r="BG88" s="239">
        <f>'Framework Data'!BG$62</f>
        <v>3.2000000000000001E-2</v>
      </c>
      <c r="BH88" s="239">
        <f>'Framework Data'!BH$62</f>
        <v>3.2000000000000001E-2</v>
      </c>
      <c r="BI88" s="239">
        <f>'Framework Data'!BI$62</f>
        <v>3.2000000000000001E-2</v>
      </c>
      <c r="BJ88" s="239">
        <f>'Framework Data'!BJ$62</f>
        <v>3.2000000000000001E-2</v>
      </c>
      <c r="BK88" s="239">
        <f>'Framework Data'!BK$62</f>
        <v>3.2000000000000001E-2</v>
      </c>
      <c r="BL88" s="239">
        <f>'Framework Data'!BL$62</f>
        <v>3.2000000000000001E-2</v>
      </c>
      <c r="BM88" s="239">
        <f>'Framework Data'!BM$62</f>
        <v>3.2000000000000001E-2</v>
      </c>
      <c r="BN88" s="239">
        <f>'Framework Data'!BN$62</f>
        <v>3.2000000000000001E-2</v>
      </c>
      <c r="BO88" s="239">
        <f>'Framework Data'!BO$62</f>
        <v>3.2000000000000001E-2</v>
      </c>
      <c r="BP88" s="239">
        <f>'Framework Data'!BP$62</f>
        <v>3.2000000000000001E-2</v>
      </c>
      <c r="BQ88" s="239">
        <f>'Framework Data'!BQ$62</f>
        <v>3.2000000000000001E-2</v>
      </c>
      <c r="BR88" s="239">
        <f>'Framework Data'!BR$62</f>
        <v>3.2000000000000001E-2</v>
      </c>
      <c r="BS88" s="239">
        <f>'Framework Data'!BS$62</f>
        <v>3.2000000000000001E-2</v>
      </c>
      <c r="BT88" s="239">
        <f>'Framework Data'!BT$62</f>
        <v>3.2000000000000001E-2</v>
      </c>
      <c r="BU88" s="239">
        <f>'Framework Data'!BU$62</f>
        <v>3.2000000000000001E-2</v>
      </c>
      <c r="BV88" s="239">
        <f>'Framework Data'!BV$62</f>
        <v>3.2000000000000001E-2</v>
      </c>
      <c r="BW88" s="239">
        <f>'Framework Data'!BW$62</f>
        <v>3.2000000000000001E-2</v>
      </c>
      <c r="BX88" s="239">
        <f>'Framework Data'!BX$62</f>
        <v>3.2000000000000001E-2</v>
      </c>
      <c r="BY88" s="239">
        <f>'Framework Data'!BY$62</f>
        <v>3.2000000000000001E-2</v>
      </c>
      <c r="BZ88" s="239">
        <f>'Framework Data'!BZ$62</f>
        <v>3.2000000000000001E-2</v>
      </c>
      <c r="CA88" s="239">
        <f>'Framework Data'!CA$62</f>
        <v>3.2000000000000001E-2</v>
      </c>
      <c r="CB88" s="239">
        <f>'Framework Data'!CB$62</f>
        <v>3.2000000000000001E-2</v>
      </c>
      <c r="CC88" s="239">
        <f>'Framework Data'!CC$62</f>
        <v>3.2000000000000001E-2</v>
      </c>
      <c r="CD88" s="239">
        <f>'Framework Data'!CD$62</f>
        <v>3.2000000000000001E-2</v>
      </c>
      <c r="CE88" s="239">
        <f>'Framework Data'!CE$62</f>
        <v>3.2000000000000001E-2</v>
      </c>
      <c r="CF88" s="239">
        <f>'Framework Data'!CF$62</f>
        <v>3.2000000000000001E-2</v>
      </c>
      <c r="CG88" s="239">
        <f>'Framework Data'!CG$62</f>
        <v>3.2000000000000001E-2</v>
      </c>
      <c r="CH88" s="239">
        <f>'Framework Data'!CH$62</f>
        <v>3.2000000000000001E-2</v>
      </c>
      <c r="CI88" s="239">
        <f>'Framework Data'!CI$62</f>
        <v>3.2000000000000001E-2</v>
      </c>
      <c r="CJ88" s="239">
        <f>'Framework Data'!CJ$62</f>
        <v>3.2000000000000001E-2</v>
      </c>
      <c r="CK88" s="239">
        <f>'Framework Data'!CK$62</f>
        <v>3.2000000000000001E-2</v>
      </c>
      <c r="CL88" s="239">
        <f>'Framework Data'!CL$62</f>
        <v>3.2000000000000001E-2</v>
      </c>
      <c r="CM88" s="239">
        <f>'Framework Data'!CM$62</f>
        <v>3.2000000000000001E-2</v>
      </c>
      <c r="CN88" s="239">
        <f>'Framework Data'!CN$62</f>
        <v>3.2000000000000001E-2</v>
      </c>
      <c r="CO88" s="239">
        <f>'Framework Data'!CO$62</f>
        <v>3.2000000000000001E-2</v>
      </c>
      <c r="CP88" s="239">
        <f>'Framework Data'!CP$62</f>
        <v>3.2000000000000001E-2</v>
      </c>
      <c r="CQ88" s="239">
        <f>'Framework Data'!CQ$62</f>
        <v>3.2000000000000001E-2</v>
      </c>
      <c r="CR88" s="239">
        <f>'Framework Data'!CR$62</f>
        <v>3.2000000000000001E-2</v>
      </c>
      <c r="CS88" s="239">
        <f>'Framework Data'!CS$62</f>
        <v>3.2000000000000001E-2</v>
      </c>
      <c r="CT88" s="239">
        <f>'Framework Data'!CT$62</f>
        <v>3.2000000000000001E-2</v>
      </c>
      <c r="CU88" s="239">
        <f>'Framework Data'!CU$62</f>
        <v>3.2000000000000001E-2</v>
      </c>
      <c r="CV88" s="239">
        <f>'Framework Data'!CV$62</f>
        <v>3.2000000000000001E-2</v>
      </c>
      <c r="CW88" s="239">
        <f>'Framework Data'!CW$62</f>
        <v>3.2000000000000001E-2</v>
      </c>
      <c r="CX88" s="239">
        <f>'Framework Data'!CX$62</f>
        <v>3.2000000000000001E-2</v>
      </c>
      <c r="CY88" s="239">
        <f>'Framework Data'!CY$62</f>
        <v>3.2000000000000001E-2</v>
      </c>
      <c r="CZ88" s="239">
        <f>'Framework Data'!CZ$62</f>
        <v>3.2000000000000001E-2</v>
      </c>
      <c r="DA88" s="239">
        <f>'Framework Data'!DA$62</f>
        <v>3.2000000000000001E-2</v>
      </c>
      <c r="DB88" s="239">
        <f>'Framework Data'!DB$62</f>
        <v>3.2000000000000001E-2</v>
      </c>
      <c r="DC88" s="239">
        <f>'Framework Data'!DC$62</f>
        <v>3.2000000000000001E-2</v>
      </c>
      <c r="DD88" s="239">
        <f>'Framework Data'!DD$62</f>
        <v>3.2000000000000001E-2</v>
      </c>
      <c r="DE88" s="239">
        <f>'Framework Data'!DE$62</f>
        <v>3.2000000000000001E-2</v>
      </c>
      <c r="DF88" s="239">
        <f>'Framework Data'!DF$62</f>
        <v>3.2000000000000001E-2</v>
      </c>
      <c r="DG88" s="239">
        <f>'Framework Data'!DG$62</f>
        <v>3.2000000000000001E-2</v>
      </c>
      <c r="DH88" s="239">
        <f>'Framework Data'!DH$62</f>
        <v>3.2000000000000001E-2</v>
      </c>
      <c r="DI88" s="239">
        <f>'Framework Data'!DI$62</f>
        <v>3.2000000000000001E-2</v>
      </c>
      <c r="DJ88" s="239">
        <f>'Framework Data'!DJ$62</f>
        <v>3.2000000000000001E-2</v>
      </c>
    </row>
    <row r="89" spans="2:114" x14ac:dyDescent="0.2"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</row>
    <row r="90" spans="2:114" x14ac:dyDescent="0.2">
      <c r="B90" s="64" t="s">
        <v>99</v>
      </c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</row>
    <row r="91" spans="2:114" x14ac:dyDescent="0.2">
      <c r="B91" s="236" t="str">
        <f>B3</f>
        <v>Thermo electric devices</v>
      </c>
      <c r="C91" s="65" t="s">
        <v>96</v>
      </c>
      <c r="D91" s="70">
        <f t="shared" ref="D91:AA94" si="98">E91</f>
        <v>0.5</v>
      </c>
      <c r="E91" s="70">
        <f t="shared" si="98"/>
        <v>0.5</v>
      </c>
      <c r="F91" s="70">
        <f t="shared" si="98"/>
        <v>0.5</v>
      </c>
      <c r="G91" s="70">
        <f t="shared" si="98"/>
        <v>0.5</v>
      </c>
      <c r="H91" s="70">
        <f t="shared" si="98"/>
        <v>0.5</v>
      </c>
      <c r="I91" s="70">
        <f t="shared" si="98"/>
        <v>0.5</v>
      </c>
      <c r="J91" s="70">
        <f t="shared" si="98"/>
        <v>0.5</v>
      </c>
      <c r="K91" s="70">
        <f t="shared" si="98"/>
        <v>0.5</v>
      </c>
      <c r="L91" s="70">
        <f t="shared" si="98"/>
        <v>0.5</v>
      </c>
      <c r="M91" s="70">
        <f t="shared" si="98"/>
        <v>0.5</v>
      </c>
      <c r="N91" s="70">
        <f t="shared" si="98"/>
        <v>0.5</v>
      </c>
      <c r="O91" s="70">
        <f t="shared" si="98"/>
        <v>0.5</v>
      </c>
      <c r="P91" s="70">
        <f t="shared" si="98"/>
        <v>0.5</v>
      </c>
      <c r="Q91" s="70">
        <f t="shared" si="98"/>
        <v>0.5</v>
      </c>
      <c r="R91" s="70">
        <f t="shared" si="98"/>
        <v>0.5</v>
      </c>
      <c r="S91" s="70">
        <f t="shared" si="98"/>
        <v>0.5</v>
      </c>
      <c r="T91" s="70">
        <f t="shared" si="98"/>
        <v>0.5</v>
      </c>
      <c r="U91" s="70">
        <f t="shared" si="98"/>
        <v>0.5</v>
      </c>
      <c r="V91" s="70">
        <f t="shared" si="98"/>
        <v>0.5</v>
      </c>
      <c r="W91" s="70">
        <f t="shared" si="98"/>
        <v>0.5</v>
      </c>
      <c r="X91" s="70">
        <f t="shared" si="98"/>
        <v>0.5</v>
      </c>
      <c r="Y91" s="70">
        <f t="shared" si="98"/>
        <v>0.5</v>
      </c>
      <c r="Z91" s="70">
        <f t="shared" si="98"/>
        <v>0.5</v>
      </c>
      <c r="AA91" s="70">
        <f t="shared" si="98"/>
        <v>0.5</v>
      </c>
      <c r="AB91" s="70">
        <f>AC91</f>
        <v>0.5</v>
      </c>
      <c r="AC91" s="240">
        <f>'Data Non-Energy-Sector'!E120</f>
        <v>0.5</v>
      </c>
      <c r="AD91" s="70">
        <f>AC91</f>
        <v>0.5</v>
      </c>
      <c r="AE91" s="70">
        <f t="shared" ref="AE91:AG94" si="99">AD91</f>
        <v>0.5</v>
      </c>
      <c r="AF91" s="70">
        <f t="shared" si="99"/>
        <v>0.5</v>
      </c>
      <c r="AG91" s="70">
        <f t="shared" si="99"/>
        <v>0.5</v>
      </c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</row>
    <row r="92" spans="2:114" x14ac:dyDescent="0.2">
      <c r="B92" s="236" t="str">
        <f>B4</f>
        <v>Metallurgy</v>
      </c>
      <c r="C92" s="65" t="s">
        <v>96</v>
      </c>
      <c r="D92" s="70">
        <f t="shared" si="98"/>
        <v>0.25</v>
      </c>
      <c r="E92" s="70">
        <f t="shared" si="98"/>
        <v>0.25</v>
      </c>
      <c r="F92" s="70">
        <f t="shared" si="98"/>
        <v>0.25</v>
      </c>
      <c r="G92" s="70">
        <f t="shared" si="98"/>
        <v>0.25</v>
      </c>
      <c r="H92" s="70">
        <f t="shared" si="98"/>
        <v>0.25</v>
      </c>
      <c r="I92" s="70">
        <f t="shared" si="98"/>
        <v>0.25</v>
      </c>
      <c r="J92" s="70">
        <f t="shared" si="98"/>
        <v>0.25</v>
      </c>
      <c r="K92" s="70">
        <f t="shared" si="98"/>
        <v>0.25</v>
      </c>
      <c r="L92" s="70">
        <f t="shared" si="98"/>
        <v>0.25</v>
      </c>
      <c r="M92" s="70">
        <f t="shared" si="98"/>
        <v>0.25</v>
      </c>
      <c r="N92" s="70">
        <f t="shared" si="98"/>
        <v>0.25</v>
      </c>
      <c r="O92" s="70">
        <f t="shared" si="98"/>
        <v>0.25</v>
      </c>
      <c r="P92" s="70">
        <f t="shared" si="98"/>
        <v>0.25</v>
      </c>
      <c r="Q92" s="70">
        <f t="shared" si="98"/>
        <v>0.25</v>
      </c>
      <c r="R92" s="70">
        <f t="shared" si="98"/>
        <v>0.25</v>
      </c>
      <c r="S92" s="70">
        <f t="shared" si="98"/>
        <v>0.25</v>
      </c>
      <c r="T92" s="70">
        <f t="shared" si="98"/>
        <v>0.25</v>
      </c>
      <c r="U92" s="70">
        <f t="shared" si="98"/>
        <v>0.25</v>
      </c>
      <c r="V92" s="70">
        <f t="shared" si="98"/>
        <v>0.25</v>
      </c>
      <c r="W92" s="70">
        <f t="shared" si="98"/>
        <v>0.25</v>
      </c>
      <c r="X92" s="70">
        <f t="shared" si="98"/>
        <v>0.25</v>
      </c>
      <c r="Y92" s="70">
        <f t="shared" si="98"/>
        <v>0.25</v>
      </c>
      <c r="Z92" s="70">
        <f t="shared" si="98"/>
        <v>0.25</v>
      </c>
      <c r="AA92" s="70">
        <f t="shared" si="98"/>
        <v>0.25</v>
      </c>
      <c r="AB92" s="70">
        <f t="shared" ref="AB92:AB94" si="100">AC92</f>
        <v>0.25</v>
      </c>
      <c r="AC92" s="240">
        <f>'Data Non-Energy-Sector'!E121</f>
        <v>0.25</v>
      </c>
      <c r="AD92" s="70">
        <f t="shared" ref="AD92:AD94" si="101">AC92</f>
        <v>0.25</v>
      </c>
      <c r="AE92" s="70">
        <f t="shared" si="99"/>
        <v>0.25</v>
      </c>
      <c r="AF92" s="70">
        <f t="shared" si="99"/>
        <v>0.25</v>
      </c>
      <c r="AG92" s="70">
        <f t="shared" si="99"/>
        <v>0.25</v>
      </c>
      <c r="AH92" s="65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3"/>
      <c r="CJ92" s="73"/>
      <c r="CK92" s="73"/>
      <c r="CL92" s="73"/>
      <c r="CM92" s="73"/>
      <c r="CN92" s="73"/>
      <c r="CO92" s="73"/>
      <c r="CP92" s="73"/>
      <c r="CQ92" s="73"/>
      <c r="CR92" s="73"/>
      <c r="CS92" s="73"/>
      <c r="CT92" s="73"/>
      <c r="CU92" s="73"/>
      <c r="CV92" s="73"/>
      <c r="CW92" s="73"/>
      <c r="CX92" s="73"/>
      <c r="CY92" s="73"/>
      <c r="CZ92" s="73"/>
      <c r="DA92" s="73"/>
      <c r="DB92" s="73"/>
      <c r="DC92" s="73"/>
      <c r="DD92" s="73"/>
      <c r="DE92" s="73"/>
      <c r="DF92" s="73"/>
      <c r="DG92" s="73"/>
      <c r="DH92" s="73"/>
      <c r="DI92" s="73"/>
      <c r="DJ92" s="73"/>
    </row>
    <row r="93" spans="2:114" x14ac:dyDescent="0.2">
      <c r="B93" s="236" t="str">
        <f>B5</f>
        <v>Rubber Vulcanising</v>
      </c>
      <c r="C93" s="65" t="s">
        <v>96</v>
      </c>
      <c r="D93" s="70">
        <f t="shared" si="98"/>
        <v>8.3000000000000004E-2</v>
      </c>
      <c r="E93" s="70">
        <f t="shared" si="98"/>
        <v>8.3000000000000004E-2</v>
      </c>
      <c r="F93" s="70">
        <f t="shared" si="98"/>
        <v>8.3000000000000004E-2</v>
      </c>
      <c r="G93" s="70">
        <f t="shared" si="98"/>
        <v>8.3000000000000004E-2</v>
      </c>
      <c r="H93" s="70">
        <f t="shared" si="98"/>
        <v>8.3000000000000004E-2</v>
      </c>
      <c r="I93" s="70">
        <f t="shared" si="98"/>
        <v>8.3000000000000004E-2</v>
      </c>
      <c r="J93" s="70">
        <f t="shared" si="98"/>
        <v>8.3000000000000004E-2</v>
      </c>
      <c r="K93" s="70">
        <f t="shared" si="98"/>
        <v>8.3000000000000004E-2</v>
      </c>
      <c r="L93" s="70">
        <f t="shared" si="98"/>
        <v>8.3000000000000004E-2</v>
      </c>
      <c r="M93" s="70">
        <f t="shared" si="98"/>
        <v>8.3000000000000004E-2</v>
      </c>
      <c r="N93" s="70">
        <f t="shared" si="98"/>
        <v>8.3000000000000004E-2</v>
      </c>
      <c r="O93" s="70">
        <f t="shared" si="98"/>
        <v>8.3000000000000004E-2</v>
      </c>
      <c r="P93" s="70">
        <f t="shared" si="98"/>
        <v>8.3000000000000004E-2</v>
      </c>
      <c r="Q93" s="70">
        <f t="shared" si="98"/>
        <v>8.3000000000000004E-2</v>
      </c>
      <c r="R93" s="70">
        <f t="shared" si="98"/>
        <v>8.3000000000000004E-2</v>
      </c>
      <c r="S93" s="70">
        <f t="shared" si="98"/>
        <v>8.3000000000000004E-2</v>
      </c>
      <c r="T93" s="70">
        <f t="shared" si="98"/>
        <v>8.3000000000000004E-2</v>
      </c>
      <c r="U93" s="70">
        <f t="shared" si="98"/>
        <v>8.3000000000000004E-2</v>
      </c>
      <c r="V93" s="70">
        <f t="shared" si="98"/>
        <v>8.3000000000000004E-2</v>
      </c>
      <c r="W93" s="70">
        <f t="shared" si="98"/>
        <v>8.3000000000000004E-2</v>
      </c>
      <c r="X93" s="70">
        <f t="shared" si="98"/>
        <v>8.3000000000000004E-2</v>
      </c>
      <c r="Y93" s="70">
        <f t="shared" si="98"/>
        <v>8.3000000000000004E-2</v>
      </c>
      <c r="Z93" s="70">
        <f t="shared" si="98"/>
        <v>8.3000000000000004E-2</v>
      </c>
      <c r="AA93" s="70">
        <f t="shared" si="98"/>
        <v>8.3000000000000004E-2</v>
      </c>
      <c r="AB93" s="70">
        <f t="shared" si="100"/>
        <v>8.3000000000000004E-2</v>
      </c>
      <c r="AC93" s="240">
        <f>'Data Non-Energy-Sector'!E122</f>
        <v>8.3000000000000004E-2</v>
      </c>
      <c r="AD93" s="70">
        <f t="shared" si="101"/>
        <v>8.3000000000000004E-2</v>
      </c>
      <c r="AE93" s="70">
        <f t="shared" si="99"/>
        <v>8.3000000000000004E-2</v>
      </c>
      <c r="AF93" s="70">
        <f t="shared" si="99"/>
        <v>8.3000000000000004E-2</v>
      </c>
      <c r="AG93" s="70">
        <f t="shared" si="99"/>
        <v>8.3000000000000004E-2</v>
      </c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</row>
    <row r="94" spans="2:114" x14ac:dyDescent="0.2">
      <c r="B94" s="236" t="str">
        <f>B6</f>
        <v>Chemical Manufacture</v>
      </c>
      <c r="C94" s="65" t="s">
        <v>96</v>
      </c>
      <c r="D94" s="70">
        <f t="shared" si="98"/>
        <v>0.16700000000000001</v>
      </c>
      <c r="E94" s="70">
        <f t="shared" si="98"/>
        <v>0.16700000000000001</v>
      </c>
      <c r="F94" s="70">
        <f t="shared" si="98"/>
        <v>0.16700000000000001</v>
      </c>
      <c r="G94" s="70">
        <f t="shared" si="98"/>
        <v>0.16700000000000001</v>
      </c>
      <c r="H94" s="70">
        <f t="shared" si="98"/>
        <v>0.16700000000000001</v>
      </c>
      <c r="I94" s="70">
        <f t="shared" si="98"/>
        <v>0.16700000000000001</v>
      </c>
      <c r="J94" s="70">
        <f t="shared" si="98"/>
        <v>0.16700000000000001</v>
      </c>
      <c r="K94" s="70">
        <f t="shared" si="98"/>
        <v>0.16700000000000001</v>
      </c>
      <c r="L94" s="70">
        <f t="shared" si="98"/>
        <v>0.16700000000000001</v>
      </c>
      <c r="M94" s="70">
        <f t="shared" si="98"/>
        <v>0.16700000000000001</v>
      </c>
      <c r="N94" s="70">
        <f t="shared" si="98"/>
        <v>0.16700000000000001</v>
      </c>
      <c r="O94" s="70">
        <f t="shared" si="98"/>
        <v>0.16700000000000001</v>
      </c>
      <c r="P94" s="70">
        <f t="shared" si="98"/>
        <v>0.16700000000000001</v>
      </c>
      <c r="Q94" s="70">
        <f t="shared" si="98"/>
        <v>0.16700000000000001</v>
      </c>
      <c r="R94" s="70">
        <f t="shared" si="98"/>
        <v>0.16700000000000001</v>
      </c>
      <c r="S94" s="70">
        <f t="shared" si="98"/>
        <v>0.16700000000000001</v>
      </c>
      <c r="T94" s="70">
        <f t="shared" si="98"/>
        <v>0.16700000000000001</v>
      </c>
      <c r="U94" s="70">
        <f t="shared" si="98"/>
        <v>0.16700000000000001</v>
      </c>
      <c r="V94" s="70">
        <f t="shared" si="98"/>
        <v>0.16700000000000001</v>
      </c>
      <c r="W94" s="70">
        <f t="shared" si="98"/>
        <v>0.16700000000000001</v>
      </c>
      <c r="X94" s="70">
        <f t="shared" si="98"/>
        <v>0.16700000000000001</v>
      </c>
      <c r="Y94" s="70">
        <f t="shared" si="98"/>
        <v>0.16700000000000001</v>
      </c>
      <c r="Z94" s="70">
        <f t="shared" si="98"/>
        <v>0.16700000000000001</v>
      </c>
      <c r="AA94" s="70">
        <f t="shared" si="98"/>
        <v>0.16700000000000001</v>
      </c>
      <c r="AB94" s="70">
        <f t="shared" si="100"/>
        <v>0.16700000000000001</v>
      </c>
      <c r="AC94" s="240">
        <f>'Data Non-Energy-Sector'!E123</f>
        <v>0.16700000000000001</v>
      </c>
      <c r="AD94" s="70">
        <f t="shared" si="101"/>
        <v>0.16700000000000001</v>
      </c>
      <c r="AE94" s="70">
        <f t="shared" si="99"/>
        <v>0.16700000000000001</v>
      </c>
      <c r="AF94" s="70">
        <f t="shared" si="99"/>
        <v>0.16700000000000001</v>
      </c>
      <c r="AG94" s="70">
        <f t="shared" si="99"/>
        <v>0.16700000000000001</v>
      </c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</row>
    <row r="95" spans="2:114" x14ac:dyDescent="0.2">
      <c r="B95" s="64" t="s">
        <v>99</v>
      </c>
      <c r="C95" s="65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</row>
    <row r="96" spans="2:114" x14ac:dyDescent="0.2">
      <c r="B96" s="64" t="s">
        <v>57</v>
      </c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</row>
    <row r="97" spans="2:114" x14ac:dyDescent="0.2">
      <c r="B97" s="236" t="str">
        <f>B91</f>
        <v>Thermo electric devices</v>
      </c>
      <c r="C97" s="65" t="s">
        <v>2</v>
      </c>
      <c r="D97" s="74">
        <f t="shared" ref="D97:AF97" si="102">D$84*D91</f>
        <v>138.34427841940877</v>
      </c>
      <c r="E97" s="74">
        <f t="shared" si="102"/>
        <v>142.46461692513222</v>
      </c>
      <c r="F97" s="74">
        <f t="shared" si="102"/>
        <v>144.61364044340064</v>
      </c>
      <c r="G97" s="74">
        <f t="shared" si="102"/>
        <v>147.18333607262835</v>
      </c>
      <c r="H97" s="74">
        <f t="shared" si="102"/>
        <v>149.37984496124017</v>
      </c>
      <c r="I97" s="74">
        <f t="shared" si="102"/>
        <v>173.28636881109017</v>
      </c>
      <c r="J97" s="74">
        <f t="shared" si="102"/>
        <v>205.16413130504384</v>
      </c>
      <c r="K97" s="74">
        <f t="shared" si="102"/>
        <v>141.60403336717226</v>
      </c>
      <c r="L97" s="74">
        <f t="shared" si="102"/>
        <v>183.04480967998396</v>
      </c>
      <c r="M97" s="74">
        <f t="shared" si="102"/>
        <v>197.44916188967065</v>
      </c>
      <c r="N97" s="74">
        <f t="shared" si="102"/>
        <v>199.12130197745893</v>
      </c>
      <c r="O97" s="74">
        <f t="shared" si="102"/>
        <v>224.69892443026507</v>
      </c>
      <c r="P97" s="74">
        <f t="shared" si="102"/>
        <v>149.85939502532125</v>
      </c>
      <c r="Q97" s="74">
        <f t="shared" si="102"/>
        <v>148.32466647372397</v>
      </c>
      <c r="R97" s="74">
        <f t="shared" si="102"/>
        <v>148.27230839189446</v>
      </c>
      <c r="S97" s="74">
        <f t="shared" si="102"/>
        <v>189.83235575148612</v>
      </c>
      <c r="T97" s="74">
        <f t="shared" si="102"/>
        <v>209.37613211982901</v>
      </c>
      <c r="U97" s="74">
        <f t="shared" si="102"/>
        <v>59.909069494953158</v>
      </c>
      <c r="V97" s="74">
        <f t="shared" si="102"/>
        <v>126.3216323188191</v>
      </c>
      <c r="W97" s="74">
        <f t="shared" si="102"/>
        <v>147.02937753439471</v>
      </c>
      <c r="X97" s="74">
        <f t="shared" si="102"/>
        <v>155.75139356073299</v>
      </c>
      <c r="Y97" s="74">
        <f t="shared" si="102"/>
        <v>64.511430685994512</v>
      </c>
      <c r="Z97" s="74">
        <f t="shared" si="102"/>
        <v>71.261956574881168</v>
      </c>
      <c r="AA97" s="74">
        <f t="shared" si="102"/>
        <v>89.764502991066806</v>
      </c>
      <c r="AB97" s="74">
        <f t="shared" si="102"/>
        <v>91.309687595483055</v>
      </c>
      <c r="AC97" s="74">
        <f t="shared" si="102"/>
        <v>88.663239728203862</v>
      </c>
      <c r="AD97" s="74">
        <f t="shared" si="102"/>
        <v>106.31217037571004</v>
      </c>
      <c r="AE97" s="74">
        <f t="shared" si="102"/>
        <v>166.64361436443335</v>
      </c>
      <c r="AF97" s="74">
        <f t="shared" si="102"/>
        <v>163.49329493028154</v>
      </c>
      <c r="AG97" s="74">
        <f t="shared" ref="AG97" si="103">AG$84*AG91</f>
        <v>172.54766339741917</v>
      </c>
      <c r="AH97" s="74">
        <f t="shared" ref="AH97:AW97" si="104">AG97*(1+AH$87)</f>
        <v>178.06918862613659</v>
      </c>
      <c r="AI97" s="74">
        <f t="shared" si="104"/>
        <v>183.76740266217297</v>
      </c>
      <c r="AJ97" s="74">
        <f t="shared" si="104"/>
        <v>189.64795954736252</v>
      </c>
      <c r="AK97" s="74">
        <f t="shared" si="104"/>
        <v>195.71669425287811</v>
      </c>
      <c r="AL97" s="74">
        <f t="shared" si="104"/>
        <v>201.97962846897022</v>
      </c>
      <c r="AM97" s="74">
        <f t="shared" si="104"/>
        <v>208.44297657997728</v>
      </c>
      <c r="AN97" s="74">
        <f t="shared" si="104"/>
        <v>215.11315183053657</v>
      </c>
      <c r="AO97" s="74">
        <f t="shared" si="104"/>
        <v>221.99677268911375</v>
      </c>
      <c r="AP97" s="74">
        <f t="shared" si="104"/>
        <v>229.10066941516541</v>
      </c>
      <c r="AQ97" s="74">
        <f t="shared" si="104"/>
        <v>236.43189083645072</v>
      </c>
      <c r="AR97" s="74">
        <f t="shared" si="104"/>
        <v>243.99771134321716</v>
      </c>
      <c r="AS97" s="74">
        <f t="shared" si="104"/>
        <v>251.80563810620012</v>
      </c>
      <c r="AT97" s="74">
        <f t="shared" si="104"/>
        <v>259.86341852559855</v>
      </c>
      <c r="AU97" s="74">
        <f t="shared" si="104"/>
        <v>268.17904791841772</v>
      </c>
      <c r="AV97" s="74">
        <f t="shared" si="104"/>
        <v>276.76077745180709</v>
      </c>
      <c r="AW97" s="74">
        <f t="shared" si="104"/>
        <v>285.61712233026492</v>
      </c>
      <c r="AX97" s="74">
        <f t="shared" ref="AW97:BL100" si="105">AW97*(1+AX$87)</f>
        <v>294.75687024483341</v>
      </c>
      <c r="AY97" s="74">
        <f t="shared" si="105"/>
        <v>304.1890900926681</v>
      </c>
      <c r="AZ97" s="74">
        <f t="shared" si="105"/>
        <v>313.92314097563349</v>
      </c>
      <c r="BA97" s="74">
        <f t="shared" si="105"/>
        <v>323.96868148685377</v>
      </c>
      <c r="BB97" s="74">
        <f t="shared" si="105"/>
        <v>334.33567929443308</v>
      </c>
      <c r="BC97" s="74">
        <f t="shared" si="105"/>
        <v>345.03442103185495</v>
      </c>
      <c r="BD97" s="74">
        <f t="shared" si="105"/>
        <v>356.0755225048743</v>
      </c>
      <c r="BE97" s="74">
        <f t="shared" si="105"/>
        <v>367.46993922503026</v>
      </c>
      <c r="BF97" s="74">
        <f t="shared" si="105"/>
        <v>379.22897728023122</v>
      </c>
      <c r="BG97" s="74">
        <f t="shared" si="105"/>
        <v>391.36430455319862</v>
      </c>
      <c r="BH97" s="74">
        <f t="shared" si="105"/>
        <v>403.88796229890102</v>
      </c>
      <c r="BI97" s="74">
        <f t="shared" si="105"/>
        <v>416.81237709246585</v>
      </c>
      <c r="BJ97" s="74">
        <f t="shared" si="105"/>
        <v>430.15037315942476</v>
      </c>
      <c r="BK97" s="74">
        <f t="shared" si="105"/>
        <v>443.91518510052634</v>
      </c>
      <c r="BL97" s="74">
        <f t="shared" si="105"/>
        <v>458.12047102374322</v>
      </c>
      <c r="BM97" s="74">
        <f t="shared" ref="BM97:BM100" si="106">BL97*(1+BM$87)</f>
        <v>472.78032609650302</v>
      </c>
      <c r="BN97" s="74">
        <f t="shared" ref="BN97:BN100" si="107">BM97*(1+BN$87)</f>
        <v>487.90929653159111</v>
      </c>
      <c r="BO97" s="74">
        <f t="shared" ref="BO97:BO100" si="108">BN97*(1+BO$87)</f>
        <v>503.52239402060206</v>
      </c>
      <c r="BP97" s="74">
        <f t="shared" ref="BP97:BP100" si="109">BO97*(1+BP$87)</f>
        <v>519.63511062926136</v>
      </c>
      <c r="BQ97" s="74">
        <f t="shared" ref="BQ97:BQ100" si="110">BP97*(1+BQ$87)</f>
        <v>536.26343416939778</v>
      </c>
      <c r="BR97" s="74">
        <f t="shared" ref="BR97:BR100" si="111">BQ97*(1+BR$87)</f>
        <v>553.42386406281855</v>
      </c>
      <c r="BS97" s="74">
        <f t="shared" ref="BS97:BS100" si="112">BR97*(1+BS$87)</f>
        <v>571.13342771282873</v>
      </c>
      <c r="BT97" s="74">
        <f t="shared" ref="BT97:BT100" si="113">BS97*(1+BT$87)</f>
        <v>589.4096973996393</v>
      </c>
      <c r="BU97" s="74">
        <f t="shared" ref="BU97:BU100" si="114">BT97*(1+BU$87)</f>
        <v>608.27080771642773</v>
      </c>
      <c r="BV97" s="74">
        <f t="shared" ref="BV97:BV100" si="115">BU97*(1+BV$87)</f>
        <v>627.73547356335348</v>
      </c>
      <c r="BW97" s="74">
        <f t="shared" ref="BW97:BW100" si="116">BV97*(1+BW$87)</f>
        <v>647.82300871738084</v>
      </c>
      <c r="BX97" s="74">
        <f t="shared" ref="BX97:BX100" si="117">BW97*(1+BX$87)</f>
        <v>668.55334499633705</v>
      </c>
      <c r="BY97" s="74">
        <f t="shared" ref="BY97:BY100" si="118">BX97*(1+BY$87)</f>
        <v>689.94705203621982</v>
      </c>
      <c r="BZ97" s="74">
        <f t="shared" ref="BZ97:BZ100" si="119">BY97*(1+BZ$87)</f>
        <v>712.02535770137888</v>
      </c>
      <c r="CA97" s="74">
        <f t="shared" ref="CA97:CA100" si="120">BZ97*(1+CA$87)</f>
        <v>734.81016914782299</v>
      </c>
      <c r="CB97" s="74">
        <f t="shared" ref="CB97:CB100" si="121">CA97*(1+CB$87)</f>
        <v>758.32409456055336</v>
      </c>
      <c r="CC97" s="74">
        <f t="shared" ref="CC97:CC100" si="122">CB97*(1+CC$87)</f>
        <v>782.59046558649106</v>
      </c>
      <c r="CD97" s="74">
        <f t="shared" ref="CD97:CD100" si="123">CC97*(1+CD$87)</f>
        <v>807.63336048525878</v>
      </c>
      <c r="CE97" s="74">
        <f t="shared" ref="CE97:CE100" si="124">CD97*(1+CE$87)</f>
        <v>833.47762802078705</v>
      </c>
      <c r="CF97" s="74">
        <f t="shared" ref="CF97:CF100" si="125">CE97*(1+CF$87)</f>
        <v>860.14891211745226</v>
      </c>
      <c r="CG97" s="74">
        <f t="shared" ref="CG97:CG100" si="126">CF97*(1+CG$87)</f>
        <v>887.67367730521073</v>
      </c>
      <c r="CH97" s="74">
        <f t="shared" ref="CH97:CH100" si="127">CG97*(1+CH$87)</f>
        <v>916.07923497897752</v>
      </c>
      <c r="CI97" s="74">
        <f t="shared" ref="CI97:CI100" si="128">CH97*(1+CI$87)</f>
        <v>945.39377049830478</v>
      </c>
      <c r="CJ97" s="74">
        <f t="shared" ref="CJ97:CJ100" si="129">CI97*(1+CJ$87)</f>
        <v>975.64637115425057</v>
      </c>
      <c r="CK97" s="74">
        <f t="shared" ref="CK97:CK100" si="130">CJ97*(1+CK$87)</f>
        <v>1006.8670550311866</v>
      </c>
      <c r="CL97" s="74">
        <f t="shared" ref="CL97:CL100" si="131">CK97*(1+CL$87)</f>
        <v>1039.0868007921847</v>
      </c>
      <c r="CM97" s="74">
        <f t="shared" ref="CM97:CM100" si="132">CL97*(1+CM$87)</f>
        <v>1072.3375784175346</v>
      </c>
      <c r="CN97" s="74">
        <f t="shared" ref="CN97:CN100" si="133">CM97*(1+CN$87)</f>
        <v>1106.6523809268958</v>
      </c>
      <c r="CO97" s="74">
        <f t="shared" ref="CO97:CO100" si="134">CN97*(1+CO$87)</f>
        <v>1142.0652571165565</v>
      </c>
      <c r="CP97" s="74">
        <f t="shared" ref="CP97:CP100" si="135">CO97*(1+CP$87)</f>
        <v>1178.6113453442863</v>
      </c>
      <c r="CQ97" s="74">
        <f t="shared" ref="CQ97:CQ100" si="136">CP97*(1+CQ$87)</f>
        <v>1216.3269083953035</v>
      </c>
      <c r="CR97" s="74">
        <f t="shared" ref="CR97:CR100" si="137">CQ97*(1+CR$87)</f>
        <v>1255.2493694639531</v>
      </c>
      <c r="CS97" s="74">
        <f t="shared" ref="CS97:CS100" si="138">CR97*(1+CS$87)</f>
        <v>1295.4173492867997</v>
      </c>
      <c r="CT97" s="74">
        <f t="shared" ref="CT97:CT100" si="139">CS97*(1+CT$87)</f>
        <v>1336.8707044639773</v>
      </c>
      <c r="CU97" s="74">
        <f t="shared" ref="CU97:CU100" si="140">CT97*(1+CU$87)</f>
        <v>1379.6505670068245</v>
      </c>
      <c r="CV97" s="74">
        <f t="shared" ref="CV97:CV100" si="141">CU97*(1+CV$87)</f>
        <v>1423.799385151043</v>
      </c>
      <c r="CW97" s="74">
        <f t="shared" ref="CW97:CW100" si="142">CV97*(1+CW$87)</f>
        <v>1469.3609654758764</v>
      </c>
      <c r="CX97" s="74">
        <f t="shared" ref="CX97:CX100" si="143">CW97*(1+CX$87)</f>
        <v>1516.3805163711045</v>
      </c>
      <c r="CY97" s="74">
        <f t="shared" ref="CY97:CY100" si="144">CX97*(1+CY$87)</f>
        <v>1564.9046928949799</v>
      </c>
      <c r="CZ97" s="74">
        <f t="shared" ref="CZ97:CZ100" si="145">CY97*(1+CZ$87)</f>
        <v>1614.9816430676194</v>
      </c>
      <c r="DA97" s="74">
        <f t="shared" ref="DA97:DA100" si="146">CZ97*(1+DA$87)</f>
        <v>1666.6610556457833</v>
      </c>
      <c r="DB97" s="74">
        <f t="shared" ref="DB97:DB100" si="147">DA97*(1+DB$87)</f>
        <v>1719.9942094264484</v>
      </c>
      <c r="DC97" s="74">
        <f t="shared" ref="DC97:DC100" si="148">DB97*(1+DC$87)</f>
        <v>1775.0340241280949</v>
      </c>
      <c r="DD97" s="74">
        <f t="shared" ref="DD97:DD100" si="149">DC97*(1+DD$87)</f>
        <v>1831.835112900194</v>
      </c>
      <c r="DE97" s="74">
        <f t="shared" ref="DE97:DE100" si="150">DD97*(1+DE$87)</f>
        <v>1890.4538365130002</v>
      </c>
      <c r="DF97" s="74">
        <f t="shared" ref="DF97:DF100" si="151">DE97*(1+DF$87)</f>
        <v>1950.9483592814163</v>
      </c>
      <c r="DG97" s="74">
        <f t="shared" ref="DG97:DG100" si="152">DF97*(1+DG$87)</f>
        <v>2013.3787067784217</v>
      </c>
      <c r="DH97" s="74">
        <f t="shared" ref="DH97:DH100" si="153">DG97*(1+DH$87)</f>
        <v>2077.8068253953311</v>
      </c>
      <c r="DI97" s="74">
        <f t="shared" ref="DI97:DI100" si="154">DH97*(1+DI$87)</f>
        <v>2144.2966438079816</v>
      </c>
      <c r="DJ97" s="74">
        <f t="shared" ref="DJ97:DJ100" si="155">DI97*(1+DJ$87)</f>
        <v>2212.9141364098368</v>
      </c>
    </row>
    <row r="98" spans="2:114" x14ac:dyDescent="0.2">
      <c r="B98" s="236" t="str">
        <f t="shared" ref="B98:B100" si="156">B92</f>
        <v>Metallurgy</v>
      </c>
      <c r="C98" s="65" t="s">
        <v>2</v>
      </c>
      <c r="D98" s="74">
        <f t="shared" ref="D98:AF98" si="157">D$84*D92</f>
        <v>69.172139209704383</v>
      </c>
      <c r="E98" s="74">
        <f t="shared" si="157"/>
        <v>71.23230846256611</v>
      </c>
      <c r="F98" s="74">
        <f t="shared" si="157"/>
        <v>72.30682022170032</v>
      </c>
      <c r="G98" s="74">
        <f t="shared" si="157"/>
        <v>73.591668036314175</v>
      </c>
      <c r="H98" s="74">
        <f t="shared" si="157"/>
        <v>74.689922480620083</v>
      </c>
      <c r="I98" s="74">
        <f t="shared" si="157"/>
        <v>86.643184405545085</v>
      </c>
      <c r="J98" s="74">
        <f t="shared" si="157"/>
        <v>102.58206565252192</v>
      </c>
      <c r="K98" s="74">
        <f t="shared" si="157"/>
        <v>70.802016683586132</v>
      </c>
      <c r="L98" s="74">
        <f t="shared" si="157"/>
        <v>91.522404839991978</v>
      </c>
      <c r="M98" s="74">
        <f t="shared" si="157"/>
        <v>98.724580944835324</v>
      </c>
      <c r="N98" s="74">
        <f t="shared" si="157"/>
        <v>99.560650988729464</v>
      </c>
      <c r="O98" s="74">
        <f t="shared" si="157"/>
        <v>112.34946221513253</v>
      </c>
      <c r="P98" s="74">
        <f t="shared" si="157"/>
        <v>74.929697512660624</v>
      </c>
      <c r="Q98" s="74">
        <f t="shared" si="157"/>
        <v>74.162333236861983</v>
      </c>
      <c r="R98" s="74">
        <f t="shared" si="157"/>
        <v>74.136154195947228</v>
      </c>
      <c r="S98" s="74">
        <f t="shared" si="157"/>
        <v>94.91617787574306</v>
      </c>
      <c r="T98" s="74">
        <f t="shared" si="157"/>
        <v>104.6880660599145</v>
      </c>
      <c r="U98" s="74">
        <f t="shared" si="157"/>
        <v>29.954534747476579</v>
      </c>
      <c r="V98" s="74">
        <f t="shared" si="157"/>
        <v>63.160816159409549</v>
      </c>
      <c r="W98" s="74">
        <f t="shared" si="157"/>
        <v>73.514688767197356</v>
      </c>
      <c r="X98" s="74">
        <f t="shared" si="157"/>
        <v>77.875696780366496</v>
      </c>
      <c r="Y98" s="74">
        <f t="shared" si="157"/>
        <v>32.255715342997256</v>
      </c>
      <c r="Z98" s="74">
        <f t="shared" si="157"/>
        <v>35.630978287440584</v>
      </c>
      <c r="AA98" s="74">
        <f t="shared" si="157"/>
        <v>44.882251495533403</v>
      </c>
      <c r="AB98" s="74">
        <f t="shared" si="157"/>
        <v>45.654843797741528</v>
      </c>
      <c r="AC98" s="74">
        <f t="shared" si="157"/>
        <v>44.331619864101931</v>
      </c>
      <c r="AD98" s="74">
        <f t="shared" si="157"/>
        <v>53.15608518785502</v>
      </c>
      <c r="AE98" s="74">
        <f t="shared" si="157"/>
        <v>83.321807182216673</v>
      </c>
      <c r="AF98" s="74">
        <f t="shared" si="157"/>
        <v>81.746647465140768</v>
      </c>
      <c r="AG98" s="74">
        <f t="shared" ref="AG98" si="158">AG$84*AG92</f>
        <v>86.273831698709586</v>
      </c>
      <c r="AH98" s="74">
        <f t="shared" ref="AH98:AV100" si="159">AG98*(1+AH$87)</f>
        <v>89.034594313068297</v>
      </c>
      <c r="AI98" s="74">
        <f t="shared" si="159"/>
        <v>91.883701331086485</v>
      </c>
      <c r="AJ98" s="74">
        <f t="shared" si="159"/>
        <v>94.823979773681259</v>
      </c>
      <c r="AK98" s="74">
        <f t="shared" si="159"/>
        <v>97.858347126439057</v>
      </c>
      <c r="AL98" s="74">
        <f t="shared" si="159"/>
        <v>100.98981423448511</v>
      </c>
      <c r="AM98" s="74">
        <f t="shared" si="159"/>
        <v>104.22148828998864</v>
      </c>
      <c r="AN98" s="74">
        <f t="shared" si="159"/>
        <v>107.55657591526828</v>
      </c>
      <c r="AO98" s="74">
        <f t="shared" si="159"/>
        <v>110.99838634455688</v>
      </c>
      <c r="AP98" s="74">
        <f t="shared" si="159"/>
        <v>114.55033470758271</v>
      </c>
      <c r="AQ98" s="74">
        <f t="shared" si="159"/>
        <v>118.21594541822536</v>
      </c>
      <c r="AR98" s="74">
        <f t="shared" si="159"/>
        <v>121.99885567160858</v>
      </c>
      <c r="AS98" s="74">
        <f t="shared" si="159"/>
        <v>125.90281905310006</v>
      </c>
      <c r="AT98" s="74">
        <f t="shared" si="159"/>
        <v>129.93170926279927</v>
      </c>
      <c r="AU98" s="74">
        <f t="shared" si="159"/>
        <v>134.08952395920886</v>
      </c>
      <c r="AV98" s="74">
        <f t="shared" si="159"/>
        <v>138.38038872590354</v>
      </c>
      <c r="AW98" s="74">
        <f t="shared" si="105"/>
        <v>142.80856116513246</v>
      </c>
      <c r="AX98" s="74">
        <f t="shared" si="105"/>
        <v>147.3784351224167</v>
      </c>
      <c r="AY98" s="74">
        <f t="shared" si="105"/>
        <v>152.09454504633405</v>
      </c>
      <c r="AZ98" s="74">
        <f t="shared" si="105"/>
        <v>156.96157048781674</v>
      </c>
      <c r="BA98" s="74">
        <f t="shared" si="105"/>
        <v>161.98434074342688</v>
      </c>
      <c r="BB98" s="74">
        <f t="shared" si="105"/>
        <v>167.16783964721654</v>
      </c>
      <c r="BC98" s="74">
        <f t="shared" si="105"/>
        <v>172.51721051592747</v>
      </c>
      <c r="BD98" s="74">
        <f t="shared" si="105"/>
        <v>178.03776125243715</v>
      </c>
      <c r="BE98" s="74">
        <f t="shared" si="105"/>
        <v>183.73496961251513</v>
      </c>
      <c r="BF98" s="74">
        <f t="shared" si="105"/>
        <v>189.61448864011561</v>
      </c>
      <c r="BG98" s="74">
        <f t="shared" si="105"/>
        <v>195.68215227659931</v>
      </c>
      <c r="BH98" s="74">
        <f t="shared" si="105"/>
        <v>201.94398114945051</v>
      </c>
      <c r="BI98" s="74">
        <f t="shared" si="105"/>
        <v>208.40618854623293</v>
      </c>
      <c r="BJ98" s="74">
        <f t="shared" si="105"/>
        <v>215.07518657971238</v>
      </c>
      <c r="BK98" s="74">
        <f t="shared" si="105"/>
        <v>221.95759255026317</v>
      </c>
      <c r="BL98" s="74">
        <f t="shared" si="105"/>
        <v>229.06023551187161</v>
      </c>
      <c r="BM98" s="74">
        <f t="shared" si="106"/>
        <v>236.39016304825151</v>
      </c>
      <c r="BN98" s="74">
        <f t="shared" si="107"/>
        <v>243.95464826579556</v>
      </c>
      <c r="BO98" s="74">
        <f t="shared" si="108"/>
        <v>251.76119701030103</v>
      </c>
      <c r="BP98" s="74">
        <f t="shared" si="109"/>
        <v>259.81755531463068</v>
      </c>
      <c r="BQ98" s="74">
        <f t="shared" si="110"/>
        <v>268.13171708469889</v>
      </c>
      <c r="BR98" s="74">
        <f t="shared" si="111"/>
        <v>276.71193203140928</v>
      </c>
      <c r="BS98" s="74">
        <f t="shared" si="112"/>
        <v>285.56671385641437</v>
      </c>
      <c r="BT98" s="74">
        <f t="shared" si="113"/>
        <v>294.70484869981965</v>
      </c>
      <c r="BU98" s="74">
        <f t="shared" si="114"/>
        <v>304.13540385821386</v>
      </c>
      <c r="BV98" s="74">
        <f t="shared" si="115"/>
        <v>313.86773678167674</v>
      </c>
      <c r="BW98" s="74">
        <f t="shared" si="116"/>
        <v>323.91150435869042</v>
      </c>
      <c r="BX98" s="74">
        <f t="shared" si="117"/>
        <v>334.27667249816852</v>
      </c>
      <c r="BY98" s="74">
        <f t="shared" si="118"/>
        <v>344.97352601810991</v>
      </c>
      <c r="BZ98" s="74">
        <f t="shared" si="119"/>
        <v>356.01267885068944</v>
      </c>
      <c r="CA98" s="74">
        <f t="shared" si="120"/>
        <v>367.40508457391149</v>
      </c>
      <c r="CB98" s="74">
        <f t="shared" si="121"/>
        <v>379.16204728027668</v>
      </c>
      <c r="CC98" s="74">
        <f t="shared" si="122"/>
        <v>391.29523279324553</v>
      </c>
      <c r="CD98" s="74">
        <f t="shared" si="123"/>
        <v>403.81668024262939</v>
      </c>
      <c r="CE98" s="74">
        <f t="shared" si="124"/>
        <v>416.73881401039353</v>
      </c>
      <c r="CF98" s="74">
        <f t="shared" si="125"/>
        <v>430.07445605872613</v>
      </c>
      <c r="CG98" s="74">
        <f t="shared" si="126"/>
        <v>443.83683865260537</v>
      </c>
      <c r="CH98" s="74">
        <f t="shared" si="127"/>
        <v>458.03961748948876</v>
      </c>
      <c r="CI98" s="74">
        <f t="shared" si="128"/>
        <v>472.69688524915239</v>
      </c>
      <c r="CJ98" s="74">
        <f t="shared" si="129"/>
        <v>487.82318557712529</v>
      </c>
      <c r="CK98" s="74">
        <f t="shared" si="130"/>
        <v>503.43352751559331</v>
      </c>
      <c r="CL98" s="74">
        <f t="shared" si="131"/>
        <v>519.54340039609235</v>
      </c>
      <c r="CM98" s="74">
        <f t="shared" si="132"/>
        <v>536.16878920876729</v>
      </c>
      <c r="CN98" s="74">
        <f t="shared" si="133"/>
        <v>553.32619046344792</v>
      </c>
      <c r="CO98" s="74">
        <f t="shared" si="134"/>
        <v>571.03262855827825</v>
      </c>
      <c r="CP98" s="74">
        <f t="shared" si="135"/>
        <v>589.30567267214315</v>
      </c>
      <c r="CQ98" s="74">
        <f t="shared" si="136"/>
        <v>608.16345419765173</v>
      </c>
      <c r="CR98" s="74">
        <f t="shared" si="137"/>
        <v>627.62468473197657</v>
      </c>
      <c r="CS98" s="74">
        <f t="shared" si="138"/>
        <v>647.70867464339983</v>
      </c>
      <c r="CT98" s="74">
        <f t="shared" si="139"/>
        <v>668.43535223198865</v>
      </c>
      <c r="CU98" s="74">
        <f t="shared" si="140"/>
        <v>689.82528350341227</v>
      </c>
      <c r="CV98" s="74">
        <f t="shared" si="141"/>
        <v>711.8996925755215</v>
      </c>
      <c r="CW98" s="74">
        <f t="shared" si="142"/>
        <v>734.68048273793818</v>
      </c>
      <c r="CX98" s="74">
        <f t="shared" si="143"/>
        <v>758.19025818555224</v>
      </c>
      <c r="CY98" s="74">
        <f t="shared" si="144"/>
        <v>782.45234644748996</v>
      </c>
      <c r="CZ98" s="74">
        <f t="shared" si="145"/>
        <v>807.49082153380971</v>
      </c>
      <c r="DA98" s="74">
        <f t="shared" si="146"/>
        <v>833.33052782289167</v>
      </c>
      <c r="DB98" s="74">
        <f t="shared" si="147"/>
        <v>859.99710471322419</v>
      </c>
      <c r="DC98" s="74">
        <f t="shared" si="148"/>
        <v>887.51701206404744</v>
      </c>
      <c r="DD98" s="74">
        <f t="shared" si="149"/>
        <v>915.91755645009698</v>
      </c>
      <c r="DE98" s="74">
        <f t="shared" si="150"/>
        <v>945.22691825650008</v>
      </c>
      <c r="DF98" s="74">
        <f t="shared" si="151"/>
        <v>975.47417964070814</v>
      </c>
      <c r="DG98" s="74">
        <f t="shared" si="152"/>
        <v>1006.6893533892109</v>
      </c>
      <c r="DH98" s="74">
        <f t="shared" si="153"/>
        <v>1038.9034126976655</v>
      </c>
      <c r="DI98" s="74">
        <f t="shared" si="154"/>
        <v>1072.1483219039908</v>
      </c>
      <c r="DJ98" s="74">
        <f t="shared" si="155"/>
        <v>1106.4570682049184</v>
      </c>
    </row>
    <row r="99" spans="2:114" x14ac:dyDescent="0.2">
      <c r="B99" s="236" t="str">
        <f t="shared" si="156"/>
        <v>Rubber Vulcanising</v>
      </c>
      <c r="C99" s="65" t="s">
        <v>2</v>
      </c>
      <c r="D99" s="74">
        <f t="shared" ref="D99:AF99" si="160">D$84*D93</f>
        <v>22.965150217621858</v>
      </c>
      <c r="E99" s="74">
        <f t="shared" si="160"/>
        <v>23.649126409571949</v>
      </c>
      <c r="F99" s="74">
        <f t="shared" si="160"/>
        <v>24.005864313604508</v>
      </c>
      <c r="G99" s="74">
        <f t="shared" si="160"/>
        <v>24.432433788056308</v>
      </c>
      <c r="H99" s="74">
        <f t="shared" si="160"/>
        <v>24.797054263565869</v>
      </c>
      <c r="I99" s="74">
        <f t="shared" si="160"/>
        <v>28.765537222640969</v>
      </c>
      <c r="J99" s="74">
        <f t="shared" si="160"/>
        <v>34.057245796637282</v>
      </c>
      <c r="K99" s="74">
        <f t="shared" si="160"/>
        <v>23.506269538950598</v>
      </c>
      <c r="L99" s="74">
        <f t="shared" si="160"/>
        <v>30.385438406877338</v>
      </c>
      <c r="M99" s="74">
        <f t="shared" si="160"/>
        <v>32.776560873685327</v>
      </c>
      <c r="N99" s="74">
        <f t="shared" si="160"/>
        <v>33.054136128258186</v>
      </c>
      <c r="O99" s="74">
        <f t="shared" si="160"/>
        <v>37.300021455424002</v>
      </c>
      <c r="P99" s="74">
        <f t="shared" si="160"/>
        <v>24.87665957420333</v>
      </c>
      <c r="Q99" s="74">
        <f t="shared" si="160"/>
        <v>24.621894634638181</v>
      </c>
      <c r="R99" s="74">
        <f t="shared" si="160"/>
        <v>24.613203193054481</v>
      </c>
      <c r="S99" s="74">
        <f t="shared" si="160"/>
        <v>31.512171054746698</v>
      </c>
      <c r="T99" s="74">
        <f t="shared" si="160"/>
        <v>34.756437931891618</v>
      </c>
      <c r="U99" s="74">
        <f t="shared" si="160"/>
        <v>9.9449055361622243</v>
      </c>
      <c r="V99" s="74">
        <f t="shared" si="160"/>
        <v>20.969390964923971</v>
      </c>
      <c r="W99" s="74">
        <f t="shared" si="160"/>
        <v>24.406876670709522</v>
      </c>
      <c r="X99" s="74">
        <f t="shared" si="160"/>
        <v>25.854731331081677</v>
      </c>
      <c r="Y99" s="74">
        <f t="shared" si="160"/>
        <v>10.708897493875089</v>
      </c>
      <c r="Z99" s="74">
        <f t="shared" si="160"/>
        <v>11.829484791430275</v>
      </c>
      <c r="AA99" s="74">
        <f t="shared" si="160"/>
        <v>14.900907496517091</v>
      </c>
      <c r="AB99" s="74">
        <f t="shared" si="160"/>
        <v>15.157408140850189</v>
      </c>
      <c r="AC99" s="74">
        <f t="shared" si="160"/>
        <v>14.718097794881842</v>
      </c>
      <c r="AD99" s="74">
        <f t="shared" si="160"/>
        <v>17.647820282367867</v>
      </c>
      <c r="AE99" s="74">
        <f t="shared" si="160"/>
        <v>27.662839984495935</v>
      </c>
      <c r="AF99" s="74">
        <f t="shared" si="160"/>
        <v>27.139886958426736</v>
      </c>
      <c r="AG99" s="74">
        <f t="shared" ref="AG99" si="161">AG$84*AG93</f>
        <v>28.642912123971584</v>
      </c>
      <c r="AH99" s="74">
        <f t="shared" si="159"/>
        <v>29.559485311938676</v>
      </c>
      <c r="AI99" s="74">
        <f t="shared" si="159"/>
        <v>30.505388841920716</v>
      </c>
      <c r="AJ99" s="74">
        <f t="shared" si="159"/>
        <v>31.481561284862181</v>
      </c>
      <c r="AK99" s="74">
        <f t="shared" si="159"/>
        <v>32.488971245977773</v>
      </c>
      <c r="AL99" s="74">
        <f t="shared" si="159"/>
        <v>33.52861832584906</v>
      </c>
      <c r="AM99" s="74">
        <f t="shared" si="159"/>
        <v>34.601534112276234</v>
      </c>
      <c r="AN99" s="74">
        <f t="shared" si="159"/>
        <v>35.708783203869075</v>
      </c>
      <c r="AO99" s="74">
        <f t="shared" si="159"/>
        <v>36.851464266392888</v>
      </c>
      <c r="AP99" s="74">
        <f t="shared" si="159"/>
        <v>38.030711122917459</v>
      </c>
      <c r="AQ99" s="74">
        <f t="shared" si="159"/>
        <v>39.247693878850818</v>
      </c>
      <c r="AR99" s="74">
        <f t="shared" si="159"/>
        <v>40.503620082974045</v>
      </c>
      <c r="AS99" s="74">
        <f t="shared" si="159"/>
        <v>41.799735925629214</v>
      </c>
      <c r="AT99" s="74">
        <f t="shared" si="159"/>
        <v>43.13732747524935</v>
      </c>
      <c r="AU99" s="74">
        <f t="shared" si="159"/>
        <v>44.517721954457329</v>
      </c>
      <c r="AV99" s="74">
        <f t="shared" si="159"/>
        <v>45.942289056999968</v>
      </c>
      <c r="AW99" s="74">
        <f t="shared" si="105"/>
        <v>47.412442306823969</v>
      </c>
      <c r="AX99" s="74">
        <f t="shared" si="105"/>
        <v>48.929640460642339</v>
      </c>
      <c r="AY99" s="74">
        <f t="shared" si="105"/>
        <v>50.495388955382893</v>
      </c>
      <c r="AZ99" s="74">
        <f t="shared" si="105"/>
        <v>52.111241401955148</v>
      </c>
      <c r="BA99" s="74">
        <f t="shared" si="105"/>
        <v>53.778801126817712</v>
      </c>
      <c r="BB99" s="74">
        <f t="shared" si="105"/>
        <v>55.499722762875876</v>
      </c>
      <c r="BC99" s="74">
        <f t="shared" si="105"/>
        <v>57.275713891287907</v>
      </c>
      <c r="BD99" s="74">
        <f t="shared" si="105"/>
        <v>59.108536735809125</v>
      </c>
      <c r="BE99" s="74">
        <f t="shared" si="105"/>
        <v>61.000009911355015</v>
      </c>
      <c r="BF99" s="74">
        <f t="shared" si="105"/>
        <v>62.952010228518375</v>
      </c>
      <c r="BG99" s="74">
        <f t="shared" si="105"/>
        <v>64.96647455583097</v>
      </c>
      <c r="BH99" s="74">
        <f t="shared" si="105"/>
        <v>67.045401741617567</v>
      </c>
      <c r="BI99" s="74">
        <f t="shared" si="105"/>
        <v>69.190854597349329</v>
      </c>
      <c r="BJ99" s="74">
        <f t="shared" si="105"/>
        <v>71.404961944464503</v>
      </c>
      <c r="BK99" s="74">
        <f t="shared" si="105"/>
        <v>73.689920726687376</v>
      </c>
      <c r="BL99" s="74">
        <f t="shared" si="105"/>
        <v>76.047998189941367</v>
      </c>
      <c r="BM99" s="74">
        <f t="shared" si="106"/>
        <v>78.48153413201949</v>
      </c>
      <c r="BN99" s="74">
        <f t="shared" si="107"/>
        <v>80.992943224244115</v>
      </c>
      <c r="BO99" s="74">
        <f t="shared" si="108"/>
        <v>83.58471740741993</v>
      </c>
      <c r="BP99" s="74">
        <f t="shared" si="109"/>
        <v>86.259428364457364</v>
      </c>
      <c r="BQ99" s="74">
        <f t="shared" si="110"/>
        <v>89.019730072119998</v>
      </c>
      <c r="BR99" s="74">
        <f t="shared" si="111"/>
        <v>91.86836143442784</v>
      </c>
      <c r="BS99" s="74">
        <f t="shared" si="112"/>
        <v>94.808149000329536</v>
      </c>
      <c r="BT99" s="74">
        <f t="shared" si="113"/>
        <v>97.842009768340077</v>
      </c>
      <c r="BU99" s="74">
        <f t="shared" si="114"/>
        <v>100.97295408092697</v>
      </c>
      <c r="BV99" s="74">
        <f t="shared" si="115"/>
        <v>104.20408861151664</v>
      </c>
      <c r="BW99" s="74">
        <f t="shared" si="116"/>
        <v>107.53861944708517</v>
      </c>
      <c r="BX99" s="74">
        <f t="shared" si="117"/>
        <v>110.97985526939189</v>
      </c>
      <c r="BY99" s="74">
        <f t="shared" si="118"/>
        <v>114.53121063801244</v>
      </c>
      <c r="BZ99" s="74">
        <f t="shared" si="119"/>
        <v>118.19620937842885</v>
      </c>
      <c r="CA99" s="74">
        <f t="shared" si="120"/>
        <v>121.97848807853858</v>
      </c>
      <c r="CB99" s="74">
        <f t="shared" si="121"/>
        <v>125.88179969705182</v>
      </c>
      <c r="CC99" s="74">
        <f t="shared" si="122"/>
        <v>129.91001728735748</v>
      </c>
      <c r="CD99" s="74">
        <f t="shared" si="123"/>
        <v>134.06713784055293</v>
      </c>
      <c r="CE99" s="74">
        <f t="shared" si="124"/>
        <v>138.35728625145063</v>
      </c>
      <c r="CF99" s="74">
        <f t="shared" si="125"/>
        <v>142.78471941149706</v>
      </c>
      <c r="CG99" s="74">
        <f t="shared" si="126"/>
        <v>147.35383043266498</v>
      </c>
      <c r="CH99" s="74">
        <f t="shared" si="127"/>
        <v>152.06915300651025</v>
      </c>
      <c r="CI99" s="74">
        <f t="shared" si="128"/>
        <v>156.93536590271859</v>
      </c>
      <c r="CJ99" s="74">
        <f t="shared" si="129"/>
        <v>161.95729761160558</v>
      </c>
      <c r="CK99" s="74">
        <f t="shared" si="130"/>
        <v>167.13993113517697</v>
      </c>
      <c r="CL99" s="74">
        <f t="shared" si="131"/>
        <v>172.48840893150265</v>
      </c>
      <c r="CM99" s="74">
        <f t="shared" si="132"/>
        <v>178.00803801731072</v>
      </c>
      <c r="CN99" s="74">
        <f t="shared" si="133"/>
        <v>183.70429523386468</v>
      </c>
      <c r="CO99" s="74">
        <f t="shared" si="134"/>
        <v>189.58283268134835</v>
      </c>
      <c r="CP99" s="74">
        <f t="shared" si="135"/>
        <v>195.6494833271515</v>
      </c>
      <c r="CQ99" s="74">
        <f t="shared" si="136"/>
        <v>201.91026679362037</v>
      </c>
      <c r="CR99" s="74">
        <f t="shared" si="137"/>
        <v>208.37139533101623</v>
      </c>
      <c r="CS99" s="74">
        <f t="shared" si="138"/>
        <v>215.03927998160876</v>
      </c>
      <c r="CT99" s="74">
        <f t="shared" si="139"/>
        <v>221.92053694102023</v>
      </c>
      <c r="CU99" s="74">
        <f t="shared" si="140"/>
        <v>229.02199412313288</v>
      </c>
      <c r="CV99" s="74">
        <f t="shared" si="141"/>
        <v>236.35069793507316</v>
      </c>
      <c r="CW99" s="74">
        <f t="shared" si="142"/>
        <v>243.9139202689955</v>
      </c>
      <c r="CX99" s="74">
        <f t="shared" si="143"/>
        <v>251.71916571760335</v>
      </c>
      <c r="CY99" s="74">
        <f t="shared" si="144"/>
        <v>259.77417902056663</v>
      </c>
      <c r="CZ99" s="74">
        <f t="shared" si="145"/>
        <v>268.08695274922479</v>
      </c>
      <c r="DA99" s="74">
        <f t="shared" si="146"/>
        <v>276.66573523720001</v>
      </c>
      <c r="DB99" s="74">
        <f t="shared" si="147"/>
        <v>285.51903876479042</v>
      </c>
      <c r="DC99" s="74">
        <f t="shared" si="148"/>
        <v>294.65564800526374</v>
      </c>
      <c r="DD99" s="74">
        <f t="shared" si="149"/>
        <v>304.0846287414322</v>
      </c>
      <c r="DE99" s="74">
        <f t="shared" si="150"/>
        <v>313.81533686115802</v>
      </c>
      <c r="DF99" s="74">
        <f t="shared" si="151"/>
        <v>323.85742764071506</v>
      </c>
      <c r="DG99" s="74">
        <f t="shared" si="152"/>
        <v>334.22086532521797</v>
      </c>
      <c r="DH99" s="74">
        <f t="shared" si="153"/>
        <v>344.91593301562494</v>
      </c>
      <c r="DI99" s="74">
        <f t="shared" si="154"/>
        <v>355.95324287212497</v>
      </c>
      <c r="DJ99" s="74">
        <f t="shared" si="155"/>
        <v>367.34374664403299</v>
      </c>
    </row>
    <row r="100" spans="2:114" x14ac:dyDescent="0.2">
      <c r="B100" s="236" t="str">
        <f t="shared" si="156"/>
        <v>Chemical Manufacture</v>
      </c>
      <c r="C100" s="65" t="s">
        <v>2</v>
      </c>
      <c r="D100" s="74">
        <f t="shared" ref="D100:AF100" si="162">D$84*D94</f>
        <v>46.206988992082529</v>
      </c>
      <c r="E100" s="74">
        <f t="shared" si="162"/>
        <v>47.583182052994161</v>
      </c>
      <c r="F100" s="74">
        <f t="shared" si="162"/>
        <v>48.300955908095816</v>
      </c>
      <c r="G100" s="74">
        <f t="shared" si="162"/>
        <v>49.159234248257874</v>
      </c>
      <c r="H100" s="74">
        <f t="shared" si="162"/>
        <v>49.892868217054222</v>
      </c>
      <c r="I100" s="74">
        <f t="shared" si="162"/>
        <v>57.87764718290412</v>
      </c>
      <c r="J100" s="74">
        <f t="shared" si="162"/>
        <v>68.524819855884644</v>
      </c>
      <c r="K100" s="74">
        <f t="shared" si="162"/>
        <v>47.295747144635541</v>
      </c>
      <c r="L100" s="74">
        <f t="shared" si="162"/>
        <v>61.136966433114644</v>
      </c>
      <c r="M100" s="74">
        <f t="shared" si="162"/>
        <v>65.948020071149998</v>
      </c>
      <c r="N100" s="74">
        <f t="shared" si="162"/>
        <v>66.506514860471285</v>
      </c>
      <c r="O100" s="74">
        <f t="shared" si="162"/>
        <v>75.049440759708531</v>
      </c>
      <c r="P100" s="74">
        <f t="shared" si="162"/>
        <v>50.053037938457301</v>
      </c>
      <c r="Q100" s="74">
        <f t="shared" si="162"/>
        <v>49.540438602223809</v>
      </c>
      <c r="R100" s="74">
        <f t="shared" si="162"/>
        <v>49.522951002892754</v>
      </c>
      <c r="S100" s="74">
        <f t="shared" si="162"/>
        <v>63.404006820996365</v>
      </c>
      <c r="T100" s="74">
        <f t="shared" si="162"/>
        <v>69.931628128022894</v>
      </c>
      <c r="U100" s="74">
        <f t="shared" si="162"/>
        <v>20.009629211314355</v>
      </c>
      <c r="V100" s="74">
        <f t="shared" si="162"/>
        <v>42.191425194485582</v>
      </c>
      <c r="W100" s="74">
        <f t="shared" si="162"/>
        <v>49.107812096487834</v>
      </c>
      <c r="X100" s="74">
        <f t="shared" si="162"/>
        <v>52.020965449284823</v>
      </c>
      <c r="Y100" s="74">
        <f t="shared" si="162"/>
        <v>21.546817849122167</v>
      </c>
      <c r="Z100" s="74">
        <f t="shared" si="162"/>
        <v>23.801493496010313</v>
      </c>
      <c r="AA100" s="74">
        <f t="shared" si="162"/>
        <v>29.981343999016314</v>
      </c>
      <c r="AB100" s="74">
        <f t="shared" si="162"/>
        <v>30.497435656891341</v>
      </c>
      <c r="AC100" s="74">
        <f t="shared" si="162"/>
        <v>29.613522069220092</v>
      </c>
      <c r="AD100" s="74">
        <f t="shared" si="162"/>
        <v>35.508264905487152</v>
      </c>
      <c r="AE100" s="74">
        <f t="shared" si="162"/>
        <v>55.658967197720742</v>
      </c>
      <c r="AF100" s="74">
        <f t="shared" si="162"/>
        <v>54.606760506714039</v>
      </c>
      <c r="AG100" s="74">
        <f t="shared" ref="AG100" si="163">AG$84*AG94</f>
        <v>57.630919574738009</v>
      </c>
      <c r="AH100" s="74">
        <f t="shared" si="159"/>
        <v>59.475109001129624</v>
      </c>
      <c r="AI100" s="74">
        <f t="shared" si="159"/>
        <v>61.378312489165772</v>
      </c>
      <c r="AJ100" s="74">
        <f t="shared" si="159"/>
        <v>63.342418488819078</v>
      </c>
      <c r="AK100" s="74">
        <f t="shared" si="159"/>
        <v>65.369375880461291</v>
      </c>
      <c r="AL100" s="74">
        <f t="shared" si="159"/>
        <v>67.461195908636057</v>
      </c>
      <c r="AM100" s="74">
        <f t="shared" si="159"/>
        <v>69.619954177712415</v>
      </c>
      <c r="AN100" s="74">
        <f t="shared" si="159"/>
        <v>71.847792711399208</v>
      </c>
      <c r="AO100" s="74">
        <f t="shared" si="159"/>
        <v>74.146922078163982</v>
      </c>
      <c r="AP100" s="74">
        <f t="shared" si="159"/>
        <v>76.519623584665226</v>
      </c>
      <c r="AQ100" s="74">
        <f t="shared" si="159"/>
        <v>78.968251539374521</v>
      </c>
      <c r="AR100" s="74">
        <f t="shared" si="159"/>
        <v>81.495235588634515</v>
      </c>
      <c r="AS100" s="74">
        <f t="shared" si="159"/>
        <v>84.103083127470825</v>
      </c>
      <c r="AT100" s="74">
        <f t="shared" si="159"/>
        <v>86.794381787549895</v>
      </c>
      <c r="AU100" s="74">
        <f t="shared" si="159"/>
        <v>89.57180200475149</v>
      </c>
      <c r="AV100" s="74">
        <f t="shared" si="159"/>
        <v>92.438099668903547</v>
      </c>
      <c r="AW100" s="74">
        <f t="shared" si="105"/>
        <v>95.396118858308469</v>
      </c>
      <c r="AX100" s="74">
        <f t="shared" si="105"/>
        <v>98.448794661774343</v>
      </c>
      <c r="AY100" s="74">
        <f t="shared" si="105"/>
        <v>101.59915609095113</v>
      </c>
      <c r="AZ100" s="74">
        <f t="shared" si="105"/>
        <v>104.85032908586156</v>
      </c>
      <c r="BA100" s="74">
        <f t="shared" si="105"/>
        <v>108.20553961660913</v>
      </c>
      <c r="BB100" s="74">
        <f t="shared" si="105"/>
        <v>111.66811688434062</v>
      </c>
      <c r="BC100" s="74">
        <f t="shared" si="105"/>
        <v>115.24149662463952</v>
      </c>
      <c r="BD100" s="74">
        <f t="shared" si="105"/>
        <v>118.929224516628</v>
      </c>
      <c r="BE100" s="74">
        <f t="shared" si="105"/>
        <v>122.73495970116009</v>
      </c>
      <c r="BF100" s="74">
        <f t="shared" si="105"/>
        <v>126.66247841159722</v>
      </c>
      <c r="BG100" s="74">
        <f t="shared" si="105"/>
        <v>130.71567772076833</v>
      </c>
      <c r="BH100" s="74">
        <f t="shared" si="105"/>
        <v>134.89857940783293</v>
      </c>
      <c r="BI100" s="74">
        <f t="shared" si="105"/>
        <v>139.2153339488836</v>
      </c>
      <c r="BJ100" s="74">
        <f t="shared" si="105"/>
        <v>143.67022463524788</v>
      </c>
      <c r="BK100" s="74">
        <f t="shared" si="105"/>
        <v>148.26767182357582</v>
      </c>
      <c r="BL100" s="74">
        <f t="shared" si="105"/>
        <v>153.01223732193026</v>
      </c>
      <c r="BM100" s="74">
        <f t="shared" si="106"/>
        <v>157.90862891623203</v>
      </c>
      <c r="BN100" s="74">
        <f t="shared" si="107"/>
        <v>162.96170504155145</v>
      </c>
      <c r="BO100" s="74">
        <f t="shared" si="108"/>
        <v>168.1764796028811</v>
      </c>
      <c r="BP100" s="74">
        <f t="shared" si="109"/>
        <v>173.55812695017329</v>
      </c>
      <c r="BQ100" s="74">
        <f t="shared" si="110"/>
        <v>179.11198701257885</v>
      </c>
      <c r="BR100" s="74">
        <f t="shared" si="111"/>
        <v>184.84357059698138</v>
      </c>
      <c r="BS100" s="74">
        <f t="shared" si="112"/>
        <v>190.7585648560848</v>
      </c>
      <c r="BT100" s="74">
        <f t="shared" si="113"/>
        <v>196.86283893147953</v>
      </c>
      <c r="BU100" s="74">
        <f t="shared" si="114"/>
        <v>203.16244977728687</v>
      </c>
      <c r="BV100" s="74">
        <f t="shared" si="115"/>
        <v>209.66364817016006</v>
      </c>
      <c r="BW100" s="74">
        <f t="shared" si="116"/>
        <v>216.37288491160518</v>
      </c>
      <c r="BX100" s="74">
        <f t="shared" si="117"/>
        <v>223.29681722877655</v>
      </c>
      <c r="BY100" s="74">
        <f t="shared" si="118"/>
        <v>230.4423153800974</v>
      </c>
      <c r="BZ100" s="74">
        <f t="shared" si="119"/>
        <v>237.81646947226051</v>
      </c>
      <c r="CA100" s="74">
        <f t="shared" si="120"/>
        <v>245.42659649537285</v>
      </c>
      <c r="CB100" s="74">
        <f t="shared" si="121"/>
        <v>253.28024758322479</v>
      </c>
      <c r="CC100" s="74">
        <f t="shared" si="122"/>
        <v>261.38521550588797</v>
      </c>
      <c r="CD100" s="74">
        <f t="shared" si="123"/>
        <v>269.74954240207637</v>
      </c>
      <c r="CE100" s="74">
        <f t="shared" si="124"/>
        <v>278.38152775894281</v>
      </c>
      <c r="CF100" s="74">
        <f t="shared" si="125"/>
        <v>287.28973664722901</v>
      </c>
      <c r="CG100" s="74">
        <f t="shared" si="126"/>
        <v>296.48300821994036</v>
      </c>
      <c r="CH100" s="74">
        <f t="shared" si="127"/>
        <v>305.97046448297846</v>
      </c>
      <c r="CI100" s="74">
        <f t="shared" si="128"/>
        <v>315.76151934643377</v>
      </c>
      <c r="CJ100" s="74">
        <f t="shared" si="129"/>
        <v>325.86588796551968</v>
      </c>
      <c r="CK100" s="74">
        <f t="shared" si="130"/>
        <v>336.29359638041632</v>
      </c>
      <c r="CL100" s="74">
        <f t="shared" si="131"/>
        <v>347.05499146458965</v>
      </c>
      <c r="CM100" s="74">
        <f t="shared" si="132"/>
        <v>358.16075119145654</v>
      </c>
      <c r="CN100" s="74">
        <f t="shared" si="133"/>
        <v>369.62189522958317</v>
      </c>
      <c r="CO100" s="74">
        <f t="shared" si="134"/>
        <v>381.44979587692984</v>
      </c>
      <c r="CP100" s="74">
        <f t="shared" si="135"/>
        <v>393.65618934499162</v>
      </c>
      <c r="CQ100" s="74">
        <f t="shared" si="136"/>
        <v>406.25318740403134</v>
      </c>
      <c r="CR100" s="74">
        <f t="shared" si="137"/>
        <v>419.25328940096034</v>
      </c>
      <c r="CS100" s="74">
        <f t="shared" si="138"/>
        <v>432.6693946617911</v>
      </c>
      <c r="CT100" s="74">
        <f t="shared" si="139"/>
        <v>446.51481529096844</v>
      </c>
      <c r="CU100" s="74">
        <f t="shared" si="140"/>
        <v>460.80328938027947</v>
      </c>
      <c r="CV100" s="74">
        <f t="shared" si="141"/>
        <v>475.54899464044843</v>
      </c>
      <c r="CW100" s="74">
        <f t="shared" si="142"/>
        <v>490.76656246894277</v>
      </c>
      <c r="CX100" s="74">
        <f t="shared" si="143"/>
        <v>506.47109246794895</v>
      </c>
      <c r="CY100" s="74">
        <f t="shared" si="144"/>
        <v>522.67816742692332</v>
      </c>
      <c r="CZ100" s="74">
        <f t="shared" si="145"/>
        <v>539.40386878458492</v>
      </c>
      <c r="DA100" s="74">
        <f t="shared" si="146"/>
        <v>556.66479258569166</v>
      </c>
      <c r="DB100" s="74">
        <f t="shared" si="147"/>
        <v>574.47806594843382</v>
      </c>
      <c r="DC100" s="74">
        <f t="shared" si="148"/>
        <v>592.86136405878369</v>
      </c>
      <c r="DD100" s="74">
        <f t="shared" si="149"/>
        <v>611.83292770866478</v>
      </c>
      <c r="DE100" s="74">
        <f t="shared" si="150"/>
        <v>631.41158139534207</v>
      </c>
      <c r="DF100" s="74">
        <f t="shared" si="151"/>
        <v>651.61675199999308</v>
      </c>
      <c r="DG100" s="74">
        <f t="shared" si="152"/>
        <v>672.46848806399294</v>
      </c>
      <c r="DH100" s="74">
        <f t="shared" si="153"/>
        <v>693.98747968204077</v>
      </c>
      <c r="DI100" s="74">
        <f t="shared" si="154"/>
        <v>716.19507903186604</v>
      </c>
      <c r="DJ100" s="74">
        <f t="shared" si="155"/>
        <v>739.11332156088577</v>
      </c>
    </row>
    <row r="101" spans="2:114" x14ac:dyDescent="0.2">
      <c r="B101" s="64" t="s">
        <v>58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5"/>
      <c r="CF101" s="65"/>
      <c r="CG101" s="65"/>
      <c r="CH101" s="65"/>
      <c r="CI101" s="65"/>
      <c r="CJ101" s="65"/>
      <c r="CK101" s="65"/>
      <c r="CL101" s="65"/>
      <c r="CM101" s="65"/>
      <c r="CN101" s="65"/>
      <c r="CO101" s="65"/>
      <c r="CP101" s="65"/>
      <c r="CQ101" s="65"/>
      <c r="CR101" s="65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65"/>
      <c r="DH101" s="65"/>
      <c r="DI101" s="65"/>
      <c r="DJ101" s="65"/>
    </row>
    <row r="102" spans="2:114" x14ac:dyDescent="0.2">
      <c r="B102" s="236" t="str">
        <f>B91</f>
        <v>Thermo electric devices</v>
      </c>
      <c r="C102" s="65" t="s">
        <v>2</v>
      </c>
      <c r="D102" s="74">
        <f t="shared" ref="D102:AF102" si="164">D$84*D91</f>
        <v>138.34427841940877</v>
      </c>
      <c r="E102" s="74">
        <f t="shared" si="164"/>
        <v>142.46461692513222</v>
      </c>
      <c r="F102" s="74">
        <f t="shared" si="164"/>
        <v>144.61364044340064</v>
      </c>
      <c r="G102" s="74">
        <f t="shared" si="164"/>
        <v>147.18333607262835</v>
      </c>
      <c r="H102" s="74">
        <f t="shared" si="164"/>
        <v>149.37984496124017</v>
      </c>
      <c r="I102" s="74">
        <f t="shared" si="164"/>
        <v>173.28636881109017</v>
      </c>
      <c r="J102" s="74">
        <f t="shared" si="164"/>
        <v>205.16413130504384</v>
      </c>
      <c r="K102" s="74">
        <f t="shared" si="164"/>
        <v>141.60403336717226</v>
      </c>
      <c r="L102" s="74">
        <f t="shared" si="164"/>
        <v>183.04480967998396</v>
      </c>
      <c r="M102" s="74">
        <f t="shared" si="164"/>
        <v>197.44916188967065</v>
      </c>
      <c r="N102" s="74">
        <f t="shared" si="164"/>
        <v>199.12130197745893</v>
      </c>
      <c r="O102" s="74">
        <f t="shared" si="164"/>
        <v>224.69892443026507</v>
      </c>
      <c r="P102" s="74">
        <f t="shared" si="164"/>
        <v>149.85939502532125</v>
      </c>
      <c r="Q102" s="74">
        <f t="shared" si="164"/>
        <v>148.32466647372397</v>
      </c>
      <c r="R102" s="74">
        <f t="shared" si="164"/>
        <v>148.27230839189446</v>
      </c>
      <c r="S102" s="74">
        <f t="shared" si="164"/>
        <v>189.83235575148612</v>
      </c>
      <c r="T102" s="74">
        <f t="shared" si="164"/>
        <v>209.37613211982901</v>
      </c>
      <c r="U102" s="74">
        <f t="shared" si="164"/>
        <v>59.909069494953158</v>
      </c>
      <c r="V102" s="74">
        <f t="shared" si="164"/>
        <v>126.3216323188191</v>
      </c>
      <c r="W102" s="74">
        <f t="shared" si="164"/>
        <v>147.02937753439471</v>
      </c>
      <c r="X102" s="74">
        <f t="shared" si="164"/>
        <v>155.75139356073299</v>
      </c>
      <c r="Y102" s="74">
        <f t="shared" si="164"/>
        <v>64.511430685994512</v>
      </c>
      <c r="Z102" s="74">
        <f t="shared" si="164"/>
        <v>71.261956574881168</v>
      </c>
      <c r="AA102" s="74">
        <f t="shared" si="164"/>
        <v>89.764502991066806</v>
      </c>
      <c r="AB102" s="74">
        <f t="shared" si="164"/>
        <v>91.309687595483055</v>
      </c>
      <c r="AC102" s="74">
        <f t="shared" si="164"/>
        <v>88.663239728203862</v>
      </c>
      <c r="AD102" s="74">
        <f t="shared" si="164"/>
        <v>106.31217037571004</v>
      </c>
      <c r="AE102" s="74">
        <f t="shared" si="164"/>
        <v>166.64361436443335</v>
      </c>
      <c r="AF102" s="74">
        <f t="shared" si="164"/>
        <v>163.49329493028154</v>
      </c>
      <c r="AG102" s="74">
        <f t="shared" ref="AG102" si="165">AG$84*AG91</f>
        <v>172.54766339741917</v>
      </c>
      <c r="AH102" s="74">
        <f t="shared" ref="AH102:AH105" si="166">AH97</f>
        <v>178.06918862613659</v>
      </c>
      <c r="AI102" s="74">
        <f t="shared" ref="AI102:AX105" si="167">AH102*(1+AI$88)</f>
        <v>183.76740266217297</v>
      </c>
      <c r="AJ102" s="74">
        <f t="shared" si="167"/>
        <v>189.64795954736252</v>
      </c>
      <c r="AK102" s="74">
        <f t="shared" si="167"/>
        <v>195.71669425287811</v>
      </c>
      <c r="AL102" s="74">
        <f t="shared" si="167"/>
        <v>201.97962846897022</v>
      </c>
      <c r="AM102" s="74">
        <f t="shared" si="167"/>
        <v>208.44297657997728</v>
      </c>
      <c r="AN102" s="74">
        <f t="shared" si="167"/>
        <v>215.11315183053657</v>
      </c>
      <c r="AO102" s="74">
        <f t="shared" si="167"/>
        <v>221.99677268911375</v>
      </c>
      <c r="AP102" s="74">
        <f t="shared" si="167"/>
        <v>229.10066941516541</v>
      </c>
      <c r="AQ102" s="74">
        <f t="shared" si="167"/>
        <v>236.43189083645072</v>
      </c>
      <c r="AR102" s="74">
        <f t="shared" si="167"/>
        <v>243.99771134321716</v>
      </c>
      <c r="AS102" s="74">
        <f t="shared" si="167"/>
        <v>251.80563810620012</v>
      </c>
      <c r="AT102" s="74">
        <f t="shared" si="167"/>
        <v>259.86341852559855</v>
      </c>
      <c r="AU102" s="74">
        <f t="shared" si="167"/>
        <v>268.17904791841772</v>
      </c>
      <c r="AV102" s="74">
        <f t="shared" si="167"/>
        <v>276.76077745180709</v>
      </c>
      <c r="AW102" s="74">
        <f t="shared" si="167"/>
        <v>285.61712233026492</v>
      </c>
      <c r="AX102" s="74">
        <f t="shared" si="167"/>
        <v>294.75687024483341</v>
      </c>
      <c r="AY102" s="74">
        <f t="shared" ref="AY102:BL105" si="168">AX102*(1+AY$88)</f>
        <v>304.1890900926681</v>
      </c>
      <c r="AZ102" s="74">
        <f t="shared" si="168"/>
        <v>313.92314097563349</v>
      </c>
      <c r="BA102" s="74">
        <f t="shared" si="168"/>
        <v>323.96868148685377</v>
      </c>
      <c r="BB102" s="74">
        <f t="shared" si="168"/>
        <v>334.33567929443308</v>
      </c>
      <c r="BC102" s="74">
        <f t="shared" si="168"/>
        <v>345.03442103185495</v>
      </c>
      <c r="BD102" s="74">
        <f t="shared" si="168"/>
        <v>356.0755225048743</v>
      </c>
      <c r="BE102" s="74">
        <f t="shared" si="168"/>
        <v>367.46993922503026</v>
      </c>
      <c r="BF102" s="74">
        <f t="shared" si="168"/>
        <v>379.22897728023122</v>
      </c>
      <c r="BG102" s="74">
        <f t="shared" si="168"/>
        <v>391.36430455319862</v>
      </c>
      <c r="BH102" s="74">
        <f t="shared" si="168"/>
        <v>403.88796229890102</v>
      </c>
      <c r="BI102" s="74">
        <f t="shared" si="168"/>
        <v>416.81237709246585</v>
      </c>
      <c r="BJ102" s="74">
        <f t="shared" si="168"/>
        <v>430.15037315942476</v>
      </c>
      <c r="BK102" s="74">
        <f t="shared" si="168"/>
        <v>443.91518510052634</v>
      </c>
      <c r="BL102" s="74">
        <f t="shared" si="168"/>
        <v>458.12047102374322</v>
      </c>
      <c r="BM102" s="74">
        <f t="shared" ref="BM102:BM105" si="169">BL102*(1+BM$88)</f>
        <v>472.78032609650302</v>
      </c>
      <c r="BN102" s="74">
        <f t="shared" ref="BN102:BN105" si="170">BM102*(1+BN$88)</f>
        <v>487.90929653159111</v>
      </c>
      <c r="BO102" s="74">
        <f t="shared" ref="BO102:BO105" si="171">BN102*(1+BO$88)</f>
        <v>503.52239402060206</v>
      </c>
      <c r="BP102" s="74">
        <f t="shared" ref="BP102:BP105" si="172">BO102*(1+BP$88)</f>
        <v>519.63511062926136</v>
      </c>
      <c r="BQ102" s="74">
        <f t="shared" ref="BQ102:BQ105" si="173">BP102*(1+BQ$88)</f>
        <v>536.26343416939778</v>
      </c>
      <c r="BR102" s="74">
        <f t="shared" ref="BR102:BR105" si="174">BQ102*(1+BR$88)</f>
        <v>553.42386406281855</v>
      </c>
      <c r="BS102" s="74">
        <f t="shared" ref="BS102:BS105" si="175">BR102*(1+BS$88)</f>
        <v>571.13342771282873</v>
      </c>
      <c r="BT102" s="74">
        <f t="shared" ref="BT102:BT105" si="176">BS102*(1+BT$88)</f>
        <v>589.4096973996393</v>
      </c>
      <c r="BU102" s="74">
        <f t="shared" ref="BU102:BU105" si="177">BT102*(1+BU$88)</f>
        <v>608.27080771642773</v>
      </c>
      <c r="BV102" s="74">
        <f t="shared" ref="BV102:BV105" si="178">BU102*(1+BV$88)</f>
        <v>627.73547356335348</v>
      </c>
      <c r="BW102" s="74">
        <f t="shared" ref="BW102:BW105" si="179">BV102*(1+BW$88)</f>
        <v>647.82300871738084</v>
      </c>
      <c r="BX102" s="74">
        <f t="shared" ref="BX102:BX105" si="180">BW102*(1+BX$88)</f>
        <v>668.55334499633705</v>
      </c>
      <c r="BY102" s="74">
        <f t="shared" ref="BY102:BY105" si="181">BX102*(1+BY$88)</f>
        <v>689.94705203621982</v>
      </c>
      <c r="BZ102" s="74">
        <f t="shared" ref="BZ102:BZ105" si="182">BY102*(1+BZ$88)</f>
        <v>712.02535770137888</v>
      </c>
      <c r="CA102" s="74">
        <f t="shared" ref="CA102:CA105" si="183">BZ102*(1+CA$88)</f>
        <v>734.81016914782299</v>
      </c>
      <c r="CB102" s="74">
        <f t="shared" ref="CB102:CB105" si="184">CA102*(1+CB$88)</f>
        <v>758.32409456055336</v>
      </c>
      <c r="CC102" s="74">
        <f t="shared" ref="CC102:CC105" si="185">CB102*(1+CC$88)</f>
        <v>782.59046558649106</v>
      </c>
      <c r="CD102" s="74">
        <f t="shared" ref="CD102:CD105" si="186">CC102*(1+CD$88)</f>
        <v>807.63336048525878</v>
      </c>
      <c r="CE102" s="74">
        <f t="shared" ref="CE102:CE105" si="187">CD102*(1+CE$88)</f>
        <v>833.47762802078705</v>
      </c>
      <c r="CF102" s="74">
        <f t="shared" ref="CF102:CF105" si="188">CE102*(1+CF$88)</f>
        <v>860.14891211745226</v>
      </c>
      <c r="CG102" s="74">
        <f t="shared" ref="CG102:CG105" si="189">CF102*(1+CG$88)</f>
        <v>887.67367730521073</v>
      </c>
      <c r="CH102" s="74">
        <f t="shared" ref="CH102:CH105" si="190">CG102*(1+CH$88)</f>
        <v>916.07923497897752</v>
      </c>
      <c r="CI102" s="74">
        <f t="shared" ref="CI102:CI105" si="191">CH102*(1+CI$88)</f>
        <v>945.39377049830478</v>
      </c>
      <c r="CJ102" s="74">
        <f t="shared" ref="CJ102:CJ105" si="192">CI102*(1+CJ$88)</f>
        <v>975.64637115425057</v>
      </c>
      <c r="CK102" s="74">
        <f t="shared" ref="CK102:CK105" si="193">CJ102*(1+CK$88)</f>
        <v>1006.8670550311866</v>
      </c>
      <c r="CL102" s="74">
        <f t="shared" ref="CL102:CL105" si="194">CK102*(1+CL$88)</f>
        <v>1039.0868007921847</v>
      </c>
      <c r="CM102" s="74">
        <f t="shared" ref="CM102:CM105" si="195">CL102*(1+CM$88)</f>
        <v>1072.3375784175346</v>
      </c>
      <c r="CN102" s="74">
        <f t="shared" ref="CN102:CN105" si="196">CM102*(1+CN$88)</f>
        <v>1106.6523809268958</v>
      </c>
      <c r="CO102" s="74">
        <f t="shared" ref="CO102:CO105" si="197">CN102*(1+CO$88)</f>
        <v>1142.0652571165565</v>
      </c>
      <c r="CP102" s="74">
        <f t="shared" ref="CP102:CP105" si="198">CO102*(1+CP$88)</f>
        <v>1178.6113453442863</v>
      </c>
      <c r="CQ102" s="74">
        <f t="shared" ref="CQ102:CQ105" si="199">CP102*(1+CQ$88)</f>
        <v>1216.3269083953035</v>
      </c>
      <c r="CR102" s="74">
        <f t="shared" ref="CR102:CR105" si="200">CQ102*(1+CR$88)</f>
        <v>1255.2493694639531</v>
      </c>
      <c r="CS102" s="74">
        <f t="shared" ref="CS102:CS105" si="201">CR102*(1+CS$88)</f>
        <v>1295.4173492867997</v>
      </c>
      <c r="CT102" s="74">
        <f t="shared" ref="CT102:CT105" si="202">CS102*(1+CT$88)</f>
        <v>1336.8707044639773</v>
      </c>
      <c r="CU102" s="74">
        <f t="shared" ref="CU102:CU105" si="203">CT102*(1+CU$88)</f>
        <v>1379.6505670068245</v>
      </c>
      <c r="CV102" s="74">
        <f t="shared" ref="CV102:CV105" si="204">CU102*(1+CV$88)</f>
        <v>1423.799385151043</v>
      </c>
      <c r="CW102" s="74">
        <f t="shared" ref="CW102:CW105" si="205">CV102*(1+CW$88)</f>
        <v>1469.3609654758764</v>
      </c>
      <c r="CX102" s="74">
        <f t="shared" ref="CX102:CX105" si="206">CW102*(1+CX$88)</f>
        <v>1516.3805163711045</v>
      </c>
      <c r="CY102" s="74">
        <f t="shared" ref="CY102:CY105" si="207">CX102*(1+CY$88)</f>
        <v>1564.9046928949799</v>
      </c>
      <c r="CZ102" s="74">
        <f t="shared" ref="CZ102:CZ105" si="208">CY102*(1+CZ$88)</f>
        <v>1614.9816430676194</v>
      </c>
      <c r="DA102" s="74">
        <f t="shared" ref="DA102:DA105" si="209">CZ102*(1+DA$88)</f>
        <v>1666.6610556457833</v>
      </c>
      <c r="DB102" s="74">
        <f t="shared" ref="DB102:DB105" si="210">DA102*(1+DB$88)</f>
        <v>1719.9942094264484</v>
      </c>
      <c r="DC102" s="74">
        <f t="shared" ref="DC102:DC105" si="211">DB102*(1+DC$88)</f>
        <v>1775.0340241280949</v>
      </c>
      <c r="DD102" s="74">
        <f t="shared" ref="DD102:DD105" si="212">DC102*(1+DD$88)</f>
        <v>1831.835112900194</v>
      </c>
      <c r="DE102" s="74">
        <f t="shared" ref="DE102:DE105" si="213">DD102*(1+DE$88)</f>
        <v>1890.4538365130002</v>
      </c>
      <c r="DF102" s="74">
        <f t="shared" ref="DF102:DF105" si="214">DE102*(1+DF$88)</f>
        <v>1950.9483592814163</v>
      </c>
      <c r="DG102" s="74">
        <f t="shared" ref="DG102:DG105" si="215">DF102*(1+DG$88)</f>
        <v>2013.3787067784217</v>
      </c>
      <c r="DH102" s="74">
        <f t="shared" ref="DH102:DH105" si="216">DG102*(1+DH$88)</f>
        <v>2077.8068253953311</v>
      </c>
      <c r="DI102" s="74">
        <f t="shared" ref="DI102:DI105" si="217">DH102*(1+DI$88)</f>
        <v>2144.2966438079816</v>
      </c>
      <c r="DJ102" s="74">
        <f t="shared" ref="DJ102:DJ105" si="218">DI102*(1+DJ$88)</f>
        <v>2212.9141364098368</v>
      </c>
    </row>
    <row r="103" spans="2:114" x14ac:dyDescent="0.2">
      <c r="B103" s="236" t="str">
        <f t="shared" ref="B103:B105" si="219">B92</f>
        <v>Metallurgy</v>
      </c>
      <c r="C103" s="65" t="s">
        <v>2</v>
      </c>
      <c r="D103" s="74">
        <f t="shared" ref="D103:AF103" si="220">D$84*D92</f>
        <v>69.172139209704383</v>
      </c>
      <c r="E103" s="74">
        <f t="shared" si="220"/>
        <v>71.23230846256611</v>
      </c>
      <c r="F103" s="74">
        <f t="shared" si="220"/>
        <v>72.30682022170032</v>
      </c>
      <c r="G103" s="74">
        <f t="shared" si="220"/>
        <v>73.591668036314175</v>
      </c>
      <c r="H103" s="74">
        <f t="shared" si="220"/>
        <v>74.689922480620083</v>
      </c>
      <c r="I103" s="74">
        <f t="shared" si="220"/>
        <v>86.643184405545085</v>
      </c>
      <c r="J103" s="74">
        <f t="shared" si="220"/>
        <v>102.58206565252192</v>
      </c>
      <c r="K103" s="74">
        <f t="shared" si="220"/>
        <v>70.802016683586132</v>
      </c>
      <c r="L103" s="74">
        <f t="shared" si="220"/>
        <v>91.522404839991978</v>
      </c>
      <c r="M103" s="74">
        <f t="shared" si="220"/>
        <v>98.724580944835324</v>
      </c>
      <c r="N103" s="74">
        <f t="shared" si="220"/>
        <v>99.560650988729464</v>
      </c>
      <c r="O103" s="74">
        <f t="shared" si="220"/>
        <v>112.34946221513253</v>
      </c>
      <c r="P103" s="74">
        <f t="shared" si="220"/>
        <v>74.929697512660624</v>
      </c>
      <c r="Q103" s="74">
        <f t="shared" si="220"/>
        <v>74.162333236861983</v>
      </c>
      <c r="R103" s="74">
        <f t="shared" si="220"/>
        <v>74.136154195947228</v>
      </c>
      <c r="S103" s="74">
        <f t="shared" si="220"/>
        <v>94.91617787574306</v>
      </c>
      <c r="T103" s="74">
        <f t="shared" si="220"/>
        <v>104.6880660599145</v>
      </c>
      <c r="U103" s="74">
        <f t="shared" si="220"/>
        <v>29.954534747476579</v>
      </c>
      <c r="V103" s="74">
        <f t="shared" si="220"/>
        <v>63.160816159409549</v>
      </c>
      <c r="W103" s="74">
        <f t="shared" si="220"/>
        <v>73.514688767197356</v>
      </c>
      <c r="X103" s="74">
        <f t="shared" si="220"/>
        <v>77.875696780366496</v>
      </c>
      <c r="Y103" s="74">
        <f t="shared" si="220"/>
        <v>32.255715342997256</v>
      </c>
      <c r="Z103" s="74">
        <f t="shared" si="220"/>
        <v>35.630978287440584</v>
      </c>
      <c r="AA103" s="74">
        <f t="shared" si="220"/>
        <v>44.882251495533403</v>
      </c>
      <c r="AB103" s="74">
        <f t="shared" si="220"/>
        <v>45.654843797741528</v>
      </c>
      <c r="AC103" s="74">
        <f t="shared" si="220"/>
        <v>44.331619864101931</v>
      </c>
      <c r="AD103" s="74">
        <f t="shared" si="220"/>
        <v>53.15608518785502</v>
      </c>
      <c r="AE103" s="74">
        <f t="shared" si="220"/>
        <v>83.321807182216673</v>
      </c>
      <c r="AF103" s="74">
        <f t="shared" si="220"/>
        <v>81.746647465140768</v>
      </c>
      <c r="AG103" s="74">
        <f t="shared" ref="AG103" si="221">AG$84*AG92</f>
        <v>86.273831698709586</v>
      </c>
      <c r="AH103" s="74">
        <f t="shared" si="166"/>
        <v>89.034594313068297</v>
      </c>
      <c r="AI103" s="74">
        <f t="shared" si="167"/>
        <v>91.883701331086485</v>
      </c>
      <c r="AJ103" s="74">
        <f t="shared" si="167"/>
        <v>94.823979773681259</v>
      </c>
      <c r="AK103" s="74">
        <f t="shared" si="167"/>
        <v>97.858347126439057</v>
      </c>
      <c r="AL103" s="74">
        <f t="shared" si="167"/>
        <v>100.98981423448511</v>
      </c>
      <c r="AM103" s="74">
        <f t="shared" si="167"/>
        <v>104.22148828998864</v>
      </c>
      <c r="AN103" s="74">
        <f t="shared" si="167"/>
        <v>107.55657591526828</v>
      </c>
      <c r="AO103" s="74">
        <f t="shared" si="167"/>
        <v>110.99838634455688</v>
      </c>
      <c r="AP103" s="74">
        <f t="shared" si="167"/>
        <v>114.55033470758271</v>
      </c>
      <c r="AQ103" s="74">
        <f t="shared" si="167"/>
        <v>118.21594541822536</v>
      </c>
      <c r="AR103" s="74">
        <f t="shared" si="167"/>
        <v>121.99885567160858</v>
      </c>
      <c r="AS103" s="74">
        <f t="shared" si="167"/>
        <v>125.90281905310006</v>
      </c>
      <c r="AT103" s="74">
        <f t="shared" si="167"/>
        <v>129.93170926279927</v>
      </c>
      <c r="AU103" s="74">
        <f t="shared" si="167"/>
        <v>134.08952395920886</v>
      </c>
      <c r="AV103" s="74">
        <f t="shared" si="167"/>
        <v>138.38038872590354</v>
      </c>
      <c r="AW103" s="74">
        <f t="shared" si="167"/>
        <v>142.80856116513246</v>
      </c>
      <c r="AX103" s="74">
        <f t="shared" si="167"/>
        <v>147.3784351224167</v>
      </c>
      <c r="AY103" s="74">
        <f t="shared" si="168"/>
        <v>152.09454504633405</v>
      </c>
      <c r="AZ103" s="74">
        <f t="shared" si="168"/>
        <v>156.96157048781674</v>
      </c>
      <c r="BA103" s="74">
        <f t="shared" si="168"/>
        <v>161.98434074342688</v>
      </c>
      <c r="BB103" s="74">
        <f t="shared" si="168"/>
        <v>167.16783964721654</v>
      </c>
      <c r="BC103" s="74">
        <f t="shared" si="168"/>
        <v>172.51721051592747</v>
      </c>
      <c r="BD103" s="74">
        <f t="shared" si="168"/>
        <v>178.03776125243715</v>
      </c>
      <c r="BE103" s="74">
        <f t="shared" si="168"/>
        <v>183.73496961251513</v>
      </c>
      <c r="BF103" s="74">
        <f t="shared" si="168"/>
        <v>189.61448864011561</v>
      </c>
      <c r="BG103" s="74">
        <f t="shared" si="168"/>
        <v>195.68215227659931</v>
      </c>
      <c r="BH103" s="74">
        <f t="shared" si="168"/>
        <v>201.94398114945051</v>
      </c>
      <c r="BI103" s="74">
        <f t="shared" si="168"/>
        <v>208.40618854623293</v>
      </c>
      <c r="BJ103" s="74">
        <f t="shared" si="168"/>
        <v>215.07518657971238</v>
      </c>
      <c r="BK103" s="74">
        <f t="shared" si="168"/>
        <v>221.95759255026317</v>
      </c>
      <c r="BL103" s="74">
        <f t="shared" si="168"/>
        <v>229.06023551187161</v>
      </c>
      <c r="BM103" s="74">
        <f t="shared" si="169"/>
        <v>236.39016304825151</v>
      </c>
      <c r="BN103" s="74">
        <f t="shared" si="170"/>
        <v>243.95464826579556</v>
      </c>
      <c r="BO103" s="74">
        <f t="shared" si="171"/>
        <v>251.76119701030103</v>
      </c>
      <c r="BP103" s="74">
        <f t="shared" si="172"/>
        <v>259.81755531463068</v>
      </c>
      <c r="BQ103" s="74">
        <f t="shared" si="173"/>
        <v>268.13171708469889</v>
      </c>
      <c r="BR103" s="74">
        <f t="shared" si="174"/>
        <v>276.71193203140928</v>
      </c>
      <c r="BS103" s="74">
        <f t="shared" si="175"/>
        <v>285.56671385641437</v>
      </c>
      <c r="BT103" s="74">
        <f t="shared" si="176"/>
        <v>294.70484869981965</v>
      </c>
      <c r="BU103" s="74">
        <f t="shared" si="177"/>
        <v>304.13540385821386</v>
      </c>
      <c r="BV103" s="74">
        <f t="shared" si="178"/>
        <v>313.86773678167674</v>
      </c>
      <c r="BW103" s="74">
        <f t="shared" si="179"/>
        <v>323.91150435869042</v>
      </c>
      <c r="BX103" s="74">
        <f t="shared" si="180"/>
        <v>334.27667249816852</v>
      </c>
      <c r="BY103" s="74">
        <f t="shared" si="181"/>
        <v>344.97352601810991</v>
      </c>
      <c r="BZ103" s="74">
        <f t="shared" si="182"/>
        <v>356.01267885068944</v>
      </c>
      <c r="CA103" s="74">
        <f t="shared" si="183"/>
        <v>367.40508457391149</v>
      </c>
      <c r="CB103" s="74">
        <f t="shared" si="184"/>
        <v>379.16204728027668</v>
      </c>
      <c r="CC103" s="74">
        <f t="shared" si="185"/>
        <v>391.29523279324553</v>
      </c>
      <c r="CD103" s="74">
        <f t="shared" si="186"/>
        <v>403.81668024262939</v>
      </c>
      <c r="CE103" s="74">
        <f t="shared" si="187"/>
        <v>416.73881401039353</v>
      </c>
      <c r="CF103" s="74">
        <f t="shared" si="188"/>
        <v>430.07445605872613</v>
      </c>
      <c r="CG103" s="74">
        <f t="shared" si="189"/>
        <v>443.83683865260537</v>
      </c>
      <c r="CH103" s="74">
        <f t="shared" si="190"/>
        <v>458.03961748948876</v>
      </c>
      <c r="CI103" s="74">
        <f t="shared" si="191"/>
        <v>472.69688524915239</v>
      </c>
      <c r="CJ103" s="74">
        <f t="shared" si="192"/>
        <v>487.82318557712529</v>
      </c>
      <c r="CK103" s="74">
        <f t="shared" si="193"/>
        <v>503.43352751559331</v>
      </c>
      <c r="CL103" s="74">
        <f t="shared" si="194"/>
        <v>519.54340039609235</v>
      </c>
      <c r="CM103" s="74">
        <f t="shared" si="195"/>
        <v>536.16878920876729</v>
      </c>
      <c r="CN103" s="74">
        <f t="shared" si="196"/>
        <v>553.32619046344792</v>
      </c>
      <c r="CO103" s="74">
        <f t="shared" si="197"/>
        <v>571.03262855827825</v>
      </c>
      <c r="CP103" s="74">
        <f t="shared" si="198"/>
        <v>589.30567267214315</v>
      </c>
      <c r="CQ103" s="74">
        <f t="shared" si="199"/>
        <v>608.16345419765173</v>
      </c>
      <c r="CR103" s="74">
        <f t="shared" si="200"/>
        <v>627.62468473197657</v>
      </c>
      <c r="CS103" s="74">
        <f t="shared" si="201"/>
        <v>647.70867464339983</v>
      </c>
      <c r="CT103" s="74">
        <f t="shared" si="202"/>
        <v>668.43535223198865</v>
      </c>
      <c r="CU103" s="74">
        <f t="shared" si="203"/>
        <v>689.82528350341227</v>
      </c>
      <c r="CV103" s="74">
        <f t="shared" si="204"/>
        <v>711.8996925755215</v>
      </c>
      <c r="CW103" s="74">
        <f t="shared" si="205"/>
        <v>734.68048273793818</v>
      </c>
      <c r="CX103" s="74">
        <f t="shared" si="206"/>
        <v>758.19025818555224</v>
      </c>
      <c r="CY103" s="74">
        <f t="shared" si="207"/>
        <v>782.45234644748996</v>
      </c>
      <c r="CZ103" s="74">
        <f t="shared" si="208"/>
        <v>807.49082153380971</v>
      </c>
      <c r="DA103" s="74">
        <f t="shared" si="209"/>
        <v>833.33052782289167</v>
      </c>
      <c r="DB103" s="74">
        <f t="shared" si="210"/>
        <v>859.99710471322419</v>
      </c>
      <c r="DC103" s="74">
        <f t="shared" si="211"/>
        <v>887.51701206404744</v>
      </c>
      <c r="DD103" s="74">
        <f t="shared" si="212"/>
        <v>915.91755645009698</v>
      </c>
      <c r="DE103" s="74">
        <f t="shared" si="213"/>
        <v>945.22691825650008</v>
      </c>
      <c r="DF103" s="74">
        <f t="shared" si="214"/>
        <v>975.47417964070814</v>
      </c>
      <c r="DG103" s="74">
        <f t="shared" si="215"/>
        <v>1006.6893533892109</v>
      </c>
      <c r="DH103" s="74">
        <f t="shared" si="216"/>
        <v>1038.9034126976655</v>
      </c>
      <c r="DI103" s="74">
        <f t="shared" si="217"/>
        <v>1072.1483219039908</v>
      </c>
      <c r="DJ103" s="74">
        <f t="shared" si="218"/>
        <v>1106.4570682049184</v>
      </c>
    </row>
    <row r="104" spans="2:114" x14ac:dyDescent="0.2">
      <c r="B104" s="236" t="str">
        <f t="shared" si="219"/>
        <v>Rubber Vulcanising</v>
      </c>
      <c r="C104" s="65" t="s">
        <v>2</v>
      </c>
      <c r="D104" s="74">
        <f t="shared" ref="D104:AF104" si="222">D$84*D93</f>
        <v>22.965150217621858</v>
      </c>
      <c r="E104" s="74">
        <f t="shared" si="222"/>
        <v>23.649126409571949</v>
      </c>
      <c r="F104" s="74">
        <f t="shared" si="222"/>
        <v>24.005864313604508</v>
      </c>
      <c r="G104" s="74">
        <f t="shared" si="222"/>
        <v>24.432433788056308</v>
      </c>
      <c r="H104" s="74">
        <f t="shared" si="222"/>
        <v>24.797054263565869</v>
      </c>
      <c r="I104" s="74">
        <f t="shared" si="222"/>
        <v>28.765537222640969</v>
      </c>
      <c r="J104" s="74">
        <f t="shared" si="222"/>
        <v>34.057245796637282</v>
      </c>
      <c r="K104" s="74">
        <f t="shared" si="222"/>
        <v>23.506269538950598</v>
      </c>
      <c r="L104" s="74">
        <f t="shared" si="222"/>
        <v>30.385438406877338</v>
      </c>
      <c r="M104" s="74">
        <f t="shared" si="222"/>
        <v>32.776560873685327</v>
      </c>
      <c r="N104" s="74">
        <f t="shared" si="222"/>
        <v>33.054136128258186</v>
      </c>
      <c r="O104" s="74">
        <f t="shared" si="222"/>
        <v>37.300021455424002</v>
      </c>
      <c r="P104" s="74">
        <f t="shared" si="222"/>
        <v>24.87665957420333</v>
      </c>
      <c r="Q104" s="74">
        <f t="shared" si="222"/>
        <v>24.621894634638181</v>
      </c>
      <c r="R104" s="74">
        <f t="shared" si="222"/>
        <v>24.613203193054481</v>
      </c>
      <c r="S104" s="74">
        <f t="shared" si="222"/>
        <v>31.512171054746698</v>
      </c>
      <c r="T104" s="74">
        <f t="shared" si="222"/>
        <v>34.756437931891618</v>
      </c>
      <c r="U104" s="74">
        <f t="shared" si="222"/>
        <v>9.9449055361622243</v>
      </c>
      <c r="V104" s="74">
        <f t="shared" si="222"/>
        <v>20.969390964923971</v>
      </c>
      <c r="W104" s="74">
        <f t="shared" si="222"/>
        <v>24.406876670709522</v>
      </c>
      <c r="X104" s="74">
        <f t="shared" si="222"/>
        <v>25.854731331081677</v>
      </c>
      <c r="Y104" s="74">
        <f t="shared" si="222"/>
        <v>10.708897493875089</v>
      </c>
      <c r="Z104" s="74">
        <f t="shared" si="222"/>
        <v>11.829484791430275</v>
      </c>
      <c r="AA104" s="74">
        <f t="shared" si="222"/>
        <v>14.900907496517091</v>
      </c>
      <c r="AB104" s="74">
        <f t="shared" si="222"/>
        <v>15.157408140850189</v>
      </c>
      <c r="AC104" s="74">
        <f t="shared" si="222"/>
        <v>14.718097794881842</v>
      </c>
      <c r="AD104" s="74">
        <f t="shared" si="222"/>
        <v>17.647820282367867</v>
      </c>
      <c r="AE104" s="74">
        <f t="shared" si="222"/>
        <v>27.662839984495935</v>
      </c>
      <c r="AF104" s="74">
        <f t="shared" si="222"/>
        <v>27.139886958426736</v>
      </c>
      <c r="AG104" s="74">
        <f t="shared" ref="AG104" si="223">AG$84*AG93</f>
        <v>28.642912123971584</v>
      </c>
      <c r="AH104" s="74">
        <f t="shared" si="166"/>
        <v>29.559485311938676</v>
      </c>
      <c r="AI104" s="74">
        <f t="shared" si="167"/>
        <v>30.505388841920716</v>
      </c>
      <c r="AJ104" s="74">
        <f t="shared" si="167"/>
        <v>31.481561284862181</v>
      </c>
      <c r="AK104" s="74">
        <f t="shared" si="167"/>
        <v>32.488971245977773</v>
      </c>
      <c r="AL104" s="74">
        <f t="shared" si="167"/>
        <v>33.52861832584906</v>
      </c>
      <c r="AM104" s="74">
        <f t="shared" si="167"/>
        <v>34.601534112276234</v>
      </c>
      <c r="AN104" s="74">
        <f t="shared" si="167"/>
        <v>35.708783203869075</v>
      </c>
      <c r="AO104" s="74">
        <f t="shared" si="167"/>
        <v>36.851464266392888</v>
      </c>
      <c r="AP104" s="74">
        <f t="shared" si="167"/>
        <v>38.030711122917459</v>
      </c>
      <c r="AQ104" s="74">
        <f t="shared" si="167"/>
        <v>39.247693878850818</v>
      </c>
      <c r="AR104" s="74">
        <f t="shared" si="167"/>
        <v>40.503620082974045</v>
      </c>
      <c r="AS104" s="74">
        <f t="shared" si="167"/>
        <v>41.799735925629214</v>
      </c>
      <c r="AT104" s="74">
        <f t="shared" si="167"/>
        <v>43.13732747524935</v>
      </c>
      <c r="AU104" s="74">
        <f t="shared" si="167"/>
        <v>44.517721954457329</v>
      </c>
      <c r="AV104" s="74">
        <f t="shared" si="167"/>
        <v>45.942289056999968</v>
      </c>
      <c r="AW104" s="74">
        <f t="shared" si="167"/>
        <v>47.412442306823969</v>
      </c>
      <c r="AX104" s="74">
        <f t="shared" si="167"/>
        <v>48.929640460642339</v>
      </c>
      <c r="AY104" s="74">
        <f t="shared" si="168"/>
        <v>50.495388955382893</v>
      </c>
      <c r="AZ104" s="74">
        <f t="shared" si="168"/>
        <v>52.111241401955148</v>
      </c>
      <c r="BA104" s="74">
        <f t="shared" si="168"/>
        <v>53.778801126817712</v>
      </c>
      <c r="BB104" s="74">
        <f t="shared" si="168"/>
        <v>55.499722762875876</v>
      </c>
      <c r="BC104" s="74">
        <f t="shared" si="168"/>
        <v>57.275713891287907</v>
      </c>
      <c r="BD104" s="74">
        <f t="shared" si="168"/>
        <v>59.108536735809125</v>
      </c>
      <c r="BE104" s="74">
        <f t="shared" si="168"/>
        <v>61.000009911355015</v>
      </c>
      <c r="BF104" s="74">
        <f t="shared" si="168"/>
        <v>62.952010228518375</v>
      </c>
      <c r="BG104" s="74">
        <f t="shared" si="168"/>
        <v>64.96647455583097</v>
      </c>
      <c r="BH104" s="74">
        <f t="shared" si="168"/>
        <v>67.045401741617567</v>
      </c>
      <c r="BI104" s="74">
        <f t="shared" si="168"/>
        <v>69.190854597349329</v>
      </c>
      <c r="BJ104" s="74">
        <f t="shared" si="168"/>
        <v>71.404961944464503</v>
      </c>
      <c r="BK104" s="74">
        <f t="shared" si="168"/>
        <v>73.689920726687376</v>
      </c>
      <c r="BL104" s="74">
        <f t="shared" si="168"/>
        <v>76.047998189941367</v>
      </c>
      <c r="BM104" s="74">
        <f t="shared" si="169"/>
        <v>78.48153413201949</v>
      </c>
      <c r="BN104" s="74">
        <f t="shared" si="170"/>
        <v>80.992943224244115</v>
      </c>
      <c r="BO104" s="74">
        <f t="shared" si="171"/>
        <v>83.58471740741993</v>
      </c>
      <c r="BP104" s="74">
        <f t="shared" si="172"/>
        <v>86.259428364457364</v>
      </c>
      <c r="BQ104" s="74">
        <f t="shared" si="173"/>
        <v>89.019730072119998</v>
      </c>
      <c r="BR104" s="74">
        <f t="shared" si="174"/>
        <v>91.86836143442784</v>
      </c>
      <c r="BS104" s="74">
        <f t="shared" si="175"/>
        <v>94.808149000329536</v>
      </c>
      <c r="BT104" s="74">
        <f t="shared" si="176"/>
        <v>97.842009768340077</v>
      </c>
      <c r="BU104" s="74">
        <f t="shared" si="177"/>
        <v>100.97295408092697</v>
      </c>
      <c r="BV104" s="74">
        <f t="shared" si="178"/>
        <v>104.20408861151664</v>
      </c>
      <c r="BW104" s="74">
        <f t="shared" si="179"/>
        <v>107.53861944708517</v>
      </c>
      <c r="BX104" s="74">
        <f t="shared" si="180"/>
        <v>110.97985526939189</v>
      </c>
      <c r="BY104" s="74">
        <f t="shared" si="181"/>
        <v>114.53121063801244</v>
      </c>
      <c r="BZ104" s="74">
        <f t="shared" si="182"/>
        <v>118.19620937842885</v>
      </c>
      <c r="CA104" s="74">
        <f t="shared" si="183"/>
        <v>121.97848807853858</v>
      </c>
      <c r="CB104" s="74">
        <f t="shared" si="184"/>
        <v>125.88179969705182</v>
      </c>
      <c r="CC104" s="74">
        <f t="shared" si="185"/>
        <v>129.91001728735748</v>
      </c>
      <c r="CD104" s="74">
        <f t="shared" si="186"/>
        <v>134.06713784055293</v>
      </c>
      <c r="CE104" s="74">
        <f t="shared" si="187"/>
        <v>138.35728625145063</v>
      </c>
      <c r="CF104" s="74">
        <f t="shared" si="188"/>
        <v>142.78471941149706</v>
      </c>
      <c r="CG104" s="74">
        <f t="shared" si="189"/>
        <v>147.35383043266498</v>
      </c>
      <c r="CH104" s="74">
        <f t="shared" si="190"/>
        <v>152.06915300651025</v>
      </c>
      <c r="CI104" s="74">
        <f t="shared" si="191"/>
        <v>156.93536590271859</v>
      </c>
      <c r="CJ104" s="74">
        <f t="shared" si="192"/>
        <v>161.95729761160558</v>
      </c>
      <c r="CK104" s="74">
        <f t="shared" si="193"/>
        <v>167.13993113517697</v>
      </c>
      <c r="CL104" s="74">
        <f t="shared" si="194"/>
        <v>172.48840893150265</v>
      </c>
      <c r="CM104" s="74">
        <f t="shared" si="195"/>
        <v>178.00803801731072</v>
      </c>
      <c r="CN104" s="74">
        <f t="shared" si="196"/>
        <v>183.70429523386468</v>
      </c>
      <c r="CO104" s="74">
        <f t="shared" si="197"/>
        <v>189.58283268134835</v>
      </c>
      <c r="CP104" s="74">
        <f t="shared" si="198"/>
        <v>195.6494833271515</v>
      </c>
      <c r="CQ104" s="74">
        <f t="shared" si="199"/>
        <v>201.91026679362037</v>
      </c>
      <c r="CR104" s="74">
        <f t="shared" si="200"/>
        <v>208.37139533101623</v>
      </c>
      <c r="CS104" s="74">
        <f t="shared" si="201"/>
        <v>215.03927998160876</v>
      </c>
      <c r="CT104" s="74">
        <f t="shared" si="202"/>
        <v>221.92053694102023</v>
      </c>
      <c r="CU104" s="74">
        <f t="shared" si="203"/>
        <v>229.02199412313288</v>
      </c>
      <c r="CV104" s="74">
        <f t="shared" si="204"/>
        <v>236.35069793507316</v>
      </c>
      <c r="CW104" s="74">
        <f t="shared" si="205"/>
        <v>243.9139202689955</v>
      </c>
      <c r="CX104" s="74">
        <f t="shared" si="206"/>
        <v>251.71916571760335</v>
      </c>
      <c r="CY104" s="74">
        <f t="shared" si="207"/>
        <v>259.77417902056663</v>
      </c>
      <c r="CZ104" s="74">
        <f t="shared" si="208"/>
        <v>268.08695274922479</v>
      </c>
      <c r="DA104" s="74">
        <f t="shared" si="209"/>
        <v>276.66573523720001</v>
      </c>
      <c r="DB104" s="74">
        <f t="shared" si="210"/>
        <v>285.51903876479042</v>
      </c>
      <c r="DC104" s="74">
        <f t="shared" si="211"/>
        <v>294.65564800526374</v>
      </c>
      <c r="DD104" s="74">
        <f t="shared" si="212"/>
        <v>304.0846287414322</v>
      </c>
      <c r="DE104" s="74">
        <f t="shared" si="213"/>
        <v>313.81533686115802</v>
      </c>
      <c r="DF104" s="74">
        <f t="shared" si="214"/>
        <v>323.85742764071506</v>
      </c>
      <c r="DG104" s="74">
        <f t="shared" si="215"/>
        <v>334.22086532521797</v>
      </c>
      <c r="DH104" s="74">
        <f t="shared" si="216"/>
        <v>344.91593301562494</v>
      </c>
      <c r="DI104" s="74">
        <f t="shared" si="217"/>
        <v>355.95324287212497</v>
      </c>
      <c r="DJ104" s="74">
        <f t="shared" si="218"/>
        <v>367.34374664403299</v>
      </c>
    </row>
    <row r="105" spans="2:114" x14ac:dyDescent="0.2">
      <c r="B105" s="236" t="str">
        <f t="shared" si="219"/>
        <v>Chemical Manufacture</v>
      </c>
      <c r="C105" s="65" t="s">
        <v>2</v>
      </c>
      <c r="D105" s="74">
        <f t="shared" ref="D105:AF105" si="224">D$84*D94</f>
        <v>46.206988992082529</v>
      </c>
      <c r="E105" s="74">
        <f t="shared" si="224"/>
        <v>47.583182052994161</v>
      </c>
      <c r="F105" s="74">
        <f t="shared" si="224"/>
        <v>48.300955908095816</v>
      </c>
      <c r="G105" s="74">
        <f t="shared" si="224"/>
        <v>49.159234248257874</v>
      </c>
      <c r="H105" s="74">
        <f t="shared" si="224"/>
        <v>49.892868217054222</v>
      </c>
      <c r="I105" s="74">
        <f t="shared" si="224"/>
        <v>57.87764718290412</v>
      </c>
      <c r="J105" s="74">
        <f t="shared" si="224"/>
        <v>68.524819855884644</v>
      </c>
      <c r="K105" s="74">
        <f t="shared" si="224"/>
        <v>47.295747144635541</v>
      </c>
      <c r="L105" s="74">
        <f t="shared" si="224"/>
        <v>61.136966433114644</v>
      </c>
      <c r="M105" s="74">
        <f t="shared" si="224"/>
        <v>65.948020071149998</v>
      </c>
      <c r="N105" s="74">
        <f t="shared" si="224"/>
        <v>66.506514860471285</v>
      </c>
      <c r="O105" s="74">
        <f t="shared" si="224"/>
        <v>75.049440759708531</v>
      </c>
      <c r="P105" s="74">
        <f t="shared" si="224"/>
        <v>50.053037938457301</v>
      </c>
      <c r="Q105" s="74">
        <f t="shared" si="224"/>
        <v>49.540438602223809</v>
      </c>
      <c r="R105" s="74">
        <f t="shared" si="224"/>
        <v>49.522951002892754</v>
      </c>
      <c r="S105" s="74">
        <f t="shared" si="224"/>
        <v>63.404006820996365</v>
      </c>
      <c r="T105" s="74">
        <f t="shared" si="224"/>
        <v>69.931628128022894</v>
      </c>
      <c r="U105" s="74">
        <f t="shared" si="224"/>
        <v>20.009629211314355</v>
      </c>
      <c r="V105" s="74">
        <f t="shared" si="224"/>
        <v>42.191425194485582</v>
      </c>
      <c r="W105" s="74">
        <f t="shared" si="224"/>
        <v>49.107812096487834</v>
      </c>
      <c r="X105" s="74">
        <f t="shared" si="224"/>
        <v>52.020965449284823</v>
      </c>
      <c r="Y105" s="74">
        <f t="shared" si="224"/>
        <v>21.546817849122167</v>
      </c>
      <c r="Z105" s="74">
        <f t="shared" si="224"/>
        <v>23.801493496010313</v>
      </c>
      <c r="AA105" s="74">
        <f t="shared" si="224"/>
        <v>29.981343999016314</v>
      </c>
      <c r="AB105" s="74">
        <f t="shared" si="224"/>
        <v>30.497435656891341</v>
      </c>
      <c r="AC105" s="74">
        <f t="shared" si="224"/>
        <v>29.613522069220092</v>
      </c>
      <c r="AD105" s="74">
        <f t="shared" si="224"/>
        <v>35.508264905487152</v>
      </c>
      <c r="AE105" s="74">
        <f t="shared" si="224"/>
        <v>55.658967197720742</v>
      </c>
      <c r="AF105" s="74">
        <f t="shared" si="224"/>
        <v>54.606760506714039</v>
      </c>
      <c r="AG105" s="74">
        <f t="shared" ref="AG105" si="225">AG$84*AG94</f>
        <v>57.630919574738009</v>
      </c>
      <c r="AH105" s="74">
        <f t="shared" si="166"/>
        <v>59.475109001129624</v>
      </c>
      <c r="AI105" s="74">
        <f t="shared" si="167"/>
        <v>61.378312489165772</v>
      </c>
      <c r="AJ105" s="74">
        <f t="shared" si="167"/>
        <v>63.342418488819078</v>
      </c>
      <c r="AK105" s="74">
        <f t="shared" si="167"/>
        <v>65.369375880461291</v>
      </c>
      <c r="AL105" s="74">
        <f t="shared" si="167"/>
        <v>67.461195908636057</v>
      </c>
      <c r="AM105" s="74">
        <f t="shared" si="167"/>
        <v>69.619954177712415</v>
      </c>
      <c r="AN105" s="74">
        <f t="shared" si="167"/>
        <v>71.847792711399208</v>
      </c>
      <c r="AO105" s="74">
        <f t="shared" si="167"/>
        <v>74.146922078163982</v>
      </c>
      <c r="AP105" s="74">
        <f t="shared" si="167"/>
        <v>76.519623584665226</v>
      </c>
      <c r="AQ105" s="74">
        <f t="shared" si="167"/>
        <v>78.968251539374521</v>
      </c>
      <c r="AR105" s="74">
        <f t="shared" si="167"/>
        <v>81.495235588634515</v>
      </c>
      <c r="AS105" s="74">
        <f t="shared" si="167"/>
        <v>84.103083127470825</v>
      </c>
      <c r="AT105" s="74">
        <f t="shared" si="167"/>
        <v>86.794381787549895</v>
      </c>
      <c r="AU105" s="74">
        <f t="shared" si="167"/>
        <v>89.57180200475149</v>
      </c>
      <c r="AV105" s="74">
        <f t="shared" si="167"/>
        <v>92.438099668903547</v>
      </c>
      <c r="AW105" s="74">
        <f t="shared" si="167"/>
        <v>95.396118858308469</v>
      </c>
      <c r="AX105" s="74">
        <f t="shared" si="167"/>
        <v>98.448794661774343</v>
      </c>
      <c r="AY105" s="74">
        <f t="shared" si="168"/>
        <v>101.59915609095113</v>
      </c>
      <c r="AZ105" s="74">
        <f t="shared" si="168"/>
        <v>104.85032908586156</v>
      </c>
      <c r="BA105" s="74">
        <f t="shared" si="168"/>
        <v>108.20553961660913</v>
      </c>
      <c r="BB105" s="74">
        <f t="shared" si="168"/>
        <v>111.66811688434062</v>
      </c>
      <c r="BC105" s="74">
        <f t="shared" si="168"/>
        <v>115.24149662463952</v>
      </c>
      <c r="BD105" s="74">
        <f t="shared" si="168"/>
        <v>118.929224516628</v>
      </c>
      <c r="BE105" s="74">
        <f t="shared" si="168"/>
        <v>122.73495970116009</v>
      </c>
      <c r="BF105" s="74">
        <f t="shared" si="168"/>
        <v>126.66247841159722</v>
      </c>
      <c r="BG105" s="74">
        <f t="shared" si="168"/>
        <v>130.71567772076833</v>
      </c>
      <c r="BH105" s="74">
        <f t="shared" si="168"/>
        <v>134.89857940783293</v>
      </c>
      <c r="BI105" s="74">
        <f t="shared" si="168"/>
        <v>139.2153339488836</v>
      </c>
      <c r="BJ105" s="74">
        <f t="shared" si="168"/>
        <v>143.67022463524788</v>
      </c>
      <c r="BK105" s="74">
        <f t="shared" si="168"/>
        <v>148.26767182357582</v>
      </c>
      <c r="BL105" s="74">
        <f t="shared" si="168"/>
        <v>153.01223732193026</v>
      </c>
      <c r="BM105" s="74">
        <f t="shared" si="169"/>
        <v>157.90862891623203</v>
      </c>
      <c r="BN105" s="74">
        <f t="shared" si="170"/>
        <v>162.96170504155145</v>
      </c>
      <c r="BO105" s="74">
        <f t="shared" si="171"/>
        <v>168.1764796028811</v>
      </c>
      <c r="BP105" s="74">
        <f t="shared" si="172"/>
        <v>173.55812695017329</v>
      </c>
      <c r="BQ105" s="74">
        <f t="shared" si="173"/>
        <v>179.11198701257885</v>
      </c>
      <c r="BR105" s="74">
        <f t="shared" si="174"/>
        <v>184.84357059698138</v>
      </c>
      <c r="BS105" s="74">
        <f t="shared" si="175"/>
        <v>190.7585648560848</v>
      </c>
      <c r="BT105" s="74">
        <f t="shared" si="176"/>
        <v>196.86283893147953</v>
      </c>
      <c r="BU105" s="74">
        <f t="shared" si="177"/>
        <v>203.16244977728687</v>
      </c>
      <c r="BV105" s="74">
        <f t="shared" si="178"/>
        <v>209.66364817016006</v>
      </c>
      <c r="BW105" s="74">
        <f t="shared" si="179"/>
        <v>216.37288491160518</v>
      </c>
      <c r="BX105" s="74">
        <f t="shared" si="180"/>
        <v>223.29681722877655</v>
      </c>
      <c r="BY105" s="74">
        <f t="shared" si="181"/>
        <v>230.4423153800974</v>
      </c>
      <c r="BZ105" s="74">
        <f t="shared" si="182"/>
        <v>237.81646947226051</v>
      </c>
      <c r="CA105" s="74">
        <f t="shared" si="183"/>
        <v>245.42659649537285</v>
      </c>
      <c r="CB105" s="74">
        <f t="shared" si="184"/>
        <v>253.28024758322479</v>
      </c>
      <c r="CC105" s="74">
        <f t="shared" si="185"/>
        <v>261.38521550588797</v>
      </c>
      <c r="CD105" s="74">
        <f t="shared" si="186"/>
        <v>269.74954240207637</v>
      </c>
      <c r="CE105" s="74">
        <f t="shared" si="187"/>
        <v>278.38152775894281</v>
      </c>
      <c r="CF105" s="74">
        <f t="shared" si="188"/>
        <v>287.28973664722901</v>
      </c>
      <c r="CG105" s="74">
        <f t="shared" si="189"/>
        <v>296.48300821994036</v>
      </c>
      <c r="CH105" s="74">
        <f t="shared" si="190"/>
        <v>305.97046448297846</v>
      </c>
      <c r="CI105" s="74">
        <f t="shared" si="191"/>
        <v>315.76151934643377</v>
      </c>
      <c r="CJ105" s="74">
        <f t="shared" si="192"/>
        <v>325.86588796551968</v>
      </c>
      <c r="CK105" s="74">
        <f t="shared" si="193"/>
        <v>336.29359638041632</v>
      </c>
      <c r="CL105" s="74">
        <f t="shared" si="194"/>
        <v>347.05499146458965</v>
      </c>
      <c r="CM105" s="74">
        <f t="shared" si="195"/>
        <v>358.16075119145654</v>
      </c>
      <c r="CN105" s="74">
        <f t="shared" si="196"/>
        <v>369.62189522958317</v>
      </c>
      <c r="CO105" s="74">
        <f t="shared" si="197"/>
        <v>381.44979587692984</v>
      </c>
      <c r="CP105" s="74">
        <f t="shared" si="198"/>
        <v>393.65618934499162</v>
      </c>
      <c r="CQ105" s="74">
        <f t="shared" si="199"/>
        <v>406.25318740403134</v>
      </c>
      <c r="CR105" s="74">
        <f t="shared" si="200"/>
        <v>419.25328940096034</v>
      </c>
      <c r="CS105" s="74">
        <f t="shared" si="201"/>
        <v>432.6693946617911</v>
      </c>
      <c r="CT105" s="74">
        <f t="shared" si="202"/>
        <v>446.51481529096844</v>
      </c>
      <c r="CU105" s="74">
        <f t="shared" si="203"/>
        <v>460.80328938027947</v>
      </c>
      <c r="CV105" s="74">
        <f t="shared" si="204"/>
        <v>475.54899464044843</v>
      </c>
      <c r="CW105" s="74">
        <f t="shared" si="205"/>
        <v>490.76656246894277</v>
      </c>
      <c r="CX105" s="74">
        <f t="shared" si="206"/>
        <v>506.47109246794895</v>
      </c>
      <c r="CY105" s="74">
        <f t="shared" si="207"/>
        <v>522.67816742692332</v>
      </c>
      <c r="CZ105" s="74">
        <f t="shared" si="208"/>
        <v>539.40386878458492</v>
      </c>
      <c r="DA105" s="74">
        <f t="shared" si="209"/>
        <v>556.66479258569166</v>
      </c>
      <c r="DB105" s="74">
        <f t="shared" si="210"/>
        <v>574.47806594843382</v>
      </c>
      <c r="DC105" s="74">
        <f t="shared" si="211"/>
        <v>592.86136405878369</v>
      </c>
      <c r="DD105" s="74">
        <f t="shared" si="212"/>
        <v>611.83292770866478</v>
      </c>
      <c r="DE105" s="74">
        <f t="shared" si="213"/>
        <v>631.41158139534207</v>
      </c>
      <c r="DF105" s="74">
        <f t="shared" si="214"/>
        <v>651.61675199999308</v>
      </c>
      <c r="DG105" s="74">
        <f t="shared" si="215"/>
        <v>672.46848806399294</v>
      </c>
      <c r="DH105" s="74">
        <f t="shared" si="216"/>
        <v>693.98747968204077</v>
      </c>
      <c r="DI105" s="74">
        <f t="shared" si="217"/>
        <v>716.19507903186604</v>
      </c>
      <c r="DJ105" s="74">
        <f t="shared" si="218"/>
        <v>739.11332156088577</v>
      </c>
    </row>
    <row r="106" spans="2:114" x14ac:dyDescent="0.2">
      <c r="B106" s="65"/>
      <c r="C106" s="65"/>
      <c r="D106" s="65"/>
      <c r="E106" s="65"/>
      <c r="F106" s="65"/>
      <c r="G106" s="65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/>
      <c r="BU106" s="65"/>
      <c r="BV106" s="65"/>
      <c r="BW106" s="65"/>
      <c r="BX106" s="65"/>
      <c r="BY106" s="65"/>
      <c r="BZ106" s="65"/>
      <c r="CA106" s="65"/>
      <c r="CB106" s="65"/>
      <c r="CC106" s="65"/>
      <c r="CD106" s="65"/>
      <c r="CE106" s="65"/>
      <c r="CF106" s="65"/>
      <c r="CG106" s="65"/>
      <c r="CH106" s="65"/>
      <c r="CI106" s="65"/>
      <c r="CJ106" s="65"/>
      <c r="CK106" s="65"/>
      <c r="CL106" s="65"/>
      <c r="CM106" s="65"/>
      <c r="CN106" s="65"/>
      <c r="CO106" s="65"/>
      <c r="CP106" s="65"/>
      <c r="CQ106" s="65"/>
      <c r="CR106" s="65"/>
      <c r="CS106" s="65"/>
      <c r="CT106" s="65"/>
      <c r="CU106" s="65"/>
      <c r="CV106" s="65"/>
      <c r="CW106" s="65"/>
      <c r="CX106" s="65"/>
      <c r="CY106" s="65"/>
      <c r="CZ106" s="65"/>
      <c r="DA106" s="65"/>
      <c r="DB106" s="65"/>
      <c r="DC106" s="65"/>
      <c r="DD106" s="65"/>
      <c r="DE106" s="65"/>
      <c r="DF106" s="65"/>
      <c r="DG106" s="65"/>
      <c r="DH106" s="65"/>
      <c r="DI106" s="65"/>
      <c r="DJ106" s="65"/>
    </row>
    <row r="107" spans="2:114" x14ac:dyDescent="0.2">
      <c r="B107" s="64" t="s">
        <v>454</v>
      </c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5"/>
      <c r="DI107" s="65"/>
      <c r="DJ107" s="65"/>
    </row>
    <row r="108" spans="2:114" ht="16" thickBot="1" x14ac:dyDescent="0.25">
      <c r="B108" s="65" t="s">
        <v>455</v>
      </c>
      <c r="C108" s="65" t="s">
        <v>2</v>
      </c>
      <c r="D108" s="65"/>
      <c r="E108" s="65"/>
      <c r="F108" s="65"/>
      <c r="G108" s="65"/>
      <c r="H108" s="74">
        <f t="shared" ref="H108:AF108" si="226">SUM(H102:H105)</f>
        <v>298.75968992248033</v>
      </c>
      <c r="I108" s="74">
        <f t="shared" si="226"/>
        <v>346.57273762218034</v>
      </c>
      <c r="J108" s="74">
        <f t="shared" si="226"/>
        <v>410.32826261008768</v>
      </c>
      <c r="K108" s="74">
        <f t="shared" si="226"/>
        <v>283.20806673434453</v>
      </c>
      <c r="L108" s="74">
        <f t="shared" si="226"/>
        <v>366.08961935996791</v>
      </c>
      <c r="M108" s="74">
        <f t="shared" si="226"/>
        <v>394.8983237793413</v>
      </c>
      <c r="N108" s="74">
        <f t="shared" si="226"/>
        <v>398.24260395491785</v>
      </c>
      <c r="O108" s="74">
        <f t="shared" si="226"/>
        <v>449.39784886053019</v>
      </c>
      <c r="P108" s="74">
        <f t="shared" si="226"/>
        <v>299.7187900506425</v>
      </c>
      <c r="Q108" s="74">
        <f t="shared" si="226"/>
        <v>296.64933294744793</v>
      </c>
      <c r="R108" s="74">
        <f t="shared" si="226"/>
        <v>296.54461678378891</v>
      </c>
      <c r="S108" s="74">
        <f t="shared" si="226"/>
        <v>379.66471150297224</v>
      </c>
      <c r="T108" s="74">
        <f t="shared" si="226"/>
        <v>418.75226423965807</v>
      </c>
      <c r="U108" s="74">
        <f t="shared" si="226"/>
        <v>119.81813898990632</v>
      </c>
      <c r="V108" s="74">
        <f t="shared" si="226"/>
        <v>252.64326463763823</v>
      </c>
      <c r="W108" s="74">
        <f t="shared" si="226"/>
        <v>294.05875506878942</v>
      </c>
      <c r="X108" s="74">
        <f t="shared" si="226"/>
        <v>311.50278712146599</v>
      </c>
      <c r="Y108" s="74">
        <f t="shared" si="226"/>
        <v>129.02286137198902</v>
      </c>
      <c r="Z108" s="74">
        <f t="shared" si="226"/>
        <v>142.52391314976234</v>
      </c>
      <c r="AA108" s="74">
        <f t="shared" si="226"/>
        <v>179.52900598213358</v>
      </c>
      <c r="AB108" s="74">
        <f t="shared" si="226"/>
        <v>182.61937519096608</v>
      </c>
      <c r="AC108" s="74">
        <f t="shared" si="226"/>
        <v>177.32647945640775</v>
      </c>
      <c r="AD108" s="74">
        <f t="shared" si="226"/>
        <v>212.62434075142008</v>
      </c>
      <c r="AE108" s="74">
        <f t="shared" si="226"/>
        <v>333.28722872886669</v>
      </c>
      <c r="AF108" s="74">
        <f t="shared" si="226"/>
        <v>326.98658986056307</v>
      </c>
      <c r="AG108" s="74">
        <f t="shared" ref="AG108" si="227">SUM(AG102:AG105)</f>
        <v>345.09532679483834</v>
      </c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/>
      <c r="CB108" s="65"/>
      <c r="CC108" s="65"/>
      <c r="CD108" s="65"/>
      <c r="CE108" s="65"/>
      <c r="CF108" s="65"/>
      <c r="CG108" s="65"/>
      <c r="CH108" s="65"/>
      <c r="CI108" s="65"/>
      <c r="CJ108" s="65"/>
      <c r="CK108" s="65"/>
      <c r="CL108" s="65"/>
      <c r="CM108" s="65"/>
      <c r="CN108" s="65"/>
      <c r="CO108" s="65"/>
      <c r="CP108" s="65"/>
      <c r="CQ108" s="65"/>
      <c r="CR108" s="65"/>
      <c r="CS108" s="65"/>
      <c r="CT108" s="65"/>
      <c r="CU108" s="65"/>
      <c r="CV108" s="65"/>
      <c r="CW108" s="65"/>
      <c r="CX108" s="65"/>
      <c r="CY108" s="65"/>
      <c r="CZ108" s="65"/>
      <c r="DA108" s="65"/>
      <c r="DB108" s="65"/>
      <c r="DC108" s="65"/>
      <c r="DD108" s="65"/>
      <c r="DE108" s="65"/>
      <c r="DF108" s="65"/>
      <c r="DG108" s="65"/>
      <c r="DH108" s="65"/>
      <c r="DI108" s="65"/>
      <c r="DJ108" s="65"/>
    </row>
    <row r="109" spans="2:114" ht="16" thickBot="1" x14ac:dyDescent="0.25">
      <c r="B109" s="75" t="s">
        <v>453</v>
      </c>
      <c r="C109" s="379">
        <f>(CORREL(H108:AG108,H85:AG85))^2</f>
        <v>0.20823911455378405</v>
      </c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65"/>
      <c r="CQ109" s="65"/>
      <c r="CR109" s="65"/>
      <c r="CS109" s="65"/>
      <c r="CT109" s="65"/>
      <c r="CU109" s="65"/>
      <c r="CV109" s="65"/>
      <c r="CW109" s="65"/>
      <c r="CX109" s="65"/>
      <c r="CY109" s="65"/>
      <c r="CZ109" s="65"/>
      <c r="DA109" s="65"/>
      <c r="DB109" s="65"/>
      <c r="DC109" s="65"/>
      <c r="DD109" s="65"/>
      <c r="DE109" s="65"/>
      <c r="DF109" s="65"/>
      <c r="DG109" s="65"/>
      <c r="DH109" s="65"/>
      <c r="DI109" s="65"/>
      <c r="DJ109" s="65"/>
    </row>
    <row r="124" spans="2:3" x14ac:dyDescent="0.2">
      <c r="B124" s="119"/>
      <c r="C124" s="119"/>
    </row>
    <row r="125" spans="2:3" x14ac:dyDescent="0.2">
      <c r="B125" s="119"/>
      <c r="C125" s="119"/>
    </row>
    <row r="126" spans="2:3" x14ac:dyDescent="0.2">
      <c r="B126" s="119"/>
      <c r="C126" s="119"/>
    </row>
    <row r="127" spans="2:3" x14ac:dyDescent="0.2">
      <c r="B127" s="119"/>
      <c r="C127" s="119"/>
    </row>
    <row r="128" spans="2:3" x14ac:dyDescent="0.2">
      <c r="B128" s="119"/>
      <c r="C128" s="119"/>
    </row>
    <row r="129" spans="2:3" x14ac:dyDescent="0.2">
      <c r="B129" s="119"/>
      <c r="C129" s="119"/>
    </row>
    <row r="130" spans="2:3" x14ac:dyDescent="0.2">
      <c r="B130" s="119"/>
      <c r="C130" s="119"/>
    </row>
    <row r="135" spans="2:3" x14ac:dyDescent="0.2">
      <c r="B135" s="119"/>
      <c r="C135" s="119"/>
    </row>
    <row r="136" spans="2:3" x14ac:dyDescent="0.2">
      <c r="B136" s="119"/>
      <c r="C136" s="119"/>
    </row>
    <row r="137" spans="2:3" x14ac:dyDescent="0.2">
      <c r="B137" s="119"/>
      <c r="C137" s="119"/>
    </row>
    <row r="138" spans="2:3" x14ac:dyDescent="0.2">
      <c r="B138" s="119"/>
      <c r="C138" s="119"/>
    </row>
    <row r="139" spans="2:3" x14ac:dyDescent="0.2">
      <c r="B139" s="119"/>
      <c r="C139" s="119"/>
    </row>
    <row r="140" spans="2:3" x14ac:dyDescent="0.2">
      <c r="B140" s="119"/>
      <c r="C140" s="119"/>
    </row>
    <row r="141" spans="2:3" x14ac:dyDescent="0.2">
      <c r="B141" s="119"/>
      <c r="C141" s="119"/>
    </row>
    <row r="142" spans="2:3" x14ac:dyDescent="0.2">
      <c r="B142" s="119"/>
      <c r="C142" s="119"/>
    </row>
    <row r="147" spans="2:3" x14ac:dyDescent="0.2">
      <c r="B147" s="119"/>
      <c r="C147" s="119"/>
    </row>
    <row r="148" spans="2:3" x14ac:dyDescent="0.2">
      <c r="B148" s="119"/>
      <c r="C148" s="119"/>
    </row>
    <row r="149" spans="2:3" x14ac:dyDescent="0.2">
      <c r="B149" s="119"/>
      <c r="C149" s="119"/>
    </row>
    <row r="150" spans="2:3" x14ac:dyDescent="0.2">
      <c r="B150" s="119"/>
      <c r="C150" s="119"/>
    </row>
    <row r="151" spans="2:3" x14ac:dyDescent="0.2">
      <c r="B151" s="119"/>
      <c r="C151" s="119"/>
    </row>
    <row r="152" spans="2:3" x14ac:dyDescent="0.2">
      <c r="B152" s="119"/>
      <c r="C152" s="119"/>
    </row>
    <row r="153" spans="2:3" x14ac:dyDescent="0.2">
      <c r="B153" s="119"/>
      <c r="C153" s="119"/>
    </row>
    <row r="154" spans="2:3" x14ac:dyDescent="0.2">
      <c r="B154" s="119"/>
      <c r="C154" s="119"/>
    </row>
    <row r="160" spans="2:3" x14ac:dyDescent="0.2">
      <c r="B160" s="119"/>
      <c r="C160" s="119"/>
    </row>
    <row r="161" spans="2:3" x14ac:dyDescent="0.2">
      <c r="B161" s="119"/>
      <c r="C161" s="119"/>
    </row>
    <row r="162" spans="2:3" x14ac:dyDescent="0.2">
      <c r="B162" s="119"/>
      <c r="C162" s="119"/>
    </row>
    <row r="163" spans="2:3" x14ac:dyDescent="0.2">
      <c r="B163" s="119"/>
      <c r="C163" s="119"/>
    </row>
    <row r="164" spans="2:3" x14ac:dyDescent="0.2">
      <c r="B164" s="119"/>
      <c r="C164" s="119"/>
    </row>
    <row r="165" spans="2:3" x14ac:dyDescent="0.2">
      <c r="B165" s="119"/>
      <c r="C165" s="119"/>
    </row>
    <row r="166" spans="2:3" x14ac:dyDescent="0.2">
      <c r="B166" s="119"/>
      <c r="C166" s="119"/>
    </row>
    <row r="167" spans="2:3" x14ac:dyDescent="0.2">
      <c r="B167" s="119"/>
      <c r="C167" s="119"/>
    </row>
    <row r="172" spans="2:3" x14ac:dyDescent="0.2">
      <c r="B172" s="119"/>
      <c r="C172" s="119"/>
    </row>
    <row r="173" spans="2:3" x14ac:dyDescent="0.2">
      <c r="B173" s="119"/>
      <c r="C173" s="119"/>
    </row>
    <row r="174" spans="2:3" x14ac:dyDescent="0.2">
      <c r="B174" s="119"/>
      <c r="C174" s="119"/>
    </row>
    <row r="175" spans="2:3" x14ac:dyDescent="0.2">
      <c r="B175" s="119"/>
      <c r="C175" s="119"/>
    </row>
    <row r="176" spans="2:3" x14ac:dyDescent="0.2">
      <c r="B176" s="119"/>
      <c r="C176" s="119"/>
    </row>
    <row r="177" spans="2:3" x14ac:dyDescent="0.2">
      <c r="B177" s="119"/>
      <c r="C177" s="119"/>
    </row>
    <row r="178" spans="2:3" x14ac:dyDescent="0.2">
      <c r="B178" s="119"/>
      <c r="C178" s="119"/>
    </row>
    <row r="179" spans="2:3" x14ac:dyDescent="0.2">
      <c r="B179" s="119"/>
      <c r="C179" s="119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7E864-C63E-4FB2-8713-3B2807F8A5CE}">
  <dimension ref="A1:DK184"/>
  <sheetViews>
    <sheetView zoomScale="80" zoomScaleNormal="80" workbookViewId="0">
      <pane xSplit="3" ySplit="2" topLeftCell="D3" activePane="bottomRight" state="frozen"/>
      <selection activeCell="R21" sqref="R21"/>
      <selection pane="topRight" activeCell="R21" sqref="R21"/>
      <selection pane="bottomLeft" activeCell="R21" sqref="R21"/>
      <selection pane="bottomRight" activeCell="A114" sqref="A114:XFD115"/>
    </sheetView>
  </sheetViews>
  <sheetFormatPr baseColWidth="10" defaultColWidth="13.33203125" defaultRowHeight="15" x14ac:dyDescent="0.2"/>
  <cols>
    <col min="1" max="1" width="5.6640625" bestFit="1" customWidth="1"/>
    <col min="2" max="2" width="54.33203125" style="2" bestFit="1" customWidth="1"/>
    <col min="3" max="3" width="14.5" style="21" bestFit="1" customWidth="1"/>
    <col min="4" max="33" width="8.6640625" bestFit="1" customWidth="1"/>
    <col min="34" max="34" width="8.1640625" customWidth="1"/>
    <col min="35" max="40" width="8.1640625" bestFit="1" customWidth="1"/>
    <col min="41" max="94" width="8.6640625" bestFit="1" customWidth="1"/>
    <col min="95" max="109" width="9.83203125" bestFit="1" customWidth="1"/>
    <col min="110" max="114" width="10" bestFit="1" customWidth="1"/>
    <col min="115" max="115" width="44.1640625" style="390" bestFit="1" customWidth="1"/>
  </cols>
  <sheetData>
    <row r="1" spans="1:115" x14ac:dyDescent="0.2">
      <c r="A1" t="s">
        <v>62</v>
      </c>
      <c r="B1"/>
      <c r="C1"/>
    </row>
    <row r="2" spans="1:115" s="1" customFormat="1" x14ac:dyDescent="0.2">
      <c r="A2" t="s">
        <v>57</v>
      </c>
      <c r="B2" s="26" t="e">
        <f ca="1">MID(CELL("Dateiname",$B$2),FIND("]", CELL("Dateiname",$B$2))+1,31)&amp;" HI"</f>
        <v>#VALUE!</v>
      </c>
      <c r="C2" s="24" t="s">
        <v>1</v>
      </c>
      <c r="D2" s="58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t="s">
        <v>57</v>
      </c>
      <c r="B3" s="7" t="str">
        <f>'Data Non-Energy-Sector'!B124</f>
        <v>HSLA</v>
      </c>
      <c r="C3" s="25" t="s">
        <v>2</v>
      </c>
      <c r="D3" s="82">
        <f t="shared" ref="D3:D8" si="51">D97</f>
        <v>19057.133986571953</v>
      </c>
      <c r="E3" s="82">
        <f t="shared" ref="E3:BL7" si="52">E97</f>
        <v>19210.203150354573</v>
      </c>
      <c r="F3" s="82">
        <f t="shared" si="52"/>
        <v>19506.234396430238</v>
      </c>
      <c r="G3" s="82">
        <f t="shared" si="52"/>
        <v>19860.213863238681</v>
      </c>
      <c r="H3" s="82">
        <f t="shared" si="52"/>
        <v>20162.786291034143</v>
      </c>
      <c r="I3" s="82">
        <f t="shared" si="52"/>
        <v>20479.15847002247</v>
      </c>
      <c r="J3" s="82">
        <f t="shared" si="52"/>
        <v>21823.045933181253</v>
      </c>
      <c r="K3" s="82">
        <f t="shared" si="52"/>
        <v>23615.653973960973</v>
      </c>
      <c r="L3" s="82">
        <f t="shared" si="52"/>
        <v>27279.072569620414</v>
      </c>
      <c r="M3" s="82">
        <f>M97</f>
        <v>28605.252248480949</v>
      </c>
      <c r="N3" s="82">
        <f t="shared" si="52"/>
        <v>29439.571258354397</v>
      </c>
      <c r="O3" s="82">
        <f t="shared" si="52"/>
        <v>40842.51754103414</v>
      </c>
      <c r="P3" s="82">
        <f t="shared" si="52"/>
        <v>43339.490867693174</v>
      </c>
      <c r="Q3" s="82">
        <f t="shared" si="52"/>
        <v>29854.188501003478</v>
      </c>
      <c r="R3" s="82">
        <f t="shared" si="52"/>
        <v>30052.830873309602</v>
      </c>
      <c r="S3" s="82">
        <f t="shared" si="52"/>
        <v>45091.72109757299</v>
      </c>
      <c r="T3" s="82">
        <f t="shared" si="52"/>
        <v>44474.654664763395</v>
      </c>
      <c r="U3" s="82">
        <f t="shared" si="52"/>
        <v>48323.839597469872</v>
      </c>
      <c r="V3" s="82">
        <f t="shared" si="52"/>
        <v>47406.833297207842</v>
      </c>
      <c r="W3" s="82">
        <f t="shared" si="52"/>
        <v>46957.41323771012</v>
      </c>
      <c r="X3" s="82">
        <f t="shared" si="52"/>
        <v>51796.237181543933</v>
      </c>
      <c r="Y3" s="82">
        <f t="shared" si="52"/>
        <v>57901.633785229897</v>
      </c>
      <c r="Z3" s="82">
        <f t="shared" si="52"/>
        <v>71032.211786290063</v>
      </c>
      <c r="AA3" s="82">
        <f t="shared" si="52"/>
        <v>78552.411656291908</v>
      </c>
      <c r="AB3" s="82">
        <f t="shared" si="52"/>
        <v>85240.943601015475</v>
      </c>
      <c r="AC3" s="82">
        <f t="shared" si="52"/>
        <v>82660.473802035471</v>
      </c>
      <c r="AD3" s="82">
        <f t="shared" si="52"/>
        <v>84067.685036714</v>
      </c>
      <c r="AE3" s="82">
        <f t="shared" si="52"/>
        <v>75667.205143969681</v>
      </c>
      <c r="AF3" s="82">
        <f t="shared" si="52"/>
        <v>75626.932657111029</v>
      </c>
      <c r="AG3" s="82">
        <f t="shared" si="52"/>
        <v>77388.292315031096</v>
      </c>
      <c r="AH3" s="82">
        <f t="shared" si="52"/>
        <v>79864.717669112099</v>
      </c>
      <c r="AI3" s="82">
        <f t="shared" si="52"/>
        <v>82420.388634523682</v>
      </c>
      <c r="AJ3" s="82">
        <f t="shared" si="52"/>
        <v>85057.841070828435</v>
      </c>
      <c r="AK3" s="82">
        <f t="shared" si="52"/>
        <v>87779.691985094949</v>
      </c>
      <c r="AL3" s="82">
        <f t="shared" si="52"/>
        <v>90588.642128617983</v>
      </c>
      <c r="AM3" s="82">
        <f t="shared" si="52"/>
        <v>93487.478676733765</v>
      </c>
      <c r="AN3" s="82">
        <f t="shared" si="52"/>
        <v>96479.077994389241</v>
      </c>
      <c r="AO3" s="82">
        <f t="shared" si="52"/>
        <v>99566.408490209695</v>
      </c>
      <c r="AP3" s="82">
        <f t="shared" si="52"/>
        <v>102752.5335618964</v>
      </c>
      <c r="AQ3" s="82">
        <f t="shared" si="52"/>
        <v>106040.61463587709</v>
      </c>
      <c r="AR3" s="82">
        <f t="shared" si="52"/>
        <v>109433.91430422517</v>
      </c>
      <c r="AS3" s="82">
        <f t="shared" si="52"/>
        <v>112935.79956196038</v>
      </c>
      <c r="AT3" s="82">
        <f t="shared" si="52"/>
        <v>116549.7451479431</v>
      </c>
      <c r="AU3" s="82">
        <f t="shared" si="52"/>
        <v>120279.33699267729</v>
      </c>
      <c r="AV3" s="82">
        <f t="shared" si="52"/>
        <v>124128.27577644297</v>
      </c>
      <c r="AW3" s="82">
        <f t="shared" si="52"/>
        <v>128100.38060128914</v>
      </c>
      <c r="AX3" s="82">
        <f t="shared" si="52"/>
        <v>132199.59278053039</v>
      </c>
      <c r="AY3" s="82">
        <f t="shared" si="52"/>
        <v>136429.97974950736</v>
      </c>
      <c r="AZ3" s="82">
        <f t="shared" si="52"/>
        <v>140795.73910149161</v>
      </c>
      <c r="BA3" s="82">
        <f t="shared" si="52"/>
        <v>145301.20275273934</v>
      </c>
      <c r="BB3" s="82">
        <f t="shared" si="52"/>
        <v>149950.84124082699</v>
      </c>
      <c r="BC3" s="82">
        <f t="shared" si="52"/>
        <v>154749.26816053345</v>
      </c>
      <c r="BD3" s="82">
        <f t="shared" si="52"/>
        <v>159701.24474167053</v>
      </c>
      <c r="BE3" s="82">
        <f t="shared" si="52"/>
        <v>164811.684573404</v>
      </c>
      <c r="BF3" s="82">
        <f t="shared" si="52"/>
        <v>170085.65847975292</v>
      </c>
      <c r="BG3" s="82">
        <f t="shared" si="52"/>
        <v>175528.39955110502</v>
      </c>
      <c r="BH3" s="82">
        <f t="shared" si="52"/>
        <v>181145.30833674039</v>
      </c>
      <c r="BI3" s="82">
        <f t="shared" si="52"/>
        <v>186941.95820351609</v>
      </c>
      <c r="BJ3" s="82">
        <f t="shared" si="52"/>
        <v>192924.1008660286</v>
      </c>
      <c r="BK3" s="82">
        <f t="shared" si="52"/>
        <v>199097.67209374154</v>
      </c>
      <c r="BL3" s="82">
        <f t="shared" si="52"/>
        <v>205468.79760074127</v>
      </c>
      <c r="BM3" s="82">
        <f t="shared" ref="BM3:DJ6" si="53">BM97</f>
        <v>212043.799123965</v>
      </c>
      <c r="BN3" s="82">
        <f t="shared" si="53"/>
        <v>218829.20069593188</v>
      </c>
      <c r="BO3" s="82">
        <f t="shared" si="53"/>
        <v>225831.7351182017</v>
      </c>
      <c r="BP3" s="82">
        <f t="shared" si="53"/>
        <v>233058.35064198417</v>
      </c>
      <c r="BQ3" s="82">
        <f t="shared" si="53"/>
        <v>240516.21786252767</v>
      </c>
      <c r="BR3" s="82">
        <f t="shared" si="53"/>
        <v>248212.73683412856</v>
      </c>
      <c r="BS3" s="82">
        <f t="shared" si="53"/>
        <v>256155.54441282069</v>
      </c>
      <c r="BT3" s="82">
        <f t="shared" si="53"/>
        <v>264352.52183403098</v>
      </c>
      <c r="BU3" s="82">
        <f t="shared" si="53"/>
        <v>272811.80253271997</v>
      </c>
      <c r="BV3" s="82">
        <f t="shared" si="53"/>
        <v>281541.78021376702</v>
      </c>
      <c r="BW3" s="82">
        <f t="shared" si="53"/>
        <v>290551.11718060757</v>
      </c>
      <c r="BX3" s="82">
        <f t="shared" si="53"/>
        <v>299848.75293038704</v>
      </c>
      <c r="BY3" s="82">
        <f t="shared" si="53"/>
        <v>309443.91302415944</v>
      </c>
      <c r="BZ3" s="82">
        <f t="shared" si="53"/>
        <v>319346.11824093253</v>
      </c>
      <c r="CA3" s="82">
        <f t="shared" si="53"/>
        <v>329565.19402464235</v>
      </c>
      <c r="CB3" s="82">
        <f t="shared" si="53"/>
        <v>340111.28023343091</v>
      </c>
      <c r="CC3" s="82">
        <f t="shared" si="53"/>
        <v>350994.84120090073</v>
      </c>
      <c r="CD3" s="82">
        <f t="shared" si="53"/>
        <v>362226.67611932958</v>
      </c>
      <c r="CE3" s="82">
        <f t="shared" si="53"/>
        <v>373817.92975514813</v>
      </c>
      <c r="CF3" s="82">
        <f t="shared" si="53"/>
        <v>385780.10350731289</v>
      </c>
      <c r="CG3" s="82">
        <f t="shared" si="53"/>
        <v>398125.06681954692</v>
      </c>
      <c r="CH3" s="82">
        <f t="shared" si="53"/>
        <v>410865.06895777246</v>
      </c>
      <c r="CI3" s="82">
        <f t="shared" si="53"/>
        <v>424012.75116442121</v>
      </c>
      <c r="CJ3" s="82">
        <f t="shared" si="53"/>
        <v>437581.15920168272</v>
      </c>
      <c r="CK3" s="82">
        <f t="shared" si="53"/>
        <v>451583.75629613659</v>
      </c>
      <c r="CL3" s="82">
        <f t="shared" si="53"/>
        <v>466034.43649761297</v>
      </c>
      <c r="CM3" s="82">
        <f t="shared" si="53"/>
        <v>480947.53846553661</v>
      </c>
      <c r="CN3" s="82">
        <f t="shared" si="53"/>
        <v>496337.85969643376</v>
      </c>
      <c r="CO3" s="82">
        <f t="shared" si="53"/>
        <v>512220.67120671965</v>
      </c>
      <c r="CP3" s="82">
        <f t="shared" si="53"/>
        <v>528611.73268533475</v>
      </c>
      <c r="CQ3" s="82">
        <f t="shared" si="53"/>
        <v>545527.30813126545</v>
      </c>
      <c r="CR3" s="82">
        <f t="shared" si="53"/>
        <v>562984.18199146597</v>
      </c>
      <c r="CS3" s="82">
        <f t="shared" si="53"/>
        <v>580999.67581519287</v>
      </c>
      <c r="CT3" s="82">
        <f t="shared" si="53"/>
        <v>599591.66544127907</v>
      </c>
      <c r="CU3" s="82">
        <f t="shared" si="53"/>
        <v>618778.59873540001</v>
      </c>
      <c r="CV3" s="82">
        <f t="shared" si="53"/>
        <v>638579.51389493281</v>
      </c>
      <c r="CW3" s="82">
        <f t="shared" si="53"/>
        <v>659014.05833957065</v>
      </c>
      <c r="CX3" s="82">
        <f t="shared" si="53"/>
        <v>680102.50820643688</v>
      </c>
      <c r="CY3" s="82">
        <f t="shared" si="53"/>
        <v>701865.78846904286</v>
      </c>
      <c r="CZ3" s="82">
        <f t="shared" si="53"/>
        <v>724325.49370005226</v>
      </c>
      <c r="DA3" s="82">
        <f t="shared" si="53"/>
        <v>747503.90949845396</v>
      </c>
      <c r="DB3" s="82">
        <f t="shared" si="53"/>
        <v>771424.03460240446</v>
      </c>
      <c r="DC3" s="82">
        <f t="shared" si="53"/>
        <v>796109.60370968143</v>
      </c>
      <c r="DD3" s="82">
        <f t="shared" si="53"/>
        <v>821585.11102839129</v>
      </c>
      <c r="DE3" s="82">
        <f t="shared" si="53"/>
        <v>847875.8345812998</v>
      </c>
      <c r="DF3" s="82">
        <f t="shared" si="53"/>
        <v>875007.86128790141</v>
      </c>
      <c r="DG3" s="82">
        <f t="shared" si="53"/>
        <v>903008.11284911423</v>
      </c>
      <c r="DH3" s="82">
        <f t="shared" si="53"/>
        <v>931904.3724602859</v>
      </c>
      <c r="DI3" s="82">
        <f t="shared" si="53"/>
        <v>961725.31237901503</v>
      </c>
      <c r="DJ3" s="82">
        <f t="shared" si="53"/>
        <v>992500.52237514348</v>
      </c>
    </row>
    <row r="4" spans="1:115" x14ac:dyDescent="0.2">
      <c r="A4" t="s">
        <v>57</v>
      </c>
      <c r="B4" s="7" t="str">
        <f>'Data Non-Energy-Sector'!B125</f>
        <v>Special Steel</v>
      </c>
      <c r="C4" s="25" t="s">
        <v>2</v>
      </c>
      <c r="D4" s="82">
        <f t="shared" si="51"/>
        <v>9512.869189343166</v>
      </c>
      <c r="E4" s="82">
        <f t="shared" ref="E4:L4" si="54">E98</f>
        <v>9589.2776846086253</v>
      </c>
      <c r="F4" s="82">
        <f t="shared" si="54"/>
        <v>9737.0494598325567</v>
      </c>
      <c r="G4" s="82">
        <f t="shared" si="54"/>
        <v>9913.7476121273812</v>
      </c>
      <c r="H4" s="82">
        <f t="shared" si="54"/>
        <v>10064.784590087884</v>
      </c>
      <c r="I4" s="82">
        <f t="shared" si="54"/>
        <v>10222.710076469208</v>
      </c>
      <c r="J4" s="82">
        <f t="shared" si="54"/>
        <v>10893.54681672804</v>
      </c>
      <c r="K4" s="82">
        <f t="shared" si="54"/>
        <v>11788.374224234225</v>
      </c>
      <c r="L4" s="82">
        <f t="shared" si="54"/>
        <v>13617.065879069169</v>
      </c>
      <c r="M4" s="82">
        <f>M98</f>
        <v>14279.063313492137</v>
      </c>
      <c r="N4" s="82">
        <f t="shared" ref="N4:S4" si="55">N98</f>
        <v>14695.535570480037</v>
      </c>
      <c r="O4" s="82">
        <f t="shared" si="55"/>
        <v>20387.615840087881</v>
      </c>
      <c r="P4" s="82">
        <f t="shared" si="55"/>
        <v>21634.04568848605</v>
      </c>
      <c r="Q4" s="82">
        <f t="shared" si="55"/>
        <v>14902.502661950666</v>
      </c>
      <c r="R4" s="82">
        <f t="shared" si="55"/>
        <v>15001.660221767397</v>
      </c>
      <c r="S4" s="82">
        <f t="shared" si="55"/>
        <v>22508.71745068306</v>
      </c>
      <c r="T4" s="82">
        <f t="shared" si="52"/>
        <v>22200.692526232797</v>
      </c>
      <c r="U4" s="82">
        <f t="shared" si="52"/>
        <v>24122.114329544271</v>
      </c>
      <c r="V4" s="82">
        <f t="shared" si="52"/>
        <v>23664.366538803915</v>
      </c>
      <c r="W4" s="82">
        <f t="shared" si="52"/>
        <v>23440.026706797638</v>
      </c>
      <c r="X4" s="82">
        <f t="shared" si="52"/>
        <v>25855.452827030993</v>
      </c>
      <c r="Y4" s="82">
        <f t="shared" si="52"/>
        <v>28903.121971869288</v>
      </c>
      <c r="Z4" s="82">
        <f t="shared" si="52"/>
        <v>35457.59501028977</v>
      </c>
      <c r="AA4" s="82">
        <f t="shared" si="52"/>
        <v>39211.500381971084</v>
      </c>
      <c r="AB4" s="82">
        <f t="shared" si="52"/>
        <v>42550.256855202118</v>
      </c>
      <c r="AC4" s="82">
        <f t="shared" si="52"/>
        <v>41262.147548627261</v>
      </c>
      <c r="AD4" s="82">
        <f t="shared" si="52"/>
        <v>41964.59401338442</v>
      </c>
      <c r="AE4" s="82">
        <f t="shared" si="52"/>
        <v>37771.273737434618</v>
      </c>
      <c r="AF4" s="82">
        <f t="shared" si="52"/>
        <v>37751.170667388207</v>
      </c>
      <c r="AG4" s="82">
        <f t="shared" si="52"/>
        <v>38630.399623483398</v>
      </c>
      <c r="AH4" s="82">
        <f t="shared" si="52"/>
        <v>39866.57241143487</v>
      </c>
      <c r="AI4" s="82">
        <f t="shared" si="52"/>
        <v>41142.302728600785</v>
      </c>
      <c r="AJ4" s="82">
        <f t="shared" si="52"/>
        <v>42458.856415916009</v>
      </c>
      <c r="AK4" s="82">
        <f t="shared" si="52"/>
        <v>43817.53982122532</v>
      </c>
      <c r="AL4" s="82">
        <f t="shared" si="52"/>
        <v>45219.701095504533</v>
      </c>
      <c r="AM4" s="82">
        <f t="shared" si="52"/>
        <v>46666.731530560683</v>
      </c>
      <c r="AN4" s="82">
        <f t="shared" si="52"/>
        <v>48160.066939538629</v>
      </c>
      <c r="AO4" s="82">
        <f t="shared" si="52"/>
        <v>49701.189081603865</v>
      </c>
      <c r="AP4" s="82">
        <f t="shared" si="52"/>
        <v>51291.627132215188</v>
      </c>
      <c r="AQ4" s="82">
        <f t="shared" si="52"/>
        <v>52932.959200446072</v>
      </c>
      <c r="AR4" s="82">
        <f t="shared" si="52"/>
        <v>54626.813894860345</v>
      </c>
      <c r="AS4" s="82">
        <f t="shared" si="52"/>
        <v>56374.871939495875</v>
      </c>
      <c r="AT4" s="82">
        <f t="shared" si="52"/>
        <v>58178.867841559746</v>
      </c>
      <c r="AU4" s="82">
        <f t="shared" si="52"/>
        <v>60040.591612489661</v>
      </c>
      <c r="AV4" s="82">
        <f t="shared" si="52"/>
        <v>61961.890544089329</v>
      </c>
      <c r="AW4" s="82">
        <f t="shared" si="52"/>
        <v>63944.671041500187</v>
      </c>
      <c r="AX4" s="82">
        <f t="shared" si="52"/>
        <v>65990.900514828201</v>
      </c>
      <c r="AY4" s="82">
        <f t="shared" si="52"/>
        <v>68102.609331302709</v>
      </c>
      <c r="AZ4" s="82">
        <f t="shared" si="52"/>
        <v>70281.892829904391</v>
      </c>
      <c r="BA4" s="82">
        <f t="shared" si="52"/>
        <v>72530.91340046133</v>
      </c>
      <c r="BB4" s="82">
        <f t="shared" si="52"/>
        <v>74851.902629276097</v>
      </c>
      <c r="BC4" s="82">
        <f t="shared" si="52"/>
        <v>77247.163513412932</v>
      </c>
      <c r="BD4" s="82">
        <f t="shared" si="52"/>
        <v>79719.072745842146</v>
      </c>
      <c r="BE4" s="82">
        <f t="shared" si="52"/>
        <v>82270.083073709102</v>
      </c>
      <c r="BF4" s="82">
        <f t="shared" si="52"/>
        <v>84902.725732067789</v>
      </c>
      <c r="BG4" s="82">
        <f t="shared" si="52"/>
        <v>87619.612955493954</v>
      </c>
      <c r="BH4" s="82">
        <f t="shared" si="52"/>
        <v>90423.440570069768</v>
      </c>
      <c r="BI4" s="82">
        <f t="shared" si="52"/>
        <v>93316.990668312006</v>
      </c>
      <c r="BJ4" s="82">
        <f t="shared" si="52"/>
        <v>96303.134369697989</v>
      </c>
      <c r="BK4" s="82">
        <f t="shared" si="52"/>
        <v>99384.834669528325</v>
      </c>
      <c r="BL4" s="82">
        <f t="shared" si="52"/>
        <v>102565.14937895324</v>
      </c>
      <c r="BM4" s="82">
        <f t="shared" si="53"/>
        <v>105847.23415907974</v>
      </c>
      <c r="BN4" s="82">
        <f t="shared" si="53"/>
        <v>109234.3456521703</v>
      </c>
      <c r="BO4" s="82">
        <f t="shared" si="53"/>
        <v>112729.84471303975</v>
      </c>
      <c r="BP4" s="82">
        <f t="shared" si="53"/>
        <v>116337.19974385703</v>
      </c>
      <c r="BQ4" s="82">
        <f t="shared" si="53"/>
        <v>120059.99013566045</v>
      </c>
      <c r="BR4" s="82">
        <f t="shared" si="53"/>
        <v>123901.90982000159</v>
      </c>
      <c r="BS4" s="82">
        <f t="shared" si="53"/>
        <v>127866.77093424163</v>
      </c>
      <c r="BT4" s="82">
        <f t="shared" si="53"/>
        <v>131958.50760413738</v>
      </c>
      <c r="BU4" s="82">
        <f t="shared" si="53"/>
        <v>136181.17984746979</v>
      </c>
      <c r="BV4" s="82">
        <f t="shared" si="53"/>
        <v>140538.97760258883</v>
      </c>
      <c r="BW4" s="82">
        <f t="shared" si="53"/>
        <v>145036.22488587166</v>
      </c>
      <c r="BX4" s="82">
        <f t="shared" si="53"/>
        <v>149677.38408221956</v>
      </c>
      <c r="BY4" s="82">
        <f t="shared" si="53"/>
        <v>154467.0603728506</v>
      </c>
      <c r="BZ4" s="82">
        <f t="shared" si="53"/>
        <v>159410.00630478183</v>
      </c>
      <c r="CA4" s="82">
        <f t="shared" si="53"/>
        <v>164511.12650653484</v>
      </c>
      <c r="CB4" s="82">
        <f t="shared" si="53"/>
        <v>169775.48255474397</v>
      </c>
      <c r="CC4" s="82">
        <f t="shared" si="53"/>
        <v>175208.29799649579</v>
      </c>
      <c r="CD4" s="82">
        <f t="shared" si="53"/>
        <v>180814.96353238367</v>
      </c>
      <c r="CE4" s="82">
        <f t="shared" si="53"/>
        <v>186601.04236541994</v>
      </c>
      <c r="CF4" s="82">
        <f t="shared" si="53"/>
        <v>192572.27572111337</v>
      </c>
      <c r="CG4" s="82">
        <f t="shared" si="53"/>
        <v>198734.588544189</v>
      </c>
      <c r="CH4" s="82">
        <f t="shared" si="53"/>
        <v>205094.09537760305</v>
      </c>
      <c r="CI4" s="82">
        <f t="shared" si="53"/>
        <v>211657.10642968636</v>
      </c>
      <c r="CJ4" s="82">
        <f t="shared" si="53"/>
        <v>218430.13383543634</v>
      </c>
      <c r="CK4" s="82">
        <f t="shared" si="53"/>
        <v>225419.8981181703</v>
      </c>
      <c r="CL4" s="82">
        <f t="shared" si="53"/>
        <v>232633.33485795176</v>
      </c>
      <c r="CM4" s="82">
        <f t="shared" si="53"/>
        <v>240077.60157340622</v>
      </c>
      <c r="CN4" s="82">
        <f t="shared" si="53"/>
        <v>247760.08482375523</v>
      </c>
      <c r="CO4" s="82">
        <f t="shared" si="53"/>
        <v>255688.4075381154</v>
      </c>
      <c r="CP4" s="82">
        <f t="shared" si="53"/>
        <v>263870.43657933507</v>
      </c>
      <c r="CQ4" s="82">
        <f t="shared" si="53"/>
        <v>272314.29054987378</v>
      </c>
      <c r="CR4" s="82">
        <f t="shared" si="53"/>
        <v>281028.34784746973</v>
      </c>
      <c r="CS4" s="82">
        <f t="shared" si="53"/>
        <v>290021.25497858878</v>
      </c>
      <c r="CT4" s="82">
        <f t="shared" si="53"/>
        <v>299301.93513790361</v>
      </c>
      <c r="CU4" s="82">
        <f t="shared" si="53"/>
        <v>308879.59706231655</v>
      </c>
      <c r="CV4" s="82">
        <f t="shared" si="53"/>
        <v>318763.74416831066</v>
      </c>
      <c r="CW4" s="82">
        <f t="shared" si="53"/>
        <v>328964.18398169661</v>
      </c>
      <c r="CX4" s="82">
        <f t="shared" si="53"/>
        <v>339491.03786911094</v>
      </c>
      <c r="CY4" s="82">
        <f t="shared" si="53"/>
        <v>350354.75108092249</v>
      </c>
      <c r="CZ4" s="82">
        <f t="shared" si="53"/>
        <v>361566.103115512</v>
      </c>
      <c r="DA4" s="82">
        <f t="shared" si="53"/>
        <v>373136.21841520839</v>
      </c>
      <c r="DB4" s="82">
        <f t="shared" si="53"/>
        <v>385076.5774044951</v>
      </c>
      <c r="DC4" s="82">
        <f t="shared" si="53"/>
        <v>397399.02788143896</v>
      </c>
      <c r="DD4" s="82">
        <f t="shared" si="53"/>
        <v>410115.79677364504</v>
      </c>
      <c r="DE4" s="82">
        <f t="shared" si="53"/>
        <v>423239.50227040169</v>
      </c>
      <c r="DF4" s="82">
        <f t="shared" si="53"/>
        <v>436783.16634305456</v>
      </c>
      <c r="DG4" s="82">
        <f t="shared" si="53"/>
        <v>450760.22766603233</v>
      </c>
      <c r="DH4" s="82">
        <f t="shared" si="53"/>
        <v>465184.55495134537</v>
      </c>
      <c r="DI4" s="82">
        <f t="shared" si="53"/>
        <v>480070.46070978843</v>
      </c>
      <c r="DJ4" s="82">
        <f t="shared" si="53"/>
        <v>495432.71545250167</v>
      </c>
    </row>
    <row r="5" spans="1:115" x14ac:dyDescent="0.2">
      <c r="A5" t="s">
        <v>57</v>
      </c>
      <c r="B5" s="7" t="str">
        <f>'Data Non-Energy-Sector'!B126</f>
        <v>Super Alloys for high end use</v>
      </c>
      <c r="C5" s="25" t="s">
        <v>2</v>
      </c>
      <c r="D5" s="82">
        <f t="shared" si="51"/>
        <v>941.86823656863032</v>
      </c>
      <c r="E5" s="82">
        <f t="shared" si="52"/>
        <v>949.43343411966589</v>
      </c>
      <c r="F5" s="82">
        <f t="shared" si="52"/>
        <v>964.06430295371842</v>
      </c>
      <c r="G5" s="82">
        <f t="shared" si="52"/>
        <v>981.55916951756251</v>
      </c>
      <c r="H5" s="82">
        <f t="shared" si="52"/>
        <v>996.5133257512756</v>
      </c>
      <c r="I5" s="82">
        <f t="shared" si="52"/>
        <v>1012.1495125217037</v>
      </c>
      <c r="J5" s="82">
        <f t="shared" si="52"/>
        <v>1078.5689917552515</v>
      </c>
      <c r="K5" s="82">
        <f t="shared" si="52"/>
        <v>1167.1657647756658</v>
      </c>
      <c r="L5" s="82">
        <f t="shared" si="52"/>
        <v>1348.2243444622941</v>
      </c>
      <c r="M5" s="82">
        <f t="shared" si="52"/>
        <v>1413.7686449002117</v>
      </c>
      <c r="N5" s="82">
        <f t="shared" si="52"/>
        <v>1455.0035218297066</v>
      </c>
      <c r="O5" s="82">
        <f t="shared" si="52"/>
        <v>2018.5758257512753</v>
      </c>
      <c r="P5" s="82">
        <f t="shared" si="52"/>
        <v>2141.9847216322819</v>
      </c>
      <c r="Q5" s="82">
        <f t="shared" si="52"/>
        <v>1475.4953130644224</v>
      </c>
      <c r="R5" s="82">
        <f t="shared" si="52"/>
        <v>1485.3128932442967</v>
      </c>
      <c r="S5" s="82">
        <f t="shared" si="52"/>
        <v>2228.5858862062432</v>
      </c>
      <c r="T5" s="82">
        <f t="shared" si="52"/>
        <v>2198.0883689339403</v>
      </c>
      <c r="U5" s="82">
        <f t="shared" si="52"/>
        <v>2388.3281514400269</v>
      </c>
      <c r="V5" s="82">
        <f t="shared" si="52"/>
        <v>2343.0065880003876</v>
      </c>
      <c r="W5" s="82">
        <f t="shared" si="52"/>
        <v>2320.7947234453109</v>
      </c>
      <c r="X5" s="82">
        <f t="shared" si="52"/>
        <v>2559.9458244585139</v>
      </c>
      <c r="Y5" s="82">
        <f t="shared" si="52"/>
        <v>2861.6952447395333</v>
      </c>
      <c r="Z5" s="82">
        <f t="shared" si="52"/>
        <v>3510.6529713158188</v>
      </c>
      <c r="AA5" s="82">
        <f t="shared" si="52"/>
        <v>3882.3267704921868</v>
      </c>
      <c r="AB5" s="82">
        <f t="shared" si="52"/>
        <v>4212.8967183368441</v>
      </c>
      <c r="AC5" s="82">
        <f t="shared" si="52"/>
        <v>4085.3611434284417</v>
      </c>
      <c r="AD5" s="82">
        <f t="shared" si="52"/>
        <v>4154.9102983548928</v>
      </c>
      <c r="AE5" s="82">
        <f t="shared" si="52"/>
        <v>3739.7300730133288</v>
      </c>
      <c r="AF5" s="82">
        <f t="shared" si="52"/>
        <v>3737.7396700384365</v>
      </c>
      <c r="AG5" s="82">
        <f t="shared" si="52"/>
        <v>3824.792041929049</v>
      </c>
      <c r="AH5" s="82">
        <f t="shared" si="52"/>
        <v>3947.1853872707788</v>
      </c>
      <c r="AI5" s="82">
        <f t="shared" si="52"/>
        <v>4073.4953196634438</v>
      </c>
      <c r="AJ5" s="82">
        <f t="shared" si="52"/>
        <v>4203.8471698926742</v>
      </c>
      <c r="AK5" s="82">
        <f t="shared" si="52"/>
        <v>4338.3702793292396</v>
      </c>
      <c r="AL5" s="82">
        <f t="shared" si="52"/>
        <v>4477.1981282677752</v>
      </c>
      <c r="AM5" s="82">
        <f t="shared" si="52"/>
        <v>4620.4684683723444</v>
      </c>
      <c r="AN5" s="82">
        <f t="shared" si="52"/>
        <v>4768.3234593602592</v>
      </c>
      <c r="AO5" s="82">
        <f t="shared" si="52"/>
        <v>4920.9098100597876</v>
      </c>
      <c r="AP5" s="82">
        <f t="shared" si="52"/>
        <v>5078.3789239817006</v>
      </c>
      <c r="AQ5" s="82">
        <f t="shared" si="52"/>
        <v>5240.8870495491155</v>
      </c>
      <c r="AR5" s="82">
        <f t="shared" si="52"/>
        <v>5408.5954351346872</v>
      </c>
      <c r="AS5" s="82">
        <f t="shared" si="52"/>
        <v>5581.6704890589972</v>
      </c>
      <c r="AT5" s="82">
        <f t="shared" si="52"/>
        <v>5760.2839447088854</v>
      </c>
      <c r="AU5" s="82">
        <f t="shared" si="52"/>
        <v>5944.6130309395703</v>
      </c>
      <c r="AV5" s="82">
        <f t="shared" si="52"/>
        <v>6134.8406479296364</v>
      </c>
      <c r="AW5" s="82">
        <f t="shared" si="52"/>
        <v>6331.1555486633852</v>
      </c>
      <c r="AX5" s="82">
        <f t="shared" si="52"/>
        <v>6533.7525262206136</v>
      </c>
      <c r="AY5" s="82">
        <f t="shared" si="52"/>
        <v>6742.8326070596731</v>
      </c>
      <c r="AZ5" s="82">
        <f t="shared" si="52"/>
        <v>6958.603250485583</v>
      </c>
      <c r="BA5" s="82">
        <f t="shared" si="52"/>
        <v>7181.278554501122</v>
      </c>
      <c r="BB5" s="82">
        <f t="shared" si="52"/>
        <v>7411.0794682451578</v>
      </c>
      <c r="BC5" s="82">
        <f t="shared" si="52"/>
        <v>7648.234011229003</v>
      </c>
      <c r="BD5" s="82">
        <f t="shared" si="52"/>
        <v>7892.9774995883317</v>
      </c>
      <c r="BE5" s="82">
        <f t="shared" si="52"/>
        <v>8145.5527795751586</v>
      </c>
      <c r="BF5" s="82">
        <f t="shared" si="52"/>
        <v>8406.2104685215636</v>
      </c>
      <c r="BG5" s="82">
        <f t="shared" si="52"/>
        <v>8675.2092035142541</v>
      </c>
      <c r="BH5" s="82">
        <f t="shared" si="52"/>
        <v>8952.8158980267108</v>
      </c>
      <c r="BI5" s="82">
        <f t="shared" si="52"/>
        <v>9239.3060067635652</v>
      </c>
      <c r="BJ5" s="82">
        <f t="shared" si="52"/>
        <v>9534.9637989799994</v>
      </c>
      <c r="BK5" s="82">
        <f t="shared" si="52"/>
        <v>9840.0826405473599</v>
      </c>
      <c r="BL5" s="82">
        <f t="shared" si="52"/>
        <v>10154.965285044877</v>
      </c>
      <c r="BM5" s="82">
        <f t="shared" si="53"/>
        <v>10479.924174166314</v>
      </c>
      <c r="BN5" s="82">
        <f t="shared" si="53"/>
        <v>10815.281747739637</v>
      </c>
      <c r="BO5" s="82">
        <f t="shared" si="53"/>
        <v>11161.370763667304</v>
      </c>
      <c r="BP5" s="82">
        <f t="shared" si="53"/>
        <v>11518.534628104659</v>
      </c>
      <c r="BQ5" s="82">
        <f t="shared" si="53"/>
        <v>11887.127736204007</v>
      </c>
      <c r="BR5" s="82">
        <f t="shared" si="53"/>
        <v>12267.515823762536</v>
      </c>
      <c r="BS5" s="82">
        <f t="shared" si="53"/>
        <v>12660.076330122938</v>
      </c>
      <c r="BT5" s="82">
        <f t="shared" si="53"/>
        <v>13065.198772686872</v>
      </c>
      <c r="BU5" s="82">
        <f t="shared" si="53"/>
        <v>13483.285133412852</v>
      </c>
      <c r="BV5" s="82">
        <f t="shared" si="53"/>
        <v>13914.750257682064</v>
      </c>
      <c r="BW5" s="82">
        <f t="shared" si="53"/>
        <v>14360.022265927892</v>
      </c>
      <c r="BX5" s="82">
        <f t="shared" si="53"/>
        <v>14819.542978437585</v>
      </c>
      <c r="BY5" s="82">
        <f t="shared" si="53"/>
        <v>15293.768353747588</v>
      </c>
      <c r="BZ5" s="82">
        <f t="shared" si="53"/>
        <v>15783.168941067512</v>
      </c>
      <c r="CA5" s="82">
        <f t="shared" si="53"/>
        <v>16288.230347181672</v>
      </c>
      <c r="CB5" s="82">
        <f t="shared" si="53"/>
        <v>16809.453718291486</v>
      </c>
      <c r="CC5" s="82">
        <f t="shared" si="53"/>
        <v>17347.356237276814</v>
      </c>
      <c r="CD5" s="82">
        <f t="shared" si="53"/>
        <v>17902.471636869672</v>
      </c>
      <c r="CE5" s="82">
        <f t="shared" si="53"/>
        <v>18475.350729249501</v>
      </c>
      <c r="CF5" s="82">
        <f t="shared" si="53"/>
        <v>19066.561952585485</v>
      </c>
      <c r="CG5" s="82">
        <f t="shared" si="53"/>
        <v>19676.691935068222</v>
      </c>
      <c r="CH5" s="82">
        <f t="shared" si="53"/>
        <v>20306.346076990405</v>
      </c>
      <c r="CI5" s="82">
        <f t="shared" si="53"/>
        <v>20956.149151454098</v>
      </c>
      <c r="CJ5" s="82">
        <f t="shared" si="53"/>
        <v>21626.745924300631</v>
      </c>
      <c r="CK5" s="82">
        <f t="shared" si="53"/>
        <v>22318.80179387825</v>
      </c>
      <c r="CL5" s="82">
        <f t="shared" si="53"/>
        <v>23033.003451282355</v>
      </c>
      <c r="CM5" s="82">
        <f t="shared" si="53"/>
        <v>23770.059561723392</v>
      </c>
      <c r="CN5" s="82">
        <f t="shared" si="53"/>
        <v>24530.701467698542</v>
      </c>
      <c r="CO5" s="82">
        <f t="shared" si="53"/>
        <v>25315.683914664896</v>
      </c>
      <c r="CP5" s="82">
        <f t="shared" si="53"/>
        <v>26125.785799934172</v>
      </c>
      <c r="CQ5" s="82">
        <f t="shared" si="53"/>
        <v>26961.810945532066</v>
      </c>
      <c r="CR5" s="82">
        <f t="shared" si="53"/>
        <v>27824.588895789093</v>
      </c>
      <c r="CS5" s="82">
        <f t="shared" si="53"/>
        <v>28714.975740454345</v>
      </c>
      <c r="CT5" s="82">
        <f t="shared" si="53"/>
        <v>29633.854964148886</v>
      </c>
      <c r="CU5" s="82">
        <f t="shared" si="53"/>
        <v>30582.138323001651</v>
      </c>
      <c r="CV5" s="82">
        <f t="shared" si="53"/>
        <v>31560.766749337705</v>
      </c>
      <c r="CW5" s="82">
        <f t="shared" si="53"/>
        <v>32570.711285316513</v>
      </c>
      <c r="CX5" s="82">
        <f t="shared" si="53"/>
        <v>33612.974046446645</v>
      </c>
      <c r="CY5" s="82">
        <f t="shared" si="53"/>
        <v>34688.589215932938</v>
      </c>
      <c r="CZ5" s="82">
        <f t="shared" si="53"/>
        <v>35798.624070842794</v>
      </c>
      <c r="DA5" s="82">
        <f t="shared" si="53"/>
        <v>36944.180041109765</v>
      </c>
      <c r="DB5" s="82">
        <f t="shared" si="53"/>
        <v>38126.393802425278</v>
      </c>
      <c r="DC5" s="82">
        <f t="shared" si="53"/>
        <v>39346.43840410289</v>
      </c>
      <c r="DD5" s="82">
        <f t="shared" si="53"/>
        <v>40605.524433034181</v>
      </c>
      <c r="DE5" s="82">
        <f t="shared" si="53"/>
        <v>41904.901214891273</v>
      </c>
      <c r="DF5" s="82">
        <f t="shared" si="53"/>
        <v>43245.858053767792</v>
      </c>
      <c r="DG5" s="82">
        <f t="shared" si="53"/>
        <v>44629.725511488359</v>
      </c>
      <c r="DH5" s="82">
        <f t="shared" si="53"/>
        <v>46057.87672785599</v>
      </c>
      <c r="DI5" s="82">
        <f t="shared" si="53"/>
        <v>47531.72878314738</v>
      </c>
      <c r="DJ5" s="82">
        <f t="shared" si="53"/>
        <v>49052.744104208097</v>
      </c>
    </row>
    <row r="6" spans="1:115" x14ac:dyDescent="0.2">
      <c r="A6" t="s">
        <v>57</v>
      </c>
      <c r="B6" s="7" t="str">
        <f>'Data Non-Energy-Sector'!B127</f>
        <v>Chemicals</v>
      </c>
      <c r="C6" s="25" t="s">
        <v>2</v>
      </c>
      <c r="D6" s="82">
        <f t="shared" si="51"/>
        <v>941.86823656863032</v>
      </c>
      <c r="E6" s="82">
        <f t="shared" si="52"/>
        <v>949.43343411966589</v>
      </c>
      <c r="F6" s="82">
        <f t="shared" si="52"/>
        <v>964.06430295371842</v>
      </c>
      <c r="G6" s="82">
        <f t="shared" si="52"/>
        <v>981.55916951756251</v>
      </c>
      <c r="H6" s="82">
        <f t="shared" si="52"/>
        <v>996.5133257512756</v>
      </c>
      <c r="I6" s="82">
        <f t="shared" si="52"/>
        <v>1012.1495125217037</v>
      </c>
      <c r="J6" s="82">
        <f t="shared" si="52"/>
        <v>1078.5689917552515</v>
      </c>
      <c r="K6" s="82">
        <f t="shared" si="52"/>
        <v>1167.1657647756658</v>
      </c>
      <c r="L6" s="82">
        <f t="shared" si="52"/>
        <v>1348.2243444622941</v>
      </c>
      <c r="M6" s="82">
        <f t="shared" si="52"/>
        <v>1413.7686449002117</v>
      </c>
      <c r="N6" s="82">
        <f t="shared" si="52"/>
        <v>1455.0035218297066</v>
      </c>
      <c r="O6" s="82">
        <f t="shared" si="52"/>
        <v>2018.5758257512753</v>
      </c>
      <c r="P6" s="82">
        <f t="shared" si="52"/>
        <v>2141.9847216322819</v>
      </c>
      <c r="Q6" s="82">
        <f t="shared" si="52"/>
        <v>1475.4953130644224</v>
      </c>
      <c r="R6" s="82">
        <f t="shared" si="52"/>
        <v>1485.3128932442967</v>
      </c>
      <c r="S6" s="82">
        <f t="shared" si="52"/>
        <v>2228.5858862062432</v>
      </c>
      <c r="T6" s="82">
        <f t="shared" si="52"/>
        <v>2198.0883689339403</v>
      </c>
      <c r="U6" s="82">
        <f t="shared" si="52"/>
        <v>2388.3281514400269</v>
      </c>
      <c r="V6" s="82">
        <f t="shared" si="52"/>
        <v>2343.0065880003876</v>
      </c>
      <c r="W6" s="82">
        <f t="shared" si="52"/>
        <v>2320.7947234453109</v>
      </c>
      <c r="X6" s="82">
        <f t="shared" si="52"/>
        <v>2559.9458244585139</v>
      </c>
      <c r="Y6" s="82">
        <f t="shared" si="52"/>
        <v>2861.6952447395333</v>
      </c>
      <c r="Z6" s="82">
        <f t="shared" si="52"/>
        <v>3510.6529713158188</v>
      </c>
      <c r="AA6" s="82">
        <f t="shared" si="52"/>
        <v>3882.3267704921868</v>
      </c>
      <c r="AB6" s="82">
        <f t="shared" si="52"/>
        <v>4212.8967183368441</v>
      </c>
      <c r="AC6" s="82">
        <f t="shared" si="52"/>
        <v>4085.3611434284417</v>
      </c>
      <c r="AD6" s="82">
        <f t="shared" si="52"/>
        <v>4154.9102983548928</v>
      </c>
      <c r="AE6" s="82">
        <f t="shared" si="52"/>
        <v>3739.7300730133288</v>
      </c>
      <c r="AF6" s="82">
        <f t="shared" si="52"/>
        <v>3737.7396700384365</v>
      </c>
      <c r="AG6" s="82">
        <f t="shared" si="52"/>
        <v>3824.792041929049</v>
      </c>
      <c r="AH6" s="82">
        <f t="shared" si="52"/>
        <v>3947.1853872707788</v>
      </c>
      <c r="AI6" s="82">
        <f t="shared" si="52"/>
        <v>4073.4953196634438</v>
      </c>
      <c r="AJ6" s="82">
        <f t="shared" si="52"/>
        <v>4203.8471698926742</v>
      </c>
      <c r="AK6" s="82">
        <f t="shared" si="52"/>
        <v>4338.3702793292396</v>
      </c>
      <c r="AL6" s="82">
        <f t="shared" si="52"/>
        <v>4477.1981282677752</v>
      </c>
      <c r="AM6" s="82">
        <f t="shared" si="52"/>
        <v>4620.4684683723444</v>
      </c>
      <c r="AN6" s="82">
        <f t="shared" si="52"/>
        <v>4768.3234593602592</v>
      </c>
      <c r="AO6" s="82">
        <f t="shared" si="52"/>
        <v>4920.9098100597876</v>
      </c>
      <c r="AP6" s="82">
        <f t="shared" si="52"/>
        <v>5078.3789239817006</v>
      </c>
      <c r="AQ6" s="82">
        <f t="shared" si="52"/>
        <v>5240.8870495491155</v>
      </c>
      <c r="AR6" s="82">
        <f t="shared" si="52"/>
        <v>5408.5954351346872</v>
      </c>
      <c r="AS6" s="82">
        <f t="shared" si="52"/>
        <v>5581.6704890589972</v>
      </c>
      <c r="AT6" s="82">
        <f t="shared" si="52"/>
        <v>5760.2839447088854</v>
      </c>
      <c r="AU6" s="82">
        <f t="shared" si="52"/>
        <v>5944.6130309395703</v>
      </c>
      <c r="AV6" s="82">
        <f t="shared" si="52"/>
        <v>6134.8406479296364</v>
      </c>
      <c r="AW6" s="82">
        <f t="shared" si="52"/>
        <v>6331.1555486633852</v>
      </c>
      <c r="AX6" s="82">
        <f t="shared" si="52"/>
        <v>6533.7525262206136</v>
      </c>
      <c r="AY6" s="82">
        <f t="shared" si="52"/>
        <v>6742.8326070596731</v>
      </c>
      <c r="AZ6" s="82">
        <f t="shared" si="52"/>
        <v>6958.603250485583</v>
      </c>
      <c r="BA6" s="82">
        <f t="shared" si="52"/>
        <v>7181.278554501122</v>
      </c>
      <c r="BB6" s="82">
        <f t="shared" si="52"/>
        <v>7411.0794682451578</v>
      </c>
      <c r="BC6" s="82">
        <f t="shared" si="52"/>
        <v>7648.234011229003</v>
      </c>
      <c r="BD6" s="82">
        <f t="shared" si="52"/>
        <v>7892.9774995883317</v>
      </c>
      <c r="BE6" s="82">
        <f t="shared" si="52"/>
        <v>8145.5527795751586</v>
      </c>
      <c r="BF6" s="82">
        <f t="shared" si="52"/>
        <v>8406.2104685215636</v>
      </c>
      <c r="BG6" s="82">
        <f t="shared" si="52"/>
        <v>8675.2092035142541</v>
      </c>
      <c r="BH6" s="82">
        <f t="shared" si="52"/>
        <v>8952.8158980267108</v>
      </c>
      <c r="BI6" s="82">
        <f t="shared" si="52"/>
        <v>9239.3060067635652</v>
      </c>
      <c r="BJ6" s="82">
        <f t="shared" si="52"/>
        <v>9534.9637989799994</v>
      </c>
      <c r="BK6" s="82">
        <f t="shared" si="52"/>
        <v>9840.0826405473599</v>
      </c>
      <c r="BL6" s="82">
        <f t="shared" si="52"/>
        <v>10154.965285044877</v>
      </c>
      <c r="BM6" s="82">
        <f t="shared" si="53"/>
        <v>10479.924174166314</v>
      </c>
      <c r="BN6" s="82">
        <f t="shared" si="53"/>
        <v>10815.281747739637</v>
      </c>
      <c r="BO6" s="82">
        <f t="shared" si="53"/>
        <v>11161.370763667304</v>
      </c>
      <c r="BP6" s="82">
        <f t="shared" si="53"/>
        <v>11518.534628104659</v>
      </c>
      <c r="BQ6" s="82">
        <f t="shared" si="53"/>
        <v>11887.127736204007</v>
      </c>
      <c r="BR6" s="82">
        <f t="shared" si="53"/>
        <v>12267.515823762536</v>
      </c>
      <c r="BS6" s="82">
        <f t="shared" si="53"/>
        <v>12660.076330122938</v>
      </c>
      <c r="BT6" s="82">
        <f t="shared" si="53"/>
        <v>13065.198772686872</v>
      </c>
      <c r="BU6" s="82">
        <f t="shared" si="53"/>
        <v>13483.285133412852</v>
      </c>
      <c r="BV6" s="82">
        <f t="shared" si="53"/>
        <v>13914.750257682064</v>
      </c>
      <c r="BW6" s="82">
        <f t="shared" si="53"/>
        <v>14360.022265927892</v>
      </c>
      <c r="BX6" s="82">
        <f t="shared" si="53"/>
        <v>14819.542978437585</v>
      </c>
      <c r="BY6" s="82">
        <f t="shared" si="53"/>
        <v>15293.768353747588</v>
      </c>
      <c r="BZ6" s="82">
        <f t="shared" si="53"/>
        <v>15783.168941067512</v>
      </c>
      <c r="CA6" s="82">
        <f t="shared" si="53"/>
        <v>16288.230347181672</v>
      </c>
      <c r="CB6" s="82">
        <f t="shared" si="53"/>
        <v>16809.453718291486</v>
      </c>
      <c r="CC6" s="82">
        <f t="shared" si="53"/>
        <v>17347.356237276814</v>
      </c>
      <c r="CD6" s="82">
        <f t="shared" si="53"/>
        <v>17902.471636869672</v>
      </c>
      <c r="CE6" s="82">
        <f t="shared" si="53"/>
        <v>18475.350729249501</v>
      </c>
      <c r="CF6" s="82">
        <f t="shared" si="53"/>
        <v>19066.561952585485</v>
      </c>
      <c r="CG6" s="82">
        <f t="shared" si="53"/>
        <v>19676.691935068222</v>
      </c>
      <c r="CH6" s="82">
        <f t="shared" si="53"/>
        <v>20306.346076990405</v>
      </c>
      <c r="CI6" s="82">
        <f t="shared" si="53"/>
        <v>20956.149151454098</v>
      </c>
      <c r="CJ6" s="82">
        <f t="shared" si="53"/>
        <v>21626.745924300631</v>
      </c>
      <c r="CK6" s="82">
        <f t="shared" si="53"/>
        <v>22318.80179387825</v>
      </c>
      <c r="CL6" s="82">
        <f t="shared" si="53"/>
        <v>23033.003451282355</v>
      </c>
      <c r="CM6" s="82">
        <f t="shared" si="53"/>
        <v>23770.059561723392</v>
      </c>
      <c r="CN6" s="82">
        <f t="shared" si="53"/>
        <v>24530.701467698542</v>
      </c>
      <c r="CO6" s="82">
        <f t="shared" si="53"/>
        <v>25315.683914664896</v>
      </c>
      <c r="CP6" s="82">
        <f t="shared" si="53"/>
        <v>26125.785799934172</v>
      </c>
      <c r="CQ6" s="82">
        <f t="shared" si="53"/>
        <v>26961.810945532066</v>
      </c>
      <c r="CR6" s="82">
        <f t="shared" si="53"/>
        <v>27824.588895789093</v>
      </c>
      <c r="CS6" s="82">
        <f t="shared" si="53"/>
        <v>28714.975740454345</v>
      </c>
      <c r="CT6" s="82">
        <f t="shared" si="53"/>
        <v>29633.854964148886</v>
      </c>
      <c r="CU6" s="82">
        <f t="shared" si="53"/>
        <v>30582.138323001651</v>
      </c>
      <c r="CV6" s="82">
        <f t="shared" si="53"/>
        <v>31560.766749337705</v>
      </c>
      <c r="CW6" s="82">
        <f t="shared" si="53"/>
        <v>32570.711285316513</v>
      </c>
      <c r="CX6" s="82">
        <f t="shared" si="53"/>
        <v>33612.974046446645</v>
      </c>
      <c r="CY6" s="82">
        <f t="shared" si="53"/>
        <v>34688.589215932938</v>
      </c>
      <c r="CZ6" s="82">
        <f t="shared" si="53"/>
        <v>35798.624070842794</v>
      </c>
      <c r="DA6" s="82">
        <f t="shared" si="53"/>
        <v>36944.180041109765</v>
      </c>
      <c r="DB6" s="82">
        <f t="shared" si="53"/>
        <v>38126.393802425278</v>
      </c>
      <c r="DC6" s="82">
        <f t="shared" si="53"/>
        <v>39346.43840410289</v>
      </c>
      <c r="DD6" s="82">
        <f t="shared" si="53"/>
        <v>40605.524433034181</v>
      </c>
      <c r="DE6" s="82">
        <f t="shared" si="53"/>
        <v>41904.901214891273</v>
      </c>
      <c r="DF6" s="82">
        <f t="shared" si="53"/>
        <v>43245.858053767792</v>
      </c>
      <c r="DG6" s="82">
        <f t="shared" si="53"/>
        <v>44629.725511488359</v>
      </c>
      <c r="DH6" s="82">
        <f t="shared" si="53"/>
        <v>46057.87672785599</v>
      </c>
      <c r="DI6" s="82">
        <f t="shared" si="53"/>
        <v>47531.72878314738</v>
      </c>
      <c r="DJ6" s="82">
        <f t="shared" si="53"/>
        <v>49052.744104208097</v>
      </c>
    </row>
    <row r="7" spans="1:115" x14ac:dyDescent="0.2">
      <c r="A7" t="s">
        <v>57</v>
      </c>
      <c r="B7" s="7" t="str">
        <f>'Data Non-Energy-Sector'!B128</f>
        <v>Cast Iron for rigid structure</v>
      </c>
      <c r="C7" s="25" t="s">
        <v>2</v>
      </c>
      <c r="D7" s="82">
        <f t="shared" si="51"/>
        <v>627.91215771242025</v>
      </c>
      <c r="E7" s="82">
        <f t="shared" si="52"/>
        <v>632.95562274644396</v>
      </c>
      <c r="F7" s="82">
        <f t="shared" si="52"/>
        <v>642.70953530247903</v>
      </c>
      <c r="G7" s="82">
        <f t="shared" si="52"/>
        <v>654.37277967837497</v>
      </c>
      <c r="H7" s="82">
        <f t="shared" si="52"/>
        <v>664.34221716751711</v>
      </c>
      <c r="I7" s="82">
        <f t="shared" si="52"/>
        <v>674.76634168113583</v>
      </c>
      <c r="J7" s="82">
        <f t="shared" si="52"/>
        <v>719.04599450350099</v>
      </c>
      <c r="K7" s="82">
        <f t="shared" si="52"/>
        <v>778.11050985044392</v>
      </c>
      <c r="L7" s="82">
        <f t="shared" si="52"/>
        <v>898.81622964152939</v>
      </c>
      <c r="M7" s="82">
        <f t="shared" si="52"/>
        <v>942.51242993347455</v>
      </c>
      <c r="N7" s="82">
        <f t="shared" si="52"/>
        <v>970.00234788647117</v>
      </c>
      <c r="O7" s="82">
        <f t="shared" si="52"/>
        <v>1345.717217167517</v>
      </c>
      <c r="P7" s="82">
        <f t="shared" si="52"/>
        <v>1427.9898144215215</v>
      </c>
      <c r="Q7" s="82">
        <f t="shared" si="52"/>
        <v>983.66354204294828</v>
      </c>
      <c r="R7" s="82">
        <f t="shared" si="52"/>
        <v>990.20859549619786</v>
      </c>
      <c r="S7" s="82">
        <f t="shared" si="52"/>
        <v>1485.7239241374957</v>
      </c>
      <c r="T7" s="82">
        <f t="shared" si="52"/>
        <v>1465.3922459559603</v>
      </c>
      <c r="U7" s="82">
        <f t="shared" si="52"/>
        <v>1592.2187676266847</v>
      </c>
      <c r="V7" s="82">
        <f t="shared" si="52"/>
        <v>1562.0043920002583</v>
      </c>
      <c r="W7" s="82">
        <f t="shared" si="52"/>
        <v>1547.1964822968739</v>
      </c>
      <c r="X7" s="82">
        <f t="shared" si="52"/>
        <v>1706.6305496390094</v>
      </c>
      <c r="Y7" s="82">
        <f t="shared" si="52"/>
        <v>1907.7968298263556</v>
      </c>
      <c r="Z7" s="82">
        <f t="shared" si="52"/>
        <v>2340.435314210546</v>
      </c>
      <c r="AA7" s="82">
        <f t="shared" si="52"/>
        <v>2588.2178469947912</v>
      </c>
      <c r="AB7" s="82">
        <f t="shared" si="52"/>
        <v>2808.5978122245624</v>
      </c>
      <c r="AC7" s="82">
        <f t="shared" si="52"/>
        <v>2723.5740956189611</v>
      </c>
      <c r="AD7" s="82">
        <f t="shared" si="52"/>
        <v>2769.9401989032622</v>
      </c>
      <c r="AE7" s="82">
        <f t="shared" si="52"/>
        <v>2493.1533820088862</v>
      </c>
      <c r="AF7" s="82">
        <f t="shared" si="52"/>
        <v>2491.826446692291</v>
      </c>
      <c r="AG7" s="82">
        <f t="shared" si="52"/>
        <v>2549.8613612860327</v>
      </c>
      <c r="AH7" s="82">
        <f t="shared" si="52"/>
        <v>2631.4569248471857</v>
      </c>
      <c r="AI7" s="82">
        <f t="shared" si="52"/>
        <v>2715.6635464422957</v>
      </c>
      <c r="AJ7" s="82">
        <f t="shared" ref="AJ7:BL7" si="56">AJ101</f>
        <v>2802.5647799284493</v>
      </c>
      <c r="AK7" s="82">
        <f t="shared" si="56"/>
        <v>2892.2468528861596</v>
      </c>
      <c r="AL7" s="82">
        <f t="shared" si="56"/>
        <v>2984.7987521785167</v>
      </c>
      <c r="AM7" s="82">
        <f t="shared" si="56"/>
        <v>3080.3123122482293</v>
      </c>
      <c r="AN7" s="82">
        <f t="shared" si="56"/>
        <v>3178.882306240173</v>
      </c>
      <c r="AO7" s="82">
        <f t="shared" si="56"/>
        <v>3280.6065400398584</v>
      </c>
      <c r="AP7" s="82">
        <f t="shared" si="56"/>
        <v>3385.5859493211337</v>
      </c>
      <c r="AQ7" s="82">
        <f t="shared" si="56"/>
        <v>3493.9246996994102</v>
      </c>
      <c r="AR7" s="82">
        <f t="shared" si="56"/>
        <v>3605.7302900897917</v>
      </c>
      <c r="AS7" s="82">
        <f t="shared" si="56"/>
        <v>3721.1136593726651</v>
      </c>
      <c r="AT7" s="82">
        <f t="shared" si="56"/>
        <v>3840.1892964725903</v>
      </c>
      <c r="AU7" s="82">
        <f t="shared" si="56"/>
        <v>3963.0753539597131</v>
      </c>
      <c r="AV7" s="82">
        <f t="shared" si="56"/>
        <v>4089.8937652864242</v>
      </c>
      <c r="AW7" s="82">
        <f t="shared" si="56"/>
        <v>4220.7703657755901</v>
      </c>
      <c r="AX7" s="82">
        <f t="shared" si="56"/>
        <v>4355.8350174804091</v>
      </c>
      <c r="AY7" s="82">
        <f t="shared" si="56"/>
        <v>4495.2217380397824</v>
      </c>
      <c r="AZ7" s="82">
        <f t="shared" si="56"/>
        <v>4639.0688336570556</v>
      </c>
      <c r="BA7" s="82">
        <f t="shared" si="56"/>
        <v>4787.5190363340816</v>
      </c>
      <c r="BB7" s="82">
        <f t="shared" si="56"/>
        <v>4940.7196454967725</v>
      </c>
      <c r="BC7" s="82">
        <f t="shared" si="56"/>
        <v>5098.8226741526696</v>
      </c>
      <c r="BD7" s="82">
        <f t="shared" si="56"/>
        <v>5261.9849997255551</v>
      </c>
      <c r="BE7" s="82">
        <f t="shared" si="56"/>
        <v>5430.3685197167733</v>
      </c>
      <c r="BF7" s="82">
        <f t="shared" si="56"/>
        <v>5604.1403123477103</v>
      </c>
      <c r="BG7" s="82">
        <f t="shared" si="56"/>
        <v>5783.472802342837</v>
      </c>
      <c r="BH7" s="82">
        <f t="shared" si="56"/>
        <v>5968.5439320178075</v>
      </c>
      <c r="BI7" s="82">
        <f t="shared" si="56"/>
        <v>6159.5373378423774</v>
      </c>
      <c r="BJ7" s="82">
        <f t="shared" si="56"/>
        <v>6356.6425326533335</v>
      </c>
      <c r="BK7" s="82">
        <f t="shared" si="56"/>
        <v>6560.0550936982409</v>
      </c>
      <c r="BL7" s="82">
        <f t="shared" si="56"/>
        <v>6769.9768566965849</v>
      </c>
      <c r="BM7" s="82">
        <f t="shared" ref="BM7:DJ7" si="57">BM101</f>
        <v>6986.6161161108757</v>
      </c>
      <c r="BN7" s="82">
        <f t="shared" si="57"/>
        <v>7210.1878318264244</v>
      </c>
      <c r="BO7" s="82">
        <f t="shared" si="57"/>
        <v>7440.9138424448702</v>
      </c>
      <c r="BP7" s="82">
        <f t="shared" si="57"/>
        <v>7679.0230854031061</v>
      </c>
      <c r="BQ7" s="82">
        <f t="shared" si="57"/>
        <v>7924.7518241360058</v>
      </c>
      <c r="BR7" s="82">
        <f t="shared" si="57"/>
        <v>8178.3438825083585</v>
      </c>
      <c r="BS7" s="82">
        <f t="shared" si="57"/>
        <v>8440.050886748626</v>
      </c>
      <c r="BT7" s="82">
        <f t="shared" si="57"/>
        <v>8710.1325151245819</v>
      </c>
      <c r="BU7" s="82">
        <f t="shared" si="57"/>
        <v>8988.8567556085691</v>
      </c>
      <c r="BV7" s="82">
        <f t="shared" si="57"/>
        <v>9276.5001717880441</v>
      </c>
      <c r="BW7" s="82">
        <f t="shared" si="57"/>
        <v>9573.348177285261</v>
      </c>
      <c r="BX7" s="82">
        <f t="shared" si="57"/>
        <v>9879.6953189583892</v>
      </c>
      <c r="BY7" s="82">
        <f t="shared" si="57"/>
        <v>10195.845569165058</v>
      </c>
      <c r="BZ7" s="82">
        <f t="shared" si="57"/>
        <v>10522.112627378339</v>
      </c>
      <c r="CA7" s="82">
        <f t="shared" si="57"/>
        <v>10858.820231454447</v>
      </c>
      <c r="CB7" s="82">
        <f t="shared" si="57"/>
        <v>11206.302478860989</v>
      </c>
      <c r="CC7" s="82">
        <f t="shared" si="57"/>
        <v>11564.904158184541</v>
      </c>
      <c r="CD7" s="82">
        <f t="shared" si="57"/>
        <v>11934.981091246447</v>
      </c>
      <c r="CE7" s="82">
        <f t="shared" si="57"/>
        <v>12316.900486166334</v>
      </c>
      <c r="CF7" s="82">
        <f t="shared" si="57"/>
        <v>12711.041301723657</v>
      </c>
      <c r="CG7" s="82">
        <f t="shared" si="57"/>
        <v>13117.794623378815</v>
      </c>
      <c r="CH7" s="82">
        <f t="shared" si="57"/>
        <v>13537.564051326937</v>
      </c>
      <c r="CI7" s="82">
        <f t="shared" si="57"/>
        <v>13970.7661009694</v>
      </c>
      <c r="CJ7" s="82">
        <f t="shared" si="57"/>
        <v>14417.830616200421</v>
      </c>
      <c r="CK7" s="82">
        <f t="shared" si="57"/>
        <v>14879.201195918835</v>
      </c>
      <c r="CL7" s="82">
        <f t="shared" si="57"/>
        <v>15355.335634188237</v>
      </c>
      <c r="CM7" s="82">
        <f t="shared" si="57"/>
        <v>15846.706374482261</v>
      </c>
      <c r="CN7" s="82">
        <f t="shared" si="57"/>
        <v>16353.800978465693</v>
      </c>
      <c r="CO7" s="82">
        <f t="shared" si="57"/>
        <v>16877.122609776598</v>
      </c>
      <c r="CP7" s="82">
        <f t="shared" si="57"/>
        <v>17417.190533289449</v>
      </c>
      <c r="CQ7" s="82">
        <f t="shared" si="57"/>
        <v>17974.540630354713</v>
      </c>
      <c r="CR7" s="82">
        <f t="shared" si="57"/>
        <v>18549.725930526063</v>
      </c>
      <c r="CS7" s="82">
        <f t="shared" si="57"/>
        <v>19143.317160302897</v>
      </c>
      <c r="CT7" s="82">
        <f t="shared" si="57"/>
        <v>19755.90330943259</v>
      </c>
      <c r="CU7" s="82">
        <f t="shared" si="57"/>
        <v>20388.092215334433</v>
      </c>
      <c r="CV7" s="82">
        <f t="shared" si="57"/>
        <v>21040.511166225137</v>
      </c>
      <c r="CW7" s="82">
        <f t="shared" si="57"/>
        <v>21713.807523544343</v>
      </c>
      <c r="CX7" s="82">
        <f t="shared" si="57"/>
        <v>22408.649364297762</v>
      </c>
      <c r="CY7" s="82">
        <f t="shared" si="57"/>
        <v>23125.726143955289</v>
      </c>
      <c r="CZ7" s="82">
        <f t="shared" si="57"/>
        <v>23865.749380561858</v>
      </c>
      <c r="DA7" s="82">
        <f t="shared" si="57"/>
        <v>24629.453360739837</v>
      </c>
      <c r="DB7" s="82">
        <f t="shared" si="57"/>
        <v>25417.595868283512</v>
      </c>
      <c r="DC7" s="82">
        <f t="shared" si="57"/>
        <v>26230.958936068586</v>
      </c>
      <c r="DD7" s="82">
        <f t="shared" si="57"/>
        <v>27070.349622022783</v>
      </c>
      <c r="DE7" s="82">
        <f t="shared" si="57"/>
        <v>27936.600809927513</v>
      </c>
      <c r="DF7" s="82">
        <f t="shared" si="57"/>
        <v>28830.572035845194</v>
      </c>
      <c r="DG7" s="82">
        <f t="shared" si="57"/>
        <v>29753.150340992241</v>
      </c>
      <c r="DH7" s="82">
        <f t="shared" si="57"/>
        <v>30705.251151903994</v>
      </c>
      <c r="DI7" s="82">
        <f t="shared" si="57"/>
        <v>31687.819188764923</v>
      </c>
      <c r="DJ7" s="82">
        <f t="shared" si="57"/>
        <v>32701.829402805401</v>
      </c>
    </row>
    <row r="8" spans="1:115" x14ac:dyDescent="0.2">
      <c r="A8" t="s">
        <v>57</v>
      </c>
      <c r="B8" s="7" t="str">
        <f>'Data Non-Energy-Sector'!B129</f>
        <v>Stainless Steel</v>
      </c>
      <c r="C8" s="25" t="s">
        <v>2</v>
      </c>
      <c r="D8" s="82">
        <f t="shared" si="51"/>
        <v>313.95607885621013</v>
      </c>
      <c r="E8" s="82">
        <f t="shared" ref="E8:AJ8" si="58">E102</f>
        <v>316.47781137322198</v>
      </c>
      <c r="F8" s="82">
        <f t="shared" si="58"/>
        <v>321.35476765123951</v>
      </c>
      <c r="G8" s="82">
        <f t="shared" si="58"/>
        <v>327.18638983918748</v>
      </c>
      <c r="H8" s="82">
        <f t="shared" si="58"/>
        <v>332.17110858375855</v>
      </c>
      <c r="I8" s="82">
        <f t="shared" si="58"/>
        <v>337.38317084056791</v>
      </c>
      <c r="J8" s="82">
        <f t="shared" si="58"/>
        <v>359.5229972517505</v>
      </c>
      <c r="K8" s="82">
        <f t="shared" si="58"/>
        <v>389.05525492522196</v>
      </c>
      <c r="L8" s="82">
        <f t="shared" si="58"/>
        <v>449.40811482076469</v>
      </c>
      <c r="M8" s="82">
        <f t="shared" si="58"/>
        <v>471.25621496673728</v>
      </c>
      <c r="N8" s="82">
        <f t="shared" si="58"/>
        <v>485.00117394323559</v>
      </c>
      <c r="O8" s="82">
        <f t="shared" si="58"/>
        <v>672.8586085837585</v>
      </c>
      <c r="P8" s="82">
        <f t="shared" si="58"/>
        <v>713.99490721076074</v>
      </c>
      <c r="Q8" s="82">
        <f t="shared" si="58"/>
        <v>491.83177102147414</v>
      </c>
      <c r="R8" s="82">
        <f t="shared" si="58"/>
        <v>495.10429774809893</v>
      </c>
      <c r="S8" s="82">
        <f t="shared" si="58"/>
        <v>742.86196206874786</v>
      </c>
      <c r="T8" s="82">
        <f t="shared" si="58"/>
        <v>732.69612297798017</v>
      </c>
      <c r="U8" s="82">
        <f t="shared" si="58"/>
        <v>796.10938381334233</v>
      </c>
      <c r="V8" s="82">
        <f t="shared" si="58"/>
        <v>781.00219600012917</v>
      </c>
      <c r="W8" s="82">
        <f t="shared" si="58"/>
        <v>773.59824114843695</v>
      </c>
      <c r="X8" s="82">
        <f t="shared" si="58"/>
        <v>853.31527481950468</v>
      </c>
      <c r="Y8" s="82">
        <f t="shared" si="58"/>
        <v>953.89841491317782</v>
      </c>
      <c r="Z8" s="82">
        <f t="shared" si="58"/>
        <v>1170.217657105273</v>
      </c>
      <c r="AA8" s="82">
        <f t="shared" si="58"/>
        <v>1294.1089234973956</v>
      </c>
      <c r="AB8" s="82">
        <f t="shared" si="58"/>
        <v>1404.2989061122812</v>
      </c>
      <c r="AC8" s="82">
        <f t="shared" si="58"/>
        <v>1361.7870478094806</v>
      </c>
      <c r="AD8" s="82">
        <f t="shared" si="58"/>
        <v>1384.9700994516311</v>
      </c>
      <c r="AE8" s="82">
        <f t="shared" si="58"/>
        <v>1246.5766910044431</v>
      </c>
      <c r="AF8" s="82">
        <f t="shared" si="58"/>
        <v>1245.9132233461455</v>
      </c>
      <c r="AG8" s="82">
        <f t="shared" si="58"/>
        <v>1274.9306806430163</v>
      </c>
      <c r="AH8" s="82">
        <f t="shared" si="58"/>
        <v>1315.7284624235929</v>
      </c>
      <c r="AI8" s="82">
        <f t="shared" si="58"/>
        <v>1357.8317732211478</v>
      </c>
      <c r="AJ8" s="82">
        <f t="shared" si="58"/>
        <v>1401.2823899642246</v>
      </c>
      <c r="AK8" s="82">
        <f t="shared" ref="AK8:BL8" si="59">AK102</f>
        <v>1446.1234264430798</v>
      </c>
      <c r="AL8" s="82">
        <f t="shared" si="59"/>
        <v>1492.3993760892583</v>
      </c>
      <c r="AM8" s="82">
        <f t="shared" si="59"/>
        <v>1540.1561561241147</v>
      </c>
      <c r="AN8" s="82">
        <f t="shared" si="59"/>
        <v>1589.4411531200865</v>
      </c>
      <c r="AO8" s="82">
        <f t="shared" si="59"/>
        <v>1640.3032700199292</v>
      </c>
      <c r="AP8" s="82">
        <f t="shared" si="59"/>
        <v>1692.7929746605669</v>
      </c>
      <c r="AQ8" s="82">
        <f t="shared" si="59"/>
        <v>1746.9623498497051</v>
      </c>
      <c r="AR8" s="82">
        <f t="shared" si="59"/>
        <v>1802.8651450448958</v>
      </c>
      <c r="AS8" s="82">
        <f t="shared" si="59"/>
        <v>1860.5568296863325</v>
      </c>
      <c r="AT8" s="82">
        <f t="shared" si="59"/>
        <v>1920.0946482362951</v>
      </c>
      <c r="AU8" s="82">
        <f t="shared" si="59"/>
        <v>1981.5376769798565</v>
      </c>
      <c r="AV8" s="82">
        <f t="shared" si="59"/>
        <v>2044.9468826432121</v>
      </c>
      <c r="AW8" s="82">
        <f t="shared" si="59"/>
        <v>2110.3851828877951</v>
      </c>
      <c r="AX8" s="82">
        <f t="shared" si="59"/>
        <v>2177.9175087402045</v>
      </c>
      <c r="AY8" s="82">
        <f t="shared" si="59"/>
        <v>2247.6108690198912</v>
      </c>
      <c r="AZ8" s="82">
        <f t="shared" si="59"/>
        <v>2319.5344168285278</v>
      </c>
      <c r="BA8" s="82">
        <f t="shared" si="59"/>
        <v>2393.7595181670408</v>
      </c>
      <c r="BB8" s="82">
        <f t="shared" si="59"/>
        <v>2470.3598227483863</v>
      </c>
      <c r="BC8" s="82">
        <f t="shared" si="59"/>
        <v>2549.4113370763348</v>
      </c>
      <c r="BD8" s="82">
        <f t="shared" si="59"/>
        <v>2630.9924998627775</v>
      </c>
      <c r="BE8" s="82">
        <f t="shared" si="59"/>
        <v>2715.1842598583867</v>
      </c>
      <c r="BF8" s="82">
        <f t="shared" si="59"/>
        <v>2802.0701561738551</v>
      </c>
      <c r="BG8" s="82">
        <f t="shared" si="59"/>
        <v>2891.7364011714185</v>
      </c>
      <c r="BH8" s="82">
        <f t="shared" si="59"/>
        <v>2984.2719660089037</v>
      </c>
      <c r="BI8" s="82">
        <f t="shared" si="59"/>
        <v>3079.7686689211887</v>
      </c>
      <c r="BJ8" s="82">
        <f t="shared" si="59"/>
        <v>3178.3212663266668</v>
      </c>
      <c r="BK8" s="82">
        <f t="shared" si="59"/>
        <v>3280.0275468491204</v>
      </c>
      <c r="BL8" s="82">
        <f t="shared" si="59"/>
        <v>3384.9884283482925</v>
      </c>
      <c r="BM8" s="82">
        <f t="shared" ref="BM8:DJ8" si="60">BM102</f>
        <v>3493.3080580554379</v>
      </c>
      <c r="BN8" s="82">
        <f t="shared" si="60"/>
        <v>3605.0939159132122</v>
      </c>
      <c r="BO8" s="82">
        <f t="shared" si="60"/>
        <v>3720.4569212224351</v>
      </c>
      <c r="BP8" s="82">
        <f t="shared" si="60"/>
        <v>3839.511542701553</v>
      </c>
      <c r="BQ8" s="82">
        <f t="shared" si="60"/>
        <v>3962.3759120680029</v>
      </c>
      <c r="BR8" s="82">
        <f t="shared" si="60"/>
        <v>4089.1719412541793</v>
      </c>
      <c r="BS8" s="82">
        <f t="shared" si="60"/>
        <v>4220.025443374313</v>
      </c>
      <c r="BT8" s="82">
        <f t="shared" si="60"/>
        <v>4355.066257562291</v>
      </c>
      <c r="BU8" s="82">
        <f t="shared" si="60"/>
        <v>4494.4283778042845</v>
      </c>
      <c r="BV8" s="82">
        <f t="shared" si="60"/>
        <v>4638.250085894022</v>
      </c>
      <c r="BW8" s="82">
        <f t="shared" si="60"/>
        <v>4786.6740886426305</v>
      </c>
      <c r="BX8" s="82">
        <f t="shared" si="60"/>
        <v>4939.8476594791946</v>
      </c>
      <c r="BY8" s="82">
        <f t="shared" si="60"/>
        <v>5097.9227845825289</v>
      </c>
      <c r="BZ8" s="82">
        <f t="shared" si="60"/>
        <v>5261.0563136891697</v>
      </c>
      <c r="CA8" s="82">
        <f t="shared" si="60"/>
        <v>5429.4101157272235</v>
      </c>
      <c r="CB8" s="82">
        <f t="shared" si="60"/>
        <v>5603.1512394304946</v>
      </c>
      <c r="CC8" s="82">
        <f t="shared" si="60"/>
        <v>5782.4520790922707</v>
      </c>
      <c r="CD8" s="82">
        <f t="shared" si="60"/>
        <v>5967.4905456232236</v>
      </c>
      <c r="CE8" s="82">
        <f t="shared" si="60"/>
        <v>6158.4502430831672</v>
      </c>
      <c r="CF8" s="82">
        <f t="shared" si="60"/>
        <v>6355.5206508618285</v>
      </c>
      <c r="CG8" s="82">
        <f t="shared" si="60"/>
        <v>6558.8973116894076</v>
      </c>
      <c r="CH8" s="82">
        <f t="shared" si="60"/>
        <v>6768.7820256634686</v>
      </c>
      <c r="CI8" s="82">
        <f t="shared" si="60"/>
        <v>6985.3830504847001</v>
      </c>
      <c r="CJ8" s="82">
        <f t="shared" si="60"/>
        <v>7208.9153081002105</v>
      </c>
      <c r="CK8" s="82">
        <f t="shared" si="60"/>
        <v>7439.6005979594174</v>
      </c>
      <c r="CL8" s="82">
        <f t="shared" si="60"/>
        <v>7677.6678170941186</v>
      </c>
      <c r="CM8" s="82">
        <f t="shared" si="60"/>
        <v>7923.3531872411304</v>
      </c>
      <c r="CN8" s="82">
        <f t="shared" si="60"/>
        <v>8176.9004892328467</v>
      </c>
      <c r="CO8" s="82">
        <f t="shared" si="60"/>
        <v>8438.5613048882988</v>
      </c>
      <c r="CP8" s="82">
        <f t="shared" si="60"/>
        <v>8708.5952666447247</v>
      </c>
      <c r="CQ8" s="82">
        <f t="shared" si="60"/>
        <v>8987.2703151773567</v>
      </c>
      <c r="CR8" s="82">
        <f t="shared" si="60"/>
        <v>9274.8629652630316</v>
      </c>
      <c r="CS8" s="82">
        <f t="shared" si="60"/>
        <v>9571.6585801514484</v>
      </c>
      <c r="CT8" s="82">
        <f t="shared" si="60"/>
        <v>9877.9516547162948</v>
      </c>
      <c r="CU8" s="82">
        <f t="shared" si="60"/>
        <v>10194.046107667216</v>
      </c>
      <c r="CV8" s="82">
        <f t="shared" si="60"/>
        <v>10520.255583112568</v>
      </c>
      <c r="CW8" s="82">
        <f t="shared" si="60"/>
        <v>10856.903761772171</v>
      </c>
      <c r="CX8" s="82">
        <f t="shared" si="60"/>
        <v>11204.324682148881</v>
      </c>
      <c r="CY8" s="82">
        <f t="shared" si="60"/>
        <v>11562.863071977645</v>
      </c>
      <c r="CZ8" s="82">
        <f t="shared" si="60"/>
        <v>11932.874690280929</v>
      </c>
      <c r="DA8" s="82">
        <f t="shared" si="60"/>
        <v>12314.726680369919</v>
      </c>
      <c r="DB8" s="82">
        <f t="shared" si="60"/>
        <v>12708.797934141756</v>
      </c>
      <c r="DC8" s="82">
        <f t="shared" si="60"/>
        <v>13115.479468034293</v>
      </c>
      <c r="DD8" s="82">
        <f t="shared" si="60"/>
        <v>13535.174811011391</v>
      </c>
      <c r="DE8" s="82">
        <f t="shared" si="60"/>
        <v>13968.300404963757</v>
      </c>
      <c r="DF8" s="82">
        <f t="shared" si="60"/>
        <v>14415.286017922597</v>
      </c>
      <c r="DG8" s="82">
        <f t="shared" si="60"/>
        <v>14876.57517049612</v>
      </c>
      <c r="DH8" s="82">
        <f t="shared" si="60"/>
        <v>15352.625575951997</v>
      </c>
      <c r="DI8" s="82">
        <f t="shared" si="60"/>
        <v>15843.909594382461</v>
      </c>
      <c r="DJ8" s="82">
        <f t="shared" si="60"/>
        <v>16350.9147014027</v>
      </c>
    </row>
    <row r="9" spans="1:115" x14ac:dyDescent="0.2">
      <c r="A9" t="s">
        <v>57</v>
      </c>
      <c r="B9" s="2" t="s">
        <v>0</v>
      </c>
      <c r="C9" s="25" t="s">
        <v>2</v>
      </c>
    </row>
    <row r="10" spans="1:115" x14ac:dyDescent="0.2">
      <c r="A10" t="s">
        <v>57</v>
      </c>
      <c r="B10" s="2" t="s">
        <v>0</v>
      </c>
      <c r="C10" s="25" t="s">
        <v>2</v>
      </c>
    </row>
    <row r="11" spans="1:115" x14ac:dyDescent="0.2">
      <c r="A11" t="s">
        <v>57</v>
      </c>
      <c r="B11" s="2" t="s">
        <v>0</v>
      </c>
      <c r="C11" s="25" t="s">
        <v>2</v>
      </c>
    </row>
    <row r="12" spans="1:115" x14ac:dyDescent="0.2">
      <c r="A12" t="s">
        <v>57</v>
      </c>
      <c r="B12" s="2" t="s">
        <v>0</v>
      </c>
      <c r="C12" s="25" t="s">
        <v>2</v>
      </c>
    </row>
    <row r="13" spans="1:115" x14ac:dyDescent="0.2">
      <c r="A13" t="s">
        <v>57</v>
      </c>
      <c r="B13" s="2" t="s">
        <v>0</v>
      </c>
      <c r="C13" s="25" t="s">
        <v>2</v>
      </c>
    </row>
    <row r="14" spans="1:115" x14ac:dyDescent="0.2">
      <c r="A14" t="s">
        <v>57</v>
      </c>
      <c r="B14" s="2" t="s">
        <v>0</v>
      </c>
      <c r="C14" s="25" t="s">
        <v>2</v>
      </c>
    </row>
    <row r="15" spans="1:115" x14ac:dyDescent="0.2">
      <c r="A15" t="s">
        <v>57</v>
      </c>
      <c r="B15" s="2" t="s">
        <v>0</v>
      </c>
      <c r="C15" s="25" t="s">
        <v>2</v>
      </c>
    </row>
    <row r="16" spans="1:115" x14ac:dyDescent="0.2">
      <c r="A16" t="s">
        <v>57</v>
      </c>
      <c r="B16" s="2" t="s">
        <v>0</v>
      </c>
      <c r="C16" s="25" t="s">
        <v>2</v>
      </c>
    </row>
    <row r="17" spans="1:115" x14ac:dyDescent="0.2">
      <c r="A17" t="s">
        <v>57</v>
      </c>
      <c r="B17" s="2" t="s">
        <v>0</v>
      </c>
      <c r="C17" s="25" t="s">
        <v>2</v>
      </c>
    </row>
    <row r="18" spans="1:115" x14ac:dyDescent="0.2">
      <c r="A18" t="s">
        <v>57</v>
      </c>
      <c r="B18" s="2" t="s">
        <v>0</v>
      </c>
      <c r="C18" s="25" t="s">
        <v>2</v>
      </c>
    </row>
    <row r="19" spans="1:115" x14ac:dyDescent="0.2">
      <c r="A19" t="s">
        <v>57</v>
      </c>
      <c r="B19" s="2" t="s">
        <v>0</v>
      </c>
      <c r="C19" s="25" t="s">
        <v>2</v>
      </c>
    </row>
    <row r="20" spans="1:115" x14ac:dyDescent="0.2">
      <c r="A20" t="s">
        <v>57</v>
      </c>
      <c r="B20" s="2" t="s">
        <v>0</v>
      </c>
      <c r="C20" s="25" t="s">
        <v>2</v>
      </c>
    </row>
    <row r="21" spans="1:115" x14ac:dyDescent="0.2">
      <c r="A21" t="s">
        <v>57</v>
      </c>
      <c r="B21" s="2" t="s">
        <v>0</v>
      </c>
      <c r="C21" s="25" t="s">
        <v>2</v>
      </c>
    </row>
    <row r="22" spans="1:115" s="27" customFormat="1" x14ac:dyDescent="0.2">
      <c r="A22" s="27" t="s">
        <v>57</v>
      </c>
      <c r="B22" s="229" t="s">
        <v>0</v>
      </c>
      <c r="C22" s="16" t="s">
        <v>2</v>
      </c>
      <c r="DK22" s="392"/>
    </row>
    <row r="23" spans="1:115" s="53" customFormat="1" ht="16" thickBot="1" x14ac:dyDescent="0.25">
      <c r="B23" s="51" t="s">
        <v>64</v>
      </c>
      <c r="C23" s="54" t="s">
        <v>2</v>
      </c>
      <c r="D23" s="49">
        <f>SUM(D3:D22)</f>
        <v>31395.607885621004</v>
      </c>
      <c r="E23" s="49">
        <f t="shared" ref="E23:BL23" si="61">SUM(E3:E22)</f>
        <v>31647.781137322199</v>
      </c>
      <c r="F23" s="49">
        <f t="shared" si="61"/>
        <v>32135.476765123945</v>
      </c>
      <c r="G23" s="49">
        <f t="shared" si="61"/>
        <v>32718.638983918747</v>
      </c>
      <c r="H23" s="49">
        <f t="shared" si="61"/>
        <v>33217.110858375854</v>
      </c>
      <c r="I23" s="49">
        <f t="shared" si="61"/>
        <v>33738.317084056791</v>
      </c>
      <c r="J23" s="49">
        <f t="shared" si="61"/>
        <v>35952.299725175049</v>
      </c>
      <c r="K23" s="49">
        <f t="shared" si="61"/>
        <v>38905.525492522196</v>
      </c>
      <c r="L23" s="49">
        <f t="shared" si="61"/>
        <v>44940.811482076468</v>
      </c>
      <c r="M23" s="49">
        <f t="shared" si="61"/>
        <v>47125.621496673717</v>
      </c>
      <c r="N23" s="49">
        <f t="shared" si="61"/>
        <v>48500.117394323548</v>
      </c>
      <c r="O23" s="49">
        <f t="shared" si="61"/>
        <v>67285.860858375861</v>
      </c>
      <c r="P23" s="49">
        <f t="shared" si="61"/>
        <v>71399.490721076072</v>
      </c>
      <c r="Q23" s="49">
        <f t="shared" si="61"/>
        <v>49183.177102147405</v>
      </c>
      <c r="R23" s="49">
        <f t="shared" si="61"/>
        <v>49510.429774809891</v>
      </c>
      <c r="S23" s="49">
        <f t="shared" si="61"/>
        <v>74286.196206874782</v>
      </c>
      <c r="T23" s="49">
        <f t="shared" si="61"/>
        <v>73269.612297798012</v>
      </c>
      <c r="U23" s="49">
        <f t="shared" si="61"/>
        <v>79610.938381334228</v>
      </c>
      <c r="V23" s="49">
        <f t="shared" si="61"/>
        <v>78100.219600012919</v>
      </c>
      <c r="W23" s="49">
        <f t="shared" si="61"/>
        <v>77359.824114843708</v>
      </c>
      <c r="X23" s="49">
        <f t="shared" si="61"/>
        <v>85331.527481950456</v>
      </c>
      <c r="Y23" s="49">
        <f t="shared" si="61"/>
        <v>95389.841491317784</v>
      </c>
      <c r="Z23" s="49">
        <f t="shared" si="61"/>
        <v>117021.76571052728</v>
      </c>
      <c r="AA23" s="49">
        <f t="shared" si="61"/>
        <v>129410.89234973956</v>
      </c>
      <c r="AB23" s="49">
        <f t="shared" si="61"/>
        <v>140429.89061122815</v>
      </c>
      <c r="AC23" s="49">
        <f t="shared" si="61"/>
        <v>136178.70478094806</v>
      </c>
      <c r="AD23" s="49">
        <f t="shared" si="61"/>
        <v>138497.0099451631</v>
      </c>
      <c r="AE23" s="49">
        <f t="shared" si="61"/>
        <v>124657.66910044428</v>
      </c>
      <c r="AF23" s="49">
        <f t="shared" si="61"/>
        <v>124591.32233461455</v>
      </c>
      <c r="AG23" s="49">
        <f t="shared" si="61"/>
        <v>127493.06806430164</v>
      </c>
      <c r="AH23" s="49">
        <f t="shared" si="61"/>
        <v>131572.84624235929</v>
      </c>
      <c r="AI23" s="49">
        <f t="shared" si="61"/>
        <v>135783.17732211479</v>
      </c>
      <c r="AJ23" s="49">
        <f t="shared" si="61"/>
        <v>140128.2389964225</v>
      </c>
      <c r="AK23" s="49">
        <f t="shared" si="61"/>
        <v>144612.342644308</v>
      </c>
      <c r="AL23" s="49">
        <f t="shared" si="61"/>
        <v>149239.93760892583</v>
      </c>
      <c r="AM23" s="49">
        <f t="shared" si="61"/>
        <v>154015.61561241143</v>
      </c>
      <c r="AN23" s="49">
        <f t="shared" si="61"/>
        <v>158944.11531200862</v>
      </c>
      <c r="AO23" s="49">
        <f t="shared" si="61"/>
        <v>164030.32700199293</v>
      </c>
      <c r="AP23" s="49">
        <f t="shared" si="61"/>
        <v>169279.29746605674</v>
      </c>
      <c r="AQ23" s="49">
        <f t="shared" si="61"/>
        <v>174696.23498497051</v>
      </c>
      <c r="AR23" s="49">
        <f t="shared" si="61"/>
        <v>180286.51450448958</v>
      </c>
      <c r="AS23" s="49">
        <f t="shared" si="61"/>
        <v>186055.68296863325</v>
      </c>
      <c r="AT23" s="49">
        <f t="shared" si="61"/>
        <v>192009.46482362947</v>
      </c>
      <c r="AU23" s="49">
        <f t="shared" si="61"/>
        <v>198153.76769798566</v>
      </c>
      <c r="AV23" s="49">
        <f t="shared" si="61"/>
        <v>204494.68826432122</v>
      </c>
      <c r="AW23" s="49">
        <f t="shared" si="61"/>
        <v>211038.51828877945</v>
      </c>
      <c r="AX23" s="49">
        <f t="shared" si="61"/>
        <v>217791.75087402045</v>
      </c>
      <c r="AY23" s="49">
        <f t="shared" si="61"/>
        <v>224761.08690198913</v>
      </c>
      <c r="AZ23" s="49">
        <f t="shared" si="61"/>
        <v>231953.44168285275</v>
      </c>
      <c r="BA23" s="49">
        <f t="shared" si="61"/>
        <v>239375.95181670407</v>
      </c>
      <c r="BB23" s="49">
        <f t="shared" si="61"/>
        <v>247035.98227483855</v>
      </c>
      <c r="BC23" s="49">
        <f t="shared" si="61"/>
        <v>254941.13370763342</v>
      </c>
      <c r="BD23" s="49">
        <f t="shared" si="61"/>
        <v>263099.24998627766</v>
      </c>
      <c r="BE23" s="49">
        <f t="shared" si="61"/>
        <v>271518.42598583858</v>
      </c>
      <c r="BF23" s="49">
        <f t="shared" si="61"/>
        <v>280207.01561738545</v>
      </c>
      <c r="BG23" s="49">
        <f t="shared" si="61"/>
        <v>289173.64011714177</v>
      </c>
      <c r="BH23" s="49">
        <f t="shared" si="61"/>
        <v>298427.19660089025</v>
      </c>
      <c r="BI23" s="49">
        <f t="shared" si="61"/>
        <v>307976.86689211876</v>
      </c>
      <c r="BJ23" s="49">
        <f t="shared" si="61"/>
        <v>317832.12663266656</v>
      </c>
      <c r="BK23" s="49">
        <f t="shared" si="61"/>
        <v>328002.75468491198</v>
      </c>
      <c r="BL23" s="49">
        <f t="shared" si="61"/>
        <v>338498.84283482912</v>
      </c>
      <c r="BM23" s="49">
        <f t="shared" ref="BM23:DJ23" si="62">SUM(BM3:BM22)</f>
        <v>349330.80580554367</v>
      </c>
      <c r="BN23" s="49">
        <f t="shared" si="62"/>
        <v>360509.39159132109</v>
      </c>
      <c r="BO23" s="49">
        <f t="shared" si="62"/>
        <v>372045.69212224334</v>
      </c>
      <c r="BP23" s="49">
        <f t="shared" si="62"/>
        <v>383951.15427015512</v>
      </c>
      <c r="BQ23" s="49">
        <f t="shared" si="62"/>
        <v>396237.59120680013</v>
      </c>
      <c r="BR23" s="49">
        <f t="shared" si="62"/>
        <v>408917.19412541768</v>
      </c>
      <c r="BS23" s="49">
        <f t="shared" si="62"/>
        <v>422002.54433743114</v>
      </c>
      <c r="BT23" s="49">
        <f t="shared" si="62"/>
        <v>435506.62575622904</v>
      </c>
      <c r="BU23" s="49">
        <f t="shared" si="62"/>
        <v>449442.83778042835</v>
      </c>
      <c r="BV23" s="49">
        <f t="shared" si="62"/>
        <v>463825.00858940202</v>
      </c>
      <c r="BW23" s="49">
        <f t="shared" si="62"/>
        <v>478667.40886426292</v>
      </c>
      <c r="BX23" s="49">
        <f t="shared" si="62"/>
        <v>493984.76594791928</v>
      </c>
      <c r="BY23" s="49">
        <f t="shared" si="62"/>
        <v>509792.27845825284</v>
      </c>
      <c r="BZ23" s="49">
        <f t="shared" si="62"/>
        <v>526105.63136891695</v>
      </c>
      <c r="CA23" s="49">
        <f t="shared" si="62"/>
        <v>542941.01157272223</v>
      </c>
      <c r="CB23" s="49">
        <f t="shared" si="62"/>
        <v>560315.12394304934</v>
      </c>
      <c r="CC23" s="49">
        <f t="shared" si="62"/>
        <v>578245.207909227</v>
      </c>
      <c r="CD23" s="49">
        <f t="shared" si="62"/>
        <v>596749.05456232233</v>
      </c>
      <c r="CE23" s="49">
        <f t="shared" si="62"/>
        <v>615845.02430831664</v>
      </c>
      <c r="CF23" s="49">
        <f t="shared" si="62"/>
        <v>635552.06508618267</v>
      </c>
      <c r="CG23" s="49">
        <f t="shared" si="62"/>
        <v>655889.73116894066</v>
      </c>
      <c r="CH23" s="49">
        <f t="shared" si="62"/>
        <v>676878.20256634662</v>
      </c>
      <c r="CI23" s="49">
        <f t="shared" si="62"/>
        <v>698538.3050484698</v>
      </c>
      <c r="CJ23" s="49">
        <f t="shared" si="62"/>
        <v>720891.53081002098</v>
      </c>
      <c r="CK23" s="49">
        <f t="shared" si="62"/>
        <v>743960.05979594146</v>
      </c>
      <c r="CL23" s="49">
        <f t="shared" si="62"/>
        <v>767766.78170941188</v>
      </c>
      <c r="CM23" s="49">
        <f t="shared" si="62"/>
        <v>792335.31872411293</v>
      </c>
      <c r="CN23" s="49">
        <f t="shared" si="62"/>
        <v>817690.04892328463</v>
      </c>
      <c r="CO23" s="49">
        <f t="shared" si="62"/>
        <v>843856.13048882969</v>
      </c>
      <c r="CP23" s="49">
        <f t="shared" si="62"/>
        <v>870859.5266644723</v>
      </c>
      <c r="CQ23" s="49">
        <f t="shared" si="62"/>
        <v>898727.03151773545</v>
      </c>
      <c r="CR23" s="49">
        <f t="shared" si="62"/>
        <v>927486.29652630305</v>
      </c>
      <c r="CS23" s="49">
        <f t="shared" si="62"/>
        <v>957165.85801514483</v>
      </c>
      <c r="CT23" s="49">
        <f t="shared" si="62"/>
        <v>987795.16547162912</v>
      </c>
      <c r="CU23" s="49">
        <f t="shared" si="62"/>
        <v>1019404.6107667215</v>
      </c>
      <c r="CV23" s="49">
        <f t="shared" si="62"/>
        <v>1052025.5583112566</v>
      </c>
      <c r="CW23" s="49">
        <f t="shared" si="62"/>
        <v>1085690.3761772169</v>
      </c>
      <c r="CX23" s="49">
        <f t="shared" si="62"/>
        <v>1120432.4682148877</v>
      </c>
      <c r="CY23" s="49">
        <f t="shared" si="62"/>
        <v>1156286.3071977641</v>
      </c>
      <c r="CZ23" s="49">
        <f t="shared" si="62"/>
        <v>1193287.4690280925</v>
      </c>
      <c r="DA23" s="49">
        <f t="shared" si="62"/>
        <v>1231472.6680369913</v>
      </c>
      <c r="DB23" s="49">
        <f t="shared" si="62"/>
        <v>1270879.7934141753</v>
      </c>
      <c r="DC23" s="49">
        <f t="shared" si="62"/>
        <v>1311547.9468034289</v>
      </c>
      <c r="DD23" s="49">
        <f t="shared" si="62"/>
        <v>1353517.481101139</v>
      </c>
      <c r="DE23" s="49">
        <f t="shared" si="62"/>
        <v>1396830.0404963756</v>
      </c>
      <c r="DF23" s="49">
        <f t="shared" si="62"/>
        <v>1441528.6017922594</v>
      </c>
      <c r="DG23" s="49">
        <f t="shared" si="62"/>
        <v>1487657.5170496113</v>
      </c>
      <c r="DH23" s="49">
        <f t="shared" si="62"/>
        <v>1535262.5575951992</v>
      </c>
      <c r="DI23" s="49">
        <f t="shared" si="62"/>
        <v>1584390.9594382457</v>
      </c>
      <c r="DJ23" s="49">
        <f t="shared" si="62"/>
        <v>1635091.4701402695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t="s">
        <v>58</v>
      </c>
      <c r="B25" s="12" t="e">
        <f ca="1">MID(CELL("Dateiname",$B$2),FIND("]", CELL("Dateiname",$B$2))+1,31)&amp;" LO"</f>
        <v>#VALUE!</v>
      </c>
      <c r="C25" s="19" t="str">
        <f t="shared" ref="C25:BL31" si="63">C2</f>
        <v>unit</v>
      </c>
      <c r="D25" s="23">
        <f t="shared" si="63"/>
        <v>1990</v>
      </c>
      <c r="E25" s="23">
        <f t="shared" si="63"/>
        <v>1991</v>
      </c>
      <c r="F25" s="23">
        <f t="shared" si="63"/>
        <v>1992</v>
      </c>
      <c r="G25" s="23">
        <f t="shared" si="63"/>
        <v>1993</v>
      </c>
      <c r="H25" s="23">
        <f t="shared" si="63"/>
        <v>1994</v>
      </c>
      <c r="I25" s="23">
        <f t="shared" si="63"/>
        <v>1995</v>
      </c>
      <c r="J25" s="23">
        <f t="shared" si="63"/>
        <v>1996</v>
      </c>
      <c r="K25" s="23">
        <f t="shared" si="63"/>
        <v>1997</v>
      </c>
      <c r="L25" s="23">
        <f t="shared" si="63"/>
        <v>1998</v>
      </c>
      <c r="M25" s="23">
        <f t="shared" si="63"/>
        <v>1999</v>
      </c>
      <c r="N25" s="23">
        <f t="shared" si="63"/>
        <v>2000</v>
      </c>
      <c r="O25" s="23">
        <f t="shared" si="63"/>
        <v>2001</v>
      </c>
      <c r="P25" s="23">
        <f t="shared" si="63"/>
        <v>2002</v>
      </c>
      <c r="Q25" s="23">
        <f t="shared" si="63"/>
        <v>2003</v>
      </c>
      <c r="R25" s="23">
        <f t="shared" si="63"/>
        <v>2004</v>
      </c>
      <c r="S25" s="23">
        <f t="shared" si="63"/>
        <v>2005</v>
      </c>
      <c r="T25" s="23">
        <f t="shared" si="63"/>
        <v>2006</v>
      </c>
      <c r="U25" s="23">
        <f t="shared" si="63"/>
        <v>2007</v>
      </c>
      <c r="V25" s="23">
        <f t="shared" si="63"/>
        <v>2008</v>
      </c>
      <c r="W25" s="23">
        <f t="shared" si="63"/>
        <v>2009</v>
      </c>
      <c r="X25" s="23">
        <f t="shared" si="63"/>
        <v>2010</v>
      </c>
      <c r="Y25" s="23">
        <f t="shared" si="63"/>
        <v>2011</v>
      </c>
      <c r="Z25" s="23">
        <f t="shared" si="63"/>
        <v>2012</v>
      </c>
      <c r="AA25" s="23">
        <f t="shared" si="63"/>
        <v>2013</v>
      </c>
      <c r="AB25" s="23">
        <f t="shared" si="63"/>
        <v>2014</v>
      </c>
      <c r="AC25" s="23">
        <f t="shared" si="63"/>
        <v>2015</v>
      </c>
      <c r="AD25" s="23">
        <f t="shared" si="63"/>
        <v>2016</v>
      </c>
      <c r="AE25" s="23">
        <f t="shared" si="63"/>
        <v>2017</v>
      </c>
      <c r="AF25" s="23">
        <f t="shared" si="63"/>
        <v>2018</v>
      </c>
      <c r="AG25" s="23">
        <f t="shared" si="63"/>
        <v>2019</v>
      </c>
      <c r="AH25" s="23">
        <f t="shared" si="63"/>
        <v>2020</v>
      </c>
      <c r="AI25" s="23">
        <f t="shared" si="63"/>
        <v>2021</v>
      </c>
      <c r="AJ25" s="23">
        <f t="shared" si="63"/>
        <v>2022</v>
      </c>
      <c r="AK25" s="23">
        <f t="shared" si="63"/>
        <v>2023</v>
      </c>
      <c r="AL25" s="23">
        <f t="shared" si="63"/>
        <v>2024</v>
      </c>
      <c r="AM25" s="23">
        <f t="shared" si="63"/>
        <v>2025</v>
      </c>
      <c r="AN25" s="23">
        <f t="shared" si="63"/>
        <v>2026</v>
      </c>
      <c r="AO25" s="23">
        <f t="shared" si="63"/>
        <v>2027</v>
      </c>
      <c r="AP25" s="23">
        <f t="shared" si="63"/>
        <v>2028</v>
      </c>
      <c r="AQ25" s="23">
        <f t="shared" si="63"/>
        <v>2029</v>
      </c>
      <c r="AR25" s="23">
        <f t="shared" si="63"/>
        <v>2030</v>
      </c>
      <c r="AS25" s="23">
        <f t="shared" si="63"/>
        <v>2031</v>
      </c>
      <c r="AT25" s="23">
        <f t="shared" si="63"/>
        <v>2032</v>
      </c>
      <c r="AU25" s="23">
        <f t="shared" si="63"/>
        <v>2033</v>
      </c>
      <c r="AV25" s="23">
        <f t="shared" si="63"/>
        <v>2034</v>
      </c>
      <c r="AW25" s="23">
        <f t="shared" si="63"/>
        <v>2035</v>
      </c>
      <c r="AX25" s="23">
        <f t="shared" si="63"/>
        <v>2036</v>
      </c>
      <c r="AY25" s="23">
        <f t="shared" si="63"/>
        <v>2037</v>
      </c>
      <c r="AZ25" s="23">
        <f t="shared" si="63"/>
        <v>2038</v>
      </c>
      <c r="BA25" s="23">
        <f t="shared" si="63"/>
        <v>2039</v>
      </c>
      <c r="BB25" s="23">
        <f t="shared" si="63"/>
        <v>2040</v>
      </c>
      <c r="BC25" s="23">
        <f t="shared" si="63"/>
        <v>2041</v>
      </c>
      <c r="BD25" s="23">
        <f t="shared" si="63"/>
        <v>2042</v>
      </c>
      <c r="BE25" s="23">
        <f t="shared" si="63"/>
        <v>2043</v>
      </c>
      <c r="BF25" s="23">
        <f t="shared" si="63"/>
        <v>2044</v>
      </c>
      <c r="BG25" s="23">
        <f t="shared" si="63"/>
        <v>2045</v>
      </c>
      <c r="BH25" s="23">
        <f t="shared" si="63"/>
        <v>2046</v>
      </c>
      <c r="BI25" s="23">
        <f t="shared" si="63"/>
        <v>2047</v>
      </c>
      <c r="BJ25" s="23">
        <f t="shared" si="63"/>
        <v>2048</v>
      </c>
      <c r="BK25" s="23">
        <f t="shared" si="63"/>
        <v>2049</v>
      </c>
      <c r="BL25" s="23">
        <f t="shared" si="63"/>
        <v>2050</v>
      </c>
      <c r="BM25" s="23">
        <f t="shared" ref="BM25:DJ25" si="64">BM2</f>
        <v>2051</v>
      </c>
      <c r="BN25" s="23">
        <f t="shared" si="64"/>
        <v>2052</v>
      </c>
      <c r="BO25" s="23">
        <f t="shared" si="64"/>
        <v>2053</v>
      </c>
      <c r="BP25" s="23">
        <f t="shared" si="64"/>
        <v>2054</v>
      </c>
      <c r="BQ25" s="23">
        <f t="shared" si="64"/>
        <v>2055</v>
      </c>
      <c r="BR25" s="23">
        <f t="shared" si="64"/>
        <v>2056</v>
      </c>
      <c r="BS25" s="23">
        <f t="shared" si="64"/>
        <v>2057</v>
      </c>
      <c r="BT25" s="23">
        <f t="shared" si="64"/>
        <v>2058</v>
      </c>
      <c r="BU25" s="23">
        <f t="shared" si="64"/>
        <v>2059</v>
      </c>
      <c r="BV25" s="23">
        <f t="shared" si="64"/>
        <v>2060</v>
      </c>
      <c r="BW25" s="23">
        <f t="shared" si="64"/>
        <v>2061</v>
      </c>
      <c r="BX25" s="23">
        <f t="shared" si="64"/>
        <v>2062</v>
      </c>
      <c r="BY25" s="23">
        <f t="shared" si="64"/>
        <v>2063</v>
      </c>
      <c r="BZ25" s="23">
        <f t="shared" si="64"/>
        <v>2064</v>
      </c>
      <c r="CA25" s="23">
        <f t="shared" si="64"/>
        <v>2065</v>
      </c>
      <c r="CB25" s="23">
        <f t="shared" si="64"/>
        <v>2066</v>
      </c>
      <c r="CC25" s="23">
        <f t="shared" si="64"/>
        <v>2067</v>
      </c>
      <c r="CD25" s="23">
        <f t="shared" si="64"/>
        <v>2068</v>
      </c>
      <c r="CE25" s="23">
        <f t="shared" si="64"/>
        <v>2069</v>
      </c>
      <c r="CF25" s="23">
        <f t="shared" si="64"/>
        <v>2070</v>
      </c>
      <c r="CG25" s="23">
        <f t="shared" si="64"/>
        <v>2071</v>
      </c>
      <c r="CH25" s="23">
        <f t="shared" si="64"/>
        <v>2072</v>
      </c>
      <c r="CI25" s="23">
        <f t="shared" si="64"/>
        <v>2073</v>
      </c>
      <c r="CJ25" s="23">
        <f t="shared" si="64"/>
        <v>2074</v>
      </c>
      <c r="CK25" s="23">
        <f t="shared" si="64"/>
        <v>2075</v>
      </c>
      <c r="CL25" s="23">
        <f t="shared" si="64"/>
        <v>2076</v>
      </c>
      <c r="CM25" s="23">
        <f t="shared" si="64"/>
        <v>2077</v>
      </c>
      <c r="CN25" s="23">
        <f t="shared" si="64"/>
        <v>2078</v>
      </c>
      <c r="CO25" s="23">
        <f t="shared" si="64"/>
        <v>2079</v>
      </c>
      <c r="CP25" s="23">
        <f t="shared" si="64"/>
        <v>2080</v>
      </c>
      <c r="CQ25" s="23">
        <f t="shared" si="64"/>
        <v>2081</v>
      </c>
      <c r="CR25" s="23">
        <f t="shared" si="64"/>
        <v>2082</v>
      </c>
      <c r="CS25" s="23">
        <f t="shared" si="64"/>
        <v>2083</v>
      </c>
      <c r="CT25" s="23">
        <f t="shared" si="64"/>
        <v>2084</v>
      </c>
      <c r="CU25" s="23">
        <f t="shared" si="64"/>
        <v>2085</v>
      </c>
      <c r="CV25" s="23">
        <f t="shared" si="64"/>
        <v>2086</v>
      </c>
      <c r="CW25" s="23">
        <f t="shared" si="64"/>
        <v>2087</v>
      </c>
      <c r="CX25" s="23">
        <f t="shared" si="64"/>
        <v>2088</v>
      </c>
      <c r="CY25" s="23">
        <f t="shared" si="64"/>
        <v>2089</v>
      </c>
      <c r="CZ25" s="23">
        <f t="shared" si="64"/>
        <v>2090</v>
      </c>
      <c r="DA25" s="23">
        <f t="shared" si="64"/>
        <v>2091</v>
      </c>
      <c r="DB25" s="23">
        <f t="shared" si="64"/>
        <v>2092</v>
      </c>
      <c r="DC25" s="23">
        <f t="shared" si="64"/>
        <v>2093</v>
      </c>
      <c r="DD25" s="23">
        <f t="shared" si="64"/>
        <v>2094</v>
      </c>
      <c r="DE25" s="23">
        <f t="shared" si="64"/>
        <v>2095</v>
      </c>
      <c r="DF25" s="23">
        <f t="shared" si="64"/>
        <v>2096</v>
      </c>
      <c r="DG25" s="23">
        <f t="shared" si="64"/>
        <v>2097</v>
      </c>
      <c r="DH25" s="23">
        <f t="shared" si="64"/>
        <v>2098</v>
      </c>
      <c r="DI25" s="23">
        <f t="shared" si="64"/>
        <v>2099</v>
      </c>
      <c r="DJ25" s="23">
        <f t="shared" si="64"/>
        <v>2100</v>
      </c>
      <c r="DK25" s="394"/>
    </row>
    <row r="26" spans="1:115" x14ac:dyDescent="0.2">
      <c r="A26" t="s">
        <v>58</v>
      </c>
      <c r="B26" s="7" t="str">
        <f t="shared" ref="B26:AC35" si="65">B3</f>
        <v>HSLA</v>
      </c>
      <c r="C26" s="20" t="str">
        <f t="shared" si="65"/>
        <v>t/a</v>
      </c>
      <c r="D26" s="83">
        <f>D3</f>
        <v>19057.133986571953</v>
      </c>
      <c r="E26" s="83">
        <f t="shared" si="65"/>
        <v>19210.203150354573</v>
      </c>
      <c r="F26" s="83">
        <f t="shared" si="65"/>
        <v>19506.234396430238</v>
      </c>
      <c r="G26" s="83">
        <f t="shared" si="65"/>
        <v>19860.213863238681</v>
      </c>
      <c r="H26" s="83">
        <f t="shared" si="65"/>
        <v>20162.786291034143</v>
      </c>
      <c r="I26" s="83">
        <f t="shared" si="65"/>
        <v>20479.15847002247</v>
      </c>
      <c r="J26" s="83">
        <f t="shared" si="65"/>
        <v>21823.045933181253</v>
      </c>
      <c r="K26" s="83">
        <f t="shared" si="65"/>
        <v>23615.653973960973</v>
      </c>
      <c r="L26" s="83">
        <f t="shared" si="65"/>
        <v>27279.072569620414</v>
      </c>
      <c r="M26" s="83">
        <f t="shared" si="65"/>
        <v>28605.252248480949</v>
      </c>
      <c r="N26" s="83">
        <f t="shared" si="65"/>
        <v>29439.571258354397</v>
      </c>
      <c r="O26" s="83">
        <f t="shared" si="65"/>
        <v>40842.51754103414</v>
      </c>
      <c r="P26" s="83">
        <f t="shared" si="65"/>
        <v>43339.490867693174</v>
      </c>
      <c r="Q26" s="83">
        <f t="shared" si="65"/>
        <v>29854.188501003478</v>
      </c>
      <c r="R26" s="83">
        <f t="shared" si="65"/>
        <v>30052.830873309602</v>
      </c>
      <c r="S26" s="83">
        <f t="shared" si="65"/>
        <v>45091.72109757299</v>
      </c>
      <c r="T26" s="83">
        <f t="shared" si="65"/>
        <v>44474.654664763395</v>
      </c>
      <c r="U26" s="83">
        <f t="shared" si="65"/>
        <v>48323.839597469872</v>
      </c>
      <c r="V26" s="83">
        <f t="shared" si="65"/>
        <v>47406.833297207842</v>
      </c>
      <c r="W26" s="83">
        <f t="shared" si="65"/>
        <v>46957.41323771012</v>
      </c>
      <c r="X26" s="83">
        <f t="shared" si="65"/>
        <v>51796.237181543933</v>
      </c>
      <c r="Y26" s="83">
        <f t="shared" si="65"/>
        <v>57901.633785229897</v>
      </c>
      <c r="Z26" s="83">
        <f t="shared" si="65"/>
        <v>71032.211786290063</v>
      </c>
      <c r="AA26" s="83">
        <f t="shared" si="65"/>
        <v>78552.411656291908</v>
      </c>
      <c r="AB26" s="83">
        <f t="shared" si="65"/>
        <v>85240.943601015475</v>
      </c>
      <c r="AC26" s="83">
        <f t="shared" si="65"/>
        <v>82660.473802035471</v>
      </c>
      <c r="AD26" s="83">
        <f t="shared" si="63"/>
        <v>84067.685036714</v>
      </c>
      <c r="AE26" s="83">
        <f t="shared" si="63"/>
        <v>75667.205143969681</v>
      </c>
      <c r="AF26" s="83">
        <f t="shared" si="63"/>
        <v>75626.932657111029</v>
      </c>
      <c r="AG26" s="83">
        <f t="shared" ref="AG26:BL26" si="66">AG104</f>
        <v>77388.292315031096</v>
      </c>
      <c r="AH26" s="83">
        <f t="shared" si="66"/>
        <v>79864.717669112099</v>
      </c>
      <c r="AI26" s="83">
        <f t="shared" si="66"/>
        <v>82420.388634523682</v>
      </c>
      <c r="AJ26" s="83">
        <f t="shared" si="66"/>
        <v>85057.841070828435</v>
      </c>
      <c r="AK26" s="83">
        <f t="shared" si="66"/>
        <v>87779.691985094949</v>
      </c>
      <c r="AL26" s="83">
        <f t="shared" si="66"/>
        <v>90588.642128617983</v>
      </c>
      <c r="AM26" s="83">
        <f t="shared" si="66"/>
        <v>93487.478676733765</v>
      </c>
      <c r="AN26" s="83">
        <f t="shared" si="66"/>
        <v>96479.077994389241</v>
      </c>
      <c r="AO26" s="83">
        <f t="shared" si="66"/>
        <v>99566.408490209695</v>
      </c>
      <c r="AP26" s="83">
        <f t="shared" si="66"/>
        <v>102752.5335618964</v>
      </c>
      <c r="AQ26" s="83">
        <f t="shared" si="66"/>
        <v>106040.61463587709</v>
      </c>
      <c r="AR26" s="83">
        <f t="shared" si="66"/>
        <v>109433.91430422517</v>
      </c>
      <c r="AS26" s="83">
        <f t="shared" si="66"/>
        <v>112935.79956196038</v>
      </c>
      <c r="AT26" s="83">
        <f t="shared" si="66"/>
        <v>116549.7451479431</v>
      </c>
      <c r="AU26" s="83">
        <f t="shared" si="66"/>
        <v>120279.33699267729</v>
      </c>
      <c r="AV26" s="83">
        <f t="shared" si="66"/>
        <v>124128.27577644297</v>
      </c>
      <c r="AW26" s="83">
        <f t="shared" si="66"/>
        <v>128100.38060128914</v>
      </c>
      <c r="AX26" s="83">
        <f t="shared" si="66"/>
        <v>132199.59278053039</v>
      </c>
      <c r="AY26" s="83">
        <f t="shared" si="66"/>
        <v>136429.97974950736</v>
      </c>
      <c r="AZ26" s="83">
        <f t="shared" si="66"/>
        <v>140795.73910149161</v>
      </c>
      <c r="BA26" s="83">
        <f t="shared" si="66"/>
        <v>145301.20275273934</v>
      </c>
      <c r="BB26" s="83">
        <f t="shared" si="66"/>
        <v>149950.84124082699</v>
      </c>
      <c r="BC26" s="83">
        <f t="shared" si="66"/>
        <v>154749.26816053345</v>
      </c>
      <c r="BD26" s="83">
        <f t="shared" si="66"/>
        <v>159701.24474167053</v>
      </c>
      <c r="BE26" s="83">
        <f t="shared" si="66"/>
        <v>164811.684573404</v>
      </c>
      <c r="BF26" s="83">
        <f t="shared" si="66"/>
        <v>170085.65847975292</v>
      </c>
      <c r="BG26" s="83">
        <f t="shared" si="66"/>
        <v>175528.39955110502</v>
      </c>
      <c r="BH26" s="83">
        <f t="shared" si="66"/>
        <v>181145.30833674039</v>
      </c>
      <c r="BI26" s="83">
        <f t="shared" si="66"/>
        <v>186941.95820351609</v>
      </c>
      <c r="BJ26" s="83">
        <f t="shared" si="66"/>
        <v>192924.1008660286</v>
      </c>
      <c r="BK26" s="83">
        <f t="shared" si="66"/>
        <v>199097.67209374154</v>
      </c>
      <c r="BL26" s="83">
        <f t="shared" si="66"/>
        <v>205468.79760074127</v>
      </c>
      <c r="BM26" s="83">
        <f t="shared" ref="BM26:DJ26" si="67">BM104</f>
        <v>212043.799123965</v>
      </c>
      <c r="BN26" s="83">
        <f t="shared" si="67"/>
        <v>218829.20069593188</v>
      </c>
      <c r="BO26" s="83">
        <f t="shared" si="67"/>
        <v>225831.7351182017</v>
      </c>
      <c r="BP26" s="83">
        <f t="shared" si="67"/>
        <v>233058.35064198417</v>
      </c>
      <c r="BQ26" s="83">
        <f t="shared" si="67"/>
        <v>240516.21786252767</v>
      </c>
      <c r="BR26" s="83">
        <f t="shared" si="67"/>
        <v>248212.73683412856</v>
      </c>
      <c r="BS26" s="83">
        <f t="shared" si="67"/>
        <v>256155.54441282069</v>
      </c>
      <c r="BT26" s="83">
        <f t="shared" si="67"/>
        <v>264352.52183403098</v>
      </c>
      <c r="BU26" s="83">
        <f t="shared" si="67"/>
        <v>272811.80253271997</v>
      </c>
      <c r="BV26" s="83">
        <f t="shared" si="67"/>
        <v>281541.78021376702</v>
      </c>
      <c r="BW26" s="83">
        <f t="shared" si="67"/>
        <v>290551.11718060757</v>
      </c>
      <c r="BX26" s="83">
        <f t="shared" si="67"/>
        <v>299848.75293038704</v>
      </c>
      <c r="BY26" s="83">
        <f t="shared" si="67"/>
        <v>309443.91302415944</v>
      </c>
      <c r="BZ26" s="83">
        <f t="shared" si="67"/>
        <v>319346.11824093253</v>
      </c>
      <c r="CA26" s="83">
        <f t="shared" si="67"/>
        <v>329565.19402464235</v>
      </c>
      <c r="CB26" s="83">
        <f t="shared" si="67"/>
        <v>340111.28023343091</v>
      </c>
      <c r="CC26" s="83">
        <f t="shared" si="67"/>
        <v>350994.84120090073</v>
      </c>
      <c r="CD26" s="83">
        <f t="shared" si="67"/>
        <v>362226.67611932958</v>
      </c>
      <c r="CE26" s="83">
        <f t="shared" si="67"/>
        <v>373817.92975514813</v>
      </c>
      <c r="CF26" s="83">
        <f t="shared" si="67"/>
        <v>385780.10350731289</v>
      </c>
      <c r="CG26" s="83">
        <f t="shared" si="67"/>
        <v>398125.06681954692</v>
      </c>
      <c r="CH26" s="83">
        <f t="shared" si="67"/>
        <v>410865.06895777246</v>
      </c>
      <c r="CI26" s="83">
        <f t="shared" si="67"/>
        <v>424012.75116442121</v>
      </c>
      <c r="CJ26" s="83">
        <f t="shared" si="67"/>
        <v>437581.15920168272</v>
      </c>
      <c r="CK26" s="83">
        <f t="shared" si="67"/>
        <v>451583.75629613659</v>
      </c>
      <c r="CL26" s="83">
        <f t="shared" si="67"/>
        <v>466034.43649761297</v>
      </c>
      <c r="CM26" s="83">
        <f t="shared" si="67"/>
        <v>480947.53846553661</v>
      </c>
      <c r="CN26" s="83">
        <f t="shared" si="67"/>
        <v>496337.85969643376</v>
      </c>
      <c r="CO26" s="83">
        <f t="shared" si="67"/>
        <v>512220.67120671965</v>
      </c>
      <c r="CP26" s="83">
        <f t="shared" si="67"/>
        <v>528611.73268533475</v>
      </c>
      <c r="CQ26" s="83">
        <f t="shared" si="67"/>
        <v>545527.30813126545</v>
      </c>
      <c r="CR26" s="83">
        <f t="shared" si="67"/>
        <v>562984.18199146597</v>
      </c>
      <c r="CS26" s="83">
        <f t="shared" si="67"/>
        <v>580999.67581519287</v>
      </c>
      <c r="CT26" s="83">
        <f t="shared" si="67"/>
        <v>599591.66544127907</v>
      </c>
      <c r="CU26" s="83">
        <f t="shared" si="67"/>
        <v>618778.59873540001</v>
      </c>
      <c r="CV26" s="83">
        <f t="shared" si="67"/>
        <v>638579.51389493281</v>
      </c>
      <c r="CW26" s="83">
        <f t="shared" si="67"/>
        <v>659014.05833957065</v>
      </c>
      <c r="CX26" s="83">
        <f t="shared" si="67"/>
        <v>680102.50820643688</v>
      </c>
      <c r="CY26" s="83">
        <f t="shared" si="67"/>
        <v>701865.78846904286</v>
      </c>
      <c r="CZ26" s="83">
        <f t="shared" si="67"/>
        <v>724325.49370005226</v>
      </c>
      <c r="DA26" s="83">
        <f t="shared" si="67"/>
        <v>747503.90949845396</v>
      </c>
      <c r="DB26" s="83">
        <f t="shared" si="67"/>
        <v>771424.03460240446</v>
      </c>
      <c r="DC26" s="83">
        <f t="shared" si="67"/>
        <v>796109.60370968143</v>
      </c>
      <c r="DD26" s="83">
        <f t="shared" si="67"/>
        <v>821585.11102839129</v>
      </c>
      <c r="DE26" s="83">
        <f t="shared" si="67"/>
        <v>847875.8345812998</v>
      </c>
      <c r="DF26" s="83">
        <f t="shared" si="67"/>
        <v>875007.86128790141</v>
      </c>
      <c r="DG26" s="83">
        <f t="shared" si="67"/>
        <v>903008.11284911423</v>
      </c>
      <c r="DH26" s="83">
        <f t="shared" si="67"/>
        <v>931904.3724602859</v>
      </c>
      <c r="DI26" s="83">
        <f t="shared" si="67"/>
        <v>961725.31237901503</v>
      </c>
      <c r="DJ26" s="83">
        <f t="shared" si="67"/>
        <v>992500.52237514348</v>
      </c>
    </row>
    <row r="27" spans="1:115" x14ac:dyDescent="0.2">
      <c r="A27" t="s">
        <v>58</v>
      </c>
      <c r="B27" s="7" t="str">
        <f t="shared" si="65"/>
        <v>Special Steel</v>
      </c>
      <c r="C27" s="20" t="str">
        <f t="shared" si="65"/>
        <v>t/a</v>
      </c>
      <c r="D27" s="83">
        <f t="shared" si="65"/>
        <v>9512.869189343166</v>
      </c>
      <c r="E27" s="83">
        <f t="shared" si="65"/>
        <v>9589.2776846086253</v>
      </c>
      <c r="F27" s="83">
        <f t="shared" si="65"/>
        <v>9737.0494598325567</v>
      </c>
      <c r="G27" s="83">
        <f t="shared" si="65"/>
        <v>9913.7476121273812</v>
      </c>
      <c r="H27" s="83">
        <f t="shared" si="65"/>
        <v>10064.784590087884</v>
      </c>
      <c r="I27" s="83">
        <f t="shared" si="65"/>
        <v>10222.710076469208</v>
      </c>
      <c r="J27" s="83">
        <f t="shared" si="65"/>
        <v>10893.54681672804</v>
      </c>
      <c r="K27" s="83">
        <f t="shared" si="65"/>
        <v>11788.374224234225</v>
      </c>
      <c r="L27" s="83">
        <f t="shared" si="65"/>
        <v>13617.065879069169</v>
      </c>
      <c r="M27" s="83">
        <f t="shared" si="65"/>
        <v>14279.063313492137</v>
      </c>
      <c r="N27" s="83">
        <f t="shared" si="65"/>
        <v>14695.535570480037</v>
      </c>
      <c r="O27" s="83">
        <f t="shared" si="65"/>
        <v>20387.615840087881</v>
      </c>
      <c r="P27" s="83">
        <f t="shared" si="65"/>
        <v>21634.04568848605</v>
      </c>
      <c r="Q27" s="83">
        <f t="shared" si="65"/>
        <v>14902.502661950666</v>
      </c>
      <c r="R27" s="83">
        <f t="shared" si="65"/>
        <v>15001.660221767397</v>
      </c>
      <c r="S27" s="83">
        <f t="shared" si="65"/>
        <v>22508.71745068306</v>
      </c>
      <c r="T27" s="83">
        <f t="shared" si="65"/>
        <v>22200.692526232797</v>
      </c>
      <c r="U27" s="83">
        <f t="shared" si="65"/>
        <v>24122.114329544271</v>
      </c>
      <c r="V27" s="83">
        <f t="shared" si="65"/>
        <v>23664.366538803915</v>
      </c>
      <c r="W27" s="83">
        <f t="shared" si="65"/>
        <v>23440.026706797638</v>
      </c>
      <c r="X27" s="83">
        <f t="shared" si="65"/>
        <v>25855.452827030993</v>
      </c>
      <c r="Y27" s="83">
        <f t="shared" si="65"/>
        <v>28903.121971869288</v>
      </c>
      <c r="Z27" s="83">
        <f t="shared" si="65"/>
        <v>35457.59501028977</v>
      </c>
      <c r="AA27" s="83">
        <f t="shared" si="65"/>
        <v>39211.500381971084</v>
      </c>
      <c r="AB27" s="83">
        <f t="shared" si="65"/>
        <v>42550.256855202118</v>
      </c>
      <c r="AC27" s="83">
        <f t="shared" si="65"/>
        <v>41262.147548627261</v>
      </c>
      <c r="AD27" s="83">
        <f t="shared" si="63"/>
        <v>41964.59401338442</v>
      </c>
      <c r="AE27" s="83">
        <f t="shared" si="63"/>
        <v>37771.273737434618</v>
      </c>
      <c r="AF27" s="83">
        <f t="shared" si="63"/>
        <v>37751.170667388207</v>
      </c>
      <c r="AG27" s="83">
        <f t="shared" ref="AG27:BL27" si="68">AG105</f>
        <v>38630.399623483398</v>
      </c>
      <c r="AH27" s="83">
        <f t="shared" si="68"/>
        <v>39866.57241143487</v>
      </c>
      <c r="AI27" s="83">
        <f t="shared" si="68"/>
        <v>41142.302728600785</v>
      </c>
      <c r="AJ27" s="83">
        <f t="shared" si="68"/>
        <v>42458.856415916009</v>
      </c>
      <c r="AK27" s="83">
        <f t="shared" si="68"/>
        <v>43817.53982122532</v>
      </c>
      <c r="AL27" s="83">
        <f t="shared" si="68"/>
        <v>45219.701095504533</v>
      </c>
      <c r="AM27" s="83">
        <f t="shared" si="68"/>
        <v>46666.731530560683</v>
      </c>
      <c r="AN27" s="83">
        <f t="shared" si="68"/>
        <v>48160.066939538629</v>
      </c>
      <c r="AO27" s="83">
        <f t="shared" si="68"/>
        <v>49701.189081603865</v>
      </c>
      <c r="AP27" s="83">
        <f t="shared" si="68"/>
        <v>51291.627132215188</v>
      </c>
      <c r="AQ27" s="83">
        <f t="shared" si="68"/>
        <v>52932.959200446072</v>
      </c>
      <c r="AR27" s="83">
        <f t="shared" si="68"/>
        <v>54626.813894860345</v>
      </c>
      <c r="AS27" s="83">
        <f t="shared" si="68"/>
        <v>56374.871939495875</v>
      </c>
      <c r="AT27" s="83">
        <f t="shared" si="68"/>
        <v>58178.867841559746</v>
      </c>
      <c r="AU27" s="83">
        <f t="shared" si="68"/>
        <v>60040.591612489661</v>
      </c>
      <c r="AV27" s="83">
        <f t="shared" si="68"/>
        <v>61961.890544089329</v>
      </c>
      <c r="AW27" s="83">
        <f t="shared" si="68"/>
        <v>63944.671041500187</v>
      </c>
      <c r="AX27" s="83">
        <f t="shared" si="68"/>
        <v>65990.900514828201</v>
      </c>
      <c r="AY27" s="83">
        <f t="shared" si="68"/>
        <v>68102.609331302709</v>
      </c>
      <c r="AZ27" s="83">
        <f t="shared" si="68"/>
        <v>70281.892829904391</v>
      </c>
      <c r="BA27" s="83">
        <f t="shared" si="68"/>
        <v>72530.91340046133</v>
      </c>
      <c r="BB27" s="83">
        <f t="shared" si="68"/>
        <v>74851.902629276097</v>
      </c>
      <c r="BC27" s="83">
        <f t="shared" si="68"/>
        <v>77247.163513412932</v>
      </c>
      <c r="BD27" s="83">
        <f t="shared" si="68"/>
        <v>79719.072745842146</v>
      </c>
      <c r="BE27" s="83">
        <f t="shared" si="68"/>
        <v>82270.083073709102</v>
      </c>
      <c r="BF27" s="83">
        <f t="shared" si="68"/>
        <v>84902.725732067789</v>
      </c>
      <c r="BG27" s="83">
        <f t="shared" si="68"/>
        <v>87619.612955493954</v>
      </c>
      <c r="BH27" s="83">
        <f t="shared" si="68"/>
        <v>90423.440570069768</v>
      </c>
      <c r="BI27" s="83">
        <f t="shared" si="68"/>
        <v>93316.990668312006</v>
      </c>
      <c r="BJ27" s="83">
        <f t="shared" si="68"/>
        <v>96303.134369697989</v>
      </c>
      <c r="BK27" s="83">
        <f t="shared" si="68"/>
        <v>99384.834669528325</v>
      </c>
      <c r="BL27" s="83">
        <f t="shared" si="68"/>
        <v>102565.14937895324</v>
      </c>
      <c r="BM27" s="83">
        <f t="shared" ref="BM27:DJ27" si="69">BM105</f>
        <v>105847.23415907974</v>
      </c>
      <c r="BN27" s="83">
        <f t="shared" si="69"/>
        <v>109234.3456521703</v>
      </c>
      <c r="BO27" s="83">
        <f t="shared" si="69"/>
        <v>112729.84471303975</v>
      </c>
      <c r="BP27" s="83">
        <f t="shared" si="69"/>
        <v>116337.19974385703</v>
      </c>
      <c r="BQ27" s="83">
        <f t="shared" si="69"/>
        <v>120059.99013566045</v>
      </c>
      <c r="BR27" s="83">
        <f t="shared" si="69"/>
        <v>123901.90982000159</v>
      </c>
      <c r="BS27" s="83">
        <f t="shared" si="69"/>
        <v>127866.77093424163</v>
      </c>
      <c r="BT27" s="83">
        <f t="shared" si="69"/>
        <v>131958.50760413738</v>
      </c>
      <c r="BU27" s="83">
        <f t="shared" si="69"/>
        <v>136181.17984746979</v>
      </c>
      <c r="BV27" s="83">
        <f t="shared" si="69"/>
        <v>140538.97760258883</v>
      </c>
      <c r="BW27" s="83">
        <f t="shared" si="69"/>
        <v>145036.22488587166</v>
      </c>
      <c r="BX27" s="83">
        <f t="shared" si="69"/>
        <v>149677.38408221956</v>
      </c>
      <c r="BY27" s="83">
        <f t="shared" si="69"/>
        <v>154467.0603728506</v>
      </c>
      <c r="BZ27" s="83">
        <f t="shared" si="69"/>
        <v>159410.00630478183</v>
      </c>
      <c r="CA27" s="83">
        <f t="shared" si="69"/>
        <v>164511.12650653484</v>
      </c>
      <c r="CB27" s="83">
        <f t="shared" si="69"/>
        <v>169775.48255474397</v>
      </c>
      <c r="CC27" s="83">
        <f t="shared" si="69"/>
        <v>175208.29799649579</v>
      </c>
      <c r="CD27" s="83">
        <f t="shared" si="69"/>
        <v>180814.96353238367</v>
      </c>
      <c r="CE27" s="83">
        <f t="shared" si="69"/>
        <v>186601.04236541994</v>
      </c>
      <c r="CF27" s="83">
        <f t="shared" si="69"/>
        <v>192572.27572111337</v>
      </c>
      <c r="CG27" s="83">
        <f t="shared" si="69"/>
        <v>198734.588544189</v>
      </c>
      <c r="CH27" s="83">
        <f t="shared" si="69"/>
        <v>205094.09537760305</v>
      </c>
      <c r="CI27" s="83">
        <f t="shared" si="69"/>
        <v>211657.10642968636</v>
      </c>
      <c r="CJ27" s="83">
        <f t="shared" si="69"/>
        <v>218430.13383543634</v>
      </c>
      <c r="CK27" s="83">
        <f t="shared" si="69"/>
        <v>225419.8981181703</v>
      </c>
      <c r="CL27" s="83">
        <f t="shared" si="69"/>
        <v>232633.33485795176</v>
      </c>
      <c r="CM27" s="83">
        <f t="shared" si="69"/>
        <v>240077.60157340622</v>
      </c>
      <c r="CN27" s="83">
        <f t="shared" si="69"/>
        <v>247760.08482375523</v>
      </c>
      <c r="CO27" s="83">
        <f t="shared" si="69"/>
        <v>255688.4075381154</v>
      </c>
      <c r="CP27" s="83">
        <f t="shared" si="69"/>
        <v>263870.43657933507</v>
      </c>
      <c r="CQ27" s="83">
        <f t="shared" si="69"/>
        <v>272314.29054987378</v>
      </c>
      <c r="CR27" s="83">
        <f t="shared" si="69"/>
        <v>281028.34784746973</v>
      </c>
      <c r="CS27" s="83">
        <f t="shared" si="69"/>
        <v>290021.25497858878</v>
      </c>
      <c r="CT27" s="83">
        <f t="shared" si="69"/>
        <v>299301.93513790361</v>
      </c>
      <c r="CU27" s="83">
        <f t="shared" si="69"/>
        <v>308879.59706231655</v>
      </c>
      <c r="CV27" s="83">
        <f t="shared" si="69"/>
        <v>318763.74416831066</v>
      </c>
      <c r="CW27" s="83">
        <f t="shared" si="69"/>
        <v>328964.18398169661</v>
      </c>
      <c r="CX27" s="83">
        <f t="shared" si="69"/>
        <v>339491.03786911094</v>
      </c>
      <c r="CY27" s="83">
        <f t="shared" si="69"/>
        <v>350354.75108092249</v>
      </c>
      <c r="CZ27" s="83">
        <f t="shared" si="69"/>
        <v>361566.103115512</v>
      </c>
      <c r="DA27" s="83">
        <f t="shared" si="69"/>
        <v>373136.21841520839</v>
      </c>
      <c r="DB27" s="83">
        <f t="shared" si="69"/>
        <v>385076.5774044951</v>
      </c>
      <c r="DC27" s="83">
        <f t="shared" si="69"/>
        <v>397399.02788143896</v>
      </c>
      <c r="DD27" s="83">
        <f t="shared" si="69"/>
        <v>410115.79677364504</v>
      </c>
      <c r="DE27" s="83">
        <f t="shared" si="69"/>
        <v>423239.50227040169</v>
      </c>
      <c r="DF27" s="83">
        <f t="shared" si="69"/>
        <v>436783.16634305456</v>
      </c>
      <c r="DG27" s="83">
        <f t="shared" si="69"/>
        <v>450760.22766603233</v>
      </c>
      <c r="DH27" s="83">
        <f t="shared" si="69"/>
        <v>465184.55495134537</v>
      </c>
      <c r="DI27" s="83">
        <f t="shared" si="69"/>
        <v>480070.46070978843</v>
      </c>
      <c r="DJ27" s="83">
        <f t="shared" si="69"/>
        <v>495432.71545250167</v>
      </c>
    </row>
    <row r="28" spans="1:115" x14ac:dyDescent="0.2">
      <c r="A28" t="s">
        <v>58</v>
      </c>
      <c r="B28" s="7" t="str">
        <f t="shared" si="65"/>
        <v>Super Alloys for high end use</v>
      </c>
      <c r="C28" s="20" t="str">
        <f t="shared" si="65"/>
        <v>t/a</v>
      </c>
      <c r="D28" s="83">
        <f t="shared" si="65"/>
        <v>941.86823656863032</v>
      </c>
      <c r="E28" s="83">
        <f t="shared" si="65"/>
        <v>949.43343411966589</v>
      </c>
      <c r="F28" s="83">
        <f t="shared" si="65"/>
        <v>964.06430295371842</v>
      </c>
      <c r="G28" s="83">
        <f t="shared" si="65"/>
        <v>981.55916951756251</v>
      </c>
      <c r="H28" s="83">
        <f t="shared" si="65"/>
        <v>996.5133257512756</v>
      </c>
      <c r="I28" s="83">
        <f t="shared" si="65"/>
        <v>1012.1495125217037</v>
      </c>
      <c r="J28" s="83">
        <f t="shared" si="65"/>
        <v>1078.5689917552515</v>
      </c>
      <c r="K28" s="83">
        <f t="shared" si="65"/>
        <v>1167.1657647756658</v>
      </c>
      <c r="L28" s="83">
        <f t="shared" si="65"/>
        <v>1348.2243444622941</v>
      </c>
      <c r="M28" s="83">
        <f t="shared" si="65"/>
        <v>1413.7686449002117</v>
      </c>
      <c r="N28" s="83">
        <f t="shared" si="65"/>
        <v>1455.0035218297066</v>
      </c>
      <c r="O28" s="83">
        <f t="shared" si="65"/>
        <v>2018.5758257512753</v>
      </c>
      <c r="P28" s="83">
        <f t="shared" si="65"/>
        <v>2141.9847216322819</v>
      </c>
      <c r="Q28" s="83">
        <f t="shared" si="65"/>
        <v>1475.4953130644224</v>
      </c>
      <c r="R28" s="83">
        <f t="shared" si="65"/>
        <v>1485.3128932442967</v>
      </c>
      <c r="S28" s="83">
        <f t="shared" si="65"/>
        <v>2228.5858862062432</v>
      </c>
      <c r="T28" s="83">
        <f t="shared" si="65"/>
        <v>2198.0883689339403</v>
      </c>
      <c r="U28" s="83">
        <f t="shared" si="65"/>
        <v>2388.3281514400269</v>
      </c>
      <c r="V28" s="83">
        <f t="shared" si="65"/>
        <v>2343.0065880003876</v>
      </c>
      <c r="W28" s="83">
        <f t="shared" si="65"/>
        <v>2320.7947234453109</v>
      </c>
      <c r="X28" s="83">
        <f t="shared" si="65"/>
        <v>2559.9458244585139</v>
      </c>
      <c r="Y28" s="83">
        <f t="shared" si="65"/>
        <v>2861.6952447395333</v>
      </c>
      <c r="Z28" s="83">
        <f t="shared" si="65"/>
        <v>3510.6529713158188</v>
      </c>
      <c r="AA28" s="83">
        <f t="shared" si="65"/>
        <v>3882.3267704921868</v>
      </c>
      <c r="AB28" s="83">
        <f t="shared" si="65"/>
        <v>4212.8967183368441</v>
      </c>
      <c r="AC28" s="83">
        <f t="shared" si="65"/>
        <v>4085.3611434284417</v>
      </c>
      <c r="AD28" s="83">
        <f t="shared" si="63"/>
        <v>4154.9102983548928</v>
      </c>
      <c r="AE28" s="83">
        <f t="shared" si="63"/>
        <v>3739.7300730133288</v>
      </c>
      <c r="AF28" s="83">
        <f t="shared" si="63"/>
        <v>3737.7396700384365</v>
      </c>
      <c r="AG28" s="83">
        <f t="shared" ref="AG28:BL28" si="70">AG106</f>
        <v>3824.792041929049</v>
      </c>
      <c r="AH28" s="83">
        <f t="shared" si="70"/>
        <v>3947.1853872707788</v>
      </c>
      <c r="AI28" s="83">
        <f t="shared" si="70"/>
        <v>4073.4953196634438</v>
      </c>
      <c r="AJ28" s="83">
        <f t="shared" si="70"/>
        <v>4203.8471698926742</v>
      </c>
      <c r="AK28" s="83">
        <f t="shared" si="70"/>
        <v>4338.3702793292396</v>
      </c>
      <c r="AL28" s="83">
        <f t="shared" si="70"/>
        <v>4477.1981282677752</v>
      </c>
      <c r="AM28" s="83">
        <f t="shared" si="70"/>
        <v>4620.4684683723444</v>
      </c>
      <c r="AN28" s="83">
        <f t="shared" si="70"/>
        <v>4768.3234593602592</v>
      </c>
      <c r="AO28" s="83">
        <f t="shared" si="70"/>
        <v>4920.9098100597876</v>
      </c>
      <c r="AP28" s="83">
        <f t="shared" si="70"/>
        <v>5078.3789239817006</v>
      </c>
      <c r="AQ28" s="83">
        <f t="shared" si="70"/>
        <v>5240.8870495491155</v>
      </c>
      <c r="AR28" s="83">
        <f t="shared" si="70"/>
        <v>5408.5954351346872</v>
      </c>
      <c r="AS28" s="83">
        <f t="shared" si="70"/>
        <v>5581.6704890589972</v>
      </c>
      <c r="AT28" s="83">
        <f t="shared" si="70"/>
        <v>5760.2839447088854</v>
      </c>
      <c r="AU28" s="83">
        <f t="shared" si="70"/>
        <v>5944.6130309395703</v>
      </c>
      <c r="AV28" s="83">
        <f t="shared" si="70"/>
        <v>6134.8406479296364</v>
      </c>
      <c r="AW28" s="83">
        <f t="shared" si="70"/>
        <v>6331.1555486633852</v>
      </c>
      <c r="AX28" s="83">
        <f t="shared" si="70"/>
        <v>6533.7525262206136</v>
      </c>
      <c r="AY28" s="83">
        <f t="shared" si="70"/>
        <v>6742.8326070596731</v>
      </c>
      <c r="AZ28" s="83">
        <f t="shared" si="70"/>
        <v>6958.603250485583</v>
      </c>
      <c r="BA28" s="83">
        <f t="shared" si="70"/>
        <v>7181.278554501122</v>
      </c>
      <c r="BB28" s="83">
        <f t="shared" si="70"/>
        <v>7411.0794682451578</v>
      </c>
      <c r="BC28" s="83">
        <f t="shared" si="70"/>
        <v>7648.234011229003</v>
      </c>
      <c r="BD28" s="83">
        <f t="shared" si="70"/>
        <v>7892.9774995883317</v>
      </c>
      <c r="BE28" s="83">
        <f t="shared" si="70"/>
        <v>8145.5527795751586</v>
      </c>
      <c r="BF28" s="83">
        <f t="shared" si="70"/>
        <v>8406.2104685215636</v>
      </c>
      <c r="BG28" s="83">
        <f t="shared" si="70"/>
        <v>8675.2092035142541</v>
      </c>
      <c r="BH28" s="83">
        <f t="shared" si="70"/>
        <v>8952.8158980267108</v>
      </c>
      <c r="BI28" s="83">
        <f t="shared" si="70"/>
        <v>9239.3060067635652</v>
      </c>
      <c r="BJ28" s="83">
        <f t="shared" si="70"/>
        <v>9534.9637989799994</v>
      </c>
      <c r="BK28" s="83">
        <f t="shared" si="70"/>
        <v>9840.0826405473599</v>
      </c>
      <c r="BL28" s="83">
        <f t="shared" si="70"/>
        <v>10154.965285044877</v>
      </c>
      <c r="BM28" s="83">
        <f t="shared" ref="BM28:DJ28" si="71">BM106</f>
        <v>10479.924174166314</v>
      </c>
      <c r="BN28" s="83">
        <f t="shared" si="71"/>
        <v>10815.281747739637</v>
      </c>
      <c r="BO28" s="83">
        <f t="shared" si="71"/>
        <v>11161.370763667304</v>
      </c>
      <c r="BP28" s="83">
        <f t="shared" si="71"/>
        <v>11518.534628104659</v>
      </c>
      <c r="BQ28" s="83">
        <f t="shared" si="71"/>
        <v>11887.127736204007</v>
      </c>
      <c r="BR28" s="83">
        <f t="shared" si="71"/>
        <v>12267.515823762536</v>
      </c>
      <c r="BS28" s="83">
        <f t="shared" si="71"/>
        <v>12660.076330122938</v>
      </c>
      <c r="BT28" s="83">
        <f t="shared" si="71"/>
        <v>13065.198772686872</v>
      </c>
      <c r="BU28" s="83">
        <f t="shared" si="71"/>
        <v>13483.285133412852</v>
      </c>
      <c r="BV28" s="83">
        <f t="shared" si="71"/>
        <v>13914.750257682064</v>
      </c>
      <c r="BW28" s="83">
        <f t="shared" si="71"/>
        <v>14360.022265927892</v>
      </c>
      <c r="BX28" s="83">
        <f t="shared" si="71"/>
        <v>14819.542978437585</v>
      </c>
      <c r="BY28" s="83">
        <f t="shared" si="71"/>
        <v>15293.768353747588</v>
      </c>
      <c r="BZ28" s="83">
        <f t="shared" si="71"/>
        <v>15783.168941067512</v>
      </c>
      <c r="CA28" s="83">
        <f t="shared" si="71"/>
        <v>16288.230347181672</v>
      </c>
      <c r="CB28" s="83">
        <f t="shared" si="71"/>
        <v>16809.453718291486</v>
      </c>
      <c r="CC28" s="83">
        <f t="shared" si="71"/>
        <v>17347.356237276814</v>
      </c>
      <c r="CD28" s="83">
        <f t="shared" si="71"/>
        <v>17902.471636869672</v>
      </c>
      <c r="CE28" s="83">
        <f t="shared" si="71"/>
        <v>18475.350729249501</v>
      </c>
      <c r="CF28" s="83">
        <f t="shared" si="71"/>
        <v>19066.561952585485</v>
      </c>
      <c r="CG28" s="83">
        <f t="shared" si="71"/>
        <v>19676.691935068222</v>
      </c>
      <c r="CH28" s="83">
        <f t="shared" si="71"/>
        <v>20306.346076990405</v>
      </c>
      <c r="CI28" s="83">
        <f t="shared" si="71"/>
        <v>20956.149151454098</v>
      </c>
      <c r="CJ28" s="83">
        <f t="shared" si="71"/>
        <v>21626.745924300631</v>
      </c>
      <c r="CK28" s="83">
        <f t="shared" si="71"/>
        <v>22318.80179387825</v>
      </c>
      <c r="CL28" s="83">
        <f t="shared" si="71"/>
        <v>23033.003451282355</v>
      </c>
      <c r="CM28" s="83">
        <f t="shared" si="71"/>
        <v>23770.059561723392</v>
      </c>
      <c r="CN28" s="83">
        <f t="shared" si="71"/>
        <v>24530.701467698542</v>
      </c>
      <c r="CO28" s="83">
        <f t="shared" si="71"/>
        <v>25315.683914664896</v>
      </c>
      <c r="CP28" s="83">
        <f t="shared" si="71"/>
        <v>26125.785799934172</v>
      </c>
      <c r="CQ28" s="83">
        <f t="shared" si="71"/>
        <v>26961.810945532066</v>
      </c>
      <c r="CR28" s="83">
        <f t="shared" si="71"/>
        <v>27824.588895789093</v>
      </c>
      <c r="CS28" s="83">
        <f t="shared" si="71"/>
        <v>28714.975740454345</v>
      </c>
      <c r="CT28" s="83">
        <f t="shared" si="71"/>
        <v>29633.854964148886</v>
      </c>
      <c r="CU28" s="83">
        <f t="shared" si="71"/>
        <v>30582.138323001651</v>
      </c>
      <c r="CV28" s="83">
        <f t="shared" si="71"/>
        <v>31560.766749337705</v>
      </c>
      <c r="CW28" s="83">
        <f t="shared" si="71"/>
        <v>32570.711285316513</v>
      </c>
      <c r="CX28" s="83">
        <f t="shared" si="71"/>
        <v>33612.974046446645</v>
      </c>
      <c r="CY28" s="83">
        <f t="shared" si="71"/>
        <v>34688.589215932938</v>
      </c>
      <c r="CZ28" s="83">
        <f t="shared" si="71"/>
        <v>35798.624070842794</v>
      </c>
      <c r="DA28" s="83">
        <f t="shared" si="71"/>
        <v>36944.180041109765</v>
      </c>
      <c r="DB28" s="83">
        <f t="shared" si="71"/>
        <v>38126.393802425278</v>
      </c>
      <c r="DC28" s="83">
        <f t="shared" si="71"/>
        <v>39346.43840410289</v>
      </c>
      <c r="DD28" s="83">
        <f t="shared" si="71"/>
        <v>40605.524433034181</v>
      </c>
      <c r="DE28" s="83">
        <f t="shared" si="71"/>
        <v>41904.901214891273</v>
      </c>
      <c r="DF28" s="83">
        <f t="shared" si="71"/>
        <v>43245.858053767792</v>
      </c>
      <c r="DG28" s="83">
        <f t="shared" si="71"/>
        <v>44629.725511488359</v>
      </c>
      <c r="DH28" s="83">
        <f t="shared" si="71"/>
        <v>46057.87672785599</v>
      </c>
      <c r="DI28" s="83">
        <f t="shared" si="71"/>
        <v>47531.72878314738</v>
      </c>
      <c r="DJ28" s="83">
        <f t="shared" si="71"/>
        <v>49052.744104208097</v>
      </c>
    </row>
    <row r="29" spans="1:115" x14ac:dyDescent="0.2">
      <c r="A29" t="s">
        <v>58</v>
      </c>
      <c r="B29" s="7" t="str">
        <f t="shared" si="65"/>
        <v>Chemicals</v>
      </c>
      <c r="C29" s="20" t="str">
        <f t="shared" si="65"/>
        <v>t/a</v>
      </c>
      <c r="D29" s="83">
        <f t="shared" si="65"/>
        <v>941.86823656863032</v>
      </c>
      <c r="E29" s="83">
        <f t="shared" si="65"/>
        <v>949.43343411966589</v>
      </c>
      <c r="F29" s="83">
        <f t="shared" si="65"/>
        <v>964.06430295371842</v>
      </c>
      <c r="G29" s="83">
        <f t="shared" si="65"/>
        <v>981.55916951756251</v>
      </c>
      <c r="H29" s="83">
        <f t="shared" si="65"/>
        <v>996.5133257512756</v>
      </c>
      <c r="I29" s="83">
        <f t="shared" si="65"/>
        <v>1012.1495125217037</v>
      </c>
      <c r="J29" s="83">
        <f t="shared" si="65"/>
        <v>1078.5689917552515</v>
      </c>
      <c r="K29" s="83">
        <f t="shared" si="65"/>
        <v>1167.1657647756658</v>
      </c>
      <c r="L29" s="83">
        <f t="shared" si="65"/>
        <v>1348.2243444622941</v>
      </c>
      <c r="M29" s="83">
        <f t="shared" si="65"/>
        <v>1413.7686449002117</v>
      </c>
      <c r="N29" s="83">
        <f t="shared" si="65"/>
        <v>1455.0035218297066</v>
      </c>
      <c r="O29" s="83">
        <f t="shared" si="65"/>
        <v>2018.5758257512753</v>
      </c>
      <c r="P29" s="83">
        <f t="shared" si="65"/>
        <v>2141.9847216322819</v>
      </c>
      <c r="Q29" s="83">
        <f t="shared" si="65"/>
        <v>1475.4953130644224</v>
      </c>
      <c r="R29" s="83">
        <f t="shared" si="65"/>
        <v>1485.3128932442967</v>
      </c>
      <c r="S29" s="83">
        <f t="shared" si="65"/>
        <v>2228.5858862062432</v>
      </c>
      <c r="T29" s="83">
        <f t="shared" si="65"/>
        <v>2198.0883689339403</v>
      </c>
      <c r="U29" s="83">
        <f t="shared" si="65"/>
        <v>2388.3281514400269</v>
      </c>
      <c r="V29" s="83">
        <f t="shared" si="65"/>
        <v>2343.0065880003876</v>
      </c>
      <c r="W29" s="83">
        <f t="shared" si="65"/>
        <v>2320.7947234453109</v>
      </c>
      <c r="X29" s="83">
        <f t="shared" si="65"/>
        <v>2559.9458244585139</v>
      </c>
      <c r="Y29" s="83">
        <f t="shared" si="65"/>
        <v>2861.6952447395333</v>
      </c>
      <c r="Z29" s="83">
        <f t="shared" si="65"/>
        <v>3510.6529713158188</v>
      </c>
      <c r="AA29" s="83">
        <f t="shared" si="65"/>
        <v>3882.3267704921868</v>
      </c>
      <c r="AB29" s="83">
        <f t="shared" si="65"/>
        <v>4212.8967183368441</v>
      </c>
      <c r="AC29" s="83">
        <f t="shared" si="65"/>
        <v>4085.3611434284417</v>
      </c>
      <c r="AD29" s="83">
        <f t="shared" si="63"/>
        <v>4154.9102983548928</v>
      </c>
      <c r="AE29" s="83">
        <f t="shared" si="63"/>
        <v>3739.7300730133288</v>
      </c>
      <c r="AF29" s="83">
        <f t="shared" si="63"/>
        <v>3737.7396700384365</v>
      </c>
      <c r="AG29" s="83">
        <f t="shared" ref="AG29:BL29" si="72">AG107</f>
        <v>3824.792041929049</v>
      </c>
      <c r="AH29" s="83">
        <f t="shared" si="72"/>
        <v>3947.1853872707788</v>
      </c>
      <c r="AI29" s="83">
        <f t="shared" si="72"/>
        <v>4073.4953196634438</v>
      </c>
      <c r="AJ29" s="83">
        <f t="shared" si="72"/>
        <v>4203.8471698926742</v>
      </c>
      <c r="AK29" s="83">
        <f t="shared" si="72"/>
        <v>4338.3702793292396</v>
      </c>
      <c r="AL29" s="83">
        <f t="shared" si="72"/>
        <v>4477.1981282677752</v>
      </c>
      <c r="AM29" s="83">
        <f t="shared" si="72"/>
        <v>4620.4684683723444</v>
      </c>
      <c r="AN29" s="83">
        <f t="shared" si="72"/>
        <v>4768.3234593602592</v>
      </c>
      <c r="AO29" s="83">
        <f t="shared" si="72"/>
        <v>4920.9098100597876</v>
      </c>
      <c r="AP29" s="83">
        <f t="shared" si="72"/>
        <v>5078.3789239817006</v>
      </c>
      <c r="AQ29" s="83">
        <f t="shared" si="72"/>
        <v>5240.8870495491155</v>
      </c>
      <c r="AR29" s="83">
        <f t="shared" si="72"/>
        <v>5408.5954351346872</v>
      </c>
      <c r="AS29" s="83">
        <f t="shared" si="72"/>
        <v>5581.6704890589972</v>
      </c>
      <c r="AT29" s="83">
        <f t="shared" si="72"/>
        <v>5760.2839447088854</v>
      </c>
      <c r="AU29" s="83">
        <f t="shared" si="72"/>
        <v>5944.6130309395703</v>
      </c>
      <c r="AV29" s="83">
        <f t="shared" si="72"/>
        <v>6134.8406479296364</v>
      </c>
      <c r="AW29" s="83">
        <f t="shared" si="72"/>
        <v>6331.1555486633852</v>
      </c>
      <c r="AX29" s="83">
        <f t="shared" si="72"/>
        <v>6533.7525262206136</v>
      </c>
      <c r="AY29" s="83">
        <f t="shared" si="72"/>
        <v>6742.8326070596731</v>
      </c>
      <c r="AZ29" s="83">
        <f t="shared" si="72"/>
        <v>6958.603250485583</v>
      </c>
      <c r="BA29" s="83">
        <f t="shared" si="72"/>
        <v>7181.278554501122</v>
      </c>
      <c r="BB29" s="83">
        <f t="shared" si="72"/>
        <v>7411.0794682451578</v>
      </c>
      <c r="BC29" s="83">
        <f t="shared" si="72"/>
        <v>7648.234011229003</v>
      </c>
      <c r="BD29" s="83">
        <f t="shared" si="72"/>
        <v>7892.9774995883317</v>
      </c>
      <c r="BE29" s="83">
        <f t="shared" si="72"/>
        <v>8145.5527795751586</v>
      </c>
      <c r="BF29" s="83">
        <f t="shared" si="72"/>
        <v>8406.2104685215636</v>
      </c>
      <c r="BG29" s="83">
        <f t="shared" si="72"/>
        <v>8675.2092035142541</v>
      </c>
      <c r="BH29" s="83">
        <f t="shared" si="72"/>
        <v>8952.8158980267108</v>
      </c>
      <c r="BI29" s="83">
        <f t="shared" si="72"/>
        <v>9239.3060067635652</v>
      </c>
      <c r="BJ29" s="83">
        <f t="shared" si="72"/>
        <v>9534.9637989799994</v>
      </c>
      <c r="BK29" s="83">
        <f t="shared" si="72"/>
        <v>9840.0826405473599</v>
      </c>
      <c r="BL29" s="83">
        <f t="shared" si="72"/>
        <v>10154.965285044877</v>
      </c>
      <c r="BM29" s="83">
        <f t="shared" ref="BM29:DJ29" si="73">BM107</f>
        <v>10479.924174166314</v>
      </c>
      <c r="BN29" s="83">
        <f t="shared" si="73"/>
        <v>10815.281747739637</v>
      </c>
      <c r="BO29" s="83">
        <f t="shared" si="73"/>
        <v>11161.370763667304</v>
      </c>
      <c r="BP29" s="83">
        <f t="shared" si="73"/>
        <v>11518.534628104659</v>
      </c>
      <c r="BQ29" s="83">
        <f t="shared" si="73"/>
        <v>11887.127736204007</v>
      </c>
      <c r="BR29" s="83">
        <f t="shared" si="73"/>
        <v>12267.515823762536</v>
      </c>
      <c r="BS29" s="83">
        <f t="shared" si="73"/>
        <v>12660.076330122938</v>
      </c>
      <c r="BT29" s="83">
        <f t="shared" si="73"/>
        <v>13065.198772686872</v>
      </c>
      <c r="BU29" s="83">
        <f t="shared" si="73"/>
        <v>13483.285133412852</v>
      </c>
      <c r="BV29" s="83">
        <f t="shared" si="73"/>
        <v>13914.750257682064</v>
      </c>
      <c r="BW29" s="83">
        <f t="shared" si="73"/>
        <v>14360.022265927892</v>
      </c>
      <c r="BX29" s="83">
        <f t="shared" si="73"/>
        <v>14819.542978437585</v>
      </c>
      <c r="BY29" s="83">
        <f t="shared" si="73"/>
        <v>15293.768353747588</v>
      </c>
      <c r="BZ29" s="83">
        <f t="shared" si="73"/>
        <v>15783.168941067512</v>
      </c>
      <c r="CA29" s="83">
        <f t="shared" si="73"/>
        <v>16288.230347181672</v>
      </c>
      <c r="CB29" s="83">
        <f t="shared" si="73"/>
        <v>16809.453718291486</v>
      </c>
      <c r="CC29" s="83">
        <f t="shared" si="73"/>
        <v>17347.356237276814</v>
      </c>
      <c r="CD29" s="83">
        <f t="shared" si="73"/>
        <v>17902.471636869672</v>
      </c>
      <c r="CE29" s="83">
        <f t="shared" si="73"/>
        <v>18475.350729249501</v>
      </c>
      <c r="CF29" s="83">
        <f t="shared" si="73"/>
        <v>19066.561952585485</v>
      </c>
      <c r="CG29" s="83">
        <f t="shared" si="73"/>
        <v>19676.691935068222</v>
      </c>
      <c r="CH29" s="83">
        <f t="shared" si="73"/>
        <v>20306.346076990405</v>
      </c>
      <c r="CI29" s="83">
        <f t="shared" si="73"/>
        <v>20956.149151454098</v>
      </c>
      <c r="CJ29" s="83">
        <f t="shared" si="73"/>
        <v>21626.745924300631</v>
      </c>
      <c r="CK29" s="83">
        <f t="shared" si="73"/>
        <v>22318.80179387825</v>
      </c>
      <c r="CL29" s="83">
        <f t="shared" si="73"/>
        <v>23033.003451282355</v>
      </c>
      <c r="CM29" s="83">
        <f t="shared" si="73"/>
        <v>23770.059561723392</v>
      </c>
      <c r="CN29" s="83">
        <f t="shared" si="73"/>
        <v>24530.701467698542</v>
      </c>
      <c r="CO29" s="83">
        <f t="shared" si="73"/>
        <v>25315.683914664896</v>
      </c>
      <c r="CP29" s="83">
        <f t="shared" si="73"/>
        <v>26125.785799934172</v>
      </c>
      <c r="CQ29" s="83">
        <f t="shared" si="73"/>
        <v>26961.810945532066</v>
      </c>
      <c r="CR29" s="83">
        <f t="shared" si="73"/>
        <v>27824.588895789093</v>
      </c>
      <c r="CS29" s="83">
        <f t="shared" si="73"/>
        <v>28714.975740454345</v>
      </c>
      <c r="CT29" s="83">
        <f t="shared" si="73"/>
        <v>29633.854964148886</v>
      </c>
      <c r="CU29" s="83">
        <f t="shared" si="73"/>
        <v>30582.138323001651</v>
      </c>
      <c r="CV29" s="83">
        <f t="shared" si="73"/>
        <v>31560.766749337705</v>
      </c>
      <c r="CW29" s="83">
        <f t="shared" si="73"/>
        <v>32570.711285316513</v>
      </c>
      <c r="CX29" s="83">
        <f t="shared" si="73"/>
        <v>33612.974046446645</v>
      </c>
      <c r="CY29" s="83">
        <f t="shared" si="73"/>
        <v>34688.589215932938</v>
      </c>
      <c r="CZ29" s="83">
        <f t="shared" si="73"/>
        <v>35798.624070842794</v>
      </c>
      <c r="DA29" s="83">
        <f t="shared" si="73"/>
        <v>36944.180041109765</v>
      </c>
      <c r="DB29" s="83">
        <f t="shared" si="73"/>
        <v>38126.393802425278</v>
      </c>
      <c r="DC29" s="83">
        <f t="shared" si="73"/>
        <v>39346.43840410289</v>
      </c>
      <c r="DD29" s="83">
        <f t="shared" si="73"/>
        <v>40605.524433034181</v>
      </c>
      <c r="DE29" s="83">
        <f t="shared" si="73"/>
        <v>41904.901214891273</v>
      </c>
      <c r="DF29" s="83">
        <f t="shared" si="73"/>
        <v>43245.858053767792</v>
      </c>
      <c r="DG29" s="83">
        <f t="shared" si="73"/>
        <v>44629.725511488359</v>
      </c>
      <c r="DH29" s="83">
        <f t="shared" si="73"/>
        <v>46057.87672785599</v>
      </c>
      <c r="DI29" s="83">
        <f t="shared" si="73"/>
        <v>47531.72878314738</v>
      </c>
      <c r="DJ29" s="83">
        <f t="shared" si="73"/>
        <v>49052.744104208097</v>
      </c>
    </row>
    <row r="30" spans="1:115" x14ac:dyDescent="0.2">
      <c r="A30" t="s">
        <v>58</v>
      </c>
      <c r="B30" s="7" t="str">
        <f t="shared" si="65"/>
        <v>Cast Iron for rigid structure</v>
      </c>
      <c r="C30" s="20" t="str">
        <f t="shared" si="65"/>
        <v>t/a</v>
      </c>
      <c r="D30" s="83">
        <f t="shared" si="65"/>
        <v>627.91215771242025</v>
      </c>
      <c r="E30" s="83">
        <f t="shared" si="65"/>
        <v>632.95562274644396</v>
      </c>
      <c r="F30" s="83">
        <f t="shared" si="65"/>
        <v>642.70953530247903</v>
      </c>
      <c r="G30" s="83">
        <f t="shared" si="65"/>
        <v>654.37277967837497</v>
      </c>
      <c r="H30" s="83">
        <f t="shared" si="65"/>
        <v>664.34221716751711</v>
      </c>
      <c r="I30" s="83">
        <f t="shared" si="65"/>
        <v>674.76634168113583</v>
      </c>
      <c r="J30" s="83">
        <f t="shared" si="65"/>
        <v>719.04599450350099</v>
      </c>
      <c r="K30" s="83">
        <f t="shared" si="65"/>
        <v>778.11050985044392</v>
      </c>
      <c r="L30" s="83">
        <f t="shared" si="65"/>
        <v>898.81622964152939</v>
      </c>
      <c r="M30" s="83">
        <f t="shared" si="65"/>
        <v>942.51242993347455</v>
      </c>
      <c r="N30" s="83">
        <f t="shared" si="65"/>
        <v>970.00234788647117</v>
      </c>
      <c r="O30" s="83">
        <f t="shared" si="65"/>
        <v>1345.717217167517</v>
      </c>
      <c r="P30" s="83">
        <f t="shared" si="65"/>
        <v>1427.9898144215215</v>
      </c>
      <c r="Q30" s="83">
        <f t="shared" si="65"/>
        <v>983.66354204294828</v>
      </c>
      <c r="R30" s="83">
        <f t="shared" si="65"/>
        <v>990.20859549619786</v>
      </c>
      <c r="S30" s="83">
        <f t="shared" si="65"/>
        <v>1485.7239241374957</v>
      </c>
      <c r="T30" s="83">
        <f t="shared" si="65"/>
        <v>1465.3922459559603</v>
      </c>
      <c r="U30" s="83">
        <f t="shared" si="65"/>
        <v>1592.2187676266847</v>
      </c>
      <c r="V30" s="83">
        <f t="shared" si="65"/>
        <v>1562.0043920002583</v>
      </c>
      <c r="W30" s="83">
        <f t="shared" si="65"/>
        <v>1547.1964822968739</v>
      </c>
      <c r="X30" s="83">
        <f t="shared" si="65"/>
        <v>1706.6305496390094</v>
      </c>
      <c r="Y30" s="83">
        <f t="shared" si="65"/>
        <v>1907.7968298263556</v>
      </c>
      <c r="Z30" s="83">
        <f t="shared" si="65"/>
        <v>2340.435314210546</v>
      </c>
      <c r="AA30" s="83">
        <f t="shared" si="65"/>
        <v>2588.2178469947912</v>
      </c>
      <c r="AB30" s="83">
        <f t="shared" si="65"/>
        <v>2808.5978122245624</v>
      </c>
      <c r="AC30" s="83">
        <f t="shared" si="65"/>
        <v>2723.5740956189611</v>
      </c>
      <c r="AD30" s="83">
        <f t="shared" si="63"/>
        <v>2769.9401989032622</v>
      </c>
      <c r="AE30" s="83">
        <f t="shared" si="63"/>
        <v>2493.1533820088862</v>
      </c>
      <c r="AF30" s="83">
        <f t="shared" si="63"/>
        <v>2491.826446692291</v>
      </c>
      <c r="AG30" s="83">
        <f t="shared" ref="AG30:BL30" si="74">AG108</f>
        <v>2549.8613612860327</v>
      </c>
      <c r="AH30" s="83">
        <f t="shared" si="74"/>
        <v>2631.4569248471857</v>
      </c>
      <c r="AI30" s="83">
        <f t="shared" si="74"/>
        <v>2715.6635464422957</v>
      </c>
      <c r="AJ30" s="83">
        <f t="shared" si="74"/>
        <v>2802.5647799284493</v>
      </c>
      <c r="AK30" s="83">
        <f t="shared" si="74"/>
        <v>2892.2468528861596</v>
      </c>
      <c r="AL30" s="83">
        <f t="shared" si="74"/>
        <v>2984.7987521785167</v>
      </c>
      <c r="AM30" s="83">
        <f t="shared" si="74"/>
        <v>3080.3123122482293</v>
      </c>
      <c r="AN30" s="83">
        <f t="shared" si="74"/>
        <v>3178.882306240173</v>
      </c>
      <c r="AO30" s="83">
        <f t="shared" si="74"/>
        <v>3280.6065400398584</v>
      </c>
      <c r="AP30" s="83">
        <f t="shared" si="74"/>
        <v>3385.5859493211337</v>
      </c>
      <c r="AQ30" s="83">
        <f t="shared" si="74"/>
        <v>3493.9246996994102</v>
      </c>
      <c r="AR30" s="83">
        <f t="shared" si="74"/>
        <v>3605.7302900897917</v>
      </c>
      <c r="AS30" s="83">
        <f t="shared" si="74"/>
        <v>3721.1136593726651</v>
      </c>
      <c r="AT30" s="83">
        <f t="shared" si="74"/>
        <v>3840.1892964725903</v>
      </c>
      <c r="AU30" s="83">
        <f t="shared" si="74"/>
        <v>3963.0753539597131</v>
      </c>
      <c r="AV30" s="83">
        <f t="shared" si="74"/>
        <v>4089.8937652864242</v>
      </c>
      <c r="AW30" s="83">
        <f t="shared" si="74"/>
        <v>4220.7703657755901</v>
      </c>
      <c r="AX30" s="83">
        <f t="shared" si="74"/>
        <v>4355.8350174804091</v>
      </c>
      <c r="AY30" s="83">
        <f t="shared" si="74"/>
        <v>4495.2217380397824</v>
      </c>
      <c r="AZ30" s="83">
        <f t="shared" si="74"/>
        <v>4639.0688336570556</v>
      </c>
      <c r="BA30" s="83">
        <f t="shared" si="74"/>
        <v>4787.5190363340816</v>
      </c>
      <c r="BB30" s="83">
        <f t="shared" si="74"/>
        <v>4940.7196454967725</v>
      </c>
      <c r="BC30" s="83">
        <f t="shared" si="74"/>
        <v>5098.8226741526696</v>
      </c>
      <c r="BD30" s="83">
        <f t="shared" si="74"/>
        <v>5261.9849997255551</v>
      </c>
      <c r="BE30" s="83">
        <f t="shared" si="74"/>
        <v>5430.3685197167733</v>
      </c>
      <c r="BF30" s="83">
        <f t="shared" si="74"/>
        <v>5604.1403123477103</v>
      </c>
      <c r="BG30" s="83">
        <f t="shared" si="74"/>
        <v>5783.472802342837</v>
      </c>
      <c r="BH30" s="83">
        <f t="shared" si="74"/>
        <v>5968.5439320178075</v>
      </c>
      <c r="BI30" s="83">
        <f t="shared" si="74"/>
        <v>6159.5373378423774</v>
      </c>
      <c r="BJ30" s="83">
        <f t="shared" si="74"/>
        <v>6356.6425326533335</v>
      </c>
      <c r="BK30" s="83">
        <f t="shared" si="74"/>
        <v>6560.0550936982409</v>
      </c>
      <c r="BL30" s="83">
        <f t="shared" si="74"/>
        <v>6769.9768566965849</v>
      </c>
      <c r="BM30" s="83">
        <f t="shared" ref="BM30:DJ30" si="75">BM108</f>
        <v>6986.6161161108757</v>
      </c>
      <c r="BN30" s="83">
        <f t="shared" si="75"/>
        <v>7210.1878318264244</v>
      </c>
      <c r="BO30" s="83">
        <f t="shared" si="75"/>
        <v>7440.9138424448702</v>
      </c>
      <c r="BP30" s="83">
        <f t="shared" si="75"/>
        <v>7679.0230854031061</v>
      </c>
      <c r="BQ30" s="83">
        <f t="shared" si="75"/>
        <v>7924.7518241360058</v>
      </c>
      <c r="BR30" s="83">
        <f t="shared" si="75"/>
        <v>8178.3438825083585</v>
      </c>
      <c r="BS30" s="83">
        <f t="shared" si="75"/>
        <v>8440.050886748626</v>
      </c>
      <c r="BT30" s="83">
        <f t="shared" si="75"/>
        <v>8710.1325151245819</v>
      </c>
      <c r="BU30" s="83">
        <f t="shared" si="75"/>
        <v>8988.8567556085691</v>
      </c>
      <c r="BV30" s="83">
        <f t="shared" si="75"/>
        <v>9276.5001717880441</v>
      </c>
      <c r="BW30" s="83">
        <f t="shared" si="75"/>
        <v>9573.348177285261</v>
      </c>
      <c r="BX30" s="83">
        <f t="shared" si="75"/>
        <v>9879.6953189583892</v>
      </c>
      <c r="BY30" s="83">
        <f t="shared" si="75"/>
        <v>10195.845569165058</v>
      </c>
      <c r="BZ30" s="83">
        <f t="shared" si="75"/>
        <v>10522.112627378339</v>
      </c>
      <c r="CA30" s="83">
        <f t="shared" si="75"/>
        <v>10858.820231454447</v>
      </c>
      <c r="CB30" s="83">
        <f t="shared" si="75"/>
        <v>11206.302478860989</v>
      </c>
      <c r="CC30" s="83">
        <f t="shared" si="75"/>
        <v>11564.904158184541</v>
      </c>
      <c r="CD30" s="83">
        <f t="shared" si="75"/>
        <v>11934.981091246447</v>
      </c>
      <c r="CE30" s="83">
        <f t="shared" si="75"/>
        <v>12316.900486166334</v>
      </c>
      <c r="CF30" s="83">
        <f t="shared" si="75"/>
        <v>12711.041301723657</v>
      </c>
      <c r="CG30" s="83">
        <f t="shared" si="75"/>
        <v>13117.794623378815</v>
      </c>
      <c r="CH30" s="83">
        <f t="shared" si="75"/>
        <v>13537.564051326937</v>
      </c>
      <c r="CI30" s="83">
        <f t="shared" si="75"/>
        <v>13970.7661009694</v>
      </c>
      <c r="CJ30" s="83">
        <f t="shared" si="75"/>
        <v>14417.830616200421</v>
      </c>
      <c r="CK30" s="83">
        <f t="shared" si="75"/>
        <v>14879.201195918835</v>
      </c>
      <c r="CL30" s="83">
        <f t="shared" si="75"/>
        <v>15355.335634188237</v>
      </c>
      <c r="CM30" s="83">
        <f t="shared" si="75"/>
        <v>15846.706374482261</v>
      </c>
      <c r="CN30" s="83">
        <f t="shared" si="75"/>
        <v>16353.800978465693</v>
      </c>
      <c r="CO30" s="83">
        <f t="shared" si="75"/>
        <v>16877.122609776598</v>
      </c>
      <c r="CP30" s="83">
        <f t="shared" si="75"/>
        <v>17417.190533289449</v>
      </c>
      <c r="CQ30" s="83">
        <f t="shared" si="75"/>
        <v>17974.540630354713</v>
      </c>
      <c r="CR30" s="83">
        <f t="shared" si="75"/>
        <v>18549.725930526063</v>
      </c>
      <c r="CS30" s="83">
        <f t="shared" si="75"/>
        <v>19143.317160302897</v>
      </c>
      <c r="CT30" s="83">
        <f t="shared" si="75"/>
        <v>19755.90330943259</v>
      </c>
      <c r="CU30" s="83">
        <f t="shared" si="75"/>
        <v>20388.092215334433</v>
      </c>
      <c r="CV30" s="83">
        <f t="shared" si="75"/>
        <v>21040.511166225137</v>
      </c>
      <c r="CW30" s="83">
        <f t="shared" si="75"/>
        <v>21713.807523544343</v>
      </c>
      <c r="CX30" s="83">
        <f t="shared" si="75"/>
        <v>22408.649364297762</v>
      </c>
      <c r="CY30" s="83">
        <f t="shared" si="75"/>
        <v>23125.726143955289</v>
      </c>
      <c r="CZ30" s="83">
        <f t="shared" si="75"/>
        <v>23865.749380561858</v>
      </c>
      <c r="DA30" s="83">
        <f t="shared" si="75"/>
        <v>24629.453360739837</v>
      </c>
      <c r="DB30" s="83">
        <f t="shared" si="75"/>
        <v>25417.595868283512</v>
      </c>
      <c r="DC30" s="83">
        <f t="shared" si="75"/>
        <v>26230.958936068586</v>
      </c>
      <c r="DD30" s="83">
        <f t="shared" si="75"/>
        <v>27070.349622022783</v>
      </c>
      <c r="DE30" s="83">
        <f t="shared" si="75"/>
        <v>27936.600809927513</v>
      </c>
      <c r="DF30" s="83">
        <f t="shared" si="75"/>
        <v>28830.572035845194</v>
      </c>
      <c r="DG30" s="83">
        <f t="shared" si="75"/>
        <v>29753.150340992241</v>
      </c>
      <c r="DH30" s="83">
        <f t="shared" si="75"/>
        <v>30705.251151903994</v>
      </c>
      <c r="DI30" s="83">
        <f t="shared" si="75"/>
        <v>31687.819188764923</v>
      </c>
      <c r="DJ30" s="83">
        <f t="shared" si="75"/>
        <v>32701.829402805401</v>
      </c>
    </row>
    <row r="31" spans="1:115" x14ac:dyDescent="0.2">
      <c r="A31" t="s">
        <v>58</v>
      </c>
      <c r="B31" s="7" t="str">
        <f t="shared" si="65"/>
        <v>Stainless Steel</v>
      </c>
      <c r="C31" s="20" t="str">
        <f t="shared" si="65"/>
        <v>t/a</v>
      </c>
      <c r="D31" s="83">
        <f t="shared" si="65"/>
        <v>313.95607885621013</v>
      </c>
      <c r="E31" s="83">
        <f t="shared" si="65"/>
        <v>316.47781137322198</v>
      </c>
      <c r="F31" s="83">
        <f t="shared" si="65"/>
        <v>321.35476765123951</v>
      </c>
      <c r="G31" s="83">
        <f t="shared" si="65"/>
        <v>327.18638983918748</v>
      </c>
      <c r="H31" s="83">
        <f t="shared" si="65"/>
        <v>332.17110858375855</v>
      </c>
      <c r="I31" s="83">
        <f t="shared" si="65"/>
        <v>337.38317084056791</v>
      </c>
      <c r="J31" s="83">
        <f t="shared" si="65"/>
        <v>359.5229972517505</v>
      </c>
      <c r="K31" s="83">
        <f t="shared" si="65"/>
        <v>389.05525492522196</v>
      </c>
      <c r="L31" s="83">
        <f t="shared" si="65"/>
        <v>449.40811482076469</v>
      </c>
      <c r="M31" s="83">
        <f t="shared" si="65"/>
        <v>471.25621496673728</v>
      </c>
      <c r="N31" s="83">
        <f t="shared" si="65"/>
        <v>485.00117394323559</v>
      </c>
      <c r="O31" s="83">
        <f t="shared" si="65"/>
        <v>672.8586085837585</v>
      </c>
      <c r="P31" s="83">
        <f t="shared" si="65"/>
        <v>713.99490721076074</v>
      </c>
      <c r="Q31" s="83">
        <f t="shared" si="65"/>
        <v>491.83177102147414</v>
      </c>
      <c r="R31" s="83">
        <f t="shared" si="65"/>
        <v>495.10429774809893</v>
      </c>
      <c r="S31" s="83">
        <f t="shared" si="65"/>
        <v>742.86196206874786</v>
      </c>
      <c r="T31" s="83">
        <f t="shared" si="65"/>
        <v>732.69612297798017</v>
      </c>
      <c r="U31" s="83">
        <f t="shared" si="65"/>
        <v>796.10938381334233</v>
      </c>
      <c r="V31" s="83">
        <f t="shared" si="65"/>
        <v>781.00219600012917</v>
      </c>
      <c r="W31" s="83">
        <f t="shared" si="65"/>
        <v>773.59824114843695</v>
      </c>
      <c r="X31" s="83">
        <f t="shared" si="65"/>
        <v>853.31527481950468</v>
      </c>
      <c r="Y31" s="83">
        <f t="shared" si="65"/>
        <v>953.89841491317782</v>
      </c>
      <c r="Z31" s="83">
        <f t="shared" si="65"/>
        <v>1170.217657105273</v>
      </c>
      <c r="AA31" s="83">
        <f t="shared" si="65"/>
        <v>1294.1089234973956</v>
      </c>
      <c r="AB31" s="83">
        <f t="shared" si="65"/>
        <v>1404.2989061122812</v>
      </c>
      <c r="AC31" s="83">
        <f t="shared" si="65"/>
        <v>1361.7870478094806</v>
      </c>
      <c r="AD31" s="83">
        <f t="shared" si="63"/>
        <v>1384.9700994516311</v>
      </c>
      <c r="AE31" s="83">
        <f t="shared" si="63"/>
        <v>1246.5766910044431</v>
      </c>
      <c r="AF31" s="83">
        <f t="shared" si="63"/>
        <v>1245.9132233461455</v>
      </c>
      <c r="AG31" s="83">
        <f t="shared" ref="AG31:BL31" si="76">AG109</f>
        <v>1274.9306806430163</v>
      </c>
      <c r="AH31" s="83">
        <f t="shared" si="76"/>
        <v>1315.7284624235929</v>
      </c>
      <c r="AI31" s="83">
        <f t="shared" si="76"/>
        <v>1357.8317732211478</v>
      </c>
      <c r="AJ31" s="83">
        <f t="shared" si="76"/>
        <v>1401.2823899642246</v>
      </c>
      <c r="AK31" s="83">
        <f t="shared" si="76"/>
        <v>1446.1234264430798</v>
      </c>
      <c r="AL31" s="83">
        <f t="shared" si="76"/>
        <v>1492.3993760892583</v>
      </c>
      <c r="AM31" s="83">
        <f t="shared" si="76"/>
        <v>1540.1561561241147</v>
      </c>
      <c r="AN31" s="83">
        <f t="shared" si="76"/>
        <v>1589.4411531200865</v>
      </c>
      <c r="AO31" s="83">
        <f t="shared" si="76"/>
        <v>1640.3032700199292</v>
      </c>
      <c r="AP31" s="83">
        <f t="shared" si="76"/>
        <v>1692.7929746605669</v>
      </c>
      <c r="AQ31" s="83">
        <f t="shared" si="76"/>
        <v>1746.9623498497051</v>
      </c>
      <c r="AR31" s="83">
        <f t="shared" si="76"/>
        <v>1802.8651450448958</v>
      </c>
      <c r="AS31" s="83">
        <f t="shared" si="76"/>
        <v>1860.5568296863325</v>
      </c>
      <c r="AT31" s="83">
        <f t="shared" si="76"/>
        <v>1920.0946482362951</v>
      </c>
      <c r="AU31" s="83">
        <f t="shared" si="76"/>
        <v>1981.5376769798565</v>
      </c>
      <c r="AV31" s="83">
        <f t="shared" si="76"/>
        <v>2044.9468826432121</v>
      </c>
      <c r="AW31" s="83">
        <f t="shared" si="76"/>
        <v>2110.3851828877951</v>
      </c>
      <c r="AX31" s="83">
        <f t="shared" si="76"/>
        <v>2177.9175087402045</v>
      </c>
      <c r="AY31" s="83">
        <f t="shared" si="76"/>
        <v>2247.6108690198912</v>
      </c>
      <c r="AZ31" s="83">
        <f t="shared" si="76"/>
        <v>2319.5344168285278</v>
      </c>
      <c r="BA31" s="83">
        <f t="shared" si="76"/>
        <v>2393.7595181670408</v>
      </c>
      <c r="BB31" s="83">
        <f t="shared" si="76"/>
        <v>2470.3598227483863</v>
      </c>
      <c r="BC31" s="83">
        <f t="shared" si="76"/>
        <v>2549.4113370763348</v>
      </c>
      <c r="BD31" s="83">
        <f t="shared" si="76"/>
        <v>2630.9924998627775</v>
      </c>
      <c r="BE31" s="83">
        <f t="shared" si="76"/>
        <v>2715.1842598583867</v>
      </c>
      <c r="BF31" s="83">
        <f t="shared" si="76"/>
        <v>2802.0701561738551</v>
      </c>
      <c r="BG31" s="83">
        <f t="shared" si="76"/>
        <v>2891.7364011714185</v>
      </c>
      <c r="BH31" s="83">
        <f t="shared" si="76"/>
        <v>2984.2719660089037</v>
      </c>
      <c r="BI31" s="83">
        <f t="shared" si="76"/>
        <v>3079.7686689211887</v>
      </c>
      <c r="BJ31" s="83">
        <f t="shared" si="76"/>
        <v>3178.3212663266668</v>
      </c>
      <c r="BK31" s="83">
        <f t="shared" si="76"/>
        <v>3280.0275468491204</v>
      </c>
      <c r="BL31" s="83">
        <f t="shared" si="76"/>
        <v>3384.9884283482925</v>
      </c>
      <c r="BM31" s="83">
        <f t="shared" ref="BM31:DJ31" si="77">BM109</f>
        <v>3493.3080580554379</v>
      </c>
      <c r="BN31" s="83">
        <f t="shared" si="77"/>
        <v>3605.0939159132122</v>
      </c>
      <c r="BO31" s="83">
        <f t="shared" si="77"/>
        <v>3720.4569212224351</v>
      </c>
      <c r="BP31" s="83">
        <f t="shared" si="77"/>
        <v>3839.511542701553</v>
      </c>
      <c r="BQ31" s="83">
        <f t="shared" si="77"/>
        <v>3962.3759120680029</v>
      </c>
      <c r="BR31" s="83">
        <f t="shared" si="77"/>
        <v>4089.1719412541793</v>
      </c>
      <c r="BS31" s="83">
        <f t="shared" si="77"/>
        <v>4220.025443374313</v>
      </c>
      <c r="BT31" s="83">
        <f t="shared" si="77"/>
        <v>4355.066257562291</v>
      </c>
      <c r="BU31" s="83">
        <f t="shared" si="77"/>
        <v>4494.4283778042845</v>
      </c>
      <c r="BV31" s="83">
        <f t="shared" si="77"/>
        <v>4638.250085894022</v>
      </c>
      <c r="BW31" s="83">
        <f t="shared" si="77"/>
        <v>4786.6740886426305</v>
      </c>
      <c r="BX31" s="83">
        <f t="shared" si="77"/>
        <v>4939.8476594791946</v>
      </c>
      <c r="BY31" s="83">
        <f t="shared" si="77"/>
        <v>5097.9227845825289</v>
      </c>
      <c r="BZ31" s="83">
        <f t="shared" si="77"/>
        <v>5261.0563136891697</v>
      </c>
      <c r="CA31" s="83">
        <f t="shared" si="77"/>
        <v>5429.4101157272235</v>
      </c>
      <c r="CB31" s="83">
        <f t="shared" si="77"/>
        <v>5603.1512394304946</v>
      </c>
      <c r="CC31" s="83">
        <f t="shared" si="77"/>
        <v>5782.4520790922707</v>
      </c>
      <c r="CD31" s="83">
        <f t="shared" si="77"/>
        <v>5967.4905456232236</v>
      </c>
      <c r="CE31" s="83">
        <f t="shared" si="77"/>
        <v>6158.4502430831672</v>
      </c>
      <c r="CF31" s="83">
        <f t="shared" si="77"/>
        <v>6355.5206508618285</v>
      </c>
      <c r="CG31" s="83">
        <f t="shared" si="77"/>
        <v>6558.8973116894076</v>
      </c>
      <c r="CH31" s="83">
        <f t="shared" si="77"/>
        <v>6768.7820256634686</v>
      </c>
      <c r="CI31" s="83">
        <f t="shared" si="77"/>
        <v>6985.3830504847001</v>
      </c>
      <c r="CJ31" s="83">
        <f t="shared" si="77"/>
        <v>7208.9153081002105</v>
      </c>
      <c r="CK31" s="83">
        <f t="shared" si="77"/>
        <v>7439.6005979594174</v>
      </c>
      <c r="CL31" s="83">
        <f t="shared" si="77"/>
        <v>7677.6678170941186</v>
      </c>
      <c r="CM31" s="83">
        <f t="shared" si="77"/>
        <v>7923.3531872411304</v>
      </c>
      <c r="CN31" s="83">
        <f t="shared" si="77"/>
        <v>8176.9004892328467</v>
      </c>
      <c r="CO31" s="83">
        <f t="shared" si="77"/>
        <v>8438.5613048882988</v>
      </c>
      <c r="CP31" s="83">
        <f t="shared" si="77"/>
        <v>8708.5952666447247</v>
      </c>
      <c r="CQ31" s="83">
        <f t="shared" si="77"/>
        <v>8987.2703151773567</v>
      </c>
      <c r="CR31" s="83">
        <f t="shared" si="77"/>
        <v>9274.8629652630316</v>
      </c>
      <c r="CS31" s="83">
        <f t="shared" si="77"/>
        <v>9571.6585801514484</v>
      </c>
      <c r="CT31" s="83">
        <f t="shared" si="77"/>
        <v>9877.9516547162948</v>
      </c>
      <c r="CU31" s="83">
        <f t="shared" si="77"/>
        <v>10194.046107667216</v>
      </c>
      <c r="CV31" s="83">
        <f t="shared" si="77"/>
        <v>10520.255583112568</v>
      </c>
      <c r="CW31" s="83">
        <f t="shared" si="77"/>
        <v>10856.903761772171</v>
      </c>
      <c r="CX31" s="83">
        <f t="shared" si="77"/>
        <v>11204.324682148881</v>
      </c>
      <c r="CY31" s="83">
        <f t="shared" si="77"/>
        <v>11562.863071977645</v>
      </c>
      <c r="CZ31" s="83">
        <f t="shared" si="77"/>
        <v>11932.874690280929</v>
      </c>
      <c r="DA31" s="83">
        <f t="shared" si="77"/>
        <v>12314.726680369919</v>
      </c>
      <c r="DB31" s="83">
        <f t="shared" si="77"/>
        <v>12708.797934141756</v>
      </c>
      <c r="DC31" s="83">
        <f t="shared" si="77"/>
        <v>13115.479468034293</v>
      </c>
      <c r="DD31" s="83">
        <f t="shared" si="77"/>
        <v>13535.174811011391</v>
      </c>
      <c r="DE31" s="83">
        <f t="shared" si="77"/>
        <v>13968.300404963757</v>
      </c>
      <c r="DF31" s="83">
        <f t="shared" si="77"/>
        <v>14415.286017922597</v>
      </c>
      <c r="DG31" s="83">
        <f t="shared" si="77"/>
        <v>14876.57517049612</v>
      </c>
      <c r="DH31" s="83">
        <f t="shared" si="77"/>
        <v>15352.625575951997</v>
      </c>
      <c r="DI31" s="83">
        <f t="shared" si="77"/>
        <v>15843.909594382461</v>
      </c>
      <c r="DJ31" s="83">
        <f t="shared" si="77"/>
        <v>16350.9147014027</v>
      </c>
    </row>
    <row r="32" spans="1:115" x14ac:dyDescent="0.2">
      <c r="A32" t="s">
        <v>58</v>
      </c>
      <c r="B32" s="7" t="str">
        <f t="shared" si="65"/>
        <v>-</v>
      </c>
      <c r="C32" s="20" t="str">
        <f t="shared" si="65"/>
        <v>t/a</v>
      </c>
    </row>
    <row r="33" spans="1:115" x14ac:dyDescent="0.2">
      <c r="A33" t="s">
        <v>58</v>
      </c>
      <c r="B33" s="7" t="str">
        <f t="shared" si="65"/>
        <v>-</v>
      </c>
      <c r="C33" s="20" t="str">
        <f t="shared" si="65"/>
        <v>t/a</v>
      </c>
    </row>
    <row r="34" spans="1:115" x14ac:dyDescent="0.2">
      <c r="A34" t="s">
        <v>58</v>
      </c>
      <c r="B34" s="7" t="str">
        <f t="shared" si="65"/>
        <v>-</v>
      </c>
      <c r="C34" s="20" t="str">
        <f t="shared" si="65"/>
        <v>t/a</v>
      </c>
    </row>
    <row r="35" spans="1:115" x14ac:dyDescent="0.2">
      <c r="A35" t="s">
        <v>58</v>
      </c>
      <c r="B35" s="7" t="str">
        <f t="shared" si="65"/>
        <v>-</v>
      </c>
      <c r="C35" s="20" t="str">
        <f t="shared" si="65"/>
        <v>t/a</v>
      </c>
    </row>
    <row r="36" spans="1:115" x14ac:dyDescent="0.2">
      <c r="A36" t="s">
        <v>58</v>
      </c>
      <c r="B36" s="7" t="str">
        <f t="shared" ref="B36:C45" si="78">B13</f>
        <v>-</v>
      </c>
      <c r="C36" s="20" t="str">
        <f t="shared" si="78"/>
        <v>t/a</v>
      </c>
    </row>
    <row r="37" spans="1:115" x14ac:dyDescent="0.2">
      <c r="A37" t="s">
        <v>58</v>
      </c>
      <c r="B37" s="7" t="str">
        <f t="shared" si="78"/>
        <v>-</v>
      </c>
      <c r="C37" s="20" t="str">
        <f t="shared" si="78"/>
        <v>t/a</v>
      </c>
    </row>
    <row r="38" spans="1:115" x14ac:dyDescent="0.2">
      <c r="A38" t="s">
        <v>58</v>
      </c>
      <c r="B38" s="7" t="str">
        <f t="shared" si="78"/>
        <v>-</v>
      </c>
      <c r="C38" s="20" t="str">
        <f t="shared" si="78"/>
        <v>t/a</v>
      </c>
    </row>
    <row r="39" spans="1:115" x14ac:dyDescent="0.2">
      <c r="A39" t="s">
        <v>58</v>
      </c>
      <c r="B39" s="7" t="str">
        <f t="shared" si="78"/>
        <v>-</v>
      </c>
      <c r="C39" s="20" t="str">
        <f t="shared" si="78"/>
        <v>t/a</v>
      </c>
    </row>
    <row r="40" spans="1:115" x14ac:dyDescent="0.2">
      <c r="A40" t="s">
        <v>58</v>
      </c>
      <c r="B40" s="7" t="str">
        <f t="shared" si="78"/>
        <v>-</v>
      </c>
      <c r="C40" s="20" t="str">
        <f t="shared" si="78"/>
        <v>t/a</v>
      </c>
    </row>
    <row r="41" spans="1:115" x14ac:dyDescent="0.2">
      <c r="A41" t="s">
        <v>58</v>
      </c>
      <c r="B41" s="7" t="str">
        <f t="shared" si="78"/>
        <v>-</v>
      </c>
      <c r="C41" s="20" t="str">
        <f t="shared" si="78"/>
        <v>t/a</v>
      </c>
    </row>
    <row r="42" spans="1:115" x14ac:dyDescent="0.2">
      <c r="A42" t="s">
        <v>58</v>
      </c>
      <c r="B42" s="7" t="str">
        <f t="shared" si="78"/>
        <v>-</v>
      </c>
      <c r="C42" s="20" t="str">
        <f t="shared" si="78"/>
        <v>t/a</v>
      </c>
    </row>
    <row r="43" spans="1:115" x14ac:dyDescent="0.2">
      <c r="A43" t="s">
        <v>58</v>
      </c>
      <c r="B43" s="7" t="str">
        <f t="shared" si="78"/>
        <v>-</v>
      </c>
      <c r="C43" s="20" t="str">
        <f t="shared" si="78"/>
        <v>t/a</v>
      </c>
    </row>
    <row r="44" spans="1:115" x14ac:dyDescent="0.2">
      <c r="A44" t="s">
        <v>58</v>
      </c>
      <c r="B44" s="7" t="str">
        <f t="shared" si="78"/>
        <v>-</v>
      </c>
      <c r="C44" s="20" t="str">
        <f t="shared" si="78"/>
        <v>t/a</v>
      </c>
    </row>
    <row r="45" spans="1:115" s="27" customFormat="1" ht="16" thickBot="1" x14ac:dyDescent="0.25">
      <c r="A45" s="27" t="s">
        <v>58</v>
      </c>
      <c r="B45" s="12" t="str">
        <f t="shared" si="78"/>
        <v>-</v>
      </c>
      <c r="C45" s="19" t="str">
        <f t="shared" si="78"/>
        <v>t/a</v>
      </c>
      <c r="DK45" s="395"/>
    </row>
    <row r="46" spans="1:115" s="59" customFormat="1" ht="17" thickTop="1" thickBot="1" x14ac:dyDescent="0.25">
      <c r="B46" s="60" t="s">
        <v>64</v>
      </c>
      <c r="C46" s="61" t="s">
        <v>2</v>
      </c>
      <c r="D46" s="62">
        <f>SUM(D26:D45)</f>
        <v>31395.607885621004</v>
      </c>
      <c r="E46" s="62">
        <f t="shared" ref="E46:BL46" si="79">SUM(E26:E45)</f>
        <v>31647.781137322199</v>
      </c>
      <c r="F46" s="62">
        <f t="shared" si="79"/>
        <v>32135.476765123945</v>
      </c>
      <c r="G46" s="62">
        <f t="shared" si="79"/>
        <v>32718.638983918747</v>
      </c>
      <c r="H46" s="62">
        <f t="shared" si="79"/>
        <v>33217.110858375854</v>
      </c>
      <c r="I46" s="62">
        <f t="shared" si="79"/>
        <v>33738.317084056791</v>
      </c>
      <c r="J46" s="62">
        <f t="shared" si="79"/>
        <v>35952.299725175049</v>
      </c>
      <c r="K46" s="62">
        <f t="shared" si="79"/>
        <v>38905.525492522196</v>
      </c>
      <c r="L46" s="62">
        <f t="shared" si="79"/>
        <v>44940.811482076468</v>
      </c>
      <c r="M46" s="62">
        <f t="shared" si="79"/>
        <v>47125.621496673717</v>
      </c>
      <c r="N46" s="62">
        <f t="shared" si="79"/>
        <v>48500.117394323548</v>
      </c>
      <c r="O46" s="62">
        <f t="shared" si="79"/>
        <v>67285.860858375861</v>
      </c>
      <c r="P46" s="62">
        <f t="shared" si="79"/>
        <v>71399.490721076072</v>
      </c>
      <c r="Q46" s="62">
        <f t="shared" si="79"/>
        <v>49183.177102147405</v>
      </c>
      <c r="R46" s="62">
        <f t="shared" si="79"/>
        <v>49510.429774809891</v>
      </c>
      <c r="S46" s="62">
        <f t="shared" si="79"/>
        <v>74286.196206874782</v>
      </c>
      <c r="T46" s="62">
        <f t="shared" si="79"/>
        <v>73269.612297798012</v>
      </c>
      <c r="U46" s="62">
        <f t="shared" si="79"/>
        <v>79610.938381334228</v>
      </c>
      <c r="V46" s="62">
        <f t="shared" si="79"/>
        <v>78100.219600012919</v>
      </c>
      <c r="W46" s="62">
        <f t="shared" si="79"/>
        <v>77359.824114843708</v>
      </c>
      <c r="X46" s="62">
        <f t="shared" si="79"/>
        <v>85331.527481950456</v>
      </c>
      <c r="Y46" s="62">
        <f t="shared" si="79"/>
        <v>95389.841491317784</v>
      </c>
      <c r="Z46" s="62">
        <f t="shared" si="79"/>
        <v>117021.76571052728</v>
      </c>
      <c r="AA46" s="62">
        <f t="shared" si="79"/>
        <v>129410.89234973956</v>
      </c>
      <c r="AB46" s="62">
        <f t="shared" si="79"/>
        <v>140429.89061122815</v>
      </c>
      <c r="AC46" s="62">
        <f t="shared" si="79"/>
        <v>136178.70478094806</v>
      </c>
      <c r="AD46" s="62">
        <f t="shared" si="79"/>
        <v>138497.0099451631</v>
      </c>
      <c r="AE46" s="62">
        <f t="shared" si="79"/>
        <v>124657.66910044428</v>
      </c>
      <c r="AF46" s="62">
        <f t="shared" si="79"/>
        <v>124591.32233461455</v>
      </c>
      <c r="AG46" s="62">
        <f t="shared" si="79"/>
        <v>127493.06806430164</v>
      </c>
      <c r="AH46" s="62">
        <f t="shared" si="79"/>
        <v>131572.84624235929</v>
      </c>
      <c r="AI46" s="62">
        <f t="shared" si="79"/>
        <v>135783.17732211479</v>
      </c>
      <c r="AJ46" s="62">
        <f t="shared" si="79"/>
        <v>140128.2389964225</v>
      </c>
      <c r="AK46" s="62">
        <f t="shared" si="79"/>
        <v>144612.342644308</v>
      </c>
      <c r="AL46" s="62">
        <f t="shared" si="79"/>
        <v>149239.93760892583</v>
      </c>
      <c r="AM46" s="62">
        <f t="shared" si="79"/>
        <v>154015.61561241143</v>
      </c>
      <c r="AN46" s="62">
        <f t="shared" si="79"/>
        <v>158944.11531200862</v>
      </c>
      <c r="AO46" s="62">
        <f t="shared" si="79"/>
        <v>164030.32700199293</v>
      </c>
      <c r="AP46" s="62">
        <f t="shared" si="79"/>
        <v>169279.29746605674</v>
      </c>
      <c r="AQ46" s="62">
        <f t="shared" si="79"/>
        <v>174696.23498497051</v>
      </c>
      <c r="AR46" s="62">
        <f t="shared" si="79"/>
        <v>180286.51450448958</v>
      </c>
      <c r="AS46" s="62">
        <f t="shared" si="79"/>
        <v>186055.68296863325</v>
      </c>
      <c r="AT46" s="62">
        <f t="shared" si="79"/>
        <v>192009.46482362947</v>
      </c>
      <c r="AU46" s="62">
        <f t="shared" si="79"/>
        <v>198153.76769798566</v>
      </c>
      <c r="AV46" s="62">
        <f t="shared" si="79"/>
        <v>204494.68826432122</v>
      </c>
      <c r="AW46" s="62">
        <f t="shared" si="79"/>
        <v>211038.51828877945</v>
      </c>
      <c r="AX46" s="62">
        <f t="shared" si="79"/>
        <v>217791.75087402045</v>
      </c>
      <c r="AY46" s="62">
        <f t="shared" si="79"/>
        <v>224761.08690198913</v>
      </c>
      <c r="AZ46" s="62">
        <f t="shared" si="79"/>
        <v>231953.44168285275</v>
      </c>
      <c r="BA46" s="62">
        <f t="shared" si="79"/>
        <v>239375.95181670407</v>
      </c>
      <c r="BB46" s="62">
        <f t="shared" si="79"/>
        <v>247035.98227483855</v>
      </c>
      <c r="BC46" s="62">
        <f t="shared" si="79"/>
        <v>254941.13370763342</v>
      </c>
      <c r="BD46" s="62">
        <f t="shared" si="79"/>
        <v>263099.24998627766</v>
      </c>
      <c r="BE46" s="62">
        <f t="shared" si="79"/>
        <v>271518.42598583858</v>
      </c>
      <c r="BF46" s="62">
        <f t="shared" si="79"/>
        <v>280207.01561738545</v>
      </c>
      <c r="BG46" s="62">
        <f t="shared" si="79"/>
        <v>289173.64011714177</v>
      </c>
      <c r="BH46" s="62">
        <f t="shared" si="79"/>
        <v>298427.19660089025</v>
      </c>
      <c r="BI46" s="62">
        <f t="shared" si="79"/>
        <v>307976.86689211876</v>
      </c>
      <c r="BJ46" s="62">
        <f t="shared" si="79"/>
        <v>317832.12663266656</v>
      </c>
      <c r="BK46" s="62">
        <f t="shared" si="79"/>
        <v>328002.75468491198</v>
      </c>
      <c r="BL46" s="62">
        <f t="shared" si="79"/>
        <v>338498.84283482912</v>
      </c>
      <c r="BM46" s="62">
        <f t="shared" ref="BM46:DJ46" si="80">SUM(BM26:BM45)</f>
        <v>349330.80580554367</v>
      </c>
      <c r="BN46" s="62">
        <f t="shared" si="80"/>
        <v>360509.39159132109</v>
      </c>
      <c r="BO46" s="62">
        <f t="shared" si="80"/>
        <v>372045.69212224334</v>
      </c>
      <c r="BP46" s="62">
        <f t="shared" si="80"/>
        <v>383951.15427015512</v>
      </c>
      <c r="BQ46" s="62">
        <f t="shared" si="80"/>
        <v>396237.59120680013</v>
      </c>
      <c r="BR46" s="62">
        <f t="shared" si="80"/>
        <v>408917.19412541768</v>
      </c>
      <c r="BS46" s="62">
        <f t="shared" si="80"/>
        <v>422002.54433743114</v>
      </c>
      <c r="BT46" s="62">
        <f t="shared" si="80"/>
        <v>435506.62575622904</v>
      </c>
      <c r="BU46" s="62">
        <f t="shared" si="80"/>
        <v>449442.83778042835</v>
      </c>
      <c r="BV46" s="62">
        <f t="shared" si="80"/>
        <v>463825.00858940202</v>
      </c>
      <c r="BW46" s="62">
        <f t="shared" si="80"/>
        <v>478667.40886426292</v>
      </c>
      <c r="BX46" s="62">
        <f t="shared" si="80"/>
        <v>493984.76594791928</v>
      </c>
      <c r="BY46" s="62">
        <f t="shared" si="80"/>
        <v>509792.27845825284</v>
      </c>
      <c r="BZ46" s="62">
        <f t="shared" si="80"/>
        <v>526105.63136891695</v>
      </c>
      <c r="CA46" s="62">
        <f t="shared" si="80"/>
        <v>542941.01157272223</v>
      </c>
      <c r="CB46" s="62">
        <f t="shared" si="80"/>
        <v>560315.12394304934</v>
      </c>
      <c r="CC46" s="62">
        <f t="shared" si="80"/>
        <v>578245.207909227</v>
      </c>
      <c r="CD46" s="62">
        <f t="shared" si="80"/>
        <v>596749.05456232233</v>
      </c>
      <c r="CE46" s="62">
        <f t="shared" si="80"/>
        <v>615845.02430831664</v>
      </c>
      <c r="CF46" s="62">
        <f t="shared" si="80"/>
        <v>635552.06508618267</v>
      </c>
      <c r="CG46" s="62">
        <f t="shared" si="80"/>
        <v>655889.73116894066</v>
      </c>
      <c r="CH46" s="62">
        <f t="shared" si="80"/>
        <v>676878.20256634662</v>
      </c>
      <c r="CI46" s="62">
        <f t="shared" si="80"/>
        <v>698538.3050484698</v>
      </c>
      <c r="CJ46" s="62">
        <f t="shared" si="80"/>
        <v>720891.53081002098</v>
      </c>
      <c r="CK46" s="62">
        <f t="shared" si="80"/>
        <v>743960.05979594146</v>
      </c>
      <c r="CL46" s="62">
        <f t="shared" si="80"/>
        <v>767766.78170941188</v>
      </c>
      <c r="CM46" s="62">
        <f t="shared" si="80"/>
        <v>792335.31872411293</v>
      </c>
      <c r="CN46" s="62">
        <f t="shared" si="80"/>
        <v>817690.04892328463</v>
      </c>
      <c r="CO46" s="62">
        <f t="shared" si="80"/>
        <v>843856.13048882969</v>
      </c>
      <c r="CP46" s="62">
        <f t="shared" si="80"/>
        <v>870859.5266644723</v>
      </c>
      <c r="CQ46" s="62">
        <f t="shared" si="80"/>
        <v>898727.03151773545</v>
      </c>
      <c r="CR46" s="62">
        <f t="shared" si="80"/>
        <v>927486.29652630305</v>
      </c>
      <c r="CS46" s="62">
        <f t="shared" si="80"/>
        <v>957165.85801514483</v>
      </c>
      <c r="CT46" s="62">
        <f t="shared" si="80"/>
        <v>987795.16547162912</v>
      </c>
      <c r="CU46" s="62">
        <f t="shared" si="80"/>
        <v>1019404.6107667215</v>
      </c>
      <c r="CV46" s="62">
        <f t="shared" si="80"/>
        <v>1052025.5583112566</v>
      </c>
      <c r="CW46" s="62">
        <f t="shared" si="80"/>
        <v>1085690.3761772169</v>
      </c>
      <c r="CX46" s="62">
        <f t="shared" si="80"/>
        <v>1120432.4682148877</v>
      </c>
      <c r="CY46" s="62">
        <f t="shared" si="80"/>
        <v>1156286.3071977641</v>
      </c>
      <c r="CZ46" s="62">
        <f t="shared" si="80"/>
        <v>1193287.4690280925</v>
      </c>
      <c r="DA46" s="62">
        <f t="shared" si="80"/>
        <v>1231472.6680369913</v>
      </c>
      <c r="DB46" s="62">
        <f t="shared" si="80"/>
        <v>1270879.7934141753</v>
      </c>
      <c r="DC46" s="62">
        <f t="shared" si="80"/>
        <v>1311547.9468034289</v>
      </c>
      <c r="DD46" s="62">
        <f t="shared" si="80"/>
        <v>1353517.481101139</v>
      </c>
      <c r="DE46" s="62">
        <f t="shared" si="80"/>
        <v>1396830.0404963756</v>
      </c>
      <c r="DF46" s="62">
        <f t="shared" si="80"/>
        <v>1441528.6017922594</v>
      </c>
      <c r="DG46" s="62">
        <f t="shared" si="80"/>
        <v>1487657.5170496113</v>
      </c>
      <c r="DH46" s="62">
        <f t="shared" si="80"/>
        <v>1535262.5575951992</v>
      </c>
      <c r="DI46" s="62">
        <f t="shared" si="80"/>
        <v>1584390.9594382457</v>
      </c>
      <c r="DJ46" s="62">
        <f t="shared" si="80"/>
        <v>1635091.4701402695</v>
      </c>
      <c r="DK46" s="393"/>
    </row>
    <row r="47" spans="1:115" ht="16" thickTop="1" x14ac:dyDescent="0.2"/>
    <row r="48" spans="1:115" s="45" customFormat="1" ht="58" x14ac:dyDescent="0.2">
      <c r="A48" s="45" t="s">
        <v>59</v>
      </c>
      <c r="B48" s="41" t="e">
        <f ca="1">MID(CELL("Dateiname",$B$2),FIND("]", CELL("Dateiname",$B$2))+1,31)</f>
        <v>#VALUE!</v>
      </c>
      <c r="C48" s="46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t="s">
        <v>59</v>
      </c>
      <c r="B49" s="33" t="s">
        <v>63</v>
      </c>
      <c r="C49" s="34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2" t="s">
        <v>51</v>
      </c>
      <c r="S49" s="491"/>
    </row>
    <row r="50" spans="1:19" ht="42" x14ac:dyDescent="0.2">
      <c r="A50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81">D50+10</f>
        <v>2000</v>
      </c>
      <c r="F50" s="15">
        <f t="shared" si="81"/>
        <v>2010</v>
      </c>
      <c r="G50" s="15">
        <f t="shared" si="81"/>
        <v>2020</v>
      </c>
      <c r="H50" s="15">
        <f t="shared" si="81"/>
        <v>2030</v>
      </c>
      <c r="I50" s="15">
        <f t="shared" si="81"/>
        <v>2040</v>
      </c>
      <c r="J50" s="25">
        <f t="shared" si="81"/>
        <v>2050</v>
      </c>
      <c r="K50" s="15">
        <v>1990</v>
      </c>
      <c r="L50" s="15">
        <f t="shared" ref="L50:Q50" si="82">K50+10</f>
        <v>2000</v>
      </c>
      <c r="M50" s="15">
        <f t="shared" si="82"/>
        <v>2010</v>
      </c>
      <c r="N50" s="15">
        <f t="shared" si="82"/>
        <v>2020</v>
      </c>
      <c r="O50" s="15">
        <f t="shared" si="82"/>
        <v>2030</v>
      </c>
      <c r="P50" s="15">
        <f t="shared" si="82"/>
        <v>2040</v>
      </c>
      <c r="Q50" s="25">
        <f t="shared" si="82"/>
        <v>2050</v>
      </c>
      <c r="R50" s="29" t="s">
        <v>60</v>
      </c>
      <c r="S50" s="30" t="s">
        <v>61</v>
      </c>
    </row>
    <row r="51" spans="1:19" x14ac:dyDescent="0.2">
      <c r="A51" t="s">
        <v>59</v>
      </c>
      <c r="B51" s="7" t="str">
        <f t="shared" ref="B51:B70" si="83">B26</f>
        <v>HSLA</v>
      </c>
      <c r="C51" s="34" t="s">
        <v>63</v>
      </c>
      <c r="D51" s="262">
        <f>'Data Non-Energy-Sector'!J124</f>
        <v>0</v>
      </c>
      <c r="E51" s="122">
        <f>(G51-D51)/(G$50-D$50)*(E$50-D$50)+D51</f>
        <v>3.3333333333333331E-3</v>
      </c>
      <c r="F51" s="122">
        <f>(G51-E51)/(G$50-E$50)*(F$50-E$50)+E51</f>
        <v>6.6666666666666671E-3</v>
      </c>
      <c r="G51" s="262">
        <f>'Data Non-Energy-Sector'!I124</f>
        <v>0.01</v>
      </c>
      <c r="H51" s="122">
        <f>(J51-G51)/(J$50-G$50)*(H$50-G$50)+G51</f>
        <v>0.01</v>
      </c>
      <c r="I51" s="122">
        <f>(J51-H51)/(J$50-H$50)*(I$50-H$50)+H51</f>
        <v>0.01</v>
      </c>
      <c r="J51" s="121">
        <f>'Data Non-Energy-Sector'!K124</f>
        <v>0.01</v>
      </c>
      <c r="K51" s="120">
        <f t="shared" ref="K51:N56" si="84">D51</f>
        <v>0</v>
      </c>
      <c r="L51" s="120">
        <f t="shared" si="84"/>
        <v>3.3333333333333331E-3</v>
      </c>
      <c r="M51" s="120">
        <f t="shared" si="84"/>
        <v>6.6666666666666671E-3</v>
      </c>
      <c r="N51" s="120">
        <f t="shared" si="84"/>
        <v>0.01</v>
      </c>
      <c r="O51" s="122">
        <f>(Q51-N51)/(Q$50-N$50)*(O$50-N$50)+N51</f>
        <v>0.27333333333333332</v>
      </c>
      <c r="P51" s="122">
        <f>(Q51-O51)/(Q$50-O$50)*(P$50-O$50)+O51</f>
        <v>0.53666666666666663</v>
      </c>
      <c r="Q51" s="263">
        <f>'Data Non-Energy-Sector'!L124</f>
        <v>0.8</v>
      </c>
      <c r="R51" s="265">
        <f>'Data Non-Energy-Sector'!G124</f>
        <v>13</v>
      </c>
      <c r="S51" s="252">
        <f t="shared" ref="S51:S56" si="85">(AC26/N26)^(1/(AC$25-N$25))-1</f>
        <v>7.1250638932146559E-2</v>
      </c>
    </row>
    <row r="52" spans="1:19" x14ac:dyDescent="0.2">
      <c r="A52" t="s">
        <v>59</v>
      </c>
      <c r="B52" s="7" t="str">
        <f t="shared" si="83"/>
        <v>Special Steel</v>
      </c>
      <c r="C52" s="34" t="s">
        <v>63</v>
      </c>
      <c r="D52" s="262">
        <f>'Data Non-Energy-Sector'!J125</f>
        <v>0</v>
      </c>
      <c r="E52" s="122">
        <f t="shared" ref="E52:E56" si="86">(G52-D52)/(G$50-D$50)*(E$50-D$50)+D52</f>
        <v>3.3333333333333331E-3</v>
      </c>
      <c r="F52" s="122">
        <f t="shared" ref="F52:F56" si="87">(G52-E52)/(G$50-E$50)*(F$50-E$50)+E52</f>
        <v>6.6666666666666671E-3</v>
      </c>
      <c r="G52" s="262">
        <f>'Data Non-Energy-Sector'!I125</f>
        <v>0.01</v>
      </c>
      <c r="H52" s="122">
        <f t="shared" ref="H52:H56" si="88">(J52-G52)/(J$50-G$50)*(H$50-G$50)+G52</f>
        <v>0.01</v>
      </c>
      <c r="I52" s="122">
        <f t="shared" ref="I52:I56" si="89">(J52-H52)/(J$50-H$50)*(I$50-H$50)+H52</f>
        <v>0.01</v>
      </c>
      <c r="J52" s="123">
        <f>'Data Non-Energy-Sector'!K125</f>
        <v>0.01</v>
      </c>
      <c r="K52" s="120">
        <f t="shared" si="84"/>
        <v>0</v>
      </c>
      <c r="L52" s="120">
        <f t="shared" si="84"/>
        <v>3.3333333333333331E-3</v>
      </c>
      <c r="M52" s="120">
        <f t="shared" si="84"/>
        <v>6.6666666666666671E-3</v>
      </c>
      <c r="N52" s="120">
        <f t="shared" si="84"/>
        <v>0.01</v>
      </c>
      <c r="O52" s="122">
        <f t="shared" ref="O52:O56" si="90">(Q52-N52)/(Q$50-N$50)*(O$50-N$50)+N52</f>
        <v>0.27333333333333332</v>
      </c>
      <c r="P52" s="122">
        <f t="shared" ref="P52:P56" si="91">(Q52-O52)/(Q$50-O$50)*(P$50-O$50)+O52</f>
        <v>0.53666666666666663</v>
      </c>
      <c r="Q52" s="264">
        <f>'Data Non-Energy-Sector'!L125</f>
        <v>0.8</v>
      </c>
      <c r="R52" s="265">
        <f>'Data Non-Energy-Sector'!G125</f>
        <v>30</v>
      </c>
      <c r="S52" s="252">
        <f t="shared" si="85"/>
        <v>7.1250638932146559E-2</v>
      </c>
    </row>
    <row r="53" spans="1:19" x14ac:dyDescent="0.2">
      <c r="A53" t="s">
        <v>59</v>
      </c>
      <c r="B53" s="7" t="str">
        <f t="shared" si="83"/>
        <v>Super Alloys for high end use</v>
      </c>
      <c r="C53" s="34" t="s">
        <v>63</v>
      </c>
      <c r="D53" s="262">
        <f>'Data Non-Energy-Sector'!J126</f>
        <v>0</v>
      </c>
      <c r="E53" s="122">
        <f t="shared" si="86"/>
        <v>3.3333333333333331E-3</v>
      </c>
      <c r="F53" s="122">
        <f t="shared" si="87"/>
        <v>6.6666666666666671E-3</v>
      </c>
      <c r="G53" s="262">
        <f>'Data Non-Energy-Sector'!I126</f>
        <v>0.01</v>
      </c>
      <c r="H53" s="122">
        <f t="shared" si="88"/>
        <v>0.01</v>
      </c>
      <c r="I53" s="122">
        <f t="shared" si="89"/>
        <v>0.01</v>
      </c>
      <c r="J53" s="123">
        <f>'Data Non-Energy-Sector'!K126</f>
        <v>0.01</v>
      </c>
      <c r="K53" s="120">
        <f t="shared" si="84"/>
        <v>0</v>
      </c>
      <c r="L53" s="120">
        <f t="shared" si="84"/>
        <v>3.3333333333333331E-3</v>
      </c>
      <c r="M53" s="120">
        <f t="shared" si="84"/>
        <v>6.6666666666666671E-3</v>
      </c>
      <c r="N53" s="120">
        <f t="shared" si="84"/>
        <v>0.01</v>
      </c>
      <c r="O53" s="122">
        <f t="shared" si="90"/>
        <v>0.27333333333333332</v>
      </c>
      <c r="P53" s="122">
        <f t="shared" si="91"/>
        <v>0.53666666666666663</v>
      </c>
      <c r="Q53" s="264">
        <f>'Data Non-Energy-Sector'!L126</f>
        <v>0.8</v>
      </c>
      <c r="R53" s="265">
        <f>'Data Non-Energy-Sector'!G126</f>
        <v>13</v>
      </c>
      <c r="S53" s="252">
        <f t="shared" si="85"/>
        <v>7.1250638932146559E-2</v>
      </c>
    </row>
    <row r="54" spans="1:19" x14ac:dyDescent="0.2">
      <c r="A54" t="s">
        <v>59</v>
      </c>
      <c r="B54" s="7" t="str">
        <f t="shared" si="83"/>
        <v>Chemicals</v>
      </c>
      <c r="C54" s="34" t="s">
        <v>63</v>
      </c>
      <c r="D54" s="262">
        <f>'Data Non-Energy-Sector'!J127</f>
        <v>0</v>
      </c>
      <c r="E54" s="122">
        <f t="shared" si="86"/>
        <v>3.3333333333333331E-3</v>
      </c>
      <c r="F54" s="122">
        <f t="shared" si="87"/>
        <v>6.6666666666666671E-3</v>
      </c>
      <c r="G54" s="262">
        <f>'Data Non-Energy-Sector'!I127</f>
        <v>0.01</v>
      </c>
      <c r="H54" s="122">
        <f t="shared" si="88"/>
        <v>0.01</v>
      </c>
      <c r="I54" s="122">
        <f t="shared" si="89"/>
        <v>0.01</v>
      </c>
      <c r="J54" s="123">
        <f>'Data Non-Energy-Sector'!K127</f>
        <v>0.01</v>
      </c>
      <c r="K54" s="120">
        <f t="shared" si="84"/>
        <v>0</v>
      </c>
      <c r="L54" s="120">
        <f t="shared" si="84"/>
        <v>3.3333333333333331E-3</v>
      </c>
      <c r="M54" s="120">
        <f t="shared" si="84"/>
        <v>6.6666666666666671E-3</v>
      </c>
      <c r="N54" s="120">
        <f t="shared" si="84"/>
        <v>0.01</v>
      </c>
      <c r="O54" s="122">
        <f t="shared" si="90"/>
        <v>0.27333333333333332</v>
      </c>
      <c r="P54" s="122">
        <f t="shared" si="91"/>
        <v>0.53666666666666663</v>
      </c>
      <c r="Q54" s="264">
        <f>'Data Non-Energy-Sector'!L127</f>
        <v>0.8</v>
      </c>
      <c r="R54" s="265">
        <f>'Data Non-Energy-Sector'!G127</f>
        <v>1</v>
      </c>
      <c r="S54" s="252">
        <f t="shared" si="85"/>
        <v>7.1250638932146559E-2</v>
      </c>
    </row>
    <row r="55" spans="1:19" x14ac:dyDescent="0.2">
      <c r="A55" t="s">
        <v>59</v>
      </c>
      <c r="B55" s="7" t="str">
        <f t="shared" si="83"/>
        <v>Cast Iron for rigid structure</v>
      </c>
      <c r="C55" s="34" t="s">
        <v>63</v>
      </c>
      <c r="D55" s="262">
        <f>'Data Non-Energy-Sector'!J128</f>
        <v>0</v>
      </c>
      <c r="E55" s="122">
        <f t="shared" si="86"/>
        <v>3.3333333333333331E-3</v>
      </c>
      <c r="F55" s="122">
        <f t="shared" si="87"/>
        <v>6.6666666666666671E-3</v>
      </c>
      <c r="G55" s="262">
        <f>'Data Non-Energy-Sector'!I128</f>
        <v>0.01</v>
      </c>
      <c r="H55" s="122">
        <f t="shared" si="88"/>
        <v>0.01</v>
      </c>
      <c r="I55" s="122">
        <f t="shared" si="89"/>
        <v>0.01</v>
      </c>
      <c r="J55" s="123">
        <f>'Data Non-Energy-Sector'!K128</f>
        <v>0.01</v>
      </c>
      <c r="K55" s="120">
        <f t="shared" si="84"/>
        <v>0</v>
      </c>
      <c r="L55" s="120">
        <f t="shared" si="84"/>
        <v>3.3333333333333331E-3</v>
      </c>
      <c r="M55" s="120">
        <f t="shared" si="84"/>
        <v>6.6666666666666671E-3</v>
      </c>
      <c r="N55" s="120">
        <f t="shared" si="84"/>
        <v>0.01</v>
      </c>
      <c r="O55" s="122">
        <f t="shared" si="90"/>
        <v>0.27333333333333332</v>
      </c>
      <c r="P55" s="122">
        <f t="shared" si="91"/>
        <v>0.53666666666666663</v>
      </c>
      <c r="Q55" s="264">
        <f>'Data Non-Energy-Sector'!L128</f>
        <v>0.8</v>
      </c>
      <c r="R55" s="265">
        <f>'Data Non-Energy-Sector'!G128</f>
        <v>13</v>
      </c>
      <c r="S55" s="252">
        <f t="shared" si="85"/>
        <v>7.1250638932146559E-2</v>
      </c>
    </row>
    <row r="56" spans="1:19" x14ac:dyDescent="0.2">
      <c r="A56" t="s">
        <v>59</v>
      </c>
      <c r="B56" s="7" t="str">
        <f t="shared" si="83"/>
        <v>Stainless Steel</v>
      </c>
      <c r="C56" s="34" t="s">
        <v>63</v>
      </c>
      <c r="D56" s="262">
        <f>'Data Non-Energy-Sector'!J129</f>
        <v>0</v>
      </c>
      <c r="E56" s="122">
        <f t="shared" si="86"/>
        <v>3.3333333333333331E-3</v>
      </c>
      <c r="F56" s="122">
        <f t="shared" si="87"/>
        <v>6.6666666666666671E-3</v>
      </c>
      <c r="G56" s="262">
        <f>'Data Non-Energy-Sector'!I129</f>
        <v>0.01</v>
      </c>
      <c r="H56" s="122">
        <f t="shared" si="88"/>
        <v>0.01</v>
      </c>
      <c r="I56" s="122">
        <f t="shared" si="89"/>
        <v>0.01</v>
      </c>
      <c r="J56" s="123">
        <f>'Data Non-Energy-Sector'!K129</f>
        <v>0.01</v>
      </c>
      <c r="K56" s="120">
        <f t="shared" si="84"/>
        <v>0</v>
      </c>
      <c r="L56" s="120">
        <f t="shared" si="84"/>
        <v>3.3333333333333331E-3</v>
      </c>
      <c r="M56" s="120">
        <f t="shared" si="84"/>
        <v>6.6666666666666671E-3</v>
      </c>
      <c r="N56" s="120">
        <f t="shared" si="84"/>
        <v>0.01</v>
      </c>
      <c r="O56" s="122">
        <f t="shared" si="90"/>
        <v>0.27333333333333332</v>
      </c>
      <c r="P56" s="122">
        <f t="shared" si="91"/>
        <v>0.53666666666666663</v>
      </c>
      <c r="Q56" s="264">
        <f>'Data Non-Energy-Sector'!L129</f>
        <v>0.8</v>
      </c>
      <c r="R56" s="265">
        <f>'Data Non-Energy-Sector'!G129</f>
        <v>15</v>
      </c>
      <c r="S56" s="252">
        <f t="shared" si="85"/>
        <v>7.1250638932146559E-2</v>
      </c>
    </row>
    <row r="57" spans="1:19" x14ac:dyDescent="0.2">
      <c r="A57" t="s">
        <v>59</v>
      </c>
      <c r="B57" s="7" t="str">
        <f t="shared" si="83"/>
        <v>-</v>
      </c>
      <c r="C57" s="34" t="s">
        <v>63</v>
      </c>
      <c r="D57" s="96"/>
      <c r="E57" s="96"/>
      <c r="F57" s="96"/>
      <c r="G57" s="96"/>
      <c r="H57" s="96"/>
      <c r="I57" s="96"/>
      <c r="J57" s="231"/>
      <c r="K57" s="96"/>
      <c r="L57" s="96"/>
      <c r="M57" s="96"/>
      <c r="N57" s="96"/>
      <c r="O57" s="96"/>
      <c r="P57" s="96"/>
      <c r="Q57" s="231"/>
      <c r="S57" s="232"/>
    </row>
    <row r="58" spans="1:19" x14ac:dyDescent="0.2">
      <c r="A58" t="s">
        <v>59</v>
      </c>
      <c r="B58" s="7" t="str">
        <f t="shared" si="83"/>
        <v>-</v>
      </c>
      <c r="C58" s="34" t="s">
        <v>63</v>
      </c>
      <c r="D58" s="96"/>
      <c r="E58" s="96"/>
      <c r="F58" s="96"/>
      <c r="G58" s="96"/>
      <c r="H58" s="96"/>
      <c r="I58" s="96"/>
      <c r="J58" s="231"/>
      <c r="K58" s="96"/>
      <c r="L58" s="96"/>
      <c r="M58" s="96"/>
      <c r="N58" s="96"/>
      <c r="O58" s="96"/>
      <c r="P58" s="96"/>
      <c r="Q58" s="231"/>
      <c r="S58" s="232"/>
    </row>
    <row r="59" spans="1:19" x14ac:dyDescent="0.2">
      <c r="A59" t="s">
        <v>59</v>
      </c>
      <c r="B59" s="7" t="str">
        <f t="shared" si="83"/>
        <v>-</v>
      </c>
      <c r="C59" s="36" t="s">
        <v>63</v>
      </c>
      <c r="D59" s="96"/>
      <c r="E59" s="96"/>
      <c r="F59" s="96"/>
      <c r="G59" s="96"/>
      <c r="H59" s="96"/>
      <c r="I59" s="96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t="s">
        <v>59</v>
      </c>
      <c r="B60" s="7" t="str">
        <f t="shared" si="83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t="s">
        <v>59</v>
      </c>
      <c r="B61" s="7" t="str">
        <f t="shared" si="83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t="s">
        <v>59</v>
      </c>
      <c r="B62" s="7" t="str">
        <f t="shared" si="83"/>
        <v>-</v>
      </c>
      <c r="C62" s="36" t="s">
        <v>63</v>
      </c>
      <c r="D62" s="96"/>
      <c r="E62" s="96"/>
      <c r="F62" s="96"/>
      <c r="G62" s="97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t="s">
        <v>59</v>
      </c>
      <c r="B63" s="7" t="str">
        <f t="shared" si="83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t="s">
        <v>59</v>
      </c>
      <c r="B64" s="7" t="str">
        <f t="shared" si="83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t="s">
        <v>59</v>
      </c>
      <c r="B65" s="7" t="str">
        <f t="shared" si="83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t="s">
        <v>59</v>
      </c>
      <c r="B66" s="7" t="str">
        <f t="shared" si="83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t="s">
        <v>59</v>
      </c>
      <c r="B67" s="7" t="str">
        <f t="shared" si="83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t="s">
        <v>59</v>
      </c>
      <c r="B68" s="7" t="str">
        <f t="shared" si="83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t="s">
        <v>59</v>
      </c>
      <c r="B69" s="7" t="str">
        <f t="shared" si="83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s="102" customFormat="1" ht="16" thickBot="1" x14ac:dyDescent="0.25">
      <c r="A70" s="102" t="s">
        <v>59</v>
      </c>
      <c r="B70" s="100" t="str">
        <f t="shared" si="83"/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DK70" s="397"/>
    </row>
    <row r="71" spans="1:115" ht="16" thickTop="1" x14ac:dyDescent="0.2">
      <c r="C71" s="34"/>
      <c r="D71" s="96"/>
      <c r="E71" s="493" t="s">
        <v>150</v>
      </c>
      <c r="F71" s="493"/>
      <c r="G71" s="493"/>
      <c r="H71" s="493"/>
      <c r="I71" s="493"/>
      <c r="J71" s="493"/>
      <c r="K71" s="493"/>
      <c r="L71" s="96"/>
      <c r="M71" s="96"/>
      <c r="N71" s="96"/>
      <c r="O71" s="96"/>
      <c r="P71" s="96"/>
      <c r="Q71" s="97"/>
      <c r="S71" s="98"/>
    </row>
    <row r="72" spans="1:115" x14ac:dyDescent="0.2">
      <c r="C72" s="34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115" x14ac:dyDescent="0.2">
      <c r="C73" s="34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115" x14ac:dyDescent="0.2">
      <c r="C74" s="34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O74" s="96"/>
      <c r="P74" s="96"/>
      <c r="Q74" s="97"/>
      <c r="S74" s="98"/>
    </row>
    <row r="77" spans="1:115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64">
        <v>2050</v>
      </c>
      <c r="BM77" s="64">
        <v>2051</v>
      </c>
      <c r="BN77" s="64">
        <v>2052</v>
      </c>
      <c r="BO77" s="64">
        <v>2053</v>
      </c>
      <c r="BP77" s="64">
        <v>2054</v>
      </c>
      <c r="BQ77" s="64">
        <v>2055</v>
      </c>
      <c r="BR77" s="64">
        <v>2056</v>
      </c>
      <c r="BS77" s="64">
        <v>2057</v>
      </c>
      <c r="BT77" s="64">
        <v>2058</v>
      </c>
      <c r="BU77" s="64">
        <v>2059</v>
      </c>
      <c r="BV77" s="64">
        <v>2060</v>
      </c>
      <c r="BW77" s="64">
        <v>2061</v>
      </c>
      <c r="BX77" s="64">
        <v>2062</v>
      </c>
      <c r="BY77" s="64">
        <v>2063</v>
      </c>
      <c r="BZ77" s="64">
        <v>2064</v>
      </c>
      <c r="CA77" s="64">
        <v>2065</v>
      </c>
      <c r="CB77" s="64">
        <v>2066</v>
      </c>
      <c r="CC77" s="64">
        <v>2067</v>
      </c>
      <c r="CD77" s="64">
        <v>2068</v>
      </c>
      <c r="CE77" s="64">
        <v>2069</v>
      </c>
      <c r="CF77" s="64">
        <v>2070</v>
      </c>
      <c r="CG77" s="64">
        <v>2071</v>
      </c>
      <c r="CH77" s="64">
        <v>2072</v>
      </c>
      <c r="CI77" s="64">
        <v>2073</v>
      </c>
      <c r="CJ77" s="64">
        <v>2074</v>
      </c>
      <c r="CK77" s="64">
        <v>2075</v>
      </c>
      <c r="CL77" s="64">
        <v>2076</v>
      </c>
      <c r="CM77" s="64">
        <v>2077</v>
      </c>
      <c r="CN77" s="64">
        <v>2078</v>
      </c>
      <c r="CO77" s="64">
        <v>2079</v>
      </c>
      <c r="CP77" s="64">
        <v>2080</v>
      </c>
      <c r="CQ77" s="64">
        <v>2081</v>
      </c>
      <c r="CR77" s="64">
        <v>2082</v>
      </c>
      <c r="CS77" s="64">
        <v>2083</v>
      </c>
      <c r="CT77" s="64">
        <v>2084</v>
      </c>
      <c r="CU77" s="64">
        <v>2085</v>
      </c>
      <c r="CV77" s="64">
        <v>2086</v>
      </c>
      <c r="CW77" s="64">
        <v>2087</v>
      </c>
      <c r="CX77" s="64">
        <v>2088</v>
      </c>
      <c r="CY77" s="64">
        <v>2089</v>
      </c>
      <c r="CZ77" s="64">
        <v>2090</v>
      </c>
      <c r="DA77" s="64">
        <v>2091</v>
      </c>
      <c r="DB77" s="64">
        <v>2092</v>
      </c>
      <c r="DC77" s="64">
        <v>2093</v>
      </c>
      <c r="DD77" s="64">
        <v>2094</v>
      </c>
      <c r="DE77" s="64">
        <v>2095</v>
      </c>
      <c r="DF77" s="64">
        <v>2096</v>
      </c>
      <c r="DG77" s="64">
        <v>2097</v>
      </c>
      <c r="DH77" s="64">
        <v>2098</v>
      </c>
      <c r="DI77" s="64">
        <v>2099</v>
      </c>
      <c r="DJ77" s="64">
        <v>2100</v>
      </c>
    </row>
    <row r="78" spans="1:115" x14ac:dyDescent="0.2">
      <c r="B78" s="65" t="s">
        <v>87</v>
      </c>
      <c r="C78" s="65" t="s">
        <v>2</v>
      </c>
      <c r="D78" s="66">
        <f>E78/(1+D84)</f>
        <v>31395.607885621012</v>
      </c>
      <c r="E78" s="66">
        <f>F78/(1+E84)</f>
        <v>32330.670278946349</v>
      </c>
      <c r="F78" s="66">
        <f>G78/(1+F84)</f>
        <v>32818.365906748098</v>
      </c>
      <c r="G78" s="66">
        <f>H78/(1+G84)</f>
        <v>33401.5281255429</v>
      </c>
      <c r="H78" s="236">
        <f>'Framework Data'!H46</f>
        <v>33900</v>
      </c>
      <c r="I78" s="236">
        <f>'Framework Data'!I46</f>
        <v>33700</v>
      </c>
      <c r="J78" s="236">
        <f>'Framework Data'!J46</f>
        <v>35100</v>
      </c>
      <c r="K78" s="236">
        <f>'Framework Data'!K46</f>
        <v>37100</v>
      </c>
      <c r="L78" s="236">
        <f>'Framework Data'!L46</f>
        <v>41800</v>
      </c>
      <c r="M78" s="236">
        <f>'Framework Data'!M46</f>
        <v>42800</v>
      </c>
      <c r="N78" s="236">
        <f>'Framework Data'!N46</f>
        <v>43000</v>
      </c>
      <c r="O78" s="236">
        <f>'Framework Data'!O46</f>
        <v>58000</v>
      </c>
      <c r="P78" s="236">
        <f>'Framework Data'!P46</f>
        <v>60000</v>
      </c>
      <c r="Q78" s="236">
        <f>'Framework Data'!Q46</f>
        <v>41000</v>
      </c>
      <c r="R78" s="236">
        <f>'Framework Data'!R46</f>
        <v>40200</v>
      </c>
      <c r="S78" s="236">
        <f>'Framework Data'!S46</f>
        <v>58200</v>
      </c>
      <c r="T78" s="236">
        <f>'Framework Data'!T46</f>
        <v>55700</v>
      </c>
      <c r="U78" s="236">
        <f>'Framework Data'!U46</f>
        <v>58500</v>
      </c>
      <c r="V78" s="236">
        <f>'Framework Data'!V46</f>
        <v>55500</v>
      </c>
      <c r="W78" s="236">
        <f>'Framework Data'!W46</f>
        <v>53500</v>
      </c>
      <c r="X78" s="236">
        <f>'Framework Data'!X46</f>
        <v>57600</v>
      </c>
      <c r="Y78" s="236">
        <f>'Framework Data'!Y46</f>
        <v>62400</v>
      </c>
      <c r="Z78" s="236">
        <f>'Framework Data'!Z46</f>
        <v>74000</v>
      </c>
      <c r="AA78" s="236">
        <f>'Framework Data'!AA46</f>
        <v>79000</v>
      </c>
      <c r="AB78" s="236">
        <f>'Framework Data'!AB46</f>
        <v>82700</v>
      </c>
      <c r="AC78" s="236">
        <f>'Framework Data'!AC46</f>
        <v>77800</v>
      </c>
      <c r="AD78" s="236">
        <f>'Framework Data'!AD46</f>
        <v>79000</v>
      </c>
      <c r="AE78" s="236">
        <f>'Framework Data'!AE46</f>
        <v>71200</v>
      </c>
      <c r="AF78" s="236">
        <f>'Framework Data'!AF46</f>
        <v>71200</v>
      </c>
      <c r="AG78" s="236">
        <f>'Framework Data'!AG46</f>
        <v>73000</v>
      </c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</row>
    <row r="79" spans="1:115" x14ac:dyDescent="0.2">
      <c r="B79" s="65" t="s">
        <v>152</v>
      </c>
      <c r="C79" s="68" t="s">
        <v>89</v>
      </c>
      <c r="D79" s="70">
        <v>0</v>
      </c>
      <c r="E79" s="70">
        <v>0</v>
      </c>
      <c r="F79" s="70">
        <v>0</v>
      </c>
      <c r="G79" s="70">
        <v>0</v>
      </c>
      <c r="H79" s="240">
        <v>0</v>
      </c>
      <c r="I79" s="266">
        <f>($AC$79-$H$79)/($AC$77-$H$77)+H79</f>
        <v>2.0952380952380951E-2</v>
      </c>
      <c r="J79" s="266">
        <f t="shared" ref="J79:AB79" si="92">($AC$79-$H$79)/($AC$77-$H$77)+I79</f>
        <v>4.1904761904761903E-2</v>
      </c>
      <c r="K79" s="266">
        <f t="shared" si="92"/>
        <v>6.2857142857142861E-2</v>
      </c>
      <c r="L79" s="266">
        <f t="shared" si="92"/>
        <v>8.3809523809523806E-2</v>
      </c>
      <c r="M79" s="266">
        <f t="shared" si="92"/>
        <v>0.10476190476190475</v>
      </c>
      <c r="N79" s="266">
        <f t="shared" si="92"/>
        <v>0.1257142857142857</v>
      </c>
      <c r="O79" s="266">
        <f t="shared" si="92"/>
        <v>0.14666666666666664</v>
      </c>
      <c r="P79" s="266">
        <f t="shared" si="92"/>
        <v>0.16761904761904758</v>
      </c>
      <c r="Q79" s="266">
        <f t="shared" si="92"/>
        <v>0.18857142857142853</v>
      </c>
      <c r="R79" s="266">
        <f t="shared" si="92"/>
        <v>0.20952380952380947</v>
      </c>
      <c r="S79" s="266">
        <f t="shared" si="92"/>
        <v>0.23047619047619042</v>
      </c>
      <c r="T79" s="266">
        <f t="shared" si="92"/>
        <v>0.25142857142857139</v>
      </c>
      <c r="U79" s="266">
        <f t="shared" si="92"/>
        <v>0.27238095238095233</v>
      </c>
      <c r="V79" s="266">
        <f t="shared" si="92"/>
        <v>0.29333333333333328</v>
      </c>
      <c r="W79" s="266">
        <f t="shared" si="92"/>
        <v>0.31428571428571422</v>
      </c>
      <c r="X79" s="266">
        <f t="shared" si="92"/>
        <v>0.33523809523809517</v>
      </c>
      <c r="Y79" s="266">
        <f t="shared" si="92"/>
        <v>0.35619047619047611</v>
      </c>
      <c r="Z79" s="266">
        <f t="shared" si="92"/>
        <v>0.37714285714285706</v>
      </c>
      <c r="AA79" s="266">
        <f t="shared" si="92"/>
        <v>0.398095238095238</v>
      </c>
      <c r="AB79" s="266">
        <f t="shared" si="92"/>
        <v>0.41904761904761895</v>
      </c>
      <c r="AC79" s="267">
        <f>'Framework Data'!F91</f>
        <v>0.44</v>
      </c>
      <c r="AD79" s="266">
        <f>($AG$79-$AC$79)/($AG$77-$AC$77)+AC79</f>
        <v>0.44</v>
      </c>
      <c r="AE79" s="266">
        <f t="shared" ref="AE79:AF79" si="93">($AG$79-$AC$79)/($AG$77-$AC$77)+AD79</f>
        <v>0.44</v>
      </c>
      <c r="AF79" s="266">
        <f t="shared" si="93"/>
        <v>0.44</v>
      </c>
      <c r="AG79" s="240">
        <f>'Framework Data'!G91</f>
        <v>0.44</v>
      </c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</row>
    <row r="80" spans="1:115" x14ac:dyDescent="0.2">
      <c r="B80" s="65" t="s">
        <v>90</v>
      </c>
      <c r="C80" s="65" t="s">
        <v>2</v>
      </c>
      <c r="D80" s="74">
        <f t="shared" ref="D80:AF80" si="94">D78/(1-D79)</f>
        <v>31395.607885621012</v>
      </c>
      <c r="E80" s="74">
        <f t="shared" si="94"/>
        <v>32330.670278946349</v>
      </c>
      <c r="F80" s="74">
        <f t="shared" si="94"/>
        <v>32818.365906748098</v>
      </c>
      <c r="G80" s="74">
        <f t="shared" si="94"/>
        <v>33401.5281255429</v>
      </c>
      <c r="H80" s="74">
        <f t="shared" si="94"/>
        <v>33900</v>
      </c>
      <c r="I80" s="74">
        <f t="shared" si="94"/>
        <v>34421.206225680937</v>
      </c>
      <c r="J80" s="74">
        <f t="shared" si="94"/>
        <v>36635.188866799203</v>
      </c>
      <c r="K80" s="74">
        <f t="shared" si="94"/>
        <v>39588.414634146342</v>
      </c>
      <c r="L80" s="74">
        <f t="shared" si="94"/>
        <v>45623.700623700621</v>
      </c>
      <c r="M80" s="74">
        <f t="shared" si="94"/>
        <v>47808.51063829787</v>
      </c>
      <c r="N80" s="74">
        <f t="shared" si="94"/>
        <v>49183.006535947708</v>
      </c>
      <c r="O80" s="74">
        <f t="shared" si="94"/>
        <v>67968.75</v>
      </c>
      <c r="P80" s="74">
        <f t="shared" si="94"/>
        <v>72082.379862700225</v>
      </c>
      <c r="Q80" s="74">
        <f t="shared" si="94"/>
        <v>50528.169014084502</v>
      </c>
      <c r="R80" s="74">
        <f t="shared" si="94"/>
        <v>50855.42168674698</v>
      </c>
      <c r="S80" s="74">
        <f t="shared" si="94"/>
        <v>75631.188118811871</v>
      </c>
      <c r="T80" s="74">
        <f t="shared" si="94"/>
        <v>74408.39694656487</v>
      </c>
      <c r="U80" s="74">
        <f t="shared" si="94"/>
        <v>80399.214659685866</v>
      </c>
      <c r="V80" s="74">
        <f t="shared" si="94"/>
        <v>78537.735849056597</v>
      </c>
      <c r="W80" s="74">
        <f t="shared" si="94"/>
        <v>78020.833333333328</v>
      </c>
      <c r="X80" s="74">
        <f t="shared" si="94"/>
        <v>86647.564469914025</v>
      </c>
      <c r="Y80" s="74">
        <f t="shared" si="94"/>
        <v>96923.076923076922</v>
      </c>
      <c r="Z80" s="74">
        <f t="shared" si="94"/>
        <v>118807.33944954125</v>
      </c>
      <c r="AA80" s="74">
        <f t="shared" si="94"/>
        <v>131250</v>
      </c>
      <c r="AB80" s="74">
        <f t="shared" si="94"/>
        <v>142352.4590163934</v>
      </c>
      <c r="AC80" s="74">
        <f t="shared" si="94"/>
        <v>138928.57142857142</v>
      </c>
      <c r="AD80" s="74">
        <f t="shared" si="94"/>
        <v>141071.42857142855</v>
      </c>
      <c r="AE80" s="74">
        <f t="shared" si="94"/>
        <v>127142.85714285713</v>
      </c>
      <c r="AF80" s="74">
        <f t="shared" si="94"/>
        <v>127142.85714285713</v>
      </c>
      <c r="AG80" s="74">
        <f t="shared" ref="AG80" si="95">AG78/(1-AG79)</f>
        <v>130357.14285714284</v>
      </c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</row>
    <row r="81" spans="2:114" x14ac:dyDescent="0.2">
      <c r="B81" s="65" t="s">
        <v>91</v>
      </c>
      <c r="C81" s="65" t="s">
        <v>2</v>
      </c>
      <c r="D81" s="84">
        <f>'Framework Data'!D47</f>
        <v>0</v>
      </c>
      <c r="E81" s="84">
        <f>'Framework Data'!E47</f>
        <v>682.88914162414881</v>
      </c>
      <c r="F81" s="84">
        <f>'Framework Data'!F47</f>
        <v>682.88914162414915</v>
      </c>
      <c r="G81" s="84">
        <f>'Framework Data'!G47</f>
        <v>682.88914162414881</v>
      </c>
      <c r="H81" s="84">
        <f>'Framework Data'!H47</f>
        <v>682.88914162414915</v>
      </c>
      <c r="I81" s="84">
        <f>'Framework Data'!I47</f>
        <v>682.8891416241471</v>
      </c>
      <c r="J81" s="84">
        <f>'Framework Data'!J47</f>
        <v>682.8891416241504</v>
      </c>
      <c r="K81" s="84">
        <f>'Framework Data'!K47</f>
        <v>682.8891416241471</v>
      </c>
      <c r="L81" s="84">
        <f>'Framework Data'!L47</f>
        <v>682.88914162415119</v>
      </c>
      <c r="M81" s="84">
        <f>'Framework Data'!M47</f>
        <v>682.88914162414846</v>
      </c>
      <c r="N81" s="84">
        <f>'Framework Data'!N47</f>
        <v>682.88914162414983</v>
      </c>
      <c r="O81" s="84">
        <f>'Framework Data'!O47</f>
        <v>682.88914162414972</v>
      </c>
      <c r="P81" s="84">
        <f>'Framework Data'!P47</f>
        <v>682.8891416241471</v>
      </c>
      <c r="Q81" s="84">
        <f>'Framework Data'!Q47</f>
        <v>1344.9919119370904</v>
      </c>
      <c r="R81" s="84">
        <f>'Framework Data'!R47</f>
        <v>1344.9919119370884</v>
      </c>
      <c r="S81" s="84">
        <f>'Framework Data'!S47</f>
        <v>1344.9919119370934</v>
      </c>
      <c r="T81" s="84">
        <f>'Framework Data'!T47</f>
        <v>1138.7846487668567</v>
      </c>
      <c r="U81" s="84">
        <f>'Framework Data'!U47</f>
        <v>788.27627835163878</v>
      </c>
      <c r="V81" s="84">
        <f>'Framework Data'!V47</f>
        <v>437.51624904367674</v>
      </c>
      <c r="W81" s="84">
        <f>'Framework Data'!W47</f>
        <v>661.00921848964094</v>
      </c>
      <c r="X81" s="84">
        <f>'Framework Data'!X47</f>
        <v>1316.0369879635539</v>
      </c>
      <c r="Y81" s="84">
        <f>'Framework Data'!Y47</f>
        <v>1533.235431759143</v>
      </c>
      <c r="Z81" s="84">
        <f>'Framework Data'!Z47</f>
        <v>1785.5737390139516</v>
      </c>
      <c r="AA81" s="84">
        <f>'Framework Data'!AA47</f>
        <v>1839.1076502604344</v>
      </c>
      <c r="AB81" s="84">
        <f>'Framework Data'!AB47</f>
        <v>1922.5684051652756</v>
      </c>
      <c r="AC81" s="84">
        <f>'Framework Data'!AC47</f>
        <v>2749.866647623352</v>
      </c>
      <c r="AD81" s="84">
        <f>'Framework Data'!AD47</f>
        <v>2574.4186262654684</v>
      </c>
      <c r="AE81" s="84">
        <f>'Framework Data'!AE47</f>
        <v>2485.1880424128258</v>
      </c>
      <c r="AF81" s="84">
        <f>'Framework Data'!AF47</f>
        <v>2551.5348082425726</v>
      </c>
      <c r="AG81" s="84">
        <f>'Framework Data'!AG47</f>
        <v>2864.0747928412011</v>
      </c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</row>
    <row r="82" spans="2:114" x14ac:dyDescent="0.2">
      <c r="B82" s="71" t="s">
        <v>92</v>
      </c>
      <c r="C82" s="65" t="s">
        <v>2</v>
      </c>
      <c r="D82" s="74">
        <f t="shared" ref="D82:AF82" si="96">D80-D81</f>
        <v>31395.607885621012</v>
      </c>
      <c r="E82" s="74">
        <f t="shared" si="96"/>
        <v>31647.781137322199</v>
      </c>
      <c r="F82" s="74">
        <f t="shared" si="96"/>
        <v>32135.476765123949</v>
      </c>
      <c r="G82" s="74">
        <f t="shared" si="96"/>
        <v>32718.63898391875</v>
      </c>
      <c r="H82" s="74">
        <f t="shared" si="96"/>
        <v>33217.110858375854</v>
      </c>
      <c r="I82" s="74">
        <f t="shared" si="96"/>
        <v>33738.317084056791</v>
      </c>
      <c r="J82" s="74">
        <f t="shared" si="96"/>
        <v>35952.299725175049</v>
      </c>
      <c r="K82" s="74">
        <f t="shared" si="96"/>
        <v>38905.525492522196</v>
      </c>
      <c r="L82" s="74">
        <f t="shared" si="96"/>
        <v>44940.811482076468</v>
      </c>
      <c r="M82" s="74">
        <f t="shared" si="96"/>
        <v>47125.621496673724</v>
      </c>
      <c r="N82" s="74">
        <f t="shared" si="96"/>
        <v>48500.117394323555</v>
      </c>
      <c r="O82" s="74">
        <f t="shared" si="96"/>
        <v>67285.860858375847</v>
      </c>
      <c r="P82" s="74">
        <f t="shared" si="96"/>
        <v>71399.490721076072</v>
      </c>
      <c r="Q82" s="74">
        <f t="shared" si="96"/>
        <v>49183.177102147412</v>
      </c>
      <c r="R82" s="74">
        <f t="shared" si="96"/>
        <v>49510.429774809891</v>
      </c>
      <c r="S82" s="74">
        <f t="shared" si="96"/>
        <v>74286.196206874782</v>
      </c>
      <c r="T82" s="74">
        <f t="shared" si="96"/>
        <v>73269.612297798012</v>
      </c>
      <c r="U82" s="74">
        <f t="shared" si="96"/>
        <v>79610.938381334228</v>
      </c>
      <c r="V82" s="74">
        <f t="shared" si="96"/>
        <v>78100.219600012919</v>
      </c>
      <c r="W82" s="74">
        <f t="shared" si="96"/>
        <v>77359.824114843694</v>
      </c>
      <c r="X82" s="74">
        <f t="shared" si="96"/>
        <v>85331.52748195047</v>
      </c>
      <c r="Y82" s="74">
        <f t="shared" si="96"/>
        <v>95389.841491317784</v>
      </c>
      <c r="Z82" s="74">
        <f t="shared" si="96"/>
        <v>117021.7657105273</v>
      </c>
      <c r="AA82" s="74">
        <f t="shared" si="96"/>
        <v>129410.89234973956</v>
      </c>
      <c r="AB82" s="74">
        <f t="shared" si="96"/>
        <v>140429.89061122813</v>
      </c>
      <c r="AC82" s="74">
        <f t="shared" si="96"/>
        <v>136178.70478094806</v>
      </c>
      <c r="AD82" s="74">
        <f t="shared" si="96"/>
        <v>138497.0099451631</v>
      </c>
      <c r="AE82" s="74">
        <f t="shared" si="96"/>
        <v>124657.6691004443</v>
      </c>
      <c r="AF82" s="74">
        <f t="shared" si="96"/>
        <v>124591.32233461455</v>
      </c>
      <c r="AG82" s="74">
        <f t="shared" ref="AG82" si="97">AG80-AG81</f>
        <v>127493.06806430164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2:114" x14ac:dyDescent="0.2">
      <c r="B83" s="65" t="s">
        <v>93</v>
      </c>
      <c r="C83" s="65" t="s">
        <v>94</v>
      </c>
      <c r="D83" s="238">
        <f>'Framework Data'!D$57</f>
        <v>50950509069488.367</v>
      </c>
      <c r="E83" s="238">
        <f>'Framework Data'!E$57</f>
        <v>51647194959981.109</v>
      </c>
      <c r="F83" s="238">
        <f>'Framework Data'!F$57</f>
        <v>52470667633217.25</v>
      </c>
      <c r="G83" s="238">
        <f>'Framework Data'!G$57</f>
        <v>53337588714185.781</v>
      </c>
      <c r="H83" s="238">
        <f>'Framework Data'!H$57</f>
        <v>54833948860734.422</v>
      </c>
      <c r="I83" s="238">
        <f>'Framework Data'!I$57</f>
        <v>56562297159824.047</v>
      </c>
      <c r="J83" s="238">
        <f>'Framework Data'!J$57</f>
        <v>58705719130559.383</v>
      </c>
      <c r="K83" s="238">
        <f>'Framework Data'!K$57</f>
        <v>60986320577218.547</v>
      </c>
      <c r="L83" s="238">
        <f>'Framework Data'!L$57</f>
        <v>62501121248218.641</v>
      </c>
      <c r="M83" s="238">
        <f>'Framework Data'!M$57</f>
        <v>64690042408440.953</v>
      </c>
      <c r="N83" s="238">
        <f>'Framework Data'!N$57</f>
        <v>67746249355230.945</v>
      </c>
      <c r="O83" s="238">
        <f>'Framework Data'!O$57</f>
        <v>69316442935601.664</v>
      </c>
      <c r="P83" s="238">
        <f>'Framework Data'!P$57</f>
        <v>71196116657664.938</v>
      </c>
      <c r="Q83" s="238">
        <f>'Framework Data'!Q$57</f>
        <v>73854265756934.125</v>
      </c>
      <c r="R83" s="238">
        <f>'Framework Data'!R$57</f>
        <v>77602966693876.203</v>
      </c>
      <c r="S83" s="238">
        <f>'Framework Data'!S$57</f>
        <v>81143163086806.188</v>
      </c>
      <c r="T83" s="238">
        <f>'Framework Data'!T$57</f>
        <v>85317812651766.359</v>
      </c>
      <c r="U83" s="238">
        <f>'Framework Data'!U$57</f>
        <v>89736479352572.125</v>
      </c>
      <c r="V83" s="238">
        <f>'Framework Data'!V$57</f>
        <v>92137080273009.359</v>
      </c>
      <c r="W83" s="238">
        <f>'Framework Data'!W$57</f>
        <v>91525864324734.672</v>
      </c>
      <c r="X83" s="238">
        <f>'Framework Data'!X$57</f>
        <v>96148429697269.094</v>
      </c>
      <c r="Y83" s="238">
        <f>'Framework Data'!Y$57</f>
        <v>99863601661332.016</v>
      </c>
      <c r="Z83" s="238">
        <f>'Framework Data'!Z$57</f>
        <v>103026668031011.92</v>
      </c>
      <c r="AA83" s="238">
        <f>'Framework Data'!AA$57</f>
        <v>106423356016032.61</v>
      </c>
      <c r="AB83" s="238">
        <f>'Framework Data'!AB$57</f>
        <v>110099865752272.81</v>
      </c>
      <c r="AC83" s="238">
        <f>'Framework Data'!AC$57</f>
        <v>113829052972541.62</v>
      </c>
      <c r="AD83" s="238">
        <f>'Framework Data'!AD$57</f>
        <v>117527206583639.56</v>
      </c>
      <c r="AE83" s="238">
        <f>'Framework Data'!AE$57</f>
        <v>121974483812883.59</v>
      </c>
      <c r="AF83" s="238">
        <f>'Framework Data'!AF$57</f>
        <v>126314862833648.59</v>
      </c>
      <c r="AG83" s="238">
        <f>'Framework Data'!AG$57</f>
        <v>129796846031689.72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2:114" x14ac:dyDescent="0.2">
      <c r="B84" s="65" t="s">
        <v>95</v>
      </c>
      <c r="C84" s="65" t="s">
        <v>96</v>
      </c>
      <c r="D84" s="239">
        <f>'Framework Data'!D$60</f>
        <v>2.9783223077951389E-2</v>
      </c>
      <c r="E84" s="239">
        <f>'Framework Data'!E$60</f>
        <v>1.5084612338499283E-2</v>
      </c>
      <c r="F84" s="239">
        <f>'Framework Data'!F$60</f>
        <v>1.7769386216602782E-2</v>
      </c>
      <c r="G84" s="239">
        <f>'Framework Data'!G$60</f>
        <v>1.4923624828886374E-2</v>
      </c>
      <c r="H84" s="239">
        <f>'Framework Data'!H$60</f>
        <v>2.9467757558579138E-2</v>
      </c>
      <c r="I84" s="239">
        <f>'Framework Data'!I$60</f>
        <v>3.0206666325427279E-2</v>
      </c>
      <c r="J84" s="239">
        <f>'Framework Data'!J$60</f>
        <v>3.430991950901259E-2</v>
      </c>
      <c r="K84" s="239">
        <f>'Framework Data'!K$60</f>
        <v>3.7078027769383223E-2</v>
      </c>
      <c r="L84" s="239">
        <f>'Framework Data'!L$60</f>
        <v>2.5600548765354746E-2</v>
      </c>
      <c r="M84" s="239">
        <f>'Framework Data'!M$60</f>
        <v>3.245240311908091E-2</v>
      </c>
      <c r="N84" s="239">
        <f>'Framework Data'!N$60</f>
        <v>4.4254030559922199E-2</v>
      </c>
      <c r="O84" s="239">
        <f>'Framework Data'!O$60</f>
        <v>1.9530011103147588E-2</v>
      </c>
      <c r="P84" s="239">
        <f>'Framework Data'!P$60</f>
        <v>2.1687816746712229E-2</v>
      </c>
      <c r="Q84" s="239">
        <f>'Framework Data'!Q$60</f>
        <v>2.9502309241424173E-2</v>
      </c>
      <c r="R84" s="239">
        <f>'Framework Data'!R$60</f>
        <v>4.407677887295549E-2</v>
      </c>
      <c r="S84" s="239">
        <f>'Framework Data'!S$60</f>
        <v>3.899393075224182E-2</v>
      </c>
      <c r="T84" s="239">
        <f>'Framework Data'!T$60</f>
        <v>4.367086832887395E-2</v>
      </c>
      <c r="U84" s="239">
        <f>'Framework Data'!U$60</f>
        <v>4.3192451722335365E-2</v>
      </c>
      <c r="V84" s="239">
        <f>'Framework Data'!V$60</f>
        <v>1.8588910842709937E-2</v>
      </c>
      <c r="W84" s="239">
        <f>'Framework Data'!W$60</f>
        <v>-1.6664258267650212E-2</v>
      </c>
      <c r="X84" s="239">
        <f>'Framework Data'!X$60</f>
        <v>4.3103796996963692E-2</v>
      </c>
      <c r="Y84" s="239">
        <f>'Framework Data'!Y$60</f>
        <v>3.1267998172018995E-2</v>
      </c>
      <c r="Z84" s="239">
        <f>'Framework Data'!Z$60</f>
        <v>2.519738704496376E-2</v>
      </c>
      <c r="AA84" s="239">
        <f>'Framework Data'!AA$60</f>
        <v>2.6715070444901984E-2</v>
      </c>
      <c r="AB84" s="239">
        <f>'Framework Data'!AB$60</f>
        <v>2.8742216301226052E-2</v>
      </c>
      <c r="AC84" s="239">
        <f>'Framework Data'!AC$60</f>
        <v>2.9190340656972749E-2</v>
      </c>
      <c r="AD84" s="239">
        <f>'Framework Data'!AD$60</f>
        <v>2.6055721933096406E-2</v>
      </c>
      <c r="AE84" s="239">
        <f>'Framework Data'!AE$60</f>
        <v>3.2813286918142379E-2</v>
      </c>
      <c r="AF84" s="239">
        <f>'Framework Data'!AF$60</f>
        <v>3.0340607444099988E-2</v>
      </c>
      <c r="AG84" s="239">
        <f>'Framework Data'!AG$60</f>
        <v>2.3355581404925944E-2</v>
      </c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</row>
    <row r="85" spans="2:114" x14ac:dyDescent="0.2">
      <c r="B85" s="65" t="s">
        <v>97</v>
      </c>
      <c r="C85" s="65" t="s">
        <v>96</v>
      </c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239">
        <f>'Framework Data'!AG$61</f>
        <v>3.2000000000000001E-2</v>
      </c>
      <c r="AH85" s="239">
        <f>'Framework Data'!AH$61</f>
        <v>3.2000000000000001E-2</v>
      </c>
      <c r="AI85" s="239">
        <f>'Framework Data'!AI$61</f>
        <v>3.2000000000000001E-2</v>
      </c>
      <c r="AJ85" s="239">
        <f>'Framework Data'!AJ$61</f>
        <v>3.2000000000000001E-2</v>
      </c>
      <c r="AK85" s="239">
        <f>'Framework Data'!AK$61</f>
        <v>3.2000000000000001E-2</v>
      </c>
      <c r="AL85" s="239">
        <f>'Framework Data'!AL$61</f>
        <v>3.2000000000000001E-2</v>
      </c>
      <c r="AM85" s="239">
        <f>'Framework Data'!AM$61</f>
        <v>3.2000000000000001E-2</v>
      </c>
      <c r="AN85" s="239">
        <f>'Framework Data'!AN$61</f>
        <v>3.2000000000000001E-2</v>
      </c>
      <c r="AO85" s="239">
        <f>'Framework Data'!AO$61</f>
        <v>3.2000000000000001E-2</v>
      </c>
      <c r="AP85" s="239">
        <f>'Framework Data'!AP$61</f>
        <v>3.2000000000000001E-2</v>
      </c>
      <c r="AQ85" s="239">
        <f>'Framework Data'!AQ$61</f>
        <v>3.2000000000000001E-2</v>
      </c>
      <c r="AR85" s="239">
        <f>'Framework Data'!AR$61</f>
        <v>3.2000000000000001E-2</v>
      </c>
      <c r="AS85" s="239">
        <f>'Framework Data'!AS$61</f>
        <v>3.2000000000000001E-2</v>
      </c>
      <c r="AT85" s="239">
        <f>'Framework Data'!AT$61</f>
        <v>3.2000000000000001E-2</v>
      </c>
      <c r="AU85" s="239">
        <f>'Framework Data'!AU$61</f>
        <v>3.2000000000000001E-2</v>
      </c>
      <c r="AV85" s="239">
        <f>'Framework Data'!AV$61</f>
        <v>3.2000000000000001E-2</v>
      </c>
      <c r="AW85" s="239">
        <f>'Framework Data'!AW$61</f>
        <v>3.2000000000000001E-2</v>
      </c>
      <c r="AX85" s="239">
        <f>'Framework Data'!AX$61</f>
        <v>3.2000000000000001E-2</v>
      </c>
      <c r="AY85" s="239">
        <f>'Framework Data'!AY$61</f>
        <v>3.2000000000000001E-2</v>
      </c>
      <c r="AZ85" s="239">
        <f>'Framework Data'!AZ$61</f>
        <v>3.2000000000000001E-2</v>
      </c>
      <c r="BA85" s="239">
        <f>'Framework Data'!BA$61</f>
        <v>3.2000000000000001E-2</v>
      </c>
      <c r="BB85" s="239">
        <f>'Framework Data'!BB$61</f>
        <v>3.2000000000000001E-2</v>
      </c>
      <c r="BC85" s="239">
        <f>'Framework Data'!BC$61</f>
        <v>3.2000000000000001E-2</v>
      </c>
      <c r="BD85" s="239">
        <f>'Framework Data'!BD$61</f>
        <v>3.2000000000000001E-2</v>
      </c>
      <c r="BE85" s="239">
        <f>'Framework Data'!BE$61</f>
        <v>3.2000000000000001E-2</v>
      </c>
      <c r="BF85" s="239">
        <f>'Framework Data'!BF$61</f>
        <v>3.2000000000000001E-2</v>
      </c>
      <c r="BG85" s="239">
        <f>'Framework Data'!BG$61</f>
        <v>3.2000000000000001E-2</v>
      </c>
      <c r="BH85" s="239">
        <f>'Framework Data'!BH$61</f>
        <v>3.2000000000000001E-2</v>
      </c>
      <c r="BI85" s="239">
        <f>'Framework Data'!BI$61</f>
        <v>3.2000000000000001E-2</v>
      </c>
      <c r="BJ85" s="239">
        <f>'Framework Data'!BJ$61</f>
        <v>3.2000000000000001E-2</v>
      </c>
      <c r="BK85" s="239">
        <f>'Framework Data'!BK$61</f>
        <v>3.2000000000000001E-2</v>
      </c>
      <c r="BL85" s="239">
        <f>'Framework Data'!BL$61</f>
        <v>3.2000000000000001E-2</v>
      </c>
      <c r="BM85" s="239">
        <f>'Framework Data'!BM$61</f>
        <v>3.2000000000000001E-2</v>
      </c>
      <c r="BN85" s="239">
        <f>'Framework Data'!BN$61</f>
        <v>3.2000000000000001E-2</v>
      </c>
      <c r="BO85" s="239">
        <f>'Framework Data'!BO$61</f>
        <v>3.2000000000000001E-2</v>
      </c>
      <c r="BP85" s="239">
        <f>'Framework Data'!BP$61</f>
        <v>3.2000000000000001E-2</v>
      </c>
      <c r="BQ85" s="239">
        <f>'Framework Data'!BQ$61</f>
        <v>3.2000000000000001E-2</v>
      </c>
      <c r="BR85" s="239">
        <f>'Framework Data'!BR$61</f>
        <v>3.2000000000000001E-2</v>
      </c>
      <c r="BS85" s="239">
        <f>'Framework Data'!BS$61</f>
        <v>3.2000000000000001E-2</v>
      </c>
      <c r="BT85" s="239">
        <f>'Framework Data'!BT$61</f>
        <v>3.2000000000000001E-2</v>
      </c>
      <c r="BU85" s="239">
        <f>'Framework Data'!BU$61</f>
        <v>3.2000000000000001E-2</v>
      </c>
      <c r="BV85" s="239">
        <f>'Framework Data'!BV$61</f>
        <v>3.2000000000000001E-2</v>
      </c>
      <c r="BW85" s="239">
        <f>'Framework Data'!BW$61</f>
        <v>3.2000000000000001E-2</v>
      </c>
      <c r="BX85" s="239">
        <f>'Framework Data'!BX$61</f>
        <v>3.2000000000000001E-2</v>
      </c>
      <c r="BY85" s="239">
        <f>'Framework Data'!BY$61</f>
        <v>3.2000000000000001E-2</v>
      </c>
      <c r="BZ85" s="239">
        <f>'Framework Data'!BZ$61</f>
        <v>3.2000000000000001E-2</v>
      </c>
      <c r="CA85" s="239">
        <f>'Framework Data'!CA$61</f>
        <v>3.2000000000000001E-2</v>
      </c>
      <c r="CB85" s="239">
        <f>'Framework Data'!CB$61</f>
        <v>3.2000000000000001E-2</v>
      </c>
      <c r="CC85" s="239">
        <f>'Framework Data'!CC$61</f>
        <v>3.2000000000000001E-2</v>
      </c>
      <c r="CD85" s="239">
        <f>'Framework Data'!CD$61</f>
        <v>3.2000000000000001E-2</v>
      </c>
      <c r="CE85" s="239">
        <f>'Framework Data'!CE$61</f>
        <v>3.2000000000000001E-2</v>
      </c>
      <c r="CF85" s="239">
        <f>'Framework Data'!CF$61</f>
        <v>3.2000000000000001E-2</v>
      </c>
      <c r="CG85" s="239">
        <f>'Framework Data'!CG$61</f>
        <v>3.2000000000000001E-2</v>
      </c>
      <c r="CH85" s="239">
        <f>'Framework Data'!CH$61</f>
        <v>3.2000000000000001E-2</v>
      </c>
      <c r="CI85" s="239">
        <f>'Framework Data'!CI$61</f>
        <v>3.2000000000000001E-2</v>
      </c>
      <c r="CJ85" s="239">
        <f>'Framework Data'!CJ$61</f>
        <v>3.2000000000000001E-2</v>
      </c>
      <c r="CK85" s="239">
        <f>'Framework Data'!CK$61</f>
        <v>3.2000000000000001E-2</v>
      </c>
      <c r="CL85" s="239">
        <f>'Framework Data'!CL$61</f>
        <v>3.2000000000000001E-2</v>
      </c>
      <c r="CM85" s="239">
        <f>'Framework Data'!CM$61</f>
        <v>3.2000000000000001E-2</v>
      </c>
      <c r="CN85" s="239">
        <f>'Framework Data'!CN$61</f>
        <v>3.2000000000000001E-2</v>
      </c>
      <c r="CO85" s="239">
        <f>'Framework Data'!CO$61</f>
        <v>3.2000000000000001E-2</v>
      </c>
      <c r="CP85" s="239">
        <f>'Framework Data'!CP$61</f>
        <v>3.2000000000000001E-2</v>
      </c>
      <c r="CQ85" s="239">
        <f>'Framework Data'!CQ$61</f>
        <v>3.2000000000000001E-2</v>
      </c>
      <c r="CR85" s="239">
        <f>'Framework Data'!CR$61</f>
        <v>3.2000000000000001E-2</v>
      </c>
      <c r="CS85" s="239">
        <f>'Framework Data'!CS$61</f>
        <v>3.2000000000000001E-2</v>
      </c>
      <c r="CT85" s="239">
        <f>'Framework Data'!CT$61</f>
        <v>3.2000000000000001E-2</v>
      </c>
      <c r="CU85" s="239">
        <f>'Framework Data'!CU$61</f>
        <v>3.2000000000000001E-2</v>
      </c>
      <c r="CV85" s="239">
        <f>'Framework Data'!CV$61</f>
        <v>3.2000000000000001E-2</v>
      </c>
      <c r="CW85" s="239">
        <f>'Framework Data'!CW$61</f>
        <v>3.2000000000000001E-2</v>
      </c>
      <c r="CX85" s="239">
        <f>'Framework Data'!CX$61</f>
        <v>3.2000000000000001E-2</v>
      </c>
      <c r="CY85" s="239">
        <f>'Framework Data'!CY$61</f>
        <v>3.2000000000000001E-2</v>
      </c>
      <c r="CZ85" s="239">
        <f>'Framework Data'!CZ$61</f>
        <v>3.2000000000000001E-2</v>
      </c>
      <c r="DA85" s="239">
        <f>'Framework Data'!DA$61</f>
        <v>3.2000000000000001E-2</v>
      </c>
      <c r="DB85" s="239">
        <f>'Framework Data'!DB$61</f>
        <v>3.2000000000000001E-2</v>
      </c>
      <c r="DC85" s="239">
        <f>'Framework Data'!DC$61</f>
        <v>3.2000000000000001E-2</v>
      </c>
      <c r="DD85" s="239">
        <f>'Framework Data'!DD$61</f>
        <v>3.2000000000000001E-2</v>
      </c>
      <c r="DE85" s="239">
        <f>'Framework Data'!DE$61</f>
        <v>3.2000000000000001E-2</v>
      </c>
      <c r="DF85" s="239">
        <f>'Framework Data'!DF$61</f>
        <v>3.2000000000000001E-2</v>
      </c>
      <c r="DG85" s="239">
        <f>'Framework Data'!DG$61</f>
        <v>3.2000000000000001E-2</v>
      </c>
      <c r="DH85" s="239">
        <f>'Framework Data'!DH$61</f>
        <v>3.2000000000000001E-2</v>
      </c>
      <c r="DI85" s="239">
        <f>'Framework Data'!DI$61</f>
        <v>3.2000000000000001E-2</v>
      </c>
      <c r="DJ85" s="239">
        <f>'Framework Data'!DJ$61</f>
        <v>3.2000000000000001E-2</v>
      </c>
    </row>
    <row r="86" spans="2:114" x14ac:dyDescent="0.2">
      <c r="B86" s="65" t="s">
        <v>98</v>
      </c>
      <c r="C86" s="65" t="s">
        <v>96</v>
      </c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239">
        <f>'Framework Data'!AG$62</f>
        <v>3.2000000000000001E-2</v>
      </c>
      <c r="AH86" s="239">
        <f>'Framework Data'!AH$62</f>
        <v>3.2000000000000001E-2</v>
      </c>
      <c r="AI86" s="239">
        <f>'Framework Data'!AI$62</f>
        <v>3.2000000000000001E-2</v>
      </c>
      <c r="AJ86" s="239">
        <f>'Framework Data'!AJ$62</f>
        <v>3.2000000000000001E-2</v>
      </c>
      <c r="AK86" s="239">
        <f>'Framework Data'!AK$62</f>
        <v>3.2000000000000001E-2</v>
      </c>
      <c r="AL86" s="239">
        <f>'Framework Data'!AL$62</f>
        <v>3.2000000000000001E-2</v>
      </c>
      <c r="AM86" s="239">
        <f>'Framework Data'!AM$62</f>
        <v>3.2000000000000001E-2</v>
      </c>
      <c r="AN86" s="239">
        <f>'Framework Data'!AN$62</f>
        <v>3.2000000000000001E-2</v>
      </c>
      <c r="AO86" s="239">
        <f>'Framework Data'!AO$62</f>
        <v>3.2000000000000001E-2</v>
      </c>
      <c r="AP86" s="239">
        <f>'Framework Data'!AP$62</f>
        <v>3.2000000000000001E-2</v>
      </c>
      <c r="AQ86" s="239">
        <f>'Framework Data'!AQ$62</f>
        <v>3.2000000000000001E-2</v>
      </c>
      <c r="AR86" s="239">
        <f>'Framework Data'!AR$62</f>
        <v>3.2000000000000001E-2</v>
      </c>
      <c r="AS86" s="239">
        <f>'Framework Data'!AS$62</f>
        <v>3.2000000000000001E-2</v>
      </c>
      <c r="AT86" s="239">
        <f>'Framework Data'!AT$62</f>
        <v>3.2000000000000001E-2</v>
      </c>
      <c r="AU86" s="239">
        <f>'Framework Data'!AU$62</f>
        <v>3.2000000000000001E-2</v>
      </c>
      <c r="AV86" s="239">
        <f>'Framework Data'!AV$62</f>
        <v>3.2000000000000001E-2</v>
      </c>
      <c r="AW86" s="239">
        <f>'Framework Data'!AW$62</f>
        <v>3.2000000000000001E-2</v>
      </c>
      <c r="AX86" s="239">
        <f>'Framework Data'!AX$62</f>
        <v>3.2000000000000001E-2</v>
      </c>
      <c r="AY86" s="239">
        <f>'Framework Data'!AY$62</f>
        <v>3.2000000000000001E-2</v>
      </c>
      <c r="AZ86" s="239">
        <f>'Framework Data'!AZ$62</f>
        <v>3.2000000000000001E-2</v>
      </c>
      <c r="BA86" s="239">
        <f>'Framework Data'!BA$62</f>
        <v>3.2000000000000001E-2</v>
      </c>
      <c r="BB86" s="239">
        <f>'Framework Data'!BB$62</f>
        <v>3.2000000000000001E-2</v>
      </c>
      <c r="BC86" s="239">
        <f>'Framework Data'!BC$62</f>
        <v>3.2000000000000001E-2</v>
      </c>
      <c r="BD86" s="239">
        <f>'Framework Data'!BD$62</f>
        <v>3.2000000000000001E-2</v>
      </c>
      <c r="BE86" s="239">
        <f>'Framework Data'!BE$62</f>
        <v>3.2000000000000001E-2</v>
      </c>
      <c r="BF86" s="239">
        <f>'Framework Data'!BF$62</f>
        <v>3.2000000000000001E-2</v>
      </c>
      <c r="BG86" s="239">
        <f>'Framework Data'!BG$62</f>
        <v>3.2000000000000001E-2</v>
      </c>
      <c r="BH86" s="239">
        <f>'Framework Data'!BH$62</f>
        <v>3.2000000000000001E-2</v>
      </c>
      <c r="BI86" s="239">
        <f>'Framework Data'!BI$62</f>
        <v>3.2000000000000001E-2</v>
      </c>
      <c r="BJ86" s="239">
        <f>'Framework Data'!BJ$62</f>
        <v>3.2000000000000001E-2</v>
      </c>
      <c r="BK86" s="239">
        <f>'Framework Data'!BK$62</f>
        <v>3.2000000000000001E-2</v>
      </c>
      <c r="BL86" s="239">
        <f>'Framework Data'!BL$62</f>
        <v>3.2000000000000001E-2</v>
      </c>
      <c r="BM86" s="239">
        <f>'Framework Data'!BM$62</f>
        <v>3.2000000000000001E-2</v>
      </c>
      <c r="BN86" s="239">
        <f>'Framework Data'!BN$62</f>
        <v>3.2000000000000001E-2</v>
      </c>
      <c r="BO86" s="239">
        <f>'Framework Data'!BO$62</f>
        <v>3.2000000000000001E-2</v>
      </c>
      <c r="BP86" s="239">
        <f>'Framework Data'!BP$62</f>
        <v>3.2000000000000001E-2</v>
      </c>
      <c r="BQ86" s="239">
        <f>'Framework Data'!BQ$62</f>
        <v>3.2000000000000001E-2</v>
      </c>
      <c r="BR86" s="239">
        <f>'Framework Data'!BR$62</f>
        <v>3.2000000000000001E-2</v>
      </c>
      <c r="BS86" s="239">
        <f>'Framework Data'!BS$62</f>
        <v>3.2000000000000001E-2</v>
      </c>
      <c r="BT86" s="239">
        <f>'Framework Data'!BT$62</f>
        <v>3.2000000000000001E-2</v>
      </c>
      <c r="BU86" s="239">
        <f>'Framework Data'!BU$62</f>
        <v>3.2000000000000001E-2</v>
      </c>
      <c r="BV86" s="239">
        <f>'Framework Data'!BV$62</f>
        <v>3.2000000000000001E-2</v>
      </c>
      <c r="BW86" s="239">
        <f>'Framework Data'!BW$62</f>
        <v>3.2000000000000001E-2</v>
      </c>
      <c r="BX86" s="239">
        <f>'Framework Data'!BX$62</f>
        <v>3.2000000000000001E-2</v>
      </c>
      <c r="BY86" s="239">
        <f>'Framework Data'!BY$62</f>
        <v>3.2000000000000001E-2</v>
      </c>
      <c r="BZ86" s="239">
        <f>'Framework Data'!BZ$62</f>
        <v>3.2000000000000001E-2</v>
      </c>
      <c r="CA86" s="239">
        <f>'Framework Data'!CA$62</f>
        <v>3.2000000000000001E-2</v>
      </c>
      <c r="CB86" s="239">
        <f>'Framework Data'!CB$62</f>
        <v>3.2000000000000001E-2</v>
      </c>
      <c r="CC86" s="239">
        <f>'Framework Data'!CC$62</f>
        <v>3.2000000000000001E-2</v>
      </c>
      <c r="CD86" s="239">
        <f>'Framework Data'!CD$62</f>
        <v>3.2000000000000001E-2</v>
      </c>
      <c r="CE86" s="239">
        <f>'Framework Data'!CE$62</f>
        <v>3.2000000000000001E-2</v>
      </c>
      <c r="CF86" s="239">
        <f>'Framework Data'!CF$62</f>
        <v>3.2000000000000001E-2</v>
      </c>
      <c r="CG86" s="239">
        <f>'Framework Data'!CG$62</f>
        <v>3.2000000000000001E-2</v>
      </c>
      <c r="CH86" s="239">
        <f>'Framework Data'!CH$62</f>
        <v>3.2000000000000001E-2</v>
      </c>
      <c r="CI86" s="239">
        <f>'Framework Data'!CI$62</f>
        <v>3.2000000000000001E-2</v>
      </c>
      <c r="CJ86" s="239">
        <f>'Framework Data'!CJ$62</f>
        <v>3.2000000000000001E-2</v>
      </c>
      <c r="CK86" s="239">
        <f>'Framework Data'!CK$62</f>
        <v>3.2000000000000001E-2</v>
      </c>
      <c r="CL86" s="239">
        <f>'Framework Data'!CL$62</f>
        <v>3.2000000000000001E-2</v>
      </c>
      <c r="CM86" s="239">
        <f>'Framework Data'!CM$62</f>
        <v>3.2000000000000001E-2</v>
      </c>
      <c r="CN86" s="239">
        <f>'Framework Data'!CN$62</f>
        <v>3.2000000000000001E-2</v>
      </c>
      <c r="CO86" s="239">
        <f>'Framework Data'!CO$62</f>
        <v>3.2000000000000001E-2</v>
      </c>
      <c r="CP86" s="239">
        <f>'Framework Data'!CP$62</f>
        <v>3.2000000000000001E-2</v>
      </c>
      <c r="CQ86" s="239">
        <f>'Framework Data'!CQ$62</f>
        <v>3.2000000000000001E-2</v>
      </c>
      <c r="CR86" s="239">
        <f>'Framework Data'!CR$62</f>
        <v>3.2000000000000001E-2</v>
      </c>
      <c r="CS86" s="239">
        <f>'Framework Data'!CS$62</f>
        <v>3.2000000000000001E-2</v>
      </c>
      <c r="CT86" s="239">
        <f>'Framework Data'!CT$62</f>
        <v>3.2000000000000001E-2</v>
      </c>
      <c r="CU86" s="239">
        <f>'Framework Data'!CU$62</f>
        <v>3.2000000000000001E-2</v>
      </c>
      <c r="CV86" s="239">
        <f>'Framework Data'!CV$62</f>
        <v>3.2000000000000001E-2</v>
      </c>
      <c r="CW86" s="239">
        <f>'Framework Data'!CW$62</f>
        <v>3.2000000000000001E-2</v>
      </c>
      <c r="CX86" s="239">
        <f>'Framework Data'!CX$62</f>
        <v>3.2000000000000001E-2</v>
      </c>
      <c r="CY86" s="239">
        <f>'Framework Data'!CY$62</f>
        <v>3.2000000000000001E-2</v>
      </c>
      <c r="CZ86" s="239">
        <f>'Framework Data'!CZ$62</f>
        <v>3.2000000000000001E-2</v>
      </c>
      <c r="DA86" s="239">
        <f>'Framework Data'!DA$62</f>
        <v>3.2000000000000001E-2</v>
      </c>
      <c r="DB86" s="239">
        <f>'Framework Data'!DB$62</f>
        <v>3.2000000000000001E-2</v>
      </c>
      <c r="DC86" s="239">
        <f>'Framework Data'!DC$62</f>
        <v>3.2000000000000001E-2</v>
      </c>
      <c r="DD86" s="239">
        <f>'Framework Data'!DD$62</f>
        <v>3.2000000000000001E-2</v>
      </c>
      <c r="DE86" s="239">
        <f>'Framework Data'!DE$62</f>
        <v>3.2000000000000001E-2</v>
      </c>
      <c r="DF86" s="239">
        <f>'Framework Data'!DF$62</f>
        <v>3.2000000000000001E-2</v>
      </c>
      <c r="DG86" s="239">
        <f>'Framework Data'!DG$62</f>
        <v>3.2000000000000001E-2</v>
      </c>
      <c r="DH86" s="239">
        <f>'Framework Data'!DH$62</f>
        <v>3.2000000000000001E-2</v>
      </c>
      <c r="DI86" s="239">
        <f>'Framework Data'!DI$62</f>
        <v>3.2000000000000001E-2</v>
      </c>
      <c r="DJ86" s="239">
        <f>'Framework Data'!DJ$62</f>
        <v>3.2000000000000001E-2</v>
      </c>
    </row>
    <row r="87" spans="2:114" x14ac:dyDescent="0.2"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</row>
    <row r="88" spans="2:114" x14ac:dyDescent="0.2">
      <c r="B88" s="64" t="s">
        <v>99</v>
      </c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</row>
    <row r="89" spans="2:114" x14ac:dyDescent="0.2">
      <c r="B89" s="268" t="str">
        <f t="shared" ref="B89:B94" si="98">B3</f>
        <v>HSLA</v>
      </c>
      <c r="C89" s="65" t="s">
        <v>96</v>
      </c>
      <c r="D89" s="70">
        <f t="shared" ref="D89:AA94" si="99">E89</f>
        <v>0.60699999999999998</v>
      </c>
      <c r="E89" s="70">
        <f t="shared" si="99"/>
        <v>0.60699999999999998</v>
      </c>
      <c r="F89" s="70">
        <f t="shared" si="99"/>
        <v>0.60699999999999998</v>
      </c>
      <c r="G89" s="70">
        <f t="shared" si="99"/>
        <v>0.60699999999999998</v>
      </c>
      <c r="H89" s="70">
        <f t="shared" si="99"/>
        <v>0.60699999999999998</v>
      </c>
      <c r="I89" s="70">
        <f t="shared" si="99"/>
        <v>0.60699999999999998</v>
      </c>
      <c r="J89" s="70">
        <f t="shared" si="99"/>
        <v>0.60699999999999998</v>
      </c>
      <c r="K89" s="70">
        <f t="shared" si="99"/>
        <v>0.60699999999999998</v>
      </c>
      <c r="L89" s="70">
        <f t="shared" si="99"/>
        <v>0.60699999999999998</v>
      </c>
      <c r="M89" s="70">
        <f t="shared" si="99"/>
        <v>0.60699999999999998</v>
      </c>
      <c r="N89" s="70">
        <f t="shared" si="99"/>
        <v>0.60699999999999998</v>
      </c>
      <c r="O89" s="70">
        <f t="shared" si="99"/>
        <v>0.60699999999999998</v>
      </c>
      <c r="P89" s="70">
        <f t="shared" si="99"/>
        <v>0.60699999999999998</v>
      </c>
      <c r="Q89" s="70">
        <f t="shared" si="99"/>
        <v>0.60699999999999998</v>
      </c>
      <c r="R89" s="70">
        <f t="shared" si="99"/>
        <v>0.60699999999999998</v>
      </c>
      <c r="S89" s="70">
        <f t="shared" si="99"/>
        <v>0.60699999999999998</v>
      </c>
      <c r="T89" s="70">
        <f t="shared" si="99"/>
        <v>0.60699999999999998</v>
      </c>
      <c r="U89" s="70">
        <f t="shared" si="99"/>
        <v>0.60699999999999998</v>
      </c>
      <c r="V89" s="70">
        <f t="shared" si="99"/>
        <v>0.60699999999999998</v>
      </c>
      <c r="W89" s="70">
        <f t="shared" si="99"/>
        <v>0.60699999999999998</v>
      </c>
      <c r="X89" s="70">
        <f t="shared" si="99"/>
        <v>0.60699999999999998</v>
      </c>
      <c r="Y89" s="70">
        <f t="shared" si="99"/>
        <v>0.60699999999999998</v>
      </c>
      <c r="Z89" s="70">
        <f t="shared" si="99"/>
        <v>0.60699999999999998</v>
      </c>
      <c r="AA89" s="70">
        <f t="shared" si="99"/>
        <v>0.60699999999999998</v>
      </c>
      <c r="AB89" s="70">
        <f>AC89</f>
        <v>0.60699999999999998</v>
      </c>
      <c r="AC89" s="269">
        <f>'Data Non-Energy-Sector'!E124</f>
        <v>0.60699999999999998</v>
      </c>
      <c r="AD89" s="70">
        <f>AC89</f>
        <v>0.60699999999999998</v>
      </c>
      <c r="AE89" s="70">
        <f t="shared" ref="AE89:AG94" si="100">AD89</f>
        <v>0.60699999999999998</v>
      </c>
      <c r="AF89" s="70">
        <f t="shared" si="100"/>
        <v>0.60699999999999998</v>
      </c>
      <c r="AG89" s="70">
        <f t="shared" si="100"/>
        <v>0.60699999999999998</v>
      </c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</row>
    <row r="90" spans="2:114" x14ac:dyDescent="0.2">
      <c r="B90" s="268" t="str">
        <f t="shared" si="98"/>
        <v>Special Steel</v>
      </c>
      <c r="C90" s="65" t="s">
        <v>96</v>
      </c>
      <c r="D90" s="70">
        <f t="shared" si="99"/>
        <v>0.30299999999999999</v>
      </c>
      <c r="E90" s="70">
        <f t="shared" si="99"/>
        <v>0.30299999999999999</v>
      </c>
      <c r="F90" s="70">
        <f t="shared" si="99"/>
        <v>0.30299999999999999</v>
      </c>
      <c r="G90" s="70">
        <f t="shared" si="99"/>
        <v>0.30299999999999999</v>
      </c>
      <c r="H90" s="70">
        <f t="shared" si="99"/>
        <v>0.30299999999999999</v>
      </c>
      <c r="I90" s="70">
        <f t="shared" si="99"/>
        <v>0.30299999999999999</v>
      </c>
      <c r="J90" s="70">
        <f t="shared" si="99"/>
        <v>0.30299999999999999</v>
      </c>
      <c r="K90" s="70">
        <f t="shared" si="99"/>
        <v>0.30299999999999999</v>
      </c>
      <c r="L90" s="70">
        <f t="shared" si="99"/>
        <v>0.30299999999999999</v>
      </c>
      <c r="M90" s="70">
        <f t="shared" si="99"/>
        <v>0.30299999999999999</v>
      </c>
      <c r="N90" s="70">
        <f t="shared" si="99"/>
        <v>0.30299999999999999</v>
      </c>
      <c r="O90" s="70">
        <f t="shared" si="99"/>
        <v>0.30299999999999999</v>
      </c>
      <c r="P90" s="70">
        <f t="shared" si="99"/>
        <v>0.30299999999999999</v>
      </c>
      <c r="Q90" s="70">
        <f t="shared" si="99"/>
        <v>0.30299999999999999</v>
      </c>
      <c r="R90" s="70">
        <f t="shared" si="99"/>
        <v>0.30299999999999999</v>
      </c>
      <c r="S90" s="70">
        <f t="shared" si="99"/>
        <v>0.30299999999999999</v>
      </c>
      <c r="T90" s="70">
        <f t="shared" si="99"/>
        <v>0.30299999999999999</v>
      </c>
      <c r="U90" s="70">
        <f t="shared" si="99"/>
        <v>0.30299999999999999</v>
      </c>
      <c r="V90" s="70">
        <f t="shared" si="99"/>
        <v>0.30299999999999999</v>
      </c>
      <c r="W90" s="70">
        <f t="shared" si="99"/>
        <v>0.30299999999999999</v>
      </c>
      <c r="X90" s="70">
        <f t="shared" si="99"/>
        <v>0.30299999999999999</v>
      </c>
      <c r="Y90" s="70">
        <f t="shared" si="99"/>
        <v>0.30299999999999999</v>
      </c>
      <c r="Z90" s="70">
        <f t="shared" si="99"/>
        <v>0.30299999999999999</v>
      </c>
      <c r="AA90" s="70">
        <f t="shared" si="99"/>
        <v>0.30299999999999999</v>
      </c>
      <c r="AB90" s="70">
        <f t="shared" ref="AB90:AB94" si="101">AC90</f>
        <v>0.30299999999999999</v>
      </c>
      <c r="AC90" s="269">
        <f>'Data Non-Energy-Sector'!E125</f>
        <v>0.30299999999999999</v>
      </c>
      <c r="AD90" s="70">
        <f t="shared" ref="AD90:AD94" si="102">AC90</f>
        <v>0.30299999999999999</v>
      </c>
      <c r="AE90" s="70">
        <f t="shared" si="100"/>
        <v>0.30299999999999999</v>
      </c>
      <c r="AF90" s="70">
        <f t="shared" si="100"/>
        <v>0.30299999999999999</v>
      </c>
      <c r="AG90" s="70">
        <f t="shared" si="100"/>
        <v>0.30299999999999999</v>
      </c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  <c r="CJ90" s="73"/>
      <c r="CK90" s="73"/>
      <c r="CL90" s="73"/>
      <c r="CM90" s="73"/>
      <c r="CN90" s="73"/>
      <c r="CO90" s="73"/>
      <c r="CP90" s="73"/>
      <c r="CQ90" s="73"/>
      <c r="CR90" s="73"/>
      <c r="CS90" s="73"/>
      <c r="CT90" s="73"/>
      <c r="CU90" s="73"/>
      <c r="CV90" s="73"/>
      <c r="CW90" s="73"/>
      <c r="CX90" s="73"/>
      <c r="CY90" s="73"/>
      <c r="CZ90" s="73"/>
      <c r="DA90" s="73"/>
      <c r="DB90" s="73"/>
      <c r="DC90" s="73"/>
      <c r="DD90" s="73"/>
      <c r="DE90" s="73"/>
      <c r="DF90" s="73"/>
      <c r="DG90" s="73"/>
      <c r="DH90" s="73"/>
      <c r="DI90" s="73"/>
      <c r="DJ90" s="73"/>
    </row>
    <row r="91" spans="2:114" x14ac:dyDescent="0.2">
      <c r="B91" s="268" t="str">
        <f t="shared" si="98"/>
        <v>Super Alloys for high end use</v>
      </c>
      <c r="C91" s="65" t="s">
        <v>96</v>
      </c>
      <c r="D91" s="70">
        <f t="shared" si="99"/>
        <v>0.03</v>
      </c>
      <c r="E91" s="70">
        <f t="shared" si="99"/>
        <v>0.03</v>
      </c>
      <c r="F91" s="70">
        <f t="shared" si="99"/>
        <v>0.03</v>
      </c>
      <c r="G91" s="70">
        <f t="shared" si="99"/>
        <v>0.03</v>
      </c>
      <c r="H91" s="70">
        <f t="shared" si="99"/>
        <v>0.03</v>
      </c>
      <c r="I91" s="70">
        <f t="shared" si="99"/>
        <v>0.03</v>
      </c>
      <c r="J91" s="70">
        <f t="shared" si="99"/>
        <v>0.03</v>
      </c>
      <c r="K91" s="70">
        <f t="shared" si="99"/>
        <v>0.03</v>
      </c>
      <c r="L91" s="70">
        <f t="shared" si="99"/>
        <v>0.03</v>
      </c>
      <c r="M91" s="70">
        <f t="shared" si="99"/>
        <v>0.03</v>
      </c>
      <c r="N91" s="70">
        <f t="shared" si="99"/>
        <v>0.03</v>
      </c>
      <c r="O91" s="70">
        <f t="shared" si="99"/>
        <v>0.03</v>
      </c>
      <c r="P91" s="70">
        <f t="shared" si="99"/>
        <v>0.03</v>
      </c>
      <c r="Q91" s="70">
        <f t="shared" si="99"/>
        <v>0.03</v>
      </c>
      <c r="R91" s="70">
        <f t="shared" si="99"/>
        <v>0.03</v>
      </c>
      <c r="S91" s="70">
        <f t="shared" si="99"/>
        <v>0.03</v>
      </c>
      <c r="T91" s="70">
        <f t="shared" si="99"/>
        <v>0.03</v>
      </c>
      <c r="U91" s="70">
        <f t="shared" si="99"/>
        <v>0.03</v>
      </c>
      <c r="V91" s="70">
        <f t="shared" si="99"/>
        <v>0.03</v>
      </c>
      <c r="W91" s="70">
        <f t="shared" si="99"/>
        <v>0.03</v>
      </c>
      <c r="X91" s="70">
        <f t="shared" si="99"/>
        <v>0.03</v>
      </c>
      <c r="Y91" s="70">
        <f t="shared" si="99"/>
        <v>0.03</v>
      </c>
      <c r="Z91" s="70">
        <f t="shared" si="99"/>
        <v>0.03</v>
      </c>
      <c r="AA91" s="70">
        <f t="shared" si="99"/>
        <v>0.03</v>
      </c>
      <c r="AB91" s="70">
        <f t="shared" si="101"/>
        <v>0.03</v>
      </c>
      <c r="AC91" s="269">
        <f>'Data Non-Energy-Sector'!E126</f>
        <v>0.03</v>
      </c>
      <c r="AD91" s="70">
        <f t="shared" si="102"/>
        <v>0.03</v>
      </c>
      <c r="AE91" s="70">
        <f t="shared" si="100"/>
        <v>0.03</v>
      </c>
      <c r="AF91" s="70">
        <f t="shared" si="100"/>
        <v>0.03</v>
      </c>
      <c r="AG91" s="70">
        <f t="shared" si="100"/>
        <v>0.03</v>
      </c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</row>
    <row r="92" spans="2:114" x14ac:dyDescent="0.2">
      <c r="B92" s="268" t="str">
        <f t="shared" si="98"/>
        <v>Chemicals</v>
      </c>
      <c r="C92" s="65" t="s">
        <v>96</v>
      </c>
      <c r="D92" s="70">
        <f t="shared" si="99"/>
        <v>0.03</v>
      </c>
      <c r="E92" s="70">
        <f t="shared" si="99"/>
        <v>0.03</v>
      </c>
      <c r="F92" s="70">
        <f t="shared" si="99"/>
        <v>0.03</v>
      </c>
      <c r="G92" s="70">
        <f t="shared" si="99"/>
        <v>0.03</v>
      </c>
      <c r="H92" s="70">
        <f t="shared" si="99"/>
        <v>0.03</v>
      </c>
      <c r="I92" s="70">
        <f t="shared" si="99"/>
        <v>0.03</v>
      </c>
      <c r="J92" s="70">
        <f t="shared" si="99"/>
        <v>0.03</v>
      </c>
      <c r="K92" s="70">
        <f t="shared" si="99"/>
        <v>0.03</v>
      </c>
      <c r="L92" s="70">
        <f t="shared" si="99"/>
        <v>0.03</v>
      </c>
      <c r="M92" s="70">
        <f t="shared" si="99"/>
        <v>0.03</v>
      </c>
      <c r="N92" s="70">
        <f t="shared" si="99"/>
        <v>0.03</v>
      </c>
      <c r="O92" s="70">
        <f t="shared" si="99"/>
        <v>0.03</v>
      </c>
      <c r="P92" s="70">
        <f t="shared" si="99"/>
        <v>0.03</v>
      </c>
      <c r="Q92" s="70">
        <f t="shared" si="99"/>
        <v>0.03</v>
      </c>
      <c r="R92" s="70">
        <f t="shared" si="99"/>
        <v>0.03</v>
      </c>
      <c r="S92" s="70">
        <f t="shared" si="99"/>
        <v>0.03</v>
      </c>
      <c r="T92" s="70">
        <f t="shared" si="99"/>
        <v>0.03</v>
      </c>
      <c r="U92" s="70">
        <f t="shared" si="99"/>
        <v>0.03</v>
      </c>
      <c r="V92" s="70">
        <f t="shared" si="99"/>
        <v>0.03</v>
      </c>
      <c r="W92" s="70">
        <f t="shared" si="99"/>
        <v>0.03</v>
      </c>
      <c r="X92" s="70">
        <f t="shared" si="99"/>
        <v>0.03</v>
      </c>
      <c r="Y92" s="70">
        <f t="shared" si="99"/>
        <v>0.03</v>
      </c>
      <c r="Z92" s="70">
        <f t="shared" si="99"/>
        <v>0.03</v>
      </c>
      <c r="AA92" s="70">
        <f t="shared" si="99"/>
        <v>0.03</v>
      </c>
      <c r="AB92" s="70">
        <f t="shared" si="101"/>
        <v>0.03</v>
      </c>
      <c r="AC92" s="269">
        <f>'Data Non-Energy-Sector'!E127</f>
        <v>0.03</v>
      </c>
      <c r="AD92" s="70">
        <f t="shared" si="102"/>
        <v>0.03</v>
      </c>
      <c r="AE92" s="70">
        <f t="shared" si="100"/>
        <v>0.03</v>
      </c>
      <c r="AF92" s="70">
        <f t="shared" si="100"/>
        <v>0.03</v>
      </c>
      <c r="AG92" s="70">
        <f t="shared" si="100"/>
        <v>0.03</v>
      </c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</row>
    <row r="93" spans="2:114" x14ac:dyDescent="0.2">
      <c r="B93" s="268" t="str">
        <f t="shared" si="98"/>
        <v>Cast Iron for rigid structure</v>
      </c>
      <c r="C93" s="65" t="s">
        <v>96</v>
      </c>
      <c r="D93" s="70">
        <f t="shared" si="99"/>
        <v>0.02</v>
      </c>
      <c r="E93" s="70">
        <f t="shared" si="99"/>
        <v>0.02</v>
      </c>
      <c r="F93" s="70">
        <f t="shared" si="99"/>
        <v>0.02</v>
      </c>
      <c r="G93" s="70">
        <f t="shared" si="99"/>
        <v>0.02</v>
      </c>
      <c r="H93" s="70">
        <f t="shared" si="99"/>
        <v>0.02</v>
      </c>
      <c r="I93" s="70">
        <f t="shared" si="99"/>
        <v>0.02</v>
      </c>
      <c r="J93" s="70">
        <f t="shared" si="99"/>
        <v>0.02</v>
      </c>
      <c r="K93" s="70">
        <f t="shared" si="99"/>
        <v>0.02</v>
      </c>
      <c r="L93" s="70">
        <f t="shared" si="99"/>
        <v>0.02</v>
      </c>
      <c r="M93" s="70">
        <f t="shared" si="99"/>
        <v>0.02</v>
      </c>
      <c r="N93" s="70">
        <f t="shared" si="99"/>
        <v>0.02</v>
      </c>
      <c r="O93" s="70">
        <f t="shared" si="99"/>
        <v>0.02</v>
      </c>
      <c r="P93" s="70">
        <f t="shared" si="99"/>
        <v>0.02</v>
      </c>
      <c r="Q93" s="70">
        <f t="shared" si="99"/>
        <v>0.02</v>
      </c>
      <c r="R93" s="70">
        <f t="shared" si="99"/>
        <v>0.02</v>
      </c>
      <c r="S93" s="70">
        <f t="shared" si="99"/>
        <v>0.02</v>
      </c>
      <c r="T93" s="70">
        <f t="shared" si="99"/>
        <v>0.02</v>
      </c>
      <c r="U93" s="70">
        <f t="shared" si="99"/>
        <v>0.02</v>
      </c>
      <c r="V93" s="70">
        <f t="shared" si="99"/>
        <v>0.02</v>
      </c>
      <c r="W93" s="70">
        <f t="shared" si="99"/>
        <v>0.02</v>
      </c>
      <c r="X93" s="70">
        <f t="shared" si="99"/>
        <v>0.02</v>
      </c>
      <c r="Y93" s="70">
        <f t="shared" si="99"/>
        <v>0.02</v>
      </c>
      <c r="Z93" s="70">
        <f t="shared" si="99"/>
        <v>0.02</v>
      </c>
      <c r="AA93" s="70">
        <f t="shared" si="99"/>
        <v>0.02</v>
      </c>
      <c r="AB93" s="70">
        <f t="shared" si="101"/>
        <v>0.02</v>
      </c>
      <c r="AC93" s="269">
        <f>'Data Non-Energy-Sector'!E128</f>
        <v>0.02</v>
      </c>
      <c r="AD93" s="70">
        <f t="shared" si="102"/>
        <v>0.02</v>
      </c>
      <c r="AE93" s="70">
        <f t="shared" si="100"/>
        <v>0.02</v>
      </c>
      <c r="AF93" s="70">
        <f t="shared" si="100"/>
        <v>0.02</v>
      </c>
      <c r="AG93" s="70">
        <f t="shared" si="100"/>
        <v>0.02</v>
      </c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</row>
    <row r="94" spans="2:114" x14ac:dyDescent="0.2">
      <c r="B94" s="268" t="str">
        <f t="shared" si="98"/>
        <v>Stainless Steel</v>
      </c>
      <c r="C94" s="65" t="s">
        <v>96</v>
      </c>
      <c r="D94" s="70">
        <f t="shared" si="99"/>
        <v>0.01</v>
      </c>
      <c r="E94" s="70">
        <f t="shared" si="99"/>
        <v>0.01</v>
      </c>
      <c r="F94" s="70">
        <f t="shared" si="99"/>
        <v>0.01</v>
      </c>
      <c r="G94" s="70">
        <f t="shared" si="99"/>
        <v>0.01</v>
      </c>
      <c r="H94" s="70">
        <f t="shared" si="99"/>
        <v>0.01</v>
      </c>
      <c r="I94" s="70">
        <f t="shared" si="99"/>
        <v>0.01</v>
      </c>
      <c r="J94" s="70">
        <f t="shared" si="99"/>
        <v>0.01</v>
      </c>
      <c r="K94" s="70">
        <f t="shared" si="99"/>
        <v>0.01</v>
      </c>
      <c r="L94" s="70">
        <f t="shared" si="99"/>
        <v>0.01</v>
      </c>
      <c r="M94" s="70">
        <f t="shared" si="99"/>
        <v>0.01</v>
      </c>
      <c r="N94" s="70">
        <f t="shared" si="99"/>
        <v>0.01</v>
      </c>
      <c r="O94" s="70">
        <f t="shared" si="99"/>
        <v>0.01</v>
      </c>
      <c r="P94" s="70">
        <f t="shared" si="99"/>
        <v>0.01</v>
      </c>
      <c r="Q94" s="70">
        <f t="shared" si="99"/>
        <v>0.01</v>
      </c>
      <c r="R94" s="70">
        <f t="shared" si="99"/>
        <v>0.01</v>
      </c>
      <c r="S94" s="70">
        <f t="shared" si="99"/>
        <v>0.01</v>
      </c>
      <c r="T94" s="70">
        <f t="shared" si="99"/>
        <v>0.01</v>
      </c>
      <c r="U94" s="70">
        <f t="shared" si="99"/>
        <v>0.01</v>
      </c>
      <c r="V94" s="70">
        <f t="shared" si="99"/>
        <v>0.01</v>
      </c>
      <c r="W94" s="70">
        <f t="shared" si="99"/>
        <v>0.01</v>
      </c>
      <c r="X94" s="70">
        <f t="shared" si="99"/>
        <v>0.01</v>
      </c>
      <c r="Y94" s="70">
        <f t="shared" si="99"/>
        <v>0.01</v>
      </c>
      <c r="Z94" s="70">
        <f t="shared" si="99"/>
        <v>0.01</v>
      </c>
      <c r="AA94" s="70">
        <f t="shared" si="99"/>
        <v>0.01</v>
      </c>
      <c r="AB94" s="70">
        <f t="shared" si="101"/>
        <v>0.01</v>
      </c>
      <c r="AC94" s="269">
        <f>'Data Non-Energy-Sector'!E129</f>
        <v>0.01</v>
      </c>
      <c r="AD94" s="70">
        <f t="shared" si="102"/>
        <v>0.01</v>
      </c>
      <c r="AE94" s="70">
        <f t="shared" si="100"/>
        <v>0.01</v>
      </c>
      <c r="AF94" s="70">
        <f t="shared" si="100"/>
        <v>0.01</v>
      </c>
      <c r="AG94" s="70">
        <f t="shared" si="100"/>
        <v>0.01</v>
      </c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</row>
    <row r="95" spans="2:114" x14ac:dyDescent="0.2">
      <c r="B95" s="64" t="s">
        <v>99</v>
      </c>
      <c r="C95" s="65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</row>
    <row r="96" spans="2:114" x14ac:dyDescent="0.2">
      <c r="B96" s="64" t="s">
        <v>57</v>
      </c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</row>
    <row r="97" spans="2:114" x14ac:dyDescent="0.2">
      <c r="B97" s="268" t="str">
        <f>B89</f>
        <v>HSLA</v>
      </c>
      <c r="C97" s="65" t="s">
        <v>2</v>
      </c>
      <c r="D97" s="74">
        <f t="shared" ref="D97:AF97" si="103">D$82*D89</f>
        <v>19057.133986571953</v>
      </c>
      <c r="E97" s="74">
        <f t="shared" si="103"/>
        <v>19210.203150354573</v>
      </c>
      <c r="F97" s="74">
        <f t="shared" si="103"/>
        <v>19506.234396430238</v>
      </c>
      <c r="G97" s="74">
        <f t="shared" si="103"/>
        <v>19860.213863238681</v>
      </c>
      <c r="H97" s="74">
        <f t="shared" si="103"/>
        <v>20162.786291034143</v>
      </c>
      <c r="I97" s="74">
        <f t="shared" si="103"/>
        <v>20479.15847002247</v>
      </c>
      <c r="J97" s="74">
        <f t="shared" si="103"/>
        <v>21823.045933181253</v>
      </c>
      <c r="K97" s="74">
        <f t="shared" si="103"/>
        <v>23615.653973960973</v>
      </c>
      <c r="L97" s="74">
        <f t="shared" si="103"/>
        <v>27279.072569620414</v>
      </c>
      <c r="M97" s="74">
        <f t="shared" si="103"/>
        <v>28605.252248480949</v>
      </c>
      <c r="N97" s="74">
        <f t="shared" si="103"/>
        <v>29439.571258354397</v>
      </c>
      <c r="O97" s="74">
        <f t="shared" si="103"/>
        <v>40842.51754103414</v>
      </c>
      <c r="P97" s="74">
        <f t="shared" si="103"/>
        <v>43339.490867693174</v>
      </c>
      <c r="Q97" s="74">
        <f t="shared" si="103"/>
        <v>29854.188501003478</v>
      </c>
      <c r="R97" s="74">
        <f t="shared" si="103"/>
        <v>30052.830873309602</v>
      </c>
      <c r="S97" s="74">
        <f t="shared" si="103"/>
        <v>45091.72109757299</v>
      </c>
      <c r="T97" s="74">
        <f t="shared" si="103"/>
        <v>44474.654664763395</v>
      </c>
      <c r="U97" s="74">
        <f t="shared" si="103"/>
        <v>48323.839597469872</v>
      </c>
      <c r="V97" s="74">
        <f t="shared" si="103"/>
        <v>47406.833297207842</v>
      </c>
      <c r="W97" s="74">
        <f t="shared" si="103"/>
        <v>46957.41323771012</v>
      </c>
      <c r="X97" s="74">
        <f t="shared" si="103"/>
        <v>51796.237181543933</v>
      </c>
      <c r="Y97" s="74">
        <f t="shared" si="103"/>
        <v>57901.633785229897</v>
      </c>
      <c r="Z97" s="74">
        <f t="shared" si="103"/>
        <v>71032.211786290063</v>
      </c>
      <c r="AA97" s="74">
        <f t="shared" si="103"/>
        <v>78552.411656291908</v>
      </c>
      <c r="AB97" s="74">
        <f t="shared" si="103"/>
        <v>85240.943601015475</v>
      </c>
      <c r="AC97" s="74">
        <f t="shared" si="103"/>
        <v>82660.473802035471</v>
      </c>
      <c r="AD97" s="74">
        <f t="shared" si="103"/>
        <v>84067.685036714</v>
      </c>
      <c r="AE97" s="74">
        <f t="shared" si="103"/>
        <v>75667.205143969681</v>
      </c>
      <c r="AF97" s="74">
        <f t="shared" si="103"/>
        <v>75626.932657111029</v>
      </c>
      <c r="AG97" s="74">
        <f t="shared" ref="AG97" si="104">AG$82*AG89</f>
        <v>77388.292315031096</v>
      </c>
      <c r="AH97" s="74">
        <f t="shared" ref="AH97:AW97" si="105">AG97*(1+AH$85)</f>
        <v>79864.717669112099</v>
      </c>
      <c r="AI97" s="74">
        <f t="shared" si="105"/>
        <v>82420.388634523682</v>
      </c>
      <c r="AJ97" s="74">
        <f t="shared" si="105"/>
        <v>85057.841070828435</v>
      </c>
      <c r="AK97" s="74">
        <f t="shared" si="105"/>
        <v>87779.691985094949</v>
      </c>
      <c r="AL97" s="74">
        <f t="shared" si="105"/>
        <v>90588.642128617983</v>
      </c>
      <c r="AM97" s="74">
        <f t="shared" si="105"/>
        <v>93487.478676733765</v>
      </c>
      <c r="AN97" s="74">
        <f t="shared" si="105"/>
        <v>96479.077994389241</v>
      </c>
      <c r="AO97" s="74">
        <f t="shared" si="105"/>
        <v>99566.408490209695</v>
      </c>
      <c r="AP97" s="74">
        <f t="shared" si="105"/>
        <v>102752.5335618964</v>
      </c>
      <c r="AQ97" s="74">
        <f t="shared" si="105"/>
        <v>106040.61463587709</v>
      </c>
      <c r="AR97" s="74">
        <f t="shared" si="105"/>
        <v>109433.91430422517</v>
      </c>
      <c r="AS97" s="74">
        <f t="shared" si="105"/>
        <v>112935.79956196038</v>
      </c>
      <c r="AT97" s="74">
        <f t="shared" si="105"/>
        <v>116549.7451479431</v>
      </c>
      <c r="AU97" s="74">
        <f t="shared" si="105"/>
        <v>120279.33699267729</v>
      </c>
      <c r="AV97" s="74">
        <f t="shared" si="105"/>
        <v>124128.27577644297</v>
      </c>
      <c r="AW97" s="74">
        <f t="shared" si="105"/>
        <v>128100.38060128914</v>
      </c>
      <c r="AX97" s="74">
        <f t="shared" ref="AW97:BL102" si="106">AW97*(1+AX$85)</f>
        <v>132199.59278053039</v>
      </c>
      <c r="AY97" s="74">
        <f t="shared" si="106"/>
        <v>136429.97974950736</v>
      </c>
      <c r="AZ97" s="74">
        <f t="shared" si="106"/>
        <v>140795.73910149161</v>
      </c>
      <c r="BA97" s="74">
        <f t="shared" si="106"/>
        <v>145301.20275273934</v>
      </c>
      <c r="BB97" s="74">
        <f t="shared" si="106"/>
        <v>149950.84124082699</v>
      </c>
      <c r="BC97" s="74">
        <f t="shared" si="106"/>
        <v>154749.26816053345</v>
      </c>
      <c r="BD97" s="74">
        <f t="shared" si="106"/>
        <v>159701.24474167053</v>
      </c>
      <c r="BE97" s="74">
        <f t="shared" si="106"/>
        <v>164811.684573404</v>
      </c>
      <c r="BF97" s="74">
        <f t="shared" si="106"/>
        <v>170085.65847975292</v>
      </c>
      <c r="BG97" s="74">
        <f t="shared" si="106"/>
        <v>175528.39955110502</v>
      </c>
      <c r="BH97" s="74">
        <f t="shared" si="106"/>
        <v>181145.30833674039</v>
      </c>
      <c r="BI97" s="74">
        <f t="shared" si="106"/>
        <v>186941.95820351609</v>
      </c>
      <c r="BJ97" s="74">
        <f t="shared" si="106"/>
        <v>192924.1008660286</v>
      </c>
      <c r="BK97" s="74">
        <f t="shared" si="106"/>
        <v>199097.67209374154</v>
      </c>
      <c r="BL97" s="74">
        <f t="shared" si="106"/>
        <v>205468.79760074127</v>
      </c>
      <c r="BM97" s="74">
        <f t="shared" ref="BM97:BM102" si="107">BL97*(1+BM$85)</f>
        <v>212043.799123965</v>
      </c>
      <c r="BN97" s="74">
        <f t="shared" ref="BN97:BN102" si="108">BM97*(1+BN$85)</f>
        <v>218829.20069593188</v>
      </c>
      <c r="BO97" s="74">
        <f t="shared" ref="BO97:BO102" si="109">BN97*(1+BO$85)</f>
        <v>225831.7351182017</v>
      </c>
      <c r="BP97" s="74">
        <f t="shared" ref="BP97:BP102" si="110">BO97*(1+BP$85)</f>
        <v>233058.35064198417</v>
      </c>
      <c r="BQ97" s="74">
        <f t="shared" ref="BQ97:BQ102" si="111">BP97*(1+BQ$85)</f>
        <v>240516.21786252767</v>
      </c>
      <c r="BR97" s="74">
        <f t="shared" ref="BR97:BR102" si="112">BQ97*(1+BR$85)</f>
        <v>248212.73683412856</v>
      </c>
      <c r="BS97" s="74">
        <f t="shared" ref="BS97:BS102" si="113">BR97*(1+BS$85)</f>
        <v>256155.54441282069</v>
      </c>
      <c r="BT97" s="74">
        <f t="shared" ref="BT97:BT102" si="114">BS97*(1+BT$85)</f>
        <v>264352.52183403098</v>
      </c>
      <c r="BU97" s="74">
        <f t="shared" ref="BU97:BU102" si="115">BT97*(1+BU$85)</f>
        <v>272811.80253271997</v>
      </c>
      <c r="BV97" s="74">
        <f t="shared" ref="BV97:BV102" si="116">BU97*(1+BV$85)</f>
        <v>281541.78021376702</v>
      </c>
      <c r="BW97" s="74">
        <f t="shared" ref="BW97:BW102" si="117">BV97*(1+BW$85)</f>
        <v>290551.11718060757</v>
      </c>
      <c r="BX97" s="74">
        <f t="shared" ref="BX97:BX102" si="118">BW97*(1+BX$85)</f>
        <v>299848.75293038704</v>
      </c>
      <c r="BY97" s="74">
        <f t="shared" ref="BY97:BY102" si="119">BX97*(1+BY$85)</f>
        <v>309443.91302415944</v>
      </c>
      <c r="BZ97" s="74">
        <f t="shared" ref="BZ97:BZ102" si="120">BY97*(1+BZ$85)</f>
        <v>319346.11824093253</v>
      </c>
      <c r="CA97" s="74">
        <f t="shared" ref="CA97:CA102" si="121">BZ97*(1+CA$85)</f>
        <v>329565.19402464235</v>
      </c>
      <c r="CB97" s="74">
        <f t="shared" ref="CB97:CB102" si="122">CA97*(1+CB$85)</f>
        <v>340111.28023343091</v>
      </c>
      <c r="CC97" s="74">
        <f t="shared" ref="CC97:CC102" si="123">CB97*(1+CC$85)</f>
        <v>350994.84120090073</v>
      </c>
      <c r="CD97" s="74">
        <f t="shared" ref="CD97:CD102" si="124">CC97*(1+CD$85)</f>
        <v>362226.67611932958</v>
      </c>
      <c r="CE97" s="74">
        <f t="shared" ref="CE97:CE102" si="125">CD97*(1+CE$85)</f>
        <v>373817.92975514813</v>
      </c>
      <c r="CF97" s="74">
        <f t="shared" ref="CF97:CF102" si="126">CE97*(1+CF$85)</f>
        <v>385780.10350731289</v>
      </c>
      <c r="CG97" s="74">
        <f t="shared" ref="CG97:CG102" si="127">CF97*(1+CG$85)</f>
        <v>398125.06681954692</v>
      </c>
      <c r="CH97" s="74">
        <f t="shared" ref="CH97:CH102" si="128">CG97*(1+CH$85)</f>
        <v>410865.06895777246</v>
      </c>
      <c r="CI97" s="74">
        <f t="shared" ref="CI97:CI102" si="129">CH97*(1+CI$85)</f>
        <v>424012.75116442121</v>
      </c>
      <c r="CJ97" s="74">
        <f t="shared" ref="CJ97:CJ102" si="130">CI97*(1+CJ$85)</f>
        <v>437581.15920168272</v>
      </c>
      <c r="CK97" s="74">
        <f t="shared" ref="CK97:CK102" si="131">CJ97*(1+CK$85)</f>
        <v>451583.75629613659</v>
      </c>
      <c r="CL97" s="74">
        <f t="shared" ref="CL97:CL102" si="132">CK97*(1+CL$85)</f>
        <v>466034.43649761297</v>
      </c>
      <c r="CM97" s="74">
        <f t="shared" ref="CM97:CM102" si="133">CL97*(1+CM$85)</f>
        <v>480947.53846553661</v>
      </c>
      <c r="CN97" s="74">
        <f t="shared" ref="CN97:CN102" si="134">CM97*(1+CN$85)</f>
        <v>496337.85969643376</v>
      </c>
      <c r="CO97" s="74">
        <f t="shared" ref="CO97:CO102" si="135">CN97*(1+CO$85)</f>
        <v>512220.67120671965</v>
      </c>
      <c r="CP97" s="74">
        <f t="shared" ref="CP97:CP102" si="136">CO97*(1+CP$85)</f>
        <v>528611.73268533475</v>
      </c>
      <c r="CQ97" s="74">
        <f t="shared" ref="CQ97:CQ102" si="137">CP97*(1+CQ$85)</f>
        <v>545527.30813126545</v>
      </c>
      <c r="CR97" s="74">
        <f t="shared" ref="CR97:CR102" si="138">CQ97*(1+CR$85)</f>
        <v>562984.18199146597</v>
      </c>
      <c r="CS97" s="74">
        <f t="shared" ref="CS97:CS102" si="139">CR97*(1+CS$85)</f>
        <v>580999.67581519287</v>
      </c>
      <c r="CT97" s="74">
        <f t="shared" ref="CT97:CT102" si="140">CS97*(1+CT$85)</f>
        <v>599591.66544127907</v>
      </c>
      <c r="CU97" s="74">
        <f t="shared" ref="CU97:CU102" si="141">CT97*(1+CU$85)</f>
        <v>618778.59873540001</v>
      </c>
      <c r="CV97" s="74">
        <f t="shared" ref="CV97:CV102" si="142">CU97*(1+CV$85)</f>
        <v>638579.51389493281</v>
      </c>
      <c r="CW97" s="74">
        <f t="shared" ref="CW97:CW102" si="143">CV97*(1+CW$85)</f>
        <v>659014.05833957065</v>
      </c>
      <c r="CX97" s="74">
        <f t="shared" ref="CX97:CX102" si="144">CW97*(1+CX$85)</f>
        <v>680102.50820643688</v>
      </c>
      <c r="CY97" s="74">
        <f t="shared" ref="CY97:CY102" si="145">CX97*(1+CY$85)</f>
        <v>701865.78846904286</v>
      </c>
      <c r="CZ97" s="74">
        <f t="shared" ref="CZ97:CZ102" si="146">CY97*(1+CZ$85)</f>
        <v>724325.49370005226</v>
      </c>
      <c r="DA97" s="74">
        <f t="shared" ref="DA97:DA102" si="147">CZ97*(1+DA$85)</f>
        <v>747503.90949845396</v>
      </c>
      <c r="DB97" s="74">
        <f t="shared" ref="DB97:DB102" si="148">DA97*(1+DB$85)</f>
        <v>771424.03460240446</v>
      </c>
      <c r="DC97" s="74">
        <f t="shared" ref="DC97:DC102" si="149">DB97*(1+DC$85)</f>
        <v>796109.60370968143</v>
      </c>
      <c r="DD97" s="74">
        <f t="shared" ref="DD97:DD102" si="150">DC97*(1+DD$85)</f>
        <v>821585.11102839129</v>
      </c>
      <c r="DE97" s="74">
        <f t="shared" ref="DE97:DE102" si="151">DD97*(1+DE$85)</f>
        <v>847875.8345812998</v>
      </c>
      <c r="DF97" s="74">
        <f t="shared" ref="DF97:DF102" si="152">DE97*(1+DF$85)</f>
        <v>875007.86128790141</v>
      </c>
      <c r="DG97" s="74">
        <f t="shared" ref="DG97:DG102" si="153">DF97*(1+DG$85)</f>
        <v>903008.11284911423</v>
      </c>
      <c r="DH97" s="74">
        <f t="shared" ref="DH97:DH102" si="154">DG97*(1+DH$85)</f>
        <v>931904.3724602859</v>
      </c>
      <c r="DI97" s="74">
        <f t="shared" ref="DI97:DI102" si="155">DH97*(1+DI$85)</f>
        <v>961725.31237901503</v>
      </c>
      <c r="DJ97" s="74">
        <f t="shared" ref="DJ97:DJ102" si="156">DI97*(1+DJ$85)</f>
        <v>992500.52237514348</v>
      </c>
    </row>
    <row r="98" spans="2:114" x14ac:dyDescent="0.2">
      <c r="B98" s="268" t="str">
        <f t="shared" ref="B98:B102" si="157">B90</f>
        <v>Special Steel</v>
      </c>
      <c r="C98" s="65" t="s">
        <v>2</v>
      </c>
      <c r="D98" s="74">
        <f t="shared" ref="D98:AF98" si="158">D$82*D90</f>
        <v>9512.869189343166</v>
      </c>
      <c r="E98" s="74">
        <f t="shared" si="158"/>
        <v>9589.2776846086253</v>
      </c>
      <c r="F98" s="74">
        <f t="shared" si="158"/>
        <v>9737.0494598325567</v>
      </c>
      <c r="G98" s="74">
        <f t="shared" si="158"/>
        <v>9913.7476121273812</v>
      </c>
      <c r="H98" s="74">
        <f t="shared" si="158"/>
        <v>10064.784590087884</v>
      </c>
      <c r="I98" s="74">
        <f t="shared" si="158"/>
        <v>10222.710076469208</v>
      </c>
      <c r="J98" s="74">
        <f t="shared" si="158"/>
        <v>10893.54681672804</v>
      </c>
      <c r="K98" s="74">
        <f t="shared" si="158"/>
        <v>11788.374224234225</v>
      </c>
      <c r="L98" s="74">
        <f t="shared" si="158"/>
        <v>13617.065879069169</v>
      </c>
      <c r="M98" s="74">
        <f t="shared" si="158"/>
        <v>14279.063313492137</v>
      </c>
      <c r="N98" s="74">
        <f t="shared" si="158"/>
        <v>14695.535570480037</v>
      </c>
      <c r="O98" s="74">
        <f t="shared" si="158"/>
        <v>20387.615840087881</v>
      </c>
      <c r="P98" s="74">
        <f t="shared" si="158"/>
        <v>21634.04568848605</v>
      </c>
      <c r="Q98" s="74">
        <f t="shared" si="158"/>
        <v>14902.502661950666</v>
      </c>
      <c r="R98" s="74">
        <f t="shared" si="158"/>
        <v>15001.660221767397</v>
      </c>
      <c r="S98" s="74">
        <f t="shared" si="158"/>
        <v>22508.71745068306</v>
      </c>
      <c r="T98" s="74">
        <f t="shared" si="158"/>
        <v>22200.692526232797</v>
      </c>
      <c r="U98" s="74">
        <f t="shared" si="158"/>
        <v>24122.114329544271</v>
      </c>
      <c r="V98" s="74">
        <f t="shared" si="158"/>
        <v>23664.366538803915</v>
      </c>
      <c r="W98" s="74">
        <f t="shared" si="158"/>
        <v>23440.026706797638</v>
      </c>
      <c r="X98" s="74">
        <f t="shared" si="158"/>
        <v>25855.452827030993</v>
      </c>
      <c r="Y98" s="74">
        <f t="shared" si="158"/>
        <v>28903.121971869288</v>
      </c>
      <c r="Z98" s="74">
        <f t="shared" si="158"/>
        <v>35457.59501028977</v>
      </c>
      <c r="AA98" s="74">
        <f t="shared" si="158"/>
        <v>39211.500381971084</v>
      </c>
      <c r="AB98" s="74">
        <f t="shared" si="158"/>
        <v>42550.256855202118</v>
      </c>
      <c r="AC98" s="74">
        <f t="shared" si="158"/>
        <v>41262.147548627261</v>
      </c>
      <c r="AD98" s="74">
        <f t="shared" si="158"/>
        <v>41964.59401338442</v>
      </c>
      <c r="AE98" s="74">
        <f t="shared" si="158"/>
        <v>37771.273737434618</v>
      </c>
      <c r="AF98" s="74">
        <f t="shared" si="158"/>
        <v>37751.170667388207</v>
      </c>
      <c r="AG98" s="74">
        <f t="shared" ref="AG98" si="159">AG$82*AG90</f>
        <v>38630.399623483398</v>
      </c>
      <c r="AH98" s="74">
        <f t="shared" ref="AH98:AV102" si="160">AG98*(1+AH$85)</f>
        <v>39866.57241143487</v>
      </c>
      <c r="AI98" s="74">
        <f t="shared" si="160"/>
        <v>41142.302728600785</v>
      </c>
      <c r="AJ98" s="74">
        <f t="shared" si="160"/>
        <v>42458.856415916009</v>
      </c>
      <c r="AK98" s="74">
        <f t="shared" si="160"/>
        <v>43817.53982122532</v>
      </c>
      <c r="AL98" s="74">
        <f t="shared" si="160"/>
        <v>45219.701095504533</v>
      </c>
      <c r="AM98" s="74">
        <f t="shared" si="160"/>
        <v>46666.731530560683</v>
      </c>
      <c r="AN98" s="74">
        <f t="shared" si="160"/>
        <v>48160.066939538629</v>
      </c>
      <c r="AO98" s="74">
        <f t="shared" si="160"/>
        <v>49701.189081603865</v>
      </c>
      <c r="AP98" s="74">
        <f t="shared" si="160"/>
        <v>51291.627132215188</v>
      </c>
      <c r="AQ98" s="74">
        <f t="shared" si="160"/>
        <v>52932.959200446072</v>
      </c>
      <c r="AR98" s="74">
        <f t="shared" si="160"/>
        <v>54626.813894860345</v>
      </c>
      <c r="AS98" s="74">
        <f t="shared" si="160"/>
        <v>56374.871939495875</v>
      </c>
      <c r="AT98" s="74">
        <f t="shared" si="160"/>
        <v>58178.867841559746</v>
      </c>
      <c r="AU98" s="74">
        <f t="shared" si="160"/>
        <v>60040.591612489661</v>
      </c>
      <c r="AV98" s="74">
        <f t="shared" si="160"/>
        <v>61961.890544089329</v>
      </c>
      <c r="AW98" s="74">
        <f t="shared" si="106"/>
        <v>63944.671041500187</v>
      </c>
      <c r="AX98" s="74">
        <f t="shared" si="106"/>
        <v>65990.900514828201</v>
      </c>
      <c r="AY98" s="74">
        <f t="shared" si="106"/>
        <v>68102.609331302709</v>
      </c>
      <c r="AZ98" s="74">
        <f t="shared" si="106"/>
        <v>70281.892829904391</v>
      </c>
      <c r="BA98" s="74">
        <f t="shared" si="106"/>
        <v>72530.91340046133</v>
      </c>
      <c r="BB98" s="74">
        <f t="shared" si="106"/>
        <v>74851.902629276097</v>
      </c>
      <c r="BC98" s="74">
        <f t="shared" si="106"/>
        <v>77247.163513412932</v>
      </c>
      <c r="BD98" s="74">
        <f t="shared" si="106"/>
        <v>79719.072745842146</v>
      </c>
      <c r="BE98" s="74">
        <f t="shared" si="106"/>
        <v>82270.083073709102</v>
      </c>
      <c r="BF98" s="74">
        <f t="shared" si="106"/>
        <v>84902.725732067789</v>
      </c>
      <c r="BG98" s="74">
        <f t="shared" si="106"/>
        <v>87619.612955493954</v>
      </c>
      <c r="BH98" s="74">
        <f t="shared" si="106"/>
        <v>90423.440570069768</v>
      </c>
      <c r="BI98" s="74">
        <f t="shared" si="106"/>
        <v>93316.990668312006</v>
      </c>
      <c r="BJ98" s="74">
        <f t="shared" si="106"/>
        <v>96303.134369697989</v>
      </c>
      <c r="BK98" s="74">
        <f t="shared" si="106"/>
        <v>99384.834669528325</v>
      </c>
      <c r="BL98" s="74">
        <f t="shared" si="106"/>
        <v>102565.14937895324</v>
      </c>
      <c r="BM98" s="74">
        <f t="shared" si="107"/>
        <v>105847.23415907974</v>
      </c>
      <c r="BN98" s="74">
        <f t="shared" si="108"/>
        <v>109234.3456521703</v>
      </c>
      <c r="BO98" s="74">
        <f t="shared" si="109"/>
        <v>112729.84471303975</v>
      </c>
      <c r="BP98" s="74">
        <f t="shared" si="110"/>
        <v>116337.19974385703</v>
      </c>
      <c r="BQ98" s="74">
        <f t="shared" si="111"/>
        <v>120059.99013566045</v>
      </c>
      <c r="BR98" s="74">
        <f t="shared" si="112"/>
        <v>123901.90982000159</v>
      </c>
      <c r="BS98" s="74">
        <f t="shared" si="113"/>
        <v>127866.77093424163</v>
      </c>
      <c r="BT98" s="74">
        <f t="shared" si="114"/>
        <v>131958.50760413738</v>
      </c>
      <c r="BU98" s="74">
        <f t="shared" si="115"/>
        <v>136181.17984746979</v>
      </c>
      <c r="BV98" s="74">
        <f t="shared" si="116"/>
        <v>140538.97760258883</v>
      </c>
      <c r="BW98" s="74">
        <f t="shared" si="117"/>
        <v>145036.22488587166</v>
      </c>
      <c r="BX98" s="74">
        <f t="shared" si="118"/>
        <v>149677.38408221956</v>
      </c>
      <c r="BY98" s="74">
        <f t="shared" si="119"/>
        <v>154467.0603728506</v>
      </c>
      <c r="BZ98" s="74">
        <f t="shared" si="120"/>
        <v>159410.00630478183</v>
      </c>
      <c r="CA98" s="74">
        <f t="shared" si="121"/>
        <v>164511.12650653484</v>
      </c>
      <c r="CB98" s="74">
        <f t="shared" si="122"/>
        <v>169775.48255474397</v>
      </c>
      <c r="CC98" s="74">
        <f t="shared" si="123"/>
        <v>175208.29799649579</v>
      </c>
      <c r="CD98" s="74">
        <f t="shared" si="124"/>
        <v>180814.96353238367</v>
      </c>
      <c r="CE98" s="74">
        <f t="shared" si="125"/>
        <v>186601.04236541994</v>
      </c>
      <c r="CF98" s="74">
        <f t="shared" si="126"/>
        <v>192572.27572111337</v>
      </c>
      <c r="CG98" s="74">
        <f t="shared" si="127"/>
        <v>198734.588544189</v>
      </c>
      <c r="CH98" s="74">
        <f t="shared" si="128"/>
        <v>205094.09537760305</v>
      </c>
      <c r="CI98" s="74">
        <f t="shared" si="129"/>
        <v>211657.10642968636</v>
      </c>
      <c r="CJ98" s="74">
        <f t="shared" si="130"/>
        <v>218430.13383543634</v>
      </c>
      <c r="CK98" s="74">
        <f t="shared" si="131"/>
        <v>225419.8981181703</v>
      </c>
      <c r="CL98" s="74">
        <f t="shared" si="132"/>
        <v>232633.33485795176</v>
      </c>
      <c r="CM98" s="74">
        <f t="shared" si="133"/>
        <v>240077.60157340622</v>
      </c>
      <c r="CN98" s="74">
        <f t="shared" si="134"/>
        <v>247760.08482375523</v>
      </c>
      <c r="CO98" s="74">
        <f t="shared" si="135"/>
        <v>255688.4075381154</v>
      </c>
      <c r="CP98" s="74">
        <f t="shared" si="136"/>
        <v>263870.43657933507</v>
      </c>
      <c r="CQ98" s="74">
        <f t="shared" si="137"/>
        <v>272314.29054987378</v>
      </c>
      <c r="CR98" s="74">
        <f t="shared" si="138"/>
        <v>281028.34784746973</v>
      </c>
      <c r="CS98" s="74">
        <f t="shared" si="139"/>
        <v>290021.25497858878</v>
      </c>
      <c r="CT98" s="74">
        <f t="shared" si="140"/>
        <v>299301.93513790361</v>
      </c>
      <c r="CU98" s="74">
        <f t="shared" si="141"/>
        <v>308879.59706231655</v>
      </c>
      <c r="CV98" s="74">
        <f t="shared" si="142"/>
        <v>318763.74416831066</v>
      </c>
      <c r="CW98" s="74">
        <f t="shared" si="143"/>
        <v>328964.18398169661</v>
      </c>
      <c r="CX98" s="74">
        <f t="shared" si="144"/>
        <v>339491.03786911094</v>
      </c>
      <c r="CY98" s="74">
        <f t="shared" si="145"/>
        <v>350354.75108092249</v>
      </c>
      <c r="CZ98" s="74">
        <f t="shared" si="146"/>
        <v>361566.103115512</v>
      </c>
      <c r="DA98" s="74">
        <f t="shared" si="147"/>
        <v>373136.21841520839</v>
      </c>
      <c r="DB98" s="74">
        <f t="shared" si="148"/>
        <v>385076.5774044951</v>
      </c>
      <c r="DC98" s="74">
        <f t="shared" si="149"/>
        <v>397399.02788143896</v>
      </c>
      <c r="DD98" s="74">
        <f t="shared" si="150"/>
        <v>410115.79677364504</v>
      </c>
      <c r="DE98" s="74">
        <f t="shared" si="151"/>
        <v>423239.50227040169</v>
      </c>
      <c r="DF98" s="74">
        <f t="shared" si="152"/>
        <v>436783.16634305456</v>
      </c>
      <c r="DG98" s="74">
        <f t="shared" si="153"/>
        <v>450760.22766603233</v>
      </c>
      <c r="DH98" s="74">
        <f t="shared" si="154"/>
        <v>465184.55495134537</v>
      </c>
      <c r="DI98" s="74">
        <f t="shared" si="155"/>
        <v>480070.46070978843</v>
      </c>
      <c r="DJ98" s="74">
        <f t="shared" si="156"/>
        <v>495432.71545250167</v>
      </c>
    </row>
    <row r="99" spans="2:114" x14ac:dyDescent="0.2">
      <c r="B99" s="268" t="str">
        <f t="shared" si="157"/>
        <v>Super Alloys for high end use</v>
      </c>
      <c r="C99" s="65" t="s">
        <v>2</v>
      </c>
      <c r="D99" s="74">
        <f t="shared" ref="D99:AF99" si="161">D$82*D91</f>
        <v>941.86823656863032</v>
      </c>
      <c r="E99" s="74">
        <f t="shared" si="161"/>
        <v>949.43343411966589</v>
      </c>
      <c r="F99" s="74">
        <f t="shared" si="161"/>
        <v>964.06430295371842</v>
      </c>
      <c r="G99" s="74">
        <f t="shared" si="161"/>
        <v>981.55916951756251</v>
      </c>
      <c r="H99" s="74">
        <f t="shared" si="161"/>
        <v>996.5133257512756</v>
      </c>
      <c r="I99" s="74">
        <f t="shared" si="161"/>
        <v>1012.1495125217037</v>
      </c>
      <c r="J99" s="74">
        <f t="shared" si="161"/>
        <v>1078.5689917552515</v>
      </c>
      <c r="K99" s="74">
        <f t="shared" si="161"/>
        <v>1167.1657647756658</v>
      </c>
      <c r="L99" s="74">
        <f t="shared" si="161"/>
        <v>1348.2243444622941</v>
      </c>
      <c r="M99" s="74">
        <f t="shared" si="161"/>
        <v>1413.7686449002117</v>
      </c>
      <c r="N99" s="74">
        <f t="shared" si="161"/>
        <v>1455.0035218297066</v>
      </c>
      <c r="O99" s="74">
        <f t="shared" si="161"/>
        <v>2018.5758257512753</v>
      </c>
      <c r="P99" s="74">
        <f t="shared" si="161"/>
        <v>2141.9847216322819</v>
      </c>
      <c r="Q99" s="74">
        <f t="shared" si="161"/>
        <v>1475.4953130644224</v>
      </c>
      <c r="R99" s="74">
        <f t="shared" si="161"/>
        <v>1485.3128932442967</v>
      </c>
      <c r="S99" s="74">
        <f t="shared" si="161"/>
        <v>2228.5858862062432</v>
      </c>
      <c r="T99" s="74">
        <f t="shared" si="161"/>
        <v>2198.0883689339403</v>
      </c>
      <c r="U99" s="74">
        <f t="shared" si="161"/>
        <v>2388.3281514400269</v>
      </c>
      <c r="V99" s="74">
        <f t="shared" si="161"/>
        <v>2343.0065880003876</v>
      </c>
      <c r="W99" s="74">
        <f t="shared" si="161"/>
        <v>2320.7947234453109</v>
      </c>
      <c r="X99" s="74">
        <f t="shared" si="161"/>
        <v>2559.9458244585139</v>
      </c>
      <c r="Y99" s="74">
        <f t="shared" si="161"/>
        <v>2861.6952447395333</v>
      </c>
      <c r="Z99" s="74">
        <f t="shared" si="161"/>
        <v>3510.6529713158188</v>
      </c>
      <c r="AA99" s="74">
        <f t="shared" si="161"/>
        <v>3882.3267704921868</v>
      </c>
      <c r="AB99" s="74">
        <f t="shared" si="161"/>
        <v>4212.8967183368441</v>
      </c>
      <c r="AC99" s="74">
        <f t="shared" si="161"/>
        <v>4085.3611434284417</v>
      </c>
      <c r="AD99" s="74">
        <f t="shared" si="161"/>
        <v>4154.9102983548928</v>
      </c>
      <c r="AE99" s="74">
        <f t="shared" si="161"/>
        <v>3739.7300730133288</v>
      </c>
      <c r="AF99" s="74">
        <f t="shared" si="161"/>
        <v>3737.7396700384365</v>
      </c>
      <c r="AG99" s="74">
        <f t="shared" ref="AG99" si="162">AG$82*AG91</f>
        <v>3824.792041929049</v>
      </c>
      <c r="AH99" s="74">
        <f t="shared" si="160"/>
        <v>3947.1853872707788</v>
      </c>
      <c r="AI99" s="74">
        <f t="shared" si="160"/>
        <v>4073.4953196634438</v>
      </c>
      <c r="AJ99" s="74">
        <f t="shared" si="160"/>
        <v>4203.8471698926742</v>
      </c>
      <c r="AK99" s="74">
        <f t="shared" si="160"/>
        <v>4338.3702793292396</v>
      </c>
      <c r="AL99" s="74">
        <f t="shared" si="160"/>
        <v>4477.1981282677752</v>
      </c>
      <c r="AM99" s="74">
        <f t="shared" si="160"/>
        <v>4620.4684683723444</v>
      </c>
      <c r="AN99" s="74">
        <f t="shared" si="160"/>
        <v>4768.3234593602592</v>
      </c>
      <c r="AO99" s="74">
        <f t="shared" si="160"/>
        <v>4920.9098100597876</v>
      </c>
      <c r="AP99" s="74">
        <f t="shared" si="160"/>
        <v>5078.3789239817006</v>
      </c>
      <c r="AQ99" s="74">
        <f t="shared" si="160"/>
        <v>5240.8870495491155</v>
      </c>
      <c r="AR99" s="74">
        <f t="shared" si="160"/>
        <v>5408.5954351346872</v>
      </c>
      <c r="AS99" s="74">
        <f t="shared" si="160"/>
        <v>5581.6704890589972</v>
      </c>
      <c r="AT99" s="74">
        <f t="shared" si="160"/>
        <v>5760.2839447088854</v>
      </c>
      <c r="AU99" s="74">
        <f t="shared" si="160"/>
        <v>5944.6130309395703</v>
      </c>
      <c r="AV99" s="74">
        <f t="shared" si="160"/>
        <v>6134.8406479296364</v>
      </c>
      <c r="AW99" s="74">
        <f t="shared" si="106"/>
        <v>6331.1555486633852</v>
      </c>
      <c r="AX99" s="74">
        <f t="shared" si="106"/>
        <v>6533.7525262206136</v>
      </c>
      <c r="AY99" s="74">
        <f t="shared" si="106"/>
        <v>6742.8326070596731</v>
      </c>
      <c r="AZ99" s="74">
        <f t="shared" si="106"/>
        <v>6958.603250485583</v>
      </c>
      <c r="BA99" s="74">
        <f t="shared" si="106"/>
        <v>7181.278554501122</v>
      </c>
      <c r="BB99" s="74">
        <f t="shared" si="106"/>
        <v>7411.0794682451578</v>
      </c>
      <c r="BC99" s="74">
        <f t="shared" si="106"/>
        <v>7648.234011229003</v>
      </c>
      <c r="BD99" s="74">
        <f t="shared" si="106"/>
        <v>7892.9774995883317</v>
      </c>
      <c r="BE99" s="74">
        <f t="shared" si="106"/>
        <v>8145.5527795751586</v>
      </c>
      <c r="BF99" s="74">
        <f t="shared" si="106"/>
        <v>8406.2104685215636</v>
      </c>
      <c r="BG99" s="74">
        <f t="shared" si="106"/>
        <v>8675.2092035142541</v>
      </c>
      <c r="BH99" s="74">
        <f t="shared" si="106"/>
        <v>8952.8158980267108</v>
      </c>
      <c r="BI99" s="74">
        <f t="shared" si="106"/>
        <v>9239.3060067635652</v>
      </c>
      <c r="BJ99" s="74">
        <f t="shared" si="106"/>
        <v>9534.9637989799994</v>
      </c>
      <c r="BK99" s="74">
        <f t="shared" si="106"/>
        <v>9840.0826405473599</v>
      </c>
      <c r="BL99" s="74">
        <f t="shared" si="106"/>
        <v>10154.965285044877</v>
      </c>
      <c r="BM99" s="74">
        <f t="shared" si="107"/>
        <v>10479.924174166314</v>
      </c>
      <c r="BN99" s="74">
        <f t="shared" si="108"/>
        <v>10815.281747739637</v>
      </c>
      <c r="BO99" s="74">
        <f t="shared" si="109"/>
        <v>11161.370763667304</v>
      </c>
      <c r="BP99" s="74">
        <f t="shared" si="110"/>
        <v>11518.534628104659</v>
      </c>
      <c r="BQ99" s="74">
        <f t="shared" si="111"/>
        <v>11887.127736204007</v>
      </c>
      <c r="BR99" s="74">
        <f t="shared" si="112"/>
        <v>12267.515823762536</v>
      </c>
      <c r="BS99" s="74">
        <f t="shared" si="113"/>
        <v>12660.076330122938</v>
      </c>
      <c r="BT99" s="74">
        <f t="shared" si="114"/>
        <v>13065.198772686872</v>
      </c>
      <c r="BU99" s="74">
        <f t="shared" si="115"/>
        <v>13483.285133412852</v>
      </c>
      <c r="BV99" s="74">
        <f t="shared" si="116"/>
        <v>13914.750257682064</v>
      </c>
      <c r="BW99" s="74">
        <f t="shared" si="117"/>
        <v>14360.022265927892</v>
      </c>
      <c r="BX99" s="74">
        <f t="shared" si="118"/>
        <v>14819.542978437585</v>
      </c>
      <c r="BY99" s="74">
        <f t="shared" si="119"/>
        <v>15293.768353747588</v>
      </c>
      <c r="BZ99" s="74">
        <f t="shared" si="120"/>
        <v>15783.168941067512</v>
      </c>
      <c r="CA99" s="74">
        <f t="shared" si="121"/>
        <v>16288.230347181672</v>
      </c>
      <c r="CB99" s="74">
        <f t="shared" si="122"/>
        <v>16809.453718291486</v>
      </c>
      <c r="CC99" s="74">
        <f t="shared" si="123"/>
        <v>17347.356237276814</v>
      </c>
      <c r="CD99" s="74">
        <f t="shared" si="124"/>
        <v>17902.471636869672</v>
      </c>
      <c r="CE99" s="74">
        <f t="shared" si="125"/>
        <v>18475.350729249501</v>
      </c>
      <c r="CF99" s="74">
        <f t="shared" si="126"/>
        <v>19066.561952585485</v>
      </c>
      <c r="CG99" s="74">
        <f t="shared" si="127"/>
        <v>19676.691935068222</v>
      </c>
      <c r="CH99" s="74">
        <f t="shared" si="128"/>
        <v>20306.346076990405</v>
      </c>
      <c r="CI99" s="74">
        <f t="shared" si="129"/>
        <v>20956.149151454098</v>
      </c>
      <c r="CJ99" s="74">
        <f t="shared" si="130"/>
        <v>21626.745924300631</v>
      </c>
      <c r="CK99" s="74">
        <f t="shared" si="131"/>
        <v>22318.80179387825</v>
      </c>
      <c r="CL99" s="74">
        <f t="shared" si="132"/>
        <v>23033.003451282355</v>
      </c>
      <c r="CM99" s="74">
        <f t="shared" si="133"/>
        <v>23770.059561723392</v>
      </c>
      <c r="CN99" s="74">
        <f t="shared" si="134"/>
        <v>24530.701467698542</v>
      </c>
      <c r="CO99" s="74">
        <f t="shared" si="135"/>
        <v>25315.683914664896</v>
      </c>
      <c r="CP99" s="74">
        <f t="shared" si="136"/>
        <v>26125.785799934172</v>
      </c>
      <c r="CQ99" s="74">
        <f t="shared" si="137"/>
        <v>26961.810945532066</v>
      </c>
      <c r="CR99" s="74">
        <f t="shared" si="138"/>
        <v>27824.588895789093</v>
      </c>
      <c r="CS99" s="74">
        <f t="shared" si="139"/>
        <v>28714.975740454345</v>
      </c>
      <c r="CT99" s="74">
        <f t="shared" si="140"/>
        <v>29633.854964148886</v>
      </c>
      <c r="CU99" s="74">
        <f t="shared" si="141"/>
        <v>30582.138323001651</v>
      </c>
      <c r="CV99" s="74">
        <f t="shared" si="142"/>
        <v>31560.766749337705</v>
      </c>
      <c r="CW99" s="74">
        <f t="shared" si="143"/>
        <v>32570.711285316513</v>
      </c>
      <c r="CX99" s="74">
        <f t="shared" si="144"/>
        <v>33612.974046446645</v>
      </c>
      <c r="CY99" s="74">
        <f t="shared" si="145"/>
        <v>34688.589215932938</v>
      </c>
      <c r="CZ99" s="74">
        <f t="shared" si="146"/>
        <v>35798.624070842794</v>
      </c>
      <c r="DA99" s="74">
        <f t="shared" si="147"/>
        <v>36944.180041109765</v>
      </c>
      <c r="DB99" s="74">
        <f t="shared" si="148"/>
        <v>38126.393802425278</v>
      </c>
      <c r="DC99" s="74">
        <f t="shared" si="149"/>
        <v>39346.43840410289</v>
      </c>
      <c r="DD99" s="74">
        <f t="shared" si="150"/>
        <v>40605.524433034181</v>
      </c>
      <c r="DE99" s="74">
        <f t="shared" si="151"/>
        <v>41904.901214891273</v>
      </c>
      <c r="DF99" s="74">
        <f t="shared" si="152"/>
        <v>43245.858053767792</v>
      </c>
      <c r="DG99" s="74">
        <f t="shared" si="153"/>
        <v>44629.725511488359</v>
      </c>
      <c r="DH99" s="74">
        <f t="shared" si="154"/>
        <v>46057.87672785599</v>
      </c>
      <c r="DI99" s="74">
        <f t="shared" si="155"/>
        <v>47531.72878314738</v>
      </c>
      <c r="DJ99" s="74">
        <f t="shared" si="156"/>
        <v>49052.744104208097</v>
      </c>
    </row>
    <row r="100" spans="2:114" x14ac:dyDescent="0.2">
      <c r="B100" s="268" t="str">
        <f t="shared" si="157"/>
        <v>Chemicals</v>
      </c>
      <c r="C100" s="65" t="s">
        <v>2</v>
      </c>
      <c r="D100" s="74">
        <f t="shared" ref="D100:AF100" si="163">D$82*D92</f>
        <v>941.86823656863032</v>
      </c>
      <c r="E100" s="74">
        <f t="shared" si="163"/>
        <v>949.43343411966589</v>
      </c>
      <c r="F100" s="74">
        <f t="shared" si="163"/>
        <v>964.06430295371842</v>
      </c>
      <c r="G100" s="74">
        <f t="shared" si="163"/>
        <v>981.55916951756251</v>
      </c>
      <c r="H100" s="74">
        <f t="shared" si="163"/>
        <v>996.5133257512756</v>
      </c>
      <c r="I100" s="74">
        <f t="shared" si="163"/>
        <v>1012.1495125217037</v>
      </c>
      <c r="J100" s="74">
        <f t="shared" si="163"/>
        <v>1078.5689917552515</v>
      </c>
      <c r="K100" s="74">
        <f t="shared" si="163"/>
        <v>1167.1657647756658</v>
      </c>
      <c r="L100" s="74">
        <f t="shared" si="163"/>
        <v>1348.2243444622941</v>
      </c>
      <c r="M100" s="74">
        <f t="shared" si="163"/>
        <v>1413.7686449002117</v>
      </c>
      <c r="N100" s="74">
        <f t="shared" si="163"/>
        <v>1455.0035218297066</v>
      </c>
      <c r="O100" s="74">
        <f t="shared" si="163"/>
        <v>2018.5758257512753</v>
      </c>
      <c r="P100" s="74">
        <f t="shared" si="163"/>
        <v>2141.9847216322819</v>
      </c>
      <c r="Q100" s="74">
        <f t="shared" si="163"/>
        <v>1475.4953130644224</v>
      </c>
      <c r="R100" s="74">
        <f t="shared" si="163"/>
        <v>1485.3128932442967</v>
      </c>
      <c r="S100" s="74">
        <f t="shared" si="163"/>
        <v>2228.5858862062432</v>
      </c>
      <c r="T100" s="74">
        <f t="shared" si="163"/>
        <v>2198.0883689339403</v>
      </c>
      <c r="U100" s="74">
        <f t="shared" si="163"/>
        <v>2388.3281514400269</v>
      </c>
      <c r="V100" s="74">
        <f t="shared" si="163"/>
        <v>2343.0065880003876</v>
      </c>
      <c r="W100" s="74">
        <f t="shared" si="163"/>
        <v>2320.7947234453109</v>
      </c>
      <c r="X100" s="74">
        <f t="shared" si="163"/>
        <v>2559.9458244585139</v>
      </c>
      <c r="Y100" s="74">
        <f t="shared" si="163"/>
        <v>2861.6952447395333</v>
      </c>
      <c r="Z100" s="74">
        <f t="shared" si="163"/>
        <v>3510.6529713158188</v>
      </c>
      <c r="AA100" s="74">
        <f t="shared" si="163"/>
        <v>3882.3267704921868</v>
      </c>
      <c r="AB100" s="74">
        <f t="shared" si="163"/>
        <v>4212.8967183368441</v>
      </c>
      <c r="AC100" s="74">
        <f t="shared" si="163"/>
        <v>4085.3611434284417</v>
      </c>
      <c r="AD100" s="74">
        <f t="shared" si="163"/>
        <v>4154.9102983548928</v>
      </c>
      <c r="AE100" s="74">
        <f t="shared" si="163"/>
        <v>3739.7300730133288</v>
      </c>
      <c r="AF100" s="74">
        <f t="shared" si="163"/>
        <v>3737.7396700384365</v>
      </c>
      <c r="AG100" s="74">
        <f t="shared" ref="AG100" si="164">AG$82*AG92</f>
        <v>3824.792041929049</v>
      </c>
      <c r="AH100" s="74">
        <f t="shared" si="160"/>
        <v>3947.1853872707788</v>
      </c>
      <c r="AI100" s="74">
        <f t="shared" si="160"/>
        <v>4073.4953196634438</v>
      </c>
      <c r="AJ100" s="74">
        <f t="shared" si="160"/>
        <v>4203.8471698926742</v>
      </c>
      <c r="AK100" s="74">
        <f t="shared" si="160"/>
        <v>4338.3702793292396</v>
      </c>
      <c r="AL100" s="74">
        <f t="shared" si="160"/>
        <v>4477.1981282677752</v>
      </c>
      <c r="AM100" s="74">
        <f t="shared" si="160"/>
        <v>4620.4684683723444</v>
      </c>
      <c r="AN100" s="74">
        <f t="shared" si="160"/>
        <v>4768.3234593602592</v>
      </c>
      <c r="AO100" s="74">
        <f t="shared" si="160"/>
        <v>4920.9098100597876</v>
      </c>
      <c r="AP100" s="74">
        <f t="shared" si="160"/>
        <v>5078.3789239817006</v>
      </c>
      <c r="AQ100" s="74">
        <f t="shared" si="160"/>
        <v>5240.8870495491155</v>
      </c>
      <c r="AR100" s="74">
        <f t="shared" si="160"/>
        <v>5408.5954351346872</v>
      </c>
      <c r="AS100" s="74">
        <f t="shared" si="160"/>
        <v>5581.6704890589972</v>
      </c>
      <c r="AT100" s="74">
        <f t="shared" si="160"/>
        <v>5760.2839447088854</v>
      </c>
      <c r="AU100" s="74">
        <f t="shared" si="160"/>
        <v>5944.6130309395703</v>
      </c>
      <c r="AV100" s="74">
        <f t="shared" si="160"/>
        <v>6134.8406479296364</v>
      </c>
      <c r="AW100" s="74">
        <f t="shared" si="106"/>
        <v>6331.1555486633852</v>
      </c>
      <c r="AX100" s="74">
        <f t="shared" si="106"/>
        <v>6533.7525262206136</v>
      </c>
      <c r="AY100" s="74">
        <f t="shared" si="106"/>
        <v>6742.8326070596731</v>
      </c>
      <c r="AZ100" s="74">
        <f t="shared" si="106"/>
        <v>6958.603250485583</v>
      </c>
      <c r="BA100" s="74">
        <f t="shared" si="106"/>
        <v>7181.278554501122</v>
      </c>
      <c r="BB100" s="74">
        <f t="shared" si="106"/>
        <v>7411.0794682451578</v>
      </c>
      <c r="BC100" s="74">
        <f t="shared" si="106"/>
        <v>7648.234011229003</v>
      </c>
      <c r="BD100" s="74">
        <f t="shared" si="106"/>
        <v>7892.9774995883317</v>
      </c>
      <c r="BE100" s="74">
        <f t="shared" si="106"/>
        <v>8145.5527795751586</v>
      </c>
      <c r="BF100" s="74">
        <f t="shared" si="106"/>
        <v>8406.2104685215636</v>
      </c>
      <c r="BG100" s="74">
        <f t="shared" si="106"/>
        <v>8675.2092035142541</v>
      </c>
      <c r="BH100" s="74">
        <f t="shared" si="106"/>
        <v>8952.8158980267108</v>
      </c>
      <c r="BI100" s="74">
        <f t="shared" si="106"/>
        <v>9239.3060067635652</v>
      </c>
      <c r="BJ100" s="74">
        <f t="shared" si="106"/>
        <v>9534.9637989799994</v>
      </c>
      <c r="BK100" s="74">
        <f t="shared" si="106"/>
        <v>9840.0826405473599</v>
      </c>
      <c r="BL100" s="74">
        <f t="shared" si="106"/>
        <v>10154.965285044877</v>
      </c>
      <c r="BM100" s="74">
        <f t="shared" si="107"/>
        <v>10479.924174166314</v>
      </c>
      <c r="BN100" s="74">
        <f t="shared" si="108"/>
        <v>10815.281747739637</v>
      </c>
      <c r="BO100" s="74">
        <f t="shared" si="109"/>
        <v>11161.370763667304</v>
      </c>
      <c r="BP100" s="74">
        <f t="shared" si="110"/>
        <v>11518.534628104659</v>
      </c>
      <c r="BQ100" s="74">
        <f t="shared" si="111"/>
        <v>11887.127736204007</v>
      </c>
      <c r="BR100" s="74">
        <f t="shared" si="112"/>
        <v>12267.515823762536</v>
      </c>
      <c r="BS100" s="74">
        <f t="shared" si="113"/>
        <v>12660.076330122938</v>
      </c>
      <c r="BT100" s="74">
        <f t="shared" si="114"/>
        <v>13065.198772686872</v>
      </c>
      <c r="BU100" s="74">
        <f t="shared" si="115"/>
        <v>13483.285133412852</v>
      </c>
      <c r="BV100" s="74">
        <f t="shared" si="116"/>
        <v>13914.750257682064</v>
      </c>
      <c r="BW100" s="74">
        <f t="shared" si="117"/>
        <v>14360.022265927892</v>
      </c>
      <c r="BX100" s="74">
        <f t="shared" si="118"/>
        <v>14819.542978437585</v>
      </c>
      <c r="BY100" s="74">
        <f t="shared" si="119"/>
        <v>15293.768353747588</v>
      </c>
      <c r="BZ100" s="74">
        <f t="shared" si="120"/>
        <v>15783.168941067512</v>
      </c>
      <c r="CA100" s="74">
        <f t="shared" si="121"/>
        <v>16288.230347181672</v>
      </c>
      <c r="CB100" s="74">
        <f t="shared" si="122"/>
        <v>16809.453718291486</v>
      </c>
      <c r="CC100" s="74">
        <f t="shared" si="123"/>
        <v>17347.356237276814</v>
      </c>
      <c r="CD100" s="74">
        <f t="shared" si="124"/>
        <v>17902.471636869672</v>
      </c>
      <c r="CE100" s="74">
        <f t="shared" si="125"/>
        <v>18475.350729249501</v>
      </c>
      <c r="CF100" s="74">
        <f t="shared" si="126"/>
        <v>19066.561952585485</v>
      </c>
      <c r="CG100" s="74">
        <f t="shared" si="127"/>
        <v>19676.691935068222</v>
      </c>
      <c r="CH100" s="74">
        <f t="shared" si="128"/>
        <v>20306.346076990405</v>
      </c>
      <c r="CI100" s="74">
        <f t="shared" si="129"/>
        <v>20956.149151454098</v>
      </c>
      <c r="CJ100" s="74">
        <f t="shared" si="130"/>
        <v>21626.745924300631</v>
      </c>
      <c r="CK100" s="74">
        <f t="shared" si="131"/>
        <v>22318.80179387825</v>
      </c>
      <c r="CL100" s="74">
        <f t="shared" si="132"/>
        <v>23033.003451282355</v>
      </c>
      <c r="CM100" s="74">
        <f t="shared" si="133"/>
        <v>23770.059561723392</v>
      </c>
      <c r="CN100" s="74">
        <f t="shared" si="134"/>
        <v>24530.701467698542</v>
      </c>
      <c r="CO100" s="74">
        <f t="shared" si="135"/>
        <v>25315.683914664896</v>
      </c>
      <c r="CP100" s="74">
        <f t="shared" si="136"/>
        <v>26125.785799934172</v>
      </c>
      <c r="CQ100" s="74">
        <f t="shared" si="137"/>
        <v>26961.810945532066</v>
      </c>
      <c r="CR100" s="74">
        <f t="shared" si="138"/>
        <v>27824.588895789093</v>
      </c>
      <c r="CS100" s="74">
        <f t="shared" si="139"/>
        <v>28714.975740454345</v>
      </c>
      <c r="CT100" s="74">
        <f t="shared" si="140"/>
        <v>29633.854964148886</v>
      </c>
      <c r="CU100" s="74">
        <f t="shared" si="141"/>
        <v>30582.138323001651</v>
      </c>
      <c r="CV100" s="74">
        <f t="shared" si="142"/>
        <v>31560.766749337705</v>
      </c>
      <c r="CW100" s="74">
        <f t="shared" si="143"/>
        <v>32570.711285316513</v>
      </c>
      <c r="CX100" s="74">
        <f t="shared" si="144"/>
        <v>33612.974046446645</v>
      </c>
      <c r="CY100" s="74">
        <f t="shared" si="145"/>
        <v>34688.589215932938</v>
      </c>
      <c r="CZ100" s="74">
        <f t="shared" si="146"/>
        <v>35798.624070842794</v>
      </c>
      <c r="DA100" s="74">
        <f t="shared" si="147"/>
        <v>36944.180041109765</v>
      </c>
      <c r="DB100" s="74">
        <f t="shared" si="148"/>
        <v>38126.393802425278</v>
      </c>
      <c r="DC100" s="74">
        <f t="shared" si="149"/>
        <v>39346.43840410289</v>
      </c>
      <c r="DD100" s="74">
        <f t="shared" si="150"/>
        <v>40605.524433034181</v>
      </c>
      <c r="DE100" s="74">
        <f t="shared" si="151"/>
        <v>41904.901214891273</v>
      </c>
      <c r="DF100" s="74">
        <f t="shared" si="152"/>
        <v>43245.858053767792</v>
      </c>
      <c r="DG100" s="74">
        <f t="shared" si="153"/>
        <v>44629.725511488359</v>
      </c>
      <c r="DH100" s="74">
        <f t="shared" si="154"/>
        <v>46057.87672785599</v>
      </c>
      <c r="DI100" s="74">
        <f t="shared" si="155"/>
        <v>47531.72878314738</v>
      </c>
      <c r="DJ100" s="74">
        <f t="shared" si="156"/>
        <v>49052.744104208097</v>
      </c>
    </row>
    <row r="101" spans="2:114" x14ac:dyDescent="0.2">
      <c r="B101" s="268" t="str">
        <f t="shared" si="157"/>
        <v>Cast Iron for rigid structure</v>
      </c>
      <c r="C101" s="65" t="s">
        <v>2</v>
      </c>
      <c r="D101" s="74">
        <f t="shared" ref="D101:AF101" si="165">D$82*D93</f>
        <v>627.91215771242025</v>
      </c>
      <c r="E101" s="74">
        <f t="shared" si="165"/>
        <v>632.95562274644396</v>
      </c>
      <c r="F101" s="74">
        <f t="shared" si="165"/>
        <v>642.70953530247903</v>
      </c>
      <c r="G101" s="74">
        <f t="shared" si="165"/>
        <v>654.37277967837497</v>
      </c>
      <c r="H101" s="74">
        <f t="shared" si="165"/>
        <v>664.34221716751711</v>
      </c>
      <c r="I101" s="74">
        <f t="shared" si="165"/>
        <v>674.76634168113583</v>
      </c>
      <c r="J101" s="74">
        <f t="shared" si="165"/>
        <v>719.04599450350099</v>
      </c>
      <c r="K101" s="74">
        <f t="shared" si="165"/>
        <v>778.11050985044392</v>
      </c>
      <c r="L101" s="74">
        <f t="shared" si="165"/>
        <v>898.81622964152939</v>
      </c>
      <c r="M101" s="74">
        <f t="shared" si="165"/>
        <v>942.51242993347455</v>
      </c>
      <c r="N101" s="74">
        <f t="shared" si="165"/>
        <v>970.00234788647117</v>
      </c>
      <c r="O101" s="74">
        <f t="shared" si="165"/>
        <v>1345.717217167517</v>
      </c>
      <c r="P101" s="74">
        <f t="shared" si="165"/>
        <v>1427.9898144215215</v>
      </c>
      <c r="Q101" s="74">
        <f t="shared" si="165"/>
        <v>983.66354204294828</v>
      </c>
      <c r="R101" s="74">
        <f t="shared" si="165"/>
        <v>990.20859549619786</v>
      </c>
      <c r="S101" s="74">
        <f t="shared" si="165"/>
        <v>1485.7239241374957</v>
      </c>
      <c r="T101" s="74">
        <f t="shared" si="165"/>
        <v>1465.3922459559603</v>
      </c>
      <c r="U101" s="74">
        <f t="shared" si="165"/>
        <v>1592.2187676266847</v>
      </c>
      <c r="V101" s="74">
        <f t="shared" si="165"/>
        <v>1562.0043920002583</v>
      </c>
      <c r="W101" s="74">
        <f t="shared" si="165"/>
        <v>1547.1964822968739</v>
      </c>
      <c r="X101" s="74">
        <f t="shared" si="165"/>
        <v>1706.6305496390094</v>
      </c>
      <c r="Y101" s="74">
        <f t="shared" si="165"/>
        <v>1907.7968298263556</v>
      </c>
      <c r="Z101" s="74">
        <f t="shared" si="165"/>
        <v>2340.435314210546</v>
      </c>
      <c r="AA101" s="74">
        <f t="shared" si="165"/>
        <v>2588.2178469947912</v>
      </c>
      <c r="AB101" s="74">
        <f t="shared" si="165"/>
        <v>2808.5978122245624</v>
      </c>
      <c r="AC101" s="74">
        <f t="shared" si="165"/>
        <v>2723.5740956189611</v>
      </c>
      <c r="AD101" s="74">
        <f t="shared" si="165"/>
        <v>2769.9401989032622</v>
      </c>
      <c r="AE101" s="74">
        <f t="shared" si="165"/>
        <v>2493.1533820088862</v>
      </c>
      <c r="AF101" s="74">
        <f t="shared" si="165"/>
        <v>2491.826446692291</v>
      </c>
      <c r="AG101" s="74">
        <f t="shared" ref="AG101" si="166">AG$82*AG93</f>
        <v>2549.8613612860327</v>
      </c>
      <c r="AH101" s="74">
        <f t="shared" si="160"/>
        <v>2631.4569248471857</v>
      </c>
      <c r="AI101" s="74">
        <f t="shared" si="160"/>
        <v>2715.6635464422957</v>
      </c>
      <c r="AJ101" s="74">
        <f t="shared" si="160"/>
        <v>2802.5647799284493</v>
      </c>
      <c r="AK101" s="74">
        <f t="shared" si="160"/>
        <v>2892.2468528861596</v>
      </c>
      <c r="AL101" s="74">
        <f t="shared" si="160"/>
        <v>2984.7987521785167</v>
      </c>
      <c r="AM101" s="74">
        <f t="shared" si="160"/>
        <v>3080.3123122482293</v>
      </c>
      <c r="AN101" s="74">
        <f t="shared" si="160"/>
        <v>3178.882306240173</v>
      </c>
      <c r="AO101" s="74">
        <f t="shared" si="160"/>
        <v>3280.6065400398584</v>
      </c>
      <c r="AP101" s="74">
        <f t="shared" si="160"/>
        <v>3385.5859493211337</v>
      </c>
      <c r="AQ101" s="74">
        <f t="shared" si="160"/>
        <v>3493.9246996994102</v>
      </c>
      <c r="AR101" s="74">
        <f t="shared" si="160"/>
        <v>3605.7302900897917</v>
      </c>
      <c r="AS101" s="74">
        <f t="shared" si="160"/>
        <v>3721.1136593726651</v>
      </c>
      <c r="AT101" s="74">
        <f t="shared" si="160"/>
        <v>3840.1892964725903</v>
      </c>
      <c r="AU101" s="74">
        <f t="shared" si="160"/>
        <v>3963.0753539597131</v>
      </c>
      <c r="AV101" s="74">
        <f t="shared" si="160"/>
        <v>4089.8937652864242</v>
      </c>
      <c r="AW101" s="74">
        <f t="shared" si="106"/>
        <v>4220.7703657755901</v>
      </c>
      <c r="AX101" s="74">
        <f t="shared" si="106"/>
        <v>4355.8350174804091</v>
      </c>
      <c r="AY101" s="74">
        <f t="shared" si="106"/>
        <v>4495.2217380397824</v>
      </c>
      <c r="AZ101" s="74">
        <f t="shared" si="106"/>
        <v>4639.0688336570556</v>
      </c>
      <c r="BA101" s="74">
        <f t="shared" si="106"/>
        <v>4787.5190363340816</v>
      </c>
      <c r="BB101" s="74">
        <f t="shared" si="106"/>
        <v>4940.7196454967725</v>
      </c>
      <c r="BC101" s="74">
        <f t="shared" si="106"/>
        <v>5098.8226741526696</v>
      </c>
      <c r="BD101" s="74">
        <f t="shared" si="106"/>
        <v>5261.9849997255551</v>
      </c>
      <c r="BE101" s="74">
        <f t="shared" si="106"/>
        <v>5430.3685197167733</v>
      </c>
      <c r="BF101" s="74">
        <f t="shared" si="106"/>
        <v>5604.1403123477103</v>
      </c>
      <c r="BG101" s="74">
        <f t="shared" si="106"/>
        <v>5783.472802342837</v>
      </c>
      <c r="BH101" s="74">
        <f t="shared" si="106"/>
        <v>5968.5439320178075</v>
      </c>
      <c r="BI101" s="74">
        <f t="shared" si="106"/>
        <v>6159.5373378423774</v>
      </c>
      <c r="BJ101" s="74">
        <f t="shared" si="106"/>
        <v>6356.6425326533335</v>
      </c>
      <c r="BK101" s="74">
        <f t="shared" si="106"/>
        <v>6560.0550936982409</v>
      </c>
      <c r="BL101" s="74">
        <f t="shared" si="106"/>
        <v>6769.9768566965849</v>
      </c>
      <c r="BM101" s="74">
        <f t="shared" si="107"/>
        <v>6986.6161161108757</v>
      </c>
      <c r="BN101" s="74">
        <f t="shared" si="108"/>
        <v>7210.1878318264244</v>
      </c>
      <c r="BO101" s="74">
        <f t="shared" si="109"/>
        <v>7440.9138424448702</v>
      </c>
      <c r="BP101" s="74">
        <f t="shared" si="110"/>
        <v>7679.0230854031061</v>
      </c>
      <c r="BQ101" s="74">
        <f t="shared" si="111"/>
        <v>7924.7518241360058</v>
      </c>
      <c r="BR101" s="74">
        <f t="shared" si="112"/>
        <v>8178.3438825083585</v>
      </c>
      <c r="BS101" s="74">
        <f t="shared" si="113"/>
        <v>8440.050886748626</v>
      </c>
      <c r="BT101" s="74">
        <f t="shared" si="114"/>
        <v>8710.1325151245819</v>
      </c>
      <c r="BU101" s="74">
        <f t="shared" si="115"/>
        <v>8988.8567556085691</v>
      </c>
      <c r="BV101" s="74">
        <f t="shared" si="116"/>
        <v>9276.5001717880441</v>
      </c>
      <c r="BW101" s="74">
        <f t="shared" si="117"/>
        <v>9573.348177285261</v>
      </c>
      <c r="BX101" s="74">
        <f t="shared" si="118"/>
        <v>9879.6953189583892</v>
      </c>
      <c r="BY101" s="74">
        <f t="shared" si="119"/>
        <v>10195.845569165058</v>
      </c>
      <c r="BZ101" s="74">
        <f t="shared" si="120"/>
        <v>10522.112627378339</v>
      </c>
      <c r="CA101" s="74">
        <f t="shared" si="121"/>
        <v>10858.820231454447</v>
      </c>
      <c r="CB101" s="74">
        <f t="shared" si="122"/>
        <v>11206.302478860989</v>
      </c>
      <c r="CC101" s="74">
        <f t="shared" si="123"/>
        <v>11564.904158184541</v>
      </c>
      <c r="CD101" s="74">
        <f t="shared" si="124"/>
        <v>11934.981091246447</v>
      </c>
      <c r="CE101" s="74">
        <f t="shared" si="125"/>
        <v>12316.900486166334</v>
      </c>
      <c r="CF101" s="74">
        <f t="shared" si="126"/>
        <v>12711.041301723657</v>
      </c>
      <c r="CG101" s="74">
        <f t="shared" si="127"/>
        <v>13117.794623378815</v>
      </c>
      <c r="CH101" s="74">
        <f t="shared" si="128"/>
        <v>13537.564051326937</v>
      </c>
      <c r="CI101" s="74">
        <f t="shared" si="129"/>
        <v>13970.7661009694</v>
      </c>
      <c r="CJ101" s="74">
        <f t="shared" si="130"/>
        <v>14417.830616200421</v>
      </c>
      <c r="CK101" s="74">
        <f t="shared" si="131"/>
        <v>14879.201195918835</v>
      </c>
      <c r="CL101" s="74">
        <f t="shared" si="132"/>
        <v>15355.335634188237</v>
      </c>
      <c r="CM101" s="74">
        <f t="shared" si="133"/>
        <v>15846.706374482261</v>
      </c>
      <c r="CN101" s="74">
        <f t="shared" si="134"/>
        <v>16353.800978465693</v>
      </c>
      <c r="CO101" s="74">
        <f t="shared" si="135"/>
        <v>16877.122609776598</v>
      </c>
      <c r="CP101" s="74">
        <f t="shared" si="136"/>
        <v>17417.190533289449</v>
      </c>
      <c r="CQ101" s="74">
        <f t="shared" si="137"/>
        <v>17974.540630354713</v>
      </c>
      <c r="CR101" s="74">
        <f t="shared" si="138"/>
        <v>18549.725930526063</v>
      </c>
      <c r="CS101" s="74">
        <f t="shared" si="139"/>
        <v>19143.317160302897</v>
      </c>
      <c r="CT101" s="74">
        <f t="shared" si="140"/>
        <v>19755.90330943259</v>
      </c>
      <c r="CU101" s="74">
        <f t="shared" si="141"/>
        <v>20388.092215334433</v>
      </c>
      <c r="CV101" s="74">
        <f t="shared" si="142"/>
        <v>21040.511166225137</v>
      </c>
      <c r="CW101" s="74">
        <f t="shared" si="143"/>
        <v>21713.807523544343</v>
      </c>
      <c r="CX101" s="74">
        <f t="shared" si="144"/>
        <v>22408.649364297762</v>
      </c>
      <c r="CY101" s="74">
        <f t="shared" si="145"/>
        <v>23125.726143955289</v>
      </c>
      <c r="CZ101" s="74">
        <f t="shared" si="146"/>
        <v>23865.749380561858</v>
      </c>
      <c r="DA101" s="74">
        <f t="shared" si="147"/>
        <v>24629.453360739837</v>
      </c>
      <c r="DB101" s="74">
        <f t="shared" si="148"/>
        <v>25417.595868283512</v>
      </c>
      <c r="DC101" s="74">
        <f t="shared" si="149"/>
        <v>26230.958936068586</v>
      </c>
      <c r="DD101" s="74">
        <f t="shared" si="150"/>
        <v>27070.349622022783</v>
      </c>
      <c r="DE101" s="74">
        <f t="shared" si="151"/>
        <v>27936.600809927513</v>
      </c>
      <c r="DF101" s="74">
        <f t="shared" si="152"/>
        <v>28830.572035845194</v>
      </c>
      <c r="DG101" s="74">
        <f t="shared" si="153"/>
        <v>29753.150340992241</v>
      </c>
      <c r="DH101" s="74">
        <f t="shared" si="154"/>
        <v>30705.251151903994</v>
      </c>
      <c r="DI101" s="74">
        <f t="shared" si="155"/>
        <v>31687.819188764923</v>
      </c>
      <c r="DJ101" s="74">
        <f t="shared" si="156"/>
        <v>32701.829402805401</v>
      </c>
    </row>
    <row r="102" spans="2:114" x14ac:dyDescent="0.2">
      <c r="B102" s="268" t="str">
        <f t="shared" si="157"/>
        <v>Stainless Steel</v>
      </c>
      <c r="C102" s="65" t="s">
        <v>2</v>
      </c>
      <c r="D102" s="74">
        <f t="shared" ref="D102:AF102" si="167">D$82*D94</f>
        <v>313.95607885621013</v>
      </c>
      <c r="E102" s="74">
        <f t="shared" si="167"/>
        <v>316.47781137322198</v>
      </c>
      <c r="F102" s="74">
        <f t="shared" si="167"/>
        <v>321.35476765123951</v>
      </c>
      <c r="G102" s="74">
        <f t="shared" si="167"/>
        <v>327.18638983918748</v>
      </c>
      <c r="H102" s="74">
        <f t="shared" si="167"/>
        <v>332.17110858375855</v>
      </c>
      <c r="I102" s="74">
        <f t="shared" si="167"/>
        <v>337.38317084056791</v>
      </c>
      <c r="J102" s="74">
        <f t="shared" si="167"/>
        <v>359.5229972517505</v>
      </c>
      <c r="K102" s="74">
        <f t="shared" si="167"/>
        <v>389.05525492522196</v>
      </c>
      <c r="L102" s="74">
        <f t="shared" si="167"/>
        <v>449.40811482076469</v>
      </c>
      <c r="M102" s="74">
        <f t="shared" si="167"/>
        <v>471.25621496673728</v>
      </c>
      <c r="N102" s="74">
        <f t="shared" si="167"/>
        <v>485.00117394323559</v>
      </c>
      <c r="O102" s="74">
        <f t="shared" si="167"/>
        <v>672.8586085837585</v>
      </c>
      <c r="P102" s="74">
        <f t="shared" si="167"/>
        <v>713.99490721076074</v>
      </c>
      <c r="Q102" s="74">
        <f t="shared" si="167"/>
        <v>491.83177102147414</v>
      </c>
      <c r="R102" s="74">
        <f t="shared" si="167"/>
        <v>495.10429774809893</v>
      </c>
      <c r="S102" s="74">
        <f t="shared" si="167"/>
        <v>742.86196206874786</v>
      </c>
      <c r="T102" s="74">
        <f t="shared" si="167"/>
        <v>732.69612297798017</v>
      </c>
      <c r="U102" s="74">
        <f t="shared" si="167"/>
        <v>796.10938381334233</v>
      </c>
      <c r="V102" s="74">
        <f t="shared" si="167"/>
        <v>781.00219600012917</v>
      </c>
      <c r="W102" s="74">
        <f t="shared" si="167"/>
        <v>773.59824114843695</v>
      </c>
      <c r="X102" s="74">
        <f t="shared" si="167"/>
        <v>853.31527481950468</v>
      </c>
      <c r="Y102" s="74">
        <f t="shared" si="167"/>
        <v>953.89841491317782</v>
      </c>
      <c r="Z102" s="74">
        <f t="shared" si="167"/>
        <v>1170.217657105273</v>
      </c>
      <c r="AA102" s="74">
        <f t="shared" si="167"/>
        <v>1294.1089234973956</v>
      </c>
      <c r="AB102" s="74">
        <f t="shared" si="167"/>
        <v>1404.2989061122812</v>
      </c>
      <c r="AC102" s="74">
        <f t="shared" si="167"/>
        <v>1361.7870478094806</v>
      </c>
      <c r="AD102" s="74">
        <f t="shared" si="167"/>
        <v>1384.9700994516311</v>
      </c>
      <c r="AE102" s="74">
        <f t="shared" si="167"/>
        <v>1246.5766910044431</v>
      </c>
      <c r="AF102" s="74">
        <f t="shared" si="167"/>
        <v>1245.9132233461455</v>
      </c>
      <c r="AG102" s="74">
        <f t="shared" ref="AG102" si="168">AG$82*AG94</f>
        <v>1274.9306806430163</v>
      </c>
      <c r="AH102" s="74">
        <f t="shared" si="160"/>
        <v>1315.7284624235929</v>
      </c>
      <c r="AI102" s="74">
        <f t="shared" si="160"/>
        <v>1357.8317732211478</v>
      </c>
      <c r="AJ102" s="74">
        <f t="shared" si="160"/>
        <v>1401.2823899642246</v>
      </c>
      <c r="AK102" s="74">
        <f t="shared" si="160"/>
        <v>1446.1234264430798</v>
      </c>
      <c r="AL102" s="74">
        <f t="shared" si="160"/>
        <v>1492.3993760892583</v>
      </c>
      <c r="AM102" s="74">
        <f t="shared" si="160"/>
        <v>1540.1561561241147</v>
      </c>
      <c r="AN102" s="74">
        <f t="shared" si="160"/>
        <v>1589.4411531200865</v>
      </c>
      <c r="AO102" s="74">
        <f t="shared" si="160"/>
        <v>1640.3032700199292</v>
      </c>
      <c r="AP102" s="74">
        <f t="shared" si="160"/>
        <v>1692.7929746605669</v>
      </c>
      <c r="AQ102" s="74">
        <f t="shared" si="160"/>
        <v>1746.9623498497051</v>
      </c>
      <c r="AR102" s="74">
        <f t="shared" si="160"/>
        <v>1802.8651450448958</v>
      </c>
      <c r="AS102" s="74">
        <f t="shared" si="160"/>
        <v>1860.5568296863325</v>
      </c>
      <c r="AT102" s="74">
        <f t="shared" si="160"/>
        <v>1920.0946482362951</v>
      </c>
      <c r="AU102" s="74">
        <f t="shared" si="160"/>
        <v>1981.5376769798565</v>
      </c>
      <c r="AV102" s="74">
        <f t="shared" si="160"/>
        <v>2044.9468826432121</v>
      </c>
      <c r="AW102" s="74">
        <f t="shared" si="106"/>
        <v>2110.3851828877951</v>
      </c>
      <c r="AX102" s="74">
        <f t="shared" si="106"/>
        <v>2177.9175087402045</v>
      </c>
      <c r="AY102" s="74">
        <f t="shared" si="106"/>
        <v>2247.6108690198912</v>
      </c>
      <c r="AZ102" s="74">
        <f t="shared" si="106"/>
        <v>2319.5344168285278</v>
      </c>
      <c r="BA102" s="74">
        <f t="shared" si="106"/>
        <v>2393.7595181670408</v>
      </c>
      <c r="BB102" s="74">
        <f t="shared" si="106"/>
        <v>2470.3598227483863</v>
      </c>
      <c r="BC102" s="74">
        <f t="shared" si="106"/>
        <v>2549.4113370763348</v>
      </c>
      <c r="BD102" s="74">
        <f t="shared" si="106"/>
        <v>2630.9924998627775</v>
      </c>
      <c r="BE102" s="74">
        <f t="shared" si="106"/>
        <v>2715.1842598583867</v>
      </c>
      <c r="BF102" s="74">
        <f t="shared" si="106"/>
        <v>2802.0701561738551</v>
      </c>
      <c r="BG102" s="74">
        <f t="shared" si="106"/>
        <v>2891.7364011714185</v>
      </c>
      <c r="BH102" s="74">
        <f t="shared" si="106"/>
        <v>2984.2719660089037</v>
      </c>
      <c r="BI102" s="74">
        <f t="shared" si="106"/>
        <v>3079.7686689211887</v>
      </c>
      <c r="BJ102" s="74">
        <f t="shared" si="106"/>
        <v>3178.3212663266668</v>
      </c>
      <c r="BK102" s="74">
        <f t="shared" si="106"/>
        <v>3280.0275468491204</v>
      </c>
      <c r="BL102" s="74">
        <f t="shared" si="106"/>
        <v>3384.9884283482925</v>
      </c>
      <c r="BM102" s="74">
        <f t="shared" si="107"/>
        <v>3493.3080580554379</v>
      </c>
      <c r="BN102" s="74">
        <f t="shared" si="108"/>
        <v>3605.0939159132122</v>
      </c>
      <c r="BO102" s="74">
        <f t="shared" si="109"/>
        <v>3720.4569212224351</v>
      </c>
      <c r="BP102" s="74">
        <f t="shared" si="110"/>
        <v>3839.511542701553</v>
      </c>
      <c r="BQ102" s="74">
        <f t="shared" si="111"/>
        <v>3962.3759120680029</v>
      </c>
      <c r="BR102" s="74">
        <f t="shared" si="112"/>
        <v>4089.1719412541793</v>
      </c>
      <c r="BS102" s="74">
        <f t="shared" si="113"/>
        <v>4220.025443374313</v>
      </c>
      <c r="BT102" s="74">
        <f t="shared" si="114"/>
        <v>4355.066257562291</v>
      </c>
      <c r="BU102" s="74">
        <f t="shared" si="115"/>
        <v>4494.4283778042845</v>
      </c>
      <c r="BV102" s="74">
        <f t="shared" si="116"/>
        <v>4638.250085894022</v>
      </c>
      <c r="BW102" s="74">
        <f t="shared" si="117"/>
        <v>4786.6740886426305</v>
      </c>
      <c r="BX102" s="74">
        <f t="shared" si="118"/>
        <v>4939.8476594791946</v>
      </c>
      <c r="BY102" s="74">
        <f t="shared" si="119"/>
        <v>5097.9227845825289</v>
      </c>
      <c r="BZ102" s="74">
        <f t="shared" si="120"/>
        <v>5261.0563136891697</v>
      </c>
      <c r="CA102" s="74">
        <f t="shared" si="121"/>
        <v>5429.4101157272235</v>
      </c>
      <c r="CB102" s="74">
        <f t="shared" si="122"/>
        <v>5603.1512394304946</v>
      </c>
      <c r="CC102" s="74">
        <f t="shared" si="123"/>
        <v>5782.4520790922707</v>
      </c>
      <c r="CD102" s="74">
        <f t="shared" si="124"/>
        <v>5967.4905456232236</v>
      </c>
      <c r="CE102" s="74">
        <f t="shared" si="125"/>
        <v>6158.4502430831672</v>
      </c>
      <c r="CF102" s="74">
        <f t="shared" si="126"/>
        <v>6355.5206508618285</v>
      </c>
      <c r="CG102" s="74">
        <f t="shared" si="127"/>
        <v>6558.8973116894076</v>
      </c>
      <c r="CH102" s="74">
        <f t="shared" si="128"/>
        <v>6768.7820256634686</v>
      </c>
      <c r="CI102" s="74">
        <f t="shared" si="129"/>
        <v>6985.3830504847001</v>
      </c>
      <c r="CJ102" s="74">
        <f t="shared" si="130"/>
        <v>7208.9153081002105</v>
      </c>
      <c r="CK102" s="74">
        <f t="shared" si="131"/>
        <v>7439.6005979594174</v>
      </c>
      <c r="CL102" s="74">
        <f t="shared" si="132"/>
        <v>7677.6678170941186</v>
      </c>
      <c r="CM102" s="74">
        <f t="shared" si="133"/>
        <v>7923.3531872411304</v>
      </c>
      <c r="CN102" s="74">
        <f t="shared" si="134"/>
        <v>8176.9004892328467</v>
      </c>
      <c r="CO102" s="74">
        <f t="shared" si="135"/>
        <v>8438.5613048882988</v>
      </c>
      <c r="CP102" s="74">
        <f t="shared" si="136"/>
        <v>8708.5952666447247</v>
      </c>
      <c r="CQ102" s="74">
        <f t="shared" si="137"/>
        <v>8987.2703151773567</v>
      </c>
      <c r="CR102" s="74">
        <f t="shared" si="138"/>
        <v>9274.8629652630316</v>
      </c>
      <c r="CS102" s="74">
        <f t="shared" si="139"/>
        <v>9571.6585801514484</v>
      </c>
      <c r="CT102" s="74">
        <f t="shared" si="140"/>
        <v>9877.9516547162948</v>
      </c>
      <c r="CU102" s="74">
        <f t="shared" si="141"/>
        <v>10194.046107667216</v>
      </c>
      <c r="CV102" s="74">
        <f t="shared" si="142"/>
        <v>10520.255583112568</v>
      </c>
      <c r="CW102" s="74">
        <f t="shared" si="143"/>
        <v>10856.903761772171</v>
      </c>
      <c r="CX102" s="74">
        <f t="shared" si="144"/>
        <v>11204.324682148881</v>
      </c>
      <c r="CY102" s="74">
        <f t="shared" si="145"/>
        <v>11562.863071977645</v>
      </c>
      <c r="CZ102" s="74">
        <f t="shared" si="146"/>
        <v>11932.874690280929</v>
      </c>
      <c r="DA102" s="74">
        <f t="shared" si="147"/>
        <v>12314.726680369919</v>
      </c>
      <c r="DB102" s="74">
        <f t="shared" si="148"/>
        <v>12708.797934141756</v>
      </c>
      <c r="DC102" s="74">
        <f t="shared" si="149"/>
        <v>13115.479468034293</v>
      </c>
      <c r="DD102" s="74">
        <f t="shared" si="150"/>
        <v>13535.174811011391</v>
      </c>
      <c r="DE102" s="74">
        <f t="shared" si="151"/>
        <v>13968.300404963757</v>
      </c>
      <c r="DF102" s="74">
        <f t="shared" si="152"/>
        <v>14415.286017922597</v>
      </c>
      <c r="DG102" s="74">
        <f t="shared" si="153"/>
        <v>14876.57517049612</v>
      </c>
      <c r="DH102" s="74">
        <f t="shared" si="154"/>
        <v>15352.625575951997</v>
      </c>
      <c r="DI102" s="74">
        <f t="shared" si="155"/>
        <v>15843.909594382461</v>
      </c>
      <c r="DJ102" s="74">
        <f t="shared" si="156"/>
        <v>16350.9147014027</v>
      </c>
    </row>
    <row r="103" spans="2:114" x14ac:dyDescent="0.2">
      <c r="B103" s="64" t="s">
        <v>58</v>
      </c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  <c r="BM103" s="65"/>
      <c r="BN103" s="65"/>
      <c r="BO103" s="65"/>
      <c r="BP103" s="65"/>
      <c r="BQ103" s="65"/>
      <c r="BR103" s="65"/>
      <c r="BS103" s="65"/>
      <c r="BT103" s="65"/>
      <c r="BU103" s="65"/>
      <c r="BV103" s="65"/>
      <c r="BW103" s="65"/>
      <c r="BX103" s="65"/>
      <c r="BY103" s="65"/>
      <c r="BZ103" s="65"/>
      <c r="CA103" s="65"/>
      <c r="CB103" s="65"/>
      <c r="CC103" s="65"/>
      <c r="CD103" s="65"/>
      <c r="CE103" s="65"/>
      <c r="CF103" s="65"/>
      <c r="CG103" s="65"/>
      <c r="CH103" s="65"/>
      <c r="CI103" s="65"/>
      <c r="CJ103" s="65"/>
      <c r="CK103" s="65"/>
      <c r="CL103" s="65"/>
      <c r="CM103" s="65"/>
      <c r="CN103" s="65"/>
      <c r="CO103" s="65"/>
      <c r="CP103" s="65"/>
      <c r="CQ103" s="65"/>
      <c r="CR103" s="65"/>
      <c r="CS103" s="65"/>
      <c r="CT103" s="65"/>
      <c r="CU103" s="65"/>
      <c r="CV103" s="65"/>
      <c r="CW103" s="65"/>
      <c r="CX103" s="65"/>
      <c r="CY103" s="65"/>
      <c r="CZ103" s="65"/>
      <c r="DA103" s="65"/>
      <c r="DB103" s="65"/>
      <c r="DC103" s="65"/>
      <c r="DD103" s="65"/>
      <c r="DE103" s="65"/>
      <c r="DF103" s="65"/>
      <c r="DG103" s="65"/>
      <c r="DH103" s="65"/>
      <c r="DI103" s="65"/>
      <c r="DJ103" s="65"/>
    </row>
    <row r="104" spans="2:114" x14ac:dyDescent="0.2">
      <c r="B104" s="268" t="str">
        <f>B89</f>
        <v>HSLA</v>
      </c>
      <c r="C104" s="65" t="s">
        <v>2</v>
      </c>
      <c r="D104" s="74">
        <f t="shared" ref="D104:AF104" si="169">D$82*D89</f>
        <v>19057.133986571953</v>
      </c>
      <c r="E104" s="74">
        <f t="shared" si="169"/>
        <v>19210.203150354573</v>
      </c>
      <c r="F104" s="74">
        <f t="shared" si="169"/>
        <v>19506.234396430238</v>
      </c>
      <c r="G104" s="74">
        <f t="shared" si="169"/>
        <v>19860.213863238681</v>
      </c>
      <c r="H104" s="74">
        <f t="shared" si="169"/>
        <v>20162.786291034143</v>
      </c>
      <c r="I104" s="74">
        <f t="shared" si="169"/>
        <v>20479.15847002247</v>
      </c>
      <c r="J104" s="74">
        <f t="shared" si="169"/>
        <v>21823.045933181253</v>
      </c>
      <c r="K104" s="74">
        <f t="shared" si="169"/>
        <v>23615.653973960973</v>
      </c>
      <c r="L104" s="74">
        <f t="shared" si="169"/>
        <v>27279.072569620414</v>
      </c>
      <c r="M104" s="74">
        <f t="shared" si="169"/>
        <v>28605.252248480949</v>
      </c>
      <c r="N104" s="74">
        <f t="shared" si="169"/>
        <v>29439.571258354397</v>
      </c>
      <c r="O104" s="74">
        <f t="shared" si="169"/>
        <v>40842.51754103414</v>
      </c>
      <c r="P104" s="74">
        <f t="shared" si="169"/>
        <v>43339.490867693174</v>
      </c>
      <c r="Q104" s="74">
        <f t="shared" si="169"/>
        <v>29854.188501003478</v>
      </c>
      <c r="R104" s="74">
        <f t="shared" si="169"/>
        <v>30052.830873309602</v>
      </c>
      <c r="S104" s="74">
        <f t="shared" si="169"/>
        <v>45091.72109757299</v>
      </c>
      <c r="T104" s="74">
        <f t="shared" si="169"/>
        <v>44474.654664763395</v>
      </c>
      <c r="U104" s="74">
        <f t="shared" si="169"/>
        <v>48323.839597469872</v>
      </c>
      <c r="V104" s="74">
        <f t="shared" si="169"/>
        <v>47406.833297207842</v>
      </c>
      <c r="W104" s="74">
        <f t="shared" si="169"/>
        <v>46957.41323771012</v>
      </c>
      <c r="X104" s="74">
        <f t="shared" si="169"/>
        <v>51796.237181543933</v>
      </c>
      <c r="Y104" s="74">
        <f t="shared" si="169"/>
        <v>57901.633785229897</v>
      </c>
      <c r="Z104" s="74">
        <f t="shared" si="169"/>
        <v>71032.211786290063</v>
      </c>
      <c r="AA104" s="74">
        <f t="shared" si="169"/>
        <v>78552.411656291908</v>
      </c>
      <c r="AB104" s="74">
        <f t="shared" si="169"/>
        <v>85240.943601015475</v>
      </c>
      <c r="AC104" s="74">
        <f t="shared" si="169"/>
        <v>82660.473802035471</v>
      </c>
      <c r="AD104" s="74">
        <f t="shared" si="169"/>
        <v>84067.685036714</v>
      </c>
      <c r="AE104" s="74">
        <f t="shared" si="169"/>
        <v>75667.205143969681</v>
      </c>
      <c r="AF104" s="74">
        <f t="shared" si="169"/>
        <v>75626.932657111029</v>
      </c>
      <c r="AG104" s="74">
        <f t="shared" ref="AG104" si="170">AG$82*AG89</f>
        <v>77388.292315031096</v>
      </c>
      <c r="AH104" s="74">
        <f t="shared" ref="AH104:AH109" si="171">AH97</f>
        <v>79864.717669112099</v>
      </c>
      <c r="AI104" s="74">
        <f t="shared" ref="AI104:AX109" si="172">AH104*(1+AI$86)</f>
        <v>82420.388634523682</v>
      </c>
      <c r="AJ104" s="74">
        <f t="shared" si="172"/>
        <v>85057.841070828435</v>
      </c>
      <c r="AK104" s="74">
        <f t="shared" si="172"/>
        <v>87779.691985094949</v>
      </c>
      <c r="AL104" s="74">
        <f t="shared" si="172"/>
        <v>90588.642128617983</v>
      </c>
      <c r="AM104" s="74">
        <f t="shared" si="172"/>
        <v>93487.478676733765</v>
      </c>
      <c r="AN104" s="74">
        <f t="shared" si="172"/>
        <v>96479.077994389241</v>
      </c>
      <c r="AO104" s="74">
        <f t="shared" si="172"/>
        <v>99566.408490209695</v>
      </c>
      <c r="AP104" s="74">
        <f t="shared" si="172"/>
        <v>102752.5335618964</v>
      </c>
      <c r="AQ104" s="74">
        <f t="shared" si="172"/>
        <v>106040.61463587709</v>
      </c>
      <c r="AR104" s="74">
        <f t="shared" si="172"/>
        <v>109433.91430422517</v>
      </c>
      <c r="AS104" s="74">
        <f t="shared" si="172"/>
        <v>112935.79956196038</v>
      </c>
      <c r="AT104" s="74">
        <f t="shared" si="172"/>
        <v>116549.7451479431</v>
      </c>
      <c r="AU104" s="74">
        <f t="shared" si="172"/>
        <v>120279.33699267729</v>
      </c>
      <c r="AV104" s="74">
        <f t="shared" si="172"/>
        <v>124128.27577644297</v>
      </c>
      <c r="AW104" s="74">
        <f t="shared" si="172"/>
        <v>128100.38060128914</v>
      </c>
      <c r="AX104" s="74">
        <f t="shared" si="172"/>
        <v>132199.59278053039</v>
      </c>
      <c r="AY104" s="74">
        <f t="shared" ref="AY104:BL109" si="173">AX104*(1+AY$86)</f>
        <v>136429.97974950736</v>
      </c>
      <c r="AZ104" s="74">
        <f t="shared" si="173"/>
        <v>140795.73910149161</v>
      </c>
      <c r="BA104" s="74">
        <f t="shared" si="173"/>
        <v>145301.20275273934</v>
      </c>
      <c r="BB104" s="74">
        <f t="shared" si="173"/>
        <v>149950.84124082699</v>
      </c>
      <c r="BC104" s="74">
        <f t="shared" si="173"/>
        <v>154749.26816053345</v>
      </c>
      <c r="BD104" s="74">
        <f t="shared" si="173"/>
        <v>159701.24474167053</v>
      </c>
      <c r="BE104" s="74">
        <f t="shared" si="173"/>
        <v>164811.684573404</v>
      </c>
      <c r="BF104" s="74">
        <f t="shared" si="173"/>
        <v>170085.65847975292</v>
      </c>
      <c r="BG104" s="74">
        <f t="shared" si="173"/>
        <v>175528.39955110502</v>
      </c>
      <c r="BH104" s="74">
        <f t="shared" si="173"/>
        <v>181145.30833674039</v>
      </c>
      <c r="BI104" s="74">
        <f t="shared" si="173"/>
        <v>186941.95820351609</v>
      </c>
      <c r="BJ104" s="74">
        <f t="shared" si="173"/>
        <v>192924.1008660286</v>
      </c>
      <c r="BK104" s="74">
        <f t="shared" si="173"/>
        <v>199097.67209374154</v>
      </c>
      <c r="BL104" s="74">
        <f t="shared" si="173"/>
        <v>205468.79760074127</v>
      </c>
      <c r="BM104" s="74">
        <f t="shared" ref="BM104:BM109" si="174">BL104*(1+BM$86)</f>
        <v>212043.799123965</v>
      </c>
      <c r="BN104" s="74">
        <f t="shared" ref="BN104:BN109" si="175">BM104*(1+BN$86)</f>
        <v>218829.20069593188</v>
      </c>
      <c r="BO104" s="74">
        <f t="shared" ref="BO104:BO109" si="176">BN104*(1+BO$86)</f>
        <v>225831.7351182017</v>
      </c>
      <c r="BP104" s="74">
        <f t="shared" ref="BP104:BP109" si="177">BO104*(1+BP$86)</f>
        <v>233058.35064198417</v>
      </c>
      <c r="BQ104" s="74">
        <f t="shared" ref="BQ104:BQ109" si="178">BP104*(1+BQ$86)</f>
        <v>240516.21786252767</v>
      </c>
      <c r="BR104" s="74">
        <f t="shared" ref="BR104:BR109" si="179">BQ104*(1+BR$86)</f>
        <v>248212.73683412856</v>
      </c>
      <c r="BS104" s="74">
        <f t="shared" ref="BS104:BS109" si="180">BR104*(1+BS$86)</f>
        <v>256155.54441282069</v>
      </c>
      <c r="BT104" s="74">
        <f t="shared" ref="BT104:BT109" si="181">BS104*(1+BT$86)</f>
        <v>264352.52183403098</v>
      </c>
      <c r="BU104" s="74">
        <f t="shared" ref="BU104:BU109" si="182">BT104*(1+BU$86)</f>
        <v>272811.80253271997</v>
      </c>
      <c r="BV104" s="74">
        <f t="shared" ref="BV104:BV109" si="183">BU104*(1+BV$86)</f>
        <v>281541.78021376702</v>
      </c>
      <c r="BW104" s="74">
        <f t="shared" ref="BW104:BW109" si="184">BV104*(1+BW$86)</f>
        <v>290551.11718060757</v>
      </c>
      <c r="BX104" s="74">
        <f t="shared" ref="BX104:BX109" si="185">BW104*(1+BX$86)</f>
        <v>299848.75293038704</v>
      </c>
      <c r="BY104" s="74">
        <f t="shared" ref="BY104:BY109" si="186">BX104*(1+BY$86)</f>
        <v>309443.91302415944</v>
      </c>
      <c r="BZ104" s="74">
        <f t="shared" ref="BZ104:BZ109" si="187">BY104*(1+BZ$86)</f>
        <v>319346.11824093253</v>
      </c>
      <c r="CA104" s="74">
        <f t="shared" ref="CA104:CA109" si="188">BZ104*(1+CA$86)</f>
        <v>329565.19402464235</v>
      </c>
      <c r="CB104" s="74">
        <f t="shared" ref="CB104:CB109" si="189">CA104*(1+CB$86)</f>
        <v>340111.28023343091</v>
      </c>
      <c r="CC104" s="74">
        <f t="shared" ref="CC104:CC109" si="190">CB104*(1+CC$86)</f>
        <v>350994.84120090073</v>
      </c>
      <c r="CD104" s="74">
        <f t="shared" ref="CD104:CD109" si="191">CC104*(1+CD$86)</f>
        <v>362226.67611932958</v>
      </c>
      <c r="CE104" s="74">
        <f t="shared" ref="CE104:CE109" si="192">CD104*(1+CE$86)</f>
        <v>373817.92975514813</v>
      </c>
      <c r="CF104" s="74">
        <f t="shared" ref="CF104:CF109" si="193">CE104*(1+CF$86)</f>
        <v>385780.10350731289</v>
      </c>
      <c r="CG104" s="74">
        <f t="shared" ref="CG104:CG109" si="194">CF104*(1+CG$86)</f>
        <v>398125.06681954692</v>
      </c>
      <c r="CH104" s="74">
        <f t="shared" ref="CH104:CH109" si="195">CG104*(1+CH$86)</f>
        <v>410865.06895777246</v>
      </c>
      <c r="CI104" s="74">
        <f t="shared" ref="CI104:CI109" si="196">CH104*(1+CI$86)</f>
        <v>424012.75116442121</v>
      </c>
      <c r="CJ104" s="74">
        <f t="shared" ref="CJ104:CJ109" si="197">CI104*(1+CJ$86)</f>
        <v>437581.15920168272</v>
      </c>
      <c r="CK104" s="74">
        <f t="shared" ref="CK104:CK109" si="198">CJ104*(1+CK$86)</f>
        <v>451583.75629613659</v>
      </c>
      <c r="CL104" s="74">
        <f t="shared" ref="CL104:CL109" si="199">CK104*(1+CL$86)</f>
        <v>466034.43649761297</v>
      </c>
      <c r="CM104" s="74">
        <f t="shared" ref="CM104:CM109" si="200">CL104*(1+CM$86)</f>
        <v>480947.53846553661</v>
      </c>
      <c r="CN104" s="74">
        <f t="shared" ref="CN104:CN109" si="201">CM104*(1+CN$86)</f>
        <v>496337.85969643376</v>
      </c>
      <c r="CO104" s="74">
        <f t="shared" ref="CO104:CO109" si="202">CN104*(1+CO$86)</f>
        <v>512220.67120671965</v>
      </c>
      <c r="CP104" s="74">
        <f t="shared" ref="CP104:CP109" si="203">CO104*(1+CP$86)</f>
        <v>528611.73268533475</v>
      </c>
      <c r="CQ104" s="74">
        <f t="shared" ref="CQ104:CQ109" si="204">CP104*(1+CQ$86)</f>
        <v>545527.30813126545</v>
      </c>
      <c r="CR104" s="74">
        <f t="shared" ref="CR104:CR109" si="205">CQ104*(1+CR$86)</f>
        <v>562984.18199146597</v>
      </c>
      <c r="CS104" s="74">
        <f t="shared" ref="CS104:CS109" si="206">CR104*(1+CS$86)</f>
        <v>580999.67581519287</v>
      </c>
      <c r="CT104" s="74">
        <f t="shared" ref="CT104:CT109" si="207">CS104*(1+CT$86)</f>
        <v>599591.66544127907</v>
      </c>
      <c r="CU104" s="74">
        <f t="shared" ref="CU104:CU109" si="208">CT104*(1+CU$86)</f>
        <v>618778.59873540001</v>
      </c>
      <c r="CV104" s="74">
        <f t="shared" ref="CV104:CV109" si="209">CU104*(1+CV$86)</f>
        <v>638579.51389493281</v>
      </c>
      <c r="CW104" s="74">
        <f t="shared" ref="CW104:CW109" si="210">CV104*(1+CW$86)</f>
        <v>659014.05833957065</v>
      </c>
      <c r="CX104" s="74">
        <f t="shared" ref="CX104:CX109" si="211">CW104*(1+CX$86)</f>
        <v>680102.50820643688</v>
      </c>
      <c r="CY104" s="74">
        <f t="shared" ref="CY104:CY109" si="212">CX104*(1+CY$86)</f>
        <v>701865.78846904286</v>
      </c>
      <c r="CZ104" s="74">
        <f t="shared" ref="CZ104:CZ109" si="213">CY104*(1+CZ$86)</f>
        <v>724325.49370005226</v>
      </c>
      <c r="DA104" s="74">
        <f t="shared" ref="DA104:DA109" si="214">CZ104*(1+DA$86)</f>
        <v>747503.90949845396</v>
      </c>
      <c r="DB104" s="74">
        <f t="shared" ref="DB104:DB109" si="215">DA104*(1+DB$86)</f>
        <v>771424.03460240446</v>
      </c>
      <c r="DC104" s="74">
        <f t="shared" ref="DC104:DC109" si="216">DB104*(1+DC$86)</f>
        <v>796109.60370968143</v>
      </c>
      <c r="DD104" s="74">
        <f t="shared" ref="DD104:DD109" si="217">DC104*(1+DD$86)</f>
        <v>821585.11102839129</v>
      </c>
      <c r="DE104" s="74">
        <f t="shared" ref="DE104:DE109" si="218">DD104*(1+DE$86)</f>
        <v>847875.8345812998</v>
      </c>
      <c r="DF104" s="74">
        <f t="shared" ref="DF104:DF109" si="219">DE104*(1+DF$86)</f>
        <v>875007.86128790141</v>
      </c>
      <c r="DG104" s="74">
        <f t="shared" ref="DG104:DG109" si="220">DF104*(1+DG$86)</f>
        <v>903008.11284911423</v>
      </c>
      <c r="DH104" s="74">
        <f t="shared" ref="DH104:DH109" si="221">DG104*(1+DH$86)</f>
        <v>931904.3724602859</v>
      </c>
      <c r="DI104" s="74">
        <f t="shared" ref="DI104:DI109" si="222">DH104*(1+DI$86)</f>
        <v>961725.31237901503</v>
      </c>
      <c r="DJ104" s="74">
        <f t="shared" ref="DJ104:DJ109" si="223">DI104*(1+DJ$86)</f>
        <v>992500.52237514348</v>
      </c>
    </row>
    <row r="105" spans="2:114" x14ac:dyDescent="0.2">
      <c r="B105" s="268" t="str">
        <f t="shared" ref="B105:B109" si="224">B90</f>
        <v>Special Steel</v>
      </c>
      <c r="C105" s="65" t="s">
        <v>2</v>
      </c>
      <c r="D105" s="74">
        <f t="shared" ref="D105:AF105" si="225">D$82*D90</f>
        <v>9512.869189343166</v>
      </c>
      <c r="E105" s="74">
        <f t="shared" si="225"/>
        <v>9589.2776846086253</v>
      </c>
      <c r="F105" s="74">
        <f t="shared" si="225"/>
        <v>9737.0494598325567</v>
      </c>
      <c r="G105" s="74">
        <f t="shared" si="225"/>
        <v>9913.7476121273812</v>
      </c>
      <c r="H105" s="74">
        <f t="shared" si="225"/>
        <v>10064.784590087884</v>
      </c>
      <c r="I105" s="74">
        <f t="shared" si="225"/>
        <v>10222.710076469208</v>
      </c>
      <c r="J105" s="74">
        <f t="shared" si="225"/>
        <v>10893.54681672804</v>
      </c>
      <c r="K105" s="74">
        <f t="shared" si="225"/>
        <v>11788.374224234225</v>
      </c>
      <c r="L105" s="74">
        <f t="shared" si="225"/>
        <v>13617.065879069169</v>
      </c>
      <c r="M105" s="74">
        <f t="shared" si="225"/>
        <v>14279.063313492137</v>
      </c>
      <c r="N105" s="74">
        <f t="shared" si="225"/>
        <v>14695.535570480037</v>
      </c>
      <c r="O105" s="74">
        <f t="shared" si="225"/>
        <v>20387.615840087881</v>
      </c>
      <c r="P105" s="74">
        <f t="shared" si="225"/>
        <v>21634.04568848605</v>
      </c>
      <c r="Q105" s="74">
        <f t="shared" si="225"/>
        <v>14902.502661950666</v>
      </c>
      <c r="R105" s="74">
        <f t="shared" si="225"/>
        <v>15001.660221767397</v>
      </c>
      <c r="S105" s="74">
        <f t="shared" si="225"/>
        <v>22508.71745068306</v>
      </c>
      <c r="T105" s="74">
        <f t="shared" si="225"/>
        <v>22200.692526232797</v>
      </c>
      <c r="U105" s="74">
        <f t="shared" si="225"/>
        <v>24122.114329544271</v>
      </c>
      <c r="V105" s="74">
        <f t="shared" si="225"/>
        <v>23664.366538803915</v>
      </c>
      <c r="W105" s="74">
        <f t="shared" si="225"/>
        <v>23440.026706797638</v>
      </c>
      <c r="X105" s="74">
        <f t="shared" si="225"/>
        <v>25855.452827030993</v>
      </c>
      <c r="Y105" s="74">
        <f t="shared" si="225"/>
        <v>28903.121971869288</v>
      </c>
      <c r="Z105" s="74">
        <f t="shared" si="225"/>
        <v>35457.59501028977</v>
      </c>
      <c r="AA105" s="74">
        <f t="shared" si="225"/>
        <v>39211.500381971084</v>
      </c>
      <c r="AB105" s="74">
        <f t="shared" si="225"/>
        <v>42550.256855202118</v>
      </c>
      <c r="AC105" s="74">
        <f t="shared" si="225"/>
        <v>41262.147548627261</v>
      </c>
      <c r="AD105" s="74">
        <f t="shared" si="225"/>
        <v>41964.59401338442</v>
      </c>
      <c r="AE105" s="74">
        <f t="shared" si="225"/>
        <v>37771.273737434618</v>
      </c>
      <c r="AF105" s="74">
        <f t="shared" si="225"/>
        <v>37751.170667388207</v>
      </c>
      <c r="AG105" s="74">
        <f t="shared" ref="AG105" si="226">AG$82*AG90</f>
        <v>38630.399623483398</v>
      </c>
      <c r="AH105" s="74">
        <f t="shared" si="171"/>
        <v>39866.57241143487</v>
      </c>
      <c r="AI105" s="74">
        <f t="shared" si="172"/>
        <v>41142.302728600785</v>
      </c>
      <c r="AJ105" s="74">
        <f t="shared" si="172"/>
        <v>42458.856415916009</v>
      </c>
      <c r="AK105" s="74">
        <f t="shared" si="172"/>
        <v>43817.53982122532</v>
      </c>
      <c r="AL105" s="74">
        <f t="shared" si="172"/>
        <v>45219.701095504533</v>
      </c>
      <c r="AM105" s="74">
        <f t="shared" si="172"/>
        <v>46666.731530560683</v>
      </c>
      <c r="AN105" s="74">
        <f t="shared" si="172"/>
        <v>48160.066939538629</v>
      </c>
      <c r="AO105" s="74">
        <f t="shared" si="172"/>
        <v>49701.189081603865</v>
      </c>
      <c r="AP105" s="74">
        <f t="shared" si="172"/>
        <v>51291.627132215188</v>
      </c>
      <c r="AQ105" s="74">
        <f t="shared" si="172"/>
        <v>52932.959200446072</v>
      </c>
      <c r="AR105" s="74">
        <f t="shared" si="172"/>
        <v>54626.813894860345</v>
      </c>
      <c r="AS105" s="74">
        <f t="shared" si="172"/>
        <v>56374.871939495875</v>
      </c>
      <c r="AT105" s="74">
        <f t="shared" si="172"/>
        <v>58178.867841559746</v>
      </c>
      <c r="AU105" s="74">
        <f t="shared" si="172"/>
        <v>60040.591612489661</v>
      </c>
      <c r="AV105" s="74">
        <f t="shared" si="172"/>
        <v>61961.890544089329</v>
      </c>
      <c r="AW105" s="74">
        <f t="shared" si="172"/>
        <v>63944.671041500187</v>
      </c>
      <c r="AX105" s="74">
        <f t="shared" si="172"/>
        <v>65990.900514828201</v>
      </c>
      <c r="AY105" s="74">
        <f t="shared" si="173"/>
        <v>68102.609331302709</v>
      </c>
      <c r="AZ105" s="74">
        <f t="shared" si="173"/>
        <v>70281.892829904391</v>
      </c>
      <c r="BA105" s="74">
        <f t="shared" si="173"/>
        <v>72530.91340046133</v>
      </c>
      <c r="BB105" s="74">
        <f t="shared" si="173"/>
        <v>74851.902629276097</v>
      </c>
      <c r="BC105" s="74">
        <f t="shared" si="173"/>
        <v>77247.163513412932</v>
      </c>
      <c r="BD105" s="74">
        <f t="shared" si="173"/>
        <v>79719.072745842146</v>
      </c>
      <c r="BE105" s="74">
        <f t="shared" si="173"/>
        <v>82270.083073709102</v>
      </c>
      <c r="BF105" s="74">
        <f t="shared" si="173"/>
        <v>84902.725732067789</v>
      </c>
      <c r="BG105" s="74">
        <f t="shared" si="173"/>
        <v>87619.612955493954</v>
      </c>
      <c r="BH105" s="74">
        <f t="shared" si="173"/>
        <v>90423.440570069768</v>
      </c>
      <c r="BI105" s="74">
        <f t="shared" si="173"/>
        <v>93316.990668312006</v>
      </c>
      <c r="BJ105" s="74">
        <f t="shared" si="173"/>
        <v>96303.134369697989</v>
      </c>
      <c r="BK105" s="74">
        <f t="shared" si="173"/>
        <v>99384.834669528325</v>
      </c>
      <c r="BL105" s="74">
        <f t="shared" si="173"/>
        <v>102565.14937895324</v>
      </c>
      <c r="BM105" s="74">
        <f t="shared" si="174"/>
        <v>105847.23415907974</v>
      </c>
      <c r="BN105" s="74">
        <f t="shared" si="175"/>
        <v>109234.3456521703</v>
      </c>
      <c r="BO105" s="74">
        <f t="shared" si="176"/>
        <v>112729.84471303975</v>
      </c>
      <c r="BP105" s="74">
        <f t="shared" si="177"/>
        <v>116337.19974385703</v>
      </c>
      <c r="BQ105" s="74">
        <f t="shared" si="178"/>
        <v>120059.99013566045</v>
      </c>
      <c r="BR105" s="74">
        <f t="shared" si="179"/>
        <v>123901.90982000159</v>
      </c>
      <c r="BS105" s="74">
        <f t="shared" si="180"/>
        <v>127866.77093424163</v>
      </c>
      <c r="BT105" s="74">
        <f t="shared" si="181"/>
        <v>131958.50760413738</v>
      </c>
      <c r="BU105" s="74">
        <f t="shared" si="182"/>
        <v>136181.17984746979</v>
      </c>
      <c r="BV105" s="74">
        <f t="shared" si="183"/>
        <v>140538.97760258883</v>
      </c>
      <c r="BW105" s="74">
        <f t="shared" si="184"/>
        <v>145036.22488587166</v>
      </c>
      <c r="BX105" s="74">
        <f t="shared" si="185"/>
        <v>149677.38408221956</v>
      </c>
      <c r="BY105" s="74">
        <f t="shared" si="186"/>
        <v>154467.0603728506</v>
      </c>
      <c r="BZ105" s="74">
        <f t="shared" si="187"/>
        <v>159410.00630478183</v>
      </c>
      <c r="CA105" s="74">
        <f t="shared" si="188"/>
        <v>164511.12650653484</v>
      </c>
      <c r="CB105" s="74">
        <f t="shared" si="189"/>
        <v>169775.48255474397</v>
      </c>
      <c r="CC105" s="74">
        <f t="shared" si="190"/>
        <v>175208.29799649579</v>
      </c>
      <c r="CD105" s="74">
        <f t="shared" si="191"/>
        <v>180814.96353238367</v>
      </c>
      <c r="CE105" s="74">
        <f t="shared" si="192"/>
        <v>186601.04236541994</v>
      </c>
      <c r="CF105" s="74">
        <f t="shared" si="193"/>
        <v>192572.27572111337</v>
      </c>
      <c r="CG105" s="74">
        <f t="shared" si="194"/>
        <v>198734.588544189</v>
      </c>
      <c r="CH105" s="74">
        <f t="shared" si="195"/>
        <v>205094.09537760305</v>
      </c>
      <c r="CI105" s="74">
        <f t="shared" si="196"/>
        <v>211657.10642968636</v>
      </c>
      <c r="CJ105" s="74">
        <f t="shared" si="197"/>
        <v>218430.13383543634</v>
      </c>
      <c r="CK105" s="74">
        <f t="shared" si="198"/>
        <v>225419.8981181703</v>
      </c>
      <c r="CL105" s="74">
        <f t="shared" si="199"/>
        <v>232633.33485795176</v>
      </c>
      <c r="CM105" s="74">
        <f t="shared" si="200"/>
        <v>240077.60157340622</v>
      </c>
      <c r="CN105" s="74">
        <f t="shared" si="201"/>
        <v>247760.08482375523</v>
      </c>
      <c r="CO105" s="74">
        <f t="shared" si="202"/>
        <v>255688.4075381154</v>
      </c>
      <c r="CP105" s="74">
        <f t="shared" si="203"/>
        <v>263870.43657933507</v>
      </c>
      <c r="CQ105" s="74">
        <f t="shared" si="204"/>
        <v>272314.29054987378</v>
      </c>
      <c r="CR105" s="74">
        <f t="shared" si="205"/>
        <v>281028.34784746973</v>
      </c>
      <c r="CS105" s="74">
        <f t="shared" si="206"/>
        <v>290021.25497858878</v>
      </c>
      <c r="CT105" s="74">
        <f t="shared" si="207"/>
        <v>299301.93513790361</v>
      </c>
      <c r="CU105" s="74">
        <f t="shared" si="208"/>
        <v>308879.59706231655</v>
      </c>
      <c r="CV105" s="74">
        <f t="shared" si="209"/>
        <v>318763.74416831066</v>
      </c>
      <c r="CW105" s="74">
        <f t="shared" si="210"/>
        <v>328964.18398169661</v>
      </c>
      <c r="CX105" s="74">
        <f t="shared" si="211"/>
        <v>339491.03786911094</v>
      </c>
      <c r="CY105" s="74">
        <f t="shared" si="212"/>
        <v>350354.75108092249</v>
      </c>
      <c r="CZ105" s="74">
        <f t="shared" si="213"/>
        <v>361566.103115512</v>
      </c>
      <c r="DA105" s="74">
        <f t="shared" si="214"/>
        <v>373136.21841520839</v>
      </c>
      <c r="DB105" s="74">
        <f t="shared" si="215"/>
        <v>385076.5774044951</v>
      </c>
      <c r="DC105" s="74">
        <f t="shared" si="216"/>
        <v>397399.02788143896</v>
      </c>
      <c r="DD105" s="74">
        <f t="shared" si="217"/>
        <v>410115.79677364504</v>
      </c>
      <c r="DE105" s="74">
        <f t="shared" si="218"/>
        <v>423239.50227040169</v>
      </c>
      <c r="DF105" s="74">
        <f t="shared" si="219"/>
        <v>436783.16634305456</v>
      </c>
      <c r="DG105" s="74">
        <f t="shared" si="220"/>
        <v>450760.22766603233</v>
      </c>
      <c r="DH105" s="74">
        <f t="shared" si="221"/>
        <v>465184.55495134537</v>
      </c>
      <c r="DI105" s="74">
        <f t="shared" si="222"/>
        <v>480070.46070978843</v>
      </c>
      <c r="DJ105" s="74">
        <f t="shared" si="223"/>
        <v>495432.71545250167</v>
      </c>
    </row>
    <row r="106" spans="2:114" x14ac:dyDescent="0.2">
      <c r="B106" s="268" t="str">
        <f t="shared" si="224"/>
        <v>Super Alloys for high end use</v>
      </c>
      <c r="C106" s="65" t="s">
        <v>2</v>
      </c>
      <c r="D106" s="74">
        <f t="shared" ref="D106:AF106" si="227">D$82*D91</f>
        <v>941.86823656863032</v>
      </c>
      <c r="E106" s="74">
        <f t="shared" si="227"/>
        <v>949.43343411966589</v>
      </c>
      <c r="F106" s="74">
        <f t="shared" si="227"/>
        <v>964.06430295371842</v>
      </c>
      <c r="G106" s="74">
        <f t="shared" si="227"/>
        <v>981.55916951756251</v>
      </c>
      <c r="H106" s="74">
        <f t="shared" si="227"/>
        <v>996.5133257512756</v>
      </c>
      <c r="I106" s="74">
        <f t="shared" si="227"/>
        <v>1012.1495125217037</v>
      </c>
      <c r="J106" s="74">
        <f t="shared" si="227"/>
        <v>1078.5689917552515</v>
      </c>
      <c r="K106" s="74">
        <f t="shared" si="227"/>
        <v>1167.1657647756658</v>
      </c>
      <c r="L106" s="74">
        <f t="shared" si="227"/>
        <v>1348.2243444622941</v>
      </c>
      <c r="M106" s="74">
        <f t="shared" si="227"/>
        <v>1413.7686449002117</v>
      </c>
      <c r="N106" s="74">
        <f t="shared" si="227"/>
        <v>1455.0035218297066</v>
      </c>
      <c r="O106" s="74">
        <f t="shared" si="227"/>
        <v>2018.5758257512753</v>
      </c>
      <c r="P106" s="74">
        <f t="shared" si="227"/>
        <v>2141.9847216322819</v>
      </c>
      <c r="Q106" s="74">
        <f t="shared" si="227"/>
        <v>1475.4953130644224</v>
      </c>
      <c r="R106" s="74">
        <f t="shared" si="227"/>
        <v>1485.3128932442967</v>
      </c>
      <c r="S106" s="74">
        <f t="shared" si="227"/>
        <v>2228.5858862062432</v>
      </c>
      <c r="T106" s="74">
        <f t="shared" si="227"/>
        <v>2198.0883689339403</v>
      </c>
      <c r="U106" s="74">
        <f t="shared" si="227"/>
        <v>2388.3281514400269</v>
      </c>
      <c r="V106" s="74">
        <f t="shared" si="227"/>
        <v>2343.0065880003876</v>
      </c>
      <c r="W106" s="74">
        <f t="shared" si="227"/>
        <v>2320.7947234453109</v>
      </c>
      <c r="X106" s="74">
        <f t="shared" si="227"/>
        <v>2559.9458244585139</v>
      </c>
      <c r="Y106" s="74">
        <f t="shared" si="227"/>
        <v>2861.6952447395333</v>
      </c>
      <c r="Z106" s="74">
        <f t="shared" si="227"/>
        <v>3510.6529713158188</v>
      </c>
      <c r="AA106" s="74">
        <f t="shared" si="227"/>
        <v>3882.3267704921868</v>
      </c>
      <c r="AB106" s="74">
        <f t="shared" si="227"/>
        <v>4212.8967183368441</v>
      </c>
      <c r="AC106" s="74">
        <f t="shared" si="227"/>
        <v>4085.3611434284417</v>
      </c>
      <c r="AD106" s="74">
        <f t="shared" si="227"/>
        <v>4154.9102983548928</v>
      </c>
      <c r="AE106" s="74">
        <f t="shared" si="227"/>
        <v>3739.7300730133288</v>
      </c>
      <c r="AF106" s="74">
        <f t="shared" si="227"/>
        <v>3737.7396700384365</v>
      </c>
      <c r="AG106" s="74">
        <f t="shared" ref="AG106" si="228">AG$82*AG91</f>
        <v>3824.792041929049</v>
      </c>
      <c r="AH106" s="74">
        <f t="shared" si="171"/>
        <v>3947.1853872707788</v>
      </c>
      <c r="AI106" s="74">
        <f t="shared" si="172"/>
        <v>4073.4953196634438</v>
      </c>
      <c r="AJ106" s="74">
        <f t="shared" si="172"/>
        <v>4203.8471698926742</v>
      </c>
      <c r="AK106" s="74">
        <f t="shared" si="172"/>
        <v>4338.3702793292396</v>
      </c>
      <c r="AL106" s="74">
        <f t="shared" si="172"/>
        <v>4477.1981282677752</v>
      </c>
      <c r="AM106" s="74">
        <f t="shared" si="172"/>
        <v>4620.4684683723444</v>
      </c>
      <c r="AN106" s="74">
        <f t="shared" si="172"/>
        <v>4768.3234593602592</v>
      </c>
      <c r="AO106" s="74">
        <f t="shared" si="172"/>
        <v>4920.9098100597876</v>
      </c>
      <c r="AP106" s="74">
        <f t="shared" si="172"/>
        <v>5078.3789239817006</v>
      </c>
      <c r="AQ106" s="74">
        <f t="shared" si="172"/>
        <v>5240.8870495491155</v>
      </c>
      <c r="AR106" s="74">
        <f t="shared" si="172"/>
        <v>5408.5954351346872</v>
      </c>
      <c r="AS106" s="74">
        <f t="shared" si="172"/>
        <v>5581.6704890589972</v>
      </c>
      <c r="AT106" s="74">
        <f t="shared" si="172"/>
        <v>5760.2839447088854</v>
      </c>
      <c r="AU106" s="74">
        <f t="shared" si="172"/>
        <v>5944.6130309395703</v>
      </c>
      <c r="AV106" s="74">
        <f t="shared" si="172"/>
        <v>6134.8406479296364</v>
      </c>
      <c r="AW106" s="74">
        <f t="shared" si="172"/>
        <v>6331.1555486633852</v>
      </c>
      <c r="AX106" s="74">
        <f t="shared" si="172"/>
        <v>6533.7525262206136</v>
      </c>
      <c r="AY106" s="74">
        <f t="shared" si="173"/>
        <v>6742.8326070596731</v>
      </c>
      <c r="AZ106" s="74">
        <f t="shared" si="173"/>
        <v>6958.603250485583</v>
      </c>
      <c r="BA106" s="74">
        <f t="shared" si="173"/>
        <v>7181.278554501122</v>
      </c>
      <c r="BB106" s="74">
        <f t="shared" si="173"/>
        <v>7411.0794682451578</v>
      </c>
      <c r="BC106" s="74">
        <f t="shared" si="173"/>
        <v>7648.234011229003</v>
      </c>
      <c r="BD106" s="74">
        <f t="shared" si="173"/>
        <v>7892.9774995883317</v>
      </c>
      <c r="BE106" s="74">
        <f t="shared" si="173"/>
        <v>8145.5527795751586</v>
      </c>
      <c r="BF106" s="74">
        <f t="shared" si="173"/>
        <v>8406.2104685215636</v>
      </c>
      <c r="BG106" s="74">
        <f t="shared" si="173"/>
        <v>8675.2092035142541</v>
      </c>
      <c r="BH106" s="74">
        <f t="shared" si="173"/>
        <v>8952.8158980267108</v>
      </c>
      <c r="BI106" s="74">
        <f t="shared" si="173"/>
        <v>9239.3060067635652</v>
      </c>
      <c r="BJ106" s="74">
        <f t="shared" si="173"/>
        <v>9534.9637989799994</v>
      </c>
      <c r="BK106" s="74">
        <f t="shared" si="173"/>
        <v>9840.0826405473599</v>
      </c>
      <c r="BL106" s="74">
        <f t="shared" si="173"/>
        <v>10154.965285044877</v>
      </c>
      <c r="BM106" s="74">
        <f t="shared" si="174"/>
        <v>10479.924174166314</v>
      </c>
      <c r="BN106" s="74">
        <f t="shared" si="175"/>
        <v>10815.281747739637</v>
      </c>
      <c r="BO106" s="74">
        <f t="shared" si="176"/>
        <v>11161.370763667304</v>
      </c>
      <c r="BP106" s="74">
        <f t="shared" si="177"/>
        <v>11518.534628104659</v>
      </c>
      <c r="BQ106" s="74">
        <f t="shared" si="178"/>
        <v>11887.127736204007</v>
      </c>
      <c r="BR106" s="74">
        <f t="shared" si="179"/>
        <v>12267.515823762536</v>
      </c>
      <c r="BS106" s="74">
        <f t="shared" si="180"/>
        <v>12660.076330122938</v>
      </c>
      <c r="BT106" s="74">
        <f t="shared" si="181"/>
        <v>13065.198772686872</v>
      </c>
      <c r="BU106" s="74">
        <f t="shared" si="182"/>
        <v>13483.285133412852</v>
      </c>
      <c r="BV106" s="74">
        <f t="shared" si="183"/>
        <v>13914.750257682064</v>
      </c>
      <c r="BW106" s="74">
        <f t="shared" si="184"/>
        <v>14360.022265927892</v>
      </c>
      <c r="BX106" s="74">
        <f t="shared" si="185"/>
        <v>14819.542978437585</v>
      </c>
      <c r="BY106" s="74">
        <f t="shared" si="186"/>
        <v>15293.768353747588</v>
      </c>
      <c r="BZ106" s="74">
        <f t="shared" si="187"/>
        <v>15783.168941067512</v>
      </c>
      <c r="CA106" s="74">
        <f t="shared" si="188"/>
        <v>16288.230347181672</v>
      </c>
      <c r="CB106" s="74">
        <f t="shared" si="189"/>
        <v>16809.453718291486</v>
      </c>
      <c r="CC106" s="74">
        <f t="shared" si="190"/>
        <v>17347.356237276814</v>
      </c>
      <c r="CD106" s="74">
        <f t="shared" si="191"/>
        <v>17902.471636869672</v>
      </c>
      <c r="CE106" s="74">
        <f t="shared" si="192"/>
        <v>18475.350729249501</v>
      </c>
      <c r="CF106" s="74">
        <f t="shared" si="193"/>
        <v>19066.561952585485</v>
      </c>
      <c r="CG106" s="74">
        <f t="shared" si="194"/>
        <v>19676.691935068222</v>
      </c>
      <c r="CH106" s="74">
        <f t="shared" si="195"/>
        <v>20306.346076990405</v>
      </c>
      <c r="CI106" s="74">
        <f t="shared" si="196"/>
        <v>20956.149151454098</v>
      </c>
      <c r="CJ106" s="74">
        <f t="shared" si="197"/>
        <v>21626.745924300631</v>
      </c>
      <c r="CK106" s="74">
        <f t="shared" si="198"/>
        <v>22318.80179387825</v>
      </c>
      <c r="CL106" s="74">
        <f t="shared" si="199"/>
        <v>23033.003451282355</v>
      </c>
      <c r="CM106" s="74">
        <f t="shared" si="200"/>
        <v>23770.059561723392</v>
      </c>
      <c r="CN106" s="74">
        <f t="shared" si="201"/>
        <v>24530.701467698542</v>
      </c>
      <c r="CO106" s="74">
        <f t="shared" si="202"/>
        <v>25315.683914664896</v>
      </c>
      <c r="CP106" s="74">
        <f t="shared" si="203"/>
        <v>26125.785799934172</v>
      </c>
      <c r="CQ106" s="74">
        <f t="shared" si="204"/>
        <v>26961.810945532066</v>
      </c>
      <c r="CR106" s="74">
        <f t="shared" si="205"/>
        <v>27824.588895789093</v>
      </c>
      <c r="CS106" s="74">
        <f t="shared" si="206"/>
        <v>28714.975740454345</v>
      </c>
      <c r="CT106" s="74">
        <f t="shared" si="207"/>
        <v>29633.854964148886</v>
      </c>
      <c r="CU106" s="74">
        <f t="shared" si="208"/>
        <v>30582.138323001651</v>
      </c>
      <c r="CV106" s="74">
        <f t="shared" si="209"/>
        <v>31560.766749337705</v>
      </c>
      <c r="CW106" s="74">
        <f t="shared" si="210"/>
        <v>32570.711285316513</v>
      </c>
      <c r="CX106" s="74">
        <f t="shared" si="211"/>
        <v>33612.974046446645</v>
      </c>
      <c r="CY106" s="74">
        <f t="shared" si="212"/>
        <v>34688.589215932938</v>
      </c>
      <c r="CZ106" s="74">
        <f t="shared" si="213"/>
        <v>35798.624070842794</v>
      </c>
      <c r="DA106" s="74">
        <f t="shared" si="214"/>
        <v>36944.180041109765</v>
      </c>
      <c r="DB106" s="74">
        <f t="shared" si="215"/>
        <v>38126.393802425278</v>
      </c>
      <c r="DC106" s="74">
        <f t="shared" si="216"/>
        <v>39346.43840410289</v>
      </c>
      <c r="DD106" s="74">
        <f t="shared" si="217"/>
        <v>40605.524433034181</v>
      </c>
      <c r="DE106" s="74">
        <f t="shared" si="218"/>
        <v>41904.901214891273</v>
      </c>
      <c r="DF106" s="74">
        <f t="shared" si="219"/>
        <v>43245.858053767792</v>
      </c>
      <c r="DG106" s="74">
        <f t="shared" si="220"/>
        <v>44629.725511488359</v>
      </c>
      <c r="DH106" s="74">
        <f t="shared" si="221"/>
        <v>46057.87672785599</v>
      </c>
      <c r="DI106" s="74">
        <f t="shared" si="222"/>
        <v>47531.72878314738</v>
      </c>
      <c r="DJ106" s="74">
        <f t="shared" si="223"/>
        <v>49052.744104208097</v>
      </c>
    </row>
    <row r="107" spans="2:114" x14ac:dyDescent="0.2">
      <c r="B107" s="268" t="str">
        <f t="shared" si="224"/>
        <v>Chemicals</v>
      </c>
      <c r="C107" s="65" t="s">
        <v>2</v>
      </c>
      <c r="D107" s="74">
        <f t="shared" ref="D107:AF107" si="229">D$82*D92</f>
        <v>941.86823656863032</v>
      </c>
      <c r="E107" s="74">
        <f t="shared" si="229"/>
        <v>949.43343411966589</v>
      </c>
      <c r="F107" s="74">
        <f t="shared" si="229"/>
        <v>964.06430295371842</v>
      </c>
      <c r="G107" s="74">
        <f t="shared" si="229"/>
        <v>981.55916951756251</v>
      </c>
      <c r="H107" s="74">
        <f t="shared" si="229"/>
        <v>996.5133257512756</v>
      </c>
      <c r="I107" s="74">
        <f t="shared" si="229"/>
        <v>1012.1495125217037</v>
      </c>
      <c r="J107" s="74">
        <f t="shared" si="229"/>
        <v>1078.5689917552515</v>
      </c>
      <c r="K107" s="74">
        <f t="shared" si="229"/>
        <v>1167.1657647756658</v>
      </c>
      <c r="L107" s="74">
        <f t="shared" si="229"/>
        <v>1348.2243444622941</v>
      </c>
      <c r="M107" s="74">
        <f t="shared" si="229"/>
        <v>1413.7686449002117</v>
      </c>
      <c r="N107" s="74">
        <f t="shared" si="229"/>
        <v>1455.0035218297066</v>
      </c>
      <c r="O107" s="74">
        <f t="shared" si="229"/>
        <v>2018.5758257512753</v>
      </c>
      <c r="P107" s="74">
        <f t="shared" si="229"/>
        <v>2141.9847216322819</v>
      </c>
      <c r="Q107" s="74">
        <f t="shared" si="229"/>
        <v>1475.4953130644224</v>
      </c>
      <c r="R107" s="74">
        <f t="shared" si="229"/>
        <v>1485.3128932442967</v>
      </c>
      <c r="S107" s="74">
        <f t="shared" si="229"/>
        <v>2228.5858862062432</v>
      </c>
      <c r="T107" s="74">
        <f t="shared" si="229"/>
        <v>2198.0883689339403</v>
      </c>
      <c r="U107" s="74">
        <f t="shared" si="229"/>
        <v>2388.3281514400269</v>
      </c>
      <c r="V107" s="74">
        <f t="shared" si="229"/>
        <v>2343.0065880003876</v>
      </c>
      <c r="W107" s="74">
        <f t="shared" si="229"/>
        <v>2320.7947234453109</v>
      </c>
      <c r="X107" s="74">
        <f t="shared" si="229"/>
        <v>2559.9458244585139</v>
      </c>
      <c r="Y107" s="74">
        <f t="shared" si="229"/>
        <v>2861.6952447395333</v>
      </c>
      <c r="Z107" s="74">
        <f t="shared" si="229"/>
        <v>3510.6529713158188</v>
      </c>
      <c r="AA107" s="74">
        <f t="shared" si="229"/>
        <v>3882.3267704921868</v>
      </c>
      <c r="AB107" s="74">
        <f t="shared" si="229"/>
        <v>4212.8967183368441</v>
      </c>
      <c r="AC107" s="74">
        <f t="shared" si="229"/>
        <v>4085.3611434284417</v>
      </c>
      <c r="AD107" s="74">
        <f t="shared" si="229"/>
        <v>4154.9102983548928</v>
      </c>
      <c r="AE107" s="74">
        <f t="shared" si="229"/>
        <v>3739.7300730133288</v>
      </c>
      <c r="AF107" s="74">
        <f t="shared" si="229"/>
        <v>3737.7396700384365</v>
      </c>
      <c r="AG107" s="74">
        <f t="shared" ref="AG107" si="230">AG$82*AG92</f>
        <v>3824.792041929049</v>
      </c>
      <c r="AH107" s="74">
        <f t="shared" si="171"/>
        <v>3947.1853872707788</v>
      </c>
      <c r="AI107" s="74">
        <f t="shared" si="172"/>
        <v>4073.4953196634438</v>
      </c>
      <c r="AJ107" s="74">
        <f t="shared" si="172"/>
        <v>4203.8471698926742</v>
      </c>
      <c r="AK107" s="74">
        <f t="shared" si="172"/>
        <v>4338.3702793292396</v>
      </c>
      <c r="AL107" s="74">
        <f t="shared" si="172"/>
        <v>4477.1981282677752</v>
      </c>
      <c r="AM107" s="74">
        <f t="shared" si="172"/>
        <v>4620.4684683723444</v>
      </c>
      <c r="AN107" s="74">
        <f t="shared" si="172"/>
        <v>4768.3234593602592</v>
      </c>
      <c r="AO107" s="74">
        <f t="shared" si="172"/>
        <v>4920.9098100597876</v>
      </c>
      <c r="AP107" s="74">
        <f t="shared" si="172"/>
        <v>5078.3789239817006</v>
      </c>
      <c r="AQ107" s="74">
        <f t="shared" si="172"/>
        <v>5240.8870495491155</v>
      </c>
      <c r="AR107" s="74">
        <f t="shared" si="172"/>
        <v>5408.5954351346872</v>
      </c>
      <c r="AS107" s="74">
        <f t="shared" si="172"/>
        <v>5581.6704890589972</v>
      </c>
      <c r="AT107" s="74">
        <f t="shared" si="172"/>
        <v>5760.2839447088854</v>
      </c>
      <c r="AU107" s="74">
        <f t="shared" si="172"/>
        <v>5944.6130309395703</v>
      </c>
      <c r="AV107" s="74">
        <f t="shared" si="172"/>
        <v>6134.8406479296364</v>
      </c>
      <c r="AW107" s="74">
        <f t="shared" si="172"/>
        <v>6331.1555486633852</v>
      </c>
      <c r="AX107" s="74">
        <f t="shared" si="172"/>
        <v>6533.7525262206136</v>
      </c>
      <c r="AY107" s="74">
        <f t="shared" si="173"/>
        <v>6742.8326070596731</v>
      </c>
      <c r="AZ107" s="74">
        <f t="shared" si="173"/>
        <v>6958.603250485583</v>
      </c>
      <c r="BA107" s="74">
        <f t="shared" si="173"/>
        <v>7181.278554501122</v>
      </c>
      <c r="BB107" s="74">
        <f t="shared" si="173"/>
        <v>7411.0794682451578</v>
      </c>
      <c r="BC107" s="74">
        <f t="shared" si="173"/>
        <v>7648.234011229003</v>
      </c>
      <c r="BD107" s="74">
        <f t="shared" si="173"/>
        <v>7892.9774995883317</v>
      </c>
      <c r="BE107" s="74">
        <f t="shared" si="173"/>
        <v>8145.5527795751586</v>
      </c>
      <c r="BF107" s="74">
        <f t="shared" si="173"/>
        <v>8406.2104685215636</v>
      </c>
      <c r="BG107" s="74">
        <f t="shared" si="173"/>
        <v>8675.2092035142541</v>
      </c>
      <c r="BH107" s="74">
        <f t="shared" si="173"/>
        <v>8952.8158980267108</v>
      </c>
      <c r="BI107" s="74">
        <f t="shared" si="173"/>
        <v>9239.3060067635652</v>
      </c>
      <c r="BJ107" s="74">
        <f t="shared" si="173"/>
        <v>9534.9637989799994</v>
      </c>
      <c r="BK107" s="74">
        <f t="shared" si="173"/>
        <v>9840.0826405473599</v>
      </c>
      <c r="BL107" s="74">
        <f t="shared" si="173"/>
        <v>10154.965285044877</v>
      </c>
      <c r="BM107" s="74">
        <f t="shared" si="174"/>
        <v>10479.924174166314</v>
      </c>
      <c r="BN107" s="74">
        <f t="shared" si="175"/>
        <v>10815.281747739637</v>
      </c>
      <c r="BO107" s="74">
        <f t="shared" si="176"/>
        <v>11161.370763667304</v>
      </c>
      <c r="BP107" s="74">
        <f t="shared" si="177"/>
        <v>11518.534628104659</v>
      </c>
      <c r="BQ107" s="74">
        <f t="shared" si="178"/>
        <v>11887.127736204007</v>
      </c>
      <c r="BR107" s="74">
        <f t="shared" si="179"/>
        <v>12267.515823762536</v>
      </c>
      <c r="BS107" s="74">
        <f t="shared" si="180"/>
        <v>12660.076330122938</v>
      </c>
      <c r="BT107" s="74">
        <f t="shared" si="181"/>
        <v>13065.198772686872</v>
      </c>
      <c r="BU107" s="74">
        <f t="shared" si="182"/>
        <v>13483.285133412852</v>
      </c>
      <c r="BV107" s="74">
        <f t="shared" si="183"/>
        <v>13914.750257682064</v>
      </c>
      <c r="BW107" s="74">
        <f t="shared" si="184"/>
        <v>14360.022265927892</v>
      </c>
      <c r="BX107" s="74">
        <f t="shared" si="185"/>
        <v>14819.542978437585</v>
      </c>
      <c r="BY107" s="74">
        <f t="shared" si="186"/>
        <v>15293.768353747588</v>
      </c>
      <c r="BZ107" s="74">
        <f t="shared" si="187"/>
        <v>15783.168941067512</v>
      </c>
      <c r="CA107" s="74">
        <f t="shared" si="188"/>
        <v>16288.230347181672</v>
      </c>
      <c r="CB107" s="74">
        <f t="shared" si="189"/>
        <v>16809.453718291486</v>
      </c>
      <c r="CC107" s="74">
        <f t="shared" si="190"/>
        <v>17347.356237276814</v>
      </c>
      <c r="CD107" s="74">
        <f t="shared" si="191"/>
        <v>17902.471636869672</v>
      </c>
      <c r="CE107" s="74">
        <f t="shared" si="192"/>
        <v>18475.350729249501</v>
      </c>
      <c r="CF107" s="74">
        <f t="shared" si="193"/>
        <v>19066.561952585485</v>
      </c>
      <c r="CG107" s="74">
        <f t="shared" si="194"/>
        <v>19676.691935068222</v>
      </c>
      <c r="CH107" s="74">
        <f t="shared" si="195"/>
        <v>20306.346076990405</v>
      </c>
      <c r="CI107" s="74">
        <f t="shared" si="196"/>
        <v>20956.149151454098</v>
      </c>
      <c r="CJ107" s="74">
        <f t="shared" si="197"/>
        <v>21626.745924300631</v>
      </c>
      <c r="CK107" s="74">
        <f t="shared" si="198"/>
        <v>22318.80179387825</v>
      </c>
      <c r="CL107" s="74">
        <f t="shared" si="199"/>
        <v>23033.003451282355</v>
      </c>
      <c r="CM107" s="74">
        <f t="shared" si="200"/>
        <v>23770.059561723392</v>
      </c>
      <c r="CN107" s="74">
        <f t="shared" si="201"/>
        <v>24530.701467698542</v>
      </c>
      <c r="CO107" s="74">
        <f t="shared" si="202"/>
        <v>25315.683914664896</v>
      </c>
      <c r="CP107" s="74">
        <f t="shared" si="203"/>
        <v>26125.785799934172</v>
      </c>
      <c r="CQ107" s="74">
        <f t="shared" si="204"/>
        <v>26961.810945532066</v>
      </c>
      <c r="CR107" s="74">
        <f t="shared" si="205"/>
        <v>27824.588895789093</v>
      </c>
      <c r="CS107" s="74">
        <f t="shared" si="206"/>
        <v>28714.975740454345</v>
      </c>
      <c r="CT107" s="74">
        <f t="shared" si="207"/>
        <v>29633.854964148886</v>
      </c>
      <c r="CU107" s="74">
        <f t="shared" si="208"/>
        <v>30582.138323001651</v>
      </c>
      <c r="CV107" s="74">
        <f t="shared" si="209"/>
        <v>31560.766749337705</v>
      </c>
      <c r="CW107" s="74">
        <f t="shared" si="210"/>
        <v>32570.711285316513</v>
      </c>
      <c r="CX107" s="74">
        <f t="shared" si="211"/>
        <v>33612.974046446645</v>
      </c>
      <c r="CY107" s="74">
        <f t="shared" si="212"/>
        <v>34688.589215932938</v>
      </c>
      <c r="CZ107" s="74">
        <f t="shared" si="213"/>
        <v>35798.624070842794</v>
      </c>
      <c r="DA107" s="74">
        <f t="shared" si="214"/>
        <v>36944.180041109765</v>
      </c>
      <c r="DB107" s="74">
        <f t="shared" si="215"/>
        <v>38126.393802425278</v>
      </c>
      <c r="DC107" s="74">
        <f t="shared" si="216"/>
        <v>39346.43840410289</v>
      </c>
      <c r="DD107" s="74">
        <f t="shared" si="217"/>
        <v>40605.524433034181</v>
      </c>
      <c r="DE107" s="74">
        <f t="shared" si="218"/>
        <v>41904.901214891273</v>
      </c>
      <c r="DF107" s="74">
        <f t="shared" si="219"/>
        <v>43245.858053767792</v>
      </c>
      <c r="DG107" s="74">
        <f t="shared" si="220"/>
        <v>44629.725511488359</v>
      </c>
      <c r="DH107" s="74">
        <f t="shared" si="221"/>
        <v>46057.87672785599</v>
      </c>
      <c r="DI107" s="74">
        <f t="shared" si="222"/>
        <v>47531.72878314738</v>
      </c>
      <c r="DJ107" s="74">
        <f t="shared" si="223"/>
        <v>49052.744104208097</v>
      </c>
    </row>
    <row r="108" spans="2:114" x14ac:dyDescent="0.2">
      <c r="B108" s="268" t="str">
        <f t="shared" si="224"/>
        <v>Cast Iron for rigid structure</v>
      </c>
      <c r="C108" s="65" t="s">
        <v>2</v>
      </c>
      <c r="D108" s="74">
        <f t="shared" ref="D108:AF108" si="231">D$82*D93</f>
        <v>627.91215771242025</v>
      </c>
      <c r="E108" s="74">
        <f t="shared" si="231"/>
        <v>632.95562274644396</v>
      </c>
      <c r="F108" s="74">
        <f t="shared" si="231"/>
        <v>642.70953530247903</v>
      </c>
      <c r="G108" s="74">
        <f t="shared" si="231"/>
        <v>654.37277967837497</v>
      </c>
      <c r="H108" s="74">
        <f t="shared" si="231"/>
        <v>664.34221716751711</v>
      </c>
      <c r="I108" s="74">
        <f t="shared" si="231"/>
        <v>674.76634168113583</v>
      </c>
      <c r="J108" s="74">
        <f t="shared" si="231"/>
        <v>719.04599450350099</v>
      </c>
      <c r="K108" s="74">
        <f t="shared" si="231"/>
        <v>778.11050985044392</v>
      </c>
      <c r="L108" s="74">
        <f t="shared" si="231"/>
        <v>898.81622964152939</v>
      </c>
      <c r="M108" s="74">
        <f t="shared" si="231"/>
        <v>942.51242993347455</v>
      </c>
      <c r="N108" s="74">
        <f t="shared" si="231"/>
        <v>970.00234788647117</v>
      </c>
      <c r="O108" s="74">
        <f t="shared" si="231"/>
        <v>1345.717217167517</v>
      </c>
      <c r="P108" s="74">
        <f t="shared" si="231"/>
        <v>1427.9898144215215</v>
      </c>
      <c r="Q108" s="74">
        <f t="shared" si="231"/>
        <v>983.66354204294828</v>
      </c>
      <c r="R108" s="74">
        <f t="shared" si="231"/>
        <v>990.20859549619786</v>
      </c>
      <c r="S108" s="74">
        <f t="shared" si="231"/>
        <v>1485.7239241374957</v>
      </c>
      <c r="T108" s="74">
        <f t="shared" si="231"/>
        <v>1465.3922459559603</v>
      </c>
      <c r="U108" s="74">
        <f t="shared" si="231"/>
        <v>1592.2187676266847</v>
      </c>
      <c r="V108" s="74">
        <f t="shared" si="231"/>
        <v>1562.0043920002583</v>
      </c>
      <c r="W108" s="74">
        <f t="shared" si="231"/>
        <v>1547.1964822968739</v>
      </c>
      <c r="X108" s="74">
        <f t="shared" si="231"/>
        <v>1706.6305496390094</v>
      </c>
      <c r="Y108" s="74">
        <f t="shared" si="231"/>
        <v>1907.7968298263556</v>
      </c>
      <c r="Z108" s="74">
        <f t="shared" si="231"/>
        <v>2340.435314210546</v>
      </c>
      <c r="AA108" s="74">
        <f t="shared" si="231"/>
        <v>2588.2178469947912</v>
      </c>
      <c r="AB108" s="74">
        <f t="shared" si="231"/>
        <v>2808.5978122245624</v>
      </c>
      <c r="AC108" s="74">
        <f t="shared" si="231"/>
        <v>2723.5740956189611</v>
      </c>
      <c r="AD108" s="74">
        <f t="shared" si="231"/>
        <v>2769.9401989032622</v>
      </c>
      <c r="AE108" s="74">
        <f t="shared" si="231"/>
        <v>2493.1533820088862</v>
      </c>
      <c r="AF108" s="74">
        <f t="shared" si="231"/>
        <v>2491.826446692291</v>
      </c>
      <c r="AG108" s="74">
        <f t="shared" ref="AG108" si="232">AG$82*AG93</f>
        <v>2549.8613612860327</v>
      </c>
      <c r="AH108" s="74">
        <f t="shared" si="171"/>
        <v>2631.4569248471857</v>
      </c>
      <c r="AI108" s="74">
        <f t="shared" si="172"/>
        <v>2715.6635464422957</v>
      </c>
      <c r="AJ108" s="74">
        <f t="shared" si="172"/>
        <v>2802.5647799284493</v>
      </c>
      <c r="AK108" s="74">
        <f t="shared" si="172"/>
        <v>2892.2468528861596</v>
      </c>
      <c r="AL108" s="74">
        <f t="shared" si="172"/>
        <v>2984.7987521785167</v>
      </c>
      <c r="AM108" s="74">
        <f t="shared" si="172"/>
        <v>3080.3123122482293</v>
      </c>
      <c r="AN108" s="74">
        <f t="shared" si="172"/>
        <v>3178.882306240173</v>
      </c>
      <c r="AO108" s="74">
        <f t="shared" si="172"/>
        <v>3280.6065400398584</v>
      </c>
      <c r="AP108" s="74">
        <f t="shared" si="172"/>
        <v>3385.5859493211337</v>
      </c>
      <c r="AQ108" s="74">
        <f t="shared" si="172"/>
        <v>3493.9246996994102</v>
      </c>
      <c r="AR108" s="74">
        <f t="shared" si="172"/>
        <v>3605.7302900897917</v>
      </c>
      <c r="AS108" s="74">
        <f t="shared" si="172"/>
        <v>3721.1136593726651</v>
      </c>
      <c r="AT108" s="74">
        <f t="shared" si="172"/>
        <v>3840.1892964725903</v>
      </c>
      <c r="AU108" s="74">
        <f t="shared" si="172"/>
        <v>3963.0753539597131</v>
      </c>
      <c r="AV108" s="74">
        <f t="shared" si="172"/>
        <v>4089.8937652864242</v>
      </c>
      <c r="AW108" s="74">
        <f t="shared" si="172"/>
        <v>4220.7703657755901</v>
      </c>
      <c r="AX108" s="74">
        <f t="shared" si="172"/>
        <v>4355.8350174804091</v>
      </c>
      <c r="AY108" s="74">
        <f t="shared" si="173"/>
        <v>4495.2217380397824</v>
      </c>
      <c r="AZ108" s="74">
        <f t="shared" si="173"/>
        <v>4639.0688336570556</v>
      </c>
      <c r="BA108" s="74">
        <f t="shared" si="173"/>
        <v>4787.5190363340816</v>
      </c>
      <c r="BB108" s="74">
        <f t="shared" si="173"/>
        <v>4940.7196454967725</v>
      </c>
      <c r="BC108" s="74">
        <f t="shared" si="173"/>
        <v>5098.8226741526696</v>
      </c>
      <c r="BD108" s="74">
        <f t="shared" si="173"/>
        <v>5261.9849997255551</v>
      </c>
      <c r="BE108" s="74">
        <f t="shared" si="173"/>
        <v>5430.3685197167733</v>
      </c>
      <c r="BF108" s="74">
        <f t="shared" si="173"/>
        <v>5604.1403123477103</v>
      </c>
      <c r="BG108" s="74">
        <f t="shared" si="173"/>
        <v>5783.472802342837</v>
      </c>
      <c r="BH108" s="74">
        <f t="shared" si="173"/>
        <v>5968.5439320178075</v>
      </c>
      <c r="BI108" s="74">
        <f t="shared" si="173"/>
        <v>6159.5373378423774</v>
      </c>
      <c r="BJ108" s="74">
        <f t="shared" si="173"/>
        <v>6356.6425326533335</v>
      </c>
      <c r="BK108" s="74">
        <f t="shared" si="173"/>
        <v>6560.0550936982409</v>
      </c>
      <c r="BL108" s="74">
        <f t="shared" si="173"/>
        <v>6769.9768566965849</v>
      </c>
      <c r="BM108" s="74">
        <f t="shared" si="174"/>
        <v>6986.6161161108757</v>
      </c>
      <c r="BN108" s="74">
        <f t="shared" si="175"/>
        <v>7210.1878318264244</v>
      </c>
      <c r="BO108" s="74">
        <f t="shared" si="176"/>
        <v>7440.9138424448702</v>
      </c>
      <c r="BP108" s="74">
        <f t="shared" si="177"/>
        <v>7679.0230854031061</v>
      </c>
      <c r="BQ108" s="74">
        <f t="shared" si="178"/>
        <v>7924.7518241360058</v>
      </c>
      <c r="BR108" s="74">
        <f t="shared" si="179"/>
        <v>8178.3438825083585</v>
      </c>
      <c r="BS108" s="74">
        <f t="shared" si="180"/>
        <v>8440.050886748626</v>
      </c>
      <c r="BT108" s="74">
        <f t="shared" si="181"/>
        <v>8710.1325151245819</v>
      </c>
      <c r="BU108" s="74">
        <f t="shared" si="182"/>
        <v>8988.8567556085691</v>
      </c>
      <c r="BV108" s="74">
        <f t="shared" si="183"/>
        <v>9276.5001717880441</v>
      </c>
      <c r="BW108" s="74">
        <f t="shared" si="184"/>
        <v>9573.348177285261</v>
      </c>
      <c r="BX108" s="74">
        <f t="shared" si="185"/>
        <v>9879.6953189583892</v>
      </c>
      <c r="BY108" s="74">
        <f t="shared" si="186"/>
        <v>10195.845569165058</v>
      </c>
      <c r="BZ108" s="74">
        <f t="shared" si="187"/>
        <v>10522.112627378339</v>
      </c>
      <c r="CA108" s="74">
        <f t="shared" si="188"/>
        <v>10858.820231454447</v>
      </c>
      <c r="CB108" s="74">
        <f t="shared" si="189"/>
        <v>11206.302478860989</v>
      </c>
      <c r="CC108" s="74">
        <f t="shared" si="190"/>
        <v>11564.904158184541</v>
      </c>
      <c r="CD108" s="74">
        <f t="shared" si="191"/>
        <v>11934.981091246447</v>
      </c>
      <c r="CE108" s="74">
        <f t="shared" si="192"/>
        <v>12316.900486166334</v>
      </c>
      <c r="CF108" s="74">
        <f t="shared" si="193"/>
        <v>12711.041301723657</v>
      </c>
      <c r="CG108" s="74">
        <f t="shared" si="194"/>
        <v>13117.794623378815</v>
      </c>
      <c r="CH108" s="74">
        <f t="shared" si="195"/>
        <v>13537.564051326937</v>
      </c>
      <c r="CI108" s="74">
        <f t="shared" si="196"/>
        <v>13970.7661009694</v>
      </c>
      <c r="CJ108" s="74">
        <f t="shared" si="197"/>
        <v>14417.830616200421</v>
      </c>
      <c r="CK108" s="74">
        <f t="shared" si="198"/>
        <v>14879.201195918835</v>
      </c>
      <c r="CL108" s="74">
        <f t="shared" si="199"/>
        <v>15355.335634188237</v>
      </c>
      <c r="CM108" s="74">
        <f t="shared" si="200"/>
        <v>15846.706374482261</v>
      </c>
      <c r="CN108" s="74">
        <f t="shared" si="201"/>
        <v>16353.800978465693</v>
      </c>
      <c r="CO108" s="74">
        <f t="shared" si="202"/>
        <v>16877.122609776598</v>
      </c>
      <c r="CP108" s="74">
        <f t="shared" si="203"/>
        <v>17417.190533289449</v>
      </c>
      <c r="CQ108" s="74">
        <f t="shared" si="204"/>
        <v>17974.540630354713</v>
      </c>
      <c r="CR108" s="74">
        <f t="shared" si="205"/>
        <v>18549.725930526063</v>
      </c>
      <c r="CS108" s="74">
        <f t="shared" si="206"/>
        <v>19143.317160302897</v>
      </c>
      <c r="CT108" s="74">
        <f t="shared" si="207"/>
        <v>19755.90330943259</v>
      </c>
      <c r="CU108" s="74">
        <f t="shared" si="208"/>
        <v>20388.092215334433</v>
      </c>
      <c r="CV108" s="74">
        <f t="shared" si="209"/>
        <v>21040.511166225137</v>
      </c>
      <c r="CW108" s="74">
        <f t="shared" si="210"/>
        <v>21713.807523544343</v>
      </c>
      <c r="CX108" s="74">
        <f t="shared" si="211"/>
        <v>22408.649364297762</v>
      </c>
      <c r="CY108" s="74">
        <f t="shared" si="212"/>
        <v>23125.726143955289</v>
      </c>
      <c r="CZ108" s="74">
        <f t="shared" si="213"/>
        <v>23865.749380561858</v>
      </c>
      <c r="DA108" s="74">
        <f t="shared" si="214"/>
        <v>24629.453360739837</v>
      </c>
      <c r="DB108" s="74">
        <f t="shared" si="215"/>
        <v>25417.595868283512</v>
      </c>
      <c r="DC108" s="74">
        <f t="shared" si="216"/>
        <v>26230.958936068586</v>
      </c>
      <c r="DD108" s="74">
        <f t="shared" si="217"/>
        <v>27070.349622022783</v>
      </c>
      <c r="DE108" s="74">
        <f t="shared" si="218"/>
        <v>27936.600809927513</v>
      </c>
      <c r="DF108" s="74">
        <f t="shared" si="219"/>
        <v>28830.572035845194</v>
      </c>
      <c r="DG108" s="74">
        <f t="shared" si="220"/>
        <v>29753.150340992241</v>
      </c>
      <c r="DH108" s="74">
        <f t="shared" si="221"/>
        <v>30705.251151903994</v>
      </c>
      <c r="DI108" s="74">
        <f t="shared" si="222"/>
        <v>31687.819188764923</v>
      </c>
      <c r="DJ108" s="74">
        <f t="shared" si="223"/>
        <v>32701.829402805401</v>
      </c>
    </row>
    <row r="109" spans="2:114" x14ac:dyDescent="0.2">
      <c r="B109" s="268" t="str">
        <f t="shared" si="224"/>
        <v>Stainless Steel</v>
      </c>
      <c r="C109" s="65" t="s">
        <v>2</v>
      </c>
      <c r="D109" s="74">
        <f t="shared" ref="D109:AF109" si="233">D$82*D94</f>
        <v>313.95607885621013</v>
      </c>
      <c r="E109" s="74">
        <f t="shared" si="233"/>
        <v>316.47781137322198</v>
      </c>
      <c r="F109" s="74">
        <f t="shared" si="233"/>
        <v>321.35476765123951</v>
      </c>
      <c r="G109" s="74">
        <f t="shared" si="233"/>
        <v>327.18638983918748</v>
      </c>
      <c r="H109" s="74">
        <f t="shared" si="233"/>
        <v>332.17110858375855</v>
      </c>
      <c r="I109" s="74">
        <f t="shared" si="233"/>
        <v>337.38317084056791</v>
      </c>
      <c r="J109" s="74">
        <f t="shared" si="233"/>
        <v>359.5229972517505</v>
      </c>
      <c r="K109" s="74">
        <f t="shared" si="233"/>
        <v>389.05525492522196</v>
      </c>
      <c r="L109" s="74">
        <f t="shared" si="233"/>
        <v>449.40811482076469</v>
      </c>
      <c r="M109" s="74">
        <f t="shared" si="233"/>
        <v>471.25621496673728</v>
      </c>
      <c r="N109" s="74">
        <f t="shared" si="233"/>
        <v>485.00117394323559</v>
      </c>
      <c r="O109" s="74">
        <f t="shared" si="233"/>
        <v>672.8586085837585</v>
      </c>
      <c r="P109" s="74">
        <f t="shared" si="233"/>
        <v>713.99490721076074</v>
      </c>
      <c r="Q109" s="74">
        <f t="shared" si="233"/>
        <v>491.83177102147414</v>
      </c>
      <c r="R109" s="74">
        <f t="shared" si="233"/>
        <v>495.10429774809893</v>
      </c>
      <c r="S109" s="74">
        <f t="shared" si="233"/>
        <v>742.86196206874786</v>
      </c>
      <c r="T109" s="74">
        <f t="shared" si="233"/>
        <v>732.69612297798017</v>
      </c>
      <c r="U109" s="74">
        <f t="shared" si="233"/>
        <v>796.10938381334233</v>
      </c>
      <c r="V109" s="74">
        <f t="shared" si="233"/>
        <v>781.00219600012917</v>
      </c>
      <c r="W109" s="74">
        <f t="shared" si="233"/>
        <v>773.59824114843695</v>
      </c>
      <c r="X109" s="74">
        <f t="shared" si="233"/>
        <v>853.31527481950468</v>
      </c>
      <c r="Y109" s="74">
        <f t="shared" si="233"/>
        <v>953.89841491317782</v>
      </c>
      <c r="Z109" s="74">
        <f t="shared" si="233"/>
        <v>1170.217657105273</v>
      </c>
      <c r="AA109" s="74">
        <f t="shared" si="233"/>
        <v>1294.1089234973956</v>
      </c>
      <c r="AB109" s="74">
        <f t="shared" si="233"/>
        <v>1404.2989061122812</v>
      </c>
      <c r="AC109" s="74">
        <f t="shared" si="233"/>
        <v>1361.7870478094806</v>
      </c>
      <c r="AD109" s="74">
        <f t="shared" si="233"/>
        <v>1384.9700994516311</v>
      </c>
      <c r="AE109" s="74">
        <f t="shared" si="233"/>
        <v>1246.5766910044431</v>
      </c>
      <c r="AF109" s="74">
        <f t="shared" si="233"/>
        <v>1245.9132233461455</v>
      </c>
      <c r="AG109" s="74">
        <f t="shared" ref="AG109" si="234">AG$82*AG94</f>
        <v>1274.9306806430163</v>
      </c>
      <c r="AH109" s="74">
        <f t="shared" si="171"/>
        <v>1315.7284624235929</v>
      </c>
      <c r="AI109" s="74">
        <f t="shared" si="172"/>
        <v>1357.8317732211478</v>
      </c>
      <c r="AJ109" s="74">
        <f t="shared" si="172"/>
        <v>1401.2823899642246</v>
      </c>
      <c r="AK109" s="74">
        <f t="shared" si="172"/>
        <v>1446.1234264430798</v>
      </c>
      <c r="AL109" s="74">
        <f t="shared" si="172"/>
        <v>1492.3993760892583</v>
      </c>
      <c r="AM109" s="74">
        <f t="shared" si="172"/>
        <v>1540.1561561241147</v>
      </c>
      <c r="AN109" s="74">
        <f t="shared" si="172"/>
        <v>1589.4411531200865</v>
      </c>
      <c r="AO109" s="74">
        <f t="shared" si="172"/>
        <v>1640.3032700199292</v>
      </c>
      <c r="AP109" s="74">
        <f t="shared" si="172"/>
        <v>1692.7929746605669</v>
      </c>
      <c r="AQ109" s="74">
        <f t="shared" si="172"/>
        <v>1746.9623498497051</v>
      </c>
      <c r="AR109" s="74">
        <f t="shared" si="172"/>
        <v>1802.8651450448958</v>
      </c>
      <c r="AS109" s="74">
        <f t="shared" si="172"/>
        <v>1860.5568296863325</v>
      </c>
      <c r="AT109" s="74">
        <f t="shared" si="172"/>
        <v>1920.0946482362951</v>
      </c>
      <c r="AU109" s="74">
        <f t="shared" si="172"/>
        <v>1981.5376769798565</v>
      </c>
      <c r="AV109" s="74">
        <f t="shared" si="172"/>
        <v>2044.9468826432121</v>
      </c>
      <c r="AW109" s="74">
        <f t="shared" si="172"/>
        <v>2110.3851828877951</v>
      </c>
      <c r="AX109" s="74">
        <f t="shared" si="172"/>
        <v>2177.9175087402045</v>
      </c>
      <c r="AY109" s="74">
        <f t="shared" si="173"/>
        <v>2247.6108690198912</v>
      </c>
      <c r="AZ109" s="74">
        <f t="shared" si="173"/>
        <v>2319.5344168285278</v>
      </c>
      <c r="BA109" s="74">
        <f t="shared" si="173"/>
        <v>2393.7595181670408</v>
      </c>
      <c r="BB109" s="74">
        <f t="shared" si="173"/>
        <v>2470.3598227483863</v>
      </c>
      <c r="BC109" s="74">
        <f t="shared" si="173"/>
        <v>2549.4113370763348</v>
      </c>
      <c r="BD109" s="74">
        <f t="shared" si="173"/>
        <v>2630.9924998627775</v>
      </c>
      <c r="BE109" s="74">
        <f t="shared" si="173"/>
        <v>2715.1842598583867</v>
      </c>
      <c r="BF109" s="74">
        <f t="shared" si="173"/>
        <v>2802.0701561738551</v>
      </c>
      <c r="BG109" s="74">
        <f t="shared" si="173"/>
        <v>2891.7364011714185</v>
      </c>
      <c r="BH109" s="74">
        <f t="shared" si="173"/>
        <v>2984.2719660089037</v>
      </c>
      <c r="BI109" s="74">
        <f t="shared" si="173"/>
        <v>3079.7686689211887</v>
      </c>
      <c r="BJ109" s="74">
        <f t="shared" si="173"/>
        <v>3178.3212663266668</v>
      </c>
      <c r="BK109" s="74">
        <f t="shared" si="173"/>
        <v>3280.0275468491204</v>
      </c>
      <c r="BL109" s="74">
        <f t="shared" si="173"/>
        <v>3384.9884283482925</v>
      </c>
      <c r="BM109" s="74">
        <f t="shared" si="174"/>
        <v>3493.3080580554379</v>
      </c>
      <c r="BN109" s="74">
        <f t="shared" si="175"/>
        <v>3605.0939159132122</v>
      </c>
      <c r="BO109" s="74">
        <f t="shared" si="176"/>
        <v>3720.4569212224351</v>
      </c>
      <c r="BP109" s="74">
        <f t="shared" si="177"/>
        <v>3839.511542701553</v>
      </c>
      <c r="BQ109" s="74">
        <f t="shared" si="178"/>
        <v>3962.3759120680029</v>
      </c>
      <c r="BR109" s="74">
        <f t="shared" si="179"/>
        <v>4089.1719412541793</v>
      </c>
      <c r="BS109" s="74">
        <f t="shared" si="180"/>
        <v>4220.025443374313</v>
      </c>
      <c r="BT109" s="74">
        <f t="shared" si="181"/>
        <v>4355.066257562291</v>
      </c>
      <c r="BU109" s="74">
        <f t="shared" si="182"/>
        <v>4494.4283778042845</v>
      </c>
      <c r="BV109" s="74">
        <f t="shared" si="183"/>
        <v>4638.250085894022</v>
      </c>
      <c r="BW109" s="74">
        <f t="shared" si="184"/>
        <v>4786.6740886426305</v>
      </c>
      <c r="BX109" s="74">
        <f t="shared" si="185"/>
        <v>4939.8476594791946</v>
      </c>
      <c r="BY109" s="74">
        <f t="shared" si="186"/>
        <v>5097.9227845825289</v>
      </c>
      <c r="BZ109" s="74">
        <f t="shared" si="187"/>
        <v>5261.0563136891697</v>
      </c>
      <c r="CA109" s="74">
        <f t="shared" si="188"/>
        <v>5429.4101157272235</v>
      </c>
      <c r="CB109" s="74">
        <f t="shared" si="189"/>
        <v>5603.1512394304946</v>
      </c>
      <c r="CC109" s="74">
        <f t="shared" si="190"/>
        <v>5782.4520790922707</v>
      </c>
      <c r="CD109" s="74">
        <f t="shared" si="191"/>
        <v>5967.4905456232236</v>
      </c>
      <c r="CE109" s="74">
        <f t="shared" si="192"/>
        <v>6158.4502430831672</v>
      </c>
      <c r="CF109" s="74">
        <f t="shared" si="193"/>
        <v>6355.5206508618285</v>
      </c>
      <c r="CG109" s="74">
        <f t="shared" si="194"/>
        <v>6558.8973116894076</v>
      </c>
      <c r="CH109" s="74">
        <f t="shared" si="195"/>
        <v>6768.7820256634686</v>
      </c>
      <c r="CI109" s="74">
        <f t="shared" si="196"/>
        <v>6985.3830504847001</v>
      </c>
      <c r="CJ109" s="74">
        <f t="shared" si="197"/>
        <v>7208.9153081002105</v>
      </c>
      <c r="CK109" s="74">
        <f t="shared" si="198"/>
        <v>7439.6005979594174</v>
      </c>
      <c r="CL109" s="74">
        <f t="shared" si="199"/>
        <v>7677.6678170941186</v>
      </c>
      <c r="CM109" s="74">
        <f t="shared" si="200"/>
        <v>7923.3531872411304</v>
      </c>
      <c r="CN109" s="74">
        <f t="shared" si="201"/>
        <v>8176.9004892328467</v>
      </c>
      <c r="CO109" s="74">
        <f t="shared" si="202"/>
        <v>8438.5613048882988</v>
      </c>
      <c r="CP109" s="74">
        <f t="shared" si="203"/>
        <v>8708.5952666447247</v>
      </c>
      <c r="CQ109" s="74">
        <f t="shared" si="204"/>
        <v>8987.2703151773567</v>
      </c>
      <c r="CR109" s="74">
        <f t="shared" si="205"/>
        <v>9274.8629652630316</v>
      </c>
      <c r="CS109" s="74">
        <f t="shared" si="206"/>
        <v>9571.6585801514484</v>
      </c>
      <c r="CT109" s="74">
        <f t="shared" si="207"/>
        <v>9877.9516547162948</v>
      </c>
      <c r="CU109" s="74">
        <f t="shared" si="208"/>
        <v>10194.046107667216</v>
      </c>
      <c r="CV109" s="74">
        <f t="shared" si="209"/>
        <v>10520.255583112568</v>
      </c>
      <c r="CW109" s="74">
        <f t="shared" si="210"/>
        <v>10856.903761772171</v>
      </c>
      <c r="CX109" s="74">
        <f t="shared" si="211"/>
        <v>11204.324682148881</v>
      </c>
      <c r="CY109" s="74">
        <f t="shared" si="212"/>
        <v>11562.863071977645</v>
      </c>
      <c r="CZ109" s="74">
        <f t="shared" si="213"/>
        <v>11932.874690280929</v>
      </c>
      <c r="DA109" s="74">
        <f t="shared" si="214"/>
        <v>12314.726680369919</v>
      </c>
      <c r="DB109" s="74">
        <f t="shared" si="215"/>
        <v>12708.797934141756</v>
      </c>
      <c r="DC109" s="74">
        <f t="shared" si="216"/>
        <v>13115.479468034293</v>
      </c>
      <c r="DD109" s="74">
        <f t="shared" si="217"/>
        <v>13535.174811011391</v>
      </c>
      <c r="DE109" s="74">
        <f t="shared" si="218"/>
        <v>13968.300404963757</v>
      </c>
      <c r="DF109" s="74">
        <f t="shared" si="219"/>
        <v>14415.286017922597</v>
      </c>
      <c r="DG109" s="74">
        <f t="shared" si="220"/>
        <v>14876.57517049612</v>
      </c>
      <c r="DH109" s="74">
        <f t="shared" si="221"/>
        <v>15352.625575951997</v>
      </c>
      <c r="DI109" s="74">
        <f t="shared" si="222"/>
        <v>15843.909594382461</v>
      </c>
      <c r="DJ109" s="74">
        <f t="shared" si="223"/>
        <v>16350.9147014027</v>
      </c>
    </row>
    <row r="110" spans="2:114" x14ac:dyDescent="0.2">
      <c r="B110" s="65"/>
      <c r="C110" s="65"/>
      <c r="D110" s="65"/>
      <c r="E110" s="65"/>
      <c r="F110" s="65"/>
      <c r="G110" s="65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/>
      <c r="CB110" s="65"/>
      <c r="CC110" s="65"/>
      <c r="CD110" s="65"/>
      <c r="CE110" s="65"/>
      <c r="CF110" s="65"/>
      <c r="CG110" s="65"/>
      <c r="CH110" s="65"/>
      <c r="CI110" s="65"/>
      <c r="CJ110" s="65"/>
      <c r="CK110" s="65"/>
      <c r="CL110" s="65"/>
      <c r="CM110" s="65"/>
      <c r="CN110" s="65"/>
      <c r="CO110" s="65"/>
      <c r="CP110" s="65"/>
      <c r="CQ110" s="65"/>
      <c r="CR110" s="65"/>
      <c r="CS110" s="65"/>
      <c r="CT110" s="65"/>
      <c r="CU110" s="65"/>
      <c r="CV110" s="65"/>
      <c r="CW110" s="65"/>
      <c r="CX110" s="65"/>
      <c r="CY110" s="65"/>
      <c r="CZ110" s="65"/>
      <c r="DA110" s="65"/>
      <c r="DB110" s="65"/>
      <c r="DC110" s="65"/>
      <c r="DD110" s="65"/>
      <c r="DE110" s="65"/>
      <c r="DF110" s="65"/>
      <c r="DG110" s="65"/>
      <c r="DH110" s="65"/>
      <c r="DI110" s="65"/>
      <c r="DJ110" s="65"/>
    </row>
    <row r="111" spans="2:114" x14ac:dyDescent="0.2">
      <c r="B111" s="64" t="s">
        <v>454</v>
      </c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/>
      <c r="CB111" s="65"/>
      <c r="CC111" s="65"/>
      <c r="CD111" s="65"/>
      <c r="CE111" s="65"/>
      <c r="CF111" s="65"/>
      <c r="CG111" s="65"/>
      <c r="CH111" s="65"/>
      <c r="CI111" s="65"/>
      <c r="CJ111" s="65"/>
      <c r="CK111" s="65"/>
      <c r="CL111" s="65"/>
      <c r="CM111" s="65"/>
      <c r="CN111" s="65"/>
      <c r="CO111" s="65"/>
      <c r="CP111" s="65"/>
      <c r="CQ111" s="65"/>
      <c r="CR111" s="65"/>
      <c r="CS111" s="65"/>
      <c r="CT111" s="65"/>
      <c r="CU111" s="65"/>
      <c r="CV111" s="65"/>
      <c r="CW111" s="65"/>
      <c r="CX111" s="65"/>
      <c r="CY111" s="65"/>
      <c r="CZ111" s="65"/>
      <c r="DA111" s="65"/>
      <c r="DB111" s="65"/>
      <c r="DC111" s="65"/>
      <c r="DD111" s="65"/>
      <c r="DE111" s="65"/>
      <c r="DF111" s="65"/>
      <c r="DG111" s="65"/>
      <c r="DH111" s="65"/>
      <c r="DI111" s="65"/>
      <c r="DJ111" s="65"/>
    </row>
    <row r="112" spans="2:114" ht="16" thickBot="1" x14ac:dyDescent="0.25">
      <c r="B112" s="65" t="s">
        <v>455</v>
      </c>
      <c r="C112" s="65" t="s">
        <v>2</v>
      </c>
      <c r="D112" s="65"/>
      <c r="E112" s="65"/>
      <c r="F112" s="65"/>
      <c r="G112" s="65"/>
      <c r="H112" s="74">
        <f t="shared" ref="H112:AF112" si="235">SUM(H104:H109)</f>
        <v>33217.110858375854</v>
      </c>
      <c r="I112" s="74">
        <f t="shared" si="235"/>
        <v>33738.317084056791</v>
      </c>
      <c r="J112" s="74">
        <f t="shared" si="235"/>
        <v>35952.299725175049</v>
      </c>
      <c r="K112" s="74">
        <f t="shared" si="235"/>
        <v>38905.525492522196</v>
      </c>
      <c r="L112" s="74">
        <f t="shared" si="235"/>
        <v>44940.811482076468</v>
      </c>
      <c r="M112" s="74">
        <f t="shared" si="235"/>
        <v>47125.621496673717</v>
      </c>
      <c r="N112" s="74">
        <f t="shared" si="235"/>
        <v>48500.117394323548</v>
      </c>
      <c r="O112" s="74">
        <f t="shared" si="235"/>
        <v>67285.860858375861</v>
      </c>
      <c r="P112" s="74">
        <f t="shared" si="235"/>
        <v>71399.490721076072</v>
      </c>
      <c r="Q112" s="74">
        <f t="shared" si="235"/>
        <v>49183.177102147405</v>
      </c>
      <c r="R112" s="74">
        <f t="shared" si="235"/>
        <v>49510.429774809891</v>
      </c>
      <c r="S112" s="74">
        <f t="shared" si="235"/>
        <v>74286.196206874782</v>
      </c>
      <c r="T112" s="74">
        <f t="shared" si="235"/>
        <v>73269.612297798012</v>
      </c>
      <c r="U112" s="74">
        <f t="shared" si="235"/>
        <v>79610.938381334228</v>
      </c>
      <c r="V112" s="74">
        <f t="shared" si="235"/>
        <v>78100.219600012919</v>
      </c>
      <c r="W112" s="74">
        <f t="shared" si="235"/>
        <v>77359.824114843708</v>
      </c>
      <c r="X112" s="74">
        <f t="shared" si="235"/>
        <v>85331.527481950456</v>
      </c>
      <c r="Y112" s="74">
        <f t="shared" si="235"/>
        <v>95389.841491317784</v>
      </c>
      <c r="Z112" s="74">
        <f t="shared" si="235"/>
        <v>117021.76571052728</v>
      </c>
      <c r="AA112" s="74">
        <f t="shared" si="235"/>
        <v>129410.89234973956</v>
      </c>
      <c r="AB112" s="74">
        <f t="shared" si="235"/>
        <v>140429.89061122815</v>
      </c>
      <c r="AC112" s="74">
        <f t="shared" si="235"/>
        <v>136178.70478094806</v>
      </c>
      <c r="AD112" s="74">
        <f t="shared" si="235"/>
        <v>138497.0099451631</v>
      </c>
      <c r="AE112" s="74">
        <f t="shared" si="235"/>
        <v>124657.66910044428</v>
      </c>
      <c r="AF112" s="74">
        <f t="shared" si="235"/>
        <v>124591.32233461455</v>
      </c>
      <c r="AG112" s="74">
        <f t="shared" ref="AG112" si="236">SUM(AG104:AG109)</f>
        <v>127493.06806430164</v>
      </c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/>
      <c r="CB112" s="65"/>
      <c r="CC112" s="65"/>
      <c r="CD112" s="65"/>
      <c r="CE112" s="65"/>
      <c r="CF112" s="65"/>
      <c r="CG112" s="65"/>
      <c r="CH112" s="65"/>
      <c r="CI112" s="65"/>
      <c r="CJ112" s="65"/>
      <c r="CK112" s="65"/>
      <c r="CL112" s="65"/>
      <c r="CM112" s="65"/>
      <c r="CN112" s="65"/>
      <c r="CO112" s="65"/>
      <c r="CP112" s="65"/>
      <c r="CQ112" s="65"/>
      <c r="CR112" s="65"/>
      <c r="CS112" s="65"/>
      <c r="CT112" s="65"/>
      <c r="CU112" s="65"/>
      <c r="CV112" s="65"/>
      <c r="CW112" s="65"/>
      <c r="CX112" s="65"/>
      <c r="CY112" s="65"/>
      <c r="CZ112" s="65"/>
      <c r="DA112" s="65"/>
      <c r="DB112" s="65"/>
      <c r="DC112" s="65"/>
      <c r="DD112" s="65"/>
      <c r="DE112" s="65"/>
      <c r="DF112" s="65"/>
      <c r="DG112" s="65"/>
      <c r="DH112" s="65"/>
      <c r="DI112" s="65"/>
      <c r="DJ112" s="65"/>
    </row>
    <row r="113" spans="2:114" ht="16" thickBot="1" x14ac:dyDescent="0.25">
      <c r="B113" s="75" t="s">
        <v>453</v>
      </c>
      <c r="C113" s="379">
        <f>(CORREL(H112:AG112,H83:AG83))^2</f>
        <v>0.90141618477974417</v>
      </c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/>
      <c r="CB113" s="65"/>
      <c r="CC113" s="65"/>
      <c r="CD113" s="65"/>
      <c r="CE113" s="65"/>
      <c r="CF113" s="65"/>
      <c r="CG113" s="65"/>
      <c r="CH113" s="65"/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65"/>
      <c r="DI113" s="65"/>
      <c r="DJ113" s="65"/>
    </row>
    <row r="129" spans="2:3" x14ac:dyDescent="0.2">
      <c r="B129" s="119"/>
      <c r="C129" s="119"/>
    </row>
    <row r="130" spans="2:3" x14ac:dyDescent="0.2">
      <c r="B130" s="119"/>
      <c r="C130" s="119"/>
    </row>
    <row r="131" spans="2:3" x14ac:dyDescent="0.2">
      <c r="B131" s="119"/>
      <c r="C131" s="119"/>
    </row>
    <row r="132" spans="2:3" x14ac:dyDescent="0.2">
      <c r="B132" s="119"/>
      <c r="C132" s="119"/>
    </row>
    <row r="133" spans="2:3" x14ac:dyDescent="0.2">
      <c r="B133" s="119"/>
      <c r="C133" s="119"/>
    </row>
    <row r="134" spans="2:3" x14ac:dyDescent="0.2">
      <c r="B134" s="119"/>
      <c r="C134" s="119"/>
    </row>
    <row r="135" spans="2:3" x14ac:dyDescent="0.2">
      <c r="B135" s="119"/>
      <c r="C135" s="119"/>
    </row>
    <row r="140" spans="2:3" x14ac:dyDescent="0.2">
      <c r="B140" s="119"/>
      <c r="C140" s="119"/>
    </row>
    <row r="141" spans="2:3" x14ac:dyDescent="0.2">
      <c r="B141" s="119"/>
      <c r="C141" s="119"/>
    </row>
    <row r="142" spans="2:3" x14ac:dyDescent="0.2">
      <c r="B142" s="119"/>
      <c r="C142" s="119"/>
    </row>
    <row r="143" spans="2:3" x14ac:dyDescent="0.2">
      <c r="B143" s="119"/>
      <c r="C143" s="119"/>
    </row>
    <row r="144" spans="2:3" x14ac:dyDescent="0.2">
      <c r="B144" s="119"/>
      <c r="C144" s="119"/>
    </row>
    <row r="145" spans="2:3" x14ac:dyDescent="0.2">
      <c r="B145" s="119"/>
      <c r="C145" s="119"/>
    </row>
    <row r="146" spans="2:3" x14ac:dyDescent="0.2">
      <c r="B146" s="119"/>
      <c r="C146" s="119"/>
    </row>
    <row r="147" spans="2:3" x14ac:dyDescent="0.2">
      <c r="B147" s="119"/>
      <c r="C147" s="119"/>
    </row>
    <row r="152" spans="2:3" x14ac:dyDescent="0.2">
      <c r="B152" s="119"/>
      <c r="C152" s="119"/>
    </row>
    <row r="153" spans="2:3" x14ac:dyDescent="0.2">
      <c r="B153" s="119"/>
      <c r="C153" s="119"/>
    </row>
    <row r="154" spans="2:3" x14ac:dyDescent="0.2">
      <c r="B154" s="119"/>
      <c r="C154" s="119"/>
    </row>
    <row r="155" spans="2:3" x14ac:dyDescent="0.2">
      <c r="B155" s="119"/>
      <c r="C155" s="119"/>
    </row>
    <row r="156" spans="2:3" x14ac:dyDescent="0.2">
      <c r="B156" s="119"/>
      <c r="C156" s="119"/>
    </row>
    <row r="157" spans="2:3" x14ac:dyDescent="0.2">
      <c r="B157" s="119"/>
      <c r="C157" s="119"/>
    </row>
    <row r="158" spans="2:3" x14ac:dyDescent="0.2">
      <c r="B158" s="119"/>
      <c r="C158" s="119"/>
    </row>
    <row r="159" spans="2:3" x14ac:dyDescent="0.2">
      <c r="B159" s="119"/>
      <c r="C159" s="119"/>
    </row>
    <row r="165" spans="2:3" x14ac:dyDescent="0.2">
      <c r="B165" s="119"/>
      <c r="C165" s="119"/>
    </row>
    <row r="166" spans="2:3" x14ac:dyDescent="0.2">
      <c r="B166" s="119"/>
      <c r="C166" s="119"/>
    </row>
    <row r="167" spans="2:3" x14ac:dyDescent="0.2">
      <c r="B167" s="119"/>
      <c r="C167" s="119"/>
    </row>
    <row r="168" spans="2:3" x14ac:dyDescent="0.2">
      <c r="B168" s="119"/>
      <c r="C168" s="119"/>
    </row>
    <row r="169" spans="2:3" x14ac:dyDescent="0.2">
      <c r="B169" s="119"/>
      <c r="C169" s="119"/>
    </row>
    <row r="170" spans="2:3" x14ac:dyDescent="0.2">
      <c r="B170" s="119"/>
      <c r="C170" s="119"/>
    </row>
    <row r="171" spans="2:3" x14ac:dyDescent="0.2">
      <c r="B171" s="119"/>
      <c r="C171" s="119"/>
    </row>
    <row r="172" spans="2:3" x14ac:dyDescent="0.2">
      <c r="B172" s="119"/>
      <c r="C172" s="119"/>
    </row>
    <row r="177" spans="2:3" x14ac:dyDescent="0.2">
      <c r="B177" s="119"/>
      <c r="C177" s="119"/>
    </row>
    <row r="178" spans="2:3" x14ac:dyDescent="0.2">
      <c r="B178" s="119"/>
      <c r="C178" s="119"/>
    </row>
    <row r="179" spans="2:3" x14ac:dyDescent="0.2">
      <c r="B179" s="119"/>
      <c r="C179" s="119"/>
    </row>
    <row r="180" spans="2:3" x14ac:dyDescent="0.2">
      <c r="B180" s="119"/>
      <c r="C180" s="119"/>
    </row>
    <row r="181" spans="2:3" x14ac:dyDescent="0.2">
      <c r="B181" s="119"/>
      <c r="C181" s="119"/>
    </row>
    <row r="182" spans="2:3" x14ac:dyDescent="0.2">
      <c r="B182" s="119"/>
      <c r="C182" s="119"/>
    </row>
    <row r="183" spans="2:3" x14ac:dyDescent="0.2">
      <c r="B183" s="119"/>
      <c r="C183" s="119"/>
    </row>
    <row r="184" spans="2:3" x14ac:dyDescent="0.2">
      <c r="B184" s="119"/>
      <c r="C184" s="119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B9584-B5EB-45DB-9B76-3B446801DCA7}">
  <dimension ref="A1:DK183"/>
  <sheetViews>
    <sheetView zoomScale="80" zoomScaleNormal="80" workbookViewId="0">
      <pane xSplit="3" ySplit="2" topLeftCell="D3" activePane="bottomRight" state="frozen"/>
      <selection activeCell="R21" sqref="R21"/>
      <selection pane="topRight" activeCell="R21" sqref="R21"/>
      <selection pane="bottomLeft" activeCell="R21" sqref="R21"/>
      <selection pane="bottomRight" activeCell="L28" sqref="L28"/>
    </sheetView>
  </sheetViews>
  <sheetFormatPr baseColWidth="10" defaultColWidth="13.33203125" defaultRowHeight="15" x14ac:dyDescent="0.2"/>
  <cols>
    <col min="1" max="1" width="5.6640625" bestFit="1" customWidth="1"/>
    <col min="2" max="2" width="54.33203125" style="2" bestFit="1" customWidth="1"/>
    <col min="3" max="3" width="14.5" style="21" bestFit="1" customWidth="1"/>
    <col min="4" max="33" width="8.6640625" bestFit="1" customWidth="1"/>
    <col min="34" max="34" width="6.5" bestFit="1" customWidth="1"/>
    <col min="35" max="57" width="7.1640625" bestFit="1" customWidth="1"/>
    <col min="58" max="103" width="7.5" bestFit="1" customWidth="1"/>
    <col min="104" max="114" width="8.1640625" bestFit="1" customWidth="1"/>
    <col min="115" max="115" width="44.1640625" style="390" bestFit="1" customWidth="1"/>
  </cols>
  <sheetData>
    <row r="1" spans="1:115" x14ac:dyDescent="0.2">
      <c r="A1" t="s">
        <v>62</v>
      </c>
      <c r="B1"/>
      <c r="C1"/>
    </row>
    <row r="2" spans="1:115" s="1" customFormat="1" x14ac:dyDescent="0.2">
      <c r="A2" t="s">
        <v>57</v>
      </c>
      <c r="B2" s="26" t="e">
        <f ca="1">MID(CELL("Dateiname",$B$2),FIND("]", CELL("Dateiname",$B$2))+1,31)&amp;" HI"</f>
        <v>#VALUE!</v>
      </c>
      <c r="C2" s="24" t="s">
        <v>1</v>
      </c>
      <c r="D2" s="58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t="s">
        <v>57</v>
      </c>
      <c r="B3" s="230" t="str">
        <f>'Data Non-Energy-Sector'!B130</f>
        <v>Lighting</v>
      </c>
      <c r="C3" s="25" t="s">
        <v>2</v>
      </c>
      <c r="D3" s="82">
        <f>D98</f>
        <v>244.87548005252316</v>
      </c>
      <c r="E3" s="82">
        <f t="shared" ref="E3:BL7" si="51">E98</f>
        <v>243.20453831493433</v>
      </c>
      <c r="F3" s="82">
        <f t="shared" si="51"/>
        <v>247.00840481156504</v>
      </c>
      <c r="G3" s="82">
        <f t="shared" si="51"/>
        <v>251.5568795152918</v>
      </c>
      <c r="H3" s="82">
        <f t="shared" si="51"/>
        <v>255.4447972136864</v>
      </c>
      <c r="I3" s="82">
        <f t="shared" si="51"/>
        <v>516.23167721368645</v>
      </c>
      <c r="J3" s="82">
        <f t="shared" si="51"/>
        <v>570.56227721368634</v>
      </c>
      <c r="K3" s="82">
        <f t="shared" si="51"/>
        <v>849.45935721368642</v>
      </c>
      <c r="L3" s="82">
        <f t="shared" si="51"/>
        <v>860.32547721368644</v>
      </c>
      <c r="M3" s="82">
        <f>M98</f>
        <v>860.32547721368644</v>
      </c>
      <c r="N3" s="82">
        <f t="shared" si="51"/>
        <v>860.32547721368644</v>
      </c>
      <c r="O3" s="82">
        <f t="shared" si="51"/>
        <v>860.32547721368644</v>
      </c>
      <c r="P3" s="82">
        <f t="shared" si="51"/>
        <v>860.32547721368644</v>
      </c>
      <c r="Q3" s="82">
        <f t="shared" si="51"/>
        <v>860.32547721368644</v>
      </c>
      <c r="R3" s="82">
        <f t="shared" si="51"/>
        <v>860.32547721368644</v>
      </c>
      <c r="S3" s="82">
        <f t="shared" si="51"/>
        <v>2193.2361972136864</v>
      </c>
      <c r="T3" s="82">
        <f t="shared" si="51"/>
        <v>3223.6155995925624</v>
      </c>
      <c r="U3" s="82">
        <f t="shared" si="51"/>
        <v>3223.6155995416448</v>
      </c>
      <c r="V3" s="82">
        <f t="shared" si="51"/>
        <v>3223.6155995360718</v>
      </c>
      <c r="W3" s="82">
        <f t="shared" si="51"/>
        <v>3223.6155994854357</v>
      </c>
      <c r="X3" s="82">
        <f t="shared" si="51"/>
        <v>3220.0268703972829</v>
      </c>
      <c r="Y3" s="82">
        <f t="shared" si="51"/>
        <v>3223.6155956709113</v>
      </c>
      <c r="Z3" s="82">
        <f t="shared" si="51"/>
        <v>2571.648395188111</v>
      </c>
      <c r="AA3" s="82">
        <f t="shared" si="51"/>
        <v>2535.3357037807909</v>
      </c>
      <c r="AB3" s="82">
        <f t="shared" si="51"/>
        <v>3259.5903105936941</v>
      </c>
      <c r="AC3" s="82">
        <f t="shared" si="51"/>
        <v>2172.8717096421551</v>
      </c>
      <c r="AD3" s="82">
        <f t="shared" si="51"/>
        <v>2171.7811534851826</v>
      </c>
      <c r="AE3" s="82">
        <f t="shared" si="51"/>
        <v>2170.2901420225194</v>
      </c>
      <c r="AF3" s="82">
        <f t="shared" si="51"/>
        <v>4343.0238761611517</v>
      </c>
      <c r="AG3" s="82">
        <f t="shared" si="51"/>
        <v>4343.5384980885246</v>
      </c>
      <c r="AH3" s="82">
        <f t="shared" si="51"/>
        <v>4482.5317300273573</v>
      </c>
      <c r="AI3" s="82">
        <f t="shared" si="51"/>
        <v>4625.9727453882333</v>
      </c>
      <c r="AJ3" s="82">
        <f t="shared" si="51"/>
        <v>4774.0038732406565</v>
      </c>
      <c r="AK3" s="82">
        <f t="shared" si="51"/>
        <v>4926.771997184358</v>
      </c>
      <c r="AL3" s="82">
        <f t="shared" si="51"/>
        <v>5084.428701094258</v>
      </c>
      <c r="AM3" s="82">
        <f t="shared" si="51"/>
        <v>5247.1304195292741</v>
      </c>
      <c r="AN3" s="82">
        <f t="shared" si="51"/>
        <v>5415.0385929542108</v>
      </c>
      <c r="AO3" s="82">
        <f t="shared" si="51"/>
        <v>5588.3198279287453</v>
      </c>
      <c r="AP3" s="82">
        <f t="shared" si="51"/>
        <v>5767.1460624224655</v>
      </c>
      <c r="AQ3" s="82">
        <f t="shared" si="51"/>
        <v>5951.694736419985</v>
      </c>
      <c r="AR3" s="82">
        <f t="shared" si="51"/>
        <v>6142.1489679854249</v>
      </c>
      <c r="AS3" s="82">
        <f t="shared" si="51"/>
        <v>6338.6977349609588</v>
      </c>
      <c r="AT3" s="82">
        <f t="shared" si="51"/>
        <v>6541.5360624797095</v>
      </c>
      <c r="AU3" s="82">
        <f t="shared" si="51"/>
        <v>6750.8652164790601</v>
      </c>
      <c r="AV3" s="82">
        <f t="shared" si="51"/>
        <v>6966.8929034063904</v>
      </c>
      <c r="AW3" s="82">
        <f t="shared" si="51"/>
        <v>7189.8334763153953</v>
      </c>
      <c r="AX3" s="82">
        <f t="shared" si="51"/>
        <v>7419.9081475574885</v>
      </c>
      <c r="AY3" s="82">
        <f t="shared" si="51"/>
        <v>7657.3452082793283</v>
      </c>
      <c r="AZ3" s="82">
        <f t="shared" si="51"/>
        <v>7902.3802549442671</v>
      </c>
      <c r="BA3" s="82">
        <f t="shared" si="51"/>
        <v>8155.2564231024835</v>
      </c>
      <c r="BB3" s="82">
        <f t="shared" si="51"/>
        <v>8416.224628641763</v>
      </c>
      <c r="BC3" s="82">
        <f t="shared" si="51"/>
        <v>8685.5438167582997</v>
      </c>
      <c r="BD3" s="82">
        <f t="shared" si="51"/>
        <v>8963.4812188945652</v>
      </c>
      <c r="BE3" s="82">
        <f t="shared" si="51"/>
        <v>9250.3126178991915</v>
      </c>
      <c r="BF3" s="82">
        <f t="shared" si="51"/>
        <v>9546.3226216719668</v>
      </c>
      <c r="BG3" s="82">
        <f t="shared" si="51"/>
        <v>9851.8049455654691</v>
      </c>
      <c r="BH3" s="82">
        <f t="shared" si="51"/>
        <v>10167.062703823565</v>
      </c>
      <c r="BI3" s="82">
        <f t="shared" si="51"/>
        <v>10492.408710345919</v>
      </c>
      <c r="BJ3" s="82">
        <f t="shared" si="51"/>
        <v>10828.165789076989</v>
      </c>
      <c r="BK3" s="82">
        <f t="shared" si="51"/>
        <v>11174.667094327453</v>
      </c>
      <c r="BL3" s="82">
        <f t="shared" si="51"/>
        <v>11532.256441345931</v>
      </c>
      <c r="BM3" s="82">
        <f t="shared" ref="BM3:DJ6" si="52">BM98</f>
        <v>11901.288647469002</v>
      </c>
      <c r="BN3" s="82">
        <f t="shared" si="52"/>
        <v>12282.129884188011</v>
      </c>
      <c r="BO3" s="82">
        <f t="shared" si="52"/>
        <v>12675.158040482027</v>
      </c>
      <c r="BP3" s="82">
        <f t="shared" si="52"/>
        <v>13080.763097777452</v>
      </c>
      <c r="BQ3" s="82">
        <f t="shared" si="52"/>
        <v>13499.347516906329</v>
      </c>
      <c r="BR3" s="82">
        <f t="shared" si="52"/>
        <v>13931.326637447333</v>
      </c>
      <c r="BS3" s="82">
        <f t="shared" si="52"/>
        <v>14377.129089845648</v>
      </c>
      <c r="BT3" s="82">
        <f t="shared" si="52"/>
        <v>14837.197220720709</v>
      </c>
      <c r="BU3" s="82">
        <f t="shared" si="52"/>
        <v>15311.987531783772</v>
      </c>
      <c r="BV3" s="82">
        <f t="shared" si="52"/>
        <v>15801.971132800854</v>
      </c>
      <c r="BW3" s="82">
        <f t="shared" si="52"/>
        <v>16307.634209050482</v>
      </c>
      <c r="BX3" s="82">
        <f t="shared" si="52"/>
        <v>16829.478503740098</v>
      </c>
      <c r="BY3" s="82">
        <f t="shared" si="52"/>
        <v>17368.021815859782</v>
      </c>
      <c r="BZ3" s="82">
        <f t="shared" si="52"/>
        <v>17923.798513967296</v>
      </c>
      <c r="CA3" s="82">
        <f t="shared" si="52"/>
        <v>18497.36006641425</v>
      </c>
      <c r="CB3" s="82">
        <f t="shared" si="52"/>
        <v>19089.275588539505</v>
      </c>
      <c r="CC3" s="82">
        <f t="shared" si="52"/>
        <v>19700.13240737277</v>
      </c>
      <c r="CD3" s="82">
        <f t="shared" si="52"/>
        <v>20330.536644408698</v>
      </c>
      <c r="CE3" s="82">
        <f t="shared" si="52"/>
        <v>20981.113817029778</v>
      </c>
      <c r="CF3" s="82">
        <f t="shared" si="52"/>
        <v>21652.509459174733</v>
      </c>
      <c r="CG3" s="82">
        <f t="shared" si="52"/>
        <v>22345.389761868326</v>
      </c>
      <c r="CH3" s="82">
        <f t="shared" si="52"/>
        <v>23060.442234248112</v>
      </c>
      <c r="CI3" s="82">
        <f t="shared" si="52"/>
        <v>23798.376385744054</v>
      </c>
      <c r="CJ3" s="82">
        <f t="shared" si="52"/>
        <v>24559.924430087864</v>
      </c>
      <c r="CK3" s="82">
        <f t="shared" si="52"/>
        <v>25345.842011850676</v>
      </c>
      <c r="CL3" s="82">
        <f t="shared" si="52"/>
        <v>26156.908956229898</v>
      </c>
      <c r="CM3" s="82">
        <f t="shared" si="52"/>
        <v>26993.930042829255</v>
      </c>
      <c r="CN3" s="82">
        <f t="shared" si="52"/>
        <v>27857.735804199794</v>
      </c>
      <c r="CO3" s="82">
        <f t="shared" si="52"/>
        <v>28749.183349934188</v>
      </c>
      <c r="CP3" s="82">
        <f t="shared" si="52"/>
        <v>29669.157217132084</v>
      </c>
      <c r="CQ3" s="82">
        <f t="shared" si="52"/>
        <v>30618.570248080312</v>
      </c>
      <c r="CR3" s="82">
        <f t="shared" si="52"/>
        <v>31598.364496018883</v>
      </c>
      <c r="CS3" s="82">
        <f t="shared" si="52"/>
        <v>32609.512159891488</v>
      </c>
      <c r="CT3" s="82">
        <f t="shared" si="52"/>
        <v>33653.016549008018</v>
      </c>
      <c r="CU3" s="82">
        <f t="shared" si="52"/>
        <v>34729.913078576275</v>
      </c>
      <c r="CV3" s="82">
        <f t="shared" si="52"/>
        <v>35841.270297090719</v>
      </c>
      <c r="CW3" s="82">
        <f t="shared" si="52"/>
        <v>36988.19094659762</v>
      </c>
      <c r="CX3" s="82">
        <f t="shared" si="52"/>
        <v>38171.813056888743</v>
      </c>
      <c r="CY3" s="82">
        <f t="shared" si="52"/>
        <v>39393.311074709185</v>
      </c>
      <c r="CZ3" s="82">
        <f t="shared" si="52"/>
        <v>40653.897029099877</v>
      </c>
      <c r="DA3" s="82">
        <f t="shared" si="52"/>
        <v>41954.821734031073</v>
      </c>
      <c r="DB3" s="82">
        <f t="shared" si="52"/>
        <v>43297.37602952007</v>
      </c>
      <c r="DC3" s="82">
        <f t="shared" si="52"/>
        <v>44682.892062464714</v>
      </c>
      <c r="DD3" s="82">
        <f t="shared" si="52"/>
        <v>46112.744608463589</v>
      </c>
      <c r="DE3" s="82">
        <f t="shared" si="52"/>
        <v>47588.352435934423</v>
      </c>
      <c r="DF3" s="82">
        <f t="shared" si="52"/>
        <v>49111.179713884325</v>
      </c>
      <c r="DG3" s="82">
        <f t="shared" si="52"/>
        <v>50682.737464728627</v>
      </c>
      <c r="DH3" s="82">
        <f t="shared" si="52"/>
        <v>52304.585063599945</v>
      </c>
      <c r="DI3" s="82">
        <f t="shared" si="52"/>
        <v>53978.331785635142</v>
      </c>
      <c r="DJ3" s="82">
        <f t="shared" si="52"/>
        <v>55705.638402775468</v>
      </c>
    </row>
    <row r="4" spans="1:115" x14ac:dyDescent="0.2">
      <c r="A4" t="s">
        <v>57</v>
      </c>
      <c r="B4" s="230" t="str">
        <f>'Data Non-Energy-Sector'!B131</f>
        <v>Ceramics</v>
      </c>
      <c r="C4" s="25" t="s">
        <v>2</v>
      </c>
      <c r="D4" s="82">
        <f>D99</f>
        <v>186.31830003996325</v>
      </c>
      <c r="E4" s="82">
        <f t="shared" ref="E4:L4" si="53">E99</f>
        <v>185.04693132658045</v>
      </c>
      <c r="F4" s="82">
        <f t="shared" si="53"/>
        <v>187.94117757401688</v>
      </c>
      <c r="G4" s="82">
        <f t="shared" si="53"/>
        <v>191.40197354424373</v>
      </c>
      <c r="H4" s="82">
        <f t="shared" si="53"/>
        <v>194.36017179302226</v>
      </c>
      <c r="I4" s="82">
        <f t="shared" si="53"/>
        <v>392.78497179302224</v>
      </c>
      <c r="J4" s="82">
        <f t="shared" si="53"/>
        <v>434.12347179302219</v>
      </c>
      <c r="K4" s="82">
        <f t="shared" si="53"/>
        <v>646.32777179302218</v>
      </c>
      <c r="L4" s="82">
        <f t="shared" si="53"/>
        <v>654.59547179302217</v>
      </c>
      <c r="M4" s="82">
        <f>M99</f>
        <v>654.59547179302217</v>
      </c>
      <c r="N4" s="82">
        <f t="shared" ref="N4:S4" si="54">N99</f>
        <v>654.59547179302217</v>
      </c>
      <c r="O4" s="82">
        <f t="shared" si="54"/>
        <v>654.59547179302217</v>
      </c>
      <c r="P4" s="82">
        <f t="shared" si="54"/>
        <v>654.59547179302217</v>
      </c>
      <c r="Q4" s="82">
        <f t="shared" si="54"/>
        <v>654.59547179302217</v>
      </c>
      <c r="R4" s="82">
        <f t="shared" si="54"/>
        <v>654.59547179302217</v>
      </c>
      <c r="S4" s="82">
        <f t="shared" si="54"/>
        <v>1668.7666717930219</v>
      </c>
      <c r="T4" s="82">
        <f t="shared" si="51"/>
        <v>2452.7509996899926</v>
      </c>
      <c r="U4" s="82">
        <f t="shared" si="51"/>
        <v>2452.7509996512513</v>
      </c>
      <c r="V4" s="82">
        <f t="shared" si="51"/>
        <v>2452.7509996470108</v>
      </c>
      <c r="W4" s="82">
        <f t="shared" si="51"/>
        <v>2452.7509996084832</v>
      </c>
      <c r="X4" s="82">
        <f t="shared" si="51"/>
        <v>2450.0204448674976</v>
      </c>
      <c r="Y4" s="82">
        <f t="shared" si="51"/>
        <v>2452.7509967061278</v>
      </c>
      <c r="Z4" s="82">
        <f t="shared" si="51"/>
        <v>1956.6889963387798</v>
      </c>
      <c r="AA4" s="82">
        <f t="shared" si="51"/>
        <v>1929.0597746158189</v>
      </c>
      <c r="AB4" s="82">
        <f t="shared" si="51"/>
        <v>2480.123062408245</v>
      </c>
      <c r="AC4" s="82">
        <f t="shared" si="51"/>
        <v>1653.271952988596</v>
      </c>
      <c r="AD4" s="82">
        <f t="shared" si="51"/>
        <v>1652.4421819995953</v>
      </c>
      <c r="AE4" s="82">
        <f t="shared" si="51"/>
        <v>1651.3077167562644</v>
      </c>
      <c r="AF4" s="82">
        <f t="shared" si="51"/>
        <v>3304.474688383485</v>
      </c>
      <c r="AG4" s="82">
        <f t="shared" si="51"/>
        <v>3304.8662485456166</v>
      </c>
      <c r="AH4" s="82">
        <f t="shared" si="51"/>
        <v>3410.6219684990765</v>
      </c>
      <c r="AI4" s="82">
        <f t="shared" si="51"/>
        <v>3519.7618714910473</v>
      </c>
      <c r="AJ4" s="82">
        <f t="shared" si="51"/>
        <v>3632.3942513787611</v>
      </c>
      <c r="AK4" s="82">
        <f t="shared" si="51"/>
        <v>3748.6308674228817</v>
      </c>
      <c r="AL4" s="82">
        <f t="shared" si="51"/>
        <v>3868.5870551804142</v>
      </c>
      <c r="AM4" s="82">
        <f t="shared" si="51"/>
        <v>3992.3818409461874</v>
      </c>
      <c r="AN4" s="82">
        <f t="shared" si="51"/>
        <v>4120.1380598564656</v>
      </c>
      <c r="AO4" s="82">
        <f t="shared" si="51"/>
        <v>4251.9824777718723</v>
      </c>
      <c r="AP4" s="82">
        <f t="shared" si="51"/>
        <v>4388.0459170605727</v>
      </c>
      <c r="AQ4" s="82">
        <f t="shared" si="51"/>
        <v>4528.4633864065108</v>
      </c>
      <c r="AR4" s="82">
        <f t="shared" si="51"/>
        <v>4673.3742147715193</v>
      </c>
      <c r="AS4" s="82">
        <f t="shared" si="51"/>
        <v>4822.9221896442077</v>
      </c>
      <c r="AT4" s="82">
        <f t="shared" si="51"/>
        <v>4977.2556997128222</v>
      </c>
      <c r="AU4" s="82">
        <f t="shared" si="51"/>
        <v>5136.5278821036327</v>
      </c>
      <c r="AV4" s="82">
        <f t="shared" si="51"/>
        <v>5300.8967743309495</v>
      </c>
      <c r="AW4" s="82">
        <f t="shared" si="51"/>
        <v>5470.5254711095404</v>
      </c>
      <c r="AX4" s="82">
        <f t="shared" si="51"/>
        <v>5645.5822861850456</v>
      </c>
      <c r="AY4" s="82">
        <f t="shared" si="51"/>
        <v>5826.2409193429676</v>
      </c>
      <c r="AZ4" s="82">
        <f t="shared" si="51"/>
        <v>6012.6806287619429</v>
      </c>
      <c r="BA4" s="82">
        <f t="shared" si="51"/>
        <v>6205.0864088823255</v>
      </c>
      <c r="BB4" s="82">
        <f t="shared" si="51"/>
        <v>6403.6491739665598</v>
      </c>
      <c r="BC4" s="82">
        <f t="shared" si="51"/>
        <v>6608.5659475334896</v>
      </c>
      <c r="BD4" s="82">
        <f t="shared" si="51"/>
        <v>6820.0400578545614</v>
      </c>
      <c r="BE4" s="82">
        <f t="shared" si="51"/>
        <v>7038.2813397059072</v>
      </c>
      <c r="BF4" s="82">
        <f t="shared" si="51"/>
        <v>7263.5063425764965</v>
      </c>
      <c r="BG4" s="82">
        <f t="shared" si="51"/>
        <v>7495.9385455389447</v>
      </c>
      <c r="BH4" s="82">
        <f t="shared" si="51"/>
        <v>7735.8085789961915</v>
      </c>
      <c r="BI4" s="82">
        <f t="shared" si="51"/>
        <v>7983.3544535240699</v>
      </c>
      <c r="BJ4" s="82">
        <f t="shared" si="51"/>
        <v>8238.8217960368402</v>
      </c>
      <c r="BK4" s="82">
        <f t="shared" si="51"/>
        <v>8502.4640935100197</v>
      </c>
      <c r="BL4" s="82">
        <f t="shared" si="51"/>
        <v>8774.5429445023401</v>
      </c>
      <c r="BM4" s="82">
        <f t="shared" si="52"/>
        <v>9055.3283187264151</v>
      </c>
      <c r="BN4" s="82">
        <f t="shared" si="52"/>
        <v>9345.0988249256607</v>
      </c>
      <c r="BO4" s="82">
        <f t="shared" si="52"/>
        <v>9644.1419873232826</v>
      </c>
      <c r="BP4" s="82">
        <f t="shared" si="52"/>
        <v>9952.7545309176276</v>
      </c>
      <c r="BQ4" s="82">
        <f t="shared" si="52"/>
        <v>10271.242675906991</v>
      </c>
      <c r="BR4" s="82">
        <f t="shared" si="52"/>
        <v>10599.922441536015</v>
      </c>
      <c r="BS4" s="82">
        <f t="shared" si="52"/>
        <v>10939.119959665168</v>
      </c>
      <c r="BT4" s="82">
        <f t="shared" si="52"/>
        <v>11289.171798374453</v>
      </c>
      <c r="BU4" s="82">
        <f t="shared" si="52"/>
        <v>11650.425295922436</v>
      </c>
      <c r="BV4" s="82">
        <f t="shared" si="52"/>
        <v>12023.238905391954</v>
      </c>
      <c r="BW4" s="82">
        <f t="shared" si="52"/>
        <v>12407.982550364497</v>
      </c>
      <c r="BX4" s="82">
        <f t="shared" si="52"/>
        <v>12805.037991976162</v>
      </c>
      <c r="BY4" s="82">
        <f t="shared" si="52"/>
        <v>13214.799207719399</v>
      </c>
      <c r="BZ4" s="82">
        <f t="shared" si="52"/>
        <v>13637.672782366421</v>
      </c>
      <c r="CA4" s="82">
        <f t="shared" si="52"/>
        <v>14074.078311402147</v>
      </c>
      <c r="CB4" s="82">
        <f t="shared" si="52"/>
        <v>14524.448817367016</v>
      </c>
      <c r="CC4" s="82">
        <f t="shared" si="52"/>
        <v>14989.231179522762</v>
      </c>
      <c r="CD4" s="82">
        <f t="shared" si="52"/>
        <v>15468.886577267491</v>
      </c>
      <c r="CE4" s="82">
        <f t="shared" si="52"/>
        <v>15963.89094774005</v>
      </c>
      <c r="CF4" s="82">
        <f t="shared" si="52"/>
        <v>16474.735458067731</v>
      </c>
      <c r="CG4" s="82">
        <f t="shared" si="52"/>
        <v>17001.926992725897</v>
      </c>
      <c r="CH4" s="82">
        <f t="shared" si="52"/>
        <v>17545.988656493126</v>
      </c>
      <c r="CI4" s="82">
        <f t="shared" si="52"/>
        <v>18107.460293500906</v>
      </c>
      <c r="CJ4" s="82">
        <f t="shared" si="52"/>
        <v>18686.899022892936</v>
      </c>
      <c r="CK4" s="82">
        <f t="shared" si="52"/>
        <v>19284.87979162551</v>
      </c>
      <c r="CL4" s="82">
        <f t="shared" si="52"/>
        <v>19901.995944957525</v>
      </c>
      <c r="CM4" s="82">
        <f t="shared" si="52"/>
        <v>20538.859815196167</v>
      </c>
      <c r="CN4" s="82">
        <f t="shared" si="52"/>
        <v>21196.103329282443</v>
      </c>
      <c r="CO4" s="82">
        <f t="shared" si="52"/>
        <v>21874.378635819481</v>
      </c>
      <c r="CP4" s="82">
        <f t="shared" si="52"/>
        <v>22574.358752165706</v>
      </c>
      <c r="CQ4" s="82">
        <f t="shared" si="52"/>
        <v>23296.738232235009</v>
      </c>
      <c r="CR4" s="82">
        <f t="shared" si="52"/>
        <v>24042.233855666531</v>
      </c>
      <c r="CS4" s="82">
        <f t="shared" si="52"/>
        <v>24811.585339047859</v>
      </c>
      <c r="CT4" s="82">
        <f t="shared" si="52"/>
        <v>25605.55606989739</v>
      </c>
      <c r="CU4" s="82">
        <f t="shared" si="52"/>
        <v>26424.933864134106</v>
      </c>
      <c r="CV4" s="82">
        <f t="shared" si="52"/>
        <v>27270.531747786397</v>
      </c>
      <c r="CW4" s="82">
        <f t="shared" si="52"/>
        <v>28143.188763715563</v>
      </c>
      <c r="CX4" s="82">
        <f t="shared" si="52"/>
        <v>29043.770804154461</v>
      </c>
      <c r="CY4" s="82">
        <f t="shared" si="52"/>
        <v>29973.171469887406</v>
      </c>
      <c r="CZ4" s="82">
        <f t="shared" si="52"/>
        <v>30932.312956923804</v>
      </c>
      <c r="DA4" s="82">
        <f t="shared" si="52"/>
        <v>31922.146971545368</v>
      </c>
      <c r="DB4" s="82">
        <f t="shared" si="52"/>
        <v>32943.655674634821</v>
      </c>
      <c r="DC4" s="82">
        <f t="shared" si="52"/>
        <v>33997.852656223135</v>
      </c>
      <c r="DD4" s="82">
        <f t="shared" si="52"/>
        <v>35085.783941222275</v>
      </c>
      <c r="DE4" s="82">
        <f t="shared" si="52"/>
        <v>36208.529027341392</v>
      </c>
      <c r="DF4" s="82">
        <f t="shared" si="52"/>
        <v>37367.201956216319</v>
      </c>
      <c r="DG4" s="82">
        <f t="shared" si="52"/>
        <v>38562.952418815243</v>
      </c>
      <c r="DH4" s="82">
        <f t="shared" si="52"/>
        <v>39796.966896217331</v>
      </c>
      <c r="DI4" s="82">
        <f t="shared" si="52"/>
        <v>41070.469836896285</v>
      </c>
      <c r="DJ4" s="82">
        <f t="shared" si="52"/>
        <v>42384.724871676968</v>
      </c>
    </row>
    <row r="5" spans="1:115" x14ac:dyDescent="0.2">
      <c r="A5" t="s">
        <v>57</v>
      </c>
      <c r="B5" s="230" t="str">
        <f>'Data Non-Energy-Sector'!B132</f>
        <v>Glass</v>
      </c>
      <c r="C5" s="25" t="s">
        <v>2</v>
      </c>
      <c r="D5" s="82">
        <f>D100</f>
        <v>21.293520004567231</v>
      </c>
      <c r="E5" s="82">
        <f t="shared" si="51"/>
        <v>21.148220723037767</v>
      </c>
      <c r="F5" s="82">
        <f t="shared" si="51"/>
        <v>21.478991722744787</v>
      </c>
      <c r="G5" s="82">
        <f t="shared" si="51"/>
        <v>21.874511262199285</v>
      </c>
      <c r="H5" s="82">
        <f t="shared" si="51"/>
        <v>22.212591062059687</v>
      </c>
      <c r="I5" s="82">
        <f t="shared" si="51"/>
        <v>44.889711062059689</v>
      </c>
      <c r="J5" s="82">
        <f t="shared" si="51"/>
        <v>49.614111062059685</v>
      </c>
      <c r="K5" s="82">
        <f t="shared" si="51"/>
        <v>73.86603106205969</v>
      </c>
      <c r="L5" s="82">
        <f t="shared" si="51"/>
        <v>74.810911062059688</v>
      </c>
      <c r="M5" s="82">
        <f t="shared" si="51"/>
        <v>74.810911062059688</v>
      </c>
      <c r="N5" s="82">
        <f t="shared" si="51"/>
        <v>74.810911062059688</v>
      </c>
      <c r="O5" s="82">
        <f t="shared" si="51"/>
        <v>74.810911062059688</v>
      </c>
      <c r="P5" s="82">
        <f t="shared" si="51"/>
        <v>74.810911062059688</v>
      </c>
      <c r="Q5" s="82">
        <f t="shared" si="51"/>
        <v>74.810911062059688</v>
      </c>
      <c r="R5" s="82">
        <f t="shared" si="51"/>
        <v>74.810911062059688</v>
      </c>
      <c r="S5" s="82">
        <f t="shared" si="51"/>
        <v>190.71619106205966</v>
      </c>
      <c r="T5" s="82">
        <f t="shared" si="51"/>
        <v>280.31439996457061</v>
      </c>
      <c r="U5" s="82">
        <f t="shared" si="51"/>
        <v>280.31439996014302</v>
      </c>
      <c r="V5" s="82">
        <f t="shared" si="51"/>
        <v>280.31439995965843</v>
      </c>
      <c r="W5" s="82">
        <f t="shared" si="51"/>
        <v>280.31439995525528</v>
      </c>
      <c r="X5" s="82">
        <f t="shared" si="51"/>
        <v>280.00233655628546</v>
      </c>
      <c r="Y5" s="82">
        <f t="shared" si="51"/>
        <v>280.31439962355751</v>
      </c>
      <c r="Z5" s="82">
        <f t="shared" si="51"/>
        <v>223.62159958157486</v>
      </c>
      <c r="AA5" s="82">
        <f t="shared" si="51"/>
        <v>220.46397424180788</v>
      </c>
      <c r="AB5" s="82">
        <f t="shared" si="51"/>
        <v>283.44263570379945</v>
      </c>
      <c r="AC5" s="82">
        <f t="shared" si="51"/>
        <v>188.94536605583954</v>
      </c>
      <c r="AD5" s="82">
        <f t="shared" si="51"/>
        <v>188.85053508566804</v>
      </c>
      <c r="AE5" s="82">
        <f t="shared" si="51"/>
        <v>188.72088191500166</v>
      </c>
      <c r="AF5" s="82">
        <f t="shared" si="51"/>
        <v>377.65425010096976</v>
      </c>
      <c r="AG5" s="82">
        <f t="shared" si="51"/>
        <v>377.6989998337848</v>
      </c>
      <c r="AH5" s="82">
        <f t="shared" si="51"/>
        <v>389.78536782846589</v>
      </c>
      <c r="AI5" s="82">
        <f t="shared" si="51"/>
        <v>402.25849959897681</v>
      </c>
      <c r="AJ5" s="82">
        <f t="shared" si="51"/>
        <v>415.13077158614408</v>
      </c>
      <c r="AK5" s="82">
        <f t="shared" si="51"/>
        <v>428.41495627690068</v>
      </c>
      <c r="AL5" s="82">
        <f t="shared" si="51"/>
        <v>442.12423487776152</v>
      </c>
      <c r="AM5" s="82">
        <f t="shared" si="51"/>
        <v>456.27221039384989</v>
      </c>
      <c r="AN5" s="82">
        <f t="shared" si="51"/>
        <v>470.87292112645309</v>
      </c>
      <c r="AO5" s="82">
        <f t="shared" si="51"/>
        <v>485.9408546024996</v>
      </c>
      <c r="AP5" s="82">
        <f t="shared" si="51"/>
        <v>501.4909619497796</v>
      </c>
      <c r="AQ5" s="82">
        <f t="shared" si="51"/>
        <v>517.53867273217259</v>
      </c>
      <c r="AR5" s="82">
        <f t="shared" si="51"/>
        <v>534.0999102596021</v>
      </c>
      <c r="AS5" s="82">
        <f t="shared" si="51"/>
        <v>551.19110738790937</v>
      </c>
      <c r="AT5" s="82">
        <f t="shared" si="51"/>
        <v>568.82922282432253</v>
      </c>
      <c r="AU5" s="82">
        <f t="shared" si="51"/>
        <v>587.03175795470088</v>
      </c>
      <c r="AV5" s="82">
        <f t="shared" si="51"/>
        <v>605.81677420925132</v>
      </c>
      <c r="AW5" s="82">
        <f t="shared" si="51"/>
        <v>625.20291098394739</v>
      </c>
      <c r="AX5" s="82">
        <f t="shared" si="51"/>
        <v>645.20940413543372</v>
      </c>
      <c r="AY5" s="82">
        <f t="shared" si="51"/>
        <v>665.85610506776766</v>
      </c>
      <c r="AZ5" s="82">
        <f t="shared" si="51"/>
        <v>687.16350042993622</v>
      </c>
      <c r="BA5" s="82">
        <f t="shared" si="51"/>
        <v>709.15273244369416</v>
      </c>
      <c r="BB5" s="82">
        <f t="shared" si="51"/>
        <v>731.84561988189239</v>
      </c>
      <c r="BC5" s="82">
        <f t="shared" si="51"/>
        <v>755.26467971811292</v>
      </c>
      <c r="BD5" s="82">
        <f t="shared" si="51"/>
        <v>779.43314946909254</v>
      </c>
      <c r="BE5" s="82">
        <f t="shared" si="51"/>
        <v>804.37501025210349</v>
      </c>
      <c r="BF5" s="82">
        <f t="shared" si="51"/>
        <v>830.11501058017086</v>
      </c>
      <c r="BG5" s="82">
        <f t="shared" si="51"/>
        <v>856.67869091873638</v>
      </c>
      <c r="BH5" s="82">
        <f t="shared" si="51"/>
        <v>884.09240902813599</v>
      </c>
      <c r="BI5" s="82">
        <f t="shared" si="51"/>
        <v>912.38336611703642</v>
      </c>
      <c r="BJ5" s="82">
        <f t="shared" si="51"/>
        <v>941.57963383278161</v>
      </c>
      <c r="BK5" s="82">
        <f t="shared" si="51"/>
        <v>971.7101821154306</v>
      </c>
      <c r="BL5" s="82">
        <f t="shared" si="51"/>
        <v>1002.8049079431244</v>
      </c>
      <c r="BM5" s="82">
        <f t="shared" si="52"/>
        <v>1034.8946649973043</v>
      </c>
      <c r="BN5" s="82">
        <f t="shared" si="52"/>
        <v>1068.011294277218</v>
      </c>
      <c r="BO5" s="82">
        <f t="shared" si="52"/>
        <v>1102.187655694089</v>
      </c>
      <c r="BP5" s="82">
        <f t="shared" si="52"/>
        <v>1137.4576606762998</v>
      </c>
      <c r="BQ5" s="82">
        <f t="shared" si="52"/>
        <v>1173.8563058179416</v>
      </c>
      <c r="BR5" s="82">
        <f t="shared" si="52"/>
        <v>1211.4197076041157</v>
      </c>
      <c r="BS5" s="82">
        <f t="shared" si="52"/>
        <v>1250.1851382474474</v>
      </c>
      <c r="BT5" s="82">
        <f t="shared" si="52"/>
        <v>1290.1910626713657</v>
      </c>
      <c r="BU5" s="82">
        <f t="shared" si="52"/>
        <v>1331.4771766768495</v>
      </c>
      <c r="BV5" s="82">
        <f t="shared" si="52"/>
        <v>1374.0844463305086</v>
      </c>
      <c r="BW5" s="82">
        <f t="shared" si="52"/>
        <v>1418.0551486130848</v>
      </c>
      <c r="BX5" s="82">
        <f t="shared" si="52"/>
        <v>1463.4329133687036</v>
      </c>
      <c r="BY5" s="82">
        <f t="shared" si="52"/>
        <v>1510.2627665965022</v>
      </c>
      <c r="BZ5" s="82">
        <f t="shared" si="52"/>
        <v>1558.5911751275903</v>
      </c>
      <c r="CA5" s="82">
        <f t="shared" si="52"/>
        <v>1608.4660927316731</v>
      </c>
      <c r="CB5" s="82">
        <f t="shared" si="52"/>
        <v>1659.9370076990867</v>
      </c>
      <c r="CC5" s="82">
        <f t="shared" si="52"/>
        <v>1713.0549919454575</v>
      </c>
      <c r="CD5" s="82">
        <f t="shared" si="52"/>
        <v>1767.8727516877123</v>
      </c>
      <c r="CE5" s="82">
        <f t="shared" si="52"/>
        <v>1824.444679741719</v>
      </c>
      <c r="CF5" s="82">
        <f t="shared" si="52"/>
        <v>1882.8269094934542</v>
      </c>
      <c r="CG5" s="82">
        <f t="shared" si="52"/>
        <v>1943.0773705972447</v>
      </c>
      <c r="CH5" s="82">
        <f t="shared" si="52"/>
        <v>2005.2558464563565</v>
      </c>
      <c r="CI5" s="82">
        <f t="shared" si="52"/>
        <v>2069.4240335429599</v>
      </c>
      <c r="CJ5" s="82">
        <f t="shared" si="52"/>
        <v>2135.6456026163346</v>
      </c>
      <c r="CK5" s="82">
        <f t="shared" si="52"/>
        <v>2203.9862619000573</v>
      </c>
      <c r="CL5" s="82">
        <f t="shared" si="52"/>
        <v>2274.5138222808591</v>
      </c>
      <c r="CM5" s="82">
        <f t="shared" si="52"/>
        <v>2347.2982645938469</v>
      </c>
      <c r="CN5" s="82">
        <f t="shared" si="52"/>
        <v>2422.4118090608499</v>
      </c>
      <c r="CO5" s="82">
        <f t="shared" si="52"/>
        <v>2499.928986950797</v>
      </c>
      <c r="CP5" s="82">
        <f t="shared" si="52"/>
        <v>2579.9267145332228</v>
      </c>
      <c r="CQ5" s="82">
        <f t="shared" si="52"/>
        <v>2662.4843693982862</v>
      </c>
      <c r="CR5" s="82">
        <f t="shared" si="52"/>
        <v>2747.6838692190313</v>
      </c>
      <c r="CS5" s="82">
        <f t="shared" si="52"/>
        <v>2835.6097530340403</v>
      </c>
      <c r="CT5" s="82">
        <f t="shared" si="52"/>
        <v>2926.3492651311299</v>
      </c>
      <c r="CU5" s="82">
        <f t="shared" si="52"/>
        <v>3019.9924416153262</v>
      </c>
      <c r="CV5" s="82">
        <f t="shared" si="52"/>
        <v>3116.6321997470168</v>
      </c>
      <c r="CW5" s="82">
        <f t="shared" si="52"/>
        <v>3216.3644301389213</v>
      </c>
      <c r="CX5" s="82">
        <f t="shared" si="52"/>
        <v>3319.2880919033669</v>
      </c>
      <c r="CY5" s="82">
        <f t="shared" si="52"/>
        <v>3425.5053108442748</v>
      </c>
      <c r="CZ5" s="82">
        <f t="shared" si="52"/>
        <v>3535.1214807912916</v>
      </c>
      <c r="DA5" s="82">
        <f t="shared" si="52"/>
        <v>3648.2453681766128</v>
      </c>
      <c r="DB5" s="82">
        <f t="shared" si="52"/>
        <v>3764.9892199582646</v>
      </c>
      <c r="DC5" s="82">
        <f t="shared" si="52"/>
        <v>3885.4688749969291</v>
      </c>
      <c r="DD5" s="82">
        <f t="shared" si="52"/>
        <v>4009.8038789968309</v>
      </c>
      <c r="DE5" s="82">
        <f t="shared" si="52"/>
        <v>4138.1176031247296</v>
      </c>
      <c r="DF5" s="82">
        <f t="shared" si="52"/>
        <v>4270.5373664247209</v>
      </c>
      <c r="DG5" s="82">
        <f t="shared" si="52"/>
        <v>4407.1945621503119</v>
      </c>
      <c r="DH5" s="82">
        <f t="shared" si="52"/>
        <v>4548.2247881391222</v>
      </c>
      <c r="DI5" s="82">
        <f t="shared" si="52"/>
        <v>4693.7679813595742</v>
      </c>
      <c r="DJ5" s="82">
        <f t="shared" si="52"/>
        <v>4843.9685567630804</v>
      </c>
    </row>
    <row r="6" spans="1:115" x14ac:dyDescent="0.2">
      <c r="A6" t="s">
        <v>57</v>
      </c>
      <c r="B6" s="230" t="str">
        <f>'Data Non-Energy-Sector'!B133</f>
        <v>Batteries</v>
      </c>
      <c r="C6" s="25" t="s">
        <v>2</v>
      </c>
      <c r="D6" s="82">
        <f>D101</f>
        <v>37.263660007992655</v>
      </c>
      <c r="E6" s="82">
        <f t="shared" si="51"/>
        <v>37.009386265316095</v>
      </c>
      <c r="F6" s="82">
        <f t="shared" si="51"/>
        <v>37.58823551480338</v>
      </c>
      <c r="G6" s="82">
        <f t="shared" si="51"/>
        <v>38.280394708848753</v>
      </c>
      <c r="H6" s="82">
        <f t="shared" si="51"/>
        <v>38.872034358604459</v>
      </c>
      <c r="I6" s="82">
        <f t="shared" si="51"/>
        <v>78.556994358604456</v>
      </c>
      <c r="J6" s="82">
        <f t="shared" si="51"/>
        <v>86.824694358604447</v>
      </c>
      <c r="K6" s="82">
        <f t="shared" si="51"/>
        <v>129.26555435860445</v>
      </c>
      <c r="L6" s="82">
        <f t="shared" si="51"/>
        <v>130.91909435860447</v>
      </c>
      <c r="M6" s="82">
        <f t="shared" si="51"/>
        <v>130.91909435860447</v>
      </c>
      <c r="N6" s="82">
        <f t="shared" si="51"/>
        <v>130.91909435860447</v>
      </c>
      <c r="O6" s="82">
        <f t="shared" si="51"/>
        <v>130.91909435860447</v>
      </c>
      <c r="P6" s="82">
        <f t="shared" si="51"/>
        <v>130.91909435860447</v>
      </c>
      <c r="Q6" s="82">
        <f t="shared" si="51"/>
        <v>130.91909435860447</v>
      </c>
      <c r="R6" s="82">
        <f t="shared" si="51"/>
        <v>130.91909435860447</v>
      </c>
      <c r="S6" s="82">
        <f t="shared" si="51"/>
        <v>333.75333435860443</v>
      </c>
      <c r="T6" s="82">
        <f t="shared" si="51"/>
        <v>490.55019993799863</v>
      </c>
      <c r="U6" s="82">
        <f t="shared" si="51"/>
        <v>490.55019993025036</v>
      </c>
      <c r="V6" s="82">
        <f t="shared" si="51"/>
        <v>490.55019992940225</v>
      </c>
      <c r="W6" s="82">
        <f t="shared" si="51"/>
        <v>490.55019992169673</v>
      </c>
      <c r="X6" s="82">
        <f t="shared" si="51"/>
        <v>490.00408897349956</v>
      </c>
      <c r="Y6" s="82">
        <f t="shared" si="51"/>
        <v>490.55019934122561</v>
      </c>
      <c r="Z6" s="82">
        <f t="shared" si="51"/>
        <v>391.337799267756</v>
      </c>
      <c r="AA6" s="82">
        <f t="shared" si="51"/>
        <v>385.81195492316385</v>
      </c>
      <c r="AB6" s="82">
        <f t="shared" si="51"/>
        <v>496.02461248164911</v>
      </c>
      <c r="AC6" s="82">
        <f t="shared" si="51"/>
        <v>330.65439059771927</v>
      </c>
      <c r="AD6" s="82">
        <f t="shared" si="51"/>
        <v>330.48843639991912</v>
      </c>
      <c r="AE6" s="82">
        <f t="shared" si="51"/>
        <v>330.26154335125295</v>
      </c>
      <c r="AF6" s="82">
        <f t="shared" si="51"/>
        <v>660.89493767669705</v>
      </c>
      <c r="AG6" s="82">
        <f t="shared" si="51"/>
        <v>660.97324970912337</v>
      </c>
      <c r="AH6" s="82">
        <f t="shared" si="51"/>
        <v>682.1243936998153</v>
      </c>
      <c r="AI6" s="82">
        <f t="shared" si="51"/>
        <v>703.95237429820941</v>
      </c>
      <c r="AJ6" s="82">
        <f t="shared" si="51"/>
        <v>726.47885027575217</v>
      </c>
      <c r="AK6" s="82">
        <f t="shared" si="51"/>
        <v>749.72617348457629</v>
      </c>
      <c r="AL6" s="82">
        <f t="shared" si="51"/>
        <v>773.71741103608281</v>
      </c>
      <c r="AM6" s="82">
        <f t="shared" si="51"/>
        <v>798.47636818923752</v>
      </c>
      <c r="AN6" s="82">
        <f t="shared" si="51"/>
        <v>824.02761197129314</v>
      </c>
      <c r="AO6" s="82">
        <f t="shared" si="51"/>
        <v>850.3964955543745</v>
      </c>
      <c r="AP6" s="82">
        <f t="shared" si="51"/>
        <v>877.60918341211448</v>
      </c>
      <c r="AQ6" s="82">
        <f t="shared" si="51"/>
        <v>905.69267728130217</v>
      </c>
      <c r="AR6" s="82">
        <f t="shared" si="51"/>
        <v>934.67484295430381</v>
      </c>
      <c r="AS6" s="82">
        <f t="shared" si="51"/>
        <v>964.58443792884157</v>
      </c>
      <c r="AT6" s="82">
        <f t="shared" si="51"/>
        <v>995.45113994256451</v>
      </c>
      <c r="AU6" s="82">
        <f t="shared" si="51"/>
        <v>1027.3055764207265</v>
      </c>
      <c r="AV6" s="82">
        <f t="shared" si="51"/>
        <v>1060.1793548661899</v>
      </c>
      <c r="AW6" s="82">
        <f t="shared" si="51"/>
        <v>1094.1050942219081</v>
      </c>
      <c r="AX6" s="82">
        <f t="shared" si="51"/>
        <v>1129.1164572370092</v>
      </c>
      <c r="AY6" s="82">
        <f t="shared" si="51"/>
        <v>1165.2481838685935</v>
      </c>
      <c r="AZ6" s="82">
        <f t="shared" si="51"/>
        <v>1202.5361257523884</v>
      </c>
      <c r="BA6" s="82">
        <f t="shared" si="51"/>
        <v>1241.0172817764649</v>
      </c>
      <c r="BB6" s="82">
        <f t="shared" si="51"/>
        <v>1280.7298347933117</v>
      </c>
      <c r="BC6" s="82">
        <f t="shared" si="51"/>
        <v>1321.7131895066977</v>
      </c>
      <c r="BD6" s="82">
        <f t="shared" si="51"/>
        <v>1364.008011570912</v>
      </c>
      <c r="BE6" s="82">
        <f t="shared" si="51"/>
        <v>1407.6562679411811</v>
      </c>
      <c r="BF6" s="82">
        <f t="shared" si="51"/>
        <v>1452.701268515299</v>
      </c>
      <c r="BG6" s="82">
        <f t="shared" si="51"/>
        <v>1499.1877091077886</v>
      </c>
      <c r="BH6" s="82">
        <f t="shared" si="51"/>
        <v>1547.1617157992378</v>
      </c>
      <c r="BI6" s="82">
        <f t="shared" si="51"/>
        <v>1596.6708907048135</v>
      </c>
      <c r="BJ6" s="82">
        <f t="shared" si="51"/>
        <v>1647.7643592073675</v>
      </c>
      <c r="BK6" s="82">
        <f t="shared" si="51"/>
        <v>1700.4928187020034</v>
      </c>
      <c r="BL6" s="82">
        <f t="shared" si="51"/>
        <v>1754.9085889004675</v>
      </c>
      <c r="BM6" s="82">
        <f t="shared" si="52"/>
        <v>1811.0656637452826</v>
      </c>
      <c r="BN6" s="82">
        <f t="shared" si="52"/>
        <v>1869.0197649851316</v>
      </c>
      <c r="BO6" s="82">
        <f t="shared" si="52"/>
        <v>1928.8283974646558</v>
      </c>
      <c r="BP6" s="82">
        <f t="shared" si="52"/>
        <v>1990.5509061835248</v>
      </c>
      <c r="BQ6" s="82">
        <f t="shared" si="52"/>
        <v>2054.2485351813975</v>
      </c>
      <c r="BR6" s="82">
        <f t="shared" si="52"/>
        <v>2119.9844883072024</v>
      </c>
      <c r="BS6" s="82">
        <f t="shared" si="52"/>
        <v>2187.8239919330331</v>
      </c>
      <c r="BT6" s="82">
        <f t="shared" si="52"/>
        <v>2257.83435967489</v>
      </c>
      <c r="BU6" s="82">
        <f t="shared" si="52"/>
        <v>2330.0850591844865</v>
      </c>
      <c r="BV6" s="82">
        <f t="shared" si="52"/>
        <v>2404.6477810783899</v>
      </c>
      <c r="BW6" s="82">
        <f t="shared" si="52"/>
        <v>2481.5965100728986</v>
      </c>
      <c r="BX6" s="82">
        <f t="shared" si="52"/>
        <v>2561.0075983952315</v>
      </c>
      <c r="BY6" s="82">
        <f t="shared" si="52"/>
        <v>2642.9598415438791</v>
      </c>
      <c r="BZ6" s="82">
        <f t="shared" si="52"/>
        <v>2727.5345564732834</v>
      </c>
      <c r="CA6" s="82">
        <f t="shared" si="52"/>
        <v>2814.8156622804286</v>
      </c>
      <c r="CB6" s="82">
        <f t="shared" si="52"/>
        <v>2904.8897634734026</v>
      </c>
      <c r="CC6" s="82">
        <f t="shared" si="52"/>
        <v>2997.8462359045516</v>
      </c>
      <c r="CD6" s="82">
        <f t="shared" si="52"/>
        <v>3093.7773154534975</v>
      </c>
      <c r="CE6" s="82">
        <f t="shared" si="52"/>
        <v>3192.7781895480093</v>
      </c>
      <c r="CF6" s="82">
        <f t="shared" si="52"/>
        <v>3294.9470916135456</v>
      </c>
      <c r="CG6" s="82">
        <f t="shared" si="52"/>
        <v>3400.3853985451792</v>
      </c>
      <c r="CH6" s="82">
        <f t="shared" si="52"/>
        <v>3509.1977312986251</v>
      </c>
      <c r="CI6" s="82">
        <f t="shared" si="52"/>
        <v>3621.4920587001811</v>
      </c>
      <c r="CJ6" s="82">
        <f t="shared" si="52"/>
        <v>3737.379804578587</v>
      </c>
      <c r="CK6" s="82">
        <f t="shared" si="52"/>
        <v>3856.9759583251021</v>
      </c>
      <c r="CL6" s="82">
        <f t="shared" si="52"/>
        <v>3980.3991889915055</v>
      </c>
      <c r="CM6" s="82">
        <f t="shared" si="52"/>
        <v>4107.7719630392339</v>
      </c>
      <c r="CN6" s="82">
        <f t="shared" si="52"/>
        <v>4239.2206658564892</v>
      </c>
      <c r="CO6" s="82">
        <f t="shared" si="52"/>
        <v>4374.875727163897</v>
      </c>
      <c r="CP6" s="82">
        <f t="shared" si="52"/>
        <v>4514.8717504331416</v>
      </c>
      <c r="CQ6" s="82">
        <f t="shared" si="52"/>
        <v>4659.3476464470023</v>
      </c>
      <c r="CR6" s="82">
        <f t="shared" si="52"/>
        <v>4808.4467711333064</v>
      </c>
      <c r="CS6" s="82">
        <f t="shared" si="52"/>
        <v>4962.3170678095721</v>
      </c>
      <c r="CT6" s="82">
        <f t="shared" si="52"/>
        <v>5121.1112139794786</v>
      </c>
      <c r="CU6" s="82">
        <f t="shared" si="52"/>
        <v>5284.9867728268218</v>
      </c>
      <c r="CV6" s="82">
        <f t="shared" si="52"/>
        <v>5454.1063495572807</v>
      </c>
      <c r="CW6" s="82">
        <f t="shared" si="52"/>
        <v>5628.6377527431141</v>
      </c>
      <c r="CX6" s="82">
        <f t="shared" si="52"/>
        <v>5808.7541608308939</v>
      </c>
      <c r="CY6" s="82">
        <f t="shared" si="52"/>
        <v>5994.6342939774822</v>
      </c>
      <c r="CZ6" s="82">
        <f t="shared" si="52"/>
        <v>6186.4625913847622</v>
      </c>
      <c r="DA6" s="82">
        <f t="shared" si="52"/>
        <v>6384.4293943090752</v>
      </c>
      <c r="DB6" s="82">
        <f t="shared" si="52"/>
        <v>6588.7311349269658</v>
      </c>
      <c r="DC6" s="82">
        <f t="shared" si="52"/>
        <v>6799.5705312446289</v>
      </c>
      <c r="DD6" s="82">
        <f t="shared" si="52"/>
        <v>7017.1567882444569</v>
      </c>
      <c r="DE6" s="82">
        <f t="shared" si="52"/>
        <v>7241.7058054682793</v>
      </c>
      <c r="DF6" s="82">
        <f t="shared" si="52"/>
        <v>7473.4403912432645</v>
      </c>
      <c r="DG6" s="82">
        <f t="shared" si="52"/>
        <v>7712.5904837630487</v>
      </c>
      <c r="DH6" s="82">
        <f t="shared" si="52"/>
        <v>7959.3933792434664</v>
      </c>
      <c r="DI6" s="82">
        <f t="shared" si="52"/>
        <v>8214.0939673792582</v>
      </c>
      <c r="DJ6" s="82">
        <f t="shared" si="52"/>
        <v>8476.9449743353944</v>
      </c>
    </row>
    <row r="7" spans="1:115" x14ac:dyDescent="0.2">
      <c r="A7" t="s">
        <v>57</v>
      </c>
      <c r="B7" s="230" t="str">
        <f>'Data Non-Energy-Sector'!B134</f>
        <v>others</v>
      </c>
      <c r="C7" s="25" t="s">
        <v>2</v>
      </c>
      <c r="D7" s="82">
        <f>D102</f>
        <v>42.587040009134462</v>
      </c>
      <c r="E7" s="82">
        <f t="shared" si="51"/>
        <v>42.296441446075534</v>
      </c>
      <c r="F7" s="82">
        <f t="shared" si="51"/>
        <v>42.957983445489575</v>
      </c>
      <c r="G7" s="82">
        <f t="shared" si="51"/>
        <v>43.749022524398569</v>
      </c>
      <c r="H7" s="82">
        <f t="shared" si="51"/>
        <v>44.425182124119374</v>
      </c>
      <c r="I7" s="82">
        <f t="shared" si="51"/>
        <v>89.779422124119378</v>
      </c>
      <c r="J7" s="82">
        <f t="shared" si="51"/>
        <v>99.22822212411937</v>
      </c>
      <c r="K7" s="82">
        <f t="shared" si="51"/>
        <v>147.73206212411938</v>
      </c>
      <c r="L7" s="82">
        <f t="shared" si="51"/>
        <v>149.62182212411938</v>
      </c>
      <c r="M7" s="82">
        <f t="shared" si="51"/>
        <v>149.62182212411938</v>
      </c>
      <c r="N7" s="82">
        <f t="shared" si="51"/>
        <v>149.62182212411938</v>
      </c>
      <c r="O7" s="82">
        <f t="shared" si="51"/>
        <v>149.62182212411938</v>
      </c>
      <c r="P7" s="82">
        <f t="shared" si="51"/>
        <v>149.62182212411938</v>
      </c>
      <c r="Q7" s="82">
        <f t="shared" si="51"/>
        <v>149.62182212411938</v>
      </c>
      <c r="R7" s="82">
        <f t="shared" si="51"/>
        <v>149.62182212411938</v>
      </c>
      <c r="S7" s="82">
        <f t="shared" si="51"/>
        <v>381.43238212411933</v>
      </c>
      <c r="T7" s="82">
        <f t="shared" si="51"/>
        <v>560.62879992914122</v>
      </c>
      <c r="U7" s="82">
        <f t="shared" si="51"/>
        <v>560.62879992028604</v>
      </c>
      <c r="V7" s="82">
        <f t="shared" si="51"/>
        <v>560.62879991931686</v>
      </c>
      <c r="W7" s="82">
        <f t="shared" si="51"/>
        <v>560.62879991051057</v>
      </c>
      <c r="X7" s="82">
        <f t="shared" si="51"/>
        <v>560.00467311257091</v>
      </c>
      <c r="Y7" s="82">
        <f t="shared" si="51"/>
        <v>560.62879924711501</v>
      </c>
      <c r="Z7" s="82">
        <f t="shared" si="51"/>
        <v>447.24319916314971</v>
      </c>
      <c r="AA7" s="82">
        <f t="shared" si="51"/>
        <v>440.92794848361575</v>
      </c>
      <c r="AB7" s="82">
        <f t="shared" si="51"/>
        <v>566.88527140759891</v>
      </c>
      <c r="AC7" s="82">
        <f t="shared" si="51"/>
        <v>377.89073211167909</v>
      </c>
      <c r="AD7" s="82">
        <f t="shared" si="51"/>
        <v>377.70107017133608</v>
      </c>
      <c r="AE7" s="82">
        <f t="shared" si="51"/>
        <v>377.44176383000331</v>
      </c>
      <c r="AF7" s="82">
        <f t="shared" si="51"/>
        <v>755.30850020193952</v>
      </c>
      <c r="AG7" s="82">
        <f t="shared" si="51"/>
        <v>755.39799966756959</v>
      </c>
      <c r="AH7" s="82">
        <f t="shared" si="51"/>
        <v>779.57073565693179</v>
      </c>
      <c r="AI7" s="82">
        <f t="shared" si="51"/>
        <v>804.51699919795362</v>
      </c>
      <c r="AJ7" s="82">
        <f t="shared" ref="AJ7:BL7" si="55">AJ102</f>
        <v>830.26154317228816</v>
      </c>
      <c r="AK7" s="82">
        <f t="shared" si="55"/>
        <v>856.82991255380136</v>
      </c>
      <c r="AL7" s="82">
        <f t="shared" si="55"/>
        <v>884.24846975552305</v>
      </c>
      <c r="AM7" s="82">
        <f t="shared" si="55"/>
        <v>912.54442078769978</v>
      </c>
      <c r="AN7" s="82">
        <f t="shared" si="55"/>
        <v>941.74584225290619</v>
      </c>
      <c r="AO7" s="82">
        <f t="shared" si="55"/>
        <v>971.8817092049992</v>
      </c>
      <c r="AP7" s="82">
        <f t="shared" si="55"/>
        <v>1002.9819238995592</v>
      </c>
      <c r="AQ7" s="82">
        <f t="shared" si="55"/>
        <v>1035.0773454643452</v>
      </c>
      <c r="AR7" s="82">
        <f t="shared" si="55"/>
        <v>1068.1998205192042</v>
      </c>
      <c r="AS7" s="82">
        <f t="shared" si="55"/>
        <v>1102.3822147758187</v>
      </c>
      <c r="AT7" s="82">
        <f t="shared" si="55"/>
        <v>1137.6584456486451</v>
      </c>
      <c r="AU7" s="82">
        <f t="shared" si="55"/>
        <v>1174.0635159094018</v>
      </c>
      <c r="AV7" s="82">
        <f t="shared" si="55"/>
        <v>1211.6335484185026</v>
      </c>
      <c r="AW7" s="82">
        <f t="shared" si="55"/>
        <v>1250.4058219678948</v>
      </c>
      <c r="AX7" s="82">
        <f t="shared" si="55"/>
        <v>1290.4188082708674</v>
      </c>
      <c r="AY7" s="82">
        <f t="shared" si="55"/>
        <v>1331.7122101355353</v>
      </c>
      <c r="AZ7" s="82">
        <f t="shared" si="55"/>
        <v>1374.3270008598724</v>
      </c>
      <c r="BA7" s="82">
        <f t="shared" si="55"/>
        <v>1418.3054648873883</v>
      </c>
      <c r="BB7" s="82">
        <f t="shared" si="55"/>
        <v>1463.6912397637848</v>
      </c>
      <c r="BC7" s="82">
        <f t="shared" si="55"/>
        <v>1510.5293594362258</v>
      </c>
      <c r="BD7" s="82">
        <f t="shared" si="55"/>
        <v>1558.8662989381851</v>
      </c>
      <c r="BE7" s="82">
        <f t="shared" si="55"/>
        <v>1608.750020504207</v>
      </c>
      <c r="BF7" s="82">
        <f t="shared" si="55"/>
        <v>1660.2300211603417</v>
      </c>
      <c r="BG7" s="82">
        <f t="shared" si="55"/>
        <v>1713.3573818374728</v>
      </c>
      <c r="BH7" s="82">
        <f t="shared" si="55"/>
        <v>1768.184818056272</v>
      </c>
      <c r="BI7" s="82">
        <f t="shared" si="55"/>
        <v>1824.7667322340728</v>
      </c>
      <c r="BJ7" s="82">
        <f t="shared" si="55"/>
        <v>1883.1592676655632</v>
      </c>
      <c r="BK7" s="82">
        <f t="shared" si="55"/>
        <v>1943.4203642308612</v>
      </c>
      <c r="BL7" s="82">
        <f t="shared" si="55"/>
        <v>2005.6098158862487</v>
      </c>
      <c r="BM7" s="82">
        <f t="shared" ref="BM7:DJ7" si="56">BM102</f>
        <v>2069.7893299946086</v>
      </c>
      <c r="BN7" s="82">
        <f t="shared" si="56"/>
        <v>2136.022588554436</v>
      </c>
      <c r="BO7" s="82">
        <f t="shared" si="56"/>
        <v>2204.375311388178</v>
      </c>
      <c r="BP7" s="82">
        <f t="shared" si="56"/>
        <v>2274.9153213525997</v>
      </c>
      <c r="BQ7" s="82">
        <f t="shared" si="56"/>
        <v>2347.7126116358831</v>
      </c>
      <c r="BR7" s="82">
        <f t="shared" si="56"/>
        <v>2422.8394152082315</v>
      </c>
      <c r="BS7" s="82">
        <f t="shared" si="56"/>
        <v>2500.3702764948948</v>
      </c>
      <c r="BT7" s="82">
        <f t="shared" si="56"/>
        <v>2580.3821253427313</v>
      </c>
      <c r="BU7" s="82">
        <f t="shared" si="56"/>
        <v>2662.9543533536989</v>
      </c>
      <c r="BV7" s="82">
        <f t="shared" si="56"/>
        <v>2748.1688926610173</v>
      </c>
      <c r="BW7" s="82">
        <f t="shared" si="56"/>
        <v>2836.1102972261697</v>
      </c>
      <c r="BX7" s="82">
        <f t="shared" si="56"/>
        <v>2926.8658267374071</v>
      </c>
      <c r="BY7" s="82">
        <f t="shared" si="56"/>
        <v>3020.5255331930043</v>
      </c>
      <c r="BZ7" s="82">
        <f t="shared" si="56"/>
        <v>3117.1823502551806</v>
      </c>
      <c r="CA7" s="82">
        <f t="shared" si="56"/>
        <v>3216.9321854633463</v>
      </c>
      <c r="CB7" s="82">
        <f t="shared" si="56"/>
        <v>3319.8740153981735</v>
      </c>
      <c r="CC7" s="82">
        <f t="shared" si="56"/>
        <v>3426.1099838909149</v>
      </c>
      <c r="CD7" s="82">
        <f t="shared" si="56"/>
        <v>3535.7455033754245</v>
      </c>
      <c r="CE7" s="82">
        <f t="shared" si="56"/>
        <v>3648.8893594834381</v>
      </c>
      <c r="CF7" s="82">
        <f t="shared" si="56"/>
        <v>3765.6538189869084</v>
      </c>
      <c r="CG7" s="82">
        <f t="shared" si="56"/>
        <v>3886.1547411944894</v>
      </c>
      <c r="CH7" s="82">
        <f t="shared" si="56"/>
        <v>4010.511692912713</v>
      </c>
      <c r="CI7" s="82">
        <f t="shared" si="56"/>
        <v>4138.8480670859199</v>
      </c>
      <c r="CJ7" s="82">
        <f t="shared" si="56"/>
        <v>4271.2912052326692</v>
      </c>
      <c r="CK7" s="82">
        <f t="shared" si="56"/>
        <v>4407.9725238001147</v>
      </c>
      <c r="CL7" s="82">
        <f t="shared" si="56"/>
        <v>4549.0276445617183</v>
      </c>
      <c r="CM7" s="82">
        <f t="shared" si="56"/>
        <v>4694.5965291876937</v>
      </c>
      <c r="CN7" s="82">
        <f t="shared" si="56"/>
        <v>4844.8236181216998</v>
      </c>
      <c r="CO7" s="82">
        <f t="shared" si="56"/>
        <v>4999.8579739015941</v>
      </c>
      <c r="CP7" s="82">
        <f t="shared" si="56"/>
        <v>5159.8534290664456</v>
      </c>
      <c r="CQ7" s="82">
        <f t="shared" si="56"/>
        <v>5324.9687387965723</v>
      </c>
      <c r="CR7" s="82">
        <f t="shared" si="56"/>
        <v>5495.3677384380626</v>
      </c>
      <c r="CS7" s="82">
        <f t="shared" si="56"/>
        <v>5671.2195060680806</v>
      </c>
      <c r="CT7" s="82">
        <f t="shared" si="56"/>
        <v>5852.6985302622597</v>
      </c>
      <c r="CU7" s="82">
        <f t="shared" si="56"/>
        <v>6039.9848832306525</v>
      </c>
      <c r="CV7" s="82">
        <f t="shared" si="56"/>
        <v>6233.2643994940336</v>
      </c>
      <c r="CW7" s="82">
        <f t="shared" si="56"/>
        <v>6432.7288602778426</v>
      </c>
      <c r="CX7" s="82">
        <f t="shared" si="56"/>
        <v>6638.5761838067338</v>
      </c>
      <c r="CY7" s="82">
        <f t="shared" si="56"/>
        <v>6851.0106216885497</v>
      </c>
      <c r="CZ7" s="82">
        <f t="shared" si="56"/>
        <v>7070.2429615825831</v>
      </c>
      <c r="DA7" s="82">
        <f t="shared" si="56"/>
        <v>7296.4907363532257</v>
      </c>
      <c r="DB7" s="82">
        <f t="shared" si="56"/>
        <v>7529.9784399165292</v>
      </c>
      <c r="DC7" s="82">
        <f t="shared" si="56"/>
        <v>7770.9377499938582</v>
      </c>
      <c r="DD7" s="82">
        <f t="shared" si="56"/>
        <v>8019.6077579936618</v>
      </c>
      <c r="DE7" s="82">
        <f t="shared" si="56"/>
        <v>8276.2352062494592</v>
      </c>
      <c r="DF7" s="82">
        <f t="shared" si="56"/>
        <v>8541.0747328494417</v>
      </c>
      <c r="DG7" s="82">
        <f t="shared" si="56"/>
        <v>8814.3891243006237</v>
      </c>
      <c r="DH7" s="82">
        <f t="shared" si="56"/>
        <v>9096.4495762782444</v>
      </c>
      <c r="DI7" s="82">
        <f t="shared" si="56"/>
        <v>9387.5359627191483</v>
      </c>
      <c r="DJ7" s="82">
        <f t="shared" si="56"/>
        <v>9687.9371135261608</v>
      </c>
    </row>
    <row r="8" spans="1:115" x14ac:dyDescent="0.2">
      <c r="A8" t="s">
        <v>57</v>
      </c>
      <c r="B8" s="2" t="s">
        <v>0</v>
      </c>
      <c r="C8" s="25" t="s">
        <v>2</v>
      </c>
    </row>
    <row r="9" spans="1:115" x14ac:dyDescent="0.2">
      <c r="A9" t="s">
        <v>57</v>
      </c>
      <c r="B9" s="2" t="s">
        <v>0</v>
      </c>
      <c r="C9" s="25" t="s">
        <v>2</v>
      </c>
    </row>
    <row r="10" spans="1:115" x14ac:dyDescent="0.2">
      <c r="A10" t="s">
        <v>57</v>
      </c>
      <c r="B10" s="2" t="s">
        <v>0</v>
      </c>
      <c r="C10" s="25" t="s">
        <v>2</v>
      </c>
    </row>
    <row r="11" spans="1:115" x14ac:dyDescent="0.2">
      <c r="A11" t="s">
        <v>57</v>
      </c>
      <c r="B11" s="2" t="s">
        <v>0</v>
      </c>
      <c r="C11" s="25" t="s">
        <v>2</v>
      </c>
    </row>
    <row r="12" spans="1:115" x14ac:dyDescent="0.2">
      <c r="A12" t="s">
        <v>57</v>
      </c>
      <c r="B12" s="2" t="s">
        <v>0</v>
      </c>
      <c r="C12" s="25" t="s">
        <v>2</v>
      </c>
    </row>
    <row r="13" spans="1:115" x14ac:dyDescent="0.2">
      <c r="A13" t="s">
        <v>57</v>
      </c>
      <c r="B13" s="2" t="s">
        <v>0</v>
      </c>
      <c r="C13" s="25" t="s">
        <v>2</v>
      </c>
    </row>
    <row r="14" spans="1:115" x14ac:dyDescent="0.2">
      <c r="A14" t="s">
        <v>57</v>
      </c>
      <c r="B14" s="2" t="s">
        <v>0</v>
      </c>
      <c r="C14" s="25" t="s">
        <v>2</v>
      </c>
    </row>
    <row r="15" spans="1:115" x14ac:dyDescent="0.2">
      <c r="A15" t="s">
        <v>57</v>
      </c>
      <c r="B15" s="2" t="s">
        <v>0</v>
      </c>
      <c r="C15" s="25" t="s">
        <v>2</v>
      </c>
    </row>
    <row r="16" spans="1:115" x14ac:dyDescent="0.2">
      <c r="A16" t="s">
        <v>57</v>
      </c>
      <c r="B16" s="2" t="s">
        <v>0</v>
      </c>
      <c r="C16" s="25" t="s">
        <v>2</v>
      </c>
    </row>
    <row r="17" spans="1:115" x14ac:dyDescent="0.2">
      <c r="A17" t="s">
        <v>57</v>
      </c>
      <c r="B17" s="2" t="s">
        <v>0</v>
      </c>
      <c r="C17" s="25" t="s">
        <v>2</v>
      </c>
    </row>
    <row r="18" spans="1:115" x14ac:dyDescent="0.2">
      <c r="A18" t="s">
        <v>57</v>
      </c>
      <c r="B18" s="2" t="s">
        <v>0</v>
      </c>
      <c r="C18" s="25" t="s">
        <v>2</v>
      </c>
    </row>
    <row r="19" spans="1:115" x14ac:dyDescent="0.2">
      <c r="A19" t="s">
        <v>57</v>
      </c>
      <c r="B19" s="2" t="s">
        <v>0</v>
      </c>
      <c r="C19" s="25" t="s">
        <v>2</v>
      </c>
    </row>
    <row r="20" spans="1:115" x14ac:dyDescent="0.2">
      <c r="A20" t="s">
        <v>57</v>
      </c>
      <c r="B20" s="2" t="s">
        <v>0</v>
      </c>
      <c r="C20" s="25" t="s">
        <v>2</v>
      </c>
    </row>
    <row r="21" spans="1:115" x14ac:dyDescent="0.2">
      <c r="A21" t="s">
        <v>57</v>
      </c>
      <c r="B21" s="2" t="s">
        <v>0</v>
      </c>
      <c r="C21" s="25" t="s">
        <v>2</v>
      </c>
    </row>
    <row r="22" spans="1:115" s="27" customFormat="1" x14ac:dyDescent="0.2">
      <c r="A22" s="27" t="s">
        <v>57</v>
      </c>
      <c r="B22" s="229" t="s">
        <v>0</v>
      </c>
      <c r="C22" s="16" t="s">
        <v>2</v>
      </c>
      <c r="DK22" s="392"/>
    </row>
    <row r="23" spans="1:115" s="53" customFormat="1" ht="16" thickBot="1" x14ac:dyDescent="0.25">
      <c r="B23" s="51" t="s">
        <v>64</v>
      </c>
      <c r="C23" s="54" t="s">
        <v>2</v>
      </c>
      <c r="D23" s="49">
        <f>SUM(D3:D22)</f>
        <v>532.33800011418077</v>
      </c>
      <c r="E23" s="49">
        <f t="shared" ref="E23:BL23" si="57">SUM(E3:E22)</f>
        <v>528.70551807594416</v>
      </c>
      <c r="F23" s="49">
        <f t="shared" si="57"/>
        <v>536.97479306861976</v>
      </c>
      <c r="G23" s="49">
        <f t="shared" si="57"/>
        <v>546.86278155498212</v>
      </c>
      <c r="H23" s="49">
        <f t="shared" si="57"/>
        <v>555.31477655149229</v>
      </c>
      <c r="I23" s="49">
        <f t="shared" si="57"/>
        <v>1122.2427765514922</v>
      </c>
      <c r="J23" s="49">
        <f t="shared" si="57"/>
        <v>1240.3527765514918</v>
      </c>
      <c r="K23" s="49">
        <f t="shared" si="57"/>
        <v>1846.6507765514923</v>
      </c>
      <c r="L23" s="49">
        <f t="shared" si="57"/>
        <v>1870.2727765514924</v>
      </c>
      <c r="M23" s="49">
        <f t="shared" si="57"/>
        <v>1870.2727765514924</v>
      </c>
      <c r="N23" s="49">
        <f t="shared" si="57"/>
        <v>1870.2727765514924</v>
      </c>
      <c r="O23" s="49">
        <f t="shared" si="57"/>
        <v>1870.2727765514924</v>
      </c>
      <c r="P23" s="49">
        <f t="shared" si="57"/>
        <v>1870.2727765514924</v>
      </c>
      <c r="Q23" s="49">
        <f t="shared" si="57"/>
        <v>1870.2727765514924</v>
      </c>
      <c r="R23" s="49">
        <f t="shared" si="57"/>
        <v>1870.2727765514924</v>
      </c>
      <c r="S23" s="49">
        <f t="shared" si="57"/>
        <v>4767.9047765514924</v>
      </c>
      <c r="T23" s="49">
        <f t="shared" si="57"/>
        <v>7007.8599991142655</v>
      </c>
      <c r="U23" s="49">
        <f t="shared" si="57"/>
        <v>7007.8599990035755</v>
      </c>
      <c r="V23" s="49">
        <f t="shared" si="57"/>
        <v>7007.8599989914601</v>
      </c>
      <c r="W23" s="49">
        <f t="shared" si="57"/>
        <v>7007.8599988813812</v>
      </c>
      <c r="X23" s="49">
        <f t="shared" si="57"/>
        <v>7000.058413907137</v>
      </c>
      <c r="Y23" s="49">
        <f t="shared" si="57"/>
        <v>7007.8599905889369</v>
      </c>
      <c r="Z23" s="49">
        <f t="shared" si="57"/>
        <v>5590.5399895393712</v>
      </c>
      <c r="AA23" s="49">
        <f t="shared" si="57"/>
        <v>5511.599356045198</v>
      </c>
      <c r="AB23" s="49">
        <f t="shared" si="57"/>
        <v>7086.0658925949874</v>
      </c>
      <c r="AC23" s="49">
        <f t="shared" si="57"/>
        <v>4723.6341513959896</v>
      </c>
      <c r="AD23" s="49">
        <f t="shared" si="57"/>
        <v>4721.2633771417013</v>
      </c>
      <c r="AE23" s="49">
        <f t="shared" si="57"/>
        <v>4718.0220478750416</v>
      </c>
      <c r="AF23" s="49">
        <f t="shared" si="57"/>
        <v>9441.3562525242432</v>
      </c>
      <c r="AG23" s="49">
        <f t="shared" si="57"/>
        <v>9442.4749958446191</v>
      </c>
      <c r="AH23" s="49">
        <f t="shared" si="57"/>
        <v>9744.6341957116474</v>
      </c>
      <c r="AI23" s="49">
        <f t="shared" si="57"/>
        <v>10056.462489974419</v>
      </c>
      <c r="AJ23" s="49">
        <f t="shared" si="57"/>
        <v>10378.269289653603</v>
      </c>
      <c r="AK23" s="49">
        <f t="shared" si="57"/>
        <v>10710.373906922518</v>
      </c>
      <c r="AL23" s="49">
        <f t="shared" si="57"/>
        <v>11053.105871944039</v>
      </c>
      <c r="AM23" s="49">
        <f t="shared" si="57"/>
        <v>11406.805259846249</v>
      </c>
      <c r="AN23" s="49">
        <f t="shared" si="57"/>
        <v>11771.823028161329</v>
      </c>
      <c r="AO23" s="49">
        <f t="shared" si="57"/>
        <v>12148.52136506249</v>
      </c>
      <c r="AP23" s="49">
        <f t="shared" si="57"/>
        <v>12537.274048744492</v>
      </c>
      <c r="AQ23" s="49">
        <f t="shared" si="57"/>
        <v>12938.466818304316</v>
      </c>
      <c r="AR23" s="49">
        <f t="shared" si="57"/>
        <v>13352.497756490055</v>
      </c>
      <c r="AS23" s="49">
        <f t="shared" si="57"/>
        <v>13779.777684697734</v>
      </c>
      <c r="AT23" s="49">
        <f t="shared" si="57"/>
        <v>14220.730570608064</v>
      </c>
      <c r="AU23" s="49">
        <f t="shared" si="57"/>
        <v>14675.793948867522</v>
      </c>
      <c r="AV23" s="49">
        <f t="shared" si="57"/>
        <v>15145.419355231283</v>
      </c>
      <c r="AW23" s="49">
        <f t="shared" si="57"/>
        <v>15630.072774598686</v>
      </c>
      <c r="AX23" s="49">
        <f t="shared" si="57"/>
        <v>16130.235103385845</v>
      </c>
      <c r="AY23" s="49">
        <f t="shared" si="57"/>
        <v>16646.402626694191</v>
      </c>
      <c r="AZ23" s="49">
        <f t="shared" si="57"/>
        <v>17179.08751074841</v>
      </c>
      <c r="BA23" s="49">
        <f t="shared" si="57"/>
        <v>17728.818311092356</v>
      </c>
      <c r="BB23" s="49">
        <f t="shared" si="57"/>
        <v>18296.140497047312</v>
      </c>
      <c r="BC23" s="49">
        <f t="shared" si="57"/>
        <v>18881.616992952826</v>
      </c>
      <c r="BD23" s="49">
        <f t="shared" si="57"/>
        <v>19485.828736727319</v>
      </c>
      <c r="BE23" s="49">
        <f t="shared" si="57"/>
        <v>20109.375256302592</v>
      </c>
      <c r="BF23" s="49">
        <f t="shared" si="57"/>
        <v>20752.875264504277</v>
      </c>
      <c r="BG23" s="49">
        <f t="shared" si="57"/>
        <v>21416.96727296841</v>
      </c>
      <c r="BH23" s="49">
        <f t="shared" si="57"/>
        <v>22102.310225703404</v>
      </c>
      <c r="BI23" s="49">
        <f t="shared" si="57"/>
        <v>22809.584152925909</v>
      </c>
      <c r="BJ23" s="49">
        <f t="shared" si="57"/>
        <v>23539.490845819542</v>
      </c>
      <c r="BK23" s="49">
        <f t="shared" si="57"/>
        <v>24292.75455288577</v>
      </c>
      <c r="BL23" s="49">
        <f t="shared" si="57"/>
        <v>25070.122698578114</v>
      </c>
      <c r="BM23" s="49">
        <f t="shared" ref="BM23:DJ23" si="58">SUM(BM3:BM22)</f>
        <v>25872.366624932612</v>
      </c>
      <c r="BN23" s="49">
        <f t="shared" si="58"/>
        <v>26700.282356930456</v>
      </c>
      <c r="BO23" s="49">
        <f t="shared" si="58"/>
        <v>27554.69139235223</v>
      </c>
      <c r="BP23" s="49">
        <f t="shared" si="58"/>
        <v>28436.441516907507</v>
      </c>
      <c r="BQ23" s="49">
        <f t="shared" si="58"/>
        <v>29346.407645448548</v>
      </c>
      <c r="BR23" s="49">
        <f t="shared" si="58"/>
        <v>30285.492690102899</v>
      </c>
      <c r="BS23" s="49">
        <f t="shared" si="58"/>
        <v>31254.62845618619</v>
      </c>
      <c r="BT23" s="49">
        <f t="shared" si="58"/>
        <v>32254.776566784145</v>
      </c>
      <c r="BU23" s="49">
        <f t="shared" si="58"/>
        <v>33286.929416921244</v>
      </c>
      <c r="BV23" s="49">
        <f t="shared" si="58"/>
        <v>34352.111158262727</v>
      </c>
      <c r="BW23" s="49">
        <f t="shared" si="58"/>
        <v>35451.378715327133</v>
      </c>
      <c r="BX23" s="49">
        <f t="shared" si="58"/>
        <v>36585.822834217601</v>
      </c>
      <c r="BY23" s="49">
        <f t="shared" si="58"/>
        <v>37756.569164912566</v>
      </c>
      <c r="BZ23" s="49">
        <f t="shared" si="58"/>
        <v>38964.779378189771</v>
      </c>
      <c r="CA23" s="49">
        <f t="shared" si="58"/>
        <v>40211.652318291846</v>
      </c>
      <c r="CB23" s="49">
        <f t="shared" si="58"/>
        <v>41498.425192477182</v>
      </c>
      <c r="CC23" s="49">
        <f t="shared" si="58"/>
        <v>42826.374798636454</v>
      </c>
      <c r="CD23" s="49">
        <f t="shared" si="58"/>
        <v>44196.818792192818</v>
      </c>
      <c r="CE23" s="49">
        <f t="shared" si="58"/>
        <v>45611.116993542993</v>
      </c>
      <c r="CF23" s="49">
        <f t="shared" si="58"/>
        <v>47070.672737336376</v>
      </c>
      <c r="CG23" s="49">
        <f t="shared" si="58"/>
        <v>48576.934264931144</v>
      </c>
      <c r="CH23" s="49">
        <f t="shared" si="58"/>
        <v>50131.396161408928</v>
      </c>
      <c r="CI23" s="49">
        <f t="shared" si="58"/>
        <v>51735.600838574021</v>
      </c>
      <c r="CJ23" s="49">
        <f t="shared" si="58"/>
        <v>53391.140065408392</v>
      </c>
      <c r="CK23" s="49">
        <f t="shared" si="58"/>
        <v>55099.656547501458</v>
      </c>
      <c r="CL23" s="49">
        <f t="shared" si="58"/>
        <v>56862.845557021508</v>
      </c>
      <c r="CM23" s="49">
        <f t="shared" si="58"/>
        <v>58682.456614846196</v>
      </c>
      <c r="CN23" s="49">
        <f t="shared" si="58"/>
        <v>60560.295226521281</v>
      </c>
      <c r="CO23" s="49">
        <f t="shared" si="58"/>
        <v>62498.224673769953</v>
      </c>
      <c r="CP23" s="49">
        <f t="shared" si="58"/>
        <v>64498.1678633306</v>
      </c>
      <c r="CQ23" s="49">
        <f t="shared" si="58"/>
        <v>66562.10923495717</v>
      </c>
      <c r="CR23" s="49">
        <f t="shared" si="58"/>
        <v>68692.096730475809</v>
      </c>
      <c r="CS23" s="49">
        <f t="shared" si="58"/>
        <v>70890.243825851037</v>
      </c>
      <c r="CT23" s="49">
        <f t="shared" si="58"/>
        <v>73158.731628278285</v>
      </c>
      <c r="CU23" s="49">
        <f t="shared" si="58"/>
        <v>75499.811040383182</v>
      </c>
      <c r="CV23" s="49">
        <f t="shared" si="58"/>
        <v>77915.80499367544</v>
      </c>
      <c r="CW23" s="49">
        <f t="shared" si="58"/>
        <v>80409.110753473055</v>
      </c>
      <c r="CX23" s="49">
        <f t="shared" si="58"/>
        <v>82982.202297584212</v>
      </c>
      <c r="CY23" s="49">
        <f t="shared" si="58"/>
        <v>85637.632771106903</v>
      </c>
      <c r="CZ23" s="49">
        <f t="shared" si="58"/>
        <v>88378.037019782307</v>
      </c>
      <c r="DA23" s="49">
        <f t="shared" si="58"/>
        <v>91206.134204415343</v>
      </c>
      <c r="DB23" s="49">
        <f t="shared" si="58"/>
        <v>94124.730498956662</v>
      </c>
      <c r="DC23" s="49">
        <f t="shared" si="58"/>
        <v>97136.721874923256</v>
      </c>
      <c r="DD23" s="49">
        <f t="shared" si="58"/>
        <v>100245.09697492082</v>
      </c>
      <c r="DE23" s="49">
        <f t="shared" si="58"/>
        <v>103452.94007811829</v>
      </c>
      <c r="DF23" s="49">
        <f t="shared" si="58"/>
        <v>106763.43416061807</v>
      </c>
      <c r="DG23" s="49">
        <f t="shared" si="58"/>
        <v>110179.86405375786</v>
      </c>
      <c r="DH23" s="49">
        <f t="shared" si="58"/>
        <v>113705.61970347811</v>
      </c>
      <c r="DI23" s="49">
        <f t="shared" si="58"/>
        <v>117344.19953398942</v>
      </c>
      <c r="DJ23" s="49">
        <f t="shared" si="58"/>
        <v>121099.21391907707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t="s">
        <v>58</v>
      </c>
      <c r="B25" s="12" t="e">
        <f ca="1">MID(CELL("Dateiname",$B$2),FIND("]", CELL("Dateiname",$B$2))+1,31)&amp;" LO"</f>
        <v>#VALUE!</v>
      </c>
      <c r="C25" s="19" t="str">
        <f t="shared" ref="C25:BL30" si="59">C2</f>
        <v>unit</v>
      </c>
      <c r="D25" s="23">
        <f t="shared" si="59"/>
        <v>1990</v>
      </c>
      <c r="E25" s="23">
        <f t="shared" si="59"/>
        <v>1991</v>
      </c>
      <c r="F25" s="23">
        <f t="shared" si="59"/>
        <v>1992</v>
      </c>
      <c r="G25" s="23">
        <f t="shared" si="59"/>
        <v>1993</v>
      </c>
      <c r="H25" s="23">
        <f t="shared" si="59"/>
        <v>1994</v>
      </c>
      <c r="I25" s="23">
        <f t="shared" si="59"/>
        <v>1995</v>
      </c>
      <c r="J25" s="23">
        <f t="shared" si="59"/>
        <v>1996</v>
      </c>
      <c r="K25" s="23">
        <f t="shared" si="59"/>
        <v>1997</v>
      </c>
      <c r="L25" s="23">
        <f t="shared" si="59"/>
        <v>1998</v>
      </c>
      <c r="M25" s="23">
        <f t="shared" si="59"/>
        <v>1999</v>
      </c>
      <c r="N25" s="23">
        <f t="shared" si="59"/>
        <v>2000</v>
      </c>
      <c r="O25" s="23">
        <f t="shared" si="59"/>
        <v>2001</v>
      </c>
      <c r="P25" s="23">
        <f t="shared" si="59"/>
        <v>2002</v>
      </c>
      <c r="Q25" s="23">
        <f t="shared" si="59"/>
        <v>2003</v>
      </c>
      <c r="R25" s="23">
        <f t="shared" si="59"/>
        <v>2004</v>
      </c>
      <c r="S25" s="23">
        <f t="shared" si="59"/>
        <v>2005</v>
      </c>
      <c r="T25" s="23">
        <f t="shared" si="59"/>
        <v>2006</v>
      </c>
      <c r="U25" s="23">
        <f t="shared" si="59"/>
        <v>2007</v>
      </c>
      <c r="V25" s="23">
        <f t="shared" si="59"/>
        <v>2008</v>
      </c>
      <c r="W25" s="23">
        <f t="shared" si="59"/>
        <v>2009</v>
      </c>
      <c r="X25" s="23">
        <f t="shared" si="59"/>
        <v>2010</v>
      </c>
      <c r="Y25" s="23">
        <f t="shared" si="59"/>
        <v>2011</v>
      </c>
      <c r="Z25" s="23">
        <f t="shared" si="59"/>
        <v>2012</v>
      </c>
      <c r="AA25" s="23">
        <f t="shared" si="59"/>
        <v>2013</v>
      </c>
      <c r="AB25" s="23">
        <f t="shared" si="59"/>
        <v>2014</v>
      </c>
      <c r="AC25" s="23">
        <f t="shared" si="59"/>
        <v>2015</v>
      </c>
      <c r="AD25" s="23">
        <f t="shared" si="59"/>
        <v>2016</v>
      </c>
      <c r="AE25" s="23">
        <f t="shared" si="59"/>
        <v>2017</v>
      </c>
      <c r="AF25" s="23">
        <f t="shared" si="59"/>
        <v>2018</v>
      </c>
      <c r="AG25" s="23">
        <f t="shared" si="59"/>
        <v>2019</v>
      </c>
      <c r="AH25" s="23">
        <f t="shared" si="59"/>
        <v>2020</v>
      </c>
      <c r="AI25" s="23">
        <f t="shared" si="59"/>
        <v>2021</v>
      </c>
      <c r="AJ25" s="23">
        <f t="shared" si="59"/>
        <v>2022</v>
      </c>
      <c r="AK25" s="23">
        <f t="shared" si="59"/>
        <v>2023</v>
      </c>
      <c r="AL25" s="23">
        <f t="shared" si="59"/>
        <v>2024</v>
      </c>
      <c r="AM25" s="23">
        <f t="shared" si="59"/>
        <v>2025</v>
      </c>
      <c r="AN25" s="23">
        <f t="shared" si="59"/>
        <v>2026</v>
      </c>
      <c r="AO25" s="23">
        <f t="shared" si="59"/>
        <v>2027</v>
      </c>
      <c r="AP25" s="23">
        <f t="shared" si="59"/>
        <v>2028</v>
      </c>
      <c r="AQ25" s="23">
        <f t="shared" si="59"/>
        <v>2029</v>
      </c>
      <c r="AR25" s="23">
        <f t="shared" si="59"/>
        <v>2030</v>
      </c>
      <c r="AS25" s="23">
        <f t="shared" si="59"/>
        <v>2031</v>
      </c>
      <c r="AT25" s="23">
        <f t="shared" si="59"/>
        <v>2032</v>
      </c>
      <c r="AU25" s="23">
        <f t="shared" si="59"/>
        <v>2033</v>
      </c>
      <c r="AV25" s="23">
        <f t="shared" si="59"/>
        <v>2034</v>
      </c>
      <c r="AW25" s="23">
        <f t="shared" si="59"/>
        <v>2035</v>
      </c>
      <c r="AX25" s="23">
        <f t="shared" si="59"/>
        <v>2036</v>
      </c>
      <c r="AY25" s="23">
        <f t="shared" si="59"/>
        <v>2037</v>
      </c>
      <c r="AZ25" s="23">
        <f t="shared" si="59"/>
        <v>2038</v>
      </c>
      <c r="BA25" s="23">
        <f t="shared" si="59"/>
        <v>2039</v>
      </c>
      <c r="BB25" s="23">
        <f t="shared" si="59"/>
        <v>2040</v>
      </c>
      <c r="BC25" s="23">
        <f t="shared" si="59"/>
        <v>2041</v>
      </c>
      <c r="BD25" s="23">
        <f t="shared" si="59"/>
        <v>2042</v>
      </c>
      <c r="BE25" s="23">
        <f t="shared" si="59"/>
        <v>2043</v>
      </c>
      <c r="BF25" s="23">
        <f t="shared" si="59"/>
        <v>2044</v>
      </c>
      <c r="BG25" s="23">
        <f t="shared" si="59"/>
        <v>2045</v>
      </c>
      <c r="BH25" s="23">
        <f t="shared" si="59"/>
        <v>2046</v>
      </c>
      <c r="BI25" s="23">
        <f t="shared" si="59"/>
        <v>2047</v>
      </c>
      <c r="BJ25" s="23">
        <f t="shared" si="59"/>
        <v>2048</v>
      </c>
      <c r="BK25" s="23">
        <f t="shared" si="59"/>
        <v>2049</v>
      </c>
      <c r="BL25" s="23">
        <f t="shared" si="59"/>
        <v>2050</v>
      </c>
      <c r="BM25" s="23">
        <f t="shared" ref="BM25:DJ25" si="60">BM2</f>
        <v>2051</v>
      </c>
      <c r="BN25" s="23">
        <f t="shared" si="60"/>
        <v>2052</v>
      </c>
      <c r="BO25" s="23">
        <f t="shared" si="60"/>
        <v>2053</v>
      </c>
      <c r="BP25" s="23">
        <f t="shared" si="60"/>
        <v>2054</v>
      </c>
      <c r="BQ25" s="23">
        <f t="shared" si="60"/>
        <v>2055</v>
      </c>
      <c r="BR25" s="23">
        <f t="shared" si="60"/>
        <v>2056</v>
      </c>
      <c r="BS25" s="23">
        <f t="shared" si="60"/>
        <v>2057</v>
      </c>
      <c r="BT25" s="23">
        <f t="shared" si="60"/>
        <v>2058</v>
      </c>
      <c r="BU25" s="23">
        <f t="shared" si="60"/>
        <v>2059</v>
      </c>
      <c r="BV25" s="23">
        <f t="shared" si="60"/>
        <v>2060</v>
      </c>
      <c r="BW25" s="23">
        <f t="shared" si="60"/>
        <v>2061</v>
      </c>
      <c r="BX25" s="23">
        <f t="shared" si="60"/>
        <v>2062</v>
      </c>
      <c r="BY25" s="23">
        <f t="shared" si="60"/>
        <v>2063</v>
      </c>
      <c r="BZ25" s="23">
        <f t="shared" si="60"/>
        <v>2064</v>
      </c>
      <c r="CA25" s="23">
        <f t="shared" si="60"/>
        <v>2065</v>
      </c>
      <c r="CB25" s="23">
        <f t="shared" si="60"/>
        <v>2066</v>
      </c>
      <c r="CC25" s="23">
        <f t="shared" si="60"/>
        <v>2067</v>
      </c>
      <c r="CD25" s="23">
        <f t="shared" si="60"/>
        <v>2068</v>
      </c>
      <c r="CE25" s="23">
        <f t="shared" si="60"/>
        <v>2069</v>
      </c>
      <c r="CF25" s="23">
        <f t="shared" si="60"/>
        <v>2070</v>
      </c>
      <c r="CG25" s="23">
        <f t="shared" si="60"/>
        <v>2071</v>
      </c>
      <c r="CH25" s="23">
        <f t="shared" si="60"/>
        <v>2072</v>
      </c>
      <c r="CI25" s="23">
        <f t="shared" si="60"/>
        <v>2073</v>
      </c>
      <c r="CJ25" s="23">
        <f t="shared" si="60"/>
        <v>2074</v>
      </c>
      <c r="CK25" s="23">
        <f t="shared" si="60"/>
        <v>2075</v>
      </c>
      <c r="CL25" s="23">
        <f t="shared" si="60"/>
        <v>2076</v>
      </c>
      <c r="CM25" s="23">
        <f t="shared" si="60"/>
        <v>2077</v>
      </c>
      <c r="CN25" s="23">
        <f t="shared" si="60"/>
        <v>2078</v>
      </c>
      <c r="CO25" s="23">
        <f t="shared" si="60"/>
        <v>2079</v>
      </c>
      <c r="CP25" s="23">
        <f t="shared" si="60"/>
        <v>2080</v>
      </c>
      <c r="CQ25" s="23">
        <f t="shared" si="60"/>
        <v>2081</v>
      </c>
      <c r="CR25" s="23">
        <f t="shared" si="60"/>
        <v>2082</v>
      </c>
      <c r="CS25" s="23">
        <f t="shared" si="60"/>
        <v>2083</v>
      </c>
      <c r="CT25" s="23">
        <f t="shared" si="60"/>
        <v>2084</v>
      </c>
      <c r="CU25" s="23">
        <f t="shared" si="60"/>
        <v>2085</v>
      </c>
      <c r="CV25" s="23">
        <f t="shared" si="60"/>
        <v>2086</v>
      </c>
      <c r="CW25" s="23">
        <f t="shared" si="60"/>
        <v>2087</v>
      </c>
      <c r="CX25" s="23">
        <f t="shared" si="60"/>
        <v>2088</v>
      </c>
      <c r="CY25" s="23">
        <f t="shared" si="60"/>
        <v>2089</v>
      </c>
      <c r="CZ25" s="23">
        <f t="shared" si="60"/>
        <v>2090</v>
      </c>
      <c r="DA25" s="23">
        <f t="shared" si="60"/>
        <v>2091</v>
      </c>
      <c r="DB25" s="23">
        <f t="shared" si="60"/>
        <v>2092</v>
      </c>
      <c r="DC25" s="23">
        <f t="shared" si="60"/>
        <v>2093</v>
      </c>
      <c r="DD25" s="23">
        <f t="shared" si="60"/>
        <v>2094</v>
      </c>
      <c r="DE25" s="23">
        <f t="shared" si="60"/>
        <v>2095</v>
      </c>
      <c r="DF25" s="23">
        <f t="shared" si="60"/>
        <v>2096</v>
      </c>
      <c r="DG25" s="23">
        <f t="shared" si="60"/>
        <v>2097</v>
      </c>
      <c r="DH25" s="23">
        <f t="shared" si="60"/>
        <v>2098</v>
      </c>
      <c r="DI25" s="23">
        <f t="shared" si="60"/>
        <v>2099</v>
      </c>
      <c r="DJ25" s="23">
        <f t="shared" si="60"/>
        <v>2100</v>
      </c>
      <c r="DK25" s="394"/>
    </row>
    <row r="26" spans="1:115" x14ac:dyDescent="0.2">
      <c r="A26" t="s">
        <v>58</v>
      </c>
      <c r="B26" s="7" t="str">
        <f t="shared" ref="B26:AC35" si="61">B3</f>
        <v>Lighting</v>
      </c>
      <c r="C26" s="20" t="str">
        <f t="shared" si="61"/>
        <v>t/a</v>
      </c>
      <c r="D26" s="83">
        <f>D3</f>
        <v>244.87548005252316</v>
      </c>
      <c r="E26" s="83">
        <f t="shared" si="61"/>
        <v>243.20453831493433</v>
      </c>
      <c r="F26" s="83">
        <f t="shared" si="61"/>
        <v>247.00840481156504</v>
      </c>
      <c r="G26" s="83">
        <f t="shared" si="61"/>
        <v>251.5568795152918</v>
      </c>
      <c r="H26" s="83">
        <f t="shared" si="61"/>
        <v>255.4447972136864</v>
      </c>
      <c r="I26" s="83">
        <f t="shared" si="61"/>
        <v>516.23167721368645</v>
      </c>
      <c r="J26" s="83">
        <f t="shared" si="61"/>
        <v>570.56227721368634</v>
      </c>
      <c r="K26" s="83">
        <f t="shared" si="61"/>
        <v>849.45935721368642</v>
      </c>
      <c r="L26" s="83">
        <f t="shared" si="61"/>
        <v>860.32547721368644</v>
      </c>
      <c r="M26" s="83">
        <f t="shared" si="61"/>
        <v>860.32547721368644</v>
      </c>
      <c r="N26" s="83">
        <f t="shared" si="61"/>
        <v>860.32547721368644</v>
      </c>
      <c r="O26" s="83">
        <f t="shared" si="61"/>
        <v>860.32547721368644</v>
      </c>
      <c r="P26" s="83">
        <f t="shared" si="61"/>
        <v>860.32547721368644</v>
      </c>
      <c r="Q26" s="83">
        <f t="shared" si="61"/>
        <v>860.32547721368644</v>
      </c>
      <c r="R26" s="83">
        <f t="shared" si="61"/>
        <v>860.32547721368644</v>
      </c>
      <c r="S26" s="83">
        <f t="shared" si="61"/>
        <v>2193.2361972136864</v>
      </c>
      <c r="T26" s="83">
        <f t="shared" si="61"/>
        <v>3223.6155995925624</v>
      </c>
      <c r="U26" s="83">
        <f t="shared" si="61"/>
        <v>3223.6155995416448</v>
      </c>
      <c r="V26" s="83">
        <f t="shared" si="61"/>
        <v>3223.6155995360718</v>
      </c>
      <c r="W26" s="83">
        <f t="shared" si="61"/>
        <v>3223.6155994854357</v>
      </c>
      <c r="X26" s="83">
        <f t="shared" si="61"/>
        <v>3220.0268703972829</v>
      </c>
      <c r="Y26" s="83">
        <f t="shared" si="61"/>
        <v>3223.6155956709113</v>
      </c>
      <c r="Z26" s="83">
        <f t="shared" si="61"/>
        <v>2571.648395188111</v>
      </c>
      <c r="AA26" s="83">
        <f t="shared" si="61"/>
        <v>2535.3357037807909</v>
      </c>
      <c r="AB26" s="83">
        <f t="shared" si="61"/>
        <v>3259.5903105936941</v>
      </c>
      <c r="AC26" s="83">
        <f t="shared" si="61"/>
        <v>2172.8717096421551</v>
      </c>
      <c r="AD26" s="83">
        <f t="shared" si="59"/>
        <v>2171.7811534851826</v>
      </c>
      <c r="AE26" s="83">
        <f t="shared" si="59"/>
        <v>2170.2901420225194</v>
      </c>
      <c r="AF26" s="83">
        <f t="shared" si="59"/>
        <v>4343.0238761611517</v>
      </c>
      <c r="AG26" s="83">
        <f t="shared" ref="AG26:BL26" si="62">AG104</f>
        <v>4343.5384980885246</v>
      </c>
      <c r="AH26" s="83">
        <f t="shared" si="62"/>
        <v>4482.5317300273573</v>
      </c>
      <c r="AI26" s="83">
        <f t="shared" si="62"/>
        <v>4625.9727453882333</v>
      </c>
      <c r="AJ26" s="83">
        <f t="shared" si="62"/>
        <v>4774.0038732406565</v>
      </c>
      <c r="AK26" s="83">
        <f t="shared" si="62"/>
        <v>4926.771997184358</v>
      </c>
      <c r="AL26" s="83">
        <f t="shared" si="62"/>
        <v>5084.428701094258</v>
      </c>
      <c r="AM26" s="83">
        <f t="shared" si="62"/>
        <v>5247.1304195292741</v>
      </c>
      <c r="AN26" s="83">
        <f t="shared" si="62"/>
        <v>5415.0385929542108</v>
      </c>
      <c r="AO26" s="83">
        <f t="shared" si="62"/>
        <v>5588.3198279287453</v>
      </c>
      <c r="AP26" s="83">
        <f t="shared" si="62"/>
        <v>5767.1460624224655</v>
      </c>
      <c r="AQ26" s="83">
        <f t="shared" si="62"/>
        <v>5951.694736419985</v>
      </c>
      <c r="AR26" s="83">
        <f t="shared" si="62"/>
        <v>6142.1489679854249</v>
      </c>
      <c r="AS26" s="83">
        <f t="shared" si="62"/>
        <v>6338.6977349609588</v>
      </c>
      <c r="AT26" s="83">
        <f t="shared" si="62"/>
        <v>6541.5360624797095</v>
      </c>
      <c r="AU26" s="83">
        <f t="shared" si="62"/>
        <v>6750.8652164790601</v>
      </c>
      <c r="AV26" s="83">
        <f t="shared" si="62"/>
        <v>6966.8929034063904</v>
      </c>
      <c r="AW26" s="83">
        <f t="shared" si="62"/>
        <v>7189.8334763153953</v>
      </c>
      <c r="AX26" s="83">
        <f t="shared" si="62"/>
        <v>7419.9081475574885</v>
      </c>
      <c r="AY26" s="83">
        <f t="shared" si="62"/>
        <v>7657.3452082793283</v>
      </c>
      <c r="AZ26" s="83">
        <f t="shared" si="62"/>
        <v>7902.3802549442671</v>
      </c>
      <c r="BA26" s="83">
        <f t="shared" si="62"/>
        <v>8155.2564231024835</v>
      </c>
      <c r="BB26" s="83">
        <f t="shared" si="62"/>
        <v>8416.224628641763</v>
      </c>
      <c r="BC26" s="83">
        <f t="shared" si="62"/>
        <v>8685.5438167582997</v>
      </c>
      <c r="BD26" s="83">
        <f t="shared" si="62"/>
        <v>8963.4812188945652</v>
      </c>
      <c r="BE26" s="83">
        <f t="shared" si="62"/>
        <v>9250.3126178991915</v>
      </c>
      <c r="BF26" s="83">
        <f t="shared" si="62"/>
        <v>9546.3226216719668</v>
      </c>
      <c r="BG26" s="83">
        <f t="shared" si="62"/>
        <v>9851.8049455654691</v>
      </c>
      <c r="BH26" s="83">
        <f t="shared" si="62"/>
        <v>10167.062703823565</v>
      </c>
      <c r="BI26" s="83">
        <f t="shared" si="62"/>
        <v>10492.408710345919</v>
      </c>
      <c r="BJ26" s="83">
        <f t="shared" si="62"/>
        <v>10828.165789076989</v>
      </c>
      <c r="BK26" s="83">
        <f t="shared" si="62"/>
        <v>11174.667094327453</v>
      </c>
      <c r="BL26" s="83">
        <f t="shared" si="62"/>
        <v>11532.256441345931</v>
      </c>
      <c r="BM26" s="83">
        <f t="shared" ref="BM26:DJ26" si="63">BM104</f>
        <v>11901.288647469002</v>
      </c>
      <c r="BN26" s="83">
        <f t="shared" si="63"/>
        <v>12282.129884188011</v>
      </c>
      <c r="BO26" s="83">
        <f t="shared" si="63"/>
        <v>12675.158040482027</v>
      </c>
      <c r="BP26" s="83">
        <f t="shared" si="63"/>
        <v>13080.763097777452</v>
      </c>
      <c r="BQ26" s="83">
        <f t="shared" si="63"/>
        <v>13499.347516906329</v>
      </c>
      <c r="BR26" s="83">
        <f t="shared" si="63"/>
        <v>13931.326637447333</v>
      </c>
      <c r="BS26" s="83">
        <f t="shared" si="63"/>
        <v>14377.129089845648</v>
      </c>
      <c r="BT26" s="83">
        <f t="shared" si="63"/>
        <v>14837.197220720709</v>
      </c>
      <c r="BU26" s="83">
        <f t="shared" si="63"/>
        <v>15311.987531783772</v>
      </c>
      <c r="BV26" s="83">
        <f t="shared" si="63"/>
        <v>15801.971132800854</v>
      </c>
      <c r="BW26" s="83">
        <f t="shared" si="63"/>
        <v>16307.634209050482</v>
      </c>
      <c r="BX26" s="83">
        <f t="shared" si="63"/>
        <v>16829.478503740098</v>
      </c>
      <c r="BY26" s="83">
        <f t="shared" si="63"/>
        <v>17368.021815859782</v>
      </c>
      <c r="BZ26" s="83">
        <f t="shared" si="63"/>
        <v>17923.798513967296</v>
      </c>
      <c r="CA26" s="83">
        <f t="shared" si="63"/>
        <v>18497.36006641425</v>
      </c>
      <c r="CB26" s="83">
        <f t="shared" si="63"/>
        <v>19089.275588539505</v>
      </c>
      <c r="CC26" s="83">
        <f t="shared" si="63"/>
        <v>19700.13240737277</v>
      </c>
      <c r="CD26" s="83">
        <f t="shared" si="63"/>
        <v>20330.536644408698</v>
      </c>
      <c r="CE26" s="83">
        <f t="shared" si="63"/>
        <v>20981.113817029778</v>
      </c>
      <c r="CF26" s="83">
        <f t="shared" si="63"/>
        <v>21652.509459174733</v>
      </c>
      <c r="CG26" s="83">
        <f t="shared" si="63"/>
        <v>22345.389761868326</v>
      </c>
      <c r="CH26" s="83">
        <f t="shared" si="63"/>
        <v>23060.442234248112</v>
      </c>
      <c r="CI26" s="83">
        <f t="shared" si="63"/>
        <v>23798.376385744054</v>
      </c>
      <c r="CJ26" s="83">
        <f t="shared" si="63"/>
        <v>24559.924430087864</v>
      </c>
      <c r="CK26" s="83">
        <f t="shared" si="63"/>
        <v>25345.842011850676</v>
      </c>
      <c r="CL26" s="83">
        <f t="shared" si="63"/>
        <v>26156.908956229898</v>
      </c>
      <c r="CM26" s="83">
        <f t="shared" si="63"/>
        <v>26993.930042829255</v>
      </c>
      <c r="CN26" s="83">
        <f t="shared" si="63"/>
        <v>27857.735804199794</v>
      </c>
      <c r="CO26" s="83">
        <f t="shared" si="63"/>
        <v>28749.183349934188</v>
      </c>
      <c r="CP26" s="83">
        <f t="shared" si="63"/>
        <v>29669.157217132084</v>
      </c>
      <c r="CQ26" s="83">
        <f t="shared" si="63"/>
        <v>30618.570248080312</v>
      </c>
      <c r="CR26" s="83">
        <f t="shared" si="63"/>
        <v>31598.364496018883</v>
      </c>
      <c r="CS26" s="83">
        <f t="shared" si="63"/>
        <v>32609.512159891488</v>
      </c>
      <c r="CT26" s="83">
        <f t="shared" si="63"/>
        <v>33653.016549008018</v>
      </c>
      <c r="CU26" s="83">
        <f t="shared" si="63"/>
        <v>34729.913078576275</v>
      </c>
      <c r="CV26" s="83">
        <f t="shared" si="63"/>
        <v>35841.270297090719</v>
      </c>
      <c r="CW26" s="83">
        <f t="shared" si="63"/>
        <v>36988.19094659762</v>
      </c>
      <c r="CX26" s="83">
        <f t="shared" si="63"/>
        <v>38171.813056888743</v>
      </c>
      <c r="CY26" s="83">
        <f t="shared" si="63"/>
        <v>39393.311074709185</v>
      </c>
      <c r="CZ26" s="83">
        <f t="shared" si="63"/>
        <v>40653.897029099877</v>
      </c>
      <c r="DA26" s="83">
        <f t="shared" si="63"/>
        <v>41954.821734031073</v>
      </c>
      <c r="DB26" s="83">
        <f t="shared" si="63"/>
        <v>43297.37602952007</v>
      </c>
      <c r="DC26" s="83">
        <f t="shared" si="63"/>
        <v>44682.892062464714</v>
      </c>
      <c r="DD26" s="83">
        <f t="shared" si="63"/>
        <v>46112.744608463589</v>
      </c>
      <c r="DE26" s="83">
        <f t="shared" si="63"/>
        <v>47588.352435934423</v>
      </c>
      <c r="DF26" s="83">
        <f t="shared" si="63"/>
        <v>49111.179713884325</v>
      </c>
      <c r="DG26" s="83">
        <f t="shared" si="63"/>
        <v>50682.737464728627</v>
      </c>
      <c r="DH26" s="83">
        <f t="shared" si="63"/>
        <v>52304.585063599945</v>
      </c>
      <c r="DI26" s="83">
        <f t="shared" si="63"/>
        <v>53978.331785635142</v>
      </c>
      <c r="DJ26" s="83">
        <f t="shared" si="63"/>
        <v>55705.638402775468</v>
      </c>
    </row>
    <row r="27" spans="1:115" x14ac:dyDescent="0.2">
      <c r="A27" t="s">
        <v>58</v>
      </c>
      <c r="B27" s="7" t="str">
        <f t="shared" si="61"/>
        <v>Ceramics</v>
      </c>
      <c r="C27" s="20" t="str">
        <f t="shared" si="61"/>
        <v>t/a</v>
      </c>
      <c r="D27" s="83">
        <f t="shared" si="61"/>
        <v>186.31830003996325</v>
      </c>
      <c r="E27" s="83">
        <f t="shared" si="61"/>
        <v>185.04693132658045</v>
      </c>
      <c r="F27" s="83">
        <f t="shared" si="61"/>
        <v>187.94117757401688</v>
      </c>
      <c r="G27" s="83">
        <f t="shared" si="61"/>
        <v>191.40197354424373</v>
      </c>
      <c r="H27" s="83">
        <f t="shared" si="61"/>
        <v>194.36017179302226</v>
      </c>
      <c r="I27" s="83">
        <f t="shared" si="61"/>
        <v>392.78497179302224</v>
      </c>
      <c r="J27" s="83">
        <f t="shared" si="61"/>
        <v>434.12347179302219</v>
      </c>
      <c r="K27" s="83">
        <f t="shared" si="61"/>
        <v>646.32777179302218</v>
      </c>
      <c r="L27" s="83">
        <f t="shared" si="61"/>
        <v>654.59547179302217</v>
      </c>
      <c r="M27" s="83">
        <f t="shared" si="61"/>
        <v>654.59547179302217</v>
      </c>
      <c r="N27" s="83">
        <f t="shared" si="61"/>
        <v>654.59547179302217</v>
      </c>
      <c r="O27" s="83">
        <f t="shared" si="61"/>
        <v>654.59547179302217</v>
      </c>
      <c r="P27" s="83">
        <f t="shared" si="61"/>
        <v>654.59547179302217</v>
      </c>
      <c r="Q27" s="83">
        <f t="shared" si="61"/>
        <v>654.59547179302217</v>
      </c>
      <c r="R27" s="83">
        <f t="shared" si="61"/>
        <v>654.59547179302217</v>
      </c>
      <c r="S27" s="83">
        <f t="shared" si="61"/>
        <v>1668.7666717930219</v>
      </c>
      <c r="T27" s="83">
        <f t="shared" si="61"/>
        <v>2452.7509996899926</v>
      </c>
      <c r="U27" s="83">
        <f t="shared" si="61"/>
        <v>2452.7509996512513</v>
      </c>
      <c r="V27" s="83">
        <f t="shared" si="61"/>
        <v>2452.7509996470108</v>
      </c>
      <c r="W27" s="83">
        <f t="shared" si="61"/>
        <v>2452.7509996084832</v>
      </c>
      <c r="X27" s="83">
        <f t="shared" si="61"/>
        <v>2450.0204448674976</v>
      </c>
      <c r="Y27" s="83">
        <f t="shared" si="61"/>
        <v>2452.7509967061278</v>
      </c>
      <c r="Z27" s="83">
        <f t="shared" si="61"/>
        <v>1956.6889963387798</v>
      </c>
      <c r="AA27" s="83">
        <f t="shared" si="61"/>
        <v>1929.0597746158189</v>
      </c>
      <c r="AB27" s="83">
        <f t="shared" si="61"/>
        <v>2480.123062408245</v>
      </c>
      <c r="AC27" s="83">
        <f t="shared" si="61"/>
        <v>1653.271952988596</v>
      </c>
      <c r="AD27" s="83">
        <f t="shared" si="59"/>
        <v>1652.4421819995953</v>
      </c>
      <c r="AE27" s="83">
        <f t="shared" si="59"/>
        <v>1651.3077167562644</v>
      </c>
      <c r="AF27" s="83">
        <f t="shared" si="59"/>
        <v>3304.474688383485</v>
      </c>
      <c r="AG27" s="83">
        <f t="shared" ref="AG27:BL27" si="64">AG105</f>
        <v>3304.8662485456166</v>
      </c>
      <c r="AH27" s="83">
        <f t="shared" si="64"/>
        <v>3410.6219684990765</v>
      </c>
      <c r="AI27" s="83">
        <f t="shared" si="64"/>
        <v>3519.7618714910473</v>
      </c>
      <c r="AJ27" s="83">
        <f t="shared" si="64"/>
        <v>3632.3942513787611</v>
      </c>
      <c r="AK27" s="83">
        <f t="shared" si="64"/>
        <v>3748.6308674228817</v>
      </c>
      <c r="AL27" s="83">
        <f t="shared" si="64"/>
        <v>3868.5870551804142</v>
      </c>
      <c r="AM27" s="83">
        <f t="shared" si="64"/>
        <v>3992.3818409461874</v>
      </c>
      <c r="AN27" s="83">
        <f t="shared" si="64"/>
        <v>4120.1380598564656</v>
      </c>
      <c r="AO27" s="83">
        <f t="shared" si="64"/>
        <v>4251.9824777718723</v>
      </c>
      <c r="AP27" s="83">
        <f t="shared" si="64"/>
        <v>4388.0459170605727</v>
      </c>
      <c r="AQ27" s="83">
        <f t="shared" si="64"/>
        <v>4528.4633864065108</v>
      </c>
      <c r="AR27" s="83">
        <f t="shared" si="64"/>
        <v>4673.3742147715193</v>
      </c>
      <c r="AS27" s="83">
        <f t="shared" si="64"/>
        <v>4822.9221896442077</v>
      </c>
      <c r="AT27" s="83">
        <f t="shared" si="64"/>
        <v>4977.2556997128222</v>
      </c>
      <c r="AU27" s="83">
        <f t="shared" si="64"/>
        <v>5136.5278821036327</v>
      </c>
      <c r="AV27" s="83">
        <f t="shared" si="64"/>
        <v>5300.8967743309495</v>
      </c>
      <c r="AW27" s="83">
        <f t="shared" si="64"/>
        <v>5470.5254711095404</v>
      </c>
      <c r="AX27" s="83">
        <f t="shared" si="64"/>
        <v>5645.5822861850456</v>
      </c>
      <c r="AY27" s="83">
        <f t="shared" si="64"/>
        <v>5826.2409193429676</v>
      </c>
      <c r="AZ27" s="83">
        <f t="shared" si="64"/>
        <v>6012.6806287619429</v>
      </c>
      <c r="BA27" s="83">
        <f t="shared" si="64"/>
        <v>6205.0864088823255</v>
      </c>
      <c r="BB27" s="83">
        <f t="shared" si="64"/>
        <v>6403.6491739665598</v>
      </c>
      <c r="BC27" s="83">
        <f t="shared" si="64"/>
        <v>6608.5659475334896</v>
      </c>
      <c r="BD27" s="83">
        <f t="shared" si="64"/>
        <v>6820.0400578545614</v>
      </c>
      <c r="BE27" s="83">
        <f t="shared" si="64"/>
        <v>7038.2813397059072</v>
      </c>
      <c r="BF27" s="83">
        <f t="shared" si="64"/>
        <v>7263.5063425764965</v>
      </c>
      <c r="BG27" s="83">
        <f t="shared" si="64"/>
        <v>7495.9385455389447</v>
      </c>
      <c r="BH27" s="83">
        <f t="shared" si="64"/>
        <v>7735.8085789961915</v>
      </c>
      <c r="BI27" s="83">
        <f t="shared" si="64"/>
        <v>7983.3544535240699</v>
      </c>
      <c r="BJ27" s="83">
        <f t="shared" si="64"/>
        <v>8238.8217960368402</v>
      </c>
      <c r="BK27" s="83">
        <f t="shared" si="64"/>
        <v>8502.4640935100197</v>
      </c>
      <c r="BL27" s="83">
        <f t="shared" si="64"/>
        <v>8774.5429445023401</v>
      </c>
      <c r="BM27" s="83">
        <f t="shared" ref="BM27:DJ27" si="65">BM105</f>
        <v>9055.3283187264151</v>
      </c>
      <c r="BN27" s="83">
        <f t="shared" si="65"/>
        <v>9345.0988249256607</v>
      </c>
      <c r="BO27" s="83">
        <f t="shared" si="65"/>
        <v>9644.1419873232826</v>
      </c>
      <c r="BP27" s="83">
        <f t="shared" si="65"/>
        <v>9952.7545309176276</v>
      </c>
      <c r="BQ27" s="83">
        <f t="shared" si="65"/>
        <v>10271.242675906991</v>
      </c>
      <c r="BR27" s="83">
        <f t="shared" si="65"/>
        <v>10599.922441536015</v>
      </c>
      <c r="BS27" s="83">
        <f t="shared" si="65"/>
        <v>10939.119959665168</v>
      </c>
      <c r="BT27" s="83">
        <f t="shared" si="65"/>
        <v>11289.171798374453</v>
      </c>
      <c r="BU27" s="83">
        <f t="shared" si="65"/>
        <v>11650.425295922436</v>
      </c>
      <c r="BV27" s="83">
        <f t="shared" si="65"/>
        <v>12023.238905391954</v>
      </c>
      <c r="BW27" s="83">
        <f t="shared" si="65"/>
        <v>12407.982550364497</v>
      </c>
      <c r="BX27" s="83">
        <f t="shared" si="65"/>
        <v>12805.037991976162</v>
      </c>
      <c r="BY27" s="83">
        <f t="shared" si="65"/>
        <v>13214.799207719399</v>
      </c>
      <c r="BZ27" s="83">
        <f t="shared" si="65"/>
        <v>13637.672782366421</v>
      </c>
      <c r="CA27" s="83">
        <f t="shared" si="65"/>
        <v>14074.078311402147</v>
      </c>
      <c r="CB27" s="83">
        <f t="shared" si="65"/>
        <v>14524.448817367016</v>
      </c>
      <c r="CC27" s="83">
        <f t="shared" si="65"/>
        <v>14989.231179522762</v>
      </c>
      <c r="CD27" s="83">
        <f t="shared" si="65"/>
        <v>15468.886577267491</v>
      </c>
      <c r="CE27" s="83">
        <f t="shared" si="65"/>
        <v>15963.89094774005</v>
      </c>
      <c r="CF27" s="83">
        <f t="shared" si="65"/>
        <v>16474.735458067731</v>
      </c>
      <c r="CG27" s="83">
        <f t="shared" si="65"/>
        <v>17001.926992725897</v>
      </c>
      <c r="CH27" s="83">
        <f t="shared" si="65"/>
        <v>17545.988656493126</v>
      </c>
      <c r="CI27" s="83">
        <f t="shared" si="65"/>
        <v>18107.460293500906</v>
      </c>
      <c r="CJ27" s="83">
        <f t="shared" si="65"/>
        <v>18686.899022892936</v>
      </c>
      <c r="CK27" s="83">
        <f t="shared" si="65"/>
        <v>19284.87979162551</v>
      </c>
      <c r="CL27" s="83">
        <f t="shared" si="65"/>
        <v>19901.995944957525</v>
      </c>
      <c r="CM27" s="83">
        <f t="shared" si="65"/>
        <v>20538.859815196167</v>
      </c>
      <c r="CN27" s="83">
        <f t="shared" si="65"/>
        <v>21196.103329282443</v>
      </c>
      <c r="CO27" s="83">
        <f t="shared" si="65"/>
        <v>21874.378635819481</v>
      </c>
      <c r="CP27" s="83">
        <f t="shared" si="65"/>
        <v>22574.358752165706</v>
      </c>
      <c r="CQ27" s="83">
        <f t="shared" si="65"/>
        <v>23296.738232235009</v>
      </c>
      <c r="CR27" s="83">
        <f t="shared" si="65"/>
        <v>24042.233855666531</v>
      </c>
      <c r="CS27" s="83">
        <f t="shared" si="65"/>
        <v>24811.585339047859</v>
      </c>
      <c r="CT27" s="83">
        <f t="shared" si="65"/>
        <v>25605.55606989739</v>
      </c>
      <c r="CU27" s="83">
        <f t="shared" si="65"/>
        <v>26424.933864134106</v>
      </c>
      <c r="CV27" s="83">
        <f t="shared" si="65"/>
        <v>27270.531747786397</v>
      </c>
      <c r="CW27" s="83">
        <f t="shared" si="65"/>
        <v>28143.188763715563</v>
      </c>
      <c r="CX27" s="83">
        <f t="shared" si="65"/>
        <v>29043.770804154461</v>
      </c>
      <c r="CY27" s="83">
        <f t="shared" si="65"/>
        <v>29973.171469887406</v>
      </c>
      <c r="CZ27" s="83">
        <f t="shared" si="65"/>
        <v>30932.312956923804</v>
      </c>
      <c r="DA27" s="83">
        <f t="shared" si="65"/>
        <v>31922.146971545368</v>
      </c>
      <c r="DB27" s="83">
        <f t="shared" si="65"/>
        <v>32943.655674634821</v>
      </c>
      <c r="DC27" s="83">
        <f t="shared" si="65"/>
        <v>33997.852656223135</v>
      </c>
      <c r="DD27" s="83">
        <f t="shared" si="65"/>
        <v>35085.783941222275</v>
      </c>
      <c r="DE27" s="83">
        <f t="shared" si="65"/>
        <v>36208.529027341392</v>
      </c>
      <c r="DF27" s="83">
        <f t="shared" si="65"/>
        <v>37367.201956216319</v>
      </c>
      <c r="DG27" s="83">
        <f t="shared" si="65"/>
        <v>38562.952418815243</v>
      </c>
      <c r="DH27" s="83">
        <f t="shared" si="65"/>
        <v>39796.966896217331</v>
      </c>
      <c r="DI27" s="83">
        <f t="shared" si="65"/>
        <v>41070.469836896285</v>
      </c>
      <c r="DJ27" s="83">
        <f t="shared" si="65"/>
        <v>42384.724871676968</v>
      </c>
    </row>
    <row r="28" spans="1:115" x14ac:dyDescent="0.2">
      <c r="A28" t="s">
        <v>58</v>
      </c>
      <c r="B28" s="7" t="str">
        <f t="shared" si="61"/>
        <v>Glass</v>
      </c>
      <c r="C28" s="20" t="str">
        <f t="shared" si="61"/>
        <v>t/a</v>
      </c>
      <c r="D28" s="83">
        <f t="shared" si="61"/>
        <v>21.293520004567231</v>
      </c>
      <c r="E28" s="83">
        <f t="shared" si="61"/>
        <v>21.148220723037767</v>
      </c>
      <c r="F28" s="83">
        <f t="shared" si="61"/>
        <v>21.478991722744787</v>
      </c>
      <c r="G28" s="83">
        <f t="shared" si="61"/>
        <v>21.874511262199285</v>
      </c>
      <c r="H28" s="83">
        <f t="shared" si="61"/>
        <v>22.212591062059687</v>
      </c>
      <c r="I28" s="83">
        <f t="shared" si="61"/>
        <v>44.889711062059689</v>
      </c>
      <c r="J28" s="83">
        <f t="shared" si="61"/>
        <v>49.614111062059685</v>
      </c>
      <c r="K28" s="83">
        <f t="shared" si="61"/>
        <v>73.86603106205969</v>
      </c>
      <c r="L28" s="83">
        <f t="shared" si="61"/>
        <v>74.810911062059688</v>
      </c>
      <c r="M28" s="83">
        <f t="shared" si="61"/>
        <v>74.810911062059688</v>
      </c>
      <c r="N28" s="83">
        <f t="shared" si="61"/>
        <v>74.810911062059688</v>
      </c>
      <c r="O28" s="83">
        <f t="shared" si="61"/>
        <v>74.810911062059688</v>
      </c>
      <c r="P28" s="83">
        <f t="shared" si="61"/>
        <v>74.810911062059688</v>
      </c>
      <c r="Q28" s="83">
        <f t="shared" si="61"/>
        <v>74.810911062059688</v>
      </c>
      <c r="R28" s="83">
        <f t="shared" si="61"/>
        <v>74.810911062059688</v>
      </c>
      <c r="S28" s="83">
        <f t="shared" si="61"/>
        <v>190.71619106205966</v>
      </c>
      <c r="T28" s="83">
        <f t="shared" si="61"/>
        <v>280.31439996457061</v>
      </c>
      <c r="U28" s="83">
        <f t="shared" si="61"/>
        <v>280.31439996014302</v>
      </c>
      <c r="V28" s="83">
        <f t="shared" si="61"/>
        <v>280.31439995965843</v>
      </c>
      <c r="W28" s="83">
        <f t="shared" si="61"/>
        <v>280.31439995525528</v>
      </c>
      <c r="X28" s="83">
        <f t="shared" si="61"/>
        <v>280.00233655628546</v>
      </c>
      <c r="Y28" s="83">
        <f t="shared" si="61"/>
        <v>280.31439962355751</v>
      </c>
      <c r="Z28" s="83">
        <f t="shared" si="61"/>
        <v>223.62159958157486</v>
      </c>
      <c r="AA28" s="83">
        <f t="shared" si="61"/>
        <v>220.46397424180788</v>
      </c>
      <c r="AB28" s="83">
        <f t="shared" si="61"/>
        <v>283.44263570379945</v>
      </c>
      <c r="AC28" s="83">
        <f t="shared" si="61"/>
        <v>188.94536605583954</v>
      </c>
      <c r="AD28" s="83">
        <f t="shared" si="59"/>
        <v>188.85053508566804</v>
      </c>
      <c r="AE28" s="83">
        <f t="shared" si="59"/>
        <v>188.72088191500166</v>
      </c>
      <c r="AF28" s="83">
        <f t="shared" si="59"/>
        <v>377.65425010096976</v>
      </c>
      <c r="AG28" s="83">
        <f t="shared" ref="AG28:BL28" si="66">AG106</f>
        <v>377.6989998337848</v>
      </c>
      <c r="AH28" s="83">
        <f t="shared" si="66"/>
        <v>389.78536782846589</v>
      </c>
      <c r="AI28" s="83">
        <f t="shared" si="66"/>
        <v>402.25849959897681</v>
      </c>
      <c r="AJ28" s="83">
        <f t="shared" si="66"/>
        <v>415.13077158614408</v>
      </c>
      <c r="AK28" s="83">
        <f t="shared" si="66"/>
        <v>428.41495627690068</v>
      </c>
      <c r="AL28" s="83">
        <f t="shared" si="66"/>
        <v>442.12423487776152</v>
      </c>
      <c r="AM28" s="83">
        <f t="shared" si="66"/>
        <v>456.27221039384989</v>
      </c>
      <c r="AN28" s="83">
        <f t="shared" si="66"/>
        <v>470.87292112645309</v>
      </c>
      <c r="AO28" s="83">
        <f t="shared" si="66"/>
        <v>485.9408546024996</v>
      </c>
      <c r="AP28" s="83">
        <f t="shared" si="66"/>
        <v>501.4909619497796</v>
      </c>
      <c r="AQ28" s="83">
        <f t="shared" si="66"/>
        <v>517.53867273217259</v>
      </c>
      <c r="AR28" s="83">
        <f t="shared" si="66"/>
        <v>534.0999102596021</v>
      </c>
      <c r="AS28" s="83">
        <f t="shared" si="66"/>
        <v>551.19110738790937</v>
      </c>
      <c r="AT28" s="83">
        <f t="shared" si="66"/>
        <v>568.82922282432253</v>
      </c>
      <c r="AU28" s="83">
        <f t="shared" si="66"/>
        <v>587.03175795470088</v>
      </c>
      <c r="AV28" s="83">
        <f t="shared" si="66"/>
        <v>605.81677420925132</v>
      </c>
      <c r="AW28" s="83">
        <f t="shared" si="66"/>
        <v>625.20291098394739</v>
      </c>
      <c r="AX28" s="83">
        <f t="shared" si="66"/>
        <v>645.20940413543372</v>
      </c>
      <c r="AY28" s="83">
        <f t="shared" si="66"/>
        <v>665.85610506776766</v>
      </c>
      <c r="AZ28" s="83">
        <f t="shared" si="66"/>
        <v>687.16350042993622</v>
      </c>
      <c r="BA28" s="83">
        <f t="shared" si="66"/>
        <v>709.15273244369416</v>
      </c>
      <c r="BB28" s="83">
        <f t="shared" si="66"/>
        <v>731.84561988189239</v>
      </c>
      <c r="BC28" s="83">
        <f t="shared" si="66"/>
        <v>755.26467971811292</v>
      </c>
      <c r="BD28" s="83">
        <f t="shared" si="66"/>
        <v>779.43314946909254</v>
      </c>
      <c r="BE28" s="83">
        <f t="shared" si="66"/>
        <v>804.37501025210349</v>
      </c>
      <c r="BF28" s="83">
        <f t="shared" si="66"/>
        <v>830.11501058017086</v>
      </c>
      <c r="BG28" s="83">
        <f t="shared" si="66"/>
        <v>856.67869091873638</v>
      </c>
      <c r="BH28" s="83">
        <f t="shared" si="66"/>
        <v>884.09240902813599</v>
      </c>
      <c r="BI28" s="83">
        <f t="shared" si="66"/>
        <v>912.38336611703642</v>
      </c>
      <c r="BJ28" s="83">
        <f t="shared" si="66"/>
        <v>941.57963383278161</v>
      </c>
      <c r="BK28" s="83">
        <f t="shared" si="66"/>
        <v>971.7101821154306</v>
      </c>
      <c r="BL28" s="83">
        <f t="shared" si="66"/>
        <v>1002.8049079431244</v>
      </c>
      <c r="BM28" s="83">
        <f t="shared" ref="BM28:DJ28" si="67">BM106</f>
        <v>1034.8946649973043</v>
      </c>
      <c r="BN28" s="83">
        <f t="shared" si="67"/>
        <v>1068.011294277218</v>
      </c>
      <c r="BO28" s="83">
        <f t="shared" si="67"/>
        <v>1102.187655694089</v>
      </c>
      <c r="BP28" s="83">
        <f t="shared" si="67"/>
        <v>1137.4576606762998</v>
      </c>
      <c r="BQ28" s="83">
        <f t="shared" si="67"/>
        <v>1173.8563058179416</v>
      </c>
      <c r="BR28" s="83">
        <f t="shared" si="67"/>
        <v>1211.4197076041157</v>
      </c>
      <c r="BS28" s="83">
        <f t="shared" si="67"/>
        <v>1250.1851382474474</v>
      </c>
      <c r="BT28" s="83">
        <f t="shared" si="67"/>
        <v>1290.1910626713657</v>
      </c>
      <c r="BU28" s="83">
        <f t="shared" si="67"/>
        <v>1331.4771766768495</v>
      </c>
      <c r="BV28" s="83">
        <f t="shared" si="67"/>
        <v>1374.0844463305086</v>
      </c>
      <c r="BW28" s="83">
        <f t="shared" si="67"/>
        <v>1418.0551486130848</v>
      </c>
      <c r="BX28" s="83">
        <f t="shared" si="67"/>
        <v>1463.4329133687036</v>
      </c>
      <c r="BY28" s="83">
        <f t="shared" si="67"/>
        <v>1510.2627665965022</v>
      </c>
      <c r="BZ28" s="83">
        <f t="shared" si="67"/>
        <v>1558.5911751275903</v>
      </c>
      <c r="CA28" s="83">
        <f t="shared" si="67"/>
        <v>1608.4660927316731</v>
      </c>
      <c r="CB28" s="83">
        <f t="shared" si="67"/>
        <v>1659.9370076990867</v>
      </c>
      <c r="CC28" s="83">
        <f t="shared" si="67"/>
        <v>1713.0549919454575</v>
      </c>
      <c r="CD28" s="83">
        <f t="shared" si="67"/>
        <v>1767.8727516877123</v>
      </c>
      <c r="CE28" s="83">
        <f t="shared" si="67"/>
        <v>1824.444679741719</v>
      </c>
      <c r="CF28" s="83">
        <f t="shared" si="67"/>
        <v>1882.8269094934542</v>
      </c>
      <c r="CG28" s="83">
        <f t="shared" si="67"/>
        <v>1943.0773705972447</v>
      </c>
      <c r="CH28" s="83">
        <f t="shared" si="67"/>
        <v>2005.2558464563565</v>
      </c>
      <c r="CI28" s="83">
        <f t="shared" si="67"/>
        <v>2069.4240335429599</v>
      </c>
      <c r="CJ28" s="83">
        <f t="shared" si="67"/>
        <v>2135.6456026163346</v>
      </c>
      <c r="CK28" s="83">
        <f t="shared" si="67"/>
        <v>2203.9862619000573</v>
      </c>
      <c r="CL28" s="83">
        <f t="shared" si="67"/>
        <v>2274.5138222808591</v>
      </c>
      <c r="CM28" s="83">
        <f t="shared" si="67"/>
        <v>2347.2982645938469</v>
      </c>
      <c r="CN28" s="83">
        <f t="shared" si="67"/>
        <v>2422.4118090608499</v>
      </c>
      <c r="CO28" s="83">
        <f t="shared" si="67"/>
        <v>2499.928986950797</v>
      </c>
      <c r="CP28" s="83">
        <f t="shared" si="67"/>
        <v>2579.9267145332228</v>
      </c>
      <c r="CQ28" s="83">
        <f t="shared" si="67"/>
        <v>2662.4843693982862</v>
      </c>
      <c r="CR28" s="83">
        <f t="shared" si="67"/>
        <v>2747.6838692190313</v>
      </c>
      <c r="CS28" s="83">
        <f t="shared" si="67"/>
        <v>2835.6097530340403</v>
      </c>
      <c r="CT28" s="83">
        <f t="shared" si="67"/>
        <v>2926.3492651311299</v>
      </c>
      <c r="CU28" s="83">
        <f t="shared" si="67"/>
        <v>3019.9924416153262</v>
      </c>
      <c r="CV28" s="83">
        <f t="shared" si="67"/>
        <v>3116.6321997470168</v>
      </c>
      <c r="CW28" s="83">
        <f t="shared" si="67"/>
        <v>3216.3644301389213</v>
      </c>
      <c r="CX28" s="83">
        <f t="shared" si="67"/>
        <v>3319.2880919033669</v>
      </c>
      <c r="CY28" s="83">
        <f t="shared" si="67"/>
        <v>3425.5053108442748</v>
      </c>
      <c r="CZ28" s="83">
        <f t="shared" si="67"/>
        <v>3535.1214807912916</v>
      </c>
      <c r="DA28" s="83">
        <f t="shared" si="67"/>
        <v>3648.2453681766128</v>
      </c>
      <c r="DB28" s="83">
        <f t="shared" si="67"/>
        <v>3764.9892199582646</v>
      </c>
      <c r="DC28" s="83">
        <f t="shared" si="67"/>
        <v>3885.4688749969291</v>
      </c>
      <c r="DD28" s="83">
        <f t="shared" si="67"/>
        <v>4009.8038789968309</v>
      </c>
      <c r="DE28" s="83">
        <f t="shared" si="67"/>
        <v>4138.1176031247296</v>
      </c>
      <c r="DF28" s="83">
        <f t="shared" si="67"/>
        <v>4270.5373664247209</v>
      </c>
      <c r="DG28" s="83">
        <f t="shared" si="67"/>
        <v>4407.1945621503119</v>
      </c>
      <c r="DH28" s="83">
        <f t="shared" si="67"/>
        <v>4548.2247881391222</v>
      </c>
      <c r="DI28" s="83">
        <f t="shared" si="67"/>
        <v>4693.7679813595742</v>
      </c>
      <c r="DJ28" s="83">
        <f t="shared" si="67"/>
        <v>4843.9685567630804</v>
      </c>
    </row>
    <row r="29" spans="1:115" x14ac:dyDescent="0.2">
      <c r="A29" t="s">
        <v>58</v>
      </c>
      <c r="B29" s="7" t="str">
        <f t="shared" si="61"/>
        <v>Batteries</v>
      </c>
      <c r="C29" s="20" t="str">
        <f t="shared" si="61"/>
        <v>t/a</v>
      </c>
      <c r="D29" s="83">
        <f t="shared" si="61"/>
        <v>37.263660007992655</v>
      </c>
      <c r="E29" s="83">
        <f t="shared" si="61"/>
        <v>37.009386265316095</v>
      </c>
      <c r="F29" s="83">
        <f t="shared" si="61"/>
        <v>37.58823551480338</v>
      </c>
      <c r="G29" s="83">
        <f t="shared" si="61"/>
        <v>38.280394708848753</v>
      </c>
      <c r="H29" s="83">
        <f t="shared" si="61"/>
        <v>38.872034358604459</v>
      </c>
      <c r="I29" s="83">
        <f t="shared" si="61"/>
        <v>78.556994358604456</v>
      </c>
      <c r="J29" s="83">
        <f t="shared" si="61"/>
        <v>86.824694358604447</v>
      </c>
      <c r="K29" s="83">
        <f t="shared" si="61"/>
        <v>129.26555435860445</v>
      </c>
      <c r="L29" s="83">
        <f t="shared" si="61"/>
        <v>130.91909435860447</v>
      </c>
      <c r="M29" s="83">
        <f t="shared" si="61"/>
        <v>130.91909435860447</v>
      </c>
      <c r="N29" s="83">
        <f t="shared" si="61"/>
        <v>130.91909435860447</v>
      </c>
      <c r="O29" s="83">
        <f t="shared" si="61"/>
        <v>130.91909435860447</v>
      </c>
      <c r="P29" s="83">
        <f t="shared" si="61"/>
        <v>130.91909435860447</v>
      </c>
      <c r="Q29" s="83">
        <f t="shared" si="61"/>
        <v>130.91909435860447</v>
      </c>
      <c r="R29" s="83">
        <f t="shared" si="61"/>
        <v>130.91909435860447</v>
      </c>
      <c r="S29" s="83">
        <f t="shared" si="61"/>
        <v>333.75333435860443</v>
      </c>
      <c r="T29" s="83">
        <f t="shared" si="61"/>
        <v>490.55019993799863</v>
      </c>
      <c r="U29" s="83">
        <f t="shared" si="61"/>
        <v>490.55019993025036</v>
      </c>
      <c r="V29" s="83">
        <f t="shared" si="61"/>
        <v>490.55019992940225</v>
      </c>
      <c r="W29" s="83">
        <f t="shared" si="61"/>
        <v>490.55019992169673</v>
      </c>
      <c r="X29" s="83">
        <f t="shared" si="61"/>
        <v>490.00408897349956</v>
      </c>
      <c r="Y29" s="83">
        <f t="shared" si="61"/>
        <v>490.55019934122561</v>
      </c>
      <c r="Z29" s="83">
        <f t="shared" si="61"/>
        <v>391.337799267756</v>
      </c>
      <c r="AA29" s="83">
        <f t="shared" si="61"/>
        <v>385.81195492316385</v>
      </c>
      <c r="AB29" s="83">
        <f t="shared" si="61"/>
        <v>496.02461248164911</v>
      </c>
      <c r="AC29" s="83">
        <f t="shared" si="61"/>
        <v>330.65439059771927</v>
      </c>
      <c r="AD29" s="83">
        <f t="shared" si="59"/>
        <v>330.48843639991912</v>
      </c>
      <c r="AE29" s="83">
        <f t="shared" si="59"/>
        <v>330.26154335125295</v>
      </c>
      <c r="AF29" s="83">
        <f t="shared" si="59"/>
        <v>660.89493767669705</v>
      </c>
      <c r="AG29" s="83">
        <f t="shared" ref="AG29:BL29" si="68">AG107</f>
        <v>660.97324970912337</v>
      </c>
      <c r="AH29" s="83">
        <f t="shared" si="68"/>
        <v>682.1243936998153</v>
      </c>
      <c r="AI29" s="83">
        <f t="shared" si="68"/>
        <v>703.95237429820941</v>
      </c>
      <c r="AJ29" s="83">
        <f t="shared" si="68"/>
        <v>726.47885027575217</v>
      </c>
      <c r="AK29" s="83">
        <f t="shared" si="68"/>
        <v>749.72617348457629</v>
      </c>
      <c r="AL29" s="83">
        <f t="shared" si="68"/>
        <v>773.71741103608281</v>
      </c>
      <c r="AM29" s="83">
        <f t="shared" si="68"/>
        <v>798.47636818923752</v>
      </c>
      <c r="AN29" s="83">
        <f t="shared" si="68"/>
        <v>824.02761197129314</v>
      </c>
      <c r="AO29" s="83">
        <f t="shared" si="68"/>
        <v>850.3964955543745</v>
      </c>
      <c r="AP29" s="83">
        <f t="shared" si="68"/>
        <v>877.60918341211448</v>
      </c>
      <c r="AQ29" s="83">
        <f t="shared" si="68"/>
        <v>905.69267728130217</v>
      </c>
      <c r="AR29" s="83">
        <f t="shared" si="68"/>
        <v>934.67484295430381</v>
      </c>
      <c r="AS29" s="83">
        <f t="shared" si="68"/>
        <v>964.58443792884157</v>
      </c>
      <c r="AT29" s="83">
        <f t="shared" si="68"/>
        <v>995.45113994256451</v>
      </c>
      <c r="AU29" s="83">
        <f t="shared" si="68"/>
        <v>1027.3055764207265</v>
      </c>
      <c r="AV29" s="83">
        <f t="shared" si="68"/>
        <v>1060.1793548661899</v>
      </c>
      <c r="AW29" s="83">
        <f t="shared" si="68"/>
        <v>1094.1050942219081</v>
      </c>
      <c r="AX29" s="83">
        <f t="shared" si="68"/>
        <v>1129.1164572370092</v>
      </c>
      <c r="AY29" s="83">
        <f t="shared" si="68"/>
        <v>1165.2481838685935</v>
      </c>
      <c r="AZ29" s="83">
        <f t="shared" si="68"/>
        <v>1202.5361257523884</v>
      </c>
      <c r="BA29" s="83">
        <f t="shared" si="68"/>
        <v>1241.0172817764649</v>
      </c>
      <c r="BB29" s="83">
        <f t="shared" si="68"/>
        <v>1280.7298347933117</v>
      </c>
      <c r="BC29" s="83">
        <f t="shared" si="68"/>
        <v>1321.7131895066977</v>
      </c>
      <c r="BD29" s="83">
        <f t="shared" si="68"/>
        <v>1364.008011570912</v>
      </c>
      <c r="BE29" s="83">
        <f t="shared" si="68"/>
        <v>1407.6562679411811</v>
      </c>
      <c r="BF29" s="83">
        <f t="shared" si="68"/>
        <v>1452.701268515299</v>
      </c>
      <c r="BG29" s="83">
        <f t="shared" si="68"/>
        <v>1499.1877091077886</v>
      </c>
      <c r="BH29" s="83">
        <f t="shared" si="68"/>
        <v>1547.1617157992378</v>
      </c>
      <c r="BI29" s="83">
        <f t="shared" si="68"/>
        <v>1596.6708907048135</v>
      </c>
      <c r="BJ29" s="83">
        <f t="shared" si="68"/>
        <v>1647.7643592073675</v>
      </c>
      <c r="BK29" s="83">
        <f t="shared" si="68"/>
        <v>1700.4928187020034</v>
      </c>
      <c r="BL29" s="83">
        <f t="shared" si="68"/>
        <v>1754.9085889004675</v>
      </c>
      <c r="BM29" s="83">
        <f t="shared" ref="BM29:DJ29" si="69">BM107</f>
        <v>1811.0656637452826</v>
      </c>
      <c r="BN29" s="83">
        <f t="shared" si="69"/>
        <v>1869.0197649851316</v>
      </c>
      <c r="BO29" s="83">
        <f t="shared" si="69"/>
        <v>1928.8283974646558</v>
      </c>
      <c r="BP29" s="83">
        <f t="shared" si="69"/>
        <v>1990.5509061835248</v>
      </c>
      <c r="BQ29" s="83">
        <f t="shared" si="69"/>
        <v>2054.2485351813975</v>
      </c>
      <c r="BR29" s="83">
        <f t="shared" si="69"/>
        <v>2119.9844883072024</v>
      </c>
      <c r="BS29" s="83">
        <f t="shared" si="69"/>
        <v>2187.8239919330331</v>
      </c>
      <c r="BT29" s="83">
        <f t="shared" si="69"/>
        <v>2257.83435967489</v>
      </c>
      <c r="BU29" s="83">
        <f t="shared" si="69"/>
        <v>2330.0850591844865</v>
      </c>
      <c r="BV29" s="83">
        <f t="shared" si="69"/>
        <v>2404.6477810783899</v>
      </c>
      <c r="BW29" s="83">
        <f t="shared" si="69"/>
        <v>2481.5965100728986</v>
      </c>
      <c r="BX29" s="83">
        <f t="shared" si="69"/>
        <v>2561.0075983952315</v>
      </c>
      <c r="BY29" s="83">
        <f t="shared" si="69"/>
        <v>2642.9598415438791</v>
      </c>
      <c r="BZ29" s="83">
        <f t="shared" si="69"/>
        <v>2727.5345564732834</v>
      </c>
      <c r="CA29" s="83">
        <f t="shared" si="69"/>
        <v>2814.8156622804286</v>
      </c>
      <c r="CB29" s="83">
        <f t="shared" si="69"/>
        <v>2904.8897634734026</v>
      </c>
      <c r="CC29" s="83">
        <f t="shared" si="69"/>
        <v>2997.8462359045516</v>
      </c>
      <c r="CD29" s="83">
        <f t="shared" si="69"/>
        <v>3093.7773154534975</v>
      </c>
      <c r="CE29" s="83">
        <f t="shared" si="69"/>
        <v>3192.7781895480093</v>
      </c>
      <c r="CF29" s="83">
        <f t="shared" si="69"/>
        <v>3294.9470916135456</v>
      </c>
      <c r="CG29" s="83">
        <f t="shared" si="69"/>
        <v>3400.3853985451792</v>
      </c>
      <c r="CH29" s="83">
        <f t="shared" si="69"/>
        <v>3509.1977312986251</v>
      </c>
      <c r="CI29" s="83">
        <f t="shared" si="69"/>
        <v>3621.4920587001811</v>
      </c>
      <c r="CJ29" s="83">
        <f t="shared" si="69"/>
        <v>3737.379804578587</v>
      </c>
      <c r="CK29" s="83">
        <f t="shared" si="69"/>
        <v>3856.9759583251021</v>
      </c>
      <c r="CL29" s="83">
        <f t="shared" si="69"/>
        <v>3980.3991889915055</v>
      </c>
      <c r="CM29" s="83">
        <f t="shared" si="69"/>
        <v>4107.7719630392339</v>
      </c>
      <c r="CN29" s="83">
        <f t="shared" si="69"/>
        <v>4239.2206658564892</v>
      </c>
      <c r="CO29" s="83">
        <f t="shared" si="69"/>
        <v>4374.875727163897</v>
      </c>
      <c r="CP29" s="83">
        <f t="shared" si="69"/>
        <v>4514.8717504331416</v>
      </c>
      <c r="CQ29" s="83">
        <f t="shared" si="69"/>
        <v>4659.3476464470023</v>
      </c>
      <c r="CR29" s="83">
        <f t="shared" si="69"/>
        <v>4808.4467711333064</v>
      </c>
      <c r="CS29" s="83">
        <f t="shared" si="69"/>
        <v>4962.3170678095721</v>
      </c>
      <c r="CT29" s="83">
        <f t="shared" si="69"/>
        <v>5121.1112139794786</v>
      </c>
      <c r="CU29" s="83">
        <f t="shared" si="69"/>
        <v>5284.9867728268218</v>
      </c>
      <c r="CV29" s="83">
        <f t="shared" si="69"/>
        <v>5454.1063495572807</v>
      </c>
      <c r="CW29" s="83">
        <f t="shared" si="69"/>
        <v>5628.6377527431141</v>
      </c>
      <c r="CX29" s="83">
        <f t="shared" si="69"/>
        <v>5808.7541608308939</v>
      </c>
      <c r="CY29" s="83">
        <f t="shared" si="69"/>
        <v>5994.6342939774822</v>
      </c>
      <c r="CZ29" s="83">
        <f t="shared" si="69"/>
        <v>6186.4625913847622</v>
      </c>
      <c r="DA29" s="83">
        <f t="shared" si="69"/>
        <v>6384.4293943090752</v>
      </c>
      <c r="DB29" s="83">
        <f t="shared" si="69"/>
        <v>6588.7311349269658</v>
      </c>
      <c r="DC29" s="83">
        <f t="shared" si="69"/>
        <v>6799.5705312446289</v>
      </c>
      <c r="DD29" s="83">
        <f t="shared" si="69"/>
        <v>7017.1567882444569</v>
      </c>
      <c r="DE29" s="83">
        <f t="shared" si="69"/>
        <v>7241.7058054682793</v>
      </c>
      <c r="DF29" s="83">
        <f t="shared" si="69"/>
        <v>7473.4403912432645</v>
      </c>
      <c r="DG29" s="83">
        <f t="shared" si="69"/>
        <v>7712.5904837630487</v>
      </c>
      <c r="DH29" s="83">
        <f t="shared" si="69"/>
        <v>7959.3933792434664</v>
      </c>
      <c r="DI29" s="83">
        <f t="shared" si="69"/>
        <v>8214.0939673792582</v>
      </c>
      <c r="DJ29" s="83">
        <f t="shared" si="69"/>
        <v>8476.9449743353944</v>
      </c>
    </row>
    <row r="30" spans="1:115" x14ac:dyDescent="0.2">
      <c r="A30" t="s">
        <v>58</v>
      </c>
      <c r="B30" s="7" t="str">
        <f t="shared" si="61"/>
        <v>others</v>
      </c>
      <c r="C30" s="20" t="str">
        <f t="shared" si="61"/>
        <v>t/a</v>
      </c>
      <c r="D30" s="83">
        <f t="shared" si="61"/>
        <v>42.587040009134462</v>
      </c>
      <c r="E30" s="83">
        <f t="shared" si="61"/>
        <v>42.296441446075534</v>
      </c>
      <c r="F30" s="83">
        <f t="shared" si="61"/>
        <v>42.957983445489575</v>
      </c>
      <c r="G30" s="83">
        <f t="shared" si="61"/>
        <v>43.749022524398569</v>
      </c>
      <c r="H30" s="83">
        <f t="shared" si="61"/>
        <v>44.425182124119374</v>
      </c>
      <c r="I30" s="83">
        <f t="shared" si="61"/>
        <v>89.779422124119378</v>
      </c>
      <c r="J30" s="83">
        <f t="shared" si="61"/>
        <v>99.22822212411937</v>
      </c>
      <c r="K30" s="83">
        <f t="shared" si="61"/>
        <v>147.73206212411938</v>
      </c>
      <c r="L30" s="83">
        <f t="shared" si="61"/>
        <v>149.62182212411938</v>
      </c>
      <c r="M30" s="83">
        <f t="shared" si="61"/>
        <v>149.62182212411938</v>
      </c>
      <c r="N30" s="83">
        <f t="shared" si="61"/>
        <v>149.62182212411938</v>
      </c>
      <c r="O30" s="83">
        <f t="shared" si="61"/>
        <v>149.62182212411938</v>
      </c>
      <c r="P30" s="83">
        <f t="shared" si="61"/>
        <v>149.62182212411938</v>
      </c>
      <c r="Q30" s="83">
        <f t="shared" si="61"/>
        <v>149.62182212411938</v>
      </c>
      <c r="R30" s="83">
        <f t="shared" si="61"/>
        <v>149.62182212411938</v>
      </c>
      <c r="S30" s="83">
        <f t="shared" si="61"/>
        <v>381.43238212411933</v>
      </c>
      <c r="T30" s="83">
        <f t="shared" si="61"/>
        <v>560.62879992914122</v>
      </c>
      <c r="U30" s="83">
        <f t="shared" si="61"/>
        <v>560.62879992028604</v>
      </c>
      <c r="V30" s="83">
        <f t="shared" si="61"/>
        <v>560.62879991931686</v>
      </c>
      <c r="W30" s="83">
        <f t="shared" si="61"/>
        <v>560.62879991051057</v>
      </c>
      <c r="X30" s="83">
        <f t="shared" si="61"/>
        <v>560.00467311257091</v>
      </c>
      <c r="Y30" s="83">
        <f t="shared" si="61"/>
        <v>560.62879924711501</v>
      </c>
      <c r="Z30" s="83">
        <f t="shared" si="61"/>
        <v>447.24319916314971</v>
      </c>
      <c r="AA30" s="83">
        <f t="shared" si="61"/>
        <v>440.92794848361575</v>
      </c>
      <c r="AB30" s="83">
        <f t="shared" si="61"/>
        <v>566.88527140759891</v>
      </c>
      <c r="AC30" s="83">
        <f t="shared" si="61"/>
        <v>377.89073211167909</v>
      </c>
      <c r="AD30" s="83">
        <f t="shared" si="59"/>
        <v>377.70107017133608</v>
      </c>
      <c r="AE30" s="83">
        <f t="shared" si="59"/>
        <v>377.44176383000331</v>
      </c>
      <c r="AF30" s="83">
        <f t="shared" si="59"/>
        <v>755.30850020193952</v>
      </c>
      <c r="AG30" s="83">
        <f t="shared" ref="AG30:BL30" si="70">AG108</f>
        <v>755.39799966756959</v>
      </c>
      <c r="AH30" s="83">
        <f t="shared" si="70"/>
        <v>779.57073565693179</v>
      </c>
      <c r="AI30" s="83">
        <f t="shared" si="70"/>
        <v>804.51699919795362</v>
      </c>
      <c r="AJ30" s="83">
        <f t="shared" si="70"/>
        <v>830.26154317228816</v>
      </c>
      <c r="AK30" s="83">
        <f t="shared" si="70"/>
        <v>856.82991255380136</v>
      </c>
      <c r="AL30" s="83">
        <f t="shared" si="70"/>
        <v>884.24846975552305</v>
      </c>
      <c r="AM30" s="83">
        <f t="shared" si="70"/>
        <v>912.54442078769978</v>
      </c>
      <c r="AN30" s="83">
        <f t="shared" si="70"/>
        <v>941.74584225290619</v>
      </c>
      <c r="AO30" s="83">
        <f t="shared" si="70"/>
        <v>971.8817092049992</v>
      </c>
      <c r="AP30" s="83">
        <f t="shared" si="70"/>
        <v>1002.9819238995592</v>
      </c>
      <c r="AQ30" s="83">
        <f t="shared" si="70"/>
        <v>1035.0773454643452</v>
      </c>
      <c r="AR30" s="83">
        <f t="shared" si="70"/>
        <v>1068.1998205192042</v>
      </c>
      <c r="AS30" s="83">
        <f t="shared" si="70"/>
        <v>1102.3822147758187</v>
      </c>
      <c r="AT30" s="83">
        <f t="shared" si="70"/>
        <v>1137.6584456486451</v>
      </c>
      <c r="AU30" s="83">
        <f t="shared" si="70"/>
        <v>1174.0635159094018</v>
      </c>
      <c r="AV30" s="83">
        <f t="shared" si="70"/>
        <v>1211.6335484185026</v>
      </c>
      <c r="AW30" s="83">
        <f t="shared" si="70"/>
        <v>1250.4058219678948</v>
      </c>
      <c r="AX30" s="83">
        <f t="shared" si="70"/>
        <v>1290.4188082708674</v>
      </c>
      <c r="AY30" s="83">
        <f t="shared" si="70"/>
        <v>1331.7122101355353</v>
      </c>
      <c r="AZ30" s="83">
        <f t="shared" si="70"/>
        <v>1374.3270008598724</v>
      </c>
      <c r="BA30" s="83">
        <f t="shared" si="70"/>
        <v>1418.3054648873883</v>
      </c>
      <c r="BB30" s="83">
        <f t="shared" si="70"/>
        <v>1463.6912397637848</v>
      </c>
      <c r="BC30" s="83">
        <f t="shared" si="70"/>
        <v>1510.5293594362258</v>
      </c>
      <c r="BD30" s="83">
        <f t="shared" si="70"/>
        <v>1558.8662989381851</v>
      </c>
      <c r="BE30" s="83">
        <f t="shared" si="70"/>
        <v>1608.750020504207</v>
      </c>
      <c r="BF30" s="83">
        <f t="shared" si="70"/>
        <v>1660.2300211603417</v>
      </c>
      <c r="BG30" s="83">
        <f t="shared" si="70"/>
        <v>1713.3573818374728</v>
      </c>
      <c r="BH30" s="83">
        <f t="shared" si="70"/>
        <v>1768.184818056272</v>
      </c>
      <c r="BI30" s="83">
        <f t="shared" si="70"/>
        <v>1824.7667322340728</v>
      </c>
      <c r="BJ30" s="83">
        <f t="shared" si="70"/>
        <v>1883.1592676655632</v>
      </c>
      <c r="BK30" s="83">
        <f t="shared" si="70"/>
        <v>1943.4203642308612</v>
      </c>
      <c r="BL30" s="83">
        <f t="shared" si="70"/>
        <v>2005.6098158862487</v>
      </c>
      <c r="BM30" s="83">
        <f t="shared" ref="BM30:DJ30" si="71">BM108</f>
        <v>2069.7893299946086</v>
      </c>
      <c r="BN30" s="83">
        <f t="shared" si="71"/>
        <v>2136.022588554436</v>
      </c>
      <c r="BO30" s="83">
        <f t="shared" si="71"/>
        <v>2204.375311388178</v>
      </c>
      <c r="BP30" s="83">
        <f t="shared" si="71"/>
        <v>2274.9153213525997</v>
      </c>
      <c r="BQ30" s="83">
        <f t="shared" si="71"/>
        <v>2347.7126116358831</v>
      </c>
      <c r="BR30" s="83">
        <f t="shared" si="71"/>
        <v>2422.8394152082315</v>
      </c>
      <c r="BS30" s="83">
        <f t="shared" si="71"/>
        <v>2500.3702764948948</v>
      </c>
      <c r="BT30" s="83">
        <f t="shared" si="71"/>
        <v>2580.3821253427313</v>
      </c>
      <c r="BU30" s="83">
        <f t="shared" si="71"/>
        <v>2662.9543533536989</v>
      </c>
      <c r="BV30" s="83">
        <f t="shared" si="71"/>
        <v>2748.1688926610173</v>
      </c>
      <c r="BW30" s="83">
        <f t="shared" si="71"/>
        <v>2836.1102972261697</v>
      </c>
      <c r="BX30" s="83">
        <f t="shared" si="71"/>
        <v>2926.8658267374071</v>
      </c>
      <c r="BY30" s="83">
        <f t="shared" si="71"/>
        <v>3020.5255331930043</v>
      </c>
      <c r="BZ30" s="83">
        <f t="shared" si="71"/>
        <v>3117.1823502551806</v>
      </c>
      <c r="CA30" s="83">
        <f t="shared" si="71"/>
        <v>3216.9321854633463</v>
      </c>
      <c r="CB30" s="83">
        <f t="shared" si="71"/>
        <v>3319.8740153981735</v>
      </c>
      <c r="CC30" s="83">
        <f t="shared" si="71"/>
        <v>3426.1099838909149</v>
      </c>
      <c r="CD30" s="83">
        <f t="shared" si="71"/>
        <v>3535.7455033754245</v>
      </c>
      <c r="CE30" s="83">
        <f t="shared" si="71"/>
        <v>3648.8893594834381</v>
      </c>
      <c r="CF30" s="83">
        <f t="shared" si="71"/>
        <v>3765.6538189869084</v>
      </c>
      <c r="CG30" s="83">
        <f t="shared" si="71"/>
        <v>3886.1547411944894</v>
      </c>
      <c r="CH30" s="83">
        <f t="shared" si="71"/>
        <v>4010.511692912713</v>
      </c>
      <c r="CI30" s="83">
        <f t="shared" si="71"/>
        <v>4138.8480670859199</v>
      </c>
      <c r="CJ30" s="83">
        <f t="shared" si="71"/>
        <v>4271.2912052326692</v>
      </c>
      <c r="CK30" s="83">
        <f t="shared" si="71"/>
        <v>4407.9725238001147</v>
      </c>
      <c r="CL30" s="83">
        <f t="shared" si="71"/>
        <v>4549.0276445617183</v>
      </c>
      <c r="CM30" s="83">
        <f t="shared" si="71"/>
        <v>4694.5965291876937</v>
      </c>
      <c r="CN30" s="83">
        <f t="shared" si="71"/>
        <v>4844.8236181216998</v>
      </c>
      <c r="CO30" s="83">
        <f t="shared" si="71"/>
        <v>4999.8579739015941</v>
      </c>
      <c r="CP30" s="83">
        <f t="shared" si="71"/>
        <v>5159.8534290664456</v>
      </c>
      <c r="CQ30" s="83">
        <f t="shared" si="71"/>
        <v>5324.9687387965723</v>
      </c>
      <c r="CR30" s="83">
        <f t="shared" si="71"/>
        <v>5495.3677384380626</v>
      </c>
      <c r="CS30" s="83">
        <f t="shared" si="71"/>
        <v>5671.2195060680806</v>
      </c>
      <c r="CT30" s="83">
        <f t="shared" si="71"/>
        <v>5852.6985302622597</v>
      </c>
      <c r="CU30" s="83">
        <f t="shared" si="71"/>
        <v>6039.9848832306525</v>
      </c>
      <c r="CV30" s="83">
        <f t="shared" si="71"/>
        <v>6233.2643994940336</v>
      </c>
      <c r="CW30" s="83">
        <f t="shared" si="71"/>
        <v>6432.7288602778426</v>
      </c>
      <c r="CX30" s="83">
        <f t="shared" si="71"/>
        <v>6638.5761838067338</v>
      </c>
      <c r="CY30" s="83">
        <f t="shared" si="71"/>
        <v>6851.0106216885497</v>
      </c>
      <c r="CZ30" s="83">
        <f t="shared" si="71"/>
        <v>7070.2429615825831</v>
      </c>
      <c r="DA30" s="83">
        <f t="shared" si="71"/>
        <v>7296.4907363532257</v>
      </c>
      <c r="DB30" s="83">
        <f t="shared" si="71"/>
        <v>7529.9784399165292</v>
      </c>
      <c r="DC30" s="83">
        <f t="shared" si="71"/>
        <v>7770.9377499938582</v>
      </c>
      <c r="DD30" s="83">
        <f t="shared" si="71"/>
        <v>8019.6077579936618</v>
      </c>
      <c r="DE30" s="83">
        <f t="shared" si="71"/>
        <v>8276.2352062494592</v>
      </c>
      <c r="DF30" s="83">
        <f t="shared" si="71"/>
        <v>8541.0747328494417</v>
      </c>
      <c r="DG30" s="83">
        <f t="shared" si="71"/>
        <v>8814.3891243006237</v>
      </c>
      <c r="DH30" s="83">
        <f t="shared" si="71"/>
        <v>9096.4495762782444</v>
      </c>
      <c r="DI30" s="83">
        <f t="shared" si="71"/>
        <v>9387.5359627191483</v>
      </c>
      <c r="DJ30" s="83">
        <f t="shared" si="71"/>
        <v>9687.9371135261608</v>
      </c>
    </row>
    <row r="31" spans="1:115" x14ac:dyDescent="0.2">
      <c r="A31" t="s">
        <v>58</v>
      </c>
      <c r="B31" s="7" t="str">
        <f t="shared" si="61"/>
        <v>-</v>
      </c>
      <c r="C31" s="20" t="str">
        <f t="shared" si="61"/>
        <v>t/a</v>
      </c>
    </row>
    <row r="32" spans="1:115" x14ac:dyDescent="0.2">
      <c r="A32" t="s">
        <v>58</v>
      </c>
      <c r="B32" s="7" t="str">
        <f t="shared" si="61"/>
        <v>-</v>
      </c>
      <c r="C32" s="20" t="str">
        <f t="shared" si="61"/>
        <v>t/a</v>
      </c>
    </row>
    <row r="33" spans="1:115" x14ac:dyDescent="0.2">
      <c r="A33" t="s">
        <v>58</v>
      </c>
      <c r="B33" s="7" t="str">
        <f t="shared" si="61"/>
        <v>-</v>
      </c>
      <c r="C33" s="20" t="str">
        <f t="shared" si="61"/>
        <v>t/a</v>
      </c>
    </row>
    <row r="34" spans="1:115" x14ac:dyDescent="0.2">
      <c r="A34" t="s">
        <v>58</v>
      </c>
      <c r="B34" s="7" t="str">
        <f t="shared" si="61"/>
        <v>-</v>
      </c>
      <c r="C34" s="20" t="str">
        <f t="shared" si="61"/>
        <v>t/a</v>
      </c>
    </row>
    <row r="35" spans="1:115" x14ac:dyDescent="0.2">
      <c r="A35" t="s">
        <v>58</v>
      </c>
      <c r="B35" s="7" t="str">
        <f t="shared" si="61"/>
        <v>-</v>
      </c>
      <c r="C35" s="20" t="str">
        <f t="shared" si="61"/>
        <v>t/a</v>
      </c>
    </row>
    <row r="36" spans="1:115" x14ac:dyDescent="0.2">
      <c r="A36" t="s">
        <v>58</v>
      </c>
      <c r="B36" s="7" t="str">
        <f t="shared" ref="B36:C45" si="72">B13</f>
        <v>-</v>
      </c>
      <c r="C36" s="20" t="str">
        <f t="shared" si="72"/>
        <v>t/a</v>
      </c>
    </row>
    <row r="37" spans="1:115" x14ac:dyDescent="0.2">
      <c r="A37" t="s">
        <v>58</v>
      </c>
      <c r="B37" s="7" t="str">
        <f t="shared" si="72"/>
        <v>-</v>
      </c>
      <c r="C37" s="20" t="str">
        <f t="shared" si="72"/>
        <v>t/a</v>
      </c>
    </row>
    <row r="38" spans="1:115" x14ac:dyDescent="0.2">
      <c r="A38" t="s">
        <v>58</v>
      </c>
      <c r="B38" s="7" t="str">
        <f t="shared" si="72"/>
        <v>-</v>
      </c>
      <c r="C38" s="20" t="str">
        <f t="shared" si="72"/>
        <v>t/a</v>
      </c>
    </row>
    <row r="39" spans="1:115" x14ac:dyDescent="0.2">
      <c r="A39" t="s">
        <v>58</v>
      </c>
      <c r="B39" s="7" t="str">
        <f t="shared" si="72"/>
        <v>-</v>
      </c>
      <c r="C39" s="20" t="str">
        <f t="shared" si="72"/>
        <v>t/a</v>
      </c>
    </row>
    <row r="40" spans="1:115" x14ac:dyDescent="0.2">
      <c r="A40" t="s">
        <v>58</v>
      </c>
      <c r="B40" s="7" t="str">
        <f t="shared" si="72"/>
        <v>-</v>
      </c>
      <c r="C40" s="20" t="str">
        <f t="shared" si="72"/>
        <v>t/a</v>
      </c>
    </row>
    <row r="41" spans="1:115" x14ac:dyDescent="0.2">
      <c r="A41" t="s">
        <v>58</v>
      </c>
      <c r="B41" s="7" t="str">
        <f t="shared" si="72"/>
        <v>-</v>
      </c>
      <c r="C41" s="20" t="str">
        <f t="shared" si="72"/>
        <v>t/a</v>
      </c>
    </row>
    <row r="42" spans="1:115" x14ac:dyDescent="0.2">
      <c r="A42" t="s">
        <v>58</v>
      </c>
      <c r="B42" s="7" t="str">
        <f t="shared" si="72"/>
        <v>-</v>
      </c>
      <c r="C42" s="20" t="str">
        <f t="shared" si="72"/>
        <v>t/a</v>
      </c>
    </row>
    <row r="43" spans="1:115" x14ac:dyDescent="0.2">
      <c r="A43" t="s">
        <v>58</v>
      </c>
      <c r="B43" s="7" t="str">
        <f t="shared" si="72"/>
        <v>-</v>
      </c>
      <c r="C43" s="20" t="str">
        <f t="shared" si="72"/>
        <v>t/a</v>
      </c>
    </row>
    <row r="44" spans="1:115" x14ac:dyDescent="0.2">
      <c r="A44" t="s">
        <v>58</v>
      </c>
      <c r="B44" s="7" t="str">
        <f t="shared" si="72"/>
        <v>-</v>
      </c>
      <c r="C44" s="20" t="str">
        <f t="shared" si="72"/>
        <v>t/a</v>
      </c>
    </row>
    <row r="45" spans="1:115" s="27" customFormat="1" ht="16" thickBot="1" x14ac:dyDescent="0.25">
      <c r="A45" s="27" t="s">
        <v>58</v>
      </c>
      <c r="B45" s="12" t="str">
        <f t="shared" si="72"/>
        <v>-</v>
      </c>
      <c r="C45" s="19" t="str">
        <f t="shared" si="72"/>
        <v>t/a</v>
      </c>
      <c r="DK45" s="395"/>
    </row>
    <row r="46" spans="1:115" s="59" customFormat="1" ht="17" thickTop="1" thickBot="1" x14ac:dyDescent="0.25">
      <c r="B46" s="60" t="s">
        <v>64</v>
      </c>
      <c r="C46" s="61" t="s">
        <v>2</v>
      </c>
      <c r="D46" s="62">
        <f>SUM(D26:D45)</f>
        <v>532.33800011418077</v>
      </c>
      <c r="E46" s="62">
        <f t="shared" ref="E46:BL46" si="73">SUM(E26:E45)</f>
        <v>528.70551807594416</v>
      </c>
      <c r="F46" s="62">
        <f t="shared" si="73"/>
        <v>536.97479306861976</v>
      </c>
      <c r="G46" s="62">
        <f t="shared" si="73"/>
        <v>546.86278155498212</v>
      </c>
      <c r="H46" s="62">
        <f t="shared" si="73"/>
        <v>555.31477655149229</v>
      </c>
      <c r="I46" s="62">
        <f t="shared" si="73"/>
        <v>1122.2427765514922</v>
      </c>
      <c r="J46" s="62">
        <f t="shared" si="73"/>
        <v>1240.3527765514918</v>
      </c>
      <c r="K46" s="62">
        <f t="shared" si="73"/>
        <v>1846.6507765514923</v>
      </c>
      <c r="L46" s="62">
        <f t="shared" si="73"/>
        <v>1870.2727765514924</v>
      </c>
      <c r="M46" s="62">
        <f t="shared" si="73"/>
        <v>1870.2727765514924</v>
      </c>
      <c r="N46" s="62">
        <f t="shared" si="73"/>
        <v>1870.2727765514924</v>
      </c>
      <c r="O46" s="62">
        <f t="shared" si="73"/>
        <v>1870.2727765514924</v>
      </c>
      <c r="P46" s="62">
        <f t="shared" si="73"/>
        <v>1870.2727765514924</v>
      </c>
      <c r="Q46" s="62">
        <f t="shared" si="73"/>
        <v>1870.2727765514924</v>
      </c>
      <c r="R46" s="62">
        <f t="shared" si="73"/>
        <v>1870.2727765514924</v>
      </c>
      <c r="S46" s="62">
        <f t="shared" si="73"/>
        <v>4767.9047765514924</v>
      </c>
      <c r="T46" s="62">
        <f t="shared" si="73"/>
        <v>7007.8599991142655</v>
      </c>
      <c r="U46" s="62">
        <f t="shared" si="73"/>
        <v>7007.8599990035755</v>
      </c>
      <c r="V46" s="62">
        <f t="shared" si="73"/>
        <v>7007.8599989914601</v>
      </c>
      <c r="W46" s="62">
        <f t="shared" si="73"/>
        <v>7007.8599988813812</v>
      </c>
      <c r="X46" s="62">
        <f t="shared" si="73"/>
        <v>7000.058413907137</v>
      </c>
      <c r="Y46" s="62">
        <f t="shared" si="73"/>
        <v>7007.8599905889369</v>
      </c>
      <c r="Z46" s="62">
        <f t="shared" si="73"/>
        <v>5590.5399895393712</v>
      </c>
      <c r="AA46" s="62">
        <f t="shared" si="73"/>
        <v>5511.599356045198</v>
      </c>
      <c r="AB46" s="62">
        <f t="shared" si="73"/>
        <v>7086.0658925949874</v>
      </c>
      <c r="AC46" s="62">
        <f t="shared" si="73"/>
        <v>4723.6341513959896</v>
      </c>
      <c r="AD46" s="62">
        <f t="shared" si="73"/>
        <v>4721.2633771417013</v>
      </c>
      <c r="AE46" s="62">
        <f t="shared" si="73"/>
        <v>4718.0220478750416</v>
      </c>
      <c r="AF46" s="62">
        <f t="shared" si="73"/>
        <v>9441.3562525242432</v>
      </c>
      <c r="AG46" s="62">
        <f t="shared" si="73"/>
        <v>9442.4749958446191</v>
      </c>
      <c r="AH46" s="62">
        <f t="shared" si="73"/>
        <v>9744.6341957116474</v>
      </c>
      <c r="AI46" s="62">
        <f t="shared" si="73"/>
        <v>10056.462489974419</v>
      </c>
      <c r="AJ46" s="62">
        <f t="shared" si="73"/>
        <v>10378.269289653603</v>
      </c>
      <c r="AK46" s="62">
        <f t="shared" si="73"/>
        <v>10710.373906922518</v>
      </c>
      <c r="AL46" s="62">
        <f t="shared" si="73"/>
        <v>11053.105871944039</v>
      </c>
      <c r="AM46" s="62">
        <f t="shared" si="73"/>
        <v>11406.805259846249</v>
      </c>
      <c r="AN46" s="62">
        <f t="shared" si="73"/>
        <v>11771.823028161329</v>
      </c>
      <c r="AO46" s="62">
        <f t="shared" si="73"/>
        <v>12148.52136506249</v>
      </c>
      <c r="AP46" s="62">
        <f t="shared" si="73"/>
        <v>12537.274048744492</v>
      </c>
      <c r="AQ46" s="62">
        <f t="shared" si="73"/>
        <v>12938.466818304316</v>
      </c>
      <c r="AR46" s="62">
        <f t="shared" si="73"/>
        <v>13352.497756490055</v>
      </c>
      <c r="AS46" s="62">
        <f t="shared" si="73"/>
        <v>13779.777684697734</v>
      </c>
      <c r="AT46" s="62">
        <f t="shared" si="73"/>
        <v>14220.730570608064</v>
      </c>
      <c r="AU46" s="62">
        <f t="shared" si="73"/>
        <v>14675.793948867522</v>
      </c>
      <c r="AV46" s="62">
        <f t="shared" si="73"/>
        <v>15145.419355231283</v>
      </c>
      <c r="AW46" s="62">
        <f t="shared" si="73"/>
        <v>15630.072774598686</v>
      </c>
      <c r="AX46" s="62">
        <f t="shared" si="73"/>
        <v>16130.235103385845</v>
      </c>
      <c r="AY46" s="62">
        <f t="shared" si="73"/>
        <v>16646.402626694191</v>
      </c>
      <c r="AZ46" s="62">
        <f t="shared" si="73"/>
        <v>17179.08751074841</v>
      </c>
      <c r="BA46" s="62">
        <f t="shared" si="73"/>
        <v>17728.818311092356</v>
      </c>
      <c r="BB46" s="62">
        <f t="shared" si="73"/>
        <v>18296.140497047312</v>
      </c>
      <c r="BC46" s="62">
        <f t="shared" si="73"/>
        <v>18881.616992952826</v>
      </c>
      <c r="BD46" s="62">
        <f t="shared" si="73"/>
        <v>19485.828736727319</v>
      </c>
      <c r="BE46" s="62">
        <f t="shared" si="73"/>
        <v>20109.375256302592</v>
      </c>
      <c r="BF46" s="62">
        <f t="shared" si="73"/>
        <v>20752.875264504277</v>
      </c>
      <c r="BG46" s="62">
        <f t="shared" si="73"/>
        <v>21416.96727296841</v>
      </c>
      <c r="BH46" s="62">
        <f t="shared" si="73"/>
        <v>22102.310225703404</v>
      </c>
      <c r="BI46" s="62">
        <f t="shared" si="73"/>
        <v>22809.584152925909</v>
      </c>
      <c r="BJ46" s="62">
        <f t="shared" si="73"/>
        <v>23539.490845819542</v>
      </c>
      <c r="BK46" s="62">
        <f t="shared" si="73"/>
        <v>24292.75455288577</v>
      </c>
      <c r="BL46" s="62">
        <f t="shared" si="73"/>
        <v>25070.122698578114</v>
      </c>
      <c r="BM46" s="62">
        <f t="shared" ref="BM46:DJ46" si="74">SUM(BM26:BM45)</f>
        <v>25872.366624932612</v>
      </c>
      <c r="BN46" s="62">
        <f t="shared" si="74"/>
        <v>26700.282356930456</v>
      </c>
      <c r="BO46" s="62">
        <f t="shared" si="74"/>
        <v>27554.69139235223</v>
      </c>
      <c r="BP46" s="62">
        <f t="shared" si="74"/>
        <v>28436.441516907507</v>
      </c>
      <c r="BQ46" s="62">
        <f t="shared" si="74"/>
        <v>29346.407645448548</v>
      </c>
      <c r="BR46" s="62">
        <f t="shared" si="74"/>
        <v>30285.492690102899</v>
      </c>
      <c r="BS46" s="62">
        <f t="shared" si="74"/>
        <v>31254.62845618619</v>
      </c>
      <c r="BT46" s="62">
        <f t="shared" si="74"/>
        <v>32254.776566784145</v>
      </c>
      <c r="BU46" s="62">
        <f t="shared" si="74"/>
        <v>33286.929416921244</v>
      </c>
      <c r="BV46" s="62">
        <f t="shared" si="74"/>
        <v>34352.111158262727</v>
      </c>
      <c r="BW46" s="62">
        <f t="shared" si="74"/>
        <v>35451.378715327133</v>
      </c>
      <c r="BX46" s="62">
        <f t="shared" si="74"/>
        <v>36585.822834217601</v>
      </c>
      <c r="BY46" s="62">
        <f t="shared" si="74"/>
        <v>37756.569164912566</v>
      </c>
      <c r="BZ46" s="62">
        <f t="shared" si="74"/>
        <v>38964.779378189771</v>
      </c>
      <c r="CA46" s="62">
        <f t="shared" si="74"/>
        <v>40211.652318291846</v>
      </c>
      <c r="CB46" s="62">
        <f t="shared" si="74"/>
        <v>41498.425192477182</v>
      </c>
      <c r="CC46" s="62">
        <f t="shared" si="74"/>
        <v>42826.374798636454</v>
      </c>
      <c r="CD46" s="62">
        <f t="shared" si="74"/>
        <v>44196.818792192818</v>
      </c>
      <c r="CE46" s="62">
        <f t="shared" si="74"/>
        <v>45611.116993542993</v>
      </c>
      <c r="CF46" s="62">
        <f t="shared" si="74"/>
        <v>47070.672737336376</v>
      </c>
      <c r="CG46" s="62">
        <f t="shared" si="74"/>
        <v>48576.934264931144</v>
      </c>
      <c r="CH46" s="62">
        <f t="shared" si="74"/>
        <v>50131.396161408928</v>
      </c>
      <c r="CI46" s="62">
        <f t="shared" si="74"/>
        <v>51735.600838574021</v>
      </c>
      <c r="CJ46" s="62">
        <f t="shared" si="74"/>
        <v>53391.140065408392</v>
      </c>
      <c r="CK46" s="62">
        <f t="shared" si="74"/>
        <v>55099.656547501458</v>
      </c>
      <c r="CL46" s="62">
        <f t="shared" si="74"/>
        <v>56862.845557021508</v>
      </c>
      <c r="CM46" s="62">
        <f t="shared" si="74"/>
        <v>58682.456614846196</v>
      </c>
      <c r="CN46" s="62">
        <f t="shared" si="74"/>
        <v>60560.295226521281</v>
      </c>
      <c r="CO46" s="62">
        <f t="shared" si="74"/>
        <v>62498.224673769953</v>
      </c>
      <c r="CP46" s="62">
        <f t="shared" si="74"/>
        <v>64498.1678633306</v>
      </c>
      <c r="CQ46" s="62">
        <f t="shared" si="74"/>
        <v>66562.10923495717</v>
      </c>
      <c r="CR46" s="62">
        <f t="shared" si="74"/>
        <v>68692.096730475809</v>
      </c>
      <c r="CS46" s="62">
        <f t="shared" si="74"/>
        <v>70890.243825851037</v>
      </c>
      <c r="CT46" s="62">
        <f t="shared" si="74"/>
        <v>73158.731628278285</v>
      </c>
      <c r="CU46" s="62">
        <f t="shared" si="74"/>
        <v>75499.811040383182</v>
      </c>
      <c r="CV46" s="62">
        <f t="shared" si="74"/>
        <v>77915.80499367544</v>
      </c>
      <c r="CW46" s="62">
        <f t="shared" si="74"/>
        <v>80409.110753473055</v>
      </c>
      <c r="CX46" s="62">
        <f t="shared" si="74"/>
        <v>82982.202297584212</v>
      </c>
      <c r="CY46" s="62">
        <f t="shared" si="74"/>
        <v>85637.632771106903</v>
      </c>
      <c r="CZ46" s="62">
        <f t="shared" si="74"/>
        <v>88378.037019782307</v>
      </c>
      <c r="DA46" s="62">
        <f t="shared" si="74"/>
        <v>91206.134204415343</v>
      </c>
      <c r="DB46" s="62">
        <f t="shared" si="74"/>
        <v>94124.730498956662</v>
      </c>
      <c r="DC46" s="62">
        <f t="shared" si="74"/>
        <v>97136.721874923256</v>
      </c>
      <c r="DD46" s="62">
        <f t="shared" si="74"/>
        <v>100245.09697492082</v>
      </c>
      <c r="DE46" s="62">
        <f t="shared" si="74"/>
        <v>103452.94007811829</v>
      </c>
      <c r="DF46" s="62">
        <f t="shared" si="74"/>
        <v>106763.43416061807</v>
      </c>
      <c r="DG46" s="62">
        <f t="shared" si="74"/>
        <v>110179.86405375786</v>
      </c>
      <c r="DH46" s="62">
        <f t="shared" si="74"/>
        <v>113705.61970347811</v>
      </c>
      <c r="DI46" s="62">
        <f t="shared" si="74"/>
        <v>117344.19953398942</v>
      </c>
      <c r="DJ46" s="62">
        <f t="shared" si="74"/>
        <v>121099.21391907707</v>
      </c>
      <c r="DK46" s="393"/>
    </row>
    <row r="47" spans="1:115" ht="16" thickTop="1" x14ac:dyDescent="0.2"/>
    <row r="48" spans="1:115" s="45" customFormat="1" ht="58" x14ac:dyDescent="0.2">
      <c r="A48" s="45" t="s">
        <v>59</v>
      </c>
      <c r="B48" s="41" t="e">
        <f ca="1">MID(CELL("Dateiname",$B$2),FIND("]", CELL("Dateiname",$B$2))+1,31)</f>
        <v>#VALUE!</v>
      </c>
      <c r="C48" s="46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t="s">
        <v>59</v>
      </c>
      <c r="B49" s="33" t="s">
        <v>63</v>
      </c>
      <c r="C49" s="34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2" t="s">
        <v>51</v>
      </c>
      <c r="S49" s="491"/>
    </row>
    <row r="50" spans="1:19" ht="42" x14ac:dyDescent="0.2">
      <c r="A50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75">D50+10</f>
        <v>2000</v>
      </c>
      <c r="F50" s="15">
        <f t="shared" si="75"/>
        <v>2010</v>
      </c>
      <c r="G50" s="15">
        <f t="shared" si="75"/>
        <v>2020</v>
      </c>
      <c r="H50" s="15">
        <f t="shared" si="75"/>
        <v>2030</v>
      </c>
      <c r="I50" s="15">
        <f t="shared" si="75"/>
        <v>2040</v>
      </c>
      <c r="J50" s="25">
        <f t="shared" si="75"/>
        <v>2050</v>
      </c>
      <c r="K50" s="15">
        <v>1990</v>
      </c>
      <c r="L50" s="15">
        <f t="shared" ref="L50:Q50" si="76">K50+10</f>
        <v>2000</v>
      </c>
      <c r="M50" s="15">
        <f t="shared" si="76"/>
        <v>2010</v>
      </c>
      <c r="N50" s="15">
        <f t="shared" si="76"/>
        <v>2020</v>
      </c>
      <c r="O50" s="15">
        <f t="shared" si="76"/>
        <v>2030</v>
      </c>
      <c r="P50" s="15">
        <f t="shared" si="76"/>
        <v>2040</v>
      </c>
      <c r="Q50" s="25">
        <f t="shared" si="76"/>
        <v>2050</v>
      </c>
      <c r="R50" s="29" t="s">
        <v>60</v>
      </c>
      <c r="S50" s="30" t="s">
        <v>61</v>
      </c>
    </row>
    <row r="51" spans="1:19" x14ac:dyDescent="0.2">
      <c r="A51" t="s">
        <v>59</v>
      </c>
      <c r="B51" s="7" t="str">
        <f t="shared" ref="B51:B70" si="77">B26</f>
        <v>Lighting</v>
      </c>
      <c r="C51" s="34" t="s">
        <v>63</v>
      </c>
      <c r="D51" s="120">
        <f>'Data Non-Energy-Sector'!J130</f>
        <v>0</v>
      </c>
      <c r="E51" s="122">
        <f>(G51-D51)/(G$50-D$50)*(E$50-D$50)+D51</f>
        <v>0</v>
      </c>
      <c r="F51" s="122">
        <f>(G51-E51)/(G$50-E$50)*(F$50-E$50)+E51</f>
        <v>0</v>
      </c>
      <c r="G51" s="120">
        <f>'Data Non-Energy-Sector'!I130</f>
        <v>0</v>
      </c>
      <c r="H51" s="122">
        <f>(J51-G51)/(J$50-G$50)*(H$50-G$50)+G51</f>
        <v>0</v>
      </c>
      <c r="I51" s="122">
        <f>(J51-H51)/(J$50-H$50)*(I$50-H$50)+H51</f>
        <v>0</v>
      </c>
      <c r="J51" s="121">
        <f>'Data Non-Energy-Sector'!K130</f>
        <v>0</v>
      </c>
      <c r="K51" s="120">
        <f t="shared" ref="K51:N55" si="78">D51</f>
        <v>0</v>
      </c>
      <c r="L51" s="120">
        <f t="shared" si="78"/>
        <v>0</v>
      </c>
      <c r="M51" s="120">
        <f t="shared" si="78"/>
        <v>0</v>
      </c>
      <c r="N51" s="120">
        <f t="shared" si="78"/>
        <v>0</v>
      </c>
      <c r="O51" s="122">
        <f>(Q51-N51)/(Q$50-N$50)*(O$50-N$50)+N51</f>
        <v>0.26666666666666666</v>
      </c>
      <c r="P51" s="122">
        <f>(Q51-O51)/(Q$50-O$50)*(P$50-O$50)+O51</f>
        <v>0.53333333333333344</v>
      </c>
      <c r="Q51" s="121">
        <f>'Data Non-Energy-Sector'!L130</f>
        <v>0.8</v>
      </c>
      <c r="R51" s="57">
        <f>'Data Non-Energy-Sector'!G130</f>
        <v>6</v>
      </c>
      <c r="S51" s="252">
        <f>(AC26/N26)^(1/(AC$25-N$25))-1</f>
        <v>6.3713701713986159E-2</v>
      </c>
    </row>
    <row r="52" spans="1:19" x14ac:dyDescent="0.2">
      <c r="A52" t="s">
        <v>59</v>
      </c>
      <c r="B52" s="7" t="str">
        <f t="shared" si="77"/>
        <v>Ceramics</v>
      </c>
      <c r="C52" s="34" t="s">
        <v>63</v>
      </c>
      <c r="D52" s="120">
        <f>'Data Non-Energy-Sector'!J131</f>
        <v>0</v>
      </c>
      <c r="E52" s="122">
        <f t="shared" ref="E52:E55" si="79">(G52-D52)/(G$50-D$50)*(E$50-D$50)+D52</f>
        <v>0</v>
      </c>
      <c r="F52" s="122">
        <f t="shared" ref="F52:F55" si="80">(G52-E52)/(G$50-E$50)*(F$50-E$50)+E52</f>
        <v>0</v>
      </c>
      <c r="G52" s="120">
        <f>'Data Non-Energy-Sector'!I131</f>
        <v>0</v>
      </c>
      <c r="H52" s="122">
        <f t="shared" ref="H52:H55" si="81">(J52-G52)/(J$50-G$50)*(H$50-G$50)+G52</f>
        <v>0</v>
      </c>
      <c r="I52" s="122">
        <f t="shared" ref="I52:I55" si="82">(J52-H52)/(J$50-H$50)*(I$50-H$50)+H52</f>
        <v>0</v>
      </c>
      <c r="J52" s="123">
        <f>'Data Non-Energy-Sector'!K131</f>
        <v>0</v>
      </c>
      <c r="K52" s="120">
        <f t="shared" si="78"/>
        <v>0</v>
      </c>
      <c r="L52" s="120">
        <f t="shared" si="78"/>
        <v>0</v>
      </c>
      <c r="M52" s="120">
        <f t="shared" si="78"/>
        <v>0</v>
      </c>
      <c r="N52" s="120">
        <f t="shared" si="78"/>
        <v>0</v>
      </c>
      <c r="O52" s="122">
        <f t="shared" ref="O52:O55" si="83">(Q52-N52)/(Q$50-N$50)*(O$50-N$50)+N52</f>
        <v>0</v>
      </c>
      <c r="P52" s="122">
        <f t="shared" ref="P52:P55" si="84">(Q52-O52)/(Q$50-O$50)*(P$50-O$50)+O52</f>
        <v>0</v>
      </c>
      <c r="Q52" s="123">
        <f>'Data Non-Energy-Sector'!L131</f>
        <v>0</v>
      </c>
      <c r="R52" s="57">
        <f>'Data Non-Energy-Sector'!G131</f>
        <v>8</v>
      </c>
      <c r="S52" s="252">
        <f>(AC27/N27)^(1/(AC$25-N$25))-1</f>
        <v>6.3713701713986159E-2</v>
      </c>
    </row>
    <row r="53" spans="1:19" x14ac:dyDescent="0.2">
      <c r="A53" t="s">
        <v>59</v>
      </c>
      <c r="B53" s="7" t="str">
        <f t="shared" si="77"/>
        <v>Glass</v>
      </c>
      <c r="C53" s="34" t="s">
        <v>63</v>
      </c>
      <c r="D53" s="120">
        <f>'Data Non-Energy-Sector'!J132</f>
        <v>0</v>
      </c>
      <c r="E53" s="122">
        <f t="shared" si="79"/>
        <v>0</v>
      </c>
      <c r="F53" s="122">
        <f t="shared" si="80"/>
        <v>0</v>
      </c>
      <c r="G53" s="120">
        <f>'Data Non-Energy-Sector'!I132</f>
        <v>0</v>
      </c>
      <c r="H53" s="122">
        <f t="shared" si="81"/>
        <v>0</v>
      </c>
      <c r="I53" s="122">
        <f t="shared" si="82"/>
        <v>0</v>
      </c>
      <c r="J53" s="123">
        <f>'Data Non-Energy-Sector'!K132</f>
        <v>0</v>
      </c>
      <c r="K53" s="120">
        <f t="shared" si="78"/>
        <v>0</v>
      </c>
      <c r="L53" s="120">
        <f t="shared" si="78"/>
        <v>0</v>
      </c>
      <c r="M53" s="120">
        <f t="shared" si="78"/>
        <v>0</v>
      </c>
      <c r="N53" s="120">
        <f t="shared" si="78"/>
        <v>0</v>
      </c>
      <c r="O53" s="122">
        <f t="shared" si="83"/>
        <v>0</v>
      </c>
      <c r="P53" s="122">
        <f t="shared" si="84"/>
        <v>0</v>
      </c>
      <c r="Q53" s="123">
        <f>'Data Non-Energy-Sector'!L132</f>
        <v>0</v>
      </c>
      <c r="R53" s="57">
        <f>'Data Non-Energy-Sector'!G132</f>
        <v>8</v>
      </c>
      <c r="S53" s="252">
        <f>(AC28/N28)^(1/(AC$25-N$25))-1</f>
        <v>6.3713701713986159E-2</v>
      </c>
    </row>
    <row r="54" spans="1:19" x14ac:dyDescent="0.2">
      <c r="A54" t="s">
        <v>59</v>
      </c>
      <c r="B54" s="7" t="str">
        <f t="shared" si="77"/>
        <v>Batteries</v>
      </c>
      <c r="C54" s="34" t="s">
        <v>63</v>
      </c>
      <c r="D54" s="120">
        <f>'Data Non-Energy-Sector'!J133</f>
        <v>0</v>
      </c>
      <c r="E54" s="122">
        <f t="shared" si="79"/>
        <v>0</v>
      </c>
      <c r="F54" s="122">
        <f t="shared" si="80"/>
        <v>0</v>
      </c>
      <c r="G54" s="120">
        <f>'Data Non-Energy-Sector'!I133</f>
        <v>0</v>
      </c>
      <c r="H54" s="122">
        <f t="shared" si="81"/>
        <v>0</v>
      </c>
      <c r="I54" s="122">
        <f t="shared" si="82"/>
        <v>0</v>
      </c>
      <c r="J54" s="123">
        <f>'Data Non-Energy-Sector'!K133</f>
        <v>0</v>
      </c>
      <c r="K54" s="120">
        <f t="shared" si="78"/>
        <v>0</v>
      </c>
      <c r="L54" s="120">
        <f t="shared" si="78"/>
        <v>0</v>
      </c>
      <c r="M54" s="120">
        <f t="shared" si="78"/>
        <v>0</v>
      </c>
      <c r="N54" s="120">
        <f t="shared" si="78"/>
        <v>0</v>
      </c>
      <c r="O54" s="122">
        <f t="shared" si="83"/>
        <v>0.26666666666666666</v>
      </c>
      <c r="P54" s="122">
        <f t="shared" si="84"/>
        <v>0.53333333333333344</v>
      </c>
      <c r="Q54" s="123">
        <f>'Data Non-Energy-Sector'!L133</f>
        <v>0.8</v>
      </c>
      <c r="R54" s="57">
        <f>'Data Non-Energy-Sector'!G133</f>
        <v>13</v>
      </c>
      <c r="S54" s="252">
        <f>(AC29/N29)^(1/(AC$25-N$25))-1</f>
        <v>6.3713701713986159E-2</v>
      </c>
    </row>
    <row r="55" spans="1:19" x14ac:dyDescent="0.2">
      <c r="A55" t="s">
        <v>59</v>
      </c>
      <c r="B55" s="7" t="str">
        <f t="shared" si="77"/>
        <v>others</v>
      </c>
      <c r="C55" s="34" t="s">
        <v>63</v>
      </c>
      <c r="D55" s="120">
        <f>'Data Non-Energy-Sector'!J134</f>
        <v>0</v>
      </c>
      <c r="E55" s="122">
        <f t="shared" si="79"/>
        <v>0</v>
      </c>
      <c r="F55" s="122">
        <f t="shared" si="80"/>
        <v>0</v>
      </c>
      <c r="G55" s="120">
        <f>'Data Non-Energy-Sector'!I134</f>
        <v>0</v>
      </c>
      <c r="H55" s="122">
        <f t="shared" si="81"/>
        <v>0</v>
      </c>
      <c r="I55" s="122">
        <f t="shared" si="82"/>
        <v>0</v>
      </c>
      <c r="J55" s="123">
        <f>'Data Non-Energy-Sector'!K134</f>
        <v>0</v>
      </c>
      <c r="K55" s="120">
        <f t="shared" si="78"/>
        <v>0</v>
      </c>
      <c r="L55" s="120">
        <f t="shared" si="78"/>
        <v>0</v>
      </c>
      <c r="M55" s="120">
        <f t="shared" si="78"/>
        <v>0</v>
      </c>
      <c r="N55" s="120">
        <f t="shared" si="78"/>
        <v>0</v>
      </c>
      <c r="O55" s="122">
        <f t="shared" si="83"/>
        <v>0.26666666666666666</v>
      </c>
      <c r="P55" s="122">
        <f t="shared" si="84"/>
        <v>0.53333333333333344</v>
      </c>
      <c r="Q55" s="123">
        <f>'Data Non-Energy-Sector'!L134</f>
        <v>0.8</v>
      </c>
      <c r="R55" s="57">
        <f>'Data Non-Energy-Sector'!G134</f>
        <v>5</v>
      </c>
      <c r="S55" s="252">
        <f>(AC30/N30)^(1/(AC$25-N$25))-1</f>
        <v>6.3713701713986159E-2</v>
      </c>
    </row>
    <row r="56" spans="1:19" x14ac:dyDescent="0.2">
      <c r="A56" t="s">
        <v>59</v>
      </c>
      <c r="B56" s="7" t="str">
        <f t="shared" si="77"/>
        <v>-</v>
      </c>
      <c r="C56" s="34" t="s">
        <v>63</v>
      </c>
      <c r="D56" s="96"/>
      <c r="E56" s="96"/>
      <c r="F56" s="96"/>
      <c r="G56" s="96"/>
      <c r="H56" s="96"/>
      <c r="I56" s="96"/>
      <c r="J56" s="231"/>
      <c r="K56" s="96"/>
      <c r="L56" s="96"/>
      <c r="M56" s="96"/>
      <c r="N56" s="96"/>
      <c r="O56" s="96"/>
      <c r="P56" s="96"/>
      <c r="Q56" s="231"/>
      <c r="S56" s="232"/>
    </row>
    <row r="57" spans="1:19" x14ac:dyDescent="0.2">
      <c r="A57" t="s">
        <v>59</v>
      </c>
      <c r="B57" s="7" t="str">
        <f t="shared" si="77"/>
        <v>-</v>
      </c>
      <c r="C57" s="34" t="s">
        <v>63</v>
      </c>
      <c r="D57" s="96"/>
      <c r="E57" s="96"/>
      <c r="F57" s="96"/>
      <c r="G57" s="96"/>
      <c r="H57" s="96"/>
      <c r="I57" s="96"/>
      <c r="J57" s="231"/>
      <c r="K57" s="96"/>
      <c r="L57" s="96"/>
      <c r="M57" s="96"/>
      <c r="N57" s="96"/>
      <c r="O57" s="96"/>
      <c r="P57" s="96"/>
      <c r="Q57" s="231"/>
      <c r="S57" s="232"/>
    </row>
    <row r="58" spans="1:19" x14ac:dyDescent="0.2">
      <c r="A58" t="s">
        <v>59</v>
      </c>
      <c r="B58" s="7" t="str">
        <f t="shared" si="77"/>
        <v>-</v>
      </c>
      <c r="C58" s="34" t="s">
        <v>63</v>
      </c>
      <c r="D58" s="96"/>
      <c r="E58" s="96"/>
      <c r="F58" s="96"/>
      <c r="G58" s="96"/>
      <c r="H58" s="96"/>
      <c r="I58" s="96"/>
      <c r="J58" s="231"/>
      <c r="K58" s="96"/>
      <c r="L58" s="96"/>
      <c r="M58" s="96"/>
      <c r="N58" s="96"/>
      <c r="O58" s="96"/>
      <c r="P58" s="96"/>
      <c r="Q58" s="231"/>
      <c r="S58" s="232"/>
    </row>
    <row r="59" spans="1:19" x14ac:dyDescent="0.2">
      <c r="A59" t="s">
        <v>59</v>
      </c>
      <c r="B59" s="7" t="str">
        <f t="shared" si="77"/>
        <v>-</v>
      </c>
      <c r="C59" s="36" t="s">
        <v>63</v>
      </c>
      <c r="D59" s="96"/>
      <c r="E59" s="96"/>
      <c r="F59" s="96"/>
      <c r="G59" s="96"/>
      <c r="H59" s="96"/>
      <c r="I59" s="96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t="s">
        <v>59</v>
      </c>
      <c r="B60" s="7" t="str">
        <f t="shared" si="77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t="s">
        <v>59</v>
      </c>
      <c r="B61" s="7" t="str">
        <f t="shared" si="77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t="s">
        <v>59</v>
      </c>
      <c r="B62" s="7" t="str">
        <f t="shared" si="77"/>
        <v>-</v>
      </c>
      <c r="C62" s="36" t="s">
        <v>63</v>
      </c>
      <c r="D62" s="96"/>
      <c r="E62" s="96"/>
      <c r="F62" s="96"/>
      <c r="G62" s="97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t="s">
        <v>59</v>
      </c>
      <c r="B63" s="7" t="str">
        <f t="shared" si="77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t="s">
        <v>59</v>
      </c>
      <c r="B64" s="7" t="str">
        <f t="shared" si="77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t="s">
        <v>59</v>
      </c>
      <c r="B65" s="7" t="str">
        <f t="shared" si="77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t="s">
        <v>59</v>
      </c>
      <c r="B66" s="7" t="str">
        <f t="shared" si="77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t="s">
        <v>59</v>
      </c>
      <c r="B67" s="7" t="str">
        <f t="shared" si="77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t="s">
        <v>59</v>
      </c>
      <c r="B68" s="7" t="str">
        <f t="shared" si="77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t="s">
        <v>59</v>
      </c>
      <c r="B69" s="7" t="str">
        <f t="shared" si="77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s="102" customFormat="1" ht="16" thickBot="1" x14ac:dyDescent="0.25">
      <c r="A70" s="102" t="s">
        <v>59</v>
      </c>
      <c r="B70" s="100" t="str">
        <f t="shared" si="77"/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DK70" s="397"/>
    </row>
    <row r="71" spans="1:115" ht="16" thickTop="1" x14ac:dyDescent="0.2">
      <c r="C71" s="34"/>
      <c r="D71" s="96"/>
      <c r="E71" s="493" t="s">
        <v>150</v>
      </c>
      <c r="F71" s="493"/>
      <c r="G71" s="493"/>
      <c r="H71" s="493"/>
      <c r="I71" s="493"/>
      <c r="J71" s="493"/>
      <c r="K71" s="493"/>
      <c r="L71" s="96"/>
      <c r="M71" s="96"/>
      <c r="N71" s="96"/>
      <c r="O71" s="96"/>
      <c r="P71" s="96"/>
      <c r="Q71" s="97"/>
      <c r="S71" s="98"/>
    </row>
    <row r="72" spans="1:115" x14ac:dyDescent="0.2">
      <c r="C72" s="34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115" x14ac:dyDescent="0.2">
      <c r="C73" s="34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115" x14ac:dyDescent="0.2">
      <c r="C74" s="34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O74" s="96"/>
      <c r="P74" s="96"/>
      <c r="Q74" s="97"/>
      <c r="S74" s="98"/>
    </row>
    <row r="77" spans="1:115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64">
        <v>2050</v>
      </c>
      <c r="BM77" s="64">
        <v>2051</v>
      </c>
      <c r="BN77" s="64">
        <v>2052</v>
      </c>
      <c r="BO77" s="64">
        <v>2053</v>
      </c>
      <c r="BP77" s="64">
        <v>2054</v>
      </c>
      <c r="BQ77" s="64">
        <v>2055</v>
      </c>
      <c r="BR77" s="64">
        <v>2056</v>
      </c>
      <c r="BS77" s="64">
        <v>2057</v>
      </c>
      <c r="BT77" s="64">
        <v>2058</v>
      </c>
      <c r="BU77" s="64">
        <v>2059</v>
      </c>
      <c r="BV77" s="64">
        <v>2060</v>
      </c>
      <c r="BW77" s="64">
        <v>2061</v>
      </c>
      <c r="BX77" s="64">
        <v>2062</v>
      </c>
      <c r="BY77" s="64">
        <v>2063</v>
      </c>
      <c r="BZ77" s="64">
        <v>2064</v>
      </c>
      <c r="CA77" s="64">
        <v>2065</v>
      </c>
      <c r="CB77" s="64">
        <v>2066</v>
      </c>
      <c r="CC77" s="64">
        <v>2067</v>
      </c>
      <c r="CD77" s="64">
        <v>2068</v>
      </c>
      <c r="CE77" s="64">
        <v>2069</v>
      </c>
      <c r="CF77" s="64">
        <v>2070</v>
      </c>
      <c r="CG77" s="64">
        <v>2071</v>
      </c>
      <c r="CH77" s="64">
        <v>2072</v>
      </c>
      <c r="CI77" s="64">
        <v>2073</v>
      </c>
      <c r="CJ77" s="64">
        <v>2074</v>
      </c>
      <c r="CK77" s="64">
        <v>2075</v>
      </c>
      <c r="CL77" s="64">
        <v>2076</v>
      </c>
      <c r="CM77" s="64">
        <v>2077</v>
      </c>
      <c r="CN77" s="64">
        <v>2078</v>
      </c>
      <c r="CO77" s="64">
        <v>2079</v>
      </c>
      <c r="CP77" s="64">
        <v>2080</v>
      </c>
      <c r="CQ77" s="64">
        <v>2081</v>
      </c>
      <c r="CR77" s="64">
        <v>2082</v>
      </c>
      <c r="CS77" s="64">
        <v>2083</v>
      </c>
      <c r="CT77" s="64">
        <v>2084</v>
      </c>
      <c r="CU77" s="64">
        <v>2085</v>
      </c>
      <c r="CV77" s="64">
        <v>2086</v>
      </c>
      <c r="CW77" s="64">
        <v>2087</v>
      </c>
      <c r="CX77" s="64">
        <v>2088</v>
      </c>
      <c r="CY77" s="64">
        <v>2089</v>
      </c>
      <c r="CZ77" s="64">
        <v>2090</v>
      </c>
      <c r="DA77" s="64">
        <v>2091</v>
      </c>
      <c r="DB77" s="64">
        <v>2092</v>
      </c>
      <c r="DC77" s="64">
        <v>2093</v>
      </c>
      <c r="DD77" s="64">
        <v>2094</v>
      </c>
      <c r="DE77" s="64">
        <v>2095</v>
      </c>
      <c r="DF77" s="64">
        <v>2096</v>
      </c>
      <c r="DG77" s="64">
        <v>2097</v>
      </c>
      <c r="DH77" s="64">
        <v>2098</v>
      </c>
      <c r="DI77" s="64">
        <v>2099</v>
      </c>
      <c r="DJ77" s="64">
        <v>2100</v>
      </c>
    </row>
    <row r="78" spans="1:115" x14ac:dyDescent="0.2">
      <c r="B78" s="65" t="s">
        <v>172</v>
      </c>
      <c r="C78" s="65" t="s">
        <v>2</v>
      </c>
      <c r="D78" s="66">
        <f>E78/(1+D86)</f>
        <v>676.07061228623422</v>
      </c>
      <c r="E78" s="66">
        <f>F78/(1+E86)</f>
        <v>696.20617414840228</v>
      </c>
      <c r="F78" s="66">
        <f>G78/(1+F86)</f>
        <v>706.70817439310065</v>
      </c>
      <c r="G78" s="66">
        <f>H78/(1+G86)</f>
        <v>719.26594488632202</v>
      </c>
      <c r="H78" s="84">
        <f>'Framework Data'!H48</f>
        <v>730</v>
      </c>
      <c r="I78" s="84">
        <f>'Framework Data'!I48</f>
        <v>1450</v>
      </c>
      <c r="J78" s="84">
        <f>'Framework Data'!J48</f>
        <v>1600</v>
      </c>
      <c r="K78" s="84">
        <f>'Framework Data'!K48</f>
        <v>2370</v>
      </c>
      <c r="L78" s="84">
        <f>'Framework Data'!L48</f>
        <v>2400</v>
      </c>
      <c r="M78" s="84">
        <f>'Framework Data'!M48</f>
        <v>2400</v>
      </c>
      <c r="N78" s="84">
        <f>'Framework Data'!N48</f>
        <v>2400</v>
      </c>
      <c r="O78" s="84">
        <f>'Framework Data'!O48</f>
        <v>2400</v>
      </c>
      <c r="P78" s="84">
        <f>'Framework Data'!P48</f>
        <v>2400</v>
      </c>
      <c r="Q78" s="84">
        <f>'Framework Data'!Q48</f>
        <v>2400</v>
      </c>
      <c r="R78" s="84">
        <f>'Framework Data'!R48</f>
        <v>2400</v>
      </c>
      <c r="S78" s="84">
        <f>'Framework Data'!S48</f>
        <v>6080</v>
      </c>
      <c r="T78" s="84">
        <f>'Framework Data'!T48</f>
        <v>8900</v>
      </c>
      <c r="U78" s="84">
        <f>'Framework Data'!U48</f>
        <v>8900</v>
      </c>
      <c r="V78" s="84">
        <f>'Framework Data'!V48</f>
        <v>8900</v>
      </c>
      <c r="W78" s="84">
        <f>'Framework Data'!W48</f>
        <v>8900</v>
      </c>
      <c r="X78" s="84">
        <f>'Framework Data'!X48</f>
        <v>8900</v>
      </c>
      <c r="Y78" s="84">
        <f>'Framework Data'!Y48</f>
        <v>8900</v>
      </c>
      <c r="Z78" s="84">
        <f>'Framework Data'!Z48</f>
        <v>7100</v>
      </c>
      <c r="AA78" s="84">
        <f>'Framework Data'!AA48</f>
        <v>7000</v>
      </c>
      <c r="AB78" s="84">
        <f>'Framework Data'!AB48</f>
        <v>9000</v>
      </c>
      <c r="AC78" s="84">
        <f>'Framework Data'!AC48</f>
        <v>6000</v>
      </c>
      <c r="AD78" s="84">
        <f>'Framework Data'!AD48</f>
        <v>6000</v>
      </c>
      <c r="AE78" s="84">
        <f>'Framework Data'!AE48</f>
        <v>6000</v>
      </c>
      <c r="AF78" s="84">
        <f>'Framework Data'!AF48</f>
        <v>12000</v>
      </c>
      <c r="AG78" s="84">
        <f>'Framework Data'!AG48</f>
        <v>12000</v>
      </c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/>
      <c r="DF78" s="64"/>
      <c r="DG78" s="64"/>
      <c r="DH78" s="64"/>
      <c r="DI78" s="64"/>
      <c r="DJ78" s="64"/>
    </row>
    <row r="79" spans="1:115" x14ac:dyDescent="0.2">
      <c r="B79" s="65" t="s">
        <v>173</v>
      </c>
      <c r="C79" s="65" t="s">
        <v>96</v>
      </c>
      <c r="D79" s="242">
        <f>'Framework Data'!$D109</f>
        <v>0.78739999999999999</v>
      </c>
      <c r="E79" s="242">
        <f>'Framework Data'!$D109</f>
        <v>0.78739999999999999</v>
      </c>
      <c r="F79" s="242">
        <f>'Framework Data'!$D109</f>
        <v>0.78739999999999999</v>
      </c>
      <c r="G79" s="242">
        <f>'Framework Data'!$D109</f>
        <v>0.78739999999999999</v>
      </c>
      <c r="H79" s="242">
        <f>'Framework Data'!$D109</f>
        <v>0.78739999999999999</v>
      </c>
      <c r="I79" s="242">
        <f>'Framework Data'!$D109</f>
        <v>0.78739999999999999</v>
      </c>
      <c r="J79" s="242">
        <f>'Framework Data'!$D109</f>
        <v>0.78739999999999999</v>
      </c>
      <c r="K79" s="242">
        <f>'Framework Data'!$D109</f>
        <v>0.78739999999999999</v>
      </c>
      <c r="L79" s="242">
        <f>'Framework Data'!$D109</f>
        <v>0.78739999999999999</v>
      </c>
      <c r="M79" s="242">
        <f>'Framework Data'!$D109</f>
        <v>0.78739999999999999</v>
      </c>
      <c r="N79" s="242">
        <f>'Framework Data'!$D109</f>
        <v>0.78739999999999999</v>
      </c>
      <c r="O79" s="242">
        <f>'Framework Data'!$D109</f>
        <v>0.78739999999999999</v>
      </c>
      <c r="P79" s="242">
        <f>'Framework Data'!$D109</f>
        <v>0.78739999999999999</v>
      </c>
      <c r="Q79" s="242">
        <f>'Framework Data'!$D109</f>
        <v>0.78739999999999999</v>
      </c>
      <c r="R79" s="242">
        <f>'Framework Data'!$D109</f>
        <v>0.78739999999999999</v>
      </c>
      <c r="S79" s="242">
        <f>'Framework Data'!$D109</f>
        <v>0.78739999999999999</v>
      </c>
      <c r="T79" s="242">
        <f>'Framework Data'!$D109</f>
        <v>0.78739999999999999</v>
      </c>
      <c r="U79" s="242">
        <f>'Framework Data'!$D109</f>
        <v>0.78739999999999999</v>
      </c>
      <c r="V79" s="242">
        <f>'Framework Data'!$D109</f>
        <v>0.78739999999999999</v>
      </c>
      <c r="W79" s="242">
        <f>'Framework Data'!$D109</f>
        <v>0.78739999999999999</v>
      </c>
      <c r="X79" s="242">
        <f>'Framework Data'!$D109</f>
        <v>0.78739999999999999</v>
      </c>
      <c r="Y79" s="242">
        <f>'Framework Data'!$D109</f>
        <v>0.78739999999999999</v>
      </c>
      <c r="Z79" s="242">
        <f>'Framework Data'!$D109</f>
        <v>0.78739999999999999</v>
      </c>
      <c r="AA79" s="242">
        <f>'Framework Data'!$D109</f>
        <v>0.78739999999999999</v>
      </c>
      <c r="AB79" s="242">
        <f>'Framework Data'!$D109</f>
        <v>0.78739999999999999</v>
      </c>
      <c r="AC79" s="242">
        <f>'Framework Data'!$D109</f>
        <v>0.78739999999999999</v>
      </c>
      <c r="AD79" s="242">
        <f>'Framework Data'!$D109</f>
        <v>0.78739999999999999</v>
      </c>
      <c r="AE79" s="242">
        <f>'Framework Data'!$D109</f>
        <v>0.78739999999999999</v>
      </c>
      <c r="AF79" s="242">
        <f>'Framework Data'!$D109</f>
        <v>0.78739999999999999</v>
      </c>
      <c r="AG79" s="242">
        <f>'Framework Data'!$D109</f>
        <v>0.78739999999999999</v>
      </c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</row>
    <row r="80" spans="1:115" x14ac:dyDescent="0.2">
      <c r="B80" s="65" t="s">
        <v>174</v>
      </c>
      <c r="C80" s="65" t="s">
        <v>2</v>
      </c>
      <c r="D80" s="74">
        <f>D78*D79</f>
        <v>532.33800011418077</v>
      </c>
      <c r="E80" s="74">
        <f t="shared" ref="E80:AF80" si="85">E78*E79</f>
        <v>548.192741524452</v>
      </c>
      <c r="F80" s="74">
        <f t="shared" si="85"/>
        <v>556.46201651712749</v>
      </c>
      <c r="G80" s="74">
        <f t="shared" si="85"/>
        <v>566.35000500348997</v>
      </c>
      <c r="H80" s="74">
        <f t="shared" si="85"/>
        <v>574.80200000000002</v>
      </c>
      <c r="I80" s="74">
        <f t="shared" si="85"/>
        <v>1141.73</v>
      </c>
      <c r="J80" s="74">
        <f t="shared" si="85"/>
        <v>1259.8399999999999</v>
      </c>
      <c r="K80" s="74">
        <f t="shared" si="85"/>
        <v>1866.1379999999999</v>
      </c>
      <c r="L80" s="74">
        <f t="shared" si="85"/>
        <v>1889.76</v>
      </c>
      <c r="M80" s="74">
        <f t="shared" si="85"/>
        <v>1889.76</v>
      </c>
      <c r="N80" s="74">
        <f t="shared" si="85"/>
        <v>1889.76</v>
      </c>
      <c r="O80" s="74">
        <f t="shared" si="85"/>
        <v>1889.76</v>
      </c>
      <c r="P80" s="74">
        <f t="shared" si="85"/>
        <v>1889.76</v>
      </c>
      <c r="Q80" s="74">
        <f t="shared" si="85"/>
        <v>1889.76</v>
      </c>
      <c r="R80" s="74">
        <f t="shared" si="85"/>
        <v>1889.76</v>
      </c>
      <c r="S80" s="74">
        <f t="shared" si="85"/>
        <v>4787.3919999999998</v>
      </c>
      <c r="T80" s="74">
        <f t="shared" si="85"/>
        <v>7007.86</v>
      </c>
      <c r="U80" s="74">
        <f t="shared" si="85"/>
        <v>7007.86</v>
      </c>
      <c r="V80" s="74">
        <f t="shared" si="85"/>
        <v>7007.86</v>
      </c>
      <c r="W80" s="74">
        <f t="shared" si="85"/>
        <v>7007.86</v>
      </c>
      <c r="X80" s="74">
        <f t="shared" si="85"/>
        <v>7007.86</v>
      </c>
      <c r="Y80" s="74">
        <f t="shared" si="85"/>
        <v>7007.86</v>
      </c>
      <c r="Z80" s="74">
        <f t="shared" si="85"/>
        <v>5590.54</v>
      </c>
      <c r="AA80" s="74">
        <f t="shared" si="85"/>
        <v>5511.8</v>
      </c>
      <c r="AB80" s="74">
        <f t="shared" si="85"/>
        <v>7086.5999999999995</v>
      </c>
      <c r="AC80" s="74">
        <f t="shared" si="85"/>
        <v>4724.3999999999996</v>
      </c>
      <c r="AD80" s="74">
        <f t="shared" si="85"/>
        <v>4724.3999999999996</v>
      </c>
      <c r="AE80" s="74">
        <f t="shared" si="85"/>
        <v>4724.3999999999996</v>
      </c>
      <c r="AF80" s="74">
        <f t="shared" si="85"/>
        <v>9448.7999999999993</v>
      </c>
      <c r="AG80" s="74">
        <f t="shared" ref="AG80" si="86">AG78*AG79</f>
        <v>9448.7999999999993</v>
      </c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</row>
    <row r="81" spans="2:114" x14ac:dyDescent="0.2">
      <c r="B81" s="65" t="s">
        <v>152</v>
      </c>
      <c r="C81" s="68" t="s">
        <v>89</v>
      </c>
      <c r="D81" s="70">
        <f t="shared" ref="D81:F81" si="87">E81</f>
        <v>0</v>
      </c>
      <c r="E81" s="70">
        <f t="shared" si="87"/>
        <v>0</v>
      </c>
      <c r="F81" s="70">
        <f t="shared" si="87"/>
        <v>0</v>
      </c>
      <c r="G81" s="70">
        <f>H81</f>
        <v>0</v>
      </c>
      <c r="H81" s="240">
        <f>'Framework Data'!D92</f>
        <v>0</v>
      </c>
      <c r="I81" s="70">
        <f t="shared" ref="I81:W81" si="88">($Y$81-$H$81)/($Y$77-$H$77)+H81</f>
        <v>0</v>
      </c>
      <c r="J81" s="70">
        <f t="shared" si="88"/>
        <v>0</v>
      </c>
      <c r="K81" s="70">
        <f t="shared" si="88"/>
        <v>0</v>
      </c>
      <c r="L81" s="70">
        <f t="shared" si="88"/>
        <v>0</v>
      </c>
      <c r="M81" s="70">
        <f t="shared" si="88"/>
        <v>0</v>
      </c>
      <c r="N81" s="70">
        <f t="shared" si="88"/>
        <v>0</v>
      </c>
      <c r="O81" s="70">
        <f t="shared" si="88"/>
        <v>0</v>
      </c>
      <c r="P81" s="70">
        <f t="shared" si="88"/>
        <v>0</v>
      </c>
      <c r="Q81" s="70">
        <f t="shared" si="88"/>
        <v>0</v>
      </c>
      <c r="R81" s="70">
        <f t="shared" si="88"/>
        <v>0</v>
      </c>
      <c r="S81" s="70">
        <f t="shared" si="88"/>
        <v>0</v>
      </c>
      <c r="T81" s="70">
        <f t="shared" si="88"/>
        <v>0</v>
      </c>
      <c r="U81" s="70">
        <f t="shared" si="88"/>
        <v>0</v>
      </c>
      <c r="V81" s="70">
        <f t="shared" si="88"/>
        <v>0</v>
      </c>
      <c r="W81" s="70">
        <f t="shared" si="88"/>
        <v>0</v>
      </c>
      <c r="X81" s="70">
        <f>($Y$81-$H$81)/($Y$77-$H$77)+W81</f>
        <v>0</v>
      </c>
      <c r="Y81" s="240">
        <f>'Framework Data'!E92</f>
        <v>0</v>
      </c>
      <c r="Z81" s="70">
        <f>($AG$81-$Y$81)/($AG$77-$Y$77)+Y81</f>
        <v>0</v>
      </c>
      <c r="AA81" s="70">
        <f t="shared" ref="AA81:AF81" si="89">($AG$81-$Y$81)/($AG$77-$Y$77)+Z81</f>
        <v>0</v>
      </c>
      <c r="AB81" s="70">
        <f t="shared" si="89"/>
        <v>0</v>
      </c>
      <c r="AC81" s="70">
        <f t="shared" si="89"/>
        <v>0</v>
      </c>
      <c r="AD81" s="70">
        <f t="shared" si="89"/>
        <v>0</v>
      </c>
      <c r="AE81" s="70">
        <f t="shared" si="89"/>
        <v>0</v>
      </c>
      <c r="AF81" s="70">
        <f t="shared" si="89"/>
        <v>0</v>
      </c>
      <c r="AG81" s="240">
        <f>'Framework Data'!G92</f>
        <v>0</v>
      </c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</row>
    <row r="82" spans="2:114" x14ac:dyDescent="0.2">
      <c r="B82" s="65" t="s">
        <v>90</v>
      </c>
      <c r="C82" s="65" t="s">
        <v>2</v>
      </c>
      <c r="D82" s="74">
        <f t="shared" ref="D82:AF82" si="90">D80/(1-D81)</f>
        <v>532.33800011418077</v>
      </c>
      <c r="E82" s="74">
        <f t="shared" si="90"/>
        <v>548.192741524452</v>
      </c>
      <c r="F82" s="74">
        <f t="shared" si="90"/>
        <v>556.46201651712749</v>
      </c>
      <c r="G82" s="74">
        <f t="shared" si="90"/>
        <v>566.35000500348997</v>
      </c>
      <c r="H82" s="74">
        <f t="shared" si="90"/>
        <v>574.80200000000002</v>
      </c>
      <c r="I82" s="74">
        <f t="shared" si="90"/>
        <v>1141.73</v>
      </c>
      <c r="J82" s="74">
        <f t="shared" si="90"/>
        <v>1259.8399999999999</v>
      </c>
      <c r="K82" s="74">
        <f t="shared" si="90"/>
        <v>1866.1379999999999</v>
      </c>
      <c r="L82" s="74">
        <f t="shared" si="90"/>
        <v>1889.76</v>
      </c>
      <c r="M82" s="74">
        <f t="shared" si="90"/>
        <v>1889.76</v>
      </c>
      <c r="N82" s="74">
        <f t="shared" si="90"/>
        <v>1889.76</v>
      </c>
      <c r="O82" s="74">
        <f t="shared" si="90"/>
        <v>1889.76</v>
      </c>
      <c r="P82" s="74">
        <f t="shared" si="90"/>
        <v>1889.76</v>
      </c>
      <c r="Q82" s="74">
        <f t="shared" si="90"/>
        <v>1889.76</v>
      </c>
      <c r="R82" s="74">
        <f t="shared" si="90"/>
        <v>1889.76</v>
      </c>
      <c r="S82" s="74">
        <f t="shared" si="90"/>
        <v>4787.3919999999998</v>
      </c>
      <c r="T82" s="74">
        <f t="shared" si="90"/>
        <v>7007.86</v>
      </c>
      <c r="U82" s="74">
        <f t="shared" si="90"/>
        <v>7007.86</v>
      </c>
      <c r="V82" s="74">
        <f t="shared" si="90"/>
        <v>7007.86</v>
      </c>
      <c r="W82" s="74">
        <f t="shared" si="90"/>
        <v>7007.86</v>
      </c>
      <c r="X82" s="74">
        <f t="shared" si="90"/>
        <v>7007.86</v>
      </c>
      <c r="Y82" s="74">
        <f t="shared" si="90"/>
        <v>7007.86</v>
      </c>
      <c r="Z82" s="74">
        <f t="shared" si="90"/>
        <v>5590.54</v>
      </c>
      <c r="AA82" s="74">
        <f t="shared" si="90"/>
        <v>5511.8</v>
      </c>
      <c r="AB82" s="74">
        <f t="shared" si="90"/>
        <v>7086.5999999999995</v>
      </c>
      <c r="AC82" s="74">
        <f t="shared" si="90"/>
        <v>4724.3999999999996</v>
      </c>
      <c r="AD82" s="74">
        <f t="shared" si="90"/>
        <v>4724.3999999999996</v>
      </c>
      <c r="AE82" s="74">
        <f t="shared" si="90"/>
        <v>4724.3999999999996</v>
      </c>
      <c r="AF82" s="74">
        <f t="shared" si="90"/>
        <v>9448.7999999999993</v>
      </c>
      <c r="AG82" s="74">
        <f t="shared" ref="AG82" si="91">AG80/(1-AG81)</f>
        <v>9448.7999999999993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2:114" x14ac:dyDescent="0.2">
      <c r="B83" s="65" t="s">
        <v>91</v>
      </c>
      <c r="C83" s="65" t="s">
        <v>2</v>
      </c>
      <c r="D83" s="237">
        <f>'Framework Data'!D49</f>
        <v>0</v>
      </c>
      <c r="E83" s="237">
        <f>'Framework Data'!E49</f>
        <v>19.487223448507876</v>
      </c>
      <c r="F83" s="237">
        <f>'Framework Data'!F49</f>
        <v>19.487223448507876</v>
      </c>
      <c r="G83" s="237">
        <f>'Framework Data'!G49</f>
        <v>19.487223448507876</v>
      </c>
      <c r="H83" s="237">
        <f>'Framework Data'!H49</f>
        <v>19.487223448507876</v>
      </c>
      <c r="I83" s="237">
        <f>'Framework Data'!I49</f>
        <v>19.487223448507887</v>
      </c>
      <c r="J83" s="237">
        <f>'Framework Data'!J49</f>
        <v>19.487223448507866</v>
      </c>
      <c r="K83" s="237">
        <f>'Framework Data'!K49</f>
        <v>19.487223448507866</v>
      </c>
      <c r="L83" s="237">
        <f>'Framework Data'!L49</f>
        <v>19.487223448507887</v>
      </c>
      <c r="M83" s="237">
        <f>'Framework Data'!M49</f>
        <v>19.487223448507887</v>
      </c>
      <c r="N83" s="237">
        <f>'Framework Data'!N49</f>
        <v>19.487223448507887</v>
      </c>
      <c r="O83" s="237">
        <f>'Framework Data'!O49</f>
        <v>19.487223448507816</v>
      </c>
      <c r="P83" s="237">
        <f>'Framework Data'!P49</f>
        <v>19.487223448507905</v>
      </c>
      <c r="Q83" s="237">
        <f>'Framework Data'!Q49</f>
        <v>19.487223448507866</v>
      </c>
      <c r="R83" s="237">
        <f>'Framework Data'!R49</f>
        <v>19.487223448507866</v>
      </c>
      <c r="S83" s="237">
        <f>'Framework Data'!S49</f>
        <v>19.487223448507866</v>
      </c>
      <c r="T83" s="237">
        <f>'Framework Data'!T49</f>
        <v>8.8573449650829688E-7</v>
      </c>
      <c r="U83" s="237">
        <f>'Framework Data'!U49</f>
        <v>9.964241806298818E-7</v>
      </c>
      <c r="V83" s="237">
        <f>'Framework Data'!V49</f>
        <v>1.0085395729493151E-6</v>
      </c>
      <c r="W83" s="237">
        <f>'Framework Data'!W49</f>
        <v>1.118618659923923E-6</v>
      </c>
      <c r="X83" s="237">
        <f>'Framework Data'!X49</f>
        <v>7.8015860928635723</v>
      </c>
      <c r="Y83" s="237">
        <f>'Framework Data'!Y49</f>
        <v>9.4110626965811186E-6</v>
      </c>
      <c r="Z83" s="237">
        <f>'Framework Data'!Z49</f>
        <v>1.046062922542304E-5</v>
      </c>
      <c r="AA83" s="237">
        <f>'Framework Data'!AA49</f>
        <v>0.20064395480293609</v>
      </c>
      <c r="AB83" s="237">
        <f>'Framework Data'!AB49</f>
        <v>0.53410740501333853</v>
      </c>
      <c r="AC83" s="237">
        <f>'Framework Data'!AC49</f>
        <v>0.76584860401071209</v>
      </c>
      <c r="AD83" s="237">
        <f>'Framework Data'!AD49</f>
        <v>3.1366228582987383</v>
      </c>
      <c r="AE83" s="237">
        <f>'Framework Data'!AE49</f>
        <v>6.3779521249580444</v>
      </c>
      <c r="AF83" s="237">
        <f>'Framework Data'!AF49</f>
        <v>7.4437474757553375</v>
      </c>
      <c r="AG83" s="237">
        <f>'Framework Data'!AG49</f>
        <v>6.3250041553807819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2:114" x14ac:dyDescent="0.2">
      <c r="B84" s="71" t="s">
        <v>92</v>
      </c>
      <c r="C84" s="65" t="s">
        <v>2</v>
      </c>
      <c r="D84" s="74">
        <f t="shared" ref="D84:AF84" si="92">D82-D83</f>
        <v>532.33800011418077</v>
      </c>
      <c r="E84" s="74">
        <f t="shared" si="92"/>
        <v>528.70551807594416</v>
      </c>
      <c r="F84" s="74">
        <f t="shared" si="92"/>
        <v>536.97479306861965</v>
      </c>
      <c r="G84" s="74">
        <f t="shared" si="92"/>
        <v>546.86278155498212</v>
      </c>
      <c r="H84" s="74">
        <f t="shared" si="92"/>
        <v>555.31477655149217</v>
      </c>
      <c r="I84" s="74">
        <f t="shared" si="92"/>
        <v>1122.2427765514922</v>
      </c>
      <c r="J84" s="74">
        <f t="shared" si="92"/>
        <v>1240.3527765514921</v>
      </c>
      <c r="K84" s="74">
        <f t="shared" si="92"/>
        <v>1846.6507765514921</v>
      </c>
      <c r="L84" s="74">
        <f t="shared" si="92"/>
        <v>1870.2727765514921</v>
      </c>
      <c r="M84" s="74">
        <f t="shared" si="92"/>
        <v>1870.2727765514921</v>
      </c>
      <c r="N84" s="74">
        <f t="shared" si="92"/>
        <v>1870.2727765514921</v>
      </c>
      <c r="O84" s="74">
        <f t="shared" si="92"/>
        <v>1870.2727765514921</v>
      </c>
      <c r="P84" s="74">
        <f t="shared" si="92"/>
        <v>1870.2727765514921</v>
      </c>
      <c r="Q84" s="74">
        <f t="shared" si="92"/>
        <v>1870.2727765514921</v>
      </c>
      <c r="R84" s="74">
        <f t="shared" si="92"/>
        <v>1870.2727765514921</v>
      </c>
      <c r="S84" s="74">
        <f t="shared" si="92"/>
        <v>4767.9047765514915</v>
      </c>
      <c r="T84" s="74">
        <f t="shared" si="92"/>
        <v>7007.8599991142655</v>
      </c>
      <c r="U84" s="74">
        <f t="shared" si="92"/>
        <v>7007.8599990035755</v>
      </c>
      <c r="V84" s="74">
        <f t="shared" si="92"/>
        <v>7007.8599989914601</v>
      </c>
      <c r="W84" s="74">
        <f t="shared" si="92"/>
        <v>7007.8599988813812</v>
      </c>
      <c r="X84" s="74">
        <f t="shared" si="92"/>
        <v>7000.0584139071361</v>
      </c>
      <c r="Y84" s="74">
        <f t="shared" si="92"/>
        <v>7007.8599905889369</v>
      </c>
      <c r="Z84" s="74">
        <f t="shared" si="92"/>
        <v>5590.5399895393712</v>
      </c>
      <c r="AA84" s="74">
        <f t="shared" si="92"/>
        <v>5511.5993560451971</v>
      </c>
      <c r="AB84" s="74">
        <f t="shared" si="92"/>
        <v>7086.0658925949865</v>
      </c>
      <c r="AC84" s="74">
        <f t="shared" si="92"/>
        <v>4723.6341513959887</v>
      </c>
      <c r="AD84" s="74">
        <f t="shared" si="92"/>
        <v>4721.2633771417013</v>
      </c>
      <c r="AE84" s="74">
        <f t="shared" si="92"/>
        <v>4718.0220478750416</v>
      </c>
      <c r="AF84" s="74">
        <f t="shared" si="92"/>
        <v>9441.3562525242432</v>
      </c>
      <c r="AG84" s="74">
        <f t="shared" ref="AG84" si="93">AG82-AG83</f>
        <v>9442.4749958446191</v>
      </c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</row>
    <row r="85" spans="2:114" x14ac:dyDescent="0.2">
      <c r="B85" s="65" t="s">
        <v>93</v>
      </c>
      <c r="C85" s="65" t="s">
        <v>94</v>
      </c>
      <c r="D85" s="238">
        <f>'Framework Data'!D$57</f>
        <v>50950509069488.367</v>
      </c>
      <c r="E85" s="238">
        <f>'Framework Data'!E$57</f>
        <v>51647194959981.109</v>
      </c>
      <c r="F85" s="238">
        <f>'Framework Data'!F$57</f>
        <v>52470667633217.25</v>
      </c>
      <c r="G85" s="238">
        <f>'Framework Data'!G$57</f>
        <v>53337588714185.781</v>
      </c>
      <c r="H85" s="238">
        <f>'Framework Data'!H$57</f>
        <v>54833948860734.422</v>
      </c>
      <c r="I85" s="238">
        <f>'Framework Data'!I$57</f>
        <v>56562297159824.047</v>
      </c>
      <c r="J85" s="238">
        <f>'Framework Data'!J$57</f>
        <v>58705719130559.383</v>
      </c>
      <c r="K85" s="238">
        <f>'Framework Data'!K$57</f>
        <v>60986320577218.547</v>
      </c>
      <c r="L85" s="238">
        <f>'Framework Data'!L$57</f>
        <v>62501121248218.641</v>
      </c>
      <c r="M85" s="238">
        <f>'Framework Data'!M$57</f>
        <v>64690042408440.953</v>
      </c>
      <c r="N85" s="238">
        <f>'Framework Data'!N$57</f>
        <v>67746249355230.945</v>
      </c>
      <c r="O85" s="238">
        <f>'Framework Data'!O$57</f>
        <v>69316442935601.664</v>
      </c>
      <c r="P85" s="238">
        <f>'Framework Data'!P$57</f>
        <v>71196116657664.938</v>
      </c>
      <c r="Q85" s="238">
        <f>'Framework Data'!Q$57</f>
        <v>73854265756934.125</v>
      </c>
      <c r="R85" s="238">
        <f>'Framework Data'!R$57</f>
        <v>77602966693876.203</v>
      </c>
      <c r="S85" s="238">
        <f>'Framework Data'!S$57</f>
        <v>81143163086806.188</v>
      </c>
      <c r="T85" s="238">
        <f>'Framework Data'!T$57</f>
        <v>85317812651766.359</v>
      </c>
      <c r="U85" s="238">
        <f>'Framework Data'!U$57</f>
        <v>89736479352572.125</v>
      </c>
      <c r="V85" s="238">
        <f>'Framework Data'!V$57</f>
        <v>92137080273009.359</v>
      </c>
      <c r="W85" s="238">
        <f>'Framework Data'!W$57</f>
        <v>91525864324734.672</v>
      </c>
      <c r="X85" s="238">
        <f>'Framework Data'!X$57</f>
        <v>96148429697269.094</v>
      </c>
      <c r="Y85" s="238">
        <f>'Framework Data'!Y$57</f>
        <v>99863601661332.016</v>
      </c>
      <c r="Z85" s="238">
        <f>'Framework Data'!Z$57</f>
        <v>103026668031011.92</v>
      </c>
      <c r="AA85" s="238">
        <f>'Framework Data'!AA$57</f>
        <v>106423356016032.61</v>
      </c>
      <c r="AB85" s="238">
        <f>'Framework Data'!AB$57</f>
        <v>110099865752272.81</v>
      </c>
      <c r="AC85" s="238">
        <f>'Framework Data'!AC$57</f>
        <v>113829052972541.62</v>
      </c>
      <c r="AD85" s="238">
        <f>'Framework Data'!AD$57</f>
        <v>117527206583639.56</v>
      </c>
      <c r="AE85" s="238">
        <f>'Framework Data'!AE$57</f>
        <v>121974483812883.59</v>
      </c>
      <c r="AF85" s="238">
        <f>'Framework Data'!AF$57</f>
        <v>126314862833648.59</v>
      </c>
      <c r="AG85" s="238">
        <f>'Framework Data'!AG$57</f>
        <v>129796846031689.72</v>
      </c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</row>
    <row r="86" spans="2:114" x14ac:dyDescent="0.2">
      <c r="B86" s="65" t="s">
        <v>95</v>
      </c>
      <c r="C86" s="65" t="s">
        <v>96</v>
      </c>
      <c r="D86" s="239">
        <f>'Framework Data'!D$60</f>
        <v>2.9783223077951389E-2</v>
      </c>
      <c r="E86" s="239">
        <f>'Framework Data'!E$60</f>
        <v>1.5084612338499283E-2</v>
      </c>
      <c r="F86" s="239">
        <f>'Framework Data'!F$60</f>
        <v>1.7769386216602782E-2</v>
      </c>
      <c r="G86" s="239">
        <f>'Framework Data'!G$60</f>
        <v>1.4923624828886374E-2</v>
      </c>
      <c r="H86" s="239">
        <f>'Framework Data'!H$60</f>
        <v>2.9467757558579138E-2</v>
      </c>
      <c r="I86" s="239">
        <f>'Framework Data'!I$60</f>
        <v>3.0206666325427279E-2</v>
      </c>
      <c r="J86" s="239">
        <f>'Framework Data'!J$60</f>
        <v>3.430991950901259E-2</v>
      </c>
      <c r="K86" s="239">
        <f>'Framework Data'!K$60</f>
        <v>3.7078027769383223E-2</v>
      </c>
      <c r="L86" s="239">
        <f>'Framework Data'!L$60</f>
        <v>2.5600548765354746E-2</v>
      </c>
      <c r="M86" s="239">
        <f>'Framework Data'!M$60</f>
        <v>3.245240311908091E-2</v>
      </c>
      <c r="N86" s="239">
        <f>'Framework Data'!N$60</f>
        <v>4.4254030559922199E-2</v>
      </c>
      <c r="O86" s="239">
        <f>'Framework Data'!O$60</f>
        <v>1.9530011103147588E-2</v>
      </c>
      <c r="P86" s="239">
        <f>'Framework Data'!P$60</f>
        <v>2.1687816746712229E-2</v>
      </c>
      <c r="Q86" s="239">
        <f>'Framework Data'!Q$60</f>
        <v>2.9502309241424173E-2</v>
      </c>
      <c r="R86" s="239">
        <f>'Framework Data'!R$60</f>
        <v>4.407677887295549E-2</v>
      </c>
      <c r="S86" s="239">
        <f>'Framework Data'!S$60</f>
        <v>3.899393075224182E-2</v>
      </c>
      <c r="T86" s="239">
        <f>'Framework Data'!T$60</f>
        <v>4.367086832887395E-2</v>
      </c>
      <c r="U86" s="239">
        <f>'Framework Data'!U$60</f>
        <v>4.3192451722335365E-2</v>
      </c>
      <c r="V86" s="239">
        <f>'Framework Data'!V$60</f>
        <v>1.8588910842709937E-2</v>
      </c>
      <c r="W86" s="239">
        <f>'Framework Data'!W$60</f>
        <v>-1.6664258267650212E-2</v>
      </c>
      <c r="X86" s="239">
        <f>'Framework Data'!X$60</f>
        <v>4.3103796996963692E-2</v>
      </c>
      <c r="Y86" s="239">
        <f>'Framework Data'!Y$60</f>
        <v>3.1267998172018995E-2</v>
      </c>
      <c r="Z86" s="239">
        <f>'Framework Data'!Z$60</f>
        <v>2.519738704496376E-2</v>
      </c>
      <c r="AA86" s="239">
        <f>'Framework Data'!AA$60</f>
        <v>2.6715070444901984E-2</v>
      </c>
      <c r="AB86" s="239">
        <f>'Framework Data'!AB$60</f>
        <v>2.8742216301226052E-2</v>
      </c>
      <c r="AC86" s="239">
        <f>'Framework Data'!AC$60</f>
        <v>2.9190340656972749E-2</v>
      </c>
      <c r="AD86" s="239">
        <f>'Framework Data'!AD$60</f>
        <v>2.6055721933096406E-2</v>
      </c>
      <c r="AE86" s="239">
        <f>'Framework Data'!AE$60</f>
        <v>3.2813286918142379E-2</v>
      </c>
      <c r="AF86" s="239">
        <f>'Framework Data'!AF$60</f>
        <v>3.0340607444099988E-2</v>
      </c>
      <c r="AG86" s="239">
        <f>'Framework Data'!AG$60</f>
        <v>2.3355581404925944E-2</v>
      </c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</row>
    <row r="87" spans="2:114" x14ac:dyDescent="0.2">
      <c r="B87" s="65" t="s">
        <v>97</v>
      </c>
      <c r="C87" s="65" t="s">
        <v>96</v>
      </c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239">
        <f>'Framework Data'!AG$61</f>
        <v>3.2000000000000001E-2</v>
      </c>
      <c r="AH87" s="239">
        <f>'Framework Data'!AH$61</f>
        <v>3.2000000000000001E-2</v>
      </c>
      <c r="AI87" s="239">
        <f>'Framework Data'!AI$61</f>
        <v>3.2000000000000001E-2</v>
      </c>
      <c r="AJ87" s="239">
        <f>'Framework Data'!AJ$61</f>
        <v>3.2000000000000001E-2</v>
      </c>
      <c r="AK87" s="239">
        <f>'Framework Data'!AK$61</f>
        <v>3.2000000000000001E-2</v>
      </c>
      <c r="AL87" s="239">
        <f>'Framework Data'!AL$61</f>
        <v>3.2000000000000001E-2</v>
      </c>
      <c r="AM87" s="239">
        <f>'Framework Data'!AM$61</f>
        <v>3.2000000000000001E-2</v>
      </c>
      <c r="AN87" s="239">
        <f>'Framework Data'!AN$61</f>
        <v>3.2000000000000001E-2</v>
      </c>
      <c r="AO87" s="239">
        <f>'Framework Data'!AO$61</f>
        <v>3.2000000000000001E-2</v>
      </c>
      <c r="AP87" s="239">
        <f>'Framework Data'!AP$61</f>
        <v>3.2000000000000001E-2</v>
      </c>
      <c r="AQ87" s="239">
        <f>'Framework Data'!AQ$61</f>
        <v>3.2000000000000001E-2</v>
      </c>
      <c r="AR87" s="239">
        <f>'Framework Data'!AR$61</f>
        <v>3.2000000000000001E-2</v>
      </c>
      <c r="AS87" s="239">
        <f>'Framework Data'!AS$61</f>
        <v>3.2000000000000001E-2</v>
      </c>
      <c r="AT87" s="239">
        <f>'Framework Data'!AT$61</f>
        <v>3.2000000000000001E-2</v>
      </c>
      <c r="AU87" s="239">
        <f>'Framework Data'!AU$61</f>
        <v>3.2000000000000001E-2</v>
      </c>
      <c r="AV87" s="239">
        <f>'Framework Data'!AV$61</f>
        <v>3.2000000000000001E-2</v>
      </c>
      <c r="AW87" s="239">
        <f>'Framework Data'!AW$61</f>
        <v>3.2000000000000001E-2</v>
      </c>
      <c r="AX87" s="239">
        <f>'Framework Data'!AX$61</f>
        <v>3.2000000000000001E-2</v>
      </c>
      <c r="AY87" s="239">
        <f>'Framework Data'!AY$61</f>
        <v>3.2000000000000001E-2</v>
      </c>
      <c r="AZ87" s="239">
        <f>'Framework Data'!AZ$61</f>
        <v>3.2000000000000001E-2</v>
      </c>
      <c r="BA87" s="239">
        <f>'Framework Data'!BA$61</f>
        <v>3.2000000000000001E-2</v>
      </c>
      <c r="BB87" s="239">
        <f>'Framework Data'!BB$61</f>
        <v>3.2000000000000001E-2</v>
      </c>
      <c r="BC87" s="239">
        <f>'Framework Data'!BC$61</f>
        <v>3.2000000000000001E-2</v>
      </c>
      <c r="BD87" s="239">
        <f>'Framework Data'!BD$61</f>
        <v>3.2000000000000001E-2</v>
      </c>
      <c r="BE87" s="239">
        <f>'Framework Data'!BE$61</f>
        <v>3.2000000000000001E-2</v>
      </c>
      <c r="BF87" s="239">
        <f>'Framework Data'!BF$61</f>
        <v>3.2000000000000001E-2</v>
      </c>
      <c r="BG87" s="239">
        <f>'Framework Data'!BG$61</f>
        <v>3.2000000000000001E-2</v>
      </c>
      <c r="BH87" s="239">
        <f>'Framework Data'!BH$61</f>
        <v>3.2000000000000001E-2</v>
      </c>
      <c r="BI87" s="239">
        <f>'Framework Data'!BI$61</f>
        <v>3.2000000000000001E-2</v>
      </c>
      <c r="BJ87" s="239">
        <f>'Framework Data'!BJ$61</f>
        <v>3.2000000000000001E-2</v>
      </c>
      <c r="BK87" s="239">
        <f>'Framework Data'!BK$61</f>
        <v>3.2000000000000001E-2</v>
      </c>
      <c r="BL87" s="239">
        <f>'Framework Data'!BL$61</f>
        <v>3.2000000000000001E-2</v>
      </c>
      <c r="BM87" s="239">
        <f>'Framework Data'!BM$61</f>
        <v>3.2000000000000001E-2</v>
      </c>
      <c r="BN87" s="239">
        <f>'Framework Data'!BN$61</f>
        <v>3.2000000000000001E-2</v>
      </c>
      <c r="BO87" s="239">
        <f>'Framework Data'!BO$61</f>
        <v>3.2000000000000001E-2</v>
      </c>
      <c r="BP87" s="239">
        <f>'Framework Data'!BP$61</f>
        <v>3.2000000000000001E-2</v>
      </c>
      <c r="BQ87" s="239">
        <f>'Framework Data'!BQ$61</f>
        <v>3.2000000000000001E-2</v>
      </c>
      <c r="BR87" s="239">
        <f>'Framework Data'!BR$61</f>
        <v>3.2000000000000001E-2</v>
      </c>
      <c r="BS87" s="239">
        <f>'Framework Data'!BS$61</f>
        <v>3.2000000000000001E-2</v>
      </c>
      <c r="BT87" s="239">
        <f>'Framework Data'!BT$61</f>
        <v>3.2000000000000001E-2</v>
      </c>
      <c r="BU87" s="239">
        <f>'Framework Data'!BU$61</f>
        <v>3.2000000000000001E-2</v>
      </c>
      <c r="BV87" s="239">
        <f>'Framework Data'!BV$61</f>
        <v>3.2000000000000001E-2</v>
      </c>
      <c r="BW87" s="239">
        <f>'Framework Data'!BW$61</f>
        <v>3.2000000000000001E-2</v>
      </c>
      <c r="BX87" s="239">
        <f>'Framework Data'!BX$61</f>
        <v>3.2000000000000001E-2</v>
      </c>
      <c r="BY87" s="239">
        <f>'Framework Data'!BY$61</f>
        <v>3.2000000000000001E-2</v>
      </c>
      <c r="BZ87" s="239">
        <f>'Framework Data'!BZ$61</f>
        <v>3.2000000000000001E-2</v>
      </c>
      <c r="CA87" s="239">
        <f>'Framework Data'!CA$61</f>
        <v>3.2000000000000001E-2</v>
      </c>
      <c r="CB87" s="239">
        <f>'Framework Data'!CB$61</f>
        <v>3.2000000000000001E-2</v>
      </c>
      <c r="CC87" s="239">
        <f>'Framework Data'!CC$61</f>
        <v>3.2000000000000001E-2</v>
      </c>
      <c r="CD87" s="239">
        <f>'Framework Data'!CD$61</f>
        <v>3.2000000000000001E-2</v>
      </c>
      <c r="CE87" s="239">
        <f>'Framework Data'!CE$61</f>
        <v>3.2000000000000001E-2</v>
      </c>
      <c r="CF87" s="239">
        <f>'Framework Data'!CF$61</f>
        <v>3.2000000000000001E-2</v>
      </c>
      <c r="CG87" s="239">
        <f>'Framework Data'!CG$61</f>
        <v>3.2000000000000001E-2</v>
      </c>
      <c r="CH87" s="239">
        <f>'Framework Data'!CH$61</f>
        <v>3.2000000000000001E-2</v>
      </c>
      <c r="CI87" s="239">
        <f>'Framework Data'!CI$61</f>
        <v>3.2000000000000001E-2</v>
      </c>
      <c r="CJ87" s="239">
        <f>'Framework Data'!CJ$61</f>
        <v>3.2000000000000001E-2</v>
      </c>
      <c r="CK87" s="239">
        <f>'Framework Data'!CK$61</f>
        <v>3.2000000000000001E-2</v>
      </c>
      <c r="CL87" s="239">
        <f>'Framework Data'!CL$61</f>
        <v>3.2000000000000001E-2</v>
      </c>
      <c r="CM87" s="239">
        <f>'Framework Data'!CM$61</f>
        <v>3.2000000000000001E-2</v>
      </c>
      <c r="CN87" s="239">
        <f>'Framework Data'!CN$61</f>
        <v>3.2000000000000001E-2</v>
      </c>
      <c r="CO87" s="239">
        <f>'Framework Data'!CO$61</f>
        <v>3.2000000000000001E-2</v>
      </c>
      <c r="CP87" s="239">
        <f>'Framework Data'!CP$61</f>
        <v>3.2000000000000001E-2</v>
      </c>
      <c r="CQ87" s="239">
        <f>'Framework Data'!CQ$61</f>
        <v>3.2000000000000001E-2</v>
      </c>
      <c r="CR87" s="239">
        <f>'Framework Data'!CR$61</f>
        <v>3.2000000000000001E-2</v>
      </c>
      <c r="CS87" s="239">
        <f>'Framework Data'!CS$61</f>
        <v>3.2000000000000001E-2</v>
      </c>
      <c r="CT87" s="239">
        <f>'Framework Data'!CT$61</f>
        <v>3.2000000000000001E-2</v>
      </c>
      <c r="CU87" s="239">
        <f>'Framework Data'!CU$61</f>
        <v>3.2000000000000001E-2</v>
      </c>
      <c r="CV87" s="239">
        <f>'Framework Data'!CV$61</f>
        <v>3.2000000000000001E-2</v>
      </c>
      <c r="CW87" s="239">
        <f>'Framework Data'!CW$61</f>
        <v>3.2000000000000001E-2</v>
      </c>
      <c r="CX87" s="239">
        <f>'Framework Data'!CX$61</f>
        <v>3.2000000000000001E-2</v>
      </c>
      <c r="CY87" s="239">
        <f>'Framework Data'!CY$61</f>
        <v>3.2000000000000001E-2</v>
      </c>
      <c r="CZ87" s="239">
        <f>'Framework Data'!CZ$61</f>
        <v>3.2000000000000001E-2</v>
      </c>
      <c r="DA87" s="239">
        <f>'Framework Data'!DA$61</f>
        <v>3.2000000000000001E-2</v>
      </c>
      <c r="DB87" s="239">
        <f>'Framework Data'!DB$61</f>
        <v>3.2000000000000001E-2</v>
      </c>
      <c r="DC87" s="239">
        <f>'Framework Data'!DC$61</f>
        <v>3.2000000000000001E-2</v>
      </c>
      <c r="DD87" s="239">
        <f>'Framework Data'!DD$61</f>
        <v>3.2000000000000001E-2</v>
      </c>
      <c r="DE87" s="239">
        <f>'Framework Data'!DE$61</f>
        <v>3.2000000000000001E-2</v>
      </c>
      <c r="DF87" s="239">
        <f>'Framework Data'!DF$61</f>
        <v>3.2000000000000001E-2</v>
      </c>
      <c r="DG87" s="239">
        <f>'Framework Data'!DG$61</f>
        <v>3.2000000000000001E-2</v>
      </c>
      <c r="DH87" s="239">
        <f>'Framework Data'!DH$61</f>
        <v>3.2000000000000001E-2</v>
      </c>
      <c r="DI87" s="239">
        <f>'Framework Data'!DI$61</f>
        <v>3.2000000000000001E-2</v>
      </c>
      <c r="DJ87" s="239">
        <f>'Framework Data'!DJ$61</f>
        <v>3.2000000000000001E-2</v>
      </c>
    </row>
    <row r="88" spans="2:114" x14ac:dyDescent="0.2">
      <c r="B88" s="65" t="s">
        <v>98</v>
      </c>
      <c r="C88" s="65" t="s">
        <v>96</v>
      </c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239">
        <f>'Framework Data'!AG$62</f>
        <v>3.2000000000000001E-2</v>
      </c>
      <c r="AH88" s="239">
        <f>'Framework Data'!AH$62</f>
        <v>3.2000000000000001E-2</v>
      </c>
      <c r="AI88" s="239">
        <f>'Framework Data'!AI$62</f>
        <v>3.2000000000000001E-2</v>
      </c>
      <c r="AJ88" s="239">
        <f>'Framework Data'!AJ$62</f>
        <v>3.2000000000000001E-2</v>
      </c>
      <c r="AK88" s="239">
        <f>'Framework Data'!AK$62</f>
        <v>3.2000000000000001E-2</v>
      </c>
      <c r="AL88" s="239">
        <f>'Framework Data'!AL$62</f>
        <v>3.2000000000000001E-2</v>
      </c>
      <c r="AM88" s="239">
        <f>'Framework Data'!AM$62</f>
        <v>3.2000000000000001E-2</v>
      </c>
      <c r="AN88" s="239">
        <f>'Framework Data'!AN$62</f>
        <v>3.2000000000000001E-2</v>
      </c>
      <c r="AO88" s="239">
        <f>'Framework Data'!AO$62</f>
        <v>3.2000000000000001E-2</v>
      </c>
      <c r="AP88" s="239">
        <f>'Framework Data'!AP$62</f>
        <v>3.2000000000000001E-2</v>
      </c>
      <c r="AQ88" s="239">
        <f>'Framework Data'!AQ$62</f>
        <v>3.2000000000000001E-2</v>
      </c>
      <c r="AR88" s="239">
        <f>'Framework Data'!AR$62</f>
        <v>3.2000000000000001E-2</v>
      </c>
      <c r="AS88" s="239">
        <f>'Framework Data'!AS$62</f>
        <v>3.2000000000000001E-2</v>
      </c>
      <c r="AT88" s="239">
        <f>'Framework Data'!AT$62</f>
        <v>3.2000000000000001E-2</v>
      </c>
      <c r="AU88" s="239">
        <f>'Framework Data'!AU$62</f>
        <v>3.2000000000000001E-2</v>
      </c>
      <c r="AV88" s="239">
        <f>'Framework Data'!AV$62</f>
        <v>3.2000000000000001E-2</v>
      </c>
      <c r="AW88" s="239">
        <f>'Framework Data'!AW$62</f>
        <v>3.2000000000000001E-2</v>
      </c>
      <c r="AX88" s="239">
        <f>'Framework Data'!AX$62</f>
        <v>3.2000000000000001E-2</v>
      </c>
      <c r="AY88" s="239">
        <f>'Framework Data'!AY$62</f>
        <v>3.2000000000000001E-2</v>
      </c>
      <c r="AZ88" s="239">
        <f>'Framework Data'!AZ$62</f>
        <v>3.2000000000000001E-2</v>
      </c>
      <c r="BA88" s="239">
        <f>'Framework Data'!BA$62</f>
        <v>3.2000000000000001E-2</v>
      </c>
      <c r="BB88" s="239">
        <f>'Framework Data'!BB$62</f>
        <v>3.2000000000000001E-2</v>
      </c>
      <c r="BC88" s="239">
        <f>'Framework Data'!BC$62</f>
        <v>3.2000000000000001E-2</v>
      </c>
      <c r="BD88" s="239">
        <f>'Framework Data'!BD$62</f>
        <v>3.2000000000000001E-2</v>
      </c>
      <c r="BE88" s="239">
        <f>'Framework Data'!BE$62</f>
        <v>3.2000000000000001E-2</v>
      </c>
      <c r="BF88" s="239">
        <f>'Framework Data'!BF$62</f>
        <v>3.2000000000000001E-2</v>
      </c>
      <c r="BG88" s="239">
        <f>'Framework Data'!BG$62</f>
        <v>3.2000000000000001E-2</v>
      </c>
      <c r="BH88" s="239">
        <f>'Framework Data'!BH$62</f>
        <v>3.2000000000000001E-2</v>
      </c>
      <c r="BI88" s="239">
        <f>'Framework Data'!BI$62</f>
        <v>3.2000000000000001E-2</v>
      </c>
      <c r="BJ88" s="239">
        <f>'Framework Data'!BJ$62</f>
        <v>3.2000000000000001E-2</v>
      </c>
      <c r="BK88" s="239">
        <f>'Framework Data'!BK$62</f>
        <v>3.2000000000000001E-2</v>
      </c>
      <c r="BL88" s="239">
        <f>'Framework Data'!BL$62</f>
        <v>3.2000000000000001E-2</v>
      </c>
      <c r="BM88" s="239">
        <f>'Framework Data'!BM$62</f>
        <v>3.2000000000000001E-2</v>
      </c>
      <c r="BN88" s="239">
        <f>'Framework Data'!BN$62</f>
        <v>3.2000000000000001E-2</v>
      </c>
      <c r="BO88" s="239">
        <f>'Framework Data'!BO$62</f>
        <v>3.2000000000000001E-2</v>
      </c>
      <c r="BP88" s="239">
        <f>'Framework Data'!BP$62</f>
        <v>3.2000000000000001E-2</v>
      </c>
      <c r="BQ88" s="239">
        <f>'Framework Data'!BQ$62</f>
        <v>3.2000000000000001E-2</v>
      </c>
      <c r="BR88" s="239">
        <f>'Framework Data'!BR$62</f>
        <v>3.2000000000000001E-2</v>
      </c>
      <c r="BS88" s="239">
        <f>'Framework Data'!BS$62</f>
        <v>3.2000000000000001E-2</v>
      </c>
      <c r="BT88" s="239">
        <f>'Framework Data'!BT$62</f>
        <v>3.2000000000000001E-2</v>
      </c>
      <c r="BU88" s="239">
        <f>'Framework Data'!BU$62</f>
        <v>3.2000000000000001E-2</v>
      </c>
      <c r="BV88" s="239">
        <f>'Framework Data'!BV$62</f>
        <v>3.2000000000000001E-2</v>
      </c>
      <c r="BW88" s="239">
        <f>'Framework Data'!BW$62</f>
        <v>3.2000000000000001E-2</v>
      </c>
      <c r="BX88" s="239">
        <f>'Framework Data'!BX$62</f>
        <v>3.2000000000000001E-2</v>
      </c>
      <c r="BY88" s="239">
        <f>'Framework Data'!BY$62</f>
        <v>3.2000000000000001E-2</v>
      </c>
      <c r="BZ88" s="239">
        <f>'Framework Data'!BZ$62</f>
        <v>3.2000000000000001E-2</v>
      </c>
      <c r="CA88" s="239">
        <f>'Framework Data'!CA$62</f>
        <v>3.2000000000000001E-2</v>
      </c>
      <c r="CB88" s="239">
        <f>'Framework Data'!CB$62</f>
        <v>3.2000000000000001E-2</v>
      </c>
      <c r="CC88" s="239">
        <f>'Framework Data'!CC$62</f>
        <v>3.2000000000000001E-2</v>
      </c>
      <c r="CD88" s="239">
        <f>'Framework Data'!CD$62</f>
        <v>3.2000000000000001E-2</v>
      </c>
      <c r="CE88" s="239">
        <f>'Framework Data'!CE$62</f>
        <v>3.2000000000000001E-2</v>
      </c>
      <c r="CF88" s="239">
        <f>'Framework Data'!CF$62</f>
        <v>3.2000000000000001E-2</v>
      </c>
      <c r="CG88" s="239">
        <f>'Framework Data'!CG$62</f>
        <v>3.2000000000000001E-2</v>
      </c>
      <c r="CH88" s="239">
        <f>'Framework Data'!CH$62</f>
        <v>3.2000000000000001E-2</v>
      </c>
      <c r="CI88" s="239">
        <f>'Framework Data'!CI$62</f>
        <v>3.2000000000000001E-2</v>
      </c>
      <c r="CJ88" s="239">
        <f>'Framework Data'!CJ$62</f>
        <v>3.2000000000000001E-2</v>
      </c>
      <c r="CK88" s="239">
        <f>'Framework Data'!CK$62</f>
        <v>3.2000000000000001E-2</v>
      </c>
      <c r="CL88" s="239">
        <f>'Framework Data'!CL$62</f>
        <v>3.2000000000000001E-2</v>
      </c>
      <c r="CM88" s="239">
        <f>'Framework Data'!CM$62</f>
        <v>3.2000000000000001E-2</v>
      </c>
      <c r="CN88" s="239">
        <f>'Framework Data'!CN$62</f>
        <v>3.2000000000000001E-2</v>
      </c>
      <c r="CO88" s="239">
        <f>'Framework Data'!CO$62</f>
        <v>3.2000000000000001E-2</v>
      </c>
      <c r="CP88" s="239">
        <f>'Framework Data'!CP$62</f>
        <v>3.2000000000000001E-2</v>
      </c>
      <c r="CQ88" s="239">
        <f>'Framework Data'!CQ$62</f>
        <v>3.2000000000000001E-2</v>
      </c>
      <c r="CR88" s="239">
        <f>'Framework Data'!CR$62</f>
        <v>3.2000000000000001E-2</v>
      </c>
      <c r="CS88" s="239">
        <f>'Framework Data'!CS$62</f>
        <v>3.2000000000000001E-2</v>
      </c>
      <c r="CT88" s="239">
        <f>'Framework Data'!CT$62</f>
        <v>3.2000000000000001E-2</v>
      </c>
      <c r="CU88" s="239">
        <f>'Framework Data'!CU$62</f>
        <v>3.2000000000000001E-2</v>
      </c>
      <c r="CV88" s="239">
        <f>'Framework Data'!CV$62</f>
        <v>3.2000000000000001E-2</v>
      </c>
      <c r="CW88" s="239">
        <f>'Framework Data'!CW$62</f>
        <v>3.2000000000000001E-2</v>
      </c>
      <c r="CX88" s="239">
        <f>'Framework Data'!CX$62</f>
        <v>3.2000000000000001E-2</v>
      </c>
      <c r="CY88" s="239">
        <f>'Framework Data'!CY$62</f>
        <v>3.2000000000000001E-2</v>
      </c>
      <c r="CZ88" s="239">
        <f>'Framework Data'!CZ$62</f>
        <v>3.2000000000000001E-2</v>
      </c>
      <c r="DA88" s="239">
        <f>'Framework Data'!DA$62</f>
        <v>3.2000000000000001E-2</v>
      </c>
      <c r="DB88" s="239">
        <f>'Framework Data'!DB$62</f>
        <v>3.2000000000000001E-2</v>
      </c>
      <c r="DC88" s="239">
        <f>'Framework Data'!DC$62</f>
        <v>3.2000000000000001E-2</v>
      </c>
      <c r="DD88" s="239">
        <f>'Framework Data'!DD$62</f>
        <v>3.2000000000000001E-2</v>
      </c>
      <c r="DE88" s="239">
        <f>'Framework Data'!DE$62</f>
        <v>3.2000000000000001E-2</v>
      </c>
      <c r="DF88" s="239">
        <f>'Framework Data'!DF$62</f>
        <v>3.2000000000000001E-2</v>
      </c>
      <c r="DG88" s="239">
        <f>'Framework Data'!DG$62</f>
        <v>3.2000000000000001E-2</v>
      </c>
      <c r="DH88" s="239">
        <f>'Framework Data'!DH$62</f>
        <v>3.2000000000000001E-2</v>
      </c>
      <c r="DI88" s="239">
        <f>'Framework Data'!DI$62</f>
        <v>3.2000000000000001E-2</v>
      </c>
      <c r="DJ88" s="239">
        <f>'Framework Data'!DJ$62</f>
        <v>3.2000000000000001E-2</v>
      </c>
    </row>
    <row r="89" spans="2:114" x14ac:dyDescent="0.2"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</row>
    <row r="90" spans="2:114" x14ac:dyDescent="0.2">
      <c r="B90" s="64" t="s">
        <v>99</v>
      </c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</row>
    <row r="91" spans="2:114" x14ac:dyDescent="0.2">
      <c r="B91" s="236" t="str">
        <f>B3</f>
        <v>Lighting</v>
      </c>
      <c r="C91" s="65" t="s">
        <v>96</v>
      </c>
      <c r="D91" s="70">
        <f t="shared" ref="D91:AE95" si="94">E91</f>
        <v>0.46</v>
      </c>
      <c r="E91" s="70">
        <f t="shared" si="94"/>
        <v>0.46</v>
      </c>
      <c r="F91" s="70">
        <f t="shared" si="94"/>
        <v>0.46</v>
      </c>
      <c r="G91" s="70">
        <f t="shared" si="94"/>
        <v>0.46</v>
      </c>
      <c r="H91" s="70">
        <f t="shared" si="94"/>
        <v>0.46</v>
      </c>
      <c r="I91" s="70">
        <f t="shared" si="94"/>
        <v>0.46</v>
      </c>
      <c r="J91" s="70">
        <f t="shared" si="94"/>
        <v>0.46</v>
      </c>
      <c r="K91" s="70">
        <f t="shared" si="94"/>
        <v>0.46</v>
      </c>
      <c r="L91" s="70">
        <f t="shared" si="94"/>
        <v>0.46</v>
      </c>
      <c r="M91" s="70">
        <f t="shared" si="94"/>
        <v>0.46</v>
      </c>
      <c r="N91" s="70">
        <f t="shared" si="94"/>
        <v>0.46</v>
      </c>
      <c r="O91" s="70">
        <f t="shared" si="94"/>
        <v>0.46</v>
      </c>
      <c r="P91" s="70">
        <f t="shared" si="94"/>
        <v>0.46</v>
      </c>
      <c r="Q91" s="70">
        <f t="shared" si="94"/>
        <v>0.46</v>
      </c>
      <c r="R91" s="70">
        <f t="shared" si="94"/>
        <v>0.46</v>
      </c>
      <c r="S91" s="70">
        <f t="shared" si="94"/>
        <v>0.46</v>
      </c>
      <c r="T91" s="70">
        <f t="shared" si="94"/>
        <v>0.46</v>
      </c>
      <c r="U91" s="70">
        <f t="shared" si="94"/>
        <v>0.46</v>
      </c>
      <c r="V91" s="70">
        <f t="shared" si="94"/>
        <v>0.46</v>
      </c>
      <c r="W91" s="70">
        <f t="shared" si="94"/>
        <v>0.46</v>
      </c>
      <c r="X91" s="70">
        <f t="shared" si="94"/>
        <v>0.46</v>
      </c>
      <c r="Y91" s="70">
        <f t="shared" si="94"/>
        <v>0.46</v>
      </c>
      <c r="Z91" s="70">
        <f t="shared" si="94"/>
        <v>0.46</v>
      </c>
      <c r="AA91" s="70">
        <f t="shared" si="94"/>
        <v>0.46</v>
      </c>
      <c r="AB91" s="70">
        <f t="shared" si="94"/>
        <v>0.46</v>
      </c>
      <c r="AC91" s="70">
        <f t="shared" si="94"/>
        <v>0.46</v>
      </c>
      <c r="AD91" s="70">
        <f t="shared" si="94"/>
        <v>0.46</v>
      </c>
      <c r="AE91" s="70">
        <f t="shared" si="94"/>
        <v>0.46</v>
      </c>
      <c r="AF91" s="70">
        <f>AG91</f>
        <v>0.46</v>
      </c>
      <c r="AG91" s="240">
        <f>'Data Non-Energy-Sector'!E130</f>
        <v>0.46</v>
      </c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</row>
    <row r="92" spans="2:114" x14ac:dyDescent="0.2">
      <c r="B92" s="236" t="str">
        <f>B4</f>
        <v>Ceramics</v>
      </c>
      <c r="C92" s="65" t="s">
        <v>96</v>
      </c>
      <c r="D92" s="70">
        <f t="shared" si="94"/>
        <v>0.35</v>
      </c>
      <c r="E92" s="70">
        <f t="shared" si="94"/>
        <v>0.35</v>
      </c>
      <c r="F92" s="70">
        <f t="shared" si="94"/>
        <v>0.35</v>
      </c>
      <c r="G92" s="70">
        <f t="shared" si="94"/>
        <v>0.35</v>
      </c>
      <c r="H92" s="70">
        <f t="shared" si="94"/>
        <v>0.35</v>
      </c>
      <c r="I92" s="70">
        <f t="shared" si="94"/>
        <v>0.35</v>
      </c>
      <c r="J92" s="70">
        <f t="shared" si="94"/>
        <v>0.35</v>
      </c>
      <c r="K92" s="70">
        <f t="shared" si="94"/>
        <v>0.35</v>
      </c>
      <c r="L92" s="70">
        <f t="shared" si="94"/>
        <v>0.35</v>
      </c>
      <c r="M92" s="70">
        <f t="shared" si="94"/>
        <v>0.35</v>
      </c>
      <c r="N92" s="70">
        <f t="shared" si="94"/>
        <v>0.35</v>
      </c>
      <c r="O92" s="70">
        <f t="shared" si="94"/>
        <v>0.35</v>
      </c>
      <c r="P92" s="70">
        <f t="shared" si="94"/>
        <v>0.35</v>
      </c>
      <c r="Q92" s="70">
        <f t="shared" si="94"/>
        <v>0.35</v>
      </c>
      <c r="R92" s="70">
        <f t="shared" si="94"/>
        <v>0.35</v>
      </c>
      <c r="S92" s="70">
        <f t="shared" si="94"/>
        <v>0.35</v>
      </c>
      <c r="T92" s="70">
        <f t="shared" si="94"/>
        <v>0.35</v>
      </c>
      <c r="U92" s="70">
        <f t="shared" si="94"/>
        <v>0.35</v>
      </c>
      <c r="V92" s="70">
        <f t="shared" si="94"/>
        <v>0.35</v>
      </c>
      <c r="W92" s="70">
        <f t="shared" si="94"/>
        <v>0.35</v>
      </c>
      <c r="X92" s="70">
        <f t="shared" si="94"/>
        <v>0.35</v>
      </c>
      <c r="Y92" s="70">
        <f t="shared" si="94"/>
        <v>0.35</v>
      </c>
      <c r="Z92" s="70">
        <f t="shared" si="94"/>
        <v>0.35</v>
      </c>
      <c r="AA92" s="70">
        <f t="shared" si="94"/>
        <v>0.35</v>
      </c>
      <c r="AB92" s="70">
        <f t="shared" si="94"/>
        <v>0.35</v>
      </c>
      <c r="AC92" s="70">
        <f t="shared" si="94"/>
        <v>0.35</v>
      </c>
      <c r="AD92" s="70">
        <f t="shared" si="94"/>
        <v>0.35</v>
      </c>
      <c r="AE92" s="70">
        <f t="shared" si="94"/>
        <v>0.35</v>
      </c>
      <c r="AF92" s="70">
        <f t="shared" ref="AF92:AF95" si="95">AG92</f>
        <v>0.35</v>
      </c>
      <c r="AG92" s="240">
        <f>'Data Non-Energy-Sector'!E131</f>
        <v>0.35</v>
      </c>
      <c r="AH92" s="65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3"/>
      <c r="CJ92" s="73"/>
      <c r="CK92" s="73"/>
      <c r="CL92" s="73"/>
      <c r="CM92" s="73"/>
      <c r="CN92" s="73"/>
      <c r="CO92" s="73"/>
      <c r="CP92" s="73"/>
      <c r="CQ92" s="73"/>
      <c r="CR92" s="73"/>
      <c r="CS92" s="73"/>
      <c r="CT92" s="73"/>
      <c r="CU92" s="73"/>
      <c r="CV92" s="73"/>
      <c r="CW92" s="73"/>
      <c r="CX92" s="73"/>
      <c r="CY92" s="73"/>
      <c r="CZ92" s="73"/>
      <c r="DA92" s="73"/>
      <c r="DB92" s="73"/>
      <c r="DC92" s="73"/>
      <c r="DD92" s="73"/>
      <c r="DE92" s="73"/>
      <c r="DF92" s="73"/>
      <c r="DG92" s="73"/>
      <c r="DH92" s="73"/>
      <c r="DI92" s="73"/>
      <c r="DJ92" s="73"/>
    </row>
    <row r="93" spans="2:114" x14ac:dyDescent="0.2">
      <c r="B93" s="236" t="str">
        <f>B5</f>
        <v>Glass</v>
      </c>
      <c r="C93" s="65" t="s">
        <v>96</v>
      </c>
      <c r="D93" s="70">
        <f t="shared" si="94"/>
        <v>0.04</v>
      </c>
      <c r="E93" s="70">
        <f t="shared" si="94"/>
        <v>0.04</v>
      </c>
      <c r="F93" s="70">
        <f t="shared" si="94"/>
        <v>0.04</v>
      </c>
      <c r="G93" s="70">
        <f t="shared" si="94"/>
        <v>0.04</v>
      </c>
      <c r="H93" s="70">
        <f t="shared" si="94"/>
        <v>0.04</v>
      </c>
      <c r="I93" s="70">
        <f t="shared" si="94"/>
        <v>0.04</v>
      </c>
      <c r="J93" s="70">
        <f t="shared" si="94"/>
        <v>0.04</v>
      </c>
      <c r="K93" s="70">
        <f t="shared" si="94"/>
        <v>0.04</v>
      </c>
      <c r="L93" s="70">
        <f t="shared" si="94"/>
        <v>0.04</v>
      </c>
      <c r="M93" s="70">
        <f t="shared" si="94"/>
        <v>0.04</v>
      </c>
      <c r="N93" s="70">
        <f t="shared" si="94"/>
        <v>0.04</v>
      </c>
      <c r="O93" s="70">
        <f t="shared" si="94"/>
        <v>0.04</v>
      </c>
      <c r="P93" s="70">
        <f t="shared" si="94"/>
        <v>0.04</v>
      </c>
      <c r="Q93" s="70">
        <f t="shared" si="94"/>
        <v>0.04</v>
      </c>
      <c r="R93" s="70">
        <f t="shared" si="94"/>
        <v>0.04</v>
      </c>
      <c r="S93" s="70">
        <f t="shared" si="94"/>
        <v>0.04</v>
      </c>
      <c r="T93" s="70">
        <f t="shared" si="94"/>
        <v>0.04</v>
      </c>
      <c r="U93" s="70">
        <f t="shared" si="94"/>
        <v>0.04</v>
      </c>
      <c r="V93" s="70">
        <f t="shared" si="94"/>
        <v>0.04</v>
      </c>
      <c r="W93" s="70">
        <f t="shared" si="94"/>
        <v>0.04</v>
      </c>
      <c r="X93" s="70">
        <f t="shared" si="94"/>
        <v>0.04</v>
      </c>
      <c r="Y93" s="70">
        <f t="shared" si="94"/>
        <v>0.04</v>
      </c>
      <c r="Z93" s="70">
        <f t="shared" si="94"/>
        <v>0.04</v>
      </c>
      <c r="AA93" s="70">
        <f t="shared" si="94"/>
        <v>0.04</v>
      </c>
      <c r="AB93" s="70">
        <f t="shared" si="94"/>
        <v>0.04</v>
      </c>
      <c r="AC93" s="70">
        <f t="shared" si="94"/>
        <v>0.04</v>
      </c>
      <c r="AD93" s="70">
        <f t="shared" si="94"/>
        <v>0.04</v>
      </c>
      <c r="AE93" s="70">
        <f t="shared" si="94"/>
        <v>0.04</v>
      </c>
      <c r="AF93" s="70">
        <f t="shared" si="95"/>
        <v>0.04</v>
      </c>
      <c r="AG93" s="240">
        <f>'Data Non-Energy-Sector'!E132</f>
        <v>0.04</v>
      </c>
      <c r="AH93" s="65"/>
      <c r="AI93" s="73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</row>
    <row r="94" spans="2:114" x14ac:dyDescent="0.2">
      <c r="B94" s="236" t="str">
        <f>B6</f>
        <v>Batteries</v>
      </c>
      <c r="C94" s="65" t="s">
        <v>96</v>
      </c>
      <c r="D94" s="70">
        <f t="shared" si="94"/>
        <v>7.0000000000000007E-2</v>
      </c>
      <c r="E94" s="70">
        <f t="shared" si="94"/>
        <v>7.0000000000000007E-2</v>
      </c>
      <c r="F94" s="70">
        <f t="shared" si="94"/>
        <v>7.0000000000000007E-2</v>
      </c>
      <c r="G94" s="70">
        <f t="shared" si="94"/>
        <v>7.0000000000000007E-2</v>
      </c>
      <c r="H94" s="70">
        <f t="shared" si="94"/>
        <v>7.0000000000000007E-2</v>
      </c>
      <c r="I94" s="70">
        <f t="shared" si="94"/>
        <v>7.0000000000000007E-2</v>
      </c>
      <c r="J94" s="70">
        <f t="shared" si="94"/>
        <v>7.0000000000000007E-2</v>
      </c>
      <c r="K94" s="70">
        <f t="shared" si="94"/>
        <v>7.0000000000000007E-2</v>
      </c>
      <c r="L94" s="70">
        <f t="shared" si="94"/>
        <v>7.0000000000000007E-2</v>
      </c>
      <c r="M94" s="70">
        <f t="shared" si="94"/>
        <v>7.0000000000000007E-2</v>
      </c>
      <c r="N94" s="70">
        <f t="shared" si="94"/>
        <v>7.0000000000000007E-2</v>
      </c>
      <c r="O94" s="70">
        <f t="shared" si="94"/>
        <v>7.0000000000000007E-2</v>
      </c>
      <c r="P94" s="70">
        <f t="shared" si="94"/>
        <v>7.0000000000000007E-2</v>
      </c>
      <c r="Q94" s="70">
        <f t="shared" si="94"/>
        <v>7.0000000000000007E-2</v>
      </c>
      <c r="R94" s="70">
        <f t="shared" si="94"/>
        <v>7.0000000000000007E-2</v>
      </c>
      <c r="S94" s="70">
        <f t="shared" si="94"/>
        <v>7.0000000000000007E-2</v>
      </c>
      <c r="T94" s="70">
        <f t="shared" si="94"/>
        <v>7.0000000000000007E-2</v>
      </c>
      <c r="U94" s="70">
        <f t="shared" si="94"/>
        <v>7.0000000000000007E-2</v>
      </c>
      <c r="V94" s="70">
        <f t="shared" si="94"/>
        <v>7.0000000000000007E-2</v>
      </c>
      <c r="W94" s="70">
        <f t="shared" si="94"/>
        <v>7.0000000000000007E-2</v>
      </c>
      <c r="X94" s="70">
        <f t="shared" si="94"/>
        <v>7.0000000000000007E-2</v>
      </c>
      <c r="Y94" s="70">
        <f t="shared" si="94"/>
        <v>7.0000000000000007E-2</v>
      </c>
      <c r="Z94" s="70">
        <f t="shared" si="94"/>
        <v>7.0000000000000007E-2</v>
      </c>
      <c r="AA94" s="70">
        <f t="shared" si="94"/>
        <v>7.0000000000000007E-2</v>
      </c>
      <c r="AB94" s="70">
        <f t="shared" si="94"/>
        <v>7.0000000000000007E-2</v>
      </c>
      <c r="AC94" s="70">
        <f t="shared" si="94"/>
        <v>7.0000000000000007E-2</v>
      </c>
      <c r="AD94" s="70">
        <f t="shared" si="94"/>
        <v>7.0000000000000007E-2</v>
      </c>
      <c r="AE94" s="70">
        <f t="shared" si="94"/>
        <v>7.0000000000000007E-2</v>
      </c>
      <c r="AF94" s="70">
        <f t="shared" si="95"/>
        <v>7.0000000000000007E-2</v>
      </c>
      <c r="AG94" s="240">
        <f>'Data Non-Energy-Sector'!E133</f>
        <v>7.0000000000000007E-2</v>
      </c>
      <c r="AH94" s="65"/>
      <c r="AI94" s="73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</row>
    <row r="95" spans="2:114" x14ac:dyDescent="0.2">
      <c r="B95" s="236" t="str">
        <f>B7</f>
        <v>others</v>
      </c>
      <c r="C95" s="65" t="s">
        <v>96</v>
      </c>
      <c r="D95" s="70">
        <f t="shared" si="94"/>
        <v>0.08</v>
      </c>
      <c r="E95" s="70">
        <f t="shared" si="94"/>
        <v>0.08</v>
      </c>
      <c r="F95" s="70">
        <f t="shared" si="94"/>
        <v>0.08</v>
      </c>
      <c r="G95" s="70">
        <f t="shared" si="94"/>
        <v>0.08</v>
      </c>
      <c r="H95" s="70">
        <f t="shared" si="94"/>
        <v>0.08</v>
      </c>
      <c r="I95" s="70">
        <f t="shared" si="94"/>
        <v>0.08</v>
      </c>
      <c r="J95" s="70">
        <f t="shared" si="94"/>
        <v>0.08</v>
      </c>
      <c r="K95" s="70">
        <f t="shared" si="94"/>
        <v>0.08</v>
      </c>
      <c r="L95" s="70">
        <f t="shared" si="94"/>
        <v>0.08</v>
      </c>
      <c r="M95" s="70">
        <f t="shared" si="94"/>
        <v>0.08</v>
      </c>
      <c r="N95" s="70">
        <f t="shared" si="94"/>
        <v>0.08</v>
      </c>
      <c r="O95" s="70">
        <f t="shared" si="94"/>
        <v>0.08</v>
      </c>
      <c r="P95" s="70">
        <f t="shared" si="94"/>
        <v>0.08</v>
      </c>
      <c r="Q95" s="70">
        <f t="shared" si="94"/>
        <v>0.08</v>
      </c>
      <c r="R95" s="70">
        <f t="shared" si="94"/>
        <v>0.08</v>
      </c>
      <c r="S95" s="70">
        <f t="shared" si="94"/>
        <v>0.08</v>
      </c>
      <c r="T95" s="70">
        <f t="shared" si="94"/>
        <v>0.08</v>
      </c>
      <c r="U95" s="70">
        <f t="shared" si="94"/>
        <v>0.08</v>
      </c>
      <c r="V95" s="70">
        <f t="shared" si="94"/>
        <v>0.08</v>
      </c>
      <c r="W95" s="70">
        <f t="shared" si="94"/>
        <v>0.08</v>
      </c>
      <c r="X95" s="70">
        <f t="shared" si="94"/>
        <v>0.08</v>
      </c>
      <c r="Y95" s="70">
        <f t="shared" si="94"/>
        <v>0.08</v>
      </c>
      <c r="Z95" s="70">
        <f t="shared" si="94"/>
        <v>0.08</v>
      </c>
      <c r="AA95" s="70">
        <f t="shared" si="94"/>
        <v>0.08</v>
      </c>
      <c r="AB95" s="70">
        <f t="shared" si="94"/>
        <v>0.08</v>
      </c>
      <c r="AC95" s="70">
        <f t="shared" si="94"/>
        <v>0.08</v>
      </c>
      <c r="AD95" s="70">
        <f t="shared" si="94"/>
        <v>0.08</v>
      </c>
      <c r="AE95" s="70">
        <f t="shared" si="94"/>
        <v>0.08</v>
      </c>
      <c r="AF95" s="70">
        <f t="shared" si="95"/>
        <v>0.08</v>
      </c>
      <c r="AG95" s="240">
        <f>'Data Non-Energy-Sector'!E134</f>
        <v>0.08</v>
      </c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</row>
    <row r="96" spans="2:114" x14ac:dyDescent="0.2">
      <c r="B96" s="64" t="s">
        <v>99</v>
      </c>
      <c r="C96" s="65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</row>
    <row r="97" spans="2:114" x14ac:dyDescent="0.2">
      <c r="B97" s="64" t="s">
        <v>57</v>
      </c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</row>
    <row r="98" spans="2:114" x14ac:dyDescent="0.2">
      <c r="B98" s="236" t="str">
        <f>B91</f>
        <v>Lighting</v>
      </c>
      <c r="C98" s="65" t="s">
        <v>2</v>
      </c>
      <c r="D98" s="74">
        <f t="shared" ref="D98:AF98" si="96">D$84*D91</f>
        <v>244.87548005252316</v>
      </c>
      <c r="E98" s="74">
        <f t="shared" si="96"/>
        <v>243.20453831493433</v>
      </c>
      <c r="F98" s="74">
        <f t="shared" si="96"/>
        <v>247.00840481156504</v>
      </c>
      <c r="G98" s="74">
        <f t="shared" si="96"/>
        <v>251.5568795152918</v>
      </c>
      <c r="H98" s="74">
        <f t="shared" si="96"/>
        <v>255.4447972136864</v>
      </c>
      <c r="I98" s="74">
        <f t="shared" si="96"/>
        <v>516.23167721368645</v>
      </c>
      <c r="J98" s="74">
        <f t="shared" si="96"/>
        <v>570.56227721368634</v>
      </c>
      <c r="K98" s="74">
        <f t="shared" si="96"/>
        <v>849.45935721368642</v>
      </c>
      <c r="L98" s="74">
        <f t="shared" si="96"/>
        <v>860.32547721368644</v>
      </c>
      <c r="M98" s="74">
        <f t="shared" si="96"/>
        <v>860.32547721368644</v>
      </c>
      <c r="N98" s="74">
        <f t="shared" si="96"/>
        <v>860.32547721368644</v>
      </c>
      <c r="O98" s="74">
        <f t="shared" si="96"/>
        <v>860.32547721368644</v>
      </c>
      <c r="P98" s="74">
        <f t="shared" si="96"/>
        <v>860.32547721368644</v>
      </c>
      <c r="Q98" s="74">
        <f t="shared" si="96"/>
        <v>860.32547721368644</v>
      </c>
      <c r="R98" s="74">
        <f t="shared" si="96"/>
        <v>860.32547721368644</v>
      </c>
      <c r="S98" s="74">
        <f t="shared" si="96"/>
        <v>2193.2361972136864</v>
      </c>
      <c r="T98" s="74">
        <f t="shared" si="96"/>
        <v>3223.6155995925624</v>
      </c>
      <c r="U98" s="74">
        <f t="shared" si="96"/>
        <v>3223.6155995416448</v>
      </c>
      <c r="V98" s="74">
        <f t="shared" si="96"/>
        <v>3223.6155995360718</v>
      </c>
      <c r="W98" s="74">
        <f t="shared" si="96"/>
        <v>3223.6155994854357</v>
      </c>
      <c r="X98" s="74">
        <f t="shared" si="96"/>
        <v>3220.0268703972829</v>
      </c>
      <c r="Y98" s="74">
        <f t="shared" si="96"/>
        <v>3223.6155956709113</v>
      </c>
      <c r="Z98" s="74">
        <f t="shared" si="96"/>
        <v>2571.648395188111</v>
      </c>
      <c r="AA98" s="74">
        <f t="shared" si="96"/>
        <v>2535.3357037807909</v>
      </c>
      <c r="AB98" s="74">
        <f t="shared" si="96"/>
        <v>3259.5903105936941</v>
      </c>
      <c r="AC98" s="74">
        <f t="shared" si="96"/>
        <v>2172.8717096421551</v>
      </c>
      <c r="AD98" s="74">
        <f t="shared" si="96"/>
        <v>2171.7811534851826</v>
      </c>
      <c r="AE98" s="74">
        <f t="shared" si="96"/>
        <v>2170.2901420225194</v>
      </c>
      <c r="AF98" s="74">
        <f t="shared" si="96"/>
        <v>4343.0238761611517</v>
      </c>
      <c r="AG98" s="74">
        <f t="shared" ref="AG98" si="97">AG$84*AG91</f>
        <v>4343.5384980885246</v>
      </c>
      <c r="AH98" s="74">
        <f t="shared" ref="AH98:AW98" si="98">AG98*(1+AH$87)</f>
        <v>4482.5317300273573</v>
      </c>
      <c r="AI98" s="74">
        <f t="shared" si="98"/>
        <v>4625.9727453882333</v>
      </c>
      <c r="AJ98" s="74">
        <f t="shared" si="98"/>
        <v>4774.0038732406565</v>
      </c>
      <c r="AK98" s="74">
        <f t="shared" si="98"/>
        <v>4926.771997184358</v>
      </c>
      <c r="AL98" s="74">
        <f t="shared" si="98"/>
        <v>5084.428701094258</v>
      </c>
      <c r="AM98" s="74">
        <f t="shared" si="98"/>
        <v>5247.1304195292741</v>
      </c>
      <c r="AN98" s="74">
        <f t="shared" si="98"/>
        <v>5415.0385929542108</v>
      </c>
      <c r="AO98" s="74">
        <f t="shared" si="98"/>
        <v>5588.3198279287453</v>
      </c>
      <c r="AP98" s="74">
        <f t="shared" si="98"/>
        <v>5767.1460624224655</v>
      </c>
      <c r="AQ98" s="74">
        <f t="shared" si="98"/>
        <v>5951.694736419985</v>
      </c>
      <c r="AR98" s="74">
        <f t="shared" si="98"/>
        <v>6142.1489679854249</v>
      </c>
      <c r="AS98" s="74">
        <f t="shared" si="98"/>
        <v>6338.6977349609588</v>
      </c>
      <c r="AT98" s="74">
        <f t="shared" si="98"/>
        <v>6541.5360624797095</v>
      </c>
      <c r="AU98" s="74">
        <f t="shared" si="98"/>
        <v>6750.8652164790601</v>
      </c>
      <c r="AV98" s="74">
        <f t="shared" si="98"/>
        <v>6966.8929034063904</v>
      </c>
      <c r="AW98" s="74">
        <f t="shared" si="98"/>
        <v>7189.8334763153953</v>
      </c>
      <c r="AX98" s="74">
        <f t="shared" ref="AW98:BL102" si="99">AW98*(1+AX$87)</f>
        <v>7419.9081475574885</v>
      </c>
      <c r="AY98" s="74">
        <f t="shared" si="99"/>
        <v>7657.3452082793283</v>
      </c>
      <c r="AZ98" s="74">
        <f t="shared" si="99"/>
        <v>7902.3802549442671</v>
      </c>
      <c r="BA98" s="74">
        <f t="shared" si="99"/>
        <v>8155.2564231024835</v>
      </c>
      <c r="BB98" s="74">
        <f t="shared" si="99"/>
        <v>8416.224628641763</v>
      </c>
      <c r="BC98" s="74">
        <f t="shared" si="99"/>
        <v>8685.5438167582997</v>
      </c>
      <c r="BD98" s="74">
        <f t="shared" si="99"/>
        <v>8963.4812188945652</v>
      </c>
      <c r="BE98" s="74">
        <f t="shared" si="99"/>
        <v>9250.3126178991915</v>
      </c>
      <c r="BF98" s="74">
        <f t="shared" si="99"/>
        <v>9546.3226216719668</v>
      </c>
      <c r="BG98" s="74">
        <f t="shared" si="99"/>
        <v>9851.8049455654691</v>
      </c>
      <c r="BH98" s="74">
        <f t="shared" si="99"/>
        <v>10167.062703823565</v>
      </c>
      <c r="BI98" s="74">
        <f t="shared" si="99"/>
        <v>10492.408710345919</v>
      </c>
      <c r="BJ98" s="74">
        <f t="shared" si="99"/>
        <v>10828.165789076989</v>
      </c>
      <c r="BK98" s="74">
        <f t="shared" si="99"/>
        <v>11174.667094327453</v>
      </c>
      <c r="BL98" s="74">
        <f t="shared" si="99"/>
        <v>11532.256441345931</v>
      </c>
      <c r="BM98" s="74">
        <f t="shared" ref="BM98:BM102" si="100">BL98*(1+BM$87)</f>
        <v>11901.288647469002</v>
      </c>
      <c r="BN98" s="74">
        <f t="shared" ref="BN98:BN102" si="101">BM98*(1+BN$87)</f>
        <v>12282.129884188011</v>
      </c>
      <c r="BO98" s="74">
        <f t="shared" ref="BO98:BO102" si="102">BN98*(1+BO$87)</f>
        <v>12675.158040482027</v>
      </c>
      <c r="BP98" s="74">
        <f t="shared" ref="BP98:BP102" si="103">BO98*(1+BP$87)</f>
        <v>13080.763097777452</v>
      </c>
      <c r="BQ98" s="74">
        <f t="shared" ref="BQ98:BQ102" si="104">BP98*(1+BQ$87)</f>
        <v>13499.347516906329</v>
      </c>
      <c r="BR98" s="74">
        <f t="shared" ref="BR98:BR102" si="105">BQ98*(1+BR$87)</f>
        <v>13931.326637447333</v>
      </c>
      <c r="BS98" s="74">
        <f t="shared" ref="BS98:BS102" si="106">BR98*(1+BS$87)</f>
        <v>14377.129089845648</v>
      </c>
      <c r="BT98" s="74">
        <f t="shared" ref="BT98:BT102" si="107">BS98*(1+BT$87)</f>
        <v>14837.197220720709</v>
      </c>
      <c r="BU98" s="74">
        <f t="shared" ref="BU98:BU102" si="108">BT98*(1+BU$87)</f>
        <v>15311.987531783772</v>
      </c>
      <c r="BV98" s="74">
        <f t="shared" ref="BV98:BV102" si="109">BU98*(1+BV$87)</f>
        <v>15801.971132800854</v>
      </c>
      <c r="BW98" s="74">
        <f t="shared" ref="BW98:BW102" si="110">BV98*(1+BW$87)</f>
        <v>16307.634209050482</v>
      </c>
      <c r="BX98" s="74">
        <f t="shared" ref="BX98:BX102" si="111">BW98*(1+BX$87)</f>
        <v>16829.478503740098</v>
      </c>
      <c r="BY98" s="74">
        <f t="shared" ref="BY98:BY102" si="112">BX98*(1+BY$87)</f>
        <v>17368.021815859782</v>
      </c>
      <c r="BZ98" s="74">
        <f t="shared" ref="BZ98:BZ102" si="113">BY98*(1+BZ$87)</f>
        <v>17923.798513967296</v>
      </c>
      <c r="CA98" s="74">
        <f t="shared" ref="CA98:CA102" si="114">BZ98*(1+CA$87)</f>
        <v>18497.36006641425</v>
      </c>
      <c r="CB98" s="74">
        <f t="shared" ref="CB98:CB102" si="115">CA98*(1+CB$87)</f>
        <v>19089.275588539505</v>
      </c>
      <c r="CC98" s="74">
        <f t="shared" ref="CC98:CC102" si="116">CB98*(1+CC$87)</f>
        <v>19700.13240737277</v>
      </c>
      <c r="CD98" s="74">
        <f t="shared" ref="CD98:CD102" si="117">CC98*(1+CD$87)</f>
        <v>20330.536644408698</v>
      </c>
      <c r="CE98" s="74">
        <f t="shared" ref="CE98:CE102" si="118">CD98*(1+CE$87)</f>
        <v>20981.113817029778</v>
      </c>
      <c r="CF98" s="74">
        <f t="shared" ref="CF98:CF102" si="119">CE98*(1+CF$87)</f>
        <v>21652.509459174733</v>
      </c>
      <c r="CG98" s="74">
        <f t="shared" ref="CG98:CG102" si="120">CF98*(1+CG$87)</f>
        <v>22345.389761868326</v>
      </c>
      <c r="CH98" s="74">
        <f t="shared" ref="CH98:CH102" si="121">CG98*(1+CH$87)</f>
        <v>23060.442234248112</v>
      </c>
      <c r="CI98" s="74">
        <f t="shared" ref="CI98:CI102" si="122">CH98*(1+CI$87)</f>
        <v>23798.376385744054</v>
      </c>
      <c r="CJ98" s="74">
        <f t="shared" ref="CJ98:CJ102" si="123">CI98*(1+CJ$87)</f>
        <v>24559.924430087864</v>
      </c>
      <c r="CK98" s="74">
        <f t="shared" ref="CK98:CK102" si="124">CJ98*(1+CK$87)</f>
        <v>25345.842011850676</v>
      </c>
      <c r="CL98" s="74">
        <f t="shared" ref="CL98:CL102" si="125">CK98*(1+CL$87)</f>
        <v>26156.908956229898</v>
      </c>
      <c r="CM98" s="74">
        <f t="shared" ref="CM98:CM102" si="126">CL98*(1+CM$87)</f>
        <v>26993.930042829255</v>
      </c>
      <c r="CN98" s="74">
        <f t="shared" ref="CN98:CN102" si="127">CM98*(1+CN$87)</f>
        <v>27857.735804199794</v>
      </c>
      <c r="CO98" s="74">
        <f t="shared" ref="CO98:CO102" si="128">CN98*(1+CO$87)</f>
        <v>28749.183349934188</v>
      </c>
      <c r="CP98" s="74">
        <f t="shared" ref="CP98:CP102" si="129">CO98*(1+CP$87)</f>
        <v>29669.157217132084</v>
      </c>
      <c r="CQ98" s="74">
        <f t="shared" ref="CQ98:CQ102" si="130">CP98*(1+CQ$87)</f>
        <v>30618.570248080312</v>
      </c>
      <c r="CR98" s="74">
        <f t="shared" ref="CR98:CR102" si="131">CQ98*(1+CR$87)</f>
        <v>31598.364496018883</v>
      </c>
      <c r="CS98" s="74">
        <f t="shared" ref="CS98:CS102" si="132">CR98*(1+CS$87)</f>
        <v>32609.512159891488</v>
      </c>
      <c r="CT98" s="74">
        <f t="shared" ref="CT98:CT102" si="133">CS98*(1+CT$87)</f>
        <v>33653.016549008018</v>
      </c>
      <c r="CU98" s="74">
        <f t="shared" ref="CU98:CU102" si="134">CT98*(1+CU$87)</f>
        <v>34729.913078576275</v>
      </c>
      <c r="CV98" s="74">
        <f t="shared" ref="CV98:CV102" si="135">CU98*(1+CV$87)</f>
        <v>35841.270297090719</v>
      </c>
      <c r="CW98" s="74">
        <f t="shared" ref="CW98:CW102" si="136">CV98*(1+CW$87)</f>
        <v>36988.19094659762</v>
      </c>
      <c r="CX98" s="74">
        <f t="shared" ref="CX98:CX102" si="137">CW98*(1+CX$87)</f>
        <v>38171.813056888743</v>
      </c>
      <c r="CY98" s="74">
        <f t="shared" ref="CY98:CY102" si="138">CX98*(1+CY$87)</f>
        <v>39393.311074709185</v>
      </c>
      <c r="CZ98" s="74">
        <f t="shared" ref="CZ98:CZ102" si="139">CY98*(1+CZ$87)</f>
        <v>40653.897029099877</v>
      </c>
      <c r="DA98" s="74">
        <f t="shared" ref="DA98:DA102" si="140">CZ98*(1+DA$87)</f>
        <v>41954.821734031073</v>
      </c>
      <c r="DB98" s="74">
        <f t="shared" ref="DB98:DB102" si="141">DA98*(1+DB$87)</f>
        <v>43297.37602952007</v>
      </c>
      <c r="DC98" s="74">
        <f t="shared" ref="DC98:DC102" si="142">DB98*(1+DC$87)</f>
        <v>44682.892062464714</v>
      </c>
      <c r="DD98" s="74">
        <f t="shared" ref="DD98:DD102" si="143">DC98*(1+DD$87)</f>
        <v>46112.744608463589</v>
      </c>
      <c r="DE98" s="74">
        <f t="shared" ref="DE98:DE102" si="144">DD98*(1+DE$87)</f>
        <v>47588.352435934423</v>
      </c>
      <c r="DF98" s="74">
        <f t="shared" ref="DF98:DF102" si="145">DE98*(1+DF$87)</f>
        <v>49111.179713884325</v>
      </c>
      <c r="DG98" s="74">
        <f t="shared" ref="DG98:DG102" si="146">DF98*(1+DG$87)</f>
        <v>50682.737464728627</v>
      </c>
      <c r="DH98" s="74">
        <f t="shared" ref="DH98:DH102" si="147">DG98*(1+DH$87)</f>
        <v>52304.585063599945</v>
      </c>
      <c r="DI98" s="74">
        <f t="shared" ref="DI98:DI102" si="148">DH98*(1+DI$87)</f>
        <v>53978.331785635142</v>
      </c>
      <c r="DJ98" s="74">
        <f t="shared" ref="DJ98:DJ102" si="149">DI98*(1+DJ$87)</f>
        <v>55705.638402775468</v>
      </c>
    </row>
    <row r="99" spans="2:114" x14ac:dyDescent="0.2">
      <c r="B99" s="236" t="str">
        <f t="shared" ref="B99:B102" si="150">B92</f>
        <v>Ceramics</v>
      </c>
      <c r="C99" s="65" t="s">
        <v>2</v>
      </c>
      <c r="D99" s="74">
        <f t="shared" ref="D99:AF99" si="151">D$84*D92</f>
        <v>186.31830003996325</v>
      </c>
      <c r="E99" s="74">
        <f t="shared" si="151"/>
        <v>185.04693132658045</v>
      </c>
      <c r="F99" s="74">
        <f t="shared" si="151"/>
        <v>187.94117757401688</v>
      </c>
      <c r="G99" s="74">
        <f t="shared" si="151"/>
        <v>191.40197354424373</v>
      </c>
      <c r="H99" s="74">
        <f t="shared" si="151"/>
        <v>194.36017179302226</v>
      </c>
      <c r="I99" s="74">
        <f t="shared" si="151"/>
        <v>392.78497179302224</v>
      </c>
      <c r="J99" s="74">
        <f t="shared" si="151"/>
        <v>434.12347179302219</v>
      </c>
      <c r="K99" s="74">
        <f t="shared" si="151"/>
        <v>646.32777179302218</v>
      </c>
      <c r="L99" s="74">
        <f t="shared" si="151"/>
        <v>654.59547179302217</v>
      </c>
      <c r="M99" s="74">
        <f t="shared" si="151"/>
        <v>654.59547179302217</v>
      </c>
      <c r="N99" s="74">
        <f t="shared" si="151"/>
        <v>654.59547179302217</v>
      </c>
      <c r="O99" s="74">
        <f t="shared" si="151"/>
        <v>654.59547179302217</v>
      </c>
      <c r="P99" s="74">
        <f t="shared" si="151"/>
        <v>654.59547179302217</v>
      </c>
      <c r="Q99" s="74">
        <f t="shared" si="151"/>
        <v>654.59547179302217</v>
      </c>
      <c r="R99" s="74">
        <f t="shared" si="151"/>
        <v>654.59547179302217</v>
      </c>
      <c r="S99" s="74">
        <f t="shared" si="151"/>
        <v>1668.7666717930219</v>
      </c>
      <c r="T99" s="74">
        <f t="shared" si="151"/>
        <v>2452.7509996899926</v>
      </c>
      <c r="U99" s="74">
        <f t="shared" si="151"/>
        <v>2452.7509996512513</v>
      </c>
      <c r="V99" s="74">
        <f t="shared" si="151"/>
        <v>2452.7509996470108</v>
      </c>
      <c r="W99" s="74">
        <f t="shared" si="151"/>
        <v>2452.7509996084832</v>
      </c>
      <c r="X99" s="74">
        <f t="shared" si="151"/>
        <v>2450.0204448674976</v>
      </c>
      <c r="Y99" s="74">
        <f t="shared" si="151"/>
        <v>2452.7509967061278</v>
      </c>
      <c r="Z99" s="74">
        <f t="shared" si="151"/>
        <v>1956.6889963387798</v>
      </c>
      <c r="AA99" s="74">
        <f t="shared" si="151"/>
        <v>1929.0597746158189</v>
      </c>
      <c r="AB99" s="74">
        <f t="shared" si="151"/>
        <v>2480.123062408245</v>
      </c>
      <c r="AC99" s="74">
        <f t="shared" si="151"/>
        <v>1653.271952988596</v>
      </c>
      <c r="AD99" s="74">
        <f t="shared" si="151"/>
        <v>1652.4421819995953</v>
      </c>
      <c r="AE99" s="74">
        <f t="shared" si="151"/>
        <v>1651.3077167562644</v>
      </c>
      <c r="AF99" s="74">
        <f t="shared" si="151"/>
        <v>3304.474688383485</v>
      </c>
      <c r="AG99" s="74">
        <f t="shared" ref="AG99" si="152">AG$84*AG92</f>
        <v>3304.8662485456166</v>
      </c>
      <c r="AH99" s="74">
        <f t="shared" ref="AH99:AV102" si="153">AG99*(1+AH$87)</f>
        <v>3410.6219684990765</v>
      </c>
      <c r="AI99" s="74">
        <f t="shared" si="153"/>
        <v>3519.7618714910473</v>
      </c>
      <c r="AJ99" s="74">
        <f t="shared" si="153"/>
        <v>3632.3942513787611</v>
      </c>
      <c r="AK99" s="74">
        <f t="shared" si="153"/>
        <v>3748.6308674228817</v>
      </c>
      <c r="AL99" s="74">
        <f t="shared" si="153"/>
        <v>3868.5870551804142</v>
      </c>
      <c r="AM99" s="74">
        <f t="shared" si="153"/>
        <v>3992.3818409461874</v>
      </c>
      <c r="AN99" s="74">
        <f t="shared" si="153"/>
        <v>4120.1380598564656</v>
      </c>
      <c r="AO99" s="74">
        <f t="shared" si="153"/>
        <v>4251.9824777718723</v>
      </c>
      <c r="AP99" s="74">
        <f t="shared" si="153"/>
        <v>4388.0459170605727</v>
      </c>
      <c r="AQ99" s="74">
        <f t="shared" si="153"/>
        <v>4528.4633864065108</v>
      </c>
      <c r="AR99" s="74">
        <f t="shared" si="153"/>
        <v>4673.3742147715193</v>
      </c>
      <c r="AS99" s="74">
        <f t="shared" si="153"/>
        <v>4822.9221896442077</v>
      </c>
      <c r="AT99" s="74">
        <f t="shared" si="153"/>
        <v>4977.2556997128222</v>
      </c>
      <c r="AU99" s="74">
        <f t="shared" si="153"/>
        <v>5136.5278821036327</v>
      </c>
      <c r="AV99" s="74">
        <f t="shared" si="153"/>
        <v>5300.8967743309495</v>
      </c>
      <c r="AW99" s="74">
        <f t="shared" si="99"/>
        <v>5470.5254711095404</v>
      </c>
      <c r="AX99" s="74">
        <f t="shared" si="99"/>
        <v>5645.5822861850456</v>
      </c>
      <c r="AY99" s="74">
        <f t="shared" si="99"/>
        <v>5826.2409193429676</v>
      </c>
      <c r="AZ99" s="74">
        <f t="shared" si="99"/>
        <v>6012.6806287619429</v>
      </c>
      <c r="BA99" s="74">
        <f t="shared" si="99"/>
        <v>6205.0864088823255</v>
      </c>
      <c r="BB99" s="74">
        <f t="shared" si="99"/>
        <v>6403.6491739665598</v>
      </c>
      <c r="BC99" s="74">
        <f t="shared" si="99"/>
        <v>6608.5659475334896</v>
      </c>
      <c r="BD99" s="74">
        <f t="shared" si="99"/>
        <v>6820.0400578545614</v>
      </c>
      <c r="BE99" s="74">
        <f t="shared" si="99"/>
        <v>7038.2813397059072</v>
      </c>
      <c r="BF99" s="74">
        <f t="shared" si="99"/>
        <v>7263.5063425764965</v>
      </c>
      <c r="BG99" s="74">
        <f t="shared" si="99"/>
        <v>7495.9385455389447</v>
      </c>
      <c r="BH99" s="74">
        <f t="shared" si="99"/>
        <v>7735.8085789961915</v>
      </c>
      <c r="BI99" s="74">
        <f t="shared" si="99"/>
        <v>7983.3544535240699</v>
      </c>
      <c r="BJ99" s="74">
        <f t="shared" si="99"/>
        <v>8238.8217960368402</v>
      </c>
      <c r="BK99" s="74">
        <f t="shared" si="99"/>
        <v>8502.4640935100197</v>
      </c>
      <c r="BL99" s="74">
        <f t="shared" si="99"/>
        <v>8774.5429445023401</v>
      </c>
      <c r="BM99" s="74">
        <f t="shared" si="100"/>
        <v>9055.3283187264151</v>
      </c>
      <c r="BN99" s="74">
        <f t="shared" si="101"/>
        <v>9345.0988249256607</v>
      </c>
      <c r="BO99" s="74">
        <f t="shared" si="102"/>
        <v>9644.1419873232826</v>
      </c>
      <c r="BP99" s="74">
        <f t="shared" si="103"/>
        <v>9952.7545309176276</v>
      </c>
      <c r="BQ99" s="74">
        <f t="shared" si="104"/>
        <v>10271.242675906991</v>
      </c>
      <c r="BR99" s="74">
        <f t="shared" si="105"/>
        <v>10599.922441536015</v>
      </c>
      <c r="BS99" s="74">
        <f t="shared" si="106"/>
        <v>10939.119959665168</v>
      </c>
      <c r="BT99" s="74">
        <f t="shared" si="107"/>
        <v>11289.171798374453</v>
      </c>
      <c r="BU99" s="74">
        <f t="shared" si="108"/>
        <v>11650.425295922436</v>
      </c>
      <c r="BV99" s="74">
        <f t="shared" si="109"/>
        <v>12023.238905391954</v>
      </c>
      <c r="BW99" s="74">
        <f t="shared" si="110"/>
        <v>12407.982550364497</v>
      </c>
      <c r="BX99" s="74">
        <f t="shared" si="111"/>
        <v>12805.037991976162</v>
      </c>
      <c r="BY99" s="74">
        <f t="shared" si="112"/>
        <v>13214.799207719399</v>
      </c>
      <c r="BZ99" s="74">
        <f t="shared" si="113"/>
        <v>13637.672782366421</v>
      </c>
      <c r="CA99" s="74">
        <f t="shared" si="114"/>
        <v>14074.078311402147</v>
      </c>
      <c r="CB99" s="74">
        <f t="shared" si="115"/>
        <v>14524.448817367016</v>
      </c>
      <c r="CC99" s="74">
        <f t="shared" si="116"/>
        <v>14989.231179522762</v>
      </c>
      <c r="CD99" s="74">
        <f t="shared" si="117"/>
        <v>15468.886577267491</v>
      </c>
      <c r="CE99" s="74">
        <f t="shared" si="118"/>
        <v>15963.89094774005</v>
      </c>
      <c r="CF99" s="74">
        <f t="shared" si="119"/>
        <v>16474.735458067731</v>
      </c>
      <c r="CG99" s="74">
        <f t="shared" si="120"/>
        <v>17001.926992725897</v>
      </c>
      <c r="CH99" s="74">
        <f t="shared" si="121"/>
        <v>17545.988656493126</v>
      </c>
      <c r="CI99" s="74">
        <f t="shared" si="122"/>
        <v>18107.460293500906</v>
      </c>
      <c r="CJ99" s="74">
        <f t="shared" si="123"/>
        <v>18686.899022892936</v>
      </c>
      <c r="CK99" s="74">
        <f t="shared" si="124"/>
        <v>19284.87979162551</v>
      </c>
      <c r="CL99" s="74">
        <f t="shared" si="125"/>
        <v>19901.995944957525</v>
      </c>
      <c r="CM99" s="74">
        <f t="shared" si="126"/>
        <v>20538.859815196167</v>
      </c>
      <c r="CN99" s="74">
        <f t="shared" si="127"/>
        <v>21196.103329282443</v>
      </c>
      <c r="CO99" s="74">
        <f t="shared" si="128"/>
        <v>21874.378635819481</v>
      </c>
      <c r="CP99" s="74">
        <f t="shared" si="129"/>
        <v>22574.358752165706</v>
      </c>
      <c r="CQ99" s="74">
        <f t="shared" si="130"/>
        <v>23296.738232235009</v>
      </c>
      <c r="CR99" s="74">
        <f t="shared" si="131"/>
        <v>24042.233855666531</v>
      </c>
      <c r="CS99" s="74">
        <f t="shared" si="132"/>
        <v>24811.585339047859</v>
      </c>
      <c r="CT99" s="74">
        <f t="shared" si="133"/>
        <v>25605.55606989739</v>
      </c>
      <c r="CU99" s="74">
        <f t="shared" si="134"/>
        <v>26424.933864134106</v>
      </c>
      <c r="CV99" s="74">
        <f t="shared" si="135"/>
        <v>27270.531747786397</v>
      </c>
      <c r="CW99" s="74">
        <f t="shared" si="136"/>
        <v>28143.188763715563</v>
      </c>
      <c r="CX99" s="74">
        <f t="shared" si="137"/>
        <v>29043.770804154461</v>
      </c>
      <c r="CY99" s="74">
        <f t="shared" si="138"/>
        <v>29973.171469887406</v>
      </c>
      <c r="CZ99" s="74">
        <f t="shared" si="139"/>
        <v>30932.312956923804</v>
      </c>
      <c r="DA99" s="74">
        <f t="shared" si="140"/>
        <v>31922.146971545368</v>
      </c>
      <c r="DB99" s="74">
        <f t="shared" si="141"/>
        <v>32943.655674634821</v>
      </c>
      <c r="DC99" s="74">
        <f t="shared" si="142"/>
        <v>33997.852656223135</v>
      </c>
      <c r="DD99" s="74">
        <f t="shared" si="143"/>
        <v>35085.783941222275</v>
      </c>
      <c r="DE99" s="74">
        <f t="shared" si="144"/>
        <v>36208.529027341392</v>
      </c>
      <c r="DF99" s="74">
        <f t="shared" si="145"/>
        <v>37367.201956216319</v>
      </c>
      <c r="DG99" s="74">
        <f t="shared" si="146"/>
        <v>38562.952418815243</v>
      </c>
      <c r="DH99" s="74">
        <f t="shared" si="147"/>
        <v>39796.966896217331</v>
      </c>
      <c r="DI99" s="74">
        <f t="shared" si="148"/>
        <v>41070.469836896285</v>
      </c>
      <c r="DJ99" s="74">
        <f t="shared" si="149"/>
        <v>42384.724871676968</v>
      </c>
    </row>
    <row r="100" spans="2:114" x14ac:dyDescent="0.2">
      <c r="B100" s="236" t="str">
        <f t="shared" si="150"/>
        <v>Glass</v>
      </c>
      <c r="C100" s="65" t="s">
        <v>2</v>
      </c>
      <c r="D100" s="74">
        <f t="shared" ref="D100:AF100" si="154">D$84*D93</f>
        <v>21.293520004567231</v>
      </c>
      <c r="E100" s="74">
        <f t="shared" si="154"/>
        <v>21.148220723037767</v>
      </c>
      <c r="F100" s="74">
        <f t="shared" si="154"/>
        <v>21.478991722744787</v>
      </c>
      <c r="G100" s="74">
        <f t="shared" si="154"/>
        <v>21.874511262199285</v>
      </c>
      <c r="H100" s="74">
        <f t="shared" si="154"/>
        <v>22.212591062059687</v>
      </c>
      <c r="I100" s="74">
        <f t="shared" si="154"/>
        <v>44.889711062059689</v>
      </c>
      <c r="J100" s="74">
        <f t="shared" si="154"/>
        <v>49.614111062059685</v>
      </c>
      <c r="K100" s="74">
        <f t="shared" si="154"/>
        <v>73.86603106205969</v>
      </c>
      <c r="L100" s="74">
        <f t="shared" si="154"/>
        <v>74.810911062059688</v>
      </c>
      <c r="M100" s="74">
        <f t="shared" si="154"/>
        <v>74.810911062059688</v>
      </c>
      <c r="N100" s="74">
        <f t="shared" si="154"/>
        <v>74.810911062059688</v>
      </c>
      <c r="O100" s="74">
        <f t="shared" si="154"/>
        <v>74.810911062059688</v>
      </c>
      <c r="P100" s="74">
        <f t="shared" si="154"/>
        <v>74.810911062059688</v>
      </c>
      <c r="Q100" s="74">
        <f t="shared" si="154"/>
        <v>74.810911062059688</v>
      </c>
      <c r="R100" s="74">
        <f t="shared" si="154"/>
        <v>74.810911062059688</v>
      </c>
      <c r="S100" s="74">
        <f t="shared" si="154"/>
        <v>190.71619106205966</v>
      </c>
      <c r="T100" s="74">
        <f t="shared" si="154"/>
        <v>280.31439996457061</v>
      </c>
      <c r="U100" s="74">
        <f t="shared" si="154"/>
        <v>280.31439996014302</v>
      </c>
      <c r="V100" s="74">
        <f t="shared" si="154"/>
        <v>280.31439995965843</v>
      </c>
      <c r="W100" s="74">
        <f t="shared" si="154"/>
        <v>280.31439995525528</v>
      </c>
      <c r="X100" s="74">
        <f t="shared" si="154"/>
        <v>280.00233655628546</v>
      </c>
      <c r="Y100" s="74">
        <f t="shared" si="154"/>
        <v>280.31439962355751</v>
      </c>
      <c r="Z100" s="74">
        <f t="shared" si="154"/>
        <v>223.62159958157486</v>
      </c>
      <c r="AA100" s="74">
        <f t="shared" si="154"/>
        <v>220.46397424180788</v>
      </c>
      <c r="AB100" s="74">
        <f t="shared" si="154"/>
        <v>283.44263570379945</v>
      </c>
      <c r="AC100" s="74">
        <f t="shared" si="154"/>
        <v>188.94536605583954</v>
      </c>
      <c r="AD100" s="74">
        <f t="shared" si="154"/>
        <v>188.85053508566804</v>
      </c>
      <c r="AE100" s="74">
        <f t="shared" si="154"/>
        <v>188.72088191500166</v>
      </c>
      <c r="AF100" s="74">
        <f t="shared" si="154"/>
        <v>377.65425010096976</v>
      </c>
      <c r="AG100" s="74">
        <f t="shared" ref="AG100" si="155">AG$84*AG93</f>
        <v>377.6989998337848</v>
      </c>
      <c r="AH100" s="74">
        <f t="shared" si="153"/>
        <v>389.78536782846589</v>
      </c>
      <c r="AI100" s="74">
        <f t="shared" si="153"/>
        <v>402.25849959897681</v>
      </c>
      <c r="AJ100" s="74">
        <f t="shared" si="153"/>
        <v>415.13077158614408</v>
      </c>
      <c r="AK100" s="74">
        <f t="shared" si="153"/>
        <v>428.41495627690068</v>
      </c>
      <c r="AL100" s="74">
        <f t="shared" si="153"/>
        <v>442.12423487776152</v>
      </c>
      <c r="AM100" s="74">
        <f t="shared" si="153"/>
        <v>456.27221039384989</v>
      </c>
      <c r="AN100" s="74">
        <f t="shared" si="153"/>
        <v>470.87292112645309</v>
      </c>
      <c r="AO100" s="74">
        <f t="shared" si="153"/>
        <v>485.9408546024996</v>
      </c>
      <c r="AP100" s="74">
        <f t="shared" si="153"/>
        <v>501.4909619497796</v>
      </c>
      <c r="AQ100" s="74">
        <f t="shared" si="153"/>
        <v>517.53867273217259</v>
      </c>
      <c r="AR100" s="74">
        <f t="shared" si="153"/>
        <v>534.0999102596021</v>
      </c>
      <c r="AS100" s="74">
        <f t="shared" si="153"/>
        <v>551.19110738790937</v>
      </c>
      <c r="AT100" s="74">
        <f t="shared" si="153"/>
        <v>568.82922282432253</v>
      </c>
      <c r="AU100" s="74">
        <f t="shared" si="153"/>
        <v>587.03175795470088</v>
      </c>
      <c r="AV100" s="74">
        <f t="shared" si="153"/>
        <v>605.81677420925132</v>
      </c>
      <c r="AW100" s="74">
        <f t="shared" si="99"/>
        <v>625.20291098394739</v>
      </c>
      <c r="AX100" s="74">
        <f t="shared" si="99"/>
        <v>645.20940413543372</v>
      </c>
      <c r="AY100" s="74">
        <f t="shared" si="99"/>
        <v>665.85610506776766</v>
      </c>
      <c r="AZ100" s="74">
        <f t="shared" si="99"/>
        <v>687.16350042993622</v>
      </c>
      <c r="BA100" s="74">
        <f t="shared" si="99"/>
        <v>709.15273244369416</v>
      </c>
      <c r="BB100" s="74">
        <f t="shared" si="99"/>
        <v>731.84561988189239</v>
      </c>
      <c r="BC100" s="74">
        <f t="shared" si="99"/>
        <v>755.26467971811292</v>
      </c>
      <c r="BD100" s="74">
        <f t="shared" si="99"/>
        <v>779.43314946909254</v>
      </c>
      <c r="BE100" s="74">
        <f t="shared" si="99"/>
        <v>804.37501025210349</v>
      </c>
      <c r="BF100" s="74">
        <f t="shared" si="99"/>
        <v>830.11501058017086</v>
      </c>
      <c r="BG100" s="74">
        <f t="shared" si="99"/>
        <v>856.67869091873638</v>
      </c>
      <c r="BH100" s="74">
        <f t="shared" si="99"/>
        <v>884.09240902813599</v>
      </c>
      <c r="BI100" s="74">
        <f t="shared" si="99"/>
        <v>912.38336611703642</v>
      </c>
      <c r="BJ100" s="74">
        <f t="shared" si="99"/>
        <v>941.57963383278161</v>
      </c>
      <c r="BK100" s="74">
        <f t="shared" si="99"/>
        <v>971.7101821154306</v>
      </c>
      <c r="BL100" s="74">
        <f t="shared" si="99"/>
        <v>1002.8049079431244</v>
      </c>
      <c r="BM100" s="74">
        <f t="shared" si="100"/>
        <v>1034.8946649973043</v>
      </c>
      <c r="BN100" s="74">
        <f t="shared" si="101"/>
        <v>1068.011294277218</v>
      </c>
      <c r="BO100" s="74">
        <f t="shared" si="102"/>
        <v>1102.187655694089</v>
      </c>
      <c r="BP100" s="74">
        <f t="shared" si="103"/>
        <v>1137.4576606762998</v>
      </c>
      <c r="BQ100" s="74">
        <f t="shared" si="104"/>
        <v>1173.8563058179416</v>
      </c>
      <c r="BR100" s="74">
        <f t="shared" si="105"/>
        <v>1211.4197076041157</v>
      </c>
      <c r="BS100" s="74">
        <f t="shared" si="106"/>
        <v>1250.1851382474474</v>
      </c>
      <c r="BT100" s="74">
        <f t="shared" si="107"/>
        <v>1290.1910626713657</v>
      </c>
      <c r="BU100" s="74">
        <f t="shared" si="108"/>
        <v>1331.4771766768495</v>
      </c>
      <c r="BV100" s="74">
        <f t="shared" si="109"/>
        <v>1374.0844463305086</v>
      </c>
      <c r="BW100" s="74">
        <f t="shared" si="110"/>
        <v>1418.0551486130848</v>
      </c>
      <c r="BX100" s="74">
        <f t="shared" si="111"/>
        <v>1463.4329133687036</v>
      </c>
      <c r="BY100" s="74">
        <f t="shared" si="112"/>
        <v>1510.2627665965022</v>
      </c>
      <c r="BZ100" s="74">
        <f t="shared" si="113"/>
        <v>1558.5911751275903</v>
      </c>
      <c r="CA100" s="74">
        <f t="shared" si="114"/>
        <v>1608.4660927316731</v>
      </c>
      <c r="CB100" s="74">
        <f t="shared" si="115"/>
        <v>1659.9370076990867</v>
      </c>
      <c r="CC100" s="74">
        <f t="shared" si="116"/>
        <v>1713.0549919454575</v>
      </c>
      <c r="CD100" s="74">
        <f t="shared" si="117"/>
        <v>1767.8727516877123</v>
      </c>
      <c r="CE100" s="74">
        <f t="shared" si="118"/>
        <v>1824.444679741719</v>
      </c>
      <c r="CF100" s="74">
        <f t="shared" si="119"/>
        <v>1882.8269094934542</v>
      </c>
      <c r="CG100" s="74">
        <f t="shared" si="120"/>
        <v>1943.0773705972447</v>
      </c>
      <c r="CH100" s="74">
        <f t="shared" si="121"/>
        <v>2005.2558464563565</v>
      </c>
      <c r="CI100" s="74">
        <f t="shared" si="122"/>
        <v>2069.4240335429599</v>
      </c>
      <c r="CJ100" s="74">
        <f t="shared" si="123"/>
        <v>2135.6456026163346</v>
      </c>
      <c r="CK100" s="74">
        <f t="shared" si="124"/>
        <v>2203.9862619000573</v>
      </c>
      <c r="CL100" s="74">
        <f t="shared" si="125"/>
        <v>2274.5138222808591</v>
      </c>
      <c r="CM100" s="74">
        <f t="shared" si="126"/>
        <v>2347.2982645938469</v>
      </c>
      <c r="CN100" s="74">
        <f t="shared" si="127"/>
        <v>2422.4118090608499</v>
      </c>
      <c r="CO100" s="74">
        <f t="shared" si="128"/>
        <v>2499.928986950797</v>
      </c>
      <c r="CP100" s="74">
        <f t="shared" si="129"/>
        <v>2579.9267145332228</v>
      </c>
      <c r="CQ100" s="74">
        <f t="shared" si="130"/>
        <v>2662.4843693982862</v>
      </c>
      <c r="CR100" s="74">
        <f t="shared" si="131"/>
        <v>2747.6838692190313</v>
      </c>
      <c r="CS100" s="74">
        <f t="shared" si="132"/>
        <v>2835.6097530340403</v>
      </c>
      <c r="CT100" s="74">
        <f t="shared" si="133"/>
        <v>2926.3492651311299</v>
      </c>
      <c r="CU100" s="74">
        <f t="shared" si="134"/>
        <v>3019.9924416153262</v>
      </c>
      <c r="CV100" s="74">
        <f t="shared" si="135"/>
        <v>3116.6321997470168</v>
      </c>
      <c r="CW100" s="74">
        <f t="shared" si="136"/>
        <v>3216.3644301389213</v>
      </c>
      <c r="CX100" s="74">
        <f t="shared" si="137"/>
        <v>3319.2880919033669</v>
      </c>
      <c r="CY100" s="74">
        <f t="shared" si="138"/>
        <v>3425.5053108442748</v>
      </c>
      <c r="CZ100" s="74">
        <f t="shared" si="139"/>
        <v>3535.1214807912916</v>
      </c>
      <c r="DA100" s="74">
        <f t="shared" si="140"/>
        <v>3648.2453681766128</v>
      </c>
      <c r="DB100" s="74">
        <f t="shared" si="141"/>
        <v>3764.9892199582646</v>
      </c>
      <c r="DC100" s="74">
        <f t="shared" si="142"/>
        <v>3885.4688749969291</v>
      </c>
      <c r="DD100" s="74">
        <f t="shared" si="143"/>
        <v>4009.8038789968309</v>
      </c>
      <c r="DE100" s="74">
        <f t="shared" si="144"/>
        <v>4138.1176031247296</v>
      </c>
      <c r="DF100" s="74">
        <f t="shared" si="145"/>
        <v>4270.5373664247209</v>
      </c>
      <c r="DG100" s="74">
        <f t="shared" si="146"/>
        <v>4407.1945621503119</v>
      </c>
      <c r="DH100" s="74">
        <f t="shared" si="147"/>
        <v>4548.2247881391222</v>
      </c>
      <c r="DI100" s="74">
        <f t="shared" si="148"/>
        <v>4693.7679813595742</v>
      </c>
      <c r="DJ100" s="74">
        <f t="shared" si="149"/>
        <v>4843.9685567630804</v>
      </c>
    </row>
    <row r="101" spans="2:114" x14ac:dyDescent="0.2">
      <c r="B101" s="236" t="str">
        <f t="shared" si="150"/>
        <v>Batteries</v>
      </c>
      <c r="C101" s="65" t="s">
        <v>2</v>
      </c>
      <c r="D101" s="74">
        <f t="shared" ref="D101:AF101" si="156">D$84*D94</f>
        <v>37.263660007992655</v>
      </c>
      <c r="E101" s="74">
        <f t="shared" si="156"/>
        <v>37.009386265316095</v>
      </c>
      <c r="F101" s="74">
        <f t="shared" si="156"/>
        <v>37.58823551480338</v>
      </c>
      <c r="G101" s="74">
        <f t="shared" si="156"/>
        <v>38.280394708848753</v>
      </c>
      <c r="H101" s="74">
        <f t="shared" si="156"/>
        <v>38.872034358604459</v>
      </c>
      <c r="I101" s="74">
        <f t="shared" si="156"/>
        <v>78.556994358604456</v>
      </c>
      <c r="J101" s="74">
        <f t="shared" si="156"/>
        <v>86.824694358604447</v>
      </c>
      <c r="K101" s="74">
        <f t="shared" si="156"/>
        <v>129.26555435860445</v>
      </c>
      <c r="L101" s="74">
        <f t="shared" si="156"/>
        <v>130.91909435860447</v>
      </c>
      <c r="M101" s="74">
        <f t="shared" si="156"/>
        <v>130.91909435860447</v>
      </c>
      <c r="N101" s="74">
        <f t="shared" si="156"/>
        <v>130.91909435860447</v>
      </c>
      <c r="O101" s="74">
        <f t="shared" si="156"/>
        <v>130.91909435860447</v>
      </c>
      <c r="P101" s="74">
        <f t="shared" si="156"/>
        <v>130.91909435860447</v>
      </c>
      <c r="Q101" s="74">
        <f t="shared" si="156"/>
        <v>130.91909435860447</v>
      </c>
      <c r="R101" s="74">
        <f t="shared" si="156"/>
        <v>130.91909435860447</v>
      </c>
      <c r="S101" s="74">
        <f t="shared" si="156"/>
        <v>333.75333435860443</v>
      </c>
      <c r="T101" s="74">
        <f t="shared" si="156"/>
        <v>490.55019993799863</v>
      </c>
      <c r="U101" s="74">
        <f t="shared" si="156"/>
        <v>490.55019993025036</v>
      </c>
      <c r="V101" s="74">
        <f t="shared" si="156"/>
        <v>490.55019992940225</v>
      </c>
      <c r="W101" s="74">
        <f t="shared" si="156"/>
        <v>490.55019992169673</v>
      </c>
      <c r="X101" s="74">
        <f t="shared" si="156"/>
        <v>490.00408897349956</v>
      </c>
      <c r="Y101" s="74">
        <f t="shared" si="156"/>
        <v>490.55019934122561</v>
      </c>
      <c r="Z101" s="74">
        <f t="shared" si="156"/>
        <v>391.337799267756</v>
      </c>
      <c r="AA101" s="74">
        <f t="shared" si="156"/>
        <v>385.81195492316385</v>
      </c>
      <c r="AB101" s="74">
        <f t="shared" si="156"/>
        <v>496.02461248164911</v>
      </c>
      <c r="AC101" s="74">
        <f t="shared" si="156"/>
        <v>330.65439059771927</v>
      </c>
      <c r="AD101" s="74">
        <f t="shared" si="156"/>
        <v>330.48843639991912</v>
      </c>
      <c r="AE101" s="74">
        <f t="shared" si="156"/>
        <v>330.26154335125295</v>
      </c>
      <c r="AF101" s="74">
        <f t="shared" si="156"/>
        <v>660.89493767669705</v>
      </c>
      <c r="AG101" s="74">
        <f t="shared" ref="AG101" si="157">AG$84*AG94</f>
        <v>660.97324970912337</v>
      </c>
      <c r="AH101" s="74">
        <f t="shared" si="153"/>
        <v>682.1243936998153</v>
      </c>
      <c r="AI101" s="74">
        <f t="shared" si="153"/>
        <v>703.95237429820941</v>
      </c>
      <c r="AJ101" s="74">
        <f t="shared" si="153"/>
        <v>726.47885027575217</v>
      </c>
      <c r="AK101" s="74">
        <f t="shared" si="153"/>
        <v>749.72617348457629</v>
      </c>
      <c r="AL101" s="74">
        <f t="shared" si="153"/>
        <v>773.71741103608281</v>
      </c>
      <c r="AM101" s="74">
        <f t="shared" si="153"/>
        <v>798.47636818923752</v>
      </c>
      <c r="AN101" s="74">
        <f t="shared" si="153"/>
        <v>824.02761197129314</v>
      </c>
      <c r="AO101" s="74">
        <f t="shared" si="153"/>
        <v>850.3964955543745</v>
      </c>
      <c r="AP101" s="74">
        <f t="shared" si="153"/>
        <v>877.60918341211448</v>
      </c>
      <c r="AQ101" s="74">
        <f t="shared" si="153"/>
        <v>905.69267728130217</v>
      </c>
      <c r="AR101" s="74">
        <f t="shared" si="153"/>
        <v>934.67484295430381</v>
      </c>
      <c r="AS101" s="74">
        <f t="shared" si="153"/>
        <v>964.58443792884157</v>
      </c>
      <c r="AT101" s="74">
        <f t="shared" si="153"/>
        <v>995.45113994256451</v>
      </c>
      <c r="AU101" s="74">
        <f t="shared" si="153"/>
        <v>1027.3055764207265</v>
      </c>
      <c r="AV101" s="74">
        <f t="shared" si="153"/>
        <v>1060.1793548661899</v>
      </c>
      <c r="AW101" s="74">
        <f t="shared" si="99"/>
        <v>1094.1050942219081</v>
      </c>
      <c r="AX101" s="74">
        <f t="shared" si="99"/>
        <v>1129.1164572370092</v>
      </c>
      <c r="AY101" s="74">
        <f t="shared" si="99"/>
        <v>1165.2481838685935</v>
      </c>
      <c r="AZ101" s="74">
        <f t="shared" si="99"/>
        <v>1202.5361257523884</v>
      </c>
      <c r="BA101" s="74">
        <f t="shared" si="99"/>
        <v>1241.0172817764649</v>
      </c>
      <c r="BB101" s="74">
        <f t="shared" si="99"/>
        <v>1280.7298347933117</v>
      </c>
      <c r="BC101" s="74">
        <f t="shared" si="99"/>
        <v>1321.7131895066977</v>
      </c>
      <c r="BD101" s="74">
        <f t="shared" si="99"/>
        <v>1364.008011570912</v>
      </c>
      <c r="BE101" s="74">
        <f t="shared" si="99"/>
        <v>1407.6562679411811</v>
      </c>
      <c r="BF101" s="74">
        <f t="shared" si="99"/>
        <v>1452.701268515299</v>
      </c>
      <c r="BG101" s="74">
        <f t="shared" si="99"/>
        <v>1499.1877091077886</v>
      </c>
      <c r="BH101" s="74">
        <f t="shared" si="99"/>
        <v>1547.1617157992378</v>
      </c>
      <c r="BI101" s="74">
        <f t="shared" si="99"/>
        <v>1596.6708907048135</v>
      </c>
      <c r="BJ101" s="74">
        <f t="shared" si="99"/>
        <v>1647.7643592073675</v>
      </c>
      <c r="BK101" s="74">
        <f t="shared" si="99"/>
        <v>1700.4928187020034</v>
      </c>
      <c r="BL101" s="74">
        <f t="shared" si="99"/>
        <v>1754.9085889004675</v>
      </c>
      <c r="BM101" s="74">
        <f t="shared" si="100"/>
        <v>1811.0656637452826</v>
      </c>
      <c r="BN101" s="74">
        <f t="shared" si="101"/>
        <v>1869.0197649851316</v>
      </c>
      <c r="BO101" s="74">
        <f t="shared" si="102"/>
        <v>1928.8283974646558</v>
      </c>
      <c r="BP101" s="74">
        <f t="shared" si="103"/>
        <v>1990.5509061835248</v>
      </c>
      <c r="BQ101" s="74">
        <f t="shared" si="104"/>
        <v>2054.2485351813975</v>
      </c>
      <c r="BR101" s="74">
        <f t="shared" si="105"/>
        <v>2119.9844883072024</v>
      </c>
      <c r="BS101" s="74">
        <f t="shared" si="106"/>
        <v>2187.8239919330331</v>
      </c>
      <c r="BT101" s="74">
        <f t="shared" si="107"/>
        <v>2257.83435967489</v>
      </c>
      <c r="BU101" s="74">
        <f t="shared" si="108"/>
        <v>2330.0850591844865</v>
      </c>
      <c r="BV101" s="74">
        <f t="shared" si="109"/>
        <v>2404.6477810783899</v>
      </c>
      <c r="BW101" s="74">
        <f t="shared" si="110"/>
        <v>2481.5965100728986</v>
      </c>
      <c r="BX101" s="74">
        <f t="shared" si="111"/>
        <v>2561.0075983952315</v>
      </c>
      <c r="BY101" s="74">
        <f t="shared" si="112"/>
        <v>2642.9598415438791</v>
      </c>
      <c r="BZ101" s="74">
        <f t="shared" si="113"/>
        <v>2727.5345564732834</v>
      </c>
      <c r="CA101" s="74">
        <f t="shared" si="114"/>
        <v>2814.8156622804286</v>
      </c>
      <c r="CB101" s="74">
        <f t="shared" si="115"/>
        <v>2904.8897634734026</v>
      </c>
      <c r="CC101" s="74">
        <f t="shared" si="116"/>
        <v>2997.8462359045516</v>
      </c>
      <c r="CD101" s="74">
        <f t="shared" si="117"/>
        <v>3093.7773154534975</v>
      </c>
      <c r="CE101" s="74">
        <f t="shared" si="118"/>
        <v>3192.7781895480093</v>
      </c>
      <c r="CF101" s="74">
        <f t="shared" si="119"/>
        <v>3294.9470916135456</v>
      </c>
      <c r="CG101" s="74">
        <f t="shared" si="120"/>
        <v>3400.3853985451792</v>
      </c>
      <c r="CH101" s="74">
        <f t="shared" si="121"/>
        <v>3509.1977312986251</v>
      </c>
      <c r="CI101" s="74">
        <f t="shared" si="122"/>
        <v>3621.4920587001811</v>
      </c>
      <c r="CJ101" s="74">
        <f t="shared" si="123"/>
        <v>3737.379804578587</v>
      </c>
      <c r="CK101" s="74">
        <f t="shared" si="124"/>
        <v>3856.9759583251021</v>
      </c>
      <c r="CL101" s="74">
        <f t="shared" si="125"/>
        <v>3980.3991889915055</v>
      </c>
      <c r="CM101" s="74">
        <f t="shared" si="126"/>
        <v>4107.7719630392339</v>
      </c>
      <c r="CN101" s="74">
        <f t="shared" si="127"/>
        <v>4239.2206658564892</v>
      </c>
      <c r="CO101" s="74">
        <f t="shared" si="128"/>
        <v>4374.875727163897</v>
      </c>
      <c r="CP101" s="74">
        <f t="shared" si="129"/>
        <v>4514.8717504331416</v>
      </c>
      <c r="CQ101" s="74">
        <f t="shared" si="130"/>
        <v>4659.3476464470023</v>
      </c>
      <c r="CR101" s="74">
        <f t="shared" si="131"/>
        <v>4808.4467711333064</v>
      </c>
      <c r="CS101" s="74">
        <f t="shared" si="132"/>
        <v>4962.3170678095721</v>
      </c>
      <c r="CT101" s="74">
        <f t="shared" si="133"/>
        <v>5121.1112139794786</v>
      </c>
      <c r="CU101" s="74">
        <f t="shared" si="134"/>
        <v>5284.9867728268218</v>
      </c>
      <c r="CV101" s="74">
        <f t="shared" si="135"/>
        <v>5454.1063495572807</v>
      </c>
      <c r="CW101" s="74">
        <f t="shared" si="136"/>
        <v>5628.6377527431141</v>
      </c>
      <c r="CX101" s="74">
        <f t="shared" si="137"/>
        <v>5808.7541608308939</v>
      </c>
      <c r="CY101" s="74">
        <f t="shared" si="138"/>
        <v>5994.6342939774822</v>
      </c>
      <c r="CZ101" s="74">
        <f t="shared" si="139"/>
        <v>6186.4625913847622</v>
      </c>
      <c r="DA101" s="74">
        <f t="shared" si="140"/>
        <v>6384.4293943090752</v>
      </c>
      <c r="DB101" s="74">
        <f t="shared" si="141"/>
        <v>6588.7311349269658</v>
      </c>
      <c r="DC101" s="74">
        <f t="shared" si="142"/>
        <v>6799.5705312446289</v>
      </c>
      <c r="DD101" s="74">
        <f t="shared" si="143"/>
        <v>7017.1567882444569</v>
      </c>
      <c r="DE101" s="74">
        <f t="shared" si="144"/>
        <v>7241.7058054682793</v>
      </c>
      <c r="DF101" s="74">
        <f t="shared" si="145"/>
        <v>7473.4403912432645</v>
      </c>
      <c r="DG101" s="74">
        <f t="shared" si="146"/>
        <v>7712.5904837630487</v>
      </c>
      <c r="DH101" s="74">
        <f t="shared" si="147"/>
        <v>7959.3933792434664</v>
      </c>
      <c r="DI101" s="74">
        <f t="shared" si="148"/>
        <v>8214.0939673792582</v>
      </c>
      <c r="DJ101" s="74">
        <f t="shared" si="149"/>
        <v>8476.9449743353944</v>
      </c>
    </row>
    <row r="102" spans="2:114" x14ac:dyDescent="0.2">
      <c r="B102" s="236" t="str">
        <f t="shared" si="150"/>
        <v>others</v>
      </c>
      <c r="C102" s="65" t="s">
        <v>2</v>
      </c>
      <c r="D102" s="74">
        <f t="shared" ref="D102:AF102" si="158">D$84*D95</f>
        <v>42.587040009134462</v>
      </c>
      <c r="E102" s="74">
        <f t="shared" si="158"/>
        <v>42.296441446075534</v>
      </c>
      <c r="F102" s="74">
        <f t="shared" si="158"/>
        <v>42.957983445489575</v>
      </c>
      <c r="G102" s="74">
        <f t="shared" si="158"/>
        <v>43.749022524398569</v>
      </c>
      <c r="H102" s="74">
        <f t="shared" si="158"/>
        <v>44.425182124119374</v>
      </c>
      <c r="I102" s="74">
        <f t="shared" si="158"/>
        <v>89.779422124119378</v>
      </c>
      <c r="J102" s="74">
        <f t="shared" si="158"/>
        <v>99.22822212411937</v>
      </c>
      <c r="K102" s="74">
        <f t="shared" si="158"/>
        <v>147.73206212411938</v>
      </c>
      <c r="L102" s="74">
        <f t="shared" si="158"/>
        <v>149.62182212411938</v>
      </c>
      <c r="M102" s="74">
        <f t="shared" si="158"/>
        <v>149.62182212411938</v>
      </c>
      <c r="N102" s="74">
        <f t="shared" si="158"/>
        <v>149.62182212411938</v>
      </c>
      <c r="O102" s="74">
        <f t="shared" si="158"/>
        <v>149.62182212411938</v>
      </c>
      <c r="P102" s="74">
        <f t="shared" si="158"/>
        <v>149.62182212411938</v>
      </c>
      <c r="Q102" s="74">
        <f t="shared" si="158"/>
        <v>149.62182212411938</v>
      </c>
      <c r="R102" s="74">
        <f t="shared" si="158"/>
        <v>149.62182212411938</v>
      </c>
      <c r="S102" s="74">
        <f t="shared" si="158"/>
        <v>381.43238212411933</v>
      </c>
      <c r="T102" s="74">
        <f t="shared" si="158"/>
        <v>560.62879992914122</v>
      </c>
      <c r="U102" s="74">
        <f t="shared" si="158"/>
        <v>560.62879992028604</v>
      </c>
      <c r="V102" s="74">
        <f t="shared" si="158"/>
        <v>560.62879991931686</v>
      </c>
      <c r="W102" s="74">
        <f t="shared" si="158"/>
        <v>560.62879991051057</v>
      </c>
      <c r="X102" s="74">
        <f t="shared" si="158"/>
        <v>560.00467311257091</v>
      </c>
      <c r="Y102" s="74">
        <f t="shared" si="158"/>
        <v>560.62879924711501</v>
      </c>
      <c r="Z102" s="74">
        <f t="shared" si="158"/>
        <v>447.24319916314971</v>
      </c>
      <c r="AA102" s="74">
        <f t="shared" si="158"/>
        <v>440.92794848361575</v>
      </c>
      <c r="AB102" s="74">
        <f t="shared" si="158"/>
        <v>566.88527140759891</v>
      </c>
      <c r="AC102" s="74">
        <f t="shared" si="158"/>
        <v>377.89073211167909</v>
      </c>
      <c r="AD102" s="74">
        <f t="shared" si="158"/>
        <v>377.70107017133608</v>
      </c>
      <c r="AE102" s="74">
        <f t="shared" si="158"/>
        <v>377.44176383000331</v>
      </c>
      <c r="AF102" s="74">
        <f t="shared" si="158"/>
        <v>755.30850020193952</v>
      </c>
      <c r="AG102" s="74">
        <f t="shared" ref="AG102" si="159">AG$84*AG95</f>
        <v>755.39799966756959</v>
      </c>
      <c r="AH102" s="74">
        <f t="shared" si="153"/>
        <v>779.57073565693179</v>
      </c>
      <c r="AI102" s="74">
        <f t="shared" si="153"/>
        <v>804.51699919795362</v>
      </c>
      <c r="AJ102" s="74">
        <f t="shared" si="153"/>
        <v>830.26154317228816</v>
      </c>
      <c r="AK102" s="74">
        <f t="shared" si="153"/>
        <v>856.82991255380136</v>
      </c>
      <c r="AL102" s="74">
        <f t="shared" si="153"/>
        <v>884.24846975552305</v>
      </c>
      <c r="AM102" s="74">
        <f t="shared" si="153"/>
        <v>912.54442078769978</v>
      </c>
      <c r="AN102" s="74">
        <f t="shared" si="153"/>
        <v>941.74584225290619</v>
      </c>
      <c r="AO102" s="74">
        <f t="shared" si="153"/>
        <v>971.8817092049992</v>
      </c>
      <c r="AP102" s="74">
        <f t="shared" si="153"/>
        <v>1002.9819238995592</v>
      </c>
      <c r="AQ102" s="74">
        <f t="shared" si="153"/>
        <v>1035.0773454643452</v>
      </c>
      <c r="AR102" s="74">
        <f t="shared" si="153"/>
        <v>1068.1998205192042</v>
      </c>
      <c r="AS102" s="74">
        <f t="shared" si="153"/>
        <v>1102.3822147758187</v>
      </c>
      <c r="AT102" s="74">
        <f t="shared" si="153"/>
        <v>1137.6584456486451</v>
      </c>
      <c r="AU102" s="74">
        <f t="shared" si="153"/>
        <v>1174.0635159094018</v>
      </c>
      <c r="AV102" s="74">
        <f t="shared" si="153"/>
        <v>1211.6335484185026</v>
      </c>
      <c r="AW102" s="74">
        <f t="shared" si="99"/>
        <v>1250.4058219678948</v>
      </c>
      <c r="AX102" s="74">
        <f t="shared" si="99"/>
        <v>1290.4188082708674</v>
      </c>
      <c r="AY102" s="74">
        <f t="shared" si="99"/>
        <v>1331.7122101355353</v>
      </c>
      <c r="AZ102" s="74">
        <f t="shared" si="99"/>
        <v>1374.3270008598724</v>
      </c>
      <c r="BA102" s="74">
        <f t="shared" si="99"/>
        <v>1418.3054648873883</v>
      </c>
      <c r="BB102" s="74">
        <f t="shared" si="99"/>
        <v>1463.6912397637848</v>
      </c>
      <c r="BC102" s="74">
        <f t="shared" si="99"/>
        <v>1510.5293594362258</v>
      </c>
      <c r="BD102" s="74">
        <f t="shared" si="99"/>
        <v>1558.8662989381851</v>
      </c>
      <c r="BE102" s="74">
        <f t="shared" si="99"/>
        <v>1608.750020504207</v>
      </c>
      <c r="BF102" s="74">
        <f t="shared" si="99"/>
        <v>1660.2300211603417</v>
      </c>
      <c r="BG102" s="74">
        <f t="shared" si="99"/>
        <v>1713.3573818374728</v>
      </c>
      <c r="BH102" s="74">
        <f t="shared" si="99"/>
        <v>1768.184818056272</v>
      </c>
      <c r="BI102" s="74">
        <f t="shared" si="99"/>
        <v>1824.7667322340728</v>
      </c>
      <c r="BJ102" s="74">
        <f t="shared" si="99"/>
        <v>1883.1592676655632</v>
      </c>
      <c r="BK102" s="74">
        <f t="shared" si="99"/>
        <v>1943.4203642308612</v>
      </c>
      <c r="BL102" s="74">
        <f t="shared" si="99"/>
        <v>2005.6098158862487</v>
      </c>
      <c r="BM102" s="74">
        <f t="shared" si="100"/>
        <v>2069.7893299946086</v>
      </c>
      <c r="BN102" s="74">
        <f t="shared" si="101"/>
        <v>2136.022588554436</v>
      </c>
      <c r="BO102" s="74">
        <f t="shared" si="102"/>
        <v>2204.375311388178</v>
      </c>
      <c r="BP102" s="74">
        <f t="shared" si="103"/>
        <v>2274.9153213525997</v>
      </c>
      <c r="BQ102" s="74">
        <f t="shared" si="104"/>
        <v>2347.7126116358831</v>
      </c>
      <c r="BR102" s="74">
        <f t="shared" si="105"/>
        <v>2422.8394152082315</v>
      </c>
      <c r="BS102" s="74">
        <f t="shared" si="106"/>
        <v>2500.3702764948948</v>
      </c>
      <c r="BT102" s="74">
        <f t="shared" si="107"/>
        <v>2580.3821253427313</v>
      </c>
      <c r="BU102" s="74">
        <f t="shared" si="108"/>
        <v>2662.9543533536989</v>
      </c>
      <c r="BV102" s="74">
        <f t="shared" si="109"/>
        <v>2748.1688926610173</v>
      </c>
      <c r="BW102" s="74">
        <f t="shared" si="110"/>
        <v>2836.1102972261697</v>
      </c>
      <c r="BX102" s="74">
        <f t="shared" si="111"/>
        <v>2926.8658267374071</v>
      </c>
      <c r="BY102" s="74">
        <f t="shared" si="112"/>
        <v>3020.5255331930043</v>
      </c>
      <c r="BZ102" s="74">
        <f t="shared" si="113"/>
        <v>3117.1823502551806</v>
      </c>
      <c r="CA102" s="74">
        <f t="shared" si="114"/>
        <v>3216.9321854633463</v>
      </c>
      <c r="CB102" s="74">
        <f t="shared" si="115"/>
        <v>3319.8740153981735</v>
      </c>
      <c r="CC102" s="74">
        <f t="shared" si="116"/>
        <v>3426.1099838909149</v>
      </c>
      <c r="CD102" s="74">
        <f t="shared" si="117"/>
        <v>3535.7455033754245</v>
      </c>
      <c r="CE102" s="74">
        <f t="shared" si="118"/>
        <v>3648.8893594834381</v>
      </c>
      <c r="CF102" s="74">
        <f t="shared" si="119"/>
        <v>3765.6538189869084</v>
      </c>
      <c r="CG102" s="74">
        <f t="shared" si="120"/>
        <v>3886.1547411944894</v>
      </c>
      <c r="CH102" s="74">
        <f t="shared" si="121"/>
        <v>4010.511692912713</v>
      </c>
      <c r="CI102" s="74">
        <f t="shared" si="122"/>
        <v>4138.8480670859199</v>
      </c>
      <c r="CJ102" s="74">
        <f t="shared" si="123"/>
        <v>4271.2912052326692</v>
      </c>
      <c r="CK102" s="74">
        <f t="shared" si="124"/>
        <v>4407.9725238001147</v>
      </c>
      <c r="CL102" s="74">
        <f t="shared" si="125"/>
        <v>4549.0276445617183</v>
      </c>
      <c r="CM102" s="74">
        <f t="shared" si="126"/>
        <v>4694.5965291876937</v>
      </c>
      <c r="CN102" s="74">
        <f t="shared" si="127"/>
        <v>4844.8236181216998</v>
      </c>
      <c r="CO102" s="74">
        <f t="shared" si="128"/>
        <v>4999.8579739015941</v>
      </c>
      <c r="CP102" s="74">
        <f t="shared" si="129"/>
        <v>5159.8534290664456</v>
      </c>
      <c r="CQ102" s="74">
        <f t="shared" si="130"/>
        <v>5324.9687387965723</v>
      </c>
      <c r="CR102" s="74">
        <f t="shared" si="131"/>
        <v>5495.3677384380626</v>
      </c>
      <c r="CS102" s="74">
        <f t="shared" si="132"/>
        <v>5671.2195060680806</v>
      </c>
      <c r="CT102" s="74">
        <f t="shared" si="133"/>
        <v>5852.6985302622597</v>
      </c>
      <c r="CU102" s="74">
        <f t="shared" si="134"/>
        <v>6039.9848832306525</v>
      </c>
      <c r="CV102" s="74">
        <f t="shared" si="135"/>
        <v>6233.2643994940336</v>
      </c>
      <c r="CW102" s="74">
        <f t="shared" si="136"/>
        <v>6432.7288602778426</v>
      </c>
      <c r="CX102" s="74">
        <f t="shared" si="137"/>
        <v>6638.5761838067338</v>
      </c>
      <c r="CY102" s="74">
        <f t="shared" si="138"/>
        <v>6851.0106216885497</v>
      </c>
      <c r="CZ102" s="74">
        <f t="shared" si="139"/>
        <v>7070.2429615825831</v>
      </c>
      <c r="DA102" s="74">
        <f t="shared" si="140"/>
        <v>7296.4907363532257</v>
      </c>
      <c r="DB102" s="74">
        <f t="shared" si="141"/>
        <v>7529.9784399165292</v>
      </c>
      <c r="DC102" s="74">
        <f t="shared" si="142"/>
        <v>7770.9377499938582</v>
      </c>
      <c r="DD102" s="74">
        <f t="shared" si="143"/>
        <v>8019.6077579936618</v>
      </c>
      <c r="DE102" s="74">
        <f t="shared" si="144"/>
        <v>8276.2352062494592</v>
      </c>
      <c r="DF102" s="74">
        <f t="shared" si="145"/>
        <v>8541.0747328494417</v>
      </c>
      <c r="DG102" s="74">
        <f t="shared" si="146"/>
        <v>8814.3891243006237</v>
      </c>
      <c r="DH102" s="74">
        <f t="shared" si="147"/>
        <v>9096.4495762782444</v>
      </c>
      <c r="DI102" s="74">
        <f t="shared" si="148"/>
        <v>9387.5359627191483</v>
      </c>
      <c r="DJ102" s="74">
        <f t="shared" si="149"/>
        <v>9687.9371135261608</v>
      </c>
    </row>
    <row r="103" spans="2:114" x14ac:dyDescent="0.2">
      <c r="B103" s="64" t="s">
        <v>58</v>
      </c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  <c r="BM103" s="65"/>
      <c r="BN103" s="65"/>
      <c r="BO103" s="65"/>
      <c r="BP103" s="65"/>
      <c r="BQ103" s="65"/>
      <c r="BR103" s="65"/>
      <c r="BS103" s="65"/>
      <c r="BT103" s="65"/>
      <c r="BU103" s="65"/>
      <c r="BV103" s="65"/>
      <c r="BW103" s="65"/>
      <c r="BX103" s="65"/>
      <c r="BY103" s="65"/>
      <c r="BZ103" s="65"/>
      <c r="CA103" s="65"/>
      <c r="CB103" s="65"/>
      <c r="CC103" s="65"/>
      <c r="CD103" s="65"/>
      <c r="CE103" s="65"/>
      <c r="CF103" s="65"/>
      <c r="CG103" s="65"/>
      <c r="CH103" s="65"/>
      <c r="CI103" s="65"/>
      <c r="CJ103" s="65"/>
      <c r="CK103" s="65"/>
      <c r="CL103" s="65"/>
      <c r="CM103" s="65"/>
      <c r="CN103" s="65"/>
      <c r="CO103" s="65"/>
      <c r="CP103" s="65"/>
      <c r="CQ103" s="65"/>
      <c r="CR103" s="65"/>
      <c r="CS103" s="65"/>
      <c r="CT103" s="65"/>
      <c r="CU103" s="65"/>
      <c r="CV103" s="65"/>
      <c r="CW103" s="65"/>
      <c r="CX103" s="65"/>
      <c r="CY103" s="65"/>
      <c r="CZ103" s="65"/>
      <c r="DA103" s="65"/>
      <c r="DB103" s="65"/>
      <c r="DC103" s="65"/>
      <c r="DD103" s="65"/>
      <c r="DE103" s="65"/>
      <c r="DF103" s="65"/>
      <c r="DG103" s="65"/>
      <c r="DH103" s="65"/>
      <c r="DI103" s="65"/>
      <c r="DJ103" s="65"/>
    </row>
    <row r="104" spans="2:114" x14ac:dyDescent="0.2">
      <c r="B104" s="236" t="str">
        <f>B91</f>
        <v>Lighting</v>
      </c>
      <c r="C104" s="65" t="s">
        <v>2</v>
      </c>
      <c r="D104" s="74">
        <f t="shared" ref="D104:AF104" si="160">D$84*D91</f>
        <v>244.87548005252316</v>
      </c>
      <c r="E104" s="74">
        <f t="shared" si="160"/>
        <v>243.20453831493433</v>
      </c>
      <c r="F104" s="74">
        <f t="shared" si="160"/>
        <v>247.00840481156504</v>
      </c>
      <c r="G104" s="74">
        <f t="shared" si="160"/>
        <v>251.5568795152918</v>
      </c>
      <c r="H104" s="74">
        <f t="shared" si="160"/>
        <v>255.4447972136864</v>
      </c>
      <c r="I104" s="74">
        <f t="shared" si="160"/>
        <v>516.23167721368645</v>
      </c>
      <c r="J104" s="74">
        <f t="shared" si="160"/>
        <v>570.56227721368634</v>
      </c>
      <c r="K104" s="74">
        <f t="shared" si="160"/>
        <v>849.45935721368642</v>
      </c>
      <c r="L104" s="74">
        <f t="shared" si="160"/>
        <v>860.32547721368644</v>
      </c>
      <c r="M104" s="74">
        <f t="shared" si="160"/>
        <v>860.32547721368644</v>
      </c>
      <c r="N104" s="74">
        <f t="shared" si="160"/>
        <v>860.32547721368644</v>
      </c>
      <c r="O104" s="74">
        <f t="shared" si="160"/>
        <v>860.32547721368644</v>
      </c>
      <c r="P104" s="74">
        <f t="shared" si="160"/>
        <v>860.32547721368644</v>
      </c>
      <c r="Q104" s="74">
        <f t="shared" si="160"/>
        <v>860.32547721368644</v>
      </c>
      <c r="R104" s="74">
        <f t="shared" si="160"/>
        <v>860.32547721368644</v>
      </c>
      <c r="S104" s="74">
        <f t="shared" si="160"/>
        <v>2193.2361972136864</v>
      </c>
      <c r="T104" s="74">
        <f t="shared" si="160"/>
        <v>3223.6155995925624</v>
      </c>
      <c r="U104" s="74">
        <f t="shared" si="160"/>
        <v>3223.6155995416448</v>
      </c>
      <c r="V104" s="74">
        <f t="shared" si="160"/>
        <v>3223.6155995360718</v>
      </c>
      <c r="W104" s="74">
        <f t="shared" si="160"/>
        <v>3223.6155994854357</v>
      </c>
      <c r="X104" s="74">
        <f t="shared" si="160"/>
        <v>3220.0268703972829</v>
      </c>
      <c r="Y104" s="74">
        <f t="shared" si="160"/>
        <v>3223.6155956709113</v>
      </c>
      <c r="Z104" s="74">
        <f t="shared" si="160"/>
        <v>2571.648395188111</v>
      </c>
      <c r="AA104" s="74">
        <f t="shared" si="160"/>
        <v>2535.3357037807909</v>
      </c>
      <c r="AB104" s="74">
        <f t="shared" si="160"/>
        <v>3259.5903105936941</v>
      </c>
      <c r="AC104" s="74">
        <f t="shared" si="160"/>
        <v>2172.8717096421551</v>
      </c>
      <c r="AD104" s="74">
        <f t="shared" si="160"/>
        <v>2171.7811534851826</v>
      </c>
      <c r="AE104" s="74">
        <f t="shared" si="160"/>
        <v>2170.2901420225194</v>
      </c>
      <c r="AF104" s="74">
        <f t="shared" si="160"/>
        <v>4343.0238761611517</v>
      </c>
      <c r="AG104" s="74">
        <f t="shared" ref="AG104" si="161">AG$84*AG91</f>
        <v>4343.5384980885246</v>
      </c>
      <c r="AH104" s="74">
        <f t="shared" ref="AH104:AH108" si="162">AH98</f>
        <v>4482.5317300273573</v>
      </c>
      <c r="AI104" s="74">
        <f t="shared" ref="AI104:AX108" si="163">AH104*(1+AI$88)</f>
        <v>4625.9727453882333</v>
      </c>
      <c r="AJ104" s="74">
        <f t="shared" si="163"/>
        <v>4774.0038732406565</v>
      </c>
      <c r="AK104" s="74">
        <f t="shared" si="163"/>
        <v>4926.771997184358</v>
      </c>
      <c r="AL104" s="74">
        <f t="shared" si="163"/>
        <v>5084.428701094258</v>
      </c>
      <c r="AM104" s="74">
        <f t="shared" si="163"/>
        <v>5247.1304195292741</v>
      </c>
      <c r="AN104" s="74">
        <f t="shared" si="163"/>
        <v>5415.0385929542108</v>
      </c>
      <c r="AO104" s="74">
        <f t="shared" si="163"/>
        <v>5588.3198279287453</v>
      </c>
      <c r="AP104" s="74">
        <f t="shared" si="163"/>
        <v>5767.1460624224655</v>
      </c>
      <c r="AQ104" s="74">
        <f t="shared" si="163"/>
        <v>5951.694736419985</v>
      </c>
      <c r="AR104" s="74">
        <f t="shared" si="163"/>
        <v>6142.1489679854249</v>
      </c>
      <c r="AS104" s="74">
        <f t="shared" si="163"/>
        <v>6338.6977349609588</v>
      </c>
      <c r="AT104" s="74">
        <f t="shared" si="163"/>
        <v>6541.5360624797095</v>
      </c>
      <c r="AU104" s="74">
        <f t="shared" si="163"/>
        <v>6750.8652164790601</v>
      </c>
      <c r="AV104" s="74">
        <f t="shared" si="163"/>
        <v>6966.8929034063904</v>
      </c>
      <c r="AW104" s="74">
        <f t="shared" si="163"/>
        <v>7189.8334763153953</v>
      </c>
      <c r="AX104" s="74">
        <f t="shared" si="163"/>
        <v>7419.9081475574885</v>
      </c>
      <c r="AY104" s="74">
        <f t="shared" ref="AY104:BL108" si="164">AX104*(1+AY$88)</f>
        <v>7657.3452082793283</v>
      </c>
      <c r="AZ104" s="74">
        <f t="shared" si="164"/>
        <v>7902.3802549442671</v>
      </c>
      <c r="BA104" s="74">
        <f t="shared" si="164"/>
        <v>8155.2564231024835</v>
      </c>
      <c r="BB104" s="74">
        <f t="shared" si="164"/>
        <v>8416.224628641763</v>
      </c>
      <c r="BC104" s="74">
        <f t="shared" si="164"/>
        <v>8685.5438167582997</v>
      </c>
      <c r="BD104" s="74">
        <f t="shared" si="164"/>
        <v>8963.4812188945652</v>
      </c>
      <c r="BE104" s="74">
        <f t="shared" si="164"/>
        <v>9250.3126178991915</v>
      </c>
      <c r="BF104" s="74">
        <f t="shared" si="164"/>
        <v>9546.3226216719668</v>
      </c>
      <c r="BG104" s="74">
        <f t="shared" si="164"/>
        <v>9851.8049455654691</v>
      </c>
      <c r="BH104" s="74">
        <f t="shared" si="164"/>
        <v>10167.062703823565</v>
      </c>
      <c r="BI104" s="74">
        <f t="shared" si="164"/>
        <v>10492.408710345919</v>
      </c>
      <c r="BJ104" s="74">
        <f t="shared" si="164"/>
        <v>10828.165789076989</v>
      </c>
      <c r="BK104" s="74">
        <f t="shared" si="164"/>
        <v>11174.667094327453</v>
      </c>
      <c r="BL104" s="74">
        <f t="shared" si="164"/>
        <v>11532.256441345931</v>
      </c>
      <c r="BM104" s="74">
        <f t="shared" ref="BM104:BM108" si="165">BL104*(1+BM$88)</f>
        <v>11901.288647469002</v>
      </c>
      <c r="BN104" s="74">
        <f t="shared" ref="BN104:BN108" si="166">BM104*(1+BN$88)</f>
        <v>12282.129884188011</v>
      </c>
      <c r="BO104" s="74">
        <f t="shared" ref="BO104:BO108" si="167">BN104*(1+BO$88)</f>
        <v>12675.158040482027</v>
      </c>
      <c r="BP104" s="74">
        <f t="shared" ref="BP104:BP108" si="168">BO104*(1+BP$88)</f>
        <v>13080.763097777452</v>
      </c>
      <c r="BQ104" s="74">
        <f t="shared" ref="BQ104:BQ108" si="169">BP104*(1+BQ$88)</f>
        <v>13499.347516906329</v>
      </c>
      <c r="BR104" s="74">
        <f t="shared" ref="BR104:BR108" si="170">BQ104*(1+BR$88)</f>
        <v>13931.326637447333</v>
      </c>
      <c r="BS104" s="74">
        <f t="shared" ref="BS104:BS108" si="171">BR104*(1+BS$88)</f>
        <v>14377.129089845648</v>
      </c>
      <c r="BT104" s="74">
        <f t="shared" ref="BT104:BT108" si="172">BS104*(1+BT$88)</f>
        <v>14837.197220720709</v>
      </c>
      <c r="BU104" s="74">
        <f t="shared" ref="BU104:BU108" si="173">BT104*(1+BU$88)</f>
        <v>15311.987531783772</v>
      </c>
      <c r="BV104" s="74">
        <f t="shared" ref="BV104:BV108" si="174">BU104*(1+BV$88)</f>
        <v>15801.971132800854</v>
      </c>
      <c r="BW104" s="74">
        <f t="shared" ref="BW104:BW108" si="175">BV104*(1+BW$88)</f>
        <v>16307.634209050482</v>
      </c>
      <c r="BX104" s="74">
        <f t="shared" ref="BX104:BX108" si="176">BW104*(1+BX$88)</f>
        <v>16829.478503740098</v>
      </c>
      <c r="BY104" s="74">
        <f t="shared" ref="BY104:BY108" si="177">BX104*(1+BY$88)</f>
        <v>17368.021815859782</v>
      </c>
      <c r="BZ104" s="74">
        <f t="shared" ref="BZ104:BZ108" si="178">BY104*(1+BZ$88)</f>
        <v>17923.798513967296</v>
      </c>
      <c r="CA104" s="74">
        <f t="shared" ref="CA104:CA108" si="179">BZ104*(1+CA$88)</f>
        <v>18497.36006641425</v>
      </c>
      <c r="CB104" s="74">
        <f t="shared" ref="CB104:CB108" si="180">CA104*(1+CB$88)</f>
        <v>19089.275588539505</v>
      </c>
      <c r="CC104" s="74">
        <f t="shared" ref="CC104:CC108" si="181">CB104*(1+CC$88)</f>
        <v>19700.13240737277</v>
      </c>
      <c r="CD104" s="74">
        <f t="shared" ref="CD104:CD108" si="182">CC104*(1+CD$88)</f>
        <v>20330.536644408698</v>
      </c>
      <c r="CE104" s="74">
        <f t="shared" ref="CE104:CE108" si="183">CD104*(1+CE$88)</f>
        <v>20981.113817029778</v>
      </c>
      <c r="CF104" s="74">
        <f t="shared" ref="CF104:CF108" si="184">CE104*(1+CF$88)</f>
        <v>21652.509459174733</v>
      </c>
      <c r="CG104" s="74">
        <f t="shared" ref="CG104:CG108" si="185">CF104*(1+CG$88)</f>
        <v>22345.389761868326</v>
      </c>
      <c r="CH104" s="74">
        <f t="shared" ref="CH104:CH108" si="186">CG104*(1+CH$88)</f>
        <v>23060.442234248112</v>
      </c>
      <c r="CI104" s="74">
        <f t="shared" ref="CI104:CI108" si="187">CH104*(1+CI$88)</f>
        <v>23798.376385744054</v>
      </c>
      <c r="CJ104" s="74">
        <f t="shared" ref="CJ104:CJ108" si="188">CI104*(1+CJ$88)</f>
        <v>24559.924430087864</v>
      </c>
      <c r="CK104" s="74">
        <f t="shared" ref="CK104:CK108" si="189">CJ104*(1+CK$88)</f>
        <v>25345.842011850676</v>
      </c>
      <c r="CL104" s="74">
        <f t="shared" ref="CL104:CL108" si="190">CK104*(1+CL$88)</f>
        <v>26156.908956229898</v>
      </c>
      <c r="CM104" s="74">
        <f t="shared" ref="CM104:CM108" si="191">CL104*(1+CM$88)</f>
        <v>26993.930042829255</v>
      </c>
      <c r="CN104" s="74">
        <f t="shared" ref="CN104:CN108" si="192">CM104*(1+CN$88)</f>
        <v>27857.735804199794</v>
      </c>
      <c r="CO104" s="74">
        <f t="shared" ref="CO104:CO108" si="193">CN104*(1+CO$88)</f>
        <v>28749.183349934188</v>
      </c>
      <c r="CP104" s="74">
        <f t="shared" ref="CP104:CP108" si="194">CO104*(1+CP$88)</f>
        <v>29669.157217132084</v>
      </c>
      <c r="CQ104" s="74">
        <f t="shared" ref="CQ104:CQ108" si="195">CP104*(1+CQ$88)</f>
        <v>30618.570248080312</v>
      </c>
      <c r="CR104" s="74">
        <f t="shared" ref="CR104:CR108" si="196">CQ104*(1+CR$88)</f>
        <v>31598.364496018883</v>
      </c>
      <c r="CS104" s="74">
        <f t="shared" ref="CS104:CS108" si="197">CR104*(1+CS$88)</f>
        <v>32609.512159891488</v>
      </c>
      <c r="CT104" s="74">
        <f t="shared" ref="CT104:CT108" si="198">CS104*(1+CT$88)</f>
        <v>33653.016549008018</v>
      </c>
      <c r="CU104" s="74">
        <f t="shared" ref="CU104:CU108" si="199">CT104*(1+CU$88)</f>
        <v>34729.913078576275</v>
      </c>
      <c r="CV104" s="74">
        <f t="shared" ref="CV104:CV108" si="200">CU104*(1+CV$88)</f>
        <v>35841.270297090719</v>
      </c>
      <c r="CW104" s="74">
        <f t="shared" ref="CW104:CW108" si="201">CV104*(1+CW$88)</f>
        <v>36988.19094659762</v>
      </c>
      <c r="CX104" s="74">
        <f t="shared" ref="CX104:CX108" si="202">CW104*(1+CX$88)</f>
        <v>38171.813056888743</v>
      </c>
      <c r="CY104" s="74">
        <f t="shared" ref="CY104:CY108" si="203">CX104*(1+CY$88)</f>
        <v>39393.311074709185</v>
      </c>
      <c r="CZ104" s="74">
        <f t="shared" ref="CZ104:CZ108" si="204">CY104*(1+CZ$88)</f>
        <v>40653.897029099877</v>
      </c>
      <c r="DA104" s="74">
        <f t="shared" ref="DA104:DA108" si="205">CZ104*(1+DA$88)</f>
        <v>41954.821734031073</v>
      </c>
      <c r="DB104" s="74">
        <f t="shared" ref="DB104:DB108" si="206">DA104*(1+DB$88)</f>
        <v>43297.37602952007</v>
      </c>
      <c r="DC104" s="74">
        <f t="shared" ref="DC104:DC108" si="207">DB104*(1+DC$88)</f>
        <v>44682.892062464714</v>
      </c>
      <c r="DD104" s="74">
        <f t="shared" ref="DD104:DD108" si="208">DC104*(1+DD$88)</f>
        <v>46112.744608463589</v>
      </c>
      <c r="DE104" s="74">
        <f t="shared" ref="DE104:DE108" si="209">DD104*(1+DE$88)</f>
        <v>47588.352435934423</v>
      </c>
      <c r="DF104" s="74">
        <f t="shared" ref="DF104:DF108" si="210">DE104*(1+DF$88)</f>
        <v>49111.179713884325</v>
      </c>
      <c r="DG104" s="74">
        <f t="shared" ref="DG104:DG108" si="211">DF104*(1+DG$88)</f>
        <v>50682.737464728627</v>
      </c>
      <c r="DH104" s="74">
        <f t="shared" ref="DH104:DH108" si="212">DG104*(1+DH$88)</f>
        <v>52304.585063599945</v>
      </c>
      <c r="DI104" s="74">
        <f t="shared" ref="DI104:DI108" si="213">DH104*(1+DI$88)</f>
        <v>53978.331785635142</v>
      </c>
      <c r="DJ104" s="74">
        <f t="shared" ref="DJ104:DJ108" si="214">DI104*(1+DJ$88)</f>
        <v>55705.638402775468</v>
      </c>
    </row>
    <row r="105" spans="2:114" x14ac:dyDescent="0.2">
      <c r="B105" s="236" t="str">
        <f t="shared" ref="B105:B108" si="215">B92</f>
        <v>Ceramics</v>
      </c>
      <c r="C105" s="65" t="s">
        <v>2</v>
      </c>
      <c r="D105" s="74">
        <f t="shared" ref="D105:AF105" si="216">D$84*D92</f>
        <v>186.31830003996325</v>
      </c>
      <c r="E105" s="74">
        <f t="shared" si="216"/>
        <v>185.04693132658045</v>
      </c>
      <c r="F105" s="74">
        <f t="shared" si="216"/>
        <v>187.94117757401688</v>
      </c>
      <c r="G105" s="74">
        <f t="shared" si="216"/>
        <v>191.40197354424373</v>
      </c>
      <c r="H105" s="74">
        <f t="shared" si="216"/>
        <v>194.36017179302226</v>
      </c>
      <c r="I105" s="74">
        <f t="shared" si="216"/>
        <v>392.78497179302224</v>
      </c>
      <c r="J105" s="74">
        <f t="shared" si="216"/>
        <v>434.12347179302219</v>
      </c>
      <c r="K105" s="74">
        <f t="shared" si="216"/>
        <v>646.32777179302218</v>
      </c>
      <c r="L105" s="74">
        <f t="shared" si="216"/>
        <v>654.59547179302217</v>
      </c>
      <c r="M105" s="74">
        <f t="shared" si="216"/>
        <v>654.59547179302217</v>
      </c>
      <c r="N105" s="74">
        <f t="shared" si="216"/>
        <v>654.59547179302217</v>
      </c>
      <c r="O105" s="74">
        <f t="shared" si="216"/>
        <v>654.59547179302217</v>
      </c>
      <c r="P105" s="74">
        <f t="shared" si="216"/>
        <v>654.59547179302217</v>
      </c>
      <c r="Q105" s="74">
        <f t="shared" si="216"/>
        <v>654.59547179302217</v>
      </c>
      <c r="R105" s="74">
        <f t="shared" si="216"/>
        <v>654.59547179302217</v>
      </c>
      <c r="S105" s="74">
        <f t="shared" si="216"/>
        <v>1668.7666717930219</v>
      </c>
      <c r="T105" s="74">
        <f t="shared" si="216"/>
        <v>2452.7509996899926</v>
      </c>
      <c r="U105" s="74">
        <f t="shared" si="216"/>
        <v>2452.7509996512513</v>
      </c>
      <c r="V105" s="74">
        <f t="shared" si="216"/>
        <v>2452.7509996470108</v>
      </c>
      <c r="W105" s="74">
        <f t="shared" si="216"/>
        <v>2452.7509996084832</v>
      </c>
      <c r="X105" s="74">
        <f t="shared" si="216"/>
        <v>2450.0204448674976</v>
      </c>
      <c r="Y105" s="74">
        <f t="shared" si="216"/>
        <v>2452.7509967061278</v>
      </c>
      <c r="Z105" s="74">
        <f t="shared" si="216"/>
        <v>1956.6889963387798</v>
      </c>
      <c r="AA105" s="74">
        <f t="shared" si="216"/>
        <v>1929.0597746158189</v>
      </c>
      <c r="AB105" s="74">
        <f t="shared" si="216"/>
        <v>2480.123062408245</v>
      </c>
      <c r="AC105" s="74">
        <f t="shared" si="216"/>
        <v>1653.271952988596</v>
      </c>
      <c r="AD105" s="74">
        <f t="shared" si="216"/>
        <v>1652.4421819995953</v>
      </c>
      <c r="AE105" s="74">
        <f t="shared" si="216"/>
        <v>1651.3077167562644</v>
      </c>
      <c r="AF105" s="74">
        <f t="shared" si="216"/>
        <v>3304.474688383485</v>
      </c>
      <c r="AG105" s="74">
        <f t="shared" ref="AG105" si="217">AG$84*AG92</f>
        <v>3304.8662485456166</v>
      </c>
      <c r="AH105" s="74">
        <f t="shared" si="162"/>
        <v>3410.6219684990765</v>
      </c>
      <c r="AI105" s="74">
        <f t="shared" si="163"/>
        <v>3519.7618714910473</v>
      </c>
      <c r="AJ105" s="74">
        <f t="shared" si="163"/>
        <v>3632.3942513787611</v>
      </c>
      <c r="AK105" s="74">
        <f t="shared" si="163"/>
        <v>3748.6308674228817</v>
      </c>
      <c r="AL105" s="74">
        <f t="shared" si="163"/>
        <v>3868.5870551804142</v>
      </c>
      <c r="AM105" s="74">
        <f t="shared" si="163"/>
        <v>3992.3818409461874</v>
      </c>
      <c r="AN105" s="74">
        <f t="shared" si="163"/>
        <v>4120.1380598564656</v>
      </c>
      <c r="AO105" s="74">
        <f t="shared" si="163"/>
        <v>4251.9824777718723</v>
      </c>
      <c r="AP105" s="74">
        <f t="shared" si="163"/>
        <v>4388.0459170605727</v>
      </c>
      <c r="AQ105" s="74">
        <f t="shared" si="163"/>
        <v>4528.4633864065108</v>
      </c>
      <c r="AR105" s="74">
        <f t="shared" si="163"/>
        <v>4673.3742147715193</v>
      </c>
      <c r="AS105" s="74">
        <f t="shared" si="163"/>
        <v>4822.9221896442077</v>
      </c>
      <c r="AT105" s="74">
        <f t="shared" si="163"/>
        <v>4977.2556997128222</v>
      </c>
      <c r="AU105" s="74">
        <f t="shared" si="163"/>
        <v>5136.5278821036327</v>
      </c>
      <c r="AV105" s="74">
        <f t="shared" si="163"/>
        <v>5300.8967743309495</v>
      </c>
      <c r="AW105" s="74">
        <f t="shared" si="163"/>
        <v>5470.5254711095404</v>
      </c>
      <c r="AX105" s="74">
        <f t="shared" si="163"/>
        <v>5645.5822861850456</v>
      </c>
      <c r="AY105" s="74">
        <f t="shared" si="164"/>
        <v>5826.2409193429676</v>
      </c>
      <c r="AZ105" s="74">
        <f t="shared" si="164"/>
        <v>6012.6806287619429</v>
      </c>
      <c r="BA105" s="74">
        <f t="shared" si="164"/>
        <v>6205.0864088823255</v>
      </c>
      <c r="BB105" s="74">
        <f t="shared" si="164"/>
        <v>6403.6491739665598</v>
      </c>
      <c r="BC105" s="74">
        <f t="shared" si="164"/>
        <v>6608.5659475334896</v>
      </c>
      <c r="BD105" s="74">
        <f t="shared" si="164"/>
        <v>6820.0400578545614</v>
      </c>
      <c r="BE105" s="74">
        <f t="shared" si="164"/>
        <v>7038.2813397059072</v>
      </c>
      <c r="BF105" s="74">
        <f t="shared" si="164"/>
        <v>7263.5063425764965</v>
      </c>
      <c r="BG105" s="74">
        <f t="shared" si="164"/>
        <v>7495.9385455389447</v>
      </c>
      <c r="BH105" s="74">
        <f t="shared" si="164"/>
        <v>7735.8085789961915</v>
      </c>
      <c r="BI105" s="74">
        <f t="shared" si="164"/>
        <v>7983.3544535240699</v>
      </c>
      <c r="BJ105" s="74">
        <f t="shared" si="164"/>
        <v>8238.8217960368402</v>
      </c>
      <c r="BK105" s="74">
        <f t="shared" si="164"/>
        <v>8502.4640935100197</v>
      </c>
      <c r="BL105" s="74">
        <f t="shared" si="164"/>
        <v>8774.5429445023401</v>
      </c>
      <c r="BM105" s="74">
        <f t="shared" si="165"/>
        <v>9055.3283187264151</v>
      </c>
      <c r="BN105" s="74">
        <f t="shared" si="166"/>
        <v>9345.0988249256607</v>
      </c>
      <c r="BO105" s="74">
        <f t="shared" si="167"/>
        <v>9644.1419873232826</v>
      </c>
      <c r="BP105" s="74">
        <f t="shared" si="168"/>
        <v>9952.7545309176276</v>
      </c>
      <c r="BQ105" s="74">
        <f t="shared" si="169"/>
        <v>10271.242675906991</v>
      </c>
      <c r="BR105" s="74">
        <f t="shared" si="170"/>
        <v>10599.922441536015</v>
      </c>
      <c r="BS105" s="74">
        <f t="shared" si="171"/>
        <v>10939.119959665168</v>
      </c>
      <c r="BT105" s="74">
        <f t="shared" si="172"/>
        <v>11289.171798374453</v>
      </c>
      <c r="BU105" s="74">
        <f t="shared" si="173"/>
        <v>11650.425295922436</v>
      </c>
      <c r="BV105" s="74">
        <f t="shared" si="174"/>
        <v>12023.238905391954</v>
      </c>
      <c r="BW105" s="74">
        <f t="shared" si="175"/>
        <v>12407.982550364497</v>
      </c>
      <c r="BX105" s="74">
        <f t="shared" si="176"/>
        <v>12805.037991976162</v>
      </c>
      <c r="BY105" s="74">
        <f t="shared" si="177"/>
        <v>13214.799207719399</v>
      </c>
      <c r="BZ105" s="74">
        <f t="shared" si="178"/>
        <v>13637.672782366421</v>
      </c>
      <c r="CA105" s="74">
        <f t="shared" si="179"/>
        <v>14074.078311402147</v>
      </c>
      <c r="CB105" s="74">
        <f t="shared" si="180"/>
        <v>14524.448817367016</v>
      </c>
      <c r="CC105" s="74">
        <f t="shared" si="181"/>
        <v>14989.231179522762</v>
      </c>
      <c r="CD105" s="74">
        <f t="shared" si="182"/>
        <v>15468.886577267491</v>
      </c>
      <c r="CE105" s="74">
        <f t="shared" si="183"/>
        <v>15963.89094774005</v>
      </c>
      <c r="CF105" s="74">
        <f t="shared" si="184"/>
        <v>16474.735458067731</v>
      </c>
      <c r="CG105" s="74">
        <f t="shared" si="185"/>
        <v>17001.926992725897</v>
      </c>
      <c r="CH105" s="74">
        <f t="shared" si="186"/>
        <v>17545.988656493126</v>
      </c>
      <c r="CI105" s="74">
        <f t="shared" si="187"/>
        <v>18107.460293500906</v>
      </c>
      <c r="CJ105" s="74">
        <f t="shared" si="188"/>
        <v>18686.899022892936</v>
      </c>
      <c r="CK105" s="74">
        <f t="shared" si="189"/>
        <v>19284.87979162551</v>
      </c>
      <c r="CL105" s="74">
        <f t="shared" si="190"/>
        <v>19901.995944957525</v>
      </c>
      <c r="CM105" s="74">
        <f t="shared" si="191"/>
        <v>20538.859815196167</v>
      </c>
      <c r="CN105" s="74">
        <f t="shared" si="192"/>
        <v>21196.103329282443</v>
      </c>
      <c r="CO105" s="74">
        <f t="shared" si="193"/>
        <v>21874.378635819481</v>
      </c>
      <c r="CP105" s="74">
        <f t="shared" si="194"/>
        <v>22574.358752165706</v>
      </c>
      <c r="CQ105" s="74">
        <f t="shared" si="195"/>
        <v>23296.738232235009</v>
      </c>
      <c r="CR105" s="74">
        <f t="shared" si="196"/>
        <v>24042.233855666531</v>
      </c>
      <c r="CS105" s="74">
        <f t="shared" si="197"/>
        <v>24811.585339047859</v>
      </c>
      <c r="CT105" s="74">
        <f t="shared" si="198"/>
        <v>25605.55606989739</v>
      </c>
      <c r="CU105" s="74">
        <f t="shared" si="199"/>
        <v>26424.933864134106</v>
      </c>
      <c r="CV105" s="74">
        <f t="shared" si="200"/>
        <v>27270.531747786397</v>
      </c>
      <c r="CW105" s="74">
        <f t="shared" si="201"/>
        <v>28143.188763715563</v>
      </c>
      <c r="CX105" s="74">
        <f t="shared" si="202"/>
        <v>29043.770804154461</v>
      </c>
      <c r="CY105" s="74">
        <f t="shared" si="203"/>
        <v>29973.171469887406</v>
      </c>
      <c r="CZ105" s="74">
        <f t="shared" si="204"/>
        <v>30932.312956923804</v>
      </c>
      <c r="DA105" s="74">
        <f t="shared" si="205"/>
        <v>31922.146971545368</v>
      </c>
      <c r="DB105" s="74">
        <f t="shared" si="206"/>
        <v>32943.655674634821</v>
      </c>
      <c r="DC105" s="74">
        <f t="shared" si="207"/>
        <v>33997.852656223135</v>
      </c>
      <c r="DD105" s="74">
        <f t="shared" si="208"/>
        <v>35085.783941222275</v>
      </c>
      <c r="DE105" s="74">
        <f t="shared" si="209"/>
        <v>36208.529027341392</v>
      </c>
      <c r="DF105" s="74">
        <f t="shared" si="210"/>
        <v>37367.201956216319</v>
      </c>
      <c r="DG105" s="74">
        <f t="shared" si="211"/>
        <v>38562.952418815243</v>
      </c>
      <c r="DH105" s="74">
        <f t="shared" si="212"/>
        <v>39796.966896217331</v>
      </c>
      <c r="DI105" s="74">
        <f t="shared" si="213"/>
        <v>41070.469836896285</v>
      </c>
      <c r="DJ105" s="74">
        <f t="shared" si="214"/>
        <v>42384.724871676968</v>
      </c>
    </row>
    <row r="106" spans="2:114" x14ac:dyDescent="0.2">
      <c r="B106" s="236" t="str">
        <f t="shared" si="215"/>
        <v>Glass</v>
      </c>
      <c r="C106" s="65" t="s">
        <v>2</v>
      </c>
      <c r="D106" s="74">
        <f t="shared" ref="D106:AF106" si="218">D$84*D93</f>
        <v>21.293520004567231</v>
      </c>
      <c r="E106" s="74">
        <f t="shared" si="218"/>
        <v>21.148220723037767</v>
      </c>
      <c r="F106" s="74">
        <f t="shared" si="218"/>
        <v>21.478991722744787</v>
      </c>
      <c r="G106" s="74">
        <f t="shared" si="218"/>
        <v>21.874511262199285</v>
      </c>
      <c r="H106" s="74">
        <f t="shared" si="218"/>
        <v>22.212591062059687</v>
      </c>
      <c r="I106" s="74">
        <f t="shared" si="218"/>
        <v>44.889711062059689</v>
      </c>
      <c r="J106" s="74">
        <f t="shared" si="218"/>
        <v>49.614111062059685</v>
      </c>
      <c r="K106" s="74">
        <f t="shared" si="218"/>
        <v>73.86603106205969</v>
      </c>
      <c r="L106" s="74">
        <f t="shared" si="218"/>
        <v>74.810911062059688</v>
      </c>
      <c r="M106" s="74">
        <f t="shared" si="218"/>
        <v>74.810911062059688</v>
      </c>
      <c r="N106" s="74">
        <f t="shared" si="218"/>
        <v>74.810911062059688</v>
      </c>
      <c r="O106" s="74">
        <f t="shared" si="218"/>
        <v>74.810911062059688</v>
      </c>
      <c r="P106" s="74">
        <f t="shared" si="218"/>
        <v>74.810911062059688</v>
      </c>
      <c r="Q106" s="74">
        <f t="shared" si="218"/>
        <v>74.810911062059688</v>
      </c>
      <c r="R106" s="74">
        <f t="shared" si="218"/>
        <v>74.810911062059688</v>
      </c>
      <c r="S106" s="74">
        <f t="shared" si="218"/>
        <v>190.71619106205966</v>
      </c>
      <c r="T106" s="74">
        <f t="shared" si="218"/>
        <v>280.31439996457061</v>
      </c>
      <c r="U106" s="74">
        <f t="shared" si="218"/>
        <v>280.31439996014302</v>
      </c>
      <c r="V106" s="74">
        <f t="shared" si="218"/>
        <v>280.31439995965843</v>
      </c>
      <c r="W106" s="74">
        <f t="shared" si="218"/>
        <v>280.31439995525528</v>
      </c>
      <c r="X106" s="74">
        <f t="shared" si="218"/>
        <v>280.00233655628546</v>
      </c>
      <c r="Y106" s="74">
        <f t="shared" si="218"/>
        <v>280.31439962355751</v>
      </c>
      <c r="Z106" s="74">
        <f t="shared" si="218"/>
        <v>223.62159958157486</v>
      </c>
      <c r="AA106" s="74">
        <f t="shared" si="218"/>
        <v>220.46397424180788</v>
      </c>
      <c r="AB106" s="74">
        <f t="shared" si="218"/>
        <v>283.44263570379945</v>
      </c>
      <c r="AC106" s="74">
        <f t="shared" si="218"/>
        <v>188.94536605583954</v>
      </c>
      <c r="AD106" s="74">
        <f t="shared" si="218"/>
        <v>188.85053508566804</v>
      </c>
      <c r="AE106" s="74">
        <f t="shared" si="218"/>
        <v>188.72088191500166</v>
      </c>
      <c r="AF106" s="74">
        <f t="shared" si="218"/>
        <v>377.65425010096976</v>
      </c>
      <c r="AG106" s="74">
        <f t="shared" ref="AG106" si="219">AG$84*AG93</f>
        <v>377.6989998337848</v>
      </c>
      <c r="AH106" s="74">
        <f t="shared" si="162"/>
        <v>389.78536782846589</v>
      </c>
      <c r="AI106" s="74">
        <f t="shared" si="163"/>
        <v>402.25849959897681</v>
      </c>
      <c r="AJ106" s="74">
        <f t="shared" si="163"/>
        <v>415.13077158614408</v>
      </c>
      <c r="AK106" s="74">
        <f t="shared" si="163"/>
        <v>428.41495627690068</v>
      </c>
      <c r="AL106" s="74">
        <f t="shared" si="163"/>
        <v>442.12423487776152</v>
      </c>
      <c r="AM106" s="74">
        <f t="shared" si="163"/>
        <v>456.27221039384989</v>
      </c>
      <c r="AN106" s="74">
        <f t="shared" si="163"/>
        <v>470.87292112645309</v>
      </c>
      <c r="AO106" s="74">
        <f t="shared" si="163"/>
        <v>485.9408546024996</v>
      </c>
      <c r="AP106" s="74">
        <f t="shared" si="163"/>
        <v>501.4909619497796</v>
      </c>
      <c r="AQ106" s="74">
        <f t="shared" si="163"/>
        <v>517.53867273217259</v>
      </c>
      <c r="AR106" s="74">
        <f t="shared" si="163"/>
        <v>534.0999102596021</v>
      </c>
      <c r="AS106" s="74">
        <f t="shared" si="163"/>
        <v>551.19110738790937</v>
      </c>
      <c r="AT106" s="74">
        <f t="shared" si="163"/>
        <v>568.82922282432253</v>
      </c>
      <c r="AU106" s="74">
        <f t="shared" si="163"/>
        <v>587.03175795470088</v>
      </c>
      <c r="AV106" s="74">
        <f t="shared" si="163"/>
        <v>605.81677420925132</v>
      </c>
      <c r="AW106" s="74">
        <f t="shared" si="163"/>
        <v>625.20291098394739</v>
      </c>
      <c r="AX106" s="74">
        <f t="shared" si="163"/>
        <v>645.20940413543372</v>
      </c>
      <c r="AY106" s="74">
        <f t="shared" si="164"/>
        <v>665.85610506776766</v>
      </c>
      <c r="AZ106" s="74">
        <f t="shared" si="164"/>
        <v>687.16350042993622</v>
      </c>
      <c r="BA106" s="74">
        <f t="shared" si="164"/>
        <v>709.15273244369416</v>
      </c>
      <c r="BB106" s="74">
        <f t="shared" si="164"/>
        <v>731.84561988189239</v>
      </c>
      <c r="BC106" s="74">
        <f t="shared" si="164"/>
        <v>755.26467971811292</v>
      </c>
      <c r="BD106" s="74">
        <f t="shared" si="164"/>
        <v>779.43314946909254</v>
      </c>
      <c r="BE106" s="74">
        <f t="shared" si="164"/>
        <v>804.37501025210349</v>
      </c>
      <c r="BF106" s="74">
        <f t="shared" si="164"/>
        <v>830.11501058017086</v>
      </c>
      <c r="BG106" s="74">
        <f t="shared" si="164"/>
        <v>856.67869091873638</v>
      </c>
      <c r="BH106" s="74">
        <f t="shared" si="164"/>
        <v>884.09240902813599</v>
      </c>
      <c r="BI106" s="74">
        <f t="shared" si="164"/>
        <v>912.38336611703642</v>
      </c>
      <c r="BJ106" s="74">
        <f t="shared" si="164"/>
        <v>941.57963383278161</v>
      </c>
      <c r="BK106" s="74">
        <f t="shared" si="164"/>
        <v>971.7101821154306</v>
      </c>
      <c r="BL106" s="74">
        <f t="shared" si="164"/>
        <v>1002.8049079431244</v>
      </c>
      <c r="BM106" s="74">
        <f t="shared" si="165"/>
        <v>1034.8946649973043</v>
      </c>
      <c r="BN106" s="74">
        <f t="shared" si="166"/>
        <v>1068.011294277218</v>
      </c>
      <c r="BO106" s="74">
        <f t="shared" si="167"/>
        <v>1102.187655694089</v>
      </c>
      <c r="BP106" s="74">
        <f t="shared" si="168"/>
        <v>1137.4576606762998</v>
      </c>
      <c r="BQ106" s="74">
        <f t="shared" si="169"/>
        <v>1173.8563058179416</v>
      </c>
      <c r="BR106" s="74">
        <f t="shared" si="170"/>
        <v>1211.4197076041157</v>
      </c>
      <c r="BS106" s="74">
        <f t="shared" si="171"/>
        <v>1250.1851382474474</v>
      </c>
      <c r="BT106" s="74">
        <f t="shared" si="172"/>
        <v>1290.1910626713657</v>
      </c>
      <c r="BU106" s="74">
        <f t="shared" si="173"/>
        <v>1331.4771766768495</v>
      </c>
      <c r="BV106" s="74">
        <f t="shared" si="174"/>
        <v>1374.0844463305086</v>
      </c>
      <c r="BW106" s="74">
        <f t="shared" si="175"/>
        <v>1418.0551486130848</v>
      </c>
      <c r="BX106" s="74">
        <f t="shared" si="176"/>
        <v>1463.4329133687036</v>
      </c>
      <c r="BY106" s="74">
        <f t="shared" si="177"/>
        <v>1510.2627665965022</v>
      </c>
      <c r="BZ106" s="74">
        <f t="shared" si="178"/>
        <v>1558.5911751275903</v>
      </c>
      <c r="CA106" s="74">
        <f t="shared" si="179"/>
        <v>1608.4660927316731</v>
      </c>
      <c r="CB106" s="74">
        <f t="shared" si="180"/>
        <v>1659.9370076990867</v>
      </c>
      <c r="CC106" s="74">
        <f t="shared" si="181"/>
        <v>1713.0549919454575</v>
      </c>
      <c r="CD106" s="74">
        <f t="shared" si="182"/>
        <v>1767.8727516877123</v>
      </c>
      <c r="CE106" s="74">
        <f t="shared" si="183"/>
        <v>1824.444679741719</v>
      </c>
      <c r="CF106" s="74">
        <f t="shared" si="184"/>
        <v>1882.8269094934542</v>
      </c>
      <c r="CG106" s="74">
        <f t="shared" si="185"/>
        <v>1943.0773705972447</v>
      </c>
      <c r="CH106" s="74">
        <f t="shared" si="186"/>
        <v>2005.2558464563565</v>
      </c>
      <c r="CI106" s="74">
        <f t="shared" si="187"/>
        <v>2069.4240335429599</v>
      </c>
      <c r="CJ106" s="74">
        <f t="shared" si="188"/>
        <v>2135.6456026163346</v>
      </c>
      <c r="CK106" s="74">
        <f t="shared" si="189"/>
        <v>2203.9862619000573</v>
      </c>
      <c r="CL106" s="74">
        <f t="shared" si="190"/>
        <v>2274.5138222808591</v>
      </c>
      <c r="CM106" s="74">
        <f t="shared" si="191"/>
        <v>2347.2982645938469</v>
      </c>
      <c r="CN106" s="74">
        <f t="shared" si="192"/>
        <v>2422.4118090608499</v>
      </c>
      <c r="CO106" s="74">
        <f t="shared" si="193"/>
        <v>2499.928986950797</v>
      </c>
      <c r="CP106" s="74">
        <f t="shared" si="194"/>
        <v>2579.9267145332228</v>
      </c>
      <c r="CQ106" s="74">
        <f t="shared" si="195"/>
        <v>2662.4843693982862</v>
      </c>
      <c r="CR106" s="74">
        <f t="shared" si="196"/>
        <v>2747.6838692190313</v>
      </c>
      <c r="CS106" s="74">
        <f t="shared" si="197"/>
        <v>2835.6097530340403</v>
      </c>
      <c r="CT106" s="74">
        <f t="shared" si="198"/>
        <v>2926.3492651311299</v>
      </c>
      <c r="CU106" s="74">
        <f t="shared" si="199"/>
        <v>3019.9924416153262</v>
      </c>
      <c r="CV106" s="74">
        <f t="shared" si="200"/>
        <v>3116.6321997470168</v>
      </c>
      <c r="CW106" s="74">
        <f t="shared" si="201"/>
        <v>3216.3644301389213</v>
      </c>
      <c r="CX106" s="74">
        <f t="shared" si="202"/>
        <v>3319.2880919033669</v>
      </c>
      <c r="CY106" s="74">
        <f t="shared" si="203"/>
        <v>3425.5053108442748</v>
      </c>
      <c r="CZ106" s="74">
        <f t="shared" si="204"/>
        <v>3535.1214807912916</v>
      </c>
      <c r="DA106" s="74">
        <f t="shared" si="205"/>
        <v>3648.2453681766128</v>
      </c>
      <c r="DB106" s="74">
        <f t="shared" si="206"/>
        <v>3764.9892199582646</v>
      </c>
      <c r="DC106" s="74">
        <f t="shared" si="207"/>
        <v>3885.4688749969291</v>
      </c>
      <c r="DD106" s="74">
        <f t="shared" si="208"/>
        <v>4009.8038789968309</v>
      </c>
      <c r="DE106" s="74">
        <f t="shared" si="209"/>
        <v>4138.1176031247296</v>
      </c>
      <c r="DF106" s="74">
        <f t="shared" si="210"/>
        <v>4270.5373664247209</v>
      </c>
      <c r="DG106" s="74">
        <f t="shared" si="211"/>
        <v>4407.1945621503119</v>
      </c>
      <c r="DH106" s="74">
        <f t="shared" si="212"/>
        <v>4548.2247881391222</v>
      </c>
      <c r="DI106" s="74">
        <f t="shared" si="213"/>
        <v>4693.7679813595742</v>
      </c>
      <c r="DJ106" s="74">
        <f t="shared" si="214"/>
        <v>4843.9685567630804</v>
      </c>
    </row>
    <row r="107" spans="2:114" x14ac:dyDescent="0.2">
      <c r="B107" s="236" t="str">
        <f t="shared" si="215"/>
        <v>Batteries</v>
      </c>
      <c r="C107" s="65" t="s">
        <v>2</v>
      </c>
      <c r="D107" s="74">
        <f t="shared" ref="D107:AF107" si="220">D$84*D94</f>
        <v>37.263660007992655</v>
      </c>
      <c r="E107" s="74">
        <f t="shared" si="220"/>
        <v>37.009386265316095</v>
      </c>
      <c r="F107" s="74">
        <f t="shared" si="220"/>
        <v>37.58823551480338</v>
      </c>
      <c r="G107" s="74">
        <f t="shared" si="220"/>
        <v>38.280394708848753</v>
      </c>
      <c r="H107" s="74">
        <f t="shared" si="220"/>
        <v>38.872034358604459</v>
      </c>
      <c r="I107" s="74">
        <f t="shared" si="220"/>
        <v>78.556994358604456</v>
      </c>
      <c r="J107" s="74">
        <f t="shared" si="220"/>
        <v>86.824694358604447</v>
      </c>
      <c r="K107" s="74">
        <f t="shared" si="220"/>
        <v>129.26555435860445</v>
      </c>
      <c r="L107" s="74">
        <f t="shared" si="220"/>
        <v>130.91909435860447</v>
      </c>
      <c r="M107" s="74">
        <f t="shared" si="220"/>
        <v>130.91909435860447</v>
      </c>
      <c r="N107" s="74">
        <f t="shared" si="220"/>
        <v>130.91909435860447</v>
      </c>
      <c r="O107" s="74">
        <f t="shared" si="220"/>
        <v>130.91909435860447</v>
      </c>
      <c r="P107" s="74">
        <f t="shared" si="220"/>
        <v>130.91909435860447</v>
      </c>
      <c r="Q107" s="74">
        <f t="shared" si="220"/>
        <v>130.91909435860447</v>
      </c>
      <c r="R107" s="74">
        <f t="shared" si="220"/>
        <v>130.91909435860447</v>
      </c>
      <c r="S107" s="74">
        <f t="shared" si="220"/>
        <v>333.75333435860443</v>
      </c>
      <c r="T107" s="74">
        <f t="shared" si="220"/>
        <v>490.55019993799863</v>
      </c>
      <c r="U107" s="74">
        <f t="shared" si="220"/>
        <v>490.55019993025036</v>
      </c>
      <c r="V107" s="74">
        <f t="shared" si="220"/>
        <v>490.55019992940225</v>
      </c>
      <c r="W107" s="74">
        <f t="shared" si="220"/>
        <v>490.55019992169673</v>
      </c>
      <c r="X107" s="74">
        <f t="shared" si="220"/>
        <v>490.00408897349956</v>
      </c>
      <c r="Y107" s="74">
        <f t="shared" si="220"/>
        <v>490.55019934122561</v>
      </c>
      <c r="Z107" s="74">
        <f t="shared" si="220"/>
        <v>391.337799267756</v>
      </c>
      <c r="AA107" s="74">
        <f t="shared" si="220"/>
        <v>385.81195492316385</v>
      </c>
      <c r="AB107" s="74">
        <f t="shared" si="220"/>
        <v>496.02461248164911</v>
      </c>
      <c r="AC107" s="74">
        <f t="shared" si="220"/>
        <v>330.65439059771927</v>
      </c>
      <c r="AD107" s="74">
        <f t="shared" si="220"/>
        <v>330.48843639991912</v>
      </c>
      <c r="AE107" s="74">
        <f t="shared" si="220"/>
        <v>330.26154335125295</v>
      </c>
      <c r="AF107" s="74">
        <f t="shared" si="220"/>
        <v>660.89493767669705</v>
      </c>
      <c r="AG107" s="74">
        <f t="shared" ref="AG107" si="221">AG$84*AG94</f>
        <v>660.97324970912337</v>
      </c>
      <c r="AH107" s="74">
        <f t="shared" si="162"/>
        <v>682.1243936998153</v>
      </c>
      <c r="AI107" s="74">
        <f t="shared" si="163"/>
        <v>703.95237429820941</v>
      </c>
      <c r="AJ107" s="74">
        <f t="shared" si="163"/>
        <v>726.47885027575217</v>
      </c>
      <c r="AK107" s="74">
        <f t="shared" si="163"/>
        <v>749.72617348457629</v>
      </c>
      <c r="AL107" s="74">
        <f t="shared" si="163"/>
        <v>773.71741103608281</v>
      </c>
      <c r="AM107" s="74">
        <f t="shared" si="163"/>
        <v>798.47636818923752</v>
      </c>
      <c r="AN107" s="74">
        <f t="shared" si="163"/>
        <v>824.02761197129314</v>
      </c>
      <c r="AO107" s="74">
        <f t="shared" si="163"/>
        <v>850.3964955543745</v>
      </c>
      <c r="AP107" s="74">
        <f t="shared" si="163"/>
        <v>877.60918341211448</v>
      </c>
      <c r="AQ107" s="74">
        <f t="shared" si="163"/>
        <v>905.69267728130217</v>
      </c>
      <c r="AR107" s="74">
        <f t="shared" si="163"/>
        <v>934.67484295430381</v>
      </c>
      <c r="AS107" s="74">
        <f t="shared" si="163"/>
        <v>964.58443792884157</v>
      </c>
      <c r="AT107" s="74">
        <f t="shared" si="163"/>
        <v>995.45113994256451</v>
      </c>
      <c r="AU107" s="74">
        <f t="shared" si="163"/>
        <v>1027.3055764207265</v>
      </c>
      <c r="AV107" s="74">
        <f t="shared" si="163"/>
        <v>1060.1793548661899</v>
      </c>
      <c r="AW107" s="74">
        <f t="shared" si="163"/>
        <v>1094.1050942219081</v>
      </c>
      <c r="AX107" s="74">
        <f t="shared" si="163"/>
        <v>1129.1164572370092</v>
      </c>
      <c r="AY107" s="74">
        <f t="shared" si="164"/>
        <v>1165.2481838685935</v>
      </c>
      <c r="AZ107" s="74">
        <f t="shared" si="164"/>
        <v>1202.5361257523884</v>
      </c>
      <c r="BA107" s="74">
        <f t="shared" si="164"/>
        <v>1241.0172817764649</v>
      </c>
      <c r="BB107" s="74">
        <f t="shared" si="164"/>
        <v>1280.7298347933117</v>
      </c>
      <c r="BC107" s="74">
        <f t="shared" si="164"/>
        <v>1321.7131895066977</v>
      </c>
      <c r="BD107" s="74">
        <f t="shared" si="164"/>
        <v>1364.008011570912</v>
      </c>
      <c r="BE107" s="74">
        <f t="shared" si="164"/>
        <v>1407.6562679411811</v>
      </c>
      <c r="BF107" s="74">
        <f t="shared" si="164"/>
        <v>1452.701268515299</v>
      </c>
      <c r="BG107" s="74">
        <f t="shared" si="164"/>
        <v>1499.1877091077886</v>
      </c>
      <c r="BH107" s="74">
        <f t="shared" si="164"/>
        <v>1547.1617157992378</v>
      </c>
      <c r="BI107" s="74">
        <f t="shared" si="164"/>
        <v>1596.6708907048135</v>
      </c>
      <c r="BJ107" s="74">
        <f t="shared" si="164"/>
        <v>1647.7643592073675</v>
      </c>
      <c r="BK107" s="74">
        <f t="shared" si="164"/>
        <v>1700.4928187020034</v>
      </c>
      <c r="BL107" s="74">
        <f t="shared" si="164"/>
        <v>1754.9085889004675</v>
      </c>
      <c r="BM107" s="74">
        <f t="shared" si="165"/>
        <v>1811.0656637452826</v>
      </c>
      <c r="BN107" s="74">
        <f t="shared" si="166"/>
        <v>1869.0197649851316</v>
      </c>
      <c r="BO107" s="74">
        <f t="shared" si="167"/>
        <v>1928.8283974646558</v>
      </c>
      <c r="BP107" s="74">
        <f t="shared" si="168"/>
        <v>1990.5509061835248</v>
      </c>
      <c r="BQ107" s="74">
        <f t="shared" si="169"/>
        <v>2054.2485351813975</v>
      </c>
      <c r="BR107" s="74">
        <f t="shared" si="170"/>
        <v>2119.9844883072024</v>
      </c>
      <c r="BS107" s="74">
        <f t="shared" si="171"/>
        <v>2187.8239919330331</v>
      </c>
      <c r="BT107" s="74">
        <f t="shared" si="172"/>
        <v>2257.83435967489</v>
      </c>
      <c r="BU107" s="74">
        <f t="shared" si="173"/>
        <v>2330.0850591844865</v>
      </c>
      <c r="BV107" s="74">
        <f t="shared" si="174"/>
        <v>2404.6477810783899</v>
      </c>
      <c r="BW107" s="74">
        <f t="shared" si="175"/>
        <v>2481.5965100728986</v>
      </c>
      <c r="BX107" s="74">
        <f t="shared" si="176"/>
        <v>2561.0075983952315</v>
      </c>
      <c r="BY107" s="74">
        <f t="shared" si="177"/>
        <v>2642.9598415438791</v>
      </c>
      <c r="BZ107" s="74">
        <f t="shared" si="178"/>
        <v>2727.5345564732834</v>
      </c>
      <c r="CA107" s="74">
        <f t="shared" si="179"/>
        <v>2814.8156622804286</v>
      </c>
      <c r="CB107" s="74">
        <f t="shared" si="180"/>
        <v>2904.8897634734026</v>
      </c>
      <c r="CC107" s="74">
        <f t="shared" si="181"/>
        <v>2997.8462359045516</v>
      </c>
      <c r="CD107" s="74">
        <f t="shared" si="182"/>
        <v>3093.7773154534975</v>
      </c>
      <c r="CE107" s="74">
        <f t="shared" si="183"/>
        <v>3192.7781895480093</v>
      </c>
      <c r="CF107" s="74">
        <f t="shared" si="184"/>
        <v>3294.9470916135456</v>
      </c>
      <c r="CG107" s="74">
        <f t="shared" si="185"/>
        <v>3400.3853985451792</v>
      </c>
      <c r="CH107" s="74">
        <f t="shared" si="186"/>
        <v>3509.1977312986251</v>
      </c>
      <c r="CI107" s="74">
        <f t="shared" si="187"/>
        <v>3621.4920587001811</v>
      </c>
      <c r="CJ107" s="74">
        <f t="shared" si="188"/>
        <v>3737.379804578587</v>
      </c>
      <c r="CK107" s="74">
        <f t="shared" si="189"/>
        <v>3856.9759583251021</v>
      </c>
      <c r="CL107" s="74">
        <f t="shared" si="190"/>
        <v>3980.3991889915055</v>
      </c>
      <c r="CM107" s="74">
        <f t="shared" si="191"/>
        <v>4107.7719630392339</v>
      </c>
      <c r="CN107" s="74">
        <f t="shared" si="192"/>
        <v>4239.2206658564892</v>
      </c>
      <c r="CO107" s="74">
        <f t="shared" si="193"/>
        <v>4374.875727163897</v>
      </c>
      <c r="CP107" s="74">
        <f t="shared" si="194"/>
        <v>4514.8717504331416</v>
      </c>
      <c r="CQ107" s="74">
        <f t="shared" si="195"/>
        <v>4659.3476464470023</v>
      </c>
      <c r="CR107" s="74">
        <f t="shared" si="196"/>
        <v>4808.4467711333064</v>
      </c>
      <c r="CS107" s="74">
        <f t="shared" si="197"/>
        <v>4962.3170678095721</v>
      </c>
      <c r="CT107" s="74">
        <f t="shared" si="198"/>
        <v>5121.1112139794786</v>
      </c>
      <c r="CU107" s="74">
        <f t="shared" si="199"/>
        <v>5284.9867728268218</v>
      </c>
      <c r="CV107" s="74">
        <f t="shared" si="200"/>
        <v>5454.1063495572807</v>
      </c>
      <c r="CW107" s="74">
        <f t="shared" si="201"/>
        <v>5628.6377527431141</v>
      </c>
      <c r="CX107" s="74">
        <f t="shared" si="202"/>
        <v>5808.7541608308939</v>
      </c>
      <c r="CY107" s="74">
        <f t="shared" si="203"/>
        <v>5994.6342939774822</v>
      </c>
      <c r="CZ107" s="74">
        <f t="shared" si="204"/>
        <v>6186.4625913847622</v>
      </c>
      <c r="DA107" s="74">
        <f t="shared" si="205"/>
        <v>6384.4293943090752</v>
      </c>
      <c r="DB107" s="74">
        <f t="shared" si="206"/>
        <v>6588.7311349269658</v>
      </c>
      <c r="DC107" s="74">
        <f t="shared" si="207"/>
        <v>6799.5705312446289</v>
      </c>
      <c r="DD107" s="74">
        <f t="shared" si="208"/>
        <v>7017.1567882444569</v>
      </c>
      <c r="DE107" s="74">
        <f t="shared" si="209"/>
        <v>7241.7058054682793</v>
      </c>
      <c r="DF107" s="74">
        <f t="shared" si="210"/>
        <v>7473.4403912432645</v>
      </c>
      <c r="DG107" s="74">
        <f t="shared" si="211"/>
        <v>7712.5904837630487</v>
      </c>
      <c r="DH107" s="74">
        <f t="shared" si="212"/>
        <v>7959.3933792434664</v>
      </c>
      <c r="DI107" s="74">
        <f t="shared" si="213"/>
        <v>8214.0939673792582</v>
      </c>
      <c r="DJ107" s="74">
        <f t="shared" si="214"/>
        <v>8476.9449743353944</v>
      </c>
    </row>
    <row r="108" spans="2:114" x14ac:dyDescent="0.2">
      <c r="B108" s="236" t="str">
        <f t="shared" si="215"/>
        <v>others</v>
      </c>
      <c r="C108" s="65" t="s">
        <v>2</v>
      </c>
      <c r="D108" s="74">
        <f t="shared" ref="D108:AF108" si="222">D$84*D95</f>
        <v>42.587040009134462</v>
      </c>
      <c r="E108" s="74">
        <f t="shared" si="222"/>
        <v>42.296441446075534</v>
      </c>
      <c r="F108" s="74">
        <f t="shared" si="222"/>
        <v>42.957983445489575</v>
      </c>
      <c r="G108" s="74">
        <f t="shared" si="222"/>
        <v>43.749022524398569</v>
      </c>
      <c r="H108" s="74">
        <f t="shared" si="222"/>
        <v>44.425182124119374</v>
      </c>
      <c r="I108" s="74">
        <f t="shared" si="222"/>
        <v>89.779422124119378</v>
      </c>
      <c r="J108" s="74">
        <f t="shared" si="222"/>
        <v>99.22822212411937</v>
      </c>
      <c r="K108" s="74">
        <f t="shared" si="222"/>
        <v>147.73206212411938</v>
      </c>
      <c r="L108" s="74">
        <f t="shared" si="222"/>
        <v>149.62182212411938</v>
      </c>
      <c r="M108" s="74">
        <f t="shared" si="222"/>
        <v>149.62182212411938</v>
      </c>
      <c r="N108" s="74">
        <f t="shared" si="222"/>
        <v>149.62182212411938</v>
      </c>
      <c r="O108" s="74">
        <f t="shared" si="222"/>
        <v>149.62182212411938</v>
      </c>
      <c r="P108" s="74">
        <f t="shared" si="222"/>
        <v>149.62182212411938</v>
      </c>
      <c r="Q108" s="74">
        <f t="shared" si="222"/>
        <v>149.62182212411938</v>
      </c>
      <c r="R108" s="74">
        <f t="shared" si="222"/>
        <v>149.62182212411938</v>
      </c>
      <c r="S108" s="74">
        <f t="shared" si="222"/>
        <v>381.43238212411933</v>
      </c>
      <c r="T108" s="74">
        <f t="shared" si="222"/>
        <v>560.62879992914122</v>
      </c>
      <c r="U108" s="74">
        <f t="shared" si="222"/>
        <v>560.62879992028604</v>
      </c>
      <c r="V108" s="74">
        <f t="shared" si="222"/>
        <v>560.62879991931686</v>
      </c>
      <c r="W108" s="74">
        <f t="shared" si="222"/>
        <v>560.62879991051057</v>
      </c>
      <c r="X108" s="74">
        <f t="shared" si="222"/>
        <v>560.00467311257091</v>
      </c>
      <c r="Y108" s="74">
        <f t="shared" si="222"/>
        <v>560.62879924711501</v>
      </c>
      <c r="Z108" s="74">
        <f t="shared" si="222"/>
        <v>447.24319916314971</v>
      </c>
      <c r="AA108" s="74">
        <f t="shared" si="222"/>
        <v>440.92794848361575</v>
      </c>
      <c r="AB108" s="74">
        <f t="shared" si="222"/>
        <v>566.88527140759891</v>
      </c>
      <c r="AC108" s="74">
        <f t="shared" si="222"/>
        <v>377.89073211167909</v>
      </c>
      <c r="AD108" s="74">
        <f t="shared" si="222"/>
        <v>377.70107017133608</v>
      </c>
      <c r="AE108" s="74">
        <f t="shared" si="222"/>
        <v>377.44176383000331</v>
      </c>
      <c r="AF108" s="74">
        <f t="shared" si="222"/>
        <v>755.30850020193952</v>
      </c>
      <c r="AG108" s="74">
        <f t="shared" ref="AG108" si="223">AG$84*AG95</f>
        <v>755.39799966756959</v>
      </c>
      <c r="AH108" s="74">
        <f t="shared" si="162"/>
        <v>779.57073565693179</v>
      </c>
      <c r="AI108" s="74">
        <f t="shared" si="163"/>
        <v>804.51699919795362</v>
      </c>
      <c r="AJ108" s="74">
        <f t="shared" si="163"/>
        <v>830.26154317228816</v>
      </c>
      <c r="AK108" s="74">
        <f t="shared" si="163"/>
        <v>856.82991255380136</v>
      </c>
      <c r="AL108" s="74">
        <f t="shared" si="163"/>
        <v>884.24846975552305</v>
      </c>
      <c r="AM108" s="74">
        <f t="shared" si="163"/>
        <v>912.54442078769978</v>
      </c>
      <c r="AN108" s="74">
        <f t="shared" si="163"/>
        <v>941.74584225290619</v>
      </c>
      <c r="AO108" s="74">
        <f t="shared" si="163"/>
        <v>971.8817092049992</v>
      </c>
      <c r="AP108" s="74">
        <f t="shared" si="163"/>
        <v>1002.9819238995592</v>
      </c>
      <c r="AQ108" s="74">
        <f t="shared" si="163"/>
        <v>1035.0773454643452</v>
      </c>
      <c r="AR108" s="74">
        <f t="shared" si="163"/>
        <v>1068.1998205192042</v>
      </c>
      <c r="AS108" s="74">
        <f t="shared" si="163"/>
        <v>1102.3822147758187</v>
      </c>
      <c r="AT108" s="74">
        <f t="shared" si="163"/>
        <v>1137.6584456486451</v>
      </c>
      <c r="AU108" s="74">
        <f t="shared" si="163"/>
        <v>1174.0635159094018</v>
      </c>
      <c r="AV108" s="74">
        <f t="shared" si="163"/>
        <v>1211.6335484185026</v>
      </c>
      <c r="AW108" s="74">
        <f t="shared" si="163"/>
        <v>1250.4058219678948</v>
      </c>
      <c r="AX108" s="74">
        <f t="shared" si="163"/>
        <v>1290.4188082708674</v>
      </c>
      <c r="AY108" s="74">
        <f t="shared" si="164"/>
        <v>1331.7122101355353</v>
      </c>
      <c r="AZ108" s="74">
        <f t="shared" si="164"/>
        <v>1374.3270008598724</v>
      </c>
      <c r="BA108" s="74">
        <f t="shared" si="164"/>
        <v>1418.3054648873883</v>
      </c>
      <c r="BB108" s="74">
        <f t="shared" si="164"/>
        <v>1463.6912397637848</v>
      </c>
      <c r="BC108" s="74">
        <f t="shared" si="164"/>
        <v>1510.5293594362258</v>
      </c>
      <c r="BD108" s="74">
        <f t="shared" si="164"/>
        <v>1558.8662989381851</v>
      </c>
      <c r="BE108" s="74">
        <f t="shared" si="164"/>
        <v>1608.750020504207</v>
      </c>
      <c r="BF108" s="74">
        <f t="shared" si="164"/>
        <v>1660.2300211603417</v>
      </c>
      <c r="BG108" s="74">
        <f t="shared" si="164"/>
        <v>1713.3573818374728</v>
      </c>
      <c r="BH108" s="74">
        <f t="shared" si="164"/>
        <v>1768.184818056272</v>
      </c>
      <c r="BI108" s="74">
        <f t="shared" si="164"/>
        <v>1824.7667322340728</v>
      </c>
      <c r="BJ108" s="74">
        <f t="shared" si="164"/>
        <v>1883.1592676655632</v>
      </c>
      <c r="BK108" s="74">
        <f t="shared" si="164"/>
        <v>1943.4203642308612</v>
      </c>
      <c r="BL108" s="74">
        <f t="shared" si="164"/>
        <v>2005.6098158862487</v>
      </c>
      <c r="BM108" s="74">
        <f t="shared" si="165"/>
        <v>2069.7893299946086</v>
      </c>
      <c r="BN108" s="74">
        <f t="shared" si="166"/>
        <v>2136.022588554436</v>
      </c>
      <c r="BO108" s="74">
        <f t="shared" si="167"/>
        <v>2204.375311388178</v>
      </c>
      <c r="BP108" s="74">
        <f t="shared" si="168"/>
        <v>2274.9153213525997</v>
      </c>
      <c r="BQ108" s="74">
        <f t="shared" si="169"/>
        <v>2347.7126116358831</v>
      </c>
      <c r="BR108" s="74">
        <f t="shared" si="170"/>
        <v>2422.8394152082315</v>
      </c>
      <c r="BS108" s="74">
        <f t="shared" si="171"/>
        <v>2500.3702764948948</v>
      </c>
      <c r="BT108" s="74">
        <f t="shared" si="172"/>
        <v>2580.3821253427313</v>
      </c>
      <c r="BU108" s="74">
        <f t="shared" si="173"/>
        <v>2662.9543533536989</v>
      </c>
      <c r="BV108" s="74">
        <f t="shared" si="174"/>
        <v>2748.1688926610173</v>
      </c>
      <c r="BW108" s="74">
        <f t="shared" si="175"/>
        <v>2836.1102972261697</v>
      </c>
      <c r="BX108" s="74">
        <f t="shared" si="176"/>
        <v>2926.8658267374071</v>
      </c>
      <c r="BY108" s="74">
        <f t="shared" si="177"/>
        <v>3020.5255331930043</v>
      </c>
      <c r="BZ108" s="74">
        <f t="shared" si="178"/>
        <v>3117.1823502551806</v>
      </c>
      <c r="CA108" s="74">
        <f t="shared" si="179"/>
        <v>3216.9321854633463</v>
      </c>
      <c r="CB108" s="74">
        <f t="shared" si="180"/>
        <v>3319.8740153981735</v>
      </c>
      <c r="CC108" s="74">
        <f t="shared" si="181"/>
        <v>3426.1099838909149</v>
      </c>
      <c r="CD108" s="74">
        <f t="shared" si="182"/>
        <v>3535.7455033754245</v>
      </c>
      <c r="CE108" s="74">
        <f t="shared" si="183"/>
        <v>3648.8893594834381</v>
      </c>
      <c r="CF108" s="74">
        <f t="shared" si="184"/>
        <v>3765.6538189869084</v>
      </c>
      <c r="CG108" s="74">
        <f t="shared" si="185"/>
        <v>3886.1547411944894</v>
      </c>
      <c r="CH108" s="74">
        <f t="shared" si="186"/>
        <v>4010.511692912713</v>
      </c>
      <c r="CI108" s="74">
        <f t="shared" si="187"/>
        <v>4138.8480670859199</v>
      </c>
      <c r="CJ108" s="74">
        <f t="shared" si="188"/>
        <v>4271.2912052326692</v>
      </c>
      <c r="CK108" s="74">
        <f t="shared" si="189"/>
        <v>4407.9725238001147</v>
      </c>
      <c r="CL108" s="74">
        <f t="shared" si="190"/>
        <v>4549.0276445617183</v>
      </c>
      <c r="CM108" s="74">
        <f t="shared" si="191"/>
        <v>4694.5965291876937</v>
      </c>
      <c r="CN108" s="74">
        <f t="shared" si="192"/>
        <v>4844.8236181216998</v>
      </c>
      <c r="CO108" s="74">
        <f t="shared" si="193"/>
        <v>4999.8579739015941</v>
      </c>
      <c r="CP108" s="74">
        <f t="shared" si="194"/>
        <v>5159.8534290664456</v>
      </c>
      <c r="CQ108" s="74">
        <f t="shared" si="195"/>
        <v>5324.9687387965723</v>
      </c>
      <c r="CR108" s="74">
        <f t="shared" si="196"/>
        <v>5495.3677384380626</v>
      </c>
      <c r="CS108" s="74">
        <f t="shared" si="197"/>
        <v>5671.2195060680806</v>
      </c>
      <c r="CT108" s="74">
        <f t="shared" si="198"/>
        <v>5852.6985302622597</v>
      </c>
      <c r="CU108" s="74">
        <f t="shared" si="199"/>
        <v>6039.9848832306525</v>
      </c>
      <c r="CV108" s="74">
        <f t="shared" si="200"/>
        <v>6233.2643994940336</v>
      </c>
      <c r="CW108" s="74">
        <f t="shared" si="201"/>
        <v>6432.7288602778426</v>
      </c>
      <c r="CX108" s="74">
        <f t="shared" si="202"/>
        <v>6638.5761838067338</v>
      </c>
      <c r="CY108" s="74">
        <f t="shared" si="203"/>
        <v>6851.0106216885497</v>
      </c>
      <c r="CZ108" s="74">
        <f t="shared" si="204"/>
        <v>7070.2429615825831</v>
      </c>
      <c r="DA108" s="74">
        <f t="shared" si="205"/>
        <v>7296.4907363532257</v>
      </c>
      <c r="DB108" s="74">
        <f t="shared" si="206"/>
        <v>7529.9784399165292</v>
      </c>
      <c r="DC108" s="74">
        <f t="shared" si="207"/>
        <v>7770.9377499938582</v>
      </c>
      <c r="DD108" s="74">
        <f t="shared" si="208"/>
        <v>8019.6077579936618</v>
      </c>
      <c r="DE108" s="74">
        <f t="shared" si="209"/>
        <v>8276.2352062494592</v>
      </c>
      <c r="DF108" s="74">
        <f t="shared" si="210"/>
        <v>8541.0747328494417</v>
      </c>
      <c r="DG108" s="74">
        <f t="shared" si="211"/>
        <v>8814.3891243006237</v>
      </c>
      <c r="DH108" s="74">
        <f t="shared" si="212"/>
        <v>9096.4495762782444</v>
      </c>
      <c r="DI108" s="74">
        <f t="shared" si="213"/>
        <v>9387.5359627191483</v>
      </c>
      <c r="DJ108" s="74">
        <f t="shared" si="214"/>
        <v>9687.9371135261608</v>
      </c>
    </row>
    <row r="109" spans="2:114" x14ac:dyDescent="0.2">
      <c r="B109" s="65"/>
      <c r="C109" s="65"/>
      <c r="D109" s="65"/>
      <c r="E109" s="65"/>
      <c r="F109" s="65"/>
      <c r="G109" s="65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65"/>
      <c r="CQ109" s="65"/>
      <c r="CR109" s="65"/>
      <c r="CS109" s="65"/>
      <c r="CT109" s="65"/>
      <c r="CU109" s="65"/>
      <c r="CV109" s="65"/>
      <c r="CW109" s="65"/>
      <c r="CX109" s="65"/>
      <c r="CY109" s="65"/>
      <c r="CZ109" s="65"/>
      <c r="DA109" s="65"/>
      <c r="DB109" s="65"/>
      <c r="DC109" s="65"/>
      <c r="DD109" s="65"/>
      <c r="DE109" s="65"/>
      <c r="DF109" s="65"/>
      <c r="DG109" s="65"/>
      <c r="DH109" s="65"/>
      <c r="DI109" s="65"/>
      <c r="DJ109" s="65"/>
    </row>
    <row r="110" spans="2:114" x14ac:dyDescent="0.2">
      <c r="B110" s="64" t="s">
        <v>454</v>
      </c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/>
      <c r="CB110" s="65"/>
      <c r="CC110" s="65"/>
      <c r="CD110" s="65"/>
      <c r="CE110" s="65"/>
      <c r="CF110" s="65"/>
      <c r="CG110" s="65"/>
      <c r="CH110" s="65"/>
      <c r="CI110" s="65"/>
      <c r="CJ110" s="65"/>
      <c r="CK110" s="65"/>
      <c r="CL110" s="65"/>
      <c r="CM110" s="65"/>
      <c r="CN110" s="65"/>
      <c r="CO110" s="65"/>
      <c r="CP110" s="65"/>
      <c r="CQ110" s="65"/>
      <c r="CR110" s="65"/>
      <c r="CS110" s="65"/>
      <c r="CT110" s="65"/>
      <c r="CU110" s="65"/>
      <c r="CV110" s="65"/>
      <c r="CW110" s="65"/>
      <c r="CX110" s="65"/>
      <c r="CY110" s="65"/>
      <c r="CZ110" s="65"/>
      <c r="DA110" s="65"/>
      <c r="DB110" s="65"/>
      <c r="DC110" s="65"/>
      <c r="DD110" s="65"/>
      <c r="DE110" s="65"/>
      <c r="DF110" s="65"/>
      <c r="DG110" s="65"/>
      <c r="DH110" s="65"/>
      <c r="DI110" s="65"/>
      <c r="DJ110" s="65"/>
    </row>
    <row r="111" spans="2:114" ht="16" thickBot="1" x14ac:dyDescent="0.25">
      <c r="B111" s="65" t="s">
        <v>455</v>
      </c>
      <c r="C111" s="65" t="s">
        <v>2</v>
      </c>
      <c r="D111" s="65"/>
      <c r="E111" s="65"/>
      <c r="F111" s="65"/>
      <c r="G111" s="65"/>
      <c r="H111" s="74">
        <f t="shared" ref="H111:AF111" si="224">SUM(H104:H108)</f>
        <v>555.31477655149229</v>
      </c>
      <c r="I111" s="74">
        <f t="shared" si="224"/>
        <v>1122.2427765514922</v>
      </c>
      <c r="J111" s="74">
        <f t="shared" si="224"/>
        <v>1240.3527765514918</v>
      </c>
      <c r="K111" s="74">
        <f t="shared" si="224"/>
        <v>1846.6507765514923</v>
      </c>
      <c r="L111" s="74">
        <f t="shared" si="224"/>
        <v>1870.2727765514924</v>
      </c>
      <c r="M111" s="74">
        <f t="shared" si="224"/>
        <v>1870.2727765514924</v>
      </c>
      <c r="N111" s="74">
        <f t="shared" si="224"/>
        <v>1870.2727765514924</v>
      </c>
      <c r="O111" s="74">
        <f t="shared" si="224"/>
        <v>1870.2727765514924</v>
      </c>
      <c r="P111" s="74">
        <f t="shared" si="224"/>
        <v>1870.2727765514924</v>
      </c>
      <c r="Q111" s="74">
        <f t="shared" si="224"/>
        <v>1870.2727765514924</v>
      </c>
      <c r="R111" s="74">
        <f t="shared" si="224"/>
        <v>1870.2727765514924</v>
      </c>
      <c r="S111" s="74">
        <f t="shared" si="224"/>
        <v>4767.9047765514924</v>
      </c>
      <c r="T111" s="74">
        <f t="shared" si="224"/>
        <v>7007.8599991142655</v>
      </c>
      <c r="U111" s="74">
        <f t="shared" si="224"/>
        <v>7007.8599990035755</v>
      </c>
      <c r="V111" s="74">
        <f t="shared" si="224"/>
        <v>7007.8599989914601</v>
      </c>
      <c r="W111" s="74">
        <f t="shared" si="224"/>
        <v>7007.8599988813812</v>
      </c>
      <c r="X111" s="74">
        <f t="shared" si="224"/>
        <v>7000.058413907137</v>
      </c>
      <c r="Y111" s="74">
        <f t="shared" si="224"/>
        <v>7007.8599905889369</v>
      </c>
      <c r="Z111" s="74">
        <f t="shared" si="224"/>
        <v>5590.5399895393712</v>
      </c>
      <c r="AA111" s="74">
        <f t="shared" si="224"/>
        <v>5511.599356045198</v>
      </c>
      <c r="AB111" s="74">
        <f t="shared" si="224"/>
        <v>7086.0658925949874</v>
      </c>
      <c r="AC111" s="74">
        <f t="shared" si="224"/>
        <v>4723.6341513959896</v>
      </c>
      <c r="AD111" s="74">
        <f t="shared" si="224"/>
        <v>4721.2633771417013</v>
      </c>
      <c r="AE111" s="74">
        <f t="shared" si="224"/>
        <v>4718.0220478750416</v>
      </c>
      <c r="AF111" s="74">
        <f t="shared" si="224"/>
        <v>9441.3562525242432</v>
      </c>
      <c r="AG111" s="74">
        <f t="shared" ref="AG111" si="225">SUM(AG104:AG108)</f>
        <v>9442.4749958446191</v>
      </c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/>
      <c r="CB111" s="65"/>
      <c r="CC111" s="65"/>
      <c r="CD111" s="65"/>
      <c r="CE111" s="65"/>
      <c r="CF111" s="65"/>
      <c r="CG111" s="65"/>
      <c r="CH111" s="65"/>
      <c r="CI111" s="65"/>
      <c r="CJ111" s="65"/>
      <c r="CK111" s="65"/>
      <c r="CL111" s="65"/>
      <c r="CM111" s="65"/>
      <c r="CN111" s="65"/>
      <c r="CO111" s="65"/>
      <c r="CP111" s="65"/>
      <c r="CQ111" s="65"/>
      <c r="CR111" s="65"/>
      <c r="CS111" s="65"/>
      <c r="CT111" s="65"/>
      <c r="CU111" s="65"/>
      <c r="CV111" s="65"/>
      <c r="CW111" s="65"/>
      <c r="CX111" s="65"/>
      <c r="CY111" s="65"/>
      <c r="CZ111" s="65"/>
      <c r="DA111" s="65"/>
      <c r="DB111" s="65"/>
      <c r="DC111" s="65"/>
      <c r="DD111" s="65"/>
      <c r="DE111" s="65"/>
      <c r="DF111" s="65"/>
      <c r="DG111" s="65"/>
      <c r="DH111" s="65"/>
      <c r="DI111" s="65"/>
      <c r="DJ111" s="65"/>
    </row>
    <row r="112" spans="2:114" ht="16" thickBot="1" x14ac:dyDescent="0.25">
      <c r="B112" s="75" t="s">
        <v>453</v>
      </c>
      <c r="C112" s="379">
        <f>(CORREL(H111:AG111,H85:AG85))^2</f>
        <v>0.68167440124647838</v>
      </c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/>
      <c r="CB112" s="65"/>
      <c r="CC112" s="65"/>
      <c r="CD112" s="65"/>
      <c r="CE112" s="65"/>
      <c r="CF112" s="65"/>
      <c r="CG112" s="65"/>
      <c r="CH112" s="65"/>
      <c r="CI112" s="65"/>
      <c r="CJ112" s="65"/>
      <c r="CK112" s="65"/>
      <c r="CL112" s="65"/>
      <c r="CM112" s="65"/>
      <c r="CN112" s="65"/>
      <c r="CO112" s="65"/>
      <c r="CP112" s="65"/>
      <c r="CQ112" s="65"/>
      <c r="CR112" s="65"/>
      <c r="CS112" s="65"/>
      <c r="CT112" s="65"/>
      <c r="CU112" s="65"/>
      <c r="CV112" s="65"/>
      <c r="CW112" s="65"/>
      <c r="CX112" s="65"/>
      <c r="CY112" s="65"/>
      <c r="CZ112" s="65"/>
      <c r="DA112" s="65"/>
      <c r="DB112" s="65"/>
      <c r="DC112" s="65"/>
      <c r="DD112" s="65"/>
      <c r="DE112" s="65"/>
      <c r="DF112" s="65"/>
      <c r="DG112" s="65"/>
      <c r="DH112" s="65"/>
      <c r="DI112" s="65"/>
      <c r="DJ112" s="65"/>
    </row>
    <row r="128" spans="2:3" x14ac:dyDescent="0.2">
      <c r="B128" s="119"/>
      <c r="C128" s="119"/>
    </row>
    <row r="129" spans="2:3" x14ac:dyDescent="0.2">
      <c r="B129" s="119"/>
      <c r="C129" s="119"/>
    </row>
    <row r="130" spans="2:3" x14ac:dyDescent="0.2">
      <c r="B130" s="119"/>
      <c r="C130" s="119"/>
    </row>
    <row r="131" spans="2:3" x14ac:dyDescent="0.2">
      <c r="B131" s="119"/>
      <c r="C131" s="119"/>
    </row>
    <row r="132" spans="2:3" x14ac:dyDescent="0.2">
      <c r="B132" s="119"/>
      <c r="C132" s="119"/>
    </row>
    <row r="133" spans="2:3" x14ac:dyDescent="0.2">
      <c r="B133" s="119"/>
      <c r="C133" s="119"/>
    </row>
    <row r="134" spans="2:3" x14ac:dyDescent="0.2">
      <c r="B134" s="119"/>
      <c r="C134" s="119"/>
    </row>
    <row r="139" spans="2:3" x14ac:dyDescent="0.2">
      <c r="B139" s="119"/>
      <c r="C139" s="119"/>
    </row>
    <row r="140" spans="2:3" x14ac:dyDescent="0.2">
      <c r="B140" s="119"/>
      <c r="C140" s="119"/>
    </row>
    <row r="141" spans="2:3" x14ac:dyDescent="0.2">
      <c r="B141" s="119"/>
      <c r="C141" s="119"/>
    </row>
    <row r="142" spans="2:3" x14ac:dyDescent="0.2">
      <c r="B142" s="119"/>
      <c r="C142" s="119"/>
    </row>
    <row r="143" spans="2:3" x14ac:dyDescent="0.2">
      <c r="B143" s="119"/>
      <c r="C143" s="119"/>
    </row>
    <row r="144" spans="2:3" x14ac:dyDescent="0.2">
      <c r="B144" s="119"/>
      <c r="C144" s="119"/>
    </row>
    <row r="145" spans="2:3" x14ac:dyDescent="0.2">
      <c r="B145" s="119"/>
      <c r="C145" s="119"/>
    </row>
    <row r="146" spans="2:3" x14ac:dyDescent="0.2">
      <c r="B146" s="119"/>
      <c r="C146" s="119"/>
    </row>
    <row r="151" spans="2:3" x14ac:dyDescent="0.2">
      <c r="B151" s="119"/>
      <c r="C151" s="119"/>
    </row>
    <row r="152" spans="2:3" x14ac:dyDescent="0.2">
      <c r="B152" s="119"/>
      <c r="C152" s="119"/>
    </row>
    <row r="153" spans="2:3" x14ac:dyDescent="0.2">
      <c r="B153" s="119"/>
      <c r="C153" s="119"/>
    </row>
    <row r="154" spans="2:3" x14ac:dyDescent="0.2">
      <c r="B154" s="119"/>
      <c r="C154" s="119"/>
    </row>
    <row r="155" spans="2:3" x14ac:dyDescent="0.2">
      <c r="B155" s="119"/>
      <c r="C155" s="119"/>
    </row>
    <row r="156" spans="2:3" x14ac:dyDescent="0.2">
      <c r="B156" s="119"/>
      <c r="C156" s="119"/>
    </row>
    <row r="157" spans="2:3" x14ac:dyDescent="0.2">
      <c r="B157" s="119"/>
      <c r="C157" s="119"/>
    </row>
    <row r="158" spans="2:3" x14ac:dyDescent="0.2">
      <c r="B158" s="119"/>
      <c r="C158" s="119"/>
    </row>
    <row r="164" spans="2:3" x14ac:dyDescent="0.2">
      <c r="B164" s="119"/>
      <c r="C164" s="119"/>
    </row>
    <row r="165" spans="2:3" x14ac:dyDescent="0.2">
      <c r="B165" s="119"/>
      <c r="C165" s="119"/>
    </row>
    <row r="166" spans="2:3" x14ac:dyDescent="0.2">
      <c r="B166" s="119"/>
      <c r="C166" s="119"/>
    </row>
    <row r="167" spans="2:3" x14ac:dyDescent="0.2">
      <c r="B167" s="119"/>
      <c r="C167" s="119"/>
    </row>
    <row r="168" spans="2:3" x14ac:dyDescent="0.2">
      <c r="B168" s="119"/>
      <c r="C168" s="119"/>
    </row>
    <row r="169" spans="2:3" x14ac:dyDescent="0.2">
      <c r="B169" s="119"/>
      <c r="C169" s="119"/>
    </row>
    <row r="170" spans="2:3" x14ac:dyDescent="0.2">
      <c r="B170" s="119"/>
      <c r="C170" s="119"/>
    </row>
    <row r="171" spans="2:3" x14ac:dyDescent="0.2">
      <c r="B171" s="119"/>
      <c r="C171" s="119"/>
    </row>
    <row r="176" spans="2:3" x14ac:dyDescent="0.2">
      <c r="B176" s="119"/>
      <c r="C176" s="119"/>
    </row>
    <row r="177" spans="2:3" x14ac:dyDescent="0.2">
      <c r="B177" s="119"/>
      <c r="C177" s="119"/>
    </row>
    <row r="178" spans="2:3" x14ac:dyDescent="0.2">
      <c r="B178" s="119"/>
      <c r="C178" s="119"/>
    </row>
    <row r="179" spans="2:3" x14ac:dyDescent="0.2">
      <c r="B179" s="119"/>
      <c r="C179" s="119"/>
    </row>
    <row r="180" spans="2:3" x14ac:dyDescent="0.2">
      <c r="B180" s="119"/>
      <c r="C180" s="119"/>
    </row>
    <row r="181" spans="2:3" x14ac:dyDescent="0.2">
      <c r="B181" s="119"/>
      <c r="C181" s="119"/>
    </row>
    <row r="182" spans="2:3" x14ac:dyDescent="0.2">
      <c r="B182" s="119"/>
      <c r="C182" s="119"/>
    </row>
    <row r="183" spans="2:3" x14ac:dyDescent="0.2">
      <c r="B183" s="119"/>
      <c r="C183" s="119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6E3ED-E1F2-466A-8B09-0704ED35F951}">
  <dimension ref="A1:DK181"/>
  <sheetViews>
    <sheetView zoomScale="80" zoomScaleNormal="80" workbookViewId="0">
      <pane xSplit="3" ySplit="2" topLeftCell="D3" activePane="bottomRight" state="frozen"/>
      <selection activeCell="R21" sqref="R21"/>
      <selection pane="topRight" activeCell="R21" sqref="R21"/>
      <selection pane="bottomLeft" activeCell="R21" sqref="R21"/>
      <selection pane="bottomRight" activeCell="R116" sqref="R116"/>
    </sheetView>
  </sheetViews>
  <sheetFormatPr baseColWidth="10" defaultColWidth="9.6640625" defaultRowHeight="15" x14ac:dyDescent="0.2"/>
  <cols>
    <col min="1" max="1" width="5.6640625" bestFit="1" customWidth="1"/>
    <col min="2" max="2" width="54.33203125" style="2" bestFit="1" customWidth="1"/>
    <col min="3" max="3" width="14.5" style="21" bestFit="1" customWidth="1"/>
    <col min="4" max="13" width="8.6640625" bestFit="1" customWidth="1"/>
    <col min="14" max="14" width="10" bestFit="1" customWidth="1"/>
    <col min="15" max="19" width="8.6640625" bestFit="1" customWidth="1"/>
    <col min="20" max="33" width="10" bestFit="1" customWidth="1"/>
    <col min="34" max="52" width="9.83203125" bestFit="1" customWidth="1"/>
    <col min="53" max="99" width="10" bestFit="1" customWidth="1"/>
    <col min="100" max="114" width="10.83203125" bestFit="1" customWidth="1"/>
    <col min="115" max="115" width="44.1640625" style="390" bestFit="1" customWidth="1"/>
  </cols>
  <sheetData>
    <row r="1" spans="1:115" x14ac:dyDescent="0.2">
      <c r="A1" t="s">
        <v>62</v>
      </c>
      <c r="B1"/>
      <c r="C1"/>
    </row>
    <row r="2" spans="1:115" s="1" customFormat="1" x14ac:dyDescent="0.2">
      <c r="A2" t="s">
        <v>57</v>
      </c>
      <c r="B2" s="26" t="e">
        <f ca="1">MID(CELL("Dateiname",$B$2),FIND("]", CELL("Dateiname",$B$2))+1,31)&amp;" HI"</f>
        <v>#VALUE!</v>
      </c>
      <c r="C2" s="24" t="s">
        <v>1</v>
      </c>
      <c r="D2" s="58">
        <v>1990</v>
      </c>
      <c r="E2" s="11">
        <f>D2+1</f>
        <v>1991</v>
      </c>
      <c r="F2" s="11">
        <f t="shared" ref="F2:BL2" si="0">E2+1</f>
        <v>1992</v>
      </c>
      <c r="G2" s="11">
        <f t="shared" si="0"/>
        <v>1993</v>
      </c>
      <c r="H2" s="11">
        <f t="shared" si="0"/>
        <v>1994</v>
      </c>
      <c r="I2" s="11">
        <f t="shared" si="0"/>
        <v>1995</v>
      </c>
      <c r="J2" s="11">
        <f t="shared" si="0"/>
        <v>1996</v>
      </c>
      <c r="K2" s="11">
        <f t="shared" si="0"/>
        <v>1997</v>
      </c>
      <c r="L2" s="11">
        <f t="shared" si="0"/>
        <v>1998</v>
      </c>
      <c r="M2" s="11">
        <f t="shared" si="0"/>
        <v>1999</v>
      </c>
      <c r="N2" s="11">
        <f t="shared" si="0"/>
        <v>2000</v>
      </c>
      <c r="O2" s="11">
        <f t="shared" si="0"/>
        <v>2001</v>
      </c>
      <c r="P2" s="11">
        <f t="shared" si="0"/>
        <v>2002</v>
      </c>
      <c r="Q2" s="11">
        <f t="shared" si="0"/>
        <v>2003</v>
      </c>
      <c r="R2" s="11">
        <f t="shared" si="0"/>
        <v>2004</v>
      </c>
      <c r="S2" s="11">
        <f t="shared" si="0"/>
        <v>2005</v>
      </c>
      <c r="T2" s="11">
        <f t="shared" si="0"/>
        <v>2006</v>
      </c>
      <c r="U2" s="11">
        <f t="shared" si="0"/>
        <v>2007</v>
      </c>
      <c r="V2" s="11">
        <f t="shared" si="0"/>
        <v>2008</v>
      </c>
      <c r="W2" s="11">
        <f t="shared" si="0"/>
        <v>2009</v>
      </c>
      <c r="X2" s="11">
        <f t="shared" si="0"/>
        <v>2010</v>
      </c>
      <c r="Y2" s="11">
        <f t="shared" si="0"/>
        <v>2011</v>
      </c>
      <c r="Z2" s="11">
        <f t="shared" si="0"/>
        <v>2012</v>
      </c>
      <c r="AA2" s="11">
        <f t="shared" si="0"/>
        <v>2013</v>
      </c>
      <c r="AB2" s="11">
        <f t="shared" si="0"/>
        <v>2014</v>
      </c>
      <c r="AC2" s="11">
        <f t="shared" si="0"/>
        <v>2015</v>
      </c>
      <c r="AD2" s="11">
        <f t="shared" si="0"/>
        <v>2016</v>
      </c>
      <c r="AE2" s="11">
        <f t="shared" si="0"/>
        <v>2017</v>
      </c>
      <c r="AF2" s="11">
        <f t="shared" si="0"/>
        <v>2018</v>
      </c>
      <c r="AG2" s="11">
        <f t="shared" si="0"/>
        <v>2019</v>
      </c>
      <c r="AH2" s="11">
        <f t="shared" si="0"/>
        <v>2020</v>
      </c>
      <c r="AI2" s="11">
        <f t="shared" si="0"/>
        <v>2021</v>
      </c>
      <c r="AJ2" s="11">
        <f t="shared" si="0"/>
        <v>2022</v>
      </c>
      <c r="AK2" s="11">
        <f t="shared" si="0"/>
        <v>2023</v>
      </c>
      <c r="AL2" s="11">
        <f t="shared" si="0"/>
        <v>2024</v>
      </c>
      <c r="AM2" s="11">
        <f t="shared" si="0"/>
        <v>2025</v>
      </c>
      <c r="AN2" s="11">
        <f t="shared" si="0"/>
        <v>2026</v>
      </c>
      <c r="AO2" s="11">
        <f t="shared" si="0"/>
        <v>2027</v>
      </c>
      <c r="AP2" s="11">
        <f t="shared" si="0"/>
        <v>2028</v>
      </c>
      <c r="AQ2" s="11">
        <f t="shared" si="0"/>
        <v>2029</v>
      </c>
      <c r="AR2" s="11">
        <f t="shared" si="0"/>
        <v>2030</v>
      </c>
      <c r="AS2" s="11">
        <f t="shared" si="0"/>
        <v>2031</v>
      </c>
      <c r="AT2" s="11">
        <f t="shared" si="0"/>
        <v>2032</v>
      </c>
      <c r="AU2" s="11">
        <f t="shared" si="0"/>
        <v>2033</v>
      </c>
      <c r="AV2" s="11">
        <f t="shared" si="0"/>
        <v>2034</v>
      </c>
      <c r="AW2" s="11">
        <f t="shared" si="0"/>
        <v>2035</v>
      </c>
      <c r="AX2" s="11">
        <f t="shared" si="0"/>
        <v>2036</v>
      </c>
      <c r="AY2" s="11">
        <f t="shared" si="0"/>
        <v>2037</v>
      </c>
      <c r="AZ2" s="11">
        <f t="shared" si="0"/>
        <v>2038</v>
      </c>
      <c r="BA2" s="11">
        <f t="shared" si="0"/>
        <v>2039</v>
      </c>
      <c r="BB2" s="11">
        <f t="shared" si="0"/>
        <v>2040</v>
      </c>
      <c r="BC2" s="11">
        <f t="shared" si="0"/>
        <v>2041</v>
      </c>
      <c r="BD2" s="11">
        <f t="shared" si="0"/>
        <v>2042</v>
      </c>
      <c r="BE2" s="11">
        <f t="shared" si="0"/>
        <v>2043</v>
      </c>
      <c r="BF2" s="11">
        <f t="shared" si="0"/>
        <v>2044</v>
      </c>
      <c r="BG2" s="11">
        <f t="shared" si="0"/>
        <v>2045</v>
      </c>
      <c r="BH2" s="11">
        <f t="shared" si="0"/>
        <v>2046</v>
      </c>
      <c r="BI2" s="11">
        <f t="shared" si="0"/>
        <v>2047</v>
      </c>
      <c r="BJ2" s="11">
        <f t="shared" si="0"/>
        <v>2048</v>
      </c>
      <c r="BK2" s="11">
        <f t="shared" si="0"/>
        <v>2049</v>
      </c>
      <c r="BL2" s="11">
        <f t="shared" si="0"/>
        <v>2050</v>
      </c>
      <c r="BM2" s="11">
        <f t="shared" ref="BM2" si="1">BL2+1</f>
        <v>2051</v>
      </c>
      <c r="BN2" s="11">
        <f t="shared" ref="BN2" si="2">BM2+1</f>
        <v>2052</v>
      </c>
      <c r="BO2" s="11">
        <f t="shared" ref="BO2" si="3">BN2+1</f>
        <v>2053</v>
      </c>
      <c r="BP2" s="11">
        <f t="shared" ref="BP2" si="4">BO2+1</f>
        <v>2054</v>
      </c>
      <c r="BQ2" s="11">
        <f t="shared" ref="BQ2" si="5">BP2+1</f>
        <v>2055</v>
      </c>
      <c r="BR2" s="11">
        <f t="shared" ref="BR2" si="6">BQ2+1</f>
        <v>2056</v>
      </c>
      <c r="BS2" s="11">
        <f t="shared" ref="BS2" si="7">BR2+1</f>
        <v>2057</v>
      </c>
      <c r="BT2" s="11">
        <f t="shared" ref="BT2" si="8">BS2+1</f>
        <v>2058</v>
      </c>
      <c r="BU2" s="11">
        <f t="shared" ref="BU2" si="9">BT2+1</f>
        <v>2059</v>
      </c>
      <c r="BV2" s="11">
        <f t="shared" ref="BV2" si="10">BU2+1</f>
        <v>2060</v>
      </c>
      <c r="BW2" s="11">
        <f t="shared" ref="BW2" si="11">BV2+1</f>
        <v>2061</v>
      </c>
      <c r="BX2" s="11">
        <f t="shared" ref="BX2" si="12">BW2+1</f>
        <v>2062</v>
      </c>
      <c r="BY2" s="11">
        <f t="shared" ref="BY2" si="13">BX2+1</f>
        <v>2063</v>
      </c>
      <c r="BZ2" s="11">
        <f t="shared" ref="BZ2" si="14">BY2+1</f>
        <v>2064</v>
      </c>
      <c r="CA2" s="11">
        <f t="shared" ref="CA2" si="15">BZ2+1</f>
        <v>2065</v>
      </c>
      <c r="CB2" s="11">
        <f t="shared" ref="CB2" si="16">CA2+1</f>
        <v>2066</v>
      </c>
      <c r="CC2" s="11">
        <f t="shared" ref="CC2" si="17">CB2+1</f>
        <v>2067</v>
      </c>
      <c r="CD2" s="11">
        <f t="shared" ref="CD2" si="18">CC2+1</f>
        <v>2068</v>
      </c>
      <c r="CE2" s="11">
        <f t="shared" ref="CE2" si="19">CD2+1</f>
        <v>2069</v>
      </c>
      <c r="CF2" s="11">
        <f t="shared" ref="CF2" si="20">CE2+1</f>
        <v>2070</v>
      </c>
      <c r="CG2" s="11">
        <f t="shared" ref="CG2" si="21">CF2+1</f>
        <v>2071</v>
      </c>
      <c r="CH2" s="11">
        <f t="shared" ref="CH2" si="22">CG2+1</f>
        <v>2072</v>
      </c>
      <c r="CI2" s="11">
        <f t="shared" ref="CI2" si="23">CH2+1</f>
        <v>2073</v>
      </c>
      <c r="CJ2" s="11">
        <f t="shared" ref="CJ2" si="24">CI2+1</f>
        <v>2074</v>
      </c>
      <c r="CK2" s="11">
        <f t="shared" ref="CK2" si="25">CJ2+1</f>
        <v>2075</v>
      </c>
      <c r="CL2" s="11">
        <f t="shared" ref="CL2" si="26">CK2+1</f>
        <v>2076</v>
      </c>
      <c r="CM2" s="11">
        <f t="shared" ref="CM2" si="27">CL2+1</f>
        <v>2077</v>
      </c>
      <c r="CN2" s="11">
        <f t="shared" ref="CN2" si="28">CM2+1</f>
        <v>2078</v>
      </c>
      <c r="CO2" s="11">
        <f t="shared" ref="CO2" si="29">CN2+1</f>
        <v>2079</v>
      </c>
      <c r="CP2" s="11">
        <f t="shared" ref="CP2" si="30">CO2+1</f>
        <v>2080</v>
      </c>
      <c r="CQ2" s="11">
        <f t="shared" ref="CQ2" si="31">CP2+1</f>
        <v>2081</v>
      </c>
      <c r="CR2" s="11">
        <f t="shared" ref="CR2" si="32">CQ2+1</f>
        <v>2082</v>
      </c>
      <c r="CS2" s="11">
        <f t="shared" ref="CS2" si="33">CR2+1</f>
        <v>2083</v>
      </c>
      <c r="CT2" s="11">
        <f t="shared" ref="CT2" si="34">CS2+1</f>
        <v>2084</v>
      </c>
      <c r="CU2" s="11">
        <f t="shared" ref="CU2" si="35">CT2+1</f>
        <v>2085</v>
      </c>
      <c r="CV2" s="11">
        <f t="shared" ref="CV2" si="36">CU2+1</f>
        <v>2086</v>
      </c>
      <c r="CW2" s="11">
        <f t="shared" ref="CW2" si="37">CV2+1</f>
        <v>2087</v>
      </c>
      <c r="CX2" s="11">
        <f t="shared" ref="CX2" si="38">CW2+1</f>
        <v>2088</v>
      </c>
      <c r="CY2" s="11">
        <f t="shared" ref="CY2" si="39">CX2+1</f>
        <v>2089</v>
      </c>
      <c r="CZ2" s="11">
        <f t="shared" ref="CZ2" si="40">CY2+1</f>
        <v>2090</v>
      </c>
      <c r="DA2" s="11">
        <f t="shared" ref="DA2" si="41">CZ2+1</f>
        <v>2091</v>
      </c>
      <c r="DB2" s="11">
        <f t="shared" ref="DB2" si="42">DA2+1</f>
        <v>2092</v>
      </c>
      <c r="DC2" s="11">
        <f t="shared" ref="DC2" si="43">DB2+1</f>
        <v>2093</v>
      </c>
      <c r="DD2" s="11">
        <f t="shared" ref="DD2" si="44">DC2+1</f>
        <v>2094</v>
      </c>
      <c r="DE2" s="11">
        <f t="shared" ref="DE2" si="45">DD2+1</f>
        <v>2095</v>
      </c>
      <c r="DF2" s="11">
        <f t="shared" ref="DF2" si="46">DE2+1</f>
        <v>2096</v>
      </c>
      <c r="DG2" s="11">
        <f t="shared" ref="DG2" si="47">DF2+1</f>
        <v>2097</v>
      </c>
      <c r="DH2" s="11">
        <f t="shared" ref="DH2" si="48">DG2+1</f>
        <v>2098</v>
      </c>
      <c r="DI2" s="11">
        <f t="shared" ref="DI2" si="49">DH2+1</f>
        <v>2099</v>
      </c>
      <c r="DJ2" s="11">
        <f t="shared" ref="DJ2" si="50">DI2+1</f>
        <v>2100</v>
      </c>
      <c r="DK2" s="391" t="s">
        <v>151</v>
      </c>
    </row>
    <row r="3" spans="1:115" x14ac:dyDescent="0.2">
      <c r="A3" t="s">
        <v>57</v>
      </c>
      <c r="B3" s="7" t="str">
        <f>'Data Non-Energy-Sector'!B135</f>
        <v>Ceramics</v>
      </c>
      <c r="C3" s="25" t="s">
        <v>2</v>
      </c>
      <c r="D3" s="82">
        <f>D96</f>
        <v>387397.72208127636</v>
      </c>
      <c r="E3" s="82">
        <f t="shared" ref="E3:BL7" si="51">E96</f>
        <v>398560.15602323698</v>
      </c>
      <c r="F3" s="82">
        <f t="shared" si="51"/>
        <v>404577.9460264662</v>
      </c>
      <c r="G3" s="82">
        <f t="shared" si="51"/>
        <v>411773.72054333531</v>
      </c>
      <c r="H3" s="82">
        <f t="shared" si="51"/>
        <v>417924.4811653237</v>
      </c>
      <c r="I3" s="82">
        <f t="shared" si="51"/>
        <v>422582.87597205135</v>
      </c>
      <c r="J3" s="82">
        <f t="shared" si="51"/>
        <v>405037.74345069961</v>
      </c>
      <c r="K3" s="82">
        <f t="shared" si="51"/>
        <v>439110.07665091922</v>
      </c>
      <c r="L3" s="82">
        <f t="shared" si="51"/>
        <v>387220.42872193869</v>
      </c>
      <c r="M3" s="82">
        <f>M96</f>
        <v>448688.75620269292</v>
      </c>
      <c r="N3" s="82">
        <f t="shared" si="51"/>
        <v>498100.78590437584</v>
      </c>
      <c r="O3" s="82">
        <f t="shared" si="51"/>
        <v>432426.16638997023</v>
      </c>
      <c r="P3" s="82">
        <f t="shared" si="51"/>
        <v>400089.45701163734</v>
      </c>
      <c r="Q3" s="82">
        <f t="shared" si="51"/>
        <v>415946.80773438502</v>
      </c>
      <c r="R3" s="82">
        <f t="shared" si="51"/>
        <v>412481.62402427261</v>
      </c>
      <c r="S3" s="82">
        <f t="shared" si="51"/>
        <v>428486.93923406495</v>
      </c>
      <c r="T3" s="82">
        <f t="shared" si="51"/>
        <v>577001.22387845023</v>
      </c>
      <c r="U3" s="82">
        <f t="shared" si="51"/>
        <v>701608.84236692614</v>
      </c>
      <c r="V3" s="82">
        <f t="shared" si="51"/>
        <v>630141.71274964779</v>
      </c>
      <c r="W3" s="82">
        <f t="shared" si="51"/>
        <v>573007.72783527605</v>
      </c>
      <c r="X3" s="82">
        <f t="shared" si="51"/>
        <v>619421.62378179457</v>
      </c>
      <c r="Y3" s="82">
        <f t="shared" si="51"/>
        <v>805714.28551800805</v>
      </c>
      <c r="Z3" s="82">
        <f t="shared" si="51"/>
        <v>726137.56600564276</v>
      </c>
      <c r="AA3" s="82">
        <f t="shared" si="51"/>
        <v>751001.4246470629</v>
      </c>
      <c r="AB3" s="82">
        <f t="shared" si="51"/>
        <v>706233.09404834535</v>
      </c>
      <c r="AC3" s="82">
        <f t="shared" si="51"/>
        <v>755964.07814331236</v>
      </c>
      <c r="AD3" s="82">
        <f t="shared" si="51"/>
        <v>656445.81995833886</v>
      </c>
      <c r="AE3" s="82">
        <f t="shared" si="51"/>
        <v>770773.14522363956</v>
      </c>
      <c r="AF3" s="82">
        <f t="shared" si="51"/>
        <v>735935.22455526434</v>
      </c>
      <c r="AG3" s="82">
        <f t="shared" si="51"/>
        <v>515376.51032881992</v>
      </c>
      <c r="AH3" s="82">
        <f t="shared" si="51"/>
        <v>531868.55865934212</v>
      </c>
      <c r="AI3" s="82">
        <f t="shared" si="51"/>
        <v>548888.35253644106</v>
      </c>
      <c r="AJ3" s="82">
        <f t="shared" si="51"/>
        <v>566452.77981760714</v>
      </c>
      <c r="AK3" s="82">
        <f t="shared" si="51"/>
        <v>584579.26877177053</v>
      </c>
      <c r="AL3" s="82">
        <f t="shared" si="51"/>
        <v>603285.80537246715</v>
      </c>
      <c r="AM3" s="82">
        <f t="shared" si="51"/>
        <v>622590.95114438608</v>
      </c>
      <c r="AN3" s="82">
        <f t="shared" si="51"/>
        <v>642513.86158100644</v>
      </c>
      <c r="AO3" s="82">
        <f t="shared" si="51"/>
        <v>663074.30515159864</v>
      </c>
      <c r="AP3" s="82">
        <f t="shared" si="51"/>
        <v>684292.68291644985</v>
      </c>
      <c r="AQ3" s="82">
        <f t="shared" si="51"/>
        <v>706190.04876977624</v>
      </c>
      <c r="AR3" s="82">
        <f t="shared" si="51"/>
        <v>728788.13033040916</v>
      </c>
      <c r="AS3" s="82">
        <f t="shared" si="51"/>
        <v>752109.35050098225</v>
      </c>
      <c r="AT3" s="82">
        <f t="shared" si="51"/>
        <v>776176.84971701365</v>
      </c>
      <c r="AU3" s="82">
        <f t="shared" si="51"/>
        <v>801014.50890795817</v>
      </c>
      <c r="AV3" s="82">
        <f t="shared" si="51"/>
        <v>826646.97319301288</v>
      </c>
      <c r="AW3" s="82">
        <f t="shared" si="51"/>
        <v>853099.67633518926</v>
      </c>
      <c r="AX3" s="82">
        <f t="shared" si="51"/>
        <v>880398.86597791535</v>
      </c>
      <c r="AY3" s="82">
        <f t="shared" si="51"/>
        <v>908571.6296892087</v>
      </c>
      <c r="AZ3" s="82">
        <f t="shared" si="51"/>
        <v>937645.92183926341</v>
      </c>
      <c r="BA3" s="82">
        <f t="shared" si="51"/>
        <v>967650.59133811982</v>
      </c>
      <c r="BB3" s="82">
        <f t="shared" si="51"/>
        <v>998615.41026093974</v>
      </c>
      <c r="BC3" s="82">
        <f t="shared" si="51"/>
        <v>1030571.1033892898</v>
      </c>
      <c r="BD3" s="82">
        <f t="shared" si="51"/>
        <v>1063549.3786977471</v>
      </c>
      <c r="BE3" s="82">
        <f t="shared" si="51"/>
        <v>1097582.958816075</v>
      </c>
      <c r="BF3" s="82">
        <f t="shared" si="51"/>
        <v>1132705.6134981895</v>
      </c>
      <c r="BG3" s="82">
        <f t="shared" si="51"/>
        <v>1168952.1931301316</v>
      </c>
      <c r="BH3" s="82">
        <f t="shared" si="51"/>
        <v>1206358.6633102959</v>
      </c>
      <c r="BI3" s="82">
        <f t="shared" si="51"/>
        <v>1244962.1405362254</v>
      </c>
      <c r="BJ3" s="82">
        <f t="shared" si="51"/>
        <v>1284800.9290333847</v>
      </c>
      <c r="BK3" s="82">
        <f t="shared" si="51"/>
        <v>1325914.558762453</v>
      </c>
      <c r="BL3" s="82">
        <f t="shared" si="51"/>
        <v>1368343.8246428515</v>
      </c>
      <c r="BM3" s="82">
        <f t="shared" ref="BM3:DJ6" si="52">BM96</f>
        <v>1412130.8270314229</v>
      </c>
      <c r="BN3" s="82">
        <f t="shared" si="52"/>
        <v>1457319.0134964285</v>
      </c>
      <c r="BO3" s="82">
        <f t="shared" si="52"/>
        <v>1503953.2219283143</v>
      </c>
      <c r="BP3" s="82">
        <f t="shared" si="52"/>
        <v>1552079.7250300203</v>
      </c>
      <c r="BQ3" s="82">
        <f t="shared" si="52"/>
        <v>1601746.2762309811</v>
      </c>
      <c r="BR3" s="82">
        <f t="shared" si="52"/>
        <v>1653002.1570703725</v>
      </c>
      <c r="BS3" s="82">
        <f t="shared" si="52"/>
        <v>1705898.2260966245</v>
      </c>
      <c r="BT3" s="82">
        <f t="shared" si="52"/>
        <v>1760486.9693317167</v>
      </c>
      <c r="BU3" s="82">
        <f t="shared" si="52"/>
        <v>1816822.5523503316</v>
      </c>
      <c r="BV3" s="82">
        <f t="shared" si="52"/>
        <v>1874960.8740255423</v>
      </c>
      <c r="BW3" s="82">
        <f t="shared" si="52"/>
        <v>1934959.6219943597</v>
      </c>
      <c r="BX3" s="82">
        <f t="shared" si="52"/>
        <v>1996878.3298981793</v>
      </c>
      <c r="BY3" s="82">
        <f t="shared" si="52"/>
        <v>2060778.436454921</v>
      </c>
      <c r="BZ3" s="82">
        <f t="shared" si="52"/>
        <v>2126723.3464214788</v>
      </c>
      <c r="CA3" s="82">
        <f t="shared" si="52"/>
        <v>2194778.4935069662</v>
      </c>
      <c r="CB3" s="82">
        <f t="shared" si="52"/>
        <v>2265011.405299189</v>
      </c>
      <c r="CC3" s="82">
        <f t="shared" si="52"/>
        <v>2337491.7702687629</v>
      </c>
      <c r="CD3" s="82">
        <f t="shared" si="52"/>
        <v>2412291.5069173635</v>
      </c>
      <c r="CE3" s="82">
        <f t="shared" si="52"/>
        <v>2489484.8351387191</v>
      </c>
      <c r="CF3" s="82">
        <f t="shared" si="52"/>
        <v>2569148.3498631581</v>
      </c>
      <c r="CG3" s="82">
        <f t="shared" si="52"/>
        <v>2651361.0970587791</v>
      </c>
      <c r="CH3" s="82">
        <f t="shared" si="52"/>
        <v>2736204.6521646599</v>
      </c>
      <c r="CI3" s="82">
        <f t="shared" si="52"/>
        <v>2823763.2010339289</v>
      </c>
      <c r="CJ3" s="82">
        <f t="shared" si="52"/>
        <v>2914123.6234670146</v>
      </c>
      <c r="CK3" s="82">
        <f t="shared" si="52"/>
        <v>3007375.5794179593</v>
      </c>
      <c r="CL3" s="82">
        <f t="shared" si="52"/>
        <v>3103611.597959334</v>
      </c>
      <c r="CM3" s="82">
        <f t="shared" si="52"/>
        <v>3202927.1690940326</v>
      </c>
      <c r="CN3" s="82">
        <f t="shared" si="52"/>
        <v>3305420.8385050418</v>
      </c>
      <c r="CO3" s="82">
        <f t="shared" si="52"/>
        <v>3411194.3053372032</v>
      </c>
      <c r="CP3" s="82">
        <f t="shared" si="52"/>
        <v>3520352.5231079939</v>
      </c>
      <c r="CQ3" s="82">
        <f t="shared" si="52"/>
        <v>3633003.8038474498</v>
      </c>
      <c r="CR3" s="82">
        <f t="shared" si="52"/>
        <v>3749259.9255705685</v>
      </c>
      <c r="CS3" s="82">
        <f t="shared" si="52"/>
        <v>3869236.2431888268</v>
      </c>
      <c r="CT3" s="82">
        <f t="shared" si="52"/>
        <v>3993051.8029708695</v>
      </c>
      <c r="CU3" s="82">
        <f t="shared" si="52"/>
        <v>4120829.4606659375</v>
      </c>
      <c r="CV3" s="82">
        <f t="shared" si="52"/>
        <v>4252696.0034072474</v>
      </c>
      <c r="CW3" s="82">
        <f t="shared" si="52"/>
        <v>4388782.275516279</v>
      </c>
      <c r="CX3" s="82">
        <f t="shared" si="52"/>
        <v>4529223.3083327999</v>
      </c>
      <c r="CY3" s="82">
        <f t="shared" si="52"/>
        <v>4674158.4541994501</v>
      </c>
      <c r="CZ3" s="82">
        <f t="shared" si="52"/>
        <v>4823731.524733833</v>
      </c>
      <c r="DA3" s="82">
        <f t="shared" si="52"/>
        <v>4978090.9335253155</v>
      </c>
      <c r="DB3" s="82">
        <f t="shared" si="52"/>
        <v>5137389.8433981258</v>
      </c>
      <c r="DC3" s="82">
        <f t="shared" si="52"/>
        <v>5301786.3183868658</v>
      </c>
      <c r="DD3" s="82">
        <f t="shared" si="52"/>
        <v>5471443.4805752458</v>
      </c>
      <c r="DE3" s="82">
        <f t="shared" si="52"/>
        <v>5646529.6719536539</v>
      </c>
      <c r="DF3" s="82">
        <f t="shared" si="52"/>
        <v>5827218.6214561714</v>
      </c>
      <c r="DG3" s="82">
        <f t="shared" si="52"/>
        <v>6013689.6173427692</v>
      </c>
      <c r="DH3" s="82">
        <f t="shared" si="52"/>
        <v>6206127.6850977382</v>
      </c>
      <c r="DI3" s="82">
        <f t="shared" si="52"/>
        <v>6404723.771020866</v>
      </c>
      <c r="DJ3" s="82">
        <f t="shared" si="52"/>
        <v>6609674.9316935334</v>
      </c>
    </row>
    <row r="4" spans="1:115" x14ac:dyDescent="0.2">
      <c r="A4" t="s">
        <v>57</v>
      </c>
      <c r="B4" s="7" t="str">
        <f>'Data Non-Energy-Sector'!B136</f>
        <v>Chemicals</v>
      </c>
      <c r="C4" s="25" t="s">
        <v>2</v>
      </c>
      <c r="D4" s="82">
        <f>D97</f>
        <v>173092.59922780434</v>
      </c>
      <c r="E4" s="82">
        <f t="shared" ref="E4:L4" si="53">E97</f>
        <v>178080.06971251013</v>
      </c>
      <c r="F4" s="82">
        <f t="shared" si="53"/>
        <v>180768.86950118703</v>
      </c>
      <c r="G4" s="82">
        <f t="shared" si="53"/>
        <v>183984.00279595834</v>
      </c>
      <c r="H4" s="82">
        <f t="shared" si="53"/>
        <v>186732.21498876164</v>
      </c>
      <c r="I4" s="82">
        <f t="shared" si="53"/>
        <v>188813.62543432083</v>
      </c>
      <c r="J4" s="82">
        <f t="shared" si="53"/>
        <v>180974.31090350408</v>
      </c>
      <c r="K4" s="82">
        <f t="shared" si="53"/>
        <v>196198.11935466604</v>
      </c>
      <c r="L4" s="82">
        <f t="shared" si="53"/>
        <v>173013.38304597262</v>
      </c>
      <c r="M4" s="82">
        <f>M97</f>
        <v>200477.95489907556</v>
      </c>
      <c r="N4" s="82">
        <f t="shared" ref="N4:S4" si="54">N97</f>
        <v>222555.67029769983</v>
      </c>
      <c r="O4" s="82">
        <f t="shared" si="54"/>
        <v>193211.69136573139</v>
      </c>
      <c r="P4" s="82">
        <f t="shared" si="54"/>
        <v>178763.37440945499</v>
      </c>
      <c r="Q4" s="82">
        <f t="shared" si="54"/>
        <v>185848.57366855501</v>
      </c>
      <c r="R4" s="82">
        <f t="shared" si="54"/>
        <v>184300.30009595159</v>
      </c>
      <c r="S4" s="82">
        <f t="shared" si="54"/>
        <v>191451.61114713541</v>
      </c>
      <c r="T4" s="82">
        <f t="shared" si="51"/>
        <v>257809.05747760541</v>
      </c>
      <c r="U4" s="82">
        <f t="shared" si="51"/>
        <v>313484.80190862657</v>
      </c>
      <c r="V4" s="82">
        <f t="shared" si="51"/>
        <v>281552.68016473623</v>
      </c>
      <c r="W4" s="82">
        <f t="shared" si="51"/>
        <v>256024.72945831486</v>
      </c>
      <c r="X4" s="82">
        <f t="shared" si="51"/>
        <v>276762.85317909974</v>
      </c>
      <c r="Y4" s="82">
        <f t="shared" si="51"/>
        <v>359999.99991230149</v>
      </c>
      <c r="Z4" s="82">
        <f t="shared" si="51"/>
        <v>324444.44438549993</v>
      </c>
      <c r="AA4" s="82">
        <f t="shared" si="51"/>
        <v>335553.82803379407</v>
      </c>
      <c r="AB4" s="82">
        <f t="shared" si="51"/>
        <v>315550.95691521815</v>
      </c>
      <c r="AC4" s="82">
        <f t="shared" si="51"/>
        <v>337771.18385126727</v>
      </c>
      <c r="AD4" s="82">
        <f t="shared" si="51"/>
        <v>293305.57913032162</v>
      </c>
      <c r="AE4" s="82">
        <f t="shared" si="51"/>
        <v>344388.00105737086</v>
      </c>
      <c r="AF4" s="82">
        <f t="shared" si="51"/>
        <v>328822.12160979898</v>
      </c>
      <c r="AG4" s="82">
        <f t="shared" si="51"/>
        <v>230274.61099798337</v>
      </c>
      <c r="AH4" s="82">
        <f t="shared" si="51"/>
        <v>237643.39854991884</v>
      </c>
      <c r="AI4" s="82">
        <f t="shared" si="51"/>
        <v>245247.98730351625</v>
      </c>
      <c r="AJ4" s="82">
        <f t="shared" si="51"/>
        <v>253095.92289722877</v>
      </c>
      <c r="AK4" s="82">
        <f t="shared" si="51"/>
        <v>261194.99242994009</v>
      </c>
      <c r="AL4" s="82">
        <f t="shared" si="51"/>
        <v>269553.23218769819</v>
      </c>
      <c r="AM4" s="82">
        <f t="shared" si="51"/>
        <v>278178.93561770453</v>
      </c>
      <c r="AN4" s="82">
        <f t="shared" si="51"/>
        <v>287080.66155747109</v>
      </c>
      <c r="AO4" s="82">
        <f t="shared" si="51"/>
        <v>296267.24272731016</v>
      </c>
      <c r="AP4" s="82">
        <f t="shared" si="51"/>
        <v>305747.79449458409</v>
      </c>
      <c r="AQ4" s="82">
        <f t="shared" si="51"/>
        <v>315531.72391841077</v>
      </c>
      <c r="AR4" s="82">
        <f t="shared" si="51"/>
        <v>325628.73908379994</v>
      </c>
      <c r="AS4" s="82">
        <f t="shared" si="51"/>
        <v>336048.85873448156</v>
      </c>
      <c r="AT4" s="82">
        <f t="shared" si="51"/>
        <v>346802.422213985</v>
      </c>
      <c r="AU4" s="82">
        <f t="shared" si="51"/>
        <v>357900.09972483251</v>
      </c>
      <c r="AV4" s="82">
        <f t="shared" si="51"/>
        <v>369352.90291602717</v>
      </c>
      <c r="AW4" s="82">
        <f t="shared" si="51"/>
        <v>381172.19580934005</v>
      </c>
      <c r="AX4" s="82">
        <f t="shared" si="51"/>
        <v>393369.70607523894</v>
      </c>
      <c r="AY4" s="82">
        <f t="shared" si="51"/>
        <v>405957.53666964662</v>
      </c>
      <c r="AZ4" s="82">
        <f t="shared" si="51"/>
        <v>418948.1778430753</v>
      </c>
      <c r="BA4" s="82">
        <f t="shared" si="51"/>
        <v>432354.51953405375</v>
      </c>
      <c r="BB4" s="82">
        <f t="shared" si="51"/>
        <v>446189.86415914347</v>
      </c>
      <c r="BC4" s="82">
        <f t="shared" si="51"/>
        <v>460467.93981223606</v>
      </c>
      <c r="BD4" s="82">
        <f t="shared" si="51"/>
        <v>475202.91388622764</v>
      </c>
      <c r="BE4" s="82">
        <f t="shared" si="51"/>
        <v>490409.40713058691</v>
      </c>
      <c r="BF4" s="82">
        <f t="shared" si="51"/>
        <v>506102.50815876573</v>
      </c>
      <c r="BG4" s="82">
        <f t="shared" si="51"/>
        <v>522297.78841984627</v>
      </c>
      <c r="BH4" s="82">
        <f t="shared" si="51"/>
        <v>539011.31764928135</v>
      </c>
      <c r="BI4" s="82">
        <f t="shared" si="51"/>
        <v>556259.67981405836</v>
      </c>
      <c r="BJ4" s="82">
        <f t="shared" si="51"/>
        <v>574059.98956810823</v>
      </c>
      <c r="BK4" s="82">
        <f t="shared" si="51"/>
        <v>592429.90923428768</v>
      </c>
      <c r="BL4" s="82">
        <f t="shared" si="51"/>
        <v>611387.6663297849</v>
      </c>
      <c r="BM4" s="82">
        <f t="shared" si="52"/>
        <v>630952.07165233803</v>
      </c>
      <c r="BN4" s="82">
        <f t="shared" si="52"/>
        <v>651142.53794521291</v>
      </c>
      <c r="BO4" s="82">
        <f t="shared" si="52"/>
        <v>671979.0991594597</v>
      </c>
      <c r="BP4" s="82">
        <f t="shared" si="52"/>
        <v>693482.43033256242</v>
      </c>
      <c r="BQ4" s="82">
        <f t="shared" si="52"/>
        <v>715673.86810320441</v>
      </c>
      <c r="BR4" s="82">
        <f t="shared" si="52"/>
        <v>738575.43188250693</v>
      </c>
      <c r="BS4" s="82">
        <f t="shared" si="52"/>
        <v>762209.84570274723</v>
      </c>
      <c r="BT4" s="82">
        <f t="shared" si="52"/>
        <v>786600.56076523522</v>
      </c>
      <c r="BU4" s="82">
        <f t="shared" si="52"/>
        <v>811771.7787097228</v>
      </c>
      <c r="BV4" s="82">
        <f t="shared" si="52"/>
        <v>837748.47562843398</v>
      </c>
      <c r="BW4" s="82">
        <f t="shared" si="52"/>
        <v>864556.42684854392</v>
      </c>
      <c r="BX4" s="82">
        <f t="shared" si="52"/>
        <v>892222.23250769731</v>
      </c>
      <c r="BY4" s="82">
        <f t="shared" si="52"/>
        <v>920773.34394794365</v>
      </c>
      <c r="BZ4" s="82">
        <f t="shared" si="52"/>
        <v>950238.0909542779</v>
      </c>
      <c r="CA4" s="82">
        <f t="shared" si="52"/>
        <v>980645.70986481477</v>
      </c>
      <c r="CB4" s="82">
        <f t="shared" si="52"/>
        <v>1012026.3725804889</v>
      </c>
      <c r="CC4" s="82">
        <f t="shared" si="52"/>
        <v>1044411.2165030646</v>
      </c>
      <c r="CD4" s="82">
        <f t="shared" si="52"/>
        <v>1077832.3754311628</v>
      </c>
      <c r="CE4" s="82">
        <f t="shared" si="52"/>
        <v>1112323.01144496</v>
      </c>
      <c r="CF4" s="82">
        <f t="shared" si="52"/>
        <v>1147917.3478111988</v>
      </c>
      <c r="CG4" s="82">
        <f t="shared" si="52"/>
        <v>1184650.7029411572</v>
      </c>
      <c r="CH4" s="82">
        <f t="shared" si="52"/>
        <v>1222559.5254352742</v>
      </c>
      <c r="CI4" s="82">
        <f t="shared" si="52"/>
        <v>1261681.430249203</v>
      </c>
      <c r="CJ4" s="82">
        <f t="shared" si="52"/>
        <v>1302055.2360171776</v>
      </c>
      <c r="CK4" s="82">
        <f t="shared" si="52"/>
        <v>1343721.0035697273</v>
      </c>
      <c r="CL4" s="82">
        <f t="shared" si="52"/>
        <v>1386720.0756839586</v>
      </c>
      <c r="CM4" s="82">
        <f t="shared" si="52"/>
        <v>1431095.1181058453</v>
      </c>
      <c r="CN4" s="82">
        <f t="shared" si="52"/>
        <v>1476890.1618852324</v>
      </c>
      <c r="CO4" s="82">
        <f t="shared" si="52"/>
        <v>1524150.6470655599</v>
      </c>
      <c r="CP4" s="82">
        <f t="shared" si="52"/>
        <v>1572923.4677716577</v>
      </c>
      <c r="CQ4" s="82">
        <f t="shared" si="52"/>
        <v>1623257.0187403508</v>
      </c>
      <c r="CR4" s="82">
        <f t="shared" si="52"/>
        <v>1675201.2433400422</v>
      </c>
      <c r="CS4" s="82">
        <f t="shared" si="52"/>
        <v>1728807.6831269236</v>
      </c>
      <c r="CT4" s="82">
        <f t="shared" si="52"/>
        <v>1784129.5289869853</v>
      </c>
      <c r="CU4" s="82">
        <f t="shared" si="52"/>
        <v>1841221.673914569</v>
      </c>
      <c r="CV4" s="82">
        <f t="shared" si="52"/>
        <v>1900140.7674798353</v>
      </c>
      <c r="CW4" s="82">
        <f t="shared" si="52"/>
        <v>1960945.2720391902</v>
      </c>
      <c r="CX4" s="82">
        <f t="shared" si="52"/>
        <v>2023695.5207444443</v>
      </c>
      <c r="CY4" s="82">
        <f t="shared" si="52"/>
        <v>2088453.7774082667</v>
      </c>
      <c r="CZ4" s="82">
        <f t="shared" si="52"/>
        <v>2155284.2982853311</v>
      </c>
      <c r="DA4" s="82">
        <f t="shared" si="52"/>
        <v>2224253.3958304618</v>
      </c>
      <c r="DB4" s="82">
        <f t="shared" si="52"/>
        <v>2295429.5044970368</v>
      </c>
      <c r="DC4" s="82">
        <f t="shared" si="52"/>
        <v>2368883.2486409419</v>
      </c>
      <c r="DD4" s="82">
        <f t="shared" si="52"/>
        <v>2444687.5125974519</v>
      </c>
      <c r="DE4" s="82">
        <f t="shared" si="52"/>
        <v>2522917.5130005702</v>
      </c>
      <c r="DF4" s="82">
        <f t="shared" si="52"/>
        <v>2603650.8734165886</v>
      </c>
      <c r="DG4" s="82">
        <f t="shared" si="52"/>
        <v>2686967.7013659198</v>
      </c>
      <c r="DH4" s="82">
        <f t="shared" si="52"/>
        <v>2772950.6678096293</v>
      </c>
      <c r="DI4" s="82">
        <f t="shared" si="52"/>
        <v>2861685.0891795377</v>
      </c>
      <c r="DJ4" s="82">
        <f t="shared" si="52"/>
        <v>2953259.0120332832</v>
      </c>
    </row>
    <row r="5" spans="1:115" x14ac:dyDescent="0.2">
      <c r="A5" t="s">
        <v>57</v>
      </c>
      <c r="B5" s="7" t="str">
        <f>'Data Non-Energy-Sector'!B137</f>
        <v>Refractory</v>
      </c>
      <c r="C5" s="25" t="s">
        <v>2</v>
      </c>
      <c r="D5" s="82">
        <f>D98</f>
        <v>140122.5803272702</v>
      </c>
      <c r="E5" s="82">
        <f t="shared" si="51"/>
        <v>144160.05643393678</v>
      </c>
      <c r="F5" s="82">
        <f t="shared" si="51"/>
        <v>146336.70388191333</v>
      </c>
      <c r="G5" s="82">
        <f t="shared" si="51"/>
        <v>148939.43083482343</v>
      </c>
      <c r="H5" s="82">
        <f t="shared" si="51"/>
        <v>151164.17403852136</v>
      </c>
      <c r="I5" s="82">
        <f t="shared" si="51"/>
        <v>152849.12535159307</v>
      </c>
      <c r="J5" s="82">
        <f t="shared" si="51"/>
        <v>146503.01358855094</v>
      </c>
      <c r="K5" s="82">
        <f t="shared" si="51"/>
        <v>158827.04900139631</v>
      </c>
      <c r="L5" s="82">
        <f t="shared" si="51"/>
        <v>140058.45294197786</v>
      </c>
      <c r="M5" s="82">
        <f t="shared" si="51"/>
        <v>162291.67777544213</v>
      </c>
      <c r="N5" s="82">
        <f t="shared" si="51"/>
        <v>180164.11405051893</v>
      </c>
      <c r="O5" s="82">
        <f t="shared" si="51"/>
        <v>156409.46443892541</v>
      </c>
      <c r="P5" s="82">
        <f t="shared" si="51"/>
        <v>144713.2078552731</v>
      </c>
      <c r="Q5" s="82">
        <f t="shared" si="51"/>
        <v>150448.84535073501</v>
      </c>
      <c r="R5" s="82">
        <f t="shared" si="51"/>
        <v>149195.48103005605</v>
      </c>
      <c r="S5" s="82">
        <f t="shared" si="51"/>
        <v>154984.6375953001</v>
      </c>
      <c r="T5" s="82">
        <f t="shared" si="51"/>
        <v>208702.57033901394</v>
      </c>
      <c r="U5" s="82">
        <f t="shared" si="51"/>
        <v>253773.41106888821</v>
      </c>
      <c r="V5" s="82">
        <f t="shared" si="51"/>
        <v>227923.59822859603</v>
      </c>
      <c r="W5" s="82">
        <f t="shared" si="51"/>
        <v>207258.11432339775</v>
      </c>
      <c r="X5" s="82">
        <f t="shared" si="51"/>
        <v>224046.1192402236</v>
      </c>
      <c r="Y5" s="82">
        <f t="shared" si="51"/>
        <v>291428.5713575774</v>
      </c>
      <c r="Z5" s="82">
        <f t="shared" si="51"/>
        <v>262645.50259778573</v>
      </c>
      <c r="AA5" s="82">
        <f t="shared" si="51"/>
        <v>271638.81317021424</v>
      </c>
      <c r="AB5" s="82">
        <f t="shared" si="51"/>
        <v>255446.0127408909</v>
      </c>
      <c r="AC5" s="82">
        <f t="shared" si="51"/>
        <v>273433.81549864495</v>
      </c>
      <c r="AD5" s="82">
        <f t="shared" si="51"/>
        <v>237437.84977216515</v>
      </c>
      <c r="AE5" s="82">
        <f t="shared" si="51"/>
        <v>278790.28657025262</v>
      </c>
      <c r="AF5" s="82">
        <f t="shared" si="51"/>
        <v>266189.33654126589</v>
      </c>
      <c r="AG5" s="82">
        <f t="shared" si="51"/>
        <v>186412.78033170084</v>
      </c>
      <c r="AH5" s="82">
        <f t="shared" si="51"/>
        <v>192377.98930231525</v>
      </c>
      <c r="AI5" s="82">
        <f t="shared" si="51"/>
        <v>198534.08495998936</v>
      </c>
      <c r="AJ5" s="82">
        <f t="shared" si="51"/>
        <v>204887.17567870903</v>
      </c>
      <c r="AK5" s="82">
        <f t="shared" si="51"/>
        <v>211443.56530042773</v>
      </c>
      <c r="AL5" s="82">
        <f t="shared" si="51"/>
        <v>218209.75939004141</v>
      </c>
      <c r="AM5" s="82">
        <f t="shared" si="51"/>
        <v>225192.47169052274</v>
      </c>
      <c r="AN5" s="82">
        <f t="shared" si="51"/>
        <v>232398.63078461948</v>
      </c>
      <c r="AO5" s="82">
        <f t="shared" si="51"/>
        <v>239835.38696972732</v>
      </c>
      <c r="AP5" s="82">
        <f t="shared" si="51"/>
        <v>247510.1193527586</v>
      </c>
      <c r="AQ5" s="82">
        <f t="shared" si="51"/>
        <v>255430.44317204689</v>
      </c>
      <c r="AR5" s="82">
        <f t="shared" si="51"/>
        <v>263604.21735355241</v>
      </c>
      <c r="AS5" s="82">
        <f t="shared" si="51"/>
        <v>272039.55230886611</v>
      </c>
      <c r="AT5" s="82">
        <f t="shared" si="51"/>
        <v>280744.81798274984</v>
      </c>
      <c r="AU5" s="82">
        <f t="shared" si="51"/>
        <v>289728.65215819783</v>
      </c>
      <c r="AV5" s="82">
        <f t="shared" si="51"/>
        <v>298999.96902726014</v>
      </c>
      <c r="AW5" s="82">
        <f t="shared" si="51"/>
        <v>308567.96803613246</v>
      </c>
      <c r="AX5" s="82">
        <f t="shared" si="51"/>
        <v>318442.14301328873</v>
      </c>
      <c r="AY5" s="82">
        <f t="shared" si="51"/>
        <v>328632.291589714</v>
      </c>
      <c r="AZ5" s="82">
        <f t="shared" si="51"/>
        <v>339148.52492058487</v>
      </c>
      <c r="BA5" s="82">
        <f t="shared" si="51"/>
        <v>350001.2777180436</v>
      </c>
      <c r="BB5" s="82">
        <f t="shared" si="51"/>
        <v>361201.31860502099</v>
      </c>
      <c r="BC5" s="82">
        <f t="shared" si="51"/>
        <v>372759.76080038166</v>
      </c>
      <c r="BD5" s="82">
        <f t="shared" si="51"/>
        <v>384688.07314599387</v>
      </c>
      <c r="BE5" s="82">
        <f t="shared" si="51"/>
        <v>396998.09148666571</v>
      </c>
      <c r="BF5" s="82">
        <f t="shared" si="51"/>
        <v>409702.03041423904</v>
      </c>
      <c r="BG5" s="82">
        <f t="shared" si="51"/>
        <v>422812.49538749468</v>
      </c>
      <c r="BH5" s="82">
        <f t="shared" si="51"/>
        <v>436342.49523989455</v>
      </c>
      <c r="BI5" s="82">
        <f t="shared" si="51"/>
        <v>450305.45508757117</v>
      </c>
      <c r="BJ5" s="82">
        <f t="shared" si="51"/>
        <v>464715.22965037345</v>
      </c>
      <c r="BK5" s="82">
        <f t="shared" si="51"/>
        <v>479586.11699918541</v>
      </c>
      <c r="BL5" s="82">
        <f t="shared" si="51"/>
        <v>494932.87274315936</v>
      </c>
      <c r="BM5" s="82">
        <f t="shared" si="52"/>
        <v>510770.72467094049</v>
      </c>
      <c r="BN5" s="82">
        <f t="shared" si="52"/>
        <v>527115.38786041061</v>
      </c>
      <c r="BO5" s="82">
        <f t="shared" si="52"/>
        <v>543983.08027194382</v>
      </c>
      <c r="BP5" s="82">
        <f t="shared" si="52"/>
        <v>561390.53884064604</v>
      </c>
      <c r="BQ5" s="82">
        <f t="shared" si="52"/>
        <v>579355.0360835467</v>
      </c>
      <c r="BR5" s="82">
        <f t="shared" si="52"/>
        <v>597894.3972382202</v>
      </c>
      <c r="BS5" s="82">
        <f t="shared" si="52"/>
        <v>617027.01794984331</v>
      </c>
      <c r="BT5" s="82">
        <f t="shared" si="52"/>
        <v>636771.88252423832</v>
      </c>
      <c r="BU5" s="82">
        <f t="shared" si="52"/>
        <v>657148.58276501391</v>
      </c>
      <c r="BV5" s="82">
        <f t="shared" si="52"/>
        <v>678177.33741349436</v>
      </c>
      <c r="BW5" s="82">
        <f t="shared" si="52"/>
        <v>699879.01221072616</v>
      </c>
      <c r="BX5" s="82">
        <f t="shared" si="52"/>
        <v>722275.14060146944</v>
      </c>
      <c r="BY5" s="82">
        <f t="shared" si="52"/>
        <v>745387.94510071643</v>
      </c>
      <c r="BZ5" s="82">
        <f t="shared" si="52"/>
        <v>769240.35934393934</v>
      </c>
      <c r="CA5" s="82">
        <f t="shared" si="52"/>
        <v>793856.05084294546</v>
      </c>
      <c r="CB5" s="82">
        <f t="shared" si="52"/>
        <v>819259.44446991978</v>
      </c>
      <c r="CC5" s="82">
        <f t="shared" si="52"/>
        <v>845475.74669295724</v>
      </c>
      <c r="CD5" s="82">
        <f t="shared" si="52"/>
        <v>872530.97058713192</v>
      </c>
      <c r="CE5" s="82">
        <f t="shared" si="52"/>
        <v>900451.96164592018</v>
      </c>
      <c r="CF5" s="82">
        <f t="shared" si="52"/>
        <v>929266.42441858968</v>
      </c>
      <c r="CG5" s="82">
        <f t="shared" si="52"/>
        <v>959002.94999998459</v>
      </c>
      <c r="CH5" s="82">
        <f t="shared" si="52"/>
        <v>989691.04439998406</v>
      </c>
      <c r="CI5" s="82">
        <f t="shared" si="52"/>
        <v>1021361.1578207836</v>
      </c>
      <c r="CJ5" s="82">
        <f t="shared" si="52"/>
        <v>1054044.7148710487</v>
      </c>
      <c r="CK5" s="82">
        <f t="shared" si="52"/>
        <v>1087774.1457469224</v>
      </c>
      <c r="CL5" s="82">
        <f t="shared" si="52"/>
        <v>1122582.9184108239</v>
      </c>
      <c r="CM5" s="82">
        <f t="shared" si="52"/>
        <v>1158505.5717999702</v>
      </c>
      <c r="CN5" s="82">
        <f t="shared" si="52"/>
        <v>1195577.7500975693</v>
      </c>
      <c r="CO5" s="82">
        <f t="shared" si="52"/>
        <v>1233836.2381006915</v>
      </c>
      <c r="CP5" s="82">
        <f t="shared" si="52"/>
        <v>1273318.9977199137</v>
      </c>
      <c r="CQ5" s="82">
        <f t="shared" si="52"/>
        <v>1314065.205646951</v>
      </c>
      <c r="CR5" s="82">
        <f t="shared" si="52"/>
        <v>1356115.2922276536</v>
      </c>
      <c r="CS5" s="82">
        <f t="shared" si="52"/>
        <v>1399510.9815789384</v>
      </c>
      <c r="CT5" s="82">
        <f t="shared" si="52"/>
        <v>1444295.3329894645</v>
      </c>
      <c r="CU5" s="82">
        <f t="shared" si="52"/>
        <v>1490512.7836451274</v>
      </c>
      <c r="CV5" s="82">
        <f t="shared" si="52"/>
        <v>1538209.1927217715</v>
      </c>
      <c r="CW5" s="82">
        <f t="shared" si="52"/>
        <v>1587431.8868888682</v>
      </c>
      <c r="CX5" s="82">
        <f t="shared" si="52"/>
        <v>1638229.7072693121</v>
      </c>
      <c r="CY5" s="82">
        <f t="shared" si="52"/>
        <v>1690653.0579019301</v>
      </c>
      <c r="CZ5" s="82">
        <f t="shared" si="52"/>
        <v>1744753.9557547919</v>
      </c>
      <c r="DA5" s="82">
        <f t="shared" si="52"/>
        <v>1800586.0823389452</v>
      </c>
      <c r="DB5" s="82">
        <f t="shared" si="52"/>
        <v>1858204.8369737915</v>
      </c>
      <c r="DC5" s="82">
        <f t="shared" si="52"/>
        <v>1917667.3917569527</v>
      </c>
      <c r="DD5" s="82">
        <f t="shared" si="52"/>
        <v>1979032.7482931754</v>
      </c>
      <c r="DE5" s="82">
        <f t="shared" si="52"/>
        <v>2042361.796238557</v>
      </c>
      <c r="DF5" s="82">
        <f t="shared" si="52"/>
        <v>2107717.3737181909</v>
      </c>
      <c r="DG5" s="82">
        <f t="shared" si="52"/>
        <v>2175164.3296771729</v>
      </c>
      <c r="DH5" s="82">
        <f t="shared" si="52"/>
        <v>2244769.5882268427</v>
      </c>
      <c r="DI5" s="82">
        <f t="shared" si="52"/>
        <v>2316602.2150501017</v>
      </c>
      <c r="DJ5" s="82">
        <f t="shared" si="52"/>
        <v>2390733.4859317052</v>
      </c>
    </row>
    <row r="6" spans="1:115" x14ac:dyDescent="0.2">
      <c r="A6" t="s">
        <v>57</v>
      </c>
      <c r="B6" s="7" t="str">
        <f>'Data Non-Energy-Sector'!B138</f>
        <v>Foundry</v>
      </c>
      <c r="C6" s="25" t="s">
        <v>2</v>
      </c>
      <c r="D6" s="82">
        <f>D99</f>
        <v>98910.056701602487</v>
      </c>
      <c r="E6" s="82">
        <f t="shared" si="51"/>
        <v>101760.03983572008</v>
      </c>
      <c r="F6" s="82">
        <f t="shared" si="51"/>
        <v>103296.49685782116</v>
      </c>
      <c r="G6" s="82">
        <f t="shared" si="51"/>
        <v>105133.71588340477</v>
      </c>
      <c r="H6" s="82">
        <f t="shared" si="51"/>
        <v>106704.12285072095</v>
      </c>
      <c r="I6" s="82">
        <f t="shared" si="51"/>
        <v>107893.50024818334</v>
      </c>
      <c r="J6" s="82">
        <f t="shared" si="51"/>
        <v>103413.89194485948</v>
      </c>
      <c r="K6" s="82">
        <f t="shared" si="51"/>
        <v>112113.21105980915</v>
      </c>
      <c r="L6" s="82">
        <f t="shared" si="51"/>
        <v>98864.790311984354</v>
      </c>
      <c r="M6" s="82">
        <f t="shared" si="51"/>
        <v>114558.83137090033</v>
      </c>
      <c r="N6" s="82">
        <f t="shared" si="51"/>
        <v>127174.66874154277</v>
      </c>
      <c r="O6" s="82">
        <f t="shared" si="51"/>
        <v>110406.68078041793</v>
      </c>
      <c r="P6" s="82">
        <f t="shared" si="51"/>
        <v>102150.4996625457</v>
      </c>
      <c r="Q6" s="82">
        <f t="shared" si="51"/>
        <v>106199.18495346</v>
      </c>
      <c r="R6" s="82">
        <f t="shared" si="51"/>
        <v>105314.45719768661</v>
      </c>
      <c r="S6" s="82">
        <f t="shared" si="51"/>
        <v>109400.92065550594</v>
      </c>
      <c r="T6" s="82">
        <f t="shared" si="51"/>
        <v>147319.46141577454</v>
      </c>
      <c r="U6" s="82">
        <f t="shared" si="51"/>
        <v>179134.17251921518</v>
      </c>
      <c r="V6" s="82">
        <f t="shared" si="51"/>
        <v>160887.2458084207</v>
      </c>
      <c r="W6" s="82">
        <f t="shared" si="51"/>
        <v>146299.84540475134</v>
      </c>
      <c r="X6" s="82">
        <f t="shared" si="51"/>
        <v>158150.20181662843</v>
      </c>
      <c r="Y6" s="82">
        <f t="shared" si="51"/>
        <v>205714.28566417226</v>
      </c>
      <c r="Z6" s="82">
        <f t="shared" si="51"/>
        <v>185396.82536314282</v>
      </c>
      <c r="AA6" s="82">
        <f t="shared" si="51"/>
        <v>191745.04459073948</v>
      </c>
      <c r="AB6" s="82">
        <f t="shared" si="51"/>
        <v>180314.83252298177</v>
      </c>
      <c r="AC6" s="82">
        <f t="shared" si="51"/>
        <v>193012.10505786698</v>
      </c>
      <c r="AD6" s="82">
        <f t="shared" si="51"/>
        <v>167603.18807446951</v>
      </c>
      <c r="AE6" s="82">
        <f t="shared" si="51"/>
        <v>196793.14346135478</v>
      </c>
      <c r="AF6" s="82">
        <f t="shared" si="51"/>
        <v>187898.35520559942</v>
      </c>
      <c r="AG6" s="82">
        <f t="shared" si="51"/>
        <v>131585.49199884763</v>
      </c>
      <c r="AH6" s="82">
        <f t="shared" si="51"/>
        <v>135796.22774281076</v>
      </c>
      <c r="AI6" s="82">
        <f t="shared" si="51"/>
        <v>140141.7070305807</v>
      </c>
      <c r="AJ6" s="82">
        <f t="shared" si="51"/>
        <v>144626.24165555928</v>
      </c>
      <c r="AK6" s="82">
        <f t="shared" si="51"/>
        <v>149254.28138853717</v>
      </c>
      <c r="AL6" s="82">
        <f t="shared" si="51"/>
        <v>154030.41839297037</v>
      </c>
      <c r="AM6" s="82">
        <f t="shared" si="51"/>
        <v>158959.39178154542</v>
      </c>
      <c r="AN6" s="82">
        <f t="shared" si="51"/>
        <v>164046.09231855487</v>
      </c>
      <c r="AO6" s="82">
        <f t="shared" si="51"/>
        <v>169295.56727274862</v>
      </c>
      <c r="AP6" s="82">
        <f t="shared" si="51"/>
        <v>174713.02542547658</v>
      </c>
      <c r="AQ6" s="82">
        <f t="shared" si="51"/>
        <v>180303.84223909184</v>
      </c>
      <c r="AR6" s="82">
        <f t="shared" si="51"/>
        <v>186073.56519074278</v>
      </c>
      <c r="AS6" s="82">
        <f t="shared" si="51"/>
        <v>192027.91927684654</v>
      </c>
      <c r="AT6" s="82">
        <f t="shared" si="51"/>
        <v>198172.81269370564</v>
      </c>
      <c r="AU6" s="82">
        <f t="shared" si="51"/>
        <v>204514.34269990423</v>
      </c>
      <c r="AV6" s="82">
        <f t="shared" si="51"/>
        <v>211058.80166630118</v>
      </c>
      <c r="AW6" s="82">
        <f t="shared" si="51"/>
        <v>217812.68331962283</v>
      </c>
      <c r="AX6" s="82">
        <f t="shared" si="51"/>
        <v>224782.68918585076</v>
      </c>
      <c r="AY6" s="82">
        <f t="shared" si="51"/>
        <v>231975.735239798</v>
      </c>
      <c r="AZ6" s="82">
        <f t="shared" si="51"/>
        <v>239398.95876747154</v>
      </c>
      <c r="BA6" s="82">
        <f t="shared" si="51"/>
        <v>247059.72544803063</v>
      </c>
      <c r="BB6" s="82">
        <f t="shared" si="51"/>
        <v>254965.63666236761</v>
      </c>
      <c r="BC6" s="82">
        <f t="shared" si="51"/>
        <v>263124.53703556338</v>
      </c>
      <c r="BD6" s="82">
        <f t="shared" si="51"/>
        <v>271544.52222070139</v>
      </c>
      <c r="BE6" s="82">
        <f t="shared" si="51"/>
        <v>280233.94693176384</v>
      </c>
      <c r="BF6" s="82">
        <f t="shared" si="51"/>
        <v>289201.43323358032</v>
      </c>
      <c r="BG6" s="82">
        <f t="shared" si="51"/>
        <v>298455.87909705489</v>
      </c>
      <c r="BH6" s="82">
        <f t="shared" si="51"/>
        <v>308006.46722816065</v>
      </c>
      <c r="BI6" s="82">
        <f t="shared" si="51"/>
        <v>317862.67417946178</v>
      </c>
      <c r="BJ6" s="82">
        <f t="shared" si="51"/>
        <v>328034.27975320455</v>
      </c>
      <c r="BK6" s="82">
        <f t="shared" si="51"/>
        <v>338531.37670530711</v>
      </c>
      <c r="BL6" s="82">
        <f t="shared" si="51"/>
        <v>349364.38075987692</v>
      </c>
      <c r="BM6" s="82">
        <f t="shared" si="52"/>
        <v>360544.04094419297</v>
      </c>
      <c r="BN6" s="82">
        <f t="shared" si="52"/>
        <v>372081.45025440713</v>
      </c>
      <c r="BO6" s="82">
        <f t="shared" si="52"/>
        <v>383988.05666254816</v>
      </c>
      <c r="BP6" s="82">
        <f t="shared" si="52"/>
        <v>396275.67447574972</v>
      </c>
      <c r="BQ6" s="82">
        <f t="shared" si="52"/>
        <v>408956.49605897372</v>
      </c>
      <c r="BR6" s="82">
        <f t="shared" si="52"/>
        <v>422043.10393286089</v>
      </c>
      <c r="BS6" s="82">
        <f t="shared" si="52"/>
        <v>435548.48325871245</v>
      </c>
      <c r="BT6" s="82">
        <f t="shared" si="52"/>
        <v>449486.03472299129</v>
      </c>
      <c r="BU6" s="82">
        <f t="shared" si="52"/>
        <v>463869.58783412701</v>
      </c>
      <c r="BV6" s="82">
        <f t="shared" si="52"/>
        <v>478713.4146448191</v>
      </c>
      <c r="BW6" s="82">
        <f t="shared" si="52"/>
        <v>494032.24391345331</v>
      </c>
      <c r="BX6" s="82">
        <f t="shared" si="52"/>
        <v>509841.27571868384</v>
      </c>
      <c r="BY6" s="82">
        <f t="shared" si="52"/>
        <v>526156.19654168177</v>
      </c>
      <c r="BZ6" s="82">
        <f t="shared" si="52"/>
        <v>542993.19483101566</v>
      </c>
      <c r="CA6" s="82">
        <f t="shared" si="52"/>
        <v>560368.97706560814</v>
      </c>
      <c r="CB6" s="82">
        <f t="shared" si="52"/>
        <v>578300.78433170763</v>
      </c>
      <c r="CC6" s="82">
        <f t="shared" si="52"/>
        <v>596806.40943032224</v>
      </c>
      <c r="CD6" s="82">
        <f t="shared" si="52"/>
        <v>615904.21453209256</v>
      </c>
      <c r="CE6" s="82">
        <f t="shared" si="52"/>
        <v>635613.14939711953</v>
      </c>
      <c r="CF6" s="82">
        <f t="shared" si="52"/>
        <v>655952.77017782733</v>
      </c>
      <c r="CG6" s="82">
        <f t="shared" si="52"/>
        <v>676943.25882351783</v>
      </c>
      <c r="CH6" s="82">
        <f t="shared" si="52"/>
        <v>698605.44310587039</v>
      </c>
      <c r="CI6" s="82">
        <f t="shared" si="52"/>
        <v>720960.81728525821</v>
      </c>
      <c r="CJ6" s="82">
        <f t="shared" si="52"/>
        <v>744031.56343838654</v>
      </c>
      <c r="CK6" s="82">
        <f t="shared" si="52"/>
        <v>767840.57346841495</v>
      </c>
      <c r="CL6" s="82">
        <f t="shared" si="52"/>
        <v>792411.47181940428</v>
      </c>
      <c r="CM6" s="82">
        <f t="shared" si="52"/>
        <v>817768.63891762518</v>
      </c>
      <c r="CN6" s="82">
        <f t="shared" si="52"/>
        <v>843937.23536298925</v>
      </c>
      <c r="CO6" s="82">
        <f t="shared" si="52"/>
        <v>870943.22689460497</v>
      </c>
      <c r="CP6" s="82">
        <f t="shared" si="52"/>
        <v>898813.41015523241</v>
      </c>
      <c r="CQ6" s="82">
        <f t="shared" si="52"/>
        <v>927575.43928019982</v>
      </c>
      <c r="CR6" s="82">
        <f t="shared" si="52"/>
        <v>957257.85333716625</v>
      </c>
      <c r="CS6" s="82">
        <f t="shared" si="52"/>
        <v>987890.10464395559</v>
      </c>
      <c r="CT6" s="82">
        <f t="shared" si="52"/>
        <v>1019502.5879925622</v>
      </c>
      <c r="CU6" s="82">
        <f t="shared" si="52"/>
        <v>1052126.6708083241</v>
      </c>
      <c r="CV6" s="82">
        <f t="shared" si="52"/>
        <v>1085794.7242741906</v>
      </c>
      <c r="CW6" s="82">
        <f t="shared" si="52"/>
        <v>1120540.1554509648</v>
      </c>
      <c r="CX6" s="82">
        <f t="shared" si="52"/>
        <v>1156397.4404253957</v>
      </c>
      <c r="CY6" s="82">
        <f t="shared" si="52"/>
        <v>1193402.1585190084</v>
      </c>
      <c r="CZ6" s="82">
        <f t="shared" si="52"/>
        <v>1231591.0275916168</v>
      </c>
      <c r="DA6" s="82">
        <f t="shared" si="52"/>
        <v>1271001.9404745486</v>
      </c>
      <c r="DB6" s="82">
        <f t="shared" si="52"/>
        <v>1311674.0025697341</v>
      </c>
      <c r="DC6" s="82">
        <f t="shared" si="52"/>
        <v>1353647.5706519657</v>
      </c>
      <c r="DD6" s="82">
        <f t="shared" si="52"/>
        <v>1396964.2929128287</v>
      </c>
      <c r="DE6" s="82">
        <f t="shared" si="52"/>
        <v>1441667.1502860393</v>
      </c>
      <c r="DF6" s="82">
        <f t="shared" si="52"/>
        <v>1487800.4990951926</v>
      </c>
      <c r="DG6" s="82">
        <f t="shared" si="52"/>
        <v>1535410.1150662389</v>
      </c>
      <c r="DH6" s="82">
        <f t="shared" si="52"/>
        <v>1584543.2387483586</v>
      </c>
      <c r="DI6" s="82">
        <f t="shared" si="52"/>
        <v>1635248.6223883061</v>
      </c>
      <c r="DJ6" s="82">
        <f t="shared" si="52"/>
        <v>1687576.578304732</v>
      </c>
    </row>
    <row r="7" spans="1:115" x14ac:dyDescent="0.2">
      <c r="A7" t="s">
        <v>57</v>
      </c>
      <c r="B7" s="7" t="str">
        <f>'Data Non-Energy-Sector'!B139</f>
        <v>others</v>
      </c>
      <c r="C7" s="25" t="s">
        <v>2</v>
      </c>
      <c r="D7" s="82">
        <f>D100</f>
        <v>24727.514175400622</v>
      </c>
      <c r="E7" s="82">
        <f t="shared" si="51"/>
        <v>25440.009958930019</v>
      </c>
      <c r="F7" s="82">
        <f t="shared" si="51"/>
        <v>25824.124214455289</v>
      </c>
      <c r="G7" s="82">
        <f t="shared" si="51"/>
        <v>26283.428970851193</v>
      </c>
      <c r="H7" s="82">
        <f t="shared" si="51"/>
        <v>26676.030712680236</v>
      </c>
      <c r="I7" s="82">
        <f t="shared" si="51"/>
        <v>26973.375062045834</v>
      </c>
      <c r="J7" s="82">
        <f t="shared" si="51"/>
        <v>25853.472986214871</v>
      </c>
      <c r="K7" s="82">
        <f t="shared" si="51"/>
        <v>28028.302764952288</v>
      </c>
      <c r="L7" s="82">
        <f t="shared" si="51"/>
        <v>24716.197577996089</v>
      </c>
      <c r="M7" s="82">
        <f t="shared" si="51"/>
        <v>28639.707842725082</v>
      </c>
      <c r="N7" s="82">
        <f t="shared" si="51"/>
        <v>31793.667185385693</v>
      </c>
      <c r="O7" s="82">
        <f t="shared" si="51"/>
        <v>27601.670195104482</v>
      </c>
      <c r="P7" s="82">
        <f t="shared" si="51"/>
        <v>25537.624915636425</v>
      </c>
      <c r="Q7" s="82">
        <f t="shared" si="51"/>
        <v>26549.796238365001</v>
      </c>
      <c r="R7" s="82">
        <f t="shared" si="51"/>
        <v>26328.614299421653</v>
      </c>
      <c r="S7" s="82">
        <f t="shared" si="51"/>
        <v>27350.230163876484</v>
      </c>
      <c r="T7" s="82">
        <f t="shared" si="51"/>
        <v>36829.865353943635</v>
      </c>
      <c r="U7" s="82">
        <f t="shared" si="51"/>
        <v>44783.543129803795</v>
      </c>
      <c r="V7" s="82">
        <f t="shared" si="51"/>
        <v>40221.811452105176</v>
      </c>
      <c r="W7" s="82">
        <f t="shared" si="51"/>
        <v>36574.961351187834</v>
      </c>
      <c r="X7" s="82">
        <f t="shared" si="51"/>
        <v>39537.550454157106</v>
      </c>
      <c r="Y7" s="82">
        <f t="shared" si="51"/>
        <v>51428.571416043065</v>
      </c>
      <c r="Z7" s="82">
        <f t="shared" si="51"/>
        <v>46349.206340785706</v>
      </c>
      <c r="AA7" s="82">
        <f t="shared" si="51"/>
        <v>47936.261147684869</v>
      </c>
      <c r="AB7" s="82">
        <f t="shared" si="51"/>
        <v>45078.708130745443</v>
      </c>
      <c r="AC7" s="82">
        <f t="shared" si="51"/>
        <v>48253.026264466745</v>
      </c>
      <c r="AD7" s="82">
        <f t="shared" si="51"/>
        <v>41900.797018617377</v>
      </c>
      <c r="AE7" s="82">
        <f t="shared" si="51"/>
        <v>49198.285865338694</v>
      </c>
      <c r="AF7" s="82">
        <f t="shared" si="51"/>
        <v>46974.588801399856</v>
      </c>
      <c r="AG7" s="82">
        <f t="shared" si="51"/>
        <v>32896.372999711908</v>
      </c>
      <c r="AH7" s="82">
        <f t="shared" si="51"/>
        <v>33949.056935702691</v>
      </c>
      <c r="AI7" s="82">
        <f t="shared" si="51"/>
        <v>35035.426757645175</v>
      </c>
      <c r="AJ7" s="82">
        <f t="shared" ref="AJ7:BL7" si="55">AJ100</f>
        <v>36156.56041388982</v>
      </c>
      <c r="AK7" s="82">
        <f t="shared" si="55"/>
        <v>37313.570347134293</v>
      </c>
      <c r="AL7" s="82">
        <f t="shared" si="55"/>
        <v>38507.604598242593</v>
      </c>
      <c r="AM7" s="82">
        <f t="shared" si="55"/>
        <v>39739.847945386355</v>
      </c>
      <c r="AN7" s="82">
        <f t="shared" si="55"/>
        <v>41011.523079638719</v>
      </c>
      <c r="AO7" s="82">
        <f t="shared" si="55"/>
        <v>42323.891818187156</v>
      </c>
      <c r="AP7" s="82">
        <f t="shared" si="55"/>
        <v>43678.256356369144</v>
      </c>
      <c r="AQ7" s="82">
        <f t="shared" si="55"/>
        <v>45075.960559772961</v>
      </c>
      <c r="AR7" s="82">
        <f t="shared" si="55"/>
        <v>46518.391297685695</v>
      </c>
      <c r="AS7" s="82">
        <f t="shared" si="55"/>
        <v>48006.979819211636</v>
      </c>
      <c r="AT7" s="82">
        <f t="shared" si="55"/>
        <v>49543.203173426409</v>
      </c>
      <c r="AU7" s="82">
        <f t="shared" si="55"/>
        <v>51128.585674976057</v>
      </c>
      <c r="AV7" s="82">
        <f t="shared" si="55"/>
        <v>52764.700416575295</v>
      </c>
      <c r="AW7" s="82">
        <f t="shared" si="55"/>
        <v>54453.170829905706</v>
      </c>
      <c r="AX7" s="82">
        <f t="shared" si="55"/>
        <v>56195.67229646269</v>
      </c>
      <c r="AY7" s="82">
        <f t="shared" si="55"/>
        <v>57993.9338099495</v>
      </c>
      <c r="AZ7" s="82">
        <f t="shared" si="55"/>
        <v>59849.739691867886</v>
      </c>
      <c r="BA7" s="82">
        <f t="shared" si="55"/>
        <v>61764.931362007657</v>
      </c>
      <c r="BB7" s="82">
        <f t="shared" si="55"/>
        <v>63741.409165591904</v>
      </c>
      <c r="BC7" s="82">
        <f t="shared" si="55"/>
        <v>65781.134258890845</v>
      </c>
      <c r="BD7" s="82">
        <f t="shared" si="55"/>
        <v>67886.130555175347</v>
      </c>
      <c r="BE7" s="82">
        <f t="shared" si="55"/>
        <v>70058.486732940961</v>
      </c>
      <c r="BF7" s="82">
        <f t="shared" si="55"/>
        <v>72300.35830839508</v>
      </c>
      <c r="BG7" s="82">
        <f t="shared" si="55"/>
        <v>74613.969774263722</v>
      </c>
      <c r="BH7" s="82">
        <f t="shared" si="55"/>
        <v>77001.616807040162</v>
      </c>
      <c r="BI7" s="82">
        <f t="shared" si="55"/>
        <v>79465.668544865446</v>
      </c>
      <c r="BJ7" s="82">
        <f t="shared" si="55"/>
        <v>82008.569938301138</v>
      </c>
      <c r="BK7" s="82">
        <f t="shared" si="55"/>
        <v>84632.844176326777</v>
      </c>
      <c r="BL7" s="82">
        <f t="shared" si="55"/>
        <v>87341.09518996923</v>
      </c>
      <c r="BM7" s="82">
        <f t="shared" ref="BM7:DJ7" si="56">BM100</f>
        <v>90136.010236048241</v>
      </c>
      <c r="BN7" s="82">
        <f t="shared" si="56"/>
        <v>93020.362563601782</v>
      </c>
      <c r="BO7" s="82">
        <f t="shared" si="56"/>
        <v>95997.01416563704</v>
      </c>
      <c r="BP7" s="82">
        <f t="shared" si="56"/>
        <v>99068.91861893743</v>
      </c>
      <c r="BQ7" s="82">
        <f t="shared" si="56"/>
        <v>102239.12401474343</v>
      </c>
      <c r="BR7" s="82">
        <f t="shared" si="56"/>
        <v>105510.77598321522</v>
      </c>
      <c r="BS7" s="82">
        <f t="shared" si="56"/>
        <v>108887.12081467811</v>
      </c>
      <c r="BT7" s="82">
        <f t="shared" si="56"/>
        <v>112371.50868074782</v>
      </c>
      <c r="BU7" s="82">
        <f t="shared" si="56"/>
        <v>115967.39695853175</v>
      </c>
      <c r="BV7" s="82">
        <f t="shared" si="56"/>
        <v>119678.35366120478</v>
      </c>
      <c r="BW7" s="82">
        <f t="shared" si="56"/>
        <v>123508.06097836333</v>
      </c>
      <c r="BX7" s="82">
        <f t="shared" si="56"/>
        <v>127460.31892967096</v>
      </c>
      <c r="BY7" s="82">
        <f t="shared" si="56"/>
        <v>131539.04913542044</v>
      </c>
      <c r="BZ7" s="82">
        <f t="shared" si="56"/>
        <v>135748.29870775391</v>
      </c>
      <c r="CA7" s="82">
        <f t="shared" si="56"/>
        <v>140092.24426640203</v>
      </c>
      <c r="CB7" s="82">
        <f t="shared" si="56"/>
        <v>144575.19608292691</v>
      </c>
      <c r="CC7" s="82">
        <f t="shared" si="56"/>
        <v>149201.60235758056</v>
      </c>
      <c r="CD7" s="82">
        <f t="shared" si="56"/>
        <v>153976.05363302314</v>
      </c>
      <c r="CE7" s="82">
        <f t="shared" si="56"/>
        <v>158903.28734927988</v>
      </c>
      <c r="CF7" s="82">
        <f t="shared" si="56"/>
        <v>163988.19254445683</v>
      </c>
      <c r="CG7" s="82">
        <f t="shared" si="56"/>
        <v>169235.81470587946</v>
      </c>
      <c r="CH7" s="82">
        <f t="shared" si="56"/>
        <v>174651.3607764676</v>
      </c>
      <c r="CI7" s="82">
        <f t="shared" si="56"/>
        <v>180240.20432131455</v>
      </c>
      <c r="CJ7" s="82">
        <f t="shared" si="56"/>
        <v>186007.89085959663</v>
      </c>
      <c r="CK7" s="82">
        <f t="shared" si="56"/>
        <v>191960.14336710374</v>
      </c>
      <c r="CL7" s="82">
        <f t="shared" si="56"/>
        <v>198102.86795485107</v>
      </c>
      <c r="CM7" s="82">
        <f t="shared" si="56"/>
        <v>204442.1597294063</v>
      </c>
      <c r="CN7" s="82">
        <f t="shared" si="56"/>
        <v>210984.30884074731</v>
      </c>
      <c r="CO7" s="82">
        <f t="shared" si="56"/>
        <v>217735.80672365124</v>
      </c>
      <c r="CP7" s="82">
        <f t="shared" si="56"/>
        <v>224703.3525388081</v>
      </c>
      <c r="CQ7" s="82">
        <f t="shared" si="56"/>
        <v>231893.85982004995</v>
      </c>
      <c r="CR7" s="82">
        <f t="shared" si="56"/>
        <v>239314.46333429156</v>
      </c>
      <c r="CS7" s="82">
        <f t="shared" si="56"/>
        <v>246972.5261609889</v>
      </c>
      <c r="CT7" s="82">
        <f t="shared" si="56"/>
        <v>254875.64699814055</v>
      </c>
      <c r="CU7" s="82">
        <f t="shared" si="56"/>
        <v>263031.66770208103</v>
      </c>
      <c r="CV7" s="82">
        <f t="shared" si="56"/>
        <v>271448.68106854765</v>
      </c>
      <c r="CW7" s="82">
        <f t="shared" si="56"/>
        <v>280135.0388627412</v>
      </c>
      <c r="CX7" s="82">
        <f t="shared" si="56"/>
        <v>289099.36010634893</v>
      </c>
      <c r="CY7" s="82">
        <f t="shared" si="56"/>
        <v>298350.53962975211</v>
      </c>
      <c r="CZ7" s="82">
        <f t="shared" si="56"/>
        <v>307897.75689790421</v>
      </c>
      <c r="DA7" s="82">
        <f t="shared" si="56"/>
        <v>317750.48511863715</v>
      </c>
      <c r="DB7" s="82">
        <f t="shared" si="56"/>
        <v>327918.50064243353</v>
      </c>
      <c r="DC7" s="82">
        <f t="shared" si="56"/>
        <v>338411.89266299142</v>
      </c>
      <c r="DD7" s="82">
        <f t="shared" si="56"/>
        <v>349241.07322820718</v>
      </c>
      <c r="DE7" s="82">
        <f t="shared" si="56"/>
        <v>360416.78757150983</v>
      </c>
      <c r="DF7" s="82">
        <f t="shared" si="56"/>
        <v>371950.12477379816</v>
      </c>
      <c r="DG7" s="82">
        <f t="shared" si="56"/>
        <v>383852.52876655973</v>
      </c>
      <c r="DH7" s="82">
        <f t="shared" si="56"/>
        <v>396135.80968708964</v>
      </c>
      <c r="DI7" s="82">
        <f t="shared" si="56"/>
        <v>408812.15559707652</v>
      </c>
      <c r="DJ7" s="82">
        <f t="shared" si="56"/>
        <v>421894.144576183</v>
      </c>
    </row>
    <row r="8" spans="1:115" x14ac:dyDescent="0.2">
      <c r="A8" t="s">
        <v>57</v>
      </c>
      <c r="B8" s="2" t="s">
        <v>0</v>
      </c>
      <c r="C8" s="25" t="s">
        <v>2</v>
      </c>
    </row>
    <row r="9" spans="1:115" x14ac:dyDescent="0.2">
      <c r="A9" t="s">
        <v>57</v>
      </c>
      <c r="B9" s="2" t="s">
        <v>0</v>
      </c>
      <c r="C9" s="25" t="s">
        <v>2</v>
      </c>
    </row>
    <row r="10" spans="1:115" x14ac:dyDescent="0.2">
      <c r="A10" t="s">
        <v>57</v>
      </c>
      <c r="B10" s="2" t="s">
        <v>0</v>
      </c>
      <c r="C10" s="25" t="s">
        <v>2</v>
      </c>
    </row>
    <row r="11" spans="1:115" x14ac:dyDescent="0.2">
      <c r="A11" t="s">
        <v>57</v>
      </c>
      <c r="B11" s="2" t="s">
        <v>0</v>
      </c>
      <c r="C11" s="25" t="s">
        <v>2</v>
      </c>
    </row>
    <row r="12" spans="1:115" x14ac:dyDescent="0.2">
      <c r="A12" t="s">
        <v>57</v>
      </c>
      <c r="B12" s="2" t="s">
        <v>0</v>
      </c>
      <c r="C12" s="25" t="s">
        <v>2</v>
      </c>
    </row>
    <row r="13" spans="1:115" x14ac:dyDescent="0.2">
      <c r="A13" t="s">
        <v>57</v>
      </c>
      <c r="B13" s="2" t="s">
        <v>0</v>
      </c>
      <c r="C13" s="25" t="s">
        <v>2</v>
      </c>
    </row>
    <row r="14" spans="1:115" x14ac:dyDescent="0.2">
      <c r="A14" t="s">
        <v>57</v>
      </c>
      <c r="B14" s="2" t="s">
        <v>0</v>
      </c>
      <c r="C14" s="25" t="s">
        <v>2</v>
      </c>
    </row>
    <row r="15" spans="1:115" x14ac:dyDescent="0.2">
      <c r="A15" t="s">
        <v>57</v>
      </c>
      <c r="B15" s="2" t="s">
        <v>0</v>
      </c>
      <c r="C15" s="25" t="s">
        <v>2</v>
      </c>
    </row>
    <row r="16" spans="1:115" x14ac:dyDescent="0.2">
      <c r="A16" t="s">
        <v>57</v>
      </c>
      <c r="B16" s="2" t="s">
        <v>0</v>
      </c>
      <c r="C16" s="25" t="s">
        <v>2</v>
      </c>
    </row>
    <row r="17" spans="1:115" x14ac:dyDescent="0.2">
      <c r="A17" t="s">
        <v>57</v>
      </c>
      <c r="B17" s="2" t="s">
        <v>0</v>
      </c>
      <c r="C17" s="25" t="s">
        <v>2</v>
      </c>
    </row>
    <row r="18" spans="1:115" x14ac:dyDescent="0.2">
      <c r="A18" t="s">
        <v>57</v>
      </c>
      <c r="B18" s="2" t="s">
        <v>0</v>
      </c>
      <c r="C18" s="25" t="s">
        <v>2</v>
      </c>
    </row>
    <row r="19" spans="1:115" x14ac:dyDescent="0.2">
      <c r="A19" t="s">
        <v>57</v>
      </c>
      <c r="B19" s="2" t="s">
        <v>0</v>
      </c>
      <c r="C19" s="25" t="s">
        <v>2</v>
      </c>
    </row>
    <row r="20" spans="1:115" x14ac:dyDescent="0.2">
      <c r="A20" t="s">
        <v>57</v>
      </c>
      <c r="B20" s="2" t="s">
        <v>0</v>
      </c>
      <c r="C20" s="25" t="s">
        <v>2</v>
      </c>
    </row>
    <row r="21" spans="1:115" x14ac:dyDescent="0.2">
      <c r="A21" t="s">
        <v>57</v>
      </c>
      <c r="B21" s="2" t="s">
        <v>0</v>
      </c>
      <c r="C21" s="25" t="s">
        <v>2</v>
      </c>
    </row>
    <row r="22" spans="1:115" s="27" customFormat="1" x14ac:dyDescent="0.2">
      <c r="A22" s="27" t="s">
        <v>57</v>
      </c>
      <c r="B22" s="229" t="s">
        <v>0</v>
      </c>
      <c r="C22" s="16" t="s">
        <v>2</v>
      </c>
      <c r="DK22" s="392"/>
    </row>
    <row r="23" spans="1:115" s="53" customFormat="1" ht="16" thickBot="1" x14ac:dyDescent="0.25">
      <c r="B23" s="51" t="s">
        <v>64</v>
      </c>
      <c r="C23" s="54" t="s">
        <v>2</v>
      </c>
      <c r="D23" s="49">
        <f>SUM(D3:D22)</f>
        <v>824250.47251335403</v>
      </c>
      <c r="E23" s="49">
        <f t="shared" ref="E23:BL23" si="57">SUM(E3:E22)</f>
        <v>848000.33196433401</v>
      </c>
      <c r="F23" s="49">
        <f t="shared" si="57"/>
        <v>860804.14048184291</v>
      </c>
      <c r="G23" s="49">
        <f t="shared" si="57"/>
        <v>876114.29902837309</v>
      </c>
      <c r="H23" s="49">
        <f t="shared" si="57"/>
        <v>889201.0237560079</v>
      </c>
      <c r="I23" s="49">
        <f t="shared" si="57"/>
        <v>899112.50206819444</v>
      </c>
      <c r="J23" s="49">
        <f t="shared" si="57"/>
        <v>861782.43287382904</v>
      </c>
      <c r="K23" s="49">
        <f t="shared" si="57"/>
        <v>934276.75883174303</v>
      </c>
      <c r="L23" s="49">
        <f t="shared" si="57"/>
        <v>823873.25259986962</v>
      </c>
      <c r="M23" s="49">
        <f t="shared" si="57"/>
        <v>954656.92809083615</v>
      </c>
      <c r="N23" s="49">
        <f t="shared" si="57"/>
        <v>1059788.9061795231</v>
      </c>
      <c r="O23" s="49">
        <f t="shared" si="57"/>
        <v>920055.67317014944</v>
      </c>
      <c r="P23" s="49">
        <f t="shared" si="57"/>
        <v>851254.16385454754</v>
      </c>
      <c r="Q23" s="49">
        <f t="shared" si="57"/>
        <v>884993.20794550003</v>
      </c>
      <c r="R23" s="49">
        <f t="shared" si="57"/>
        <v>877620.47664738854</v>
      </c>
      <c r="S23" s="49">
        <f t="shared" si="57"/>
        <v>911674.33879588288</v>
      </c>
      <c r="T23" s="49">
        <f t="shared" si="57"/>
        <v>1227662.1784647878</v>
      </c>
      <c r="U23" s="49">
        <f t="shared" si="57"/>
        <v>1492784.77099346</v>
      </c>
      <c r="V23" s="49">
        <f t="shared" si="57"/>
        <v>1340727.0484035059</v>
      </c>
      <c r="W23" s="49">
        <f t="shared" si="57"/>
        <v>1219165.3783729279</v>
      </c>
      <c r="X23" s="49">
        <f t="shared" si="57"/>
        <v>1317918.3484719035</v>
      </c>
      <c r="Y23" s="49">
        <f t="shared" si="57"/>
        <v>1714285.7138681023</v>
      </c>
      <c r="Z23" s="49">
        <f t="shared" si="57"/>
        <v>1544973.544692857</v>
      </c>
      <c r="AA23" s="49">
        <f t="shared" si="57"/>
        <v>1597875.3715894956</v>
      </c>
      <c r="AB23" s="49">
        <f t="shared" si="57"/>
        <v>1502623.6043581816</v>
      </c>
      <c r="AC23" s="49">
        <f t="shared" si="57"/>
        <v>1608434.2088155583</v>
      </c>
      <c r="AD23" s="49">
        <f t="shared" si="57"/>
        <v>1396693.2339539125</v>
      </c>
      <c r="AE23" s="49">
        <f t="shared" si="57"/>
        <v>1639942.8621779566</v>
      </c>
      <c r="AF23" s="49">
        <f t="shared" si="57"/>
        <v>1565819.6267133285</v>
      </c>
      <c r="AG23" s="49">
        <f t="shared" si="57"/>
        <v>1096545.7666570635</v>
      </c>
      <c r="AH23" s="49">
        <f t="shared" si="57"/>
        <v>1131635.2311900896</v>
      </c>
      <c r="AI23" s="49">
        <f t="shared" si="57"/>
        <v>1167847.5585881723</v>
      </c>
      <c r="AJ23" s="49">
        <f t="shared" si="57"/>
        <v>1205218.6804629939</v>
      </c>
      <c r="AK23" s="49">
        <f t="shared" si="57"/>
        <v>1243785.6782378098</v>
      </c>
      <c r="AL23" s="49">
        <f t="shared" si="57"/>
        <v>1283586.8199414199</v>
      </c>
      <c r="AM23" s="49">
        <f t="shared" si="57"/>
        <v>1324661.5981795453</v>
      </c>
      <c r="AN23" s="49">
        <f t="shared" si="57"/>
        <v>1367050.7693212908</v>
      </c>
      <c r="AO23" s="49">
        <f t="shared" si="57"/>
        <v>1410796.3939395719</v>
      </c>
      <c r="AP23" s="49">
        <f t="shared" si="57"/>
        <v>1455941.8785456382</v>
      </c>
      <c r="AQ23" s="49">
        <f t="shared" si="57"/>
        <v>1502532.0186590988</v>
      </c>
      <c r="AR23" s="49">
        <f t="shared" si="57"/>
        <v>1550613.0432561899</v>
      </c>
      <c r="AS23" s="49">
        <f t="shared" si="57"/>
        <v>1600232.660640388</v>
      </c>
      <c r="AT23" s="49">
        <f t="shared" si="57"/>
        <v>1651440.1057808804</v>
      </c>
      <c r="AU23" s="49">
        <f t="shared" si="57"/>
        <v>1704286.1891658686</v>
      </c>
      <c r="AV23" s="49">
        <f t="shared" si="57"/>
        <v>1758823.3472191766</v>
      </c>
      <c r="AW23" s="49">
        <f t="shared" si="57"/>
        <v>1815105.6943301903</v>
      </c>
      <c r="AX23" s="49">
        <f t="shared" si="57"/>
        <v>1873189.0765487563</v>
      </c>
      <c r="AY23" s="49">
        <f t="shared" si="57"/>
        <v>1933131.1269983167</v>
      </c>
      <c r="AZ23" s="49">
        <f t="shared" si="57"/>
        <v>1994991.3230622632</v>
      </c>
      <c r="BA23" s="49">
        <f t="shared" si="57"/>
        <v>2058831.0454002558</v>
      </c>
      <c r="BB23" s="49">
        <f t="shared" si="57"/>
        <v>2124713.6388530638</v>
      </c>
      <c r="BC23" s="49">
        <f t="shared" si="57"/>
        <v>2192704.4752963618</v>
      </c>
      <c r="BD23" s="49">
        <f t="shared" si="57"/>
        <v>2262871.0185058452</v>
      </c>
      <c r="BE23" s="49">
        <f t="shared" si="57"/>
        <v>2335282.8910980327</v>
      </c>
      <c r="BF23" s="49">
        <f t="shared" si="57"/>
        <v>2410011.9436131692</v>
      </c>
      <c r="BG23" s="49">
        <f t="shared" si="57"/>
        <v>2487132.325808791</v>
      </c>
      <c r="BH23" s="49">
        <f t="shared" si="57"/>
        <v>2566720.5602346729</v>
      </c>
      <c r="BI23" s="49">
        <f t="shared" si="57"/>
        <v>2648855.6181621822</v>
      </c>
      <c r="BJ23" s="49">
        <f t="shared" si="57"/>
        <v>2733618.997943372</v>
      </c>
      <c r="BK23" s="49">
        <f t="shared" si="57"/>
        <v>2821094.8058775603</v>
      </c>
      <c r="BL23" s="49">
        <f t="shared" si="57"/>
        <v>2911369.839665642</v>
      </c>
      <c r="BM23" s="49">
        <f t="shared" ref="BM23:DJ23" si="58">SUM(BM3:BM22)</f>
        <v>3004533.6745349425</v>
      </c>
      <c r="BN23" s="49">
        <f t="shared" si="58"/>
        <v>3100678.7521200613</v>
      </c>
      <c r="BO23" s="49">
        <f t="shared" si="58"/>
        <v>3199900.4721879032</v>
      </c>
      <c r="BP23" s="49">
        <f t="shared" si="58"/>
        <v>3302297.2872979161</v>
      </c>
      <c r="BQ23" s="49">
        <f t="shared" si="58"/>
        <v>3407970.8004914494</v>
      </c>
      <c r="BR23" s="49">
        <f t="shared" si="58"/>
        <v>3517025.8661071756</v>
      </c>
      <c r="BS23" s="49">
        <f t="shared" si="58"/>
        <v>3629570.693822606</v>
      </c>
      <c r="BT23" s="49">
        <f t="shared" si="58"/>
        <v>3745716.9560249294</v>
      </c>
      <c r="BU23" s="49">
        <f t="shared" si="58"/>
        <v>3865579.8986177268</v>
      </c>
      <c r="BV23" s="49">
        <f t="shared" si="58"/>
        <v>3989278.4553734944</v>
      </c>
      <c r="BW23" s="49">
        <f t="shared" si="58"/>
        <v>4116935.3659454463</v>
      </c>
      <c r="BX23" s="49">
        <f t="shared" si="58"/>
        <v>4248677.2976557007</v>
      </c>
      <c r="BY23" s="49">
        <f t="shared" si="58"/>
        <v>4384634.971180683</v>
      </c>
      <c r="BZ23" s="49">
        <f t="shared" si="58"/>
        <v>4524943.2902584663</v>
      </c>
      <c r="CA23" s="49">
        <f t="shared" si="58"/>
        <v>4669741.4755467363</v>
      </c>
      <c r="CB23" s="49">
        <f t="shared" si="58"/>
        <v>4819173.2027642326</v>
      </c>
      <c r="CC23" s="49">
        <f t="shared" si="58"/>
        <v>4973386.7452526875</v>
      </c>
      <c r="CD23" s="49">
        <f t="shared" si="58"/>
        <v>5132535.1211007731</v>
      </c>
      <c r="CE23" s="49">
        <f t="shared" si="58"/>
        <v>5296776.244975999</v>
      </c>
      <c r="CF23" s="49">
        <f t="shared" si="58"/>
        <v>5466273.0848152302</v>
      </c>
      <c r="CG23" s="49">
        <f t="shared" si="58"/>
        <v>5641193.823529318</v>
      </c>
      <c r="CH23" s="49">
        <f t="shared" si="58"/>
        <v>5821712.0258822553</v>
      </c>
      <c r="CI23" s="49">
        <f t="shared" si="58"/>
        <v>6008006.8107104888</v>
      </c>
      <c r="CJ23" s="49">
        <f t="shared" si="58"/>
        <v>6200263.028653224</v>
      </c>
      <c r="CK23" s="49">
        <f t="shared" si="58"/>
        <v>6398671.4455701271</v>
      </c>
      <c r="CL23" s="49">
        <f t="shared" si="58"/>
        <v>6603428.9318283722</v>
      </c>
      <c r="CM23" s="49">
        <f t="shared" si="58"/>
        <v>6814738.6576468796</v>
      </c>
      <c r="CN23" s="49">
        <f t="shared" si="58"/>
        <v>7032810.2946915794</v>
      </c>
      <c r="CO23" s="49">
        <f t="shared" si="58"/>
        <v>7257860.2241217112</v>
      </c>
      <c r="CP23" s="49">
        <f t="shared" si="58"/>
        <v>7490111.7512936052</v>
      </c>
      <c r="CQ23" s="49">
        <f t="shared" si="58"/>
        <v>7729795.3273350019</v>
      </c>
      <c r="CR23" s="49">
        <f t="shared" si="58"/>
        <v>7977148.7778097214</v>
      </c>
      <c r="CS23" s="49">
        <f t="shared" si="58"/>
        <v>8232417.5386996344</v>
      </c>
      <c r="CT23" s="49">
        <f t="shared" si="58"/>
        <v>8495854.8999380209</v>
      </c>
      <c r="CU23" s="49">
        <f t="shared" si="58"/>
        <v>8767722.2567360383</v>
      </c>
      <c r="CV23" s="49">
        <f t="shared" si="58"/>
        <v>9048289.3689515907</v>
      </c>
      <c r="CW23" s="49">
        <f t="shared" si="58"/>
        <v>9337834.6287580431</v>
      </c>
      <c r="CX23" s="49">
        <f t="shared" si="58"/>
        <v>9636645.3368782997</v>
      </c>
      <c r="CY23" s="49">
        <f t="shared" si="58"/>
        <v>9945017.9876584075</v>
      </c>
      <c r="CZ23" s="49">
        <f t="shared" si="58"/>
        <v>10263258.563263476</v>
      </c>
      <c r="DA23" s="49">
        <f t="shared" si="58"/>
        <v>10591682.837287908</v>
      </c>
      <c r="DB23" s="49">
        <f t="shared" si="58"/>
        <v>10930616.688081123</v>
      </c>
      <c r="DC23" s="49">
        <f t="shared" si="58"/>
        <v>11280396.422099715</v>
      </c>
      <c r="DD23" s="49">
        <f t="shared" si="58"/>
        <v>11641369.10760691</v>
      </c>
      <c r="DE23" s="49">
        <f t="shared" si="58"/>
        <v>12013892.91905033</v>
      </c>
      <c r="DF23" s="49">
        <f t="shared" si="58"/>
        <v>12398337.492459942</v>
      </c>
      <c r="DG23" s="49">
        <f t="shared" si="58"/>
        <v>12795084.292218659</v>
      </c>
      <c r="DH23" s="49">
        <f t="shared" si="58"/>
        <v>13204526.989569658</v>
      </c>
      <c r="DI23" s="49">
        <f t="shared" si="58"/>
        <v>13627071.853235886</v>
      </c>
      <c r="DJ23" s="49">
        <f t="shared" si="58"/>
        <v>14063138.152539438</v>
      </c>
      <c r="DK23" s="393"/>
    </row>
    <row r="24" spans="1:115" ht="16" thickTop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</row>
    <row r="25" spans="1:115" s="22" customFormat="1" x14ac:dyDescent="0.2">
      <c r="A25" t="s">
        <v>58</v>
      </c>
      <c r="B25" s="12" t="e">
        <f ca="1">MID(CELL("Dateiname",$B$2),FIND("]", CELL("Dateiname",$B$2))+1,31)&amp;" LO"</f>
        <v>#VALUE!</v>
      </c>
      <c r="C25" s="19" t="str">
        <f t="shared" ref="C25:BL30" si="59">C2</f>
        <v>unit</v>
      </c>
      <c r="D25" s="23">
        <f t="shared" si="59"/>
        <v>1990</v>
      </c>
      <c r="E25" s="23">
        <f t="shared" si="59"/>
        <v>1991</v>
      </c>
      <c r="F25" s="23">
        <f t="shared" si="59"/>
        <v>1992</v>
      </c>
      <c r="G25" s="23">
        <f t="shared" si="59"/>
        <v>1993</v>
      </c>
      <c r="H25" s="23">
        <f t="shared" si="59"/>
        <v>1994</v>
      </c>
      <c r="I25" s="23">
        <f t="shared" si="59"/>
        <v>1995</v>
      </c>
      <c r="J25" s="23">
        <f t="shared" si="59"/>
        <v>1996</v>
      </c>
      <c r="K25" s="23">
        <f t="shared" si="59"/>
        <v>1997</v>
      </c>
      <c r="L25" s="23">
        <f t="shared" si="59"/>
        <v>1998</v>
      </c>
      <c r="M25" s="23">
        <f t="shared" si="59"/>
        <v>1999</v>
      </c>
      <c r="N25" s="23">
        <f t="shared" si="59"/>
        <v>2000</v>
      </c>
      <c r="O25" s="23">
        <f t="shared" si="59"/>
        <v>2001</v>
      </c>
      <c r="P25" s="23">
        <f t="shared" si="59"/>
        <v>2002</v>
      </c>
      <c r="Q25" s="23">
        <f t="shared" si="59"/>
        <v>2003</v>
      </c>
      <c r="R25" s="23">
        <f t="shared" si="59"/>
        <v>2004</v>
      </c>
      <c r="S25" s="23">
        <f t="shared" si="59"/>
        <v>2005</v>
      </c>
      <c r="T25" s="23">
        <f t="shared" si="59"/>
        <v>2006</v>
      </c>
      <c r="U25" s="23">
        <f t="shared" si="59"/>
        <v>2007</v>
      </c>
      <c r="V25" s="23">
        <f t="shared" si="59"/>
        <v>2008</v>
      </c>
      <c r="W25" s="23">
        <f t="shared" si="59"/>
        <v>2009</v>
      </c>
      <c r="X25" s="23">
        <f t="shared" si="59"/>
        <v>2010</v>
      </c>
      <c r="Y25" s="23">
        <f t="shared" si="59"/>
        <v>2011</v>
      </c>
      <c r="Z25" s="23">
        <f t="shared" si="59"/>
        <v>2012</v>
      </c>
      <c r="AA25" s="23">
        <f t="shared" si="59"/>
        <v>2013</v>
      </c>
      <c r="AB25" s="23">
        <f t="shared" si="59"/>
        <v>2014</v>
      </c>
      <c r="AC25" s="23">
        <f t="shared" si="59"/>
        <v>2015</v>
      </c>
      <c r="AD25" s="23">
        <f t="shared" si="59"/>
        <v>2016</v>
      </c>
      <c r="AE25" s="23">
        <f t="shared" si="59"/>
        <v>2017</v>
      </c>
      <c r="AF25" s="23">
        <f t="shared" si="59"/>
        <v>2018</v>
      </c>
      <c r="AG25" s="23">
        <f t="shared" si="59"/>
        <v>2019</v>
      </c>
      <c r="AH25" s="23">
        <f t="shared" si="59"/>
        <v>2020</v>
      </c>
      <c r="AI25" s="23">
        <f t="shared" si="59"/>
        <v>2021</v>
      </c>
      <c r="AJ25" s="23">
        <f t="shared" si="59"/>
        <v>2022</v>
      </c>
      <c r="AK25" s="23">
        <f t="shared" si="59"/>
        <v>2023</v>
      </c>
      <c r="AL25" s="23">
        <f t="shared" si="59"/>
        <v>2024</v>
      </c>
      <c r="AM25" s="23">
        <f t="shared" si="59"/>
        <v>2025</v>
      </c>
      <c r="AN25" s="23">
        <f t="shared" si="59"/>
        <v>2026</v>
      </c>
      <c r="AO25" s="23">
        <f t="shared" si="59"/>
        <v>2027</v>
      </c>
      <c r="AP25" s="23">
        <f t="shared" si="59"/>
        <v>2028</v>
      </c>
      <c r="AQ25" s="23">
        <f t="shared" si="59"/>
        <v>2029</v>
      </c>
      <c r="AR25" s="23">
        <f t="shared" si="59"/>
        <v>2030</v>
      </c>
      <c r="AS25" s="23">
        <f t="shared" si="59"/>
        <v>2031</v>
      </c>
      <c r="AT25" s="23">
        <f t="shared" si="59"/>
        <v>2032</v>
      </c>
      <c r="AU25" s="23">
        <f t="shared" si="59"/>
        <v>2033</v>
      </c>
      <c r="AV25" s="23">
        <f t="shared" si="59"/>
        <v>2034</v>
      </c>
      <c r="AW25" s="23">
        <f t="shared" si="59"/>
        <v>2035</v>
      </c>
      <c r="AX25" s="23">
        <f t="shared" si="59"/>
        <v>2036</v>
      </c>
      <c r="AY25" s="23">
        <f t="shared" si="59"/>
        <v>2037</v>
      </c>
      <c r="AZ25" s="23">
        <f t="shared" si="59"/>
        <v>2038</v>
      </c>
      <c r="BA25" s="23">
        <f t="shared" si="59"/>
        <v>2039</v>
      </c>
      <c r="BB25" s="23">
        <f t="shared" si="59"/>
        <v>2040</v>
      </c>
      <c r="BC25" s="23">
        <f t="shared" si="59"/>
        <v>2041</v>
      </c>
      <c r="BD25" s="23">
        <f t="shared" si="59"/>
        <v>2042</v>
      </c>
      <c r="BE25" s="23">
        <f t="shared" si="59"/>
        <v>2043</v>
      </c>
      <c r="BF25" s="23">
        <f t="shared" si="59"/>
        <v>2044</v>
      </c>
      <c r="BG25" s="23">
        <f t="shared" si="59"/>
        <v>2045</v>
      </c>
      <c r="BH25" s="23">
        <f t="shared" si="59"/>
        <v>2046</v>
      </c>
      <c r="BI25" s="23">
        <f t="shared" si="59"/>
        <v>2047</v>
      </c>
      <c r="BJ25" s="23">
        <f t="shared" si="59"/>
        <v>2048</v>
      </c>
      <c r="BK25" s="23">
        <f t="shared" si="59"/>
        <v>2049</v>
      </c>
      <c r="BL25" s="23">
        <f t="shared" si="59"/>
        <v>2050</v>
      </c>
      <c r="BM25" s="23">
        <f t="shared" ref="BM25:DJ25" si="60">BM2</f>
        <v>2051</v>
      </c>
      <c r="BN25" s="23">
        <f t="shared" si="60"/>
        <v>2052</v>
      </c>
      <c r="BO25" s="23">
        <f t="shared" si="60"/>
        <v>2053</v>
      </c>
      <c r="BP25" s="23">
        <f t="shared" si="60"/>
        <v>2054</v>
      </c>
      <c r="BQ25" s="23">
        <f t="shared" si="60"/>
        <v>2055</v>
      </c>
      <c r="BR25" s="23">
        <f t="shared" si="60"/>
        <v>2056</v>
      </c>
      <c r="BS25" s="23">
        <f t="shared" si="60"/>
        <v>2057</v>
      </c>
      <c r="BT25" s="23">
        <f t="shared" si="60"/>
        <v>2058</v>
      </c>
      <c r="BU25" s="23">
        <f t="shared" si="60"/>
        <v>2059</v>
      </c>
      <c r="BV25" s="23">
        <f t="shared" si="60"/>
        <v>2060</v>
      </c>
      <c r="BW25" s="23">
        <f t="shared" si="60"/>
        <v>2061</v>
      </c>
      <c r="BX25" s="23">
        <f t="shared" si="60"/>
        <v>2062</v>
      </c>
      <c r="BY25" s="23">
        <f t="shared" si="60"/>
        <v>2063</v>
      </c>
      <c r="BZ25" s="23">
        <f t="shared" si="60"/>
        <v>2064</v>
      </c>
      <c r="CA25" s="23">
        <f t="shared" si="60"/>
        <v>2065</v>
      </c>
      <c r="CB25" s="23">
        <f t="shared" si="60"/>
        <v>2066</v>
      </c>
      <c r="CC25" s="23">
        <f t="shared" si="60"/>
        <v>2067</v>
      </c>
      <c r="CD25" s="23">
        <f t="shared" si="60"/>
        <v>2068</v>
      </c>
      <c r="CE25" s="23">
        <f t="shared" si="60"/>
        <v>2069</v>
      </c>
      <c r="CF25" s="23">
        <f t="shared" si="60"/>
        <v>2070</v>
      </c>
      <c r="CG25" s="23">
        <f t="shared" si="60"/>
        <v>2071</v>
      </c>
      <c r="CH25" s="23">
        <f t="shared" si="60"/>
        <v>2072</v>
      </c>
      <c r="CI25" s="23">
        <f t="shared" si="60"/>
        <v>2073</v>
      </c>
      <c r="CJ25" s="23">
        <f t="shared" si="60"/>
        <v>2074</v>
      </c>
      <c r="CK25" s="23">
        <f t="shared" si="60"/>
        <v>2075</v>
      </c>
      <c r="CL25" s="23">
        <f t="shared" si="60"/>
        <v>2076</v>
      </c>
      <c r="CM25" s="23">
        <f t="shared" si="60"/>
        <v>2077</v>
      </c>
      <c r="CN25" s="23">
        <f t="shared" si="60"/>
        <v>2078</v>
      </c>
      <c r="CO25" s="23">
        <f t="shared" si="60"/>
        <v>2079</v>
      </c>
      <c r="CP25" s="23">
        <f t="shared" si="60"/>
        <v>2080</v>
      </c>
      <c r="CQ25" s="23">
        <f t="shared" si="60"/>
        <v>2081</v>
      </c>
      <c r="CR25" s="23">
        <f t="shared" si="60"/>
        <v>2082</v>
      </c>
      <c r="CS25" s="23">
        <f t="shared" si="60"/>
        <v>2083</v>
      </c>
      <c r="CT25" s="23">
        <f t="shared" si="60"/>
        <v>2084</v>
      </c>
      <c r="CU25" s="23">
        <f t="shared" si="60"/>
        <v>2085</v>
      </c>
      <c r="CV25" s="23">
        <f t="shared" si="60"/>
        <v>2086</v>
      </c>
      <c r="CW25" s="23">
        <f t="shared" si="60"/>
        <v>2087</v>
      </c>
      <c r="CX25" s="23">
        <f t="shared" si="60"/>
        <v>2088</v>
      </c>
      <c r="CY25" s="23">
        <f t="shared" si="60"/>
        <v>2089</v>
      </c>
      <c r="CZ25" s="23">
        <f t="shared" si="60"/>
        <v>2090</v>
      </c>
      <c r="DA25" s="23">
        <f t="shared" si="60"/>
        <v>2091</v>
      </c>
      <c r="DB25" s="23">
        <f t="shared" si="60"/>
        <v>2092</v>
      </c>
      <c r="DC25" s="23">
        <f t="shared" si="60"/>
        <v>2093</v>
      </c>
      <c r="DD25" s="23">
        <f t="shared" si="60"/>
        <v>2094</v>
      </c>
      <c r="DE25" s="23">
        <f t="shared" si="60"/>
        <v>2095</v>
      </c>
      <c r="DF25" s="23">
        <f t="shared" si="60"/>
        <v>2096</v>
      </c>
      <c r="DG25" s="23">
        <f t="shared" si="60"/>
        <v>2097</v>
      </c>
      <c r="DH25" s="23">
        <f t="shared" si="60"/>
        <v>2098</v>
      </c>
      <c r="DI25" s="23">
        <f t="shared" si="60"/>
        <v>2099</v>
      </c>
      <c r="DJ25" s="23">
        <f t="shared" si="60"/>
        <v>2100</v>
      </c>
      <c r="DK25" s="394"/>
    </row>
    <row r="26" spans="1:115" x14ac:dyDescent="0.2">
      <c r="A26" t="s">
        <v>58</v>
      </c>
      <c r="B26" s="7" t="str">
        <f t="shared" ref="B26:AC30" si="61">B3</f>
        <v>Ceramics</v>
      </c>
      <c r="C26" s="20" t="str">
        <f t="shared" si="61"/>
        <v>t/a</v>
      </c>
      <c r="D26" s="83">
        <f>D3</f>
        <v>387397.72208127636</v>
      </c>
      <c r="E26" s="83">
        <f t="shared" si="61"/>
        <v>398560.15602323698</v>
      </c>
      <c r="F26" s="83">
        <f t="shared" si="61"/>
        <v>404577.9460264662</v>
      </c>
      <c r="G26" s="83">
        <f t="shared" si="61"/>
        <v>411773.72054333531</v>
      </c>
      <c r="H26" s="83">
        <f t="shared" si="61"/>
        <v>417924.4811653237</v>
      </c>
      <c r="I26" s="83">
        <f t="shared" si="61"/>
        <v>422582.87597205135</v>
      </c>
      <c r="J26" s="83">
        <f t="shared" si="61"/>
        <v>405037.74345069961</v>
      </c>
      <c r="K26" s="83">
        <f t="shared" si="61"/>
        <v>439110.07665091922</v>
      </c>
      <c r="L26" s="83">
        <f t="shared" si="61"/>
        <v>387220.42872193869</v>
      </c>
      <c r="M26" s="83">
        <f t="shared" si="61"/>
        <v>448688.75620269292</v>
      </c>
      <c r="N26" s="83">
        <f t="shared" si="61"/>
        <v>498100.78590437584</v>
      </c>
      <c r="O26" s="83">
        <f t="shared" si="61"/>
        <v>432426.16638997023</v>
      </c>
      <c r="P26" s="83">
        <f t="shared" si="61"/>
        <v>400089.45701163734</v>
      </c>
      <c r="Q26" s="83">
        <f t="shared" si="61"/>
        <v>415946.80773438502</v>
      </c>
      <c r="R26" s="83">
        <f t="shared" si="61"/>
        <v>412481.62402427261</v>
      </c>
      <c r="S26" s="83">
        <f t="shared" si="61"/>
        <v>428486.93923406495</v>
      </c>
      <c r="T26" s="83">
        <f t="shared" si="61"/>
        <v>577001.22387845023</v>
      </c>
      <c r="U26" s="83">
        <f t="shared" si="61"/>
        <v>701608.84236692614</v>
      </c>
      <c r="V26" s="83">
        <f t="shared" si="61"/>
        <v>630141.71274964779</v>
      </c>
      <c r="W26" s="83">
        <f t="shared" si="61"/>
        <v>573007.72783527605</v>
      </c>
      <c r="X26" s="83">
        <f t="shared" si="61"/>
        <v>619421.62378179457</v>
      </c>
      <c r="Y26" s="83">
        <f t="shared" si="61"/>
        <v>805714.28551800805</v>
      </c>
      <c r="Z26" s="83">
        <f t="shared" si="61"/>
        <v>726137.56600564276</v>
      </c>
      <c r="AA26" s="83">
        <f t="shared" si="61"/>
        <v>751001.4246470629</v>
      </c>
      <c r="AB26" s="83">
        <f t="shared" si="61"/>
        <v>706233.09404834535</v>
      </c>
      <c r="AC26" s="83">
        <f t="shared" si="61"/>
        <v>755964.07814331236</v>
      </c>
      <c r="AD26" s="83">
        <f t="shared" si="59"/>
        <v>656445.81995833886</v>
      </c>
      <c r="AE26" s="83">
        <f t="shared" si="59"/>
        <v>770773.14522363956</v>
      </c>
      <c r="AF26" s="83">
        <f t="shared" si="59"/>
        <v>735935.22455526434</v>
      </c>
      <c r="AG26" s="83">
        <f t="shared" ref="AG26:BL26" si="62">AG102</f>
        <v>515376.51032881992</v>
      </c>
      <c r="AH26" s="83">
        <f t="shared" si="62"/>
        <v>531868.55865934212</v>
      </c>
      <c r="AI26" s="83">
        <f t="shared" si="62"/>
        <v>548888.35253644106</v>
      </c>
      <c r="AJ26" s="83">
        <f t="shared" si="62"/>
        <v>566452.77981760714</v>
      </c>
      <c r="AK26" s="83">
        <f t="shared" si="62"/>
        <v>584579.26877177053</v>
      </c>
      <c r="AL26" s="83">
        <f t="shared" si="62"/>
        <v>603285.80537246715</v>
      </c>
      <c r="AM26" s="83">
        <f t="shared" si="62"/>
        <v>622590.95114438608</v>
      </c>
      <c r="AN26" s="83">
        <f t="shared" si="62"/>
        <v>642513.86158100644</v>
      </c>
      <c r="AO26" s="83">
        <f t="shared" si="62"/>
        <v>663074.30515159864</v>
      </c>
      <c r="AP26" s="83">
        <f t="shared" si="62"/>
        <v>684292.68291644985</v>
      </c>
      <c r="AQ26" s="83">
        <f t="shared" si="62"/>
        <v>706190.04876977624</v>
      </c>
      <c r="AR26" s="83">
        <f t="shared" si="62"/>
        <v>728788.13033040916</v>
      </c>
      <c r="AS26" s="83">
        <f t="shared" si="62"/>
        <v>752109.35050098225</v>
      </c>
      <c r="AT26" s="83">
        <f t="shared" si="62"/>
        <v>776176.84971701365</v>
      </c>
      <c r="AU26" s="83">
        <f t="shared" si="62"/>
        <v>801014.50890795817</v>
      </c>
      <c r="AV26" s="83">
        <f t="shared" si="62"/>
        <v>826646.97319301288</v>
      </c>
      <c r="AW26" s="83">
        <f t="shared" si="62"/>
        <v>853099.67633518926</v>
      </c>
      <c r="AX26" s="83">
        <f t="shared" si="62"/>
        <v>880398.86597791535</v>
      </c>
      <c r="AY26" s="83">
        <f t="shared" si="62"/>
        <v>908571.6296892087</v>
      </c>
      <c r="AZ26" s="83">
        <f t="shared" si="62"/>
        <v>937645.92183926341</v>
      </c>
      <c r="BA26" s="83">
        <f t="shared" si="62"/>
        <v>967650.59133811982</v>
      </c>
      <c r="BB26" s="83">
        <f t="shared" si="62"/>
        <v>998615.41026093974</v>
      </c>
      <c r="BC26" s="83">
        <f t="shared" si="62"/>
        <v>1030571.1033892898</v>
      </c>
      <c r="BD26" s="83">
        <f t="shared" si="62"/>
        <v>1063549.3786977471</v>
      </c>
      <c r="BE26" s="83">
        <f t="shared" si="62"/>
        <v>1097582.958816075</v>
      </c>
      <c r="BF26" s="83">
        <f t="shared" si="62"/>
        <v>1132705.6134981895</v>
      </c>
      <c r="BG26" s="83">
        <f t="shared" si="62"/>
        <v>1168952.1931301316</v>
      </c>
      <c r="BH26" s="83">
        <f t="shared" si="62"/>
        <v>1206358.6633102959</v>
      </c>
      <c r="BI26" s="83">
        <f t="shared" si="62"/>
        <v>1244962.1405362254</v>
      </c>
      <c r="BJ26" s="83">
        <f t="shared" si="62"/>
        <v>1284800.9290333847</v>
      </c>
      <c r="BK26" s="83">
        <f t="shared" si="62"/>
        <v>1325914.558762453</v>
      </c>
      <c r="BL26" s="83">
        <f t="shared" si="62"/>
        <v>1368343.8246428515</v>
      </c>
      <c r="BM26" s="83">
        <f t="shared" ref="BM26:DJ26" si="63">BM102</f>
        <v>1412130.8270314229</v>
      </c>
      <c r="BN26" s="83">
        <f t="shared" si="63"/>
        <v>1457319.0134964285</v>
      </c>
      <c r="BO26" s="83">
        <f t="shared" si="63"/>
        <v>1503953.2219283143</v>
      </c>
      <c r="BP26" s="83">
        <f t="shared" si="63"/>
        <v>1552079.7250300203</v>
      </c>
      <c r="BQ26" s="83">
        <f t="shared" si="63"/>
        <v>1601746.2762309811</v>
      </c>
      <c r="BR26" s="83">
        <f t="shared" si="63"/>
        <v>1653002.1570703725</v>
      </c>
      <c r="BS26" s="83">
        <f t="shared" si="63"/>
        <v>1705898.2260966245</v>
      </c>
      <c r="BT26" s="83">
        <f t="shared" si="63"/>
        <v>1760486.9693317167</v>
      </c>
      <c r="BU26" s="83">
        <f t="shared" si="63"/>
        <v>1816822.5523503316</v>
      </c>
      <c r="BV26" s="83">
        <f t="shared" si="63"/>
        <v>1874960.8740255423</v>
      </c>
      <c r="BW26" s="83">
        <f t="shared" si="63"/>
        <v>1934959.6219943597</v>
      </c>
      <c r="BX26" s="83">
        <f t="shared" si="63"/>
        <v>1996878.3298981793</v>
      </c>
      <c r="BY26" s="83">
        <f t="shared" si="63"/>
        <v>2060778.436454921</v>
      </c>
      <c r="BZ26" s="83">
        <f t="shared" si="63"/>
        <v>2126723.3464214788</v>
      </c>
      <c r="CA26" s="83">
        <f t="shared" si="63"/>
        <v>2194778.4935069662</v>
      </c>
      <c r="CB26" s="83">
        <f t="shared" si="63"/>
        <v>2265011.405299189</v>
      </c>
      <c r="CC26" s="83">
        <f t="shared" si="63"/>
        <v>2337491.7702687629</v>
      </c>
      <c r="CD26" s="83">
        <f t="shared" si="63"/>
        <v>2412291.5069173635</v>
      </c>
      <c r="CE26" s="83">
        <f t="shared" si="63"/>
        <v>2489484.8351387191</v>
      </c>
      <c r="CF26" s="83">
        <f t="shared" si="63"/>
        <v>2569148.3498631581</v>
      </c>
      <c r="CG26" s="83">
        <f t="shared" si="63"/>
        <v>2651361.0970587791</v>
      </c>
      <c r="CH26" s="83">
        <f t="shared" si="63"/>
        <v>2736204.6521646599</v>
      </c>
      <c r="CI26" s="83">
        <f t="shared" si="63"/>
        <v>2823763.2010339289</v>
      </c>
      <c r="CJ26" s="83">
        <f t="shared" si="63"/>
        <v>2914123.6234670146</v>
      </c>
      <c r="CK26" s="83">
        <f t="shared" si="63"/>
        <v>3007375.5794179593</v>
      </c>
      <c r="CL26" s="83">
        <f t="shared" si="63"/>
        <v>3103611.597959334</v>
      </c>
      <c r="CM26" s="83">
        <f t="shared" si="63"/>
        <v>3202927.1690940326</v>
      </c>
      <c r="CN26" s="83">
        <f t="shared" si="63"/>
        <v>3305420.8385050418</v>
      </c>
      <c r="CO26" s="83">
        <f t="shared" si="63"/>
        <v>3411194.3053372032</v>
      </c>
      <c r="CP26" s="83">
        <f t="shared" si="63"/>
        <v>3520352.5231079939</v>
      </c>
      <c r="CQ26" s="83">
        <f t="shared" si="63"/>
        <v>3633003.8038474498</v>
      </c>
      <c r="CR26" s="83">
        <f t="shared" si="63"/>
        <v>3749259.9255705685</v>
      </c>
      <c r="CS26" s="83">
        <f t="shared" si="63"/>
        <v>3869236.2431888268</v>
      </c>
      <c r="CT26" s="83">
        <f t="shared" si="63"/>
        <v>3993051.8029708695</v>
      </c>
      <c r="CU26" s="83">
        <f t="shared" si="63"/>
        <v>4120829.4606659375</v>
      </c>
      <c r="CV26" s="83">
        <f t="shared" si="63"/>
        <v>4252696.0034072474</v>
      </c>
      <c r="CW26" s="83">
        <f t="shared" si="63"/>
        <v>4388782.275516279</v>
      </c>
      <c r="CX26" s="83">
        <f t="shared" si="63"/>
        <v>4529223.3083327999</v>
      </c>
      <c r="CY26" s="83">
        <f t="shared" si="63"/>
        <v>4674158.4541994501</v>
      </c>
      <c r="CZ26" s="83">
        <f t="shared" si="63"/>
        <v>4823731.524733833</v>
      </c>
      <c r="DA26" s="83">
        <f t="shared" si="63"/>
        <v>4978090.9335253155</v>
      </c>
      <c r="DB26" s="83">
        <f t="shared" si="63"/>
        <v>5137389.8433981258</v>
      </c>
      <c r="DC26" s="83">
        <f t="shared" si="63"/>
        <v>5301786.3183868658</v>
      </c>
      <c r="DD26" s="83">
        <f t="shared" si="63"/>
        <v>5471443.4805752458</v>
      </c>
      <c r="DE26" s="83">
        <f t="shared" si="63"/>
        <v>5646529.6719536539</v>
      </c>
      <c r="DF26" s="83">
        <f t="shared" si="63"/>
        <v>5827218.6214561714</v>
      </c>
      <c r="DG26" s="83">
        <f t="shared" si="63"/>
        <v>6013689.6173427692</v>
      </c>
      <c r="DH26" s="83">
        <f t="shared" si="63"/>
        <v>6206127.6850977382</v>
      </c>
      <c r="DI26" s="83">
        <f t="shared" si="63"/>
        <v>6404723.771020866</v>
      </c>
      <c r="DJ26" s="83">
        <f t="shared" si="63"/>
        <v>6609674.9316935334</v>
      </c>
    </row>
    <row r="27" spans="1:115" x14ac:dyDescent="0.2">
      <c r="A27" t="s">
        <v>58</v>
      </c>
      <c r="B27" s="7" t="str">
        <f t="shared" si="61"/>
        <v>Chemicals</v>
      </c>
      <c r="C27" s="20" t="str">
        <f t="shared" si="61"/>
        <v>t/a</v>
      </c>
      <c r="D27" s="83">
        <f t="shared" si="61"/>
        <v>173092.59922780434</v>
      </c>
      <c r="E27" s="83">
        <f t="shared" si="61"/>
        <v>178080.06971251013</v>
      </c>
      <c r="F27" s="83">
        <f t="shared" si="61"/>
        <v>180768.86950118703</v>
      </c>
      <c r="G27" s="83">
        <f t="shared" si="61"/>
        <v>183984.00279595834</v>
      </c>
      <c r="H27" s="83">
        <f t="shared" si="61"/>
        <v>186732.21498876164</v>
      </c>
      <c r="I27" s="83">
        <f t="shared" si="61"/>
        <v>188813.62543432083</v>
      </c>
      <c r="J27" s="83">
        <f t="shared" si="61"/>
        <v>180974.31090350408</v>
      </c>
      <c r="K27" s="83">
        <f t="shared" si="61"/>
        <v>196198.11935466604</v>
      </c>
      <c r="L27" s="83">
        <f t="shared" si="61"/>
        <v>173013.38304597262</v>
      </c>
      <c r="M27" s="83">
        <f t="shared" si="61"/>
        <v>200477.95489907556</v>
      </c>
      <c r="N27" s="83">
        <f t="shared" si="61"/>
        <v>222555.67029769983</v>
      </c>
      <c r="O27" s="83">
        <f t="shared" si="61"/>
        <v>193211.69136573139</v>
      </c>
      <c r="P27" s="83">
        <f t="shared" si="61"/>
        <v>178763.37440945499</v>
      </c>
      <c r="Q27" s="83">
        <f t="shared" si="61"/>
        <v>185848.57366855501</v>
      </c>
      <c r="R27" s="83">
        <f t="shared" si="61"/>
        <v>184300.30009595159</v>
      </c>
      <c r="S27" s="83">
        <f t="shared" si="61"/>
        <v>191451.61114713541</v>
      </c>
      <c r="T27" s="83">
        <f t="shared" si="61"/>
        <v>257809.05747760541</v>
      </c>
      <c r="U27" s="83">
        <f t="shared" si="61"/>
        <v>313484.80190862657</v>
      </c>
      <c r="V27" s="83">
        <f t="shared" si="61"/>
        <v>281552.68016473623</v>
      </c>
      <c r="W27" s="83">
        <f t="shared" si="61"/>
        <v>256024.72945831486</v>
      </c>
      <c r="X27" s="83">
        <f t="shared" si="61"/>
        <v>276762.85317909974</v>
      </c>
      <c r="Y27" s="83">
        <f t="shared" si="61"/>
        <v>359999.99991230149</v>
      </c>
      <c r="Z27" s="83">
        <f t="shared" si="61"/>
        <v>324444.44438549993</v>
      </c>
      <c r="AA27" s="83">
        <f t="shared" si="61"/>
        <v>335553.82803379407</v>
      </c>
      <c r="AB27" s="83">
        <f t="shared" si="61"/>
        <v>315550.95691521815</v>
      </c>
      <c r="AC27" s="83">
        <f t="shared" si="61"/>
        <v>337771.18385126727</v>
      </c>
      <c r="AD27" s="83">
        <f t="shared" si="59"/>
        <v>293305.57913032162</v>
      </c>
      <c r="AE27" s="83">
        <f t="shared" si="59"/>
        <v>344388.00105737086</v>
      </c>
      <c r="AF27" s="83">
        <f t="shared" si="59"/>
        <v>328822.12160979898</v>
      </c>
      <c r="AG27" s="83">
        <f t="shared" ref="AG27:BL27" si="64">AG103</f>
        <v>230274.61099798337</v>
      </c>
      <c r="AH27" s="83">
        <f t="shared" si="64"/>
        <v>237643.39854991884</v>
      </c>
      <c r="AI27" s="83">
        <f t="shared" si="64"/>
        <v>245247.98730351625</v>
      </c>
      <c r="AJ27" s="83">
        <f t="shared" si="64"/>
        <v>253095.92289722877</v>
      </c>
      <c r="AK27" s="83">
        <f t="shared" si="64"/>
        <v>261194.99242994009</v>
      </c>
      <c r="AL27" s="83">
        <f t="shared" si="64"/>
        <v>269553.23218769819</v>
      </c>
      <c r="AM27" s="83">
        <f t="shared" si="64"/>
        <v>278178.93561770453</v>
      </c>
      <c r="AN27" s="83">
        <f t="shared" si="64"/>
        <v>287080.66155747109</v>
      </c>
      <c r="AO27" s="83">
        <f t="shared" si="64"/>
        <v>296267.24272731016</v>
      </c>
      <c r="AP27" s="83">
        <f t="shared" si="64"/>
        <v>305747.79449458409</v>
      </c>
      <c r="AQ27" s="83">
        <f t="shared" si="64"/>
        <v>315531.72391841077</v>
      </c>
      <c r="AR27" s="83">
        <f t="shared" si="64"/>
        <v>325628.73908379994</v>
      </c>
      <c r="AS27" s="83">
        <f t="shared" si="64"/>
        <v>336048.85873448156</v>
      </c>
      <c r="AT27" s="83">
        <f t="shared" si="64"/>
        <v>346802.422213985</v>
      </c>
      <c r="AU27" s="83">
        <f t="shared" si="64"/>
        <v>357900.09972483251</v>
      </c>
      <c r="AV27" s="83">
        <f t="shared" si="64"/>
        <v>369352.90291602717</v>
      </c>
      <c r="AW27" s="83">
        <f t="shared" si="64"/>
        <v>381172.19580934005</v>
      </c>
      <c r="AX27" s="83">
        <f t="shared" si="64"/>
        <v>393369.70607523894</v>
      </c>
      <c r="AY27" s="83">
        <f t="shared" si="64"/>
        <v>405957.53666964662</v>
      </c>
      <c r="AZ27" s="83">
        <f t="shared" si="64"/>
        <v>418948.1778430753</v>
      </c>
      <c r="BA27" s="83">
        <f t="shared" si="64"/>
        <v>432354.51953405375</v>
      </c>
      <c r="BB27" s="83">
        <f t="shared" si="64"/>
        <v>446189.86415914347</v>
      </c>
      <c r="BC27" s="83">
        <f t="shared" si="64"/>
        <v>460467.93981223606</v>
      </c>
      <c r="BD27" s="83">
        <f t="shared" si="64"/>
        <v>475202.91388622764</v>
      </c>
      <c r="BE27" s="83">
        <f t="shared" si="64"/>
        <v>490409.40713058691</v>
      </c>
      <c r="BF27" s="83">
        <f t="shared" si="64"/>
        <v>506102.50815876573</v>
      </c>
      <c r="BG27" s="83">
        <f t="shared" si="64"/>
        <v>522297.78841984627</v>
      </c>
      <c r="BH27" s="83">
        <f t="shared" si="64"/>
        <v>539011.31764928135</v>
      </c>
      <c r="BI27" s="83">
        <f t="shared" si="64"/>
        <v>556259.67981405836</v>
      </c>
      <c r="BJ27" s="83">
        <f t="shared" si="64"/>
        <v>574059.98956810823</v>
      </c>
      <c r="BK27" s="83">
        <f t="shared" si="64"/>
        <v>592429.90923428768</v>
      </c>
      <c r="BL27" s="83">
        <f t="shared" si="64"/>
        <v>611387.6663297849</v>
      </c>
      <c r="BM27" s="83">
        <f t="shared" ref="BM27:DJ27" si="65">BM103</f>
        <v>630952.07165233803</v>
      </c>
      <c r="BN27" s="83">
        <f t="shared" si="65"/>
        <v>651142.53794521291</v>
      </c>
      <c r="BO27" s="83">
        <f t="shared" si="65"/>
        <v>671979.0991594597</v>
      </c>
      <c r="BP27" s="83">
        <f t="shared" si="65"/>
        <v>693482.43033256242</v>
      </c>
      <c r="BQ27" s="83">
        <f t="shared" si="65"/>
        <v>715673.86810320441</v>
      </c>
      <c r="BR27" s="83">
        <f t="shared" si="65"/>
        <v>738575.43188250693</v>
      </c>
      <c r="BS27" s="83">
        <f t="shared" si="65"/>
        <v>762209.84570274723</v>
      </c>
      <c r="BT27" s="83">
        <f t="shared" si="65"/>
        <v>786600.56076523522</v>
      </c>
      <c r="BU27" s="83">
        <f t="shared" si="65"/>
        <v>811771.7787097228</v>
      </c>
      <c r="BV27" s="83">
        <f t="shared" si="65"/>
        <v>837748.47562843398</v>
      </c>
      <c r="BW27" s="83">
        <f t="shared" si="65"/>
        <v>864556.42684854392</v>
      </c>
      <c r="BX27" s="83">
        <f t="shared" si="65"/>
        <v>892222.23250769731</v>
      </c>
      <c r="BY27" s="83">
        <f t="shared" si="65"/>
        <v>920773.34394794365</v>
      </c>
      <c r="BZ27" s="83">
        <f t="shared" si="65"/>
        <v>950238.0909542779</v>
      </c>
      <c r="CA27" s="83">
        <f t="shared" si="65"/>
        <v>980645.70986481477</v>
      </c>
      <c r="CB27" s="83">
        <f t="shared" si="65"/>
        <v>1012026.3725804889</v>
      </c>
      <c r="CC27" s="83">
        <f t="shared" si="65"/>
        <v>1044411.2165030646</v>
      </c>
      <c r="CD27" s="83">
        <f t="shared" si="65"/>
        <v>1077832.3754311628</v>
      </c>
      <c r="CE27" s="83">
        <f t="shared" si="65"/>
        <v>1112323.01144496</v>
      </c>
      <c r="CF27" s="83">
        <f t="shared" si="65"/>
        <v>1147917.3478111988</v>
      </c>
      <c r="CG27" s="83">
        <f t="shared" si="65"/>
        <v>1184650.7029411572</v>
      </c>
      <c r="CH27" s="83">
        <f t="shared" si="65"/>
        <v>1222559.5254352742</v>
      </c>
      <c r="CI27" s="83">
        <f t="shared" si="65"/>
        <v>1261681.430249203</v>
      </c>
      <c r="CJ27" s="83">
        <f t="shared" si="65"/>
        <v>1302055.2360171776</v>
      </c>
      <c r="CK27" s="83">
        <f t="shared" si="65"/>
        <v>1343721.0035697273</v>
      </c>
      <c r="CL27" s="83">
        <f t="shared" si="65"/>
        <v>1386720.0756839586</v>
      </c>
      <c r="CM27" s="83">
        <f t="shared" si="65"/>
        <v>1431095.1181058453</v>
      </c>
      <c r="CN27" s="83">
        <f t="shared" si="65"/>
        <v>1476890.1618852324</v>
      </c>
      <c r="CO27" s="83">
        <f t="shared" si="65"/>
        <v>1524150.6470655599</v>
      </c>
      <c r="CP27" s="83">
        <f t="shared" si="65"/>
        <v>1572923.4677716577</v>
      </c>
      <c r="CQ27" s="83">
        <f t="shared" si="65"/>
        <v>1623257.0187403508</v>
      </c>
      <c r="CR27" s="83">
        <f t="shared" si="65"/>
        <v>1675201.2433400422</v>
      </c>
      <c r="CS27" s="83">
        <f t="shared" si="65"/>
        <v>1728807.6831269236</v>
      </c>
      <c r="CT27" s="83">
        <f t="shared" si="65"/>
        <v>1784129.5289869853</v>
      </c>
      <c r="CU27" s="83">
        <f t="shared" si="65"/>
        <v>1841221.673914569</v>
      </c>
      <c r="CV27" s="83">
        <f t="shared" si="65"/>
        <v>1900140.7674798353</v>
      </c>
      <c r="CW27" s="83">
        <f t="shared" si="65"/>
        <v>1960945.2720391902</v>
      </c>
      <c r="CX27" s="83">
        <f t="shared" si="65"/>
        <v>2023695.5207444443</v>
      </c>
      <c r="CY27" s="83">
        <f t="shared" si="65"/>
        <v>2088453.7774082667</v>
      </c>
      <c r="CZ27" s="83">
        <f t="shared" si="65"/>
        <v>2155284.2982853311</v>
      </c>
      <c r="DA27" s="83">
        <f t="shared" si="65"/>
        <v>2224253.3958304618</v>
      </c>
      <c r="DB27" s="83">
        <f t="shared" si="65"/>
        <v>2295429.5044970368</v>
      </c>
      <c r="DC27" s="83">
        <f t="shared" si="65"/>
        <v>2368883.2486409419</v>
      </c>
      <c r="DD27" s="83">
        <f t="shared" si="65"/>
        <v>2444687.5125974519</v>
      </c>
      <c r="DE27" s="83">
        <f t="shared" si="65"/>
        <v>2522917.5130005702</v>
      </c>
      <c r="DF27" s="83">
        <f t="shared" si="65"/>
        <v>2603650.8734165886</v>
      </c>
      <c r="DG27" s="83">
        <f t="shared" si="65"/>
        <v>2686967.7013659198</v>
      </c>
      <c r="DH27" s="83">
        <f t="shared" si="65"/>
        <v>2772950.6678096293</v>
      </c>
      <c r="DI27" s="83">
        <f t="shared" si="65"/>
        <v>2861685.0891795377</v>
      </c>
      <c r="DJ27" s="83">
        <f t="shared" si="65"/>
        <v>2953259.0120332832</v>
      </c>
    </row>
    <row r="28" spans="1:115" x14ac:dyDescent="0.2">
      <c r="A28" t="s">
        <v>58</v>
      </c>
      <c r="B28" s="7" t="str">
        <f t="shared" si="61"/>
        <v>Refractory</v>
      </c>
      <c r="C28" s="20" t="str">
        <f t="shared" si="61"/>
        <v>t/a</v>
      </c>
      <c r="D28" s="83">
        <f t="shared" si="61"/>
        <v>140122.5803272702</v>
      </c>
      <c r="E28" s="83">
        <f t="shared" si="61"/>
        <v>144160.05643393678</v>
      </c>
      <c r="F28" s="83">
        <f t="shared" si="61"/>
        <v>146336.70388191333</v>
      </c>
      <c r="G28" s="83">
        <f t="shared" si="61"/>
        <v>148939.43083482343</v>
      </c>
      <c r="H28" s="83">
        <f t="shared" si="61"/>
        <v>151164.17403852136</v>
      </c>
      <c r="I28" s="83">
        <f t="shared" si="61"/>
        <v>152849.12535159307</v>
      </c>
      <c r="J28" s="83">
        <f t="shared" si="61"/>
        <v>146503.01358855094</v>
      </c>
      <c r="K28" s="83">
        <f t="shared" si="61"/>
        <v>158827.04900139631</v>
      </c>
      <c r="L28" s="83">
        <f t="shared" si="61"/>
        <v>140058.45294197786</v>
      </c>
      <c r="M28" s="83">
        <f t="shared" si="61"/>
        <v>162291.67777544213</v>
      </c>
      <c r="N28" s="83">
        <f t="shared" si="61"/>
        <v>180164.11405051893</v>
      </c>
      <c r="O28" s="83">
        <f t="shared" si="61"/>
        <v>156409.46443892541</v>
      </c>
      <c r="P28" s="83">
        <f t="shared" si="61"/>
        <v>144713.2078552731</v>
      </c>
      <c r="Q28" s="83">
        <f t="shared" si="61"/>
        <v>150448.84535073501</v>
      </c>
      <c r="R28" s="83">
        <f t="shared" si="61"/>
        <v>149195.48103005605</v>
      </c>
      <c r="S28" s="83">
        <f t="shared" si="61"/>
        <v>154984.6375953001</v>
      </c>
      <c r="T28" s="83">
        <f t="shared" si="61"/>
        <v>208702.57033901394</v>
      </c>
      <c r="U28" s="83">
        <f t="shared" si="61"/>
        <v>253773.41106888821</v>
      </c>
      <c r="V28" s="83">
        <f t="shared" si="61"/>
        <v>227923.59822859603</v>
      </c>
      <c r="W28" s="83">
        <f t="shared" si="61"/>
        <v>207258.11432339775</v>
      </c>
      <c r="X28" s="83">
        <f t="shared" si="61"/>
        <v>224046.1192402236</v>
      </c>
      <c r="Y28" s="83">
        <f t="shared" si="61"/>
        <v>291428.5713575774</v>
      </c>
      <c r="Z28" s="83">
        <f t="shared" si="61"/>
        <v>262645.50259778573</v>
      </c>
      <c r="AA28" s="83">
        <f t="shared" si="61"/>
        <v>271638.81317021424</v>
      </c>
      <c r="AB28" s="83">
        <f t="shared" si="61"/>
        <v>255446.0127408909</v>
      </c>
      <c r="AC28" s="83">
        <f t="shared" si="61"/>
        <v>273433.81549864495</v>
      </c>
      <c r="AD28" s="83">
        <f t="shared" si="59"/>
        <v>237437.84977216515</v>
      </c>
      <c r="AE28" s="83">
        <f t="shared" si="59"/>
        <v>278790.28657025262</v>
      </c>
      <c r="AF28" s="83">
        <f t="shared" si="59"/>
        <v>266189.33654126589</v>
      </c>
      <c r="AG28" s="83">
        <f t="shared" ref="AG28:BL28" si="66">AG104</f>
        <v>186412.78033170084</v>
      </c>
      <c r="AH28" s="83">
        <f t="shared" si="66"/>
        <v>192377.98930231525</v>
      </c>
      <c r="AI28" s="83">
        <f t="shared" si="66"/>
        <v>198534.08495998936</v>
      </c>
      <c r="AJ28" s="83">
        <f t="shared" si="66"/>
        <v>204887.17567870903</v>
      </c>
      <c r="AK28" s="83">
        <f t="shared" si="66"/>
        <v>211443.56530042773</v>
      </c>
      <c r="AL28" s="83">
        <f t="shared" si="66"/>
        <v>218209.75939004141</v>
      </c>
      <c r="AM28" s="83">
        <f t="shared" si="66"/>
        <v>225192.47169052274</v>
      </c>
      <c r="AN28" s="83">
        <f t="shared" si="66"/>
        <v>232398.63078461948</v>
      </c>
      <c r="AO28" s="83">
        <f t="shared" si="66"/>
        <v>239835.38696972732</v>
      </c>
      <c r="AP28" s="83">
        <f t="shared" si="66"/>
        <v>247510.1193527586</v>
      </c>
      <c r="AQ28" s="83">
        <f t="shared" si="66"/>
        <v>255430.44317204689</v>
      </c>
      <c r="AR28" s="83">
        <f t="shared" si="66"/>
        <v>263604.21735355241</v>
      </c>
      <c r="AS28" s="83">
        <f t="shared" si="66"/>
        <v>272039.55230886611</v>
      </c>
      <c r="AT28" s="83">
        <f t="shared" si="66"/>
        <v>280744.81798274984</v>
      </c>
      <c r="AU28" s="83">
        <f t="shared" si="66"/>
        <v>289728.65215819783</v>
      </c>
      <c r="AV28" s="83">
        <f t="shared" si="66"/>
        <v>298999.96902726014</v>
      </c>
      <c r="AW28" s="83">
        <f t="shared" si="66"/>
        <v>308567.96803613246</v>
      </c>
      <c r="AX28" s="83">
        <f t="shared" si="66"/>
        <v>318442.14301328873</v>
      </c>
      <c r="AY28" s="83">
        <f t="shared" si="66"/>
        <v>328632.291589714</v>
      </c>
      <c r="AZ28" s="83">
        <f t="shared" si="66"/>
        <v>339148.52492058487</v>
      </c>
      <c r="BA28" s="83">
        <f t="shared" si="66"/>
        <v>350001.2777180436</v>
      </c>
      <c r="BB28" s="83">
        <f t="shared" si="66"/>
        <v>361201.31860502099</v>
      </c>
      <c r="BC28" s="83">
        <f t="shared" si="66"/>
        <v>372759.76080038166</v>
      </c>
      <c r="BD28" s="83">
        <f t="shared" si="66"/>
        <v>384688.07314599387</v>
      </c>
      <c r="BE28" s="83">
        <f t="shared" si="66"/>
        <v>396998.09148666571</v>
      </c>
      <c r="BF28" s="83">
        <f t="shared" si="66"/>
        <v>409702.03041423904</v>
      </c>
      <c r="BG28" s="83">
        <f t="shared" si="66"/>
        <v>422812.49538749468</v>
      </c>
      <c r="BH28" s="83">
        <f t="shared" si="66"/>
        <v>436342.49523989455</v>
      </c>
      <c r="BI28" s="83">
        <f t="shared" si="66"/>
        <v>450305.45508757117</v>
      </c>
      <c r="BJ28" s="83">
        <f t="shared" si="66"/>
        <v>464715.22965037345</v>
      </c>
      <c r="BK28" s="83">
        <f t="shared" si="66"/>
        <v>479586.11699918541</v>
      </c>
      <c r="BL28" s="83">
        <f t="shared" si="66"/>
        <v>494932.87274315936</v>
      </c>
      <c r="BM28" s="83">
        <f t="shared" ref="BM28:DJ28" si="67">BM104</f>
        <v>510770.72467094049</v>
      </c>
      <c r="BN28" s="83">
        <f t="shared" si="67"/>
        <v>527115.38786041061</v>
      </c>
      <c r="BO28" s="83">
        <f t="shared" si="67"/>
        <v>543983.08027194382</v>
      </c>
      <c r="BP28" s="83">
        <f t="shared" si="67"/>
        <v>561390.53884064604</v>
      </c>
      <c r="BQ28" s="83">
        <f t="shared" si="67"/>
        <v>579355.0360835467</v>
      </c>
      <c r="BR28" s="83">
        <f t="shared" si="67"/>
        <v>597894.3972382202</v>
      </c>
      <c r="BS28" s="83">
        <f t="shared" si="67"/>
        <v>617027.01794984331</v>
      </c>
      <c r="BT28" s="83">
        <f t="shared" si="67"/>
        <v>636771.88252423832</v>
      </c>
      <c r="BU28" s="83">
        <f t="shared" si="67"/>
        <v>657148.58276501391</v>
      </c>
      <c r="BV28" s="83">
        <f t="shared" si="67"/>
        <v>678177.33741349436</v>
      </c>
      <c r="BW28" s="83">
        <f t="shared" si="67"/>
        <v>699879.01221072616</v>
      </c>
      <c r="BX28" s="83">
        <f t="shared" si="67"/>
        <v>722275.14060146944</v>
      </c>
      <c r="BY28" s="83">
        <f t="shared" si="67"/>
        <v>745387.94510071643</v>
      </c>
      <c r="BZ28" s="83">
        <f t="shared" si="67"/>
        <v>769240.35934393934</v>
      </c>
      <c r="CA28" s="83">
        <f t="shared" si="67"/>
        <v>793856.05084294546</v>
      </c>
      <c r="CB28" s="83">
        <f t="shared" si="67"/>
        <v>819259.44446991978</v>
      </c>
      <c r="CC28" s="83">
        <f t="shared" si="67"/>
        <v>845475.74669295724</v>
      </c>
      <c r="CD28" s="83">
        <f t="shared" si="67"/>
        <v>872530.97058713192</v>
      </c>
      <c r="CE28" s="83">
        <f t="shared" si="67"/>
        <v>900451.96164592018</v>
      </c>
      <c r="CF28" s="83">
        <f t="shared" si="67"/>
        <v>929266.42441858968</v>
      </c>
      <c r="CG28" s="83">
        <f t="shared" si="67"/>
        <v>959002.94999998459</v>
      </c>
      <c r="CH28" s="83">
        <f t="shared" si="67"/>
        <v>989691.04439998406</v>
      </c>
      <c r="CI28" s="83">
        <f t="shared" si="67"/>
        <v>1021361.1578207836</v>
      </c>
      <c r="CJ28" s="83">
        <f t="shared" si="67"/>
        <v>1054044.7148710487</v>
      </c>
      <c r="CK28" s="83">
        <f t="shared" si="67"/>
        <v>1087774.1457469224</v>
      </c>
      <c r="CL28" s="83">
        <f t="shared" si="67"/>
        <v>1122582.9184108239</v>
      </c>
      <c r="CM28" s="83">
        <f t="shared" si="67"/>
        <v>1158505.5717999702</v>
      </c>
      <c r="CN28" s="83">
        <f t="shared" si="67"/>
        <v>1195577.7500975693</v>
      </c>
      <c r="CO28" s="83">
        <f t="shared" si="67"/>
        <v>1233836.2381006915</v>
      </c>
      <c r="CP28" s="83">
        <f t="shared" si="67"/>
        <v>1273318.9977199137</v>
      </c>
      <c r="CQ28" s="83">
        <f t="shared" si="67"/>
        <v>1314065.205646951</v>
      </c>
      <c r="CR28" s="83">
        <f t="shared" si="67"/>
        <v>1356115.2922276536</v>
      </c>
      <c r="CS28" s="83">
        <f t="shared" si="67"/>
        <v>1399510.9815789384</v>
      </c>
      <c r="CT28" s="83">
        <f t="shared" si="67"/>
        <v>1444295.3329894645</v>
      </c>
      <c r="CU28" s="83">
        <f t="shared" si="67"/>
        <v>1490512.7836451274</v>
      </c>
      <c r="CV28" s="83">
        <f t="shared" si="67"/>
        <v>1538209.1927217715</v>
      </c>
      <c r="CW28" s="83">
        <f t="shared" si="67"/>
        <v>1587431.8868888682</v>
      </c>
      <c r="CX28" s="83">
        <f t="shared" si="67"/>
        <v>1638229.7072693121</v>
      </c>
      <c r="CY28" s="83">
        <f t="shared" si="67"/>
        <v>1690653.0579019301</v>
      </c>
      <c r="CZ28" s="83">
        <f t="shared" si="67"/>
        <v>1744753.9557547919</v>
      </c>
      <c r="DA28" s="83">
        <f t="shared" si="67"/>
        <v>1800586.0823389452</v>
      </c>
      <c r="DB28" s="83">
        <f t="shared" si="67"/>
        <v>1858204.8369737915</v>
      </c>
      <c r="DC28" s="83">
        <f t="shared" si="67"/>
        <v>1917667.3917569527</v>
      </c>
      <c r="DD28" s="83">
        <f t="shared" si="67"/>
        <v>1979032.7482931754</v>
      </c>
      <c r="DE28" s="83">
        <f t="shared" si="67"/>
        <v>2042361.796238557</v>
      </c>
      <c r="DF28" s="83">
        <f t="shared" si="67"/>
        <v>2107717.3737181909</v>
      </c>
      <c r="DG28" s="83">
        <f t="shared" si="67"/>
        <v>2175164.3296771729</v>
      </c>
      <c r="DH28" s="83">
        <f t="shared" si="67"/>
        <v>2244769.5882268427</v>
      </c>
      <c r="DI28" s="83">
        <f t="shared" si="67"/>
        <v>2316602.2150501017</v>
      </c>
      <c r="DJ28" s="83">
        <f t="shared" si="67"/>
        <v>2390733.4859317052</v>
      </c>
    </row>
    <row r="29" spans="1:115" x14ac:dyDescent="0.2">
      <c r="A29" t="s">
        <v>58</v>
      </c>
      <c r="B29" s="7" t="str">
        <f t="shared" si="61"/>
        <v>Foundry</v>
      </c>
      <c r="C29" s="20" t="str">
        <f t="shared" si="61"/>
        <v>t/a</v>
      </c>
      <c r="D29" s="83">
        <f t="shared" si="61"/>
        <v>98910.056701602487</v>
      </c>
      <c r="E29" s="83">
        <f t="shared" si="61"/>
        <v>101760.03983572008</v>
      </c>
      <c r="F29" s="83">
        <f t="shared" si="61"/>
        <v>103296.49685782116</v>
      </c>
      <c r="G29" s="83">
        <f t="shared" si="61"/>
        <v>105133.71588340477</v>
      </c>
      <c r="H29" s="83">
        <f t="shared" si="61"/>
        <v>106704.12285072095</v>
      </c>
      <c r="I29" s="83">
        <f t="shared" si="61"/>
        <v>107893.50024818334</v>
      </c>
      <c r="J29" s="83">
        <f t="shared" si="61"/>
        <v>103413.89194485948</v>
      </c>
      <c r="K29" s="83">
        <f t="shared" si="61"/>
        <v>112113.21105980915</v>
      </c>
      <c r="L29" s="83">
        <f t="shared" si="61"/>
        <v>98864.790311984354</v>
      </c>
      <c r="M29" s="83">
        <f t="shared" si="61"/>
        <v>114558.83137090033</v>
      </c>
      <c r="N29" s="83">
        <f t="shared" si="61"/>
        <v>127174.66874154277</v>
      </c>
      <c r="O29" s="83">
        <f t="shared" si="61"/>
        <v>110406.68078041793</v>
      </c>
      <c r="P29" s="83">
        <f t="shared" si="61"/>
        <v>102150.4996625457</v>
      </c>
      <c r="Q29" s="83">
        <f t="shared" si="61"/>
        <v>106199.18495346</v>
      </c>
      <c r="R29" s="83">
        <f t="shared" si="61"/>
        <v>105314.45719768661</v>
      </c>
      <c r="S29" s="83">
        <f t="shared" si="61"/>
        <v>109400.92065550594</v>
      </c>
      <c r="T29" s="83">
        <f t="shared" si="61"/>
        <v>147319.46141577454</v>
      </c>
      <c r="U29" s="83">
        <f t="shared" si="61"/>
        <v>179134.17251921518</v>
      </c>
      <c r="V29" s="83">
        <f t="shared" si="61"/>
        <v>160887.2458084207</v>
      </c>
      <c r="W29" s="83">
        <f t="shared" si="61"/>
        <v>146299.84540475134</v>
      </c>
      <c r="X29" s="83">
        <f t="shared" si="61"/>
        <v>158150.20181662843</v>
      </c>
      <c r="Y29" s="83">
        <f t="shared" si="61"/>
        <v>205714.28566417226</v>
      </c>
      <c r="Z29" s="83">
        <f t="shared" si="61"/>
        <v>185396.82536314282</v>
      </c>
      <c r="AA29" s="83">
        <f t="shared" si="61"/>
        <v>191745.04459073948</v>
      </c>
      <c r="AB29" s="83">
        <f t="shared" si="61"/>
        <v>180314.83252298177</v>
      </c>
      <c r="AC29" s="83">
        <f t="shared" si="61"/>
        <v>193012.10505786698</v>
      </c>
      <c r="AD29" s="83">
        <f t="shared" si="59"/>
        <v>167603.18807446951</v>
      </c>
      <c r="AE29" s="83">
        <f t="shared" si="59"/>
        <v>196793.14346135478</v>
      </c>
      <c r="AF29" s="83">
        <f t="shared" si="59"/>
        <v>187898.35520559942</v>
      </c>
      <c r="AG29" s="83">
        <f t="shared" ref="AG29:BL29" si="68">AG105</f>
        <v>131585.49199884763</v>
      </c>
      <c r="AH29" s="83">
        <f t="shared" si="68"/>
        <v>135796.22774281076</v>
      </c>
      <c r="AI29" s="83">
        <f t="shared" si="68"/>
        <v>140141.7070305807</v>
      </c>
      <c r="AJ29" s="83">
        <f t="shared" si="68"/>
        <v>144626.24165555928</v>
      </c>
      <c r="AK29" s="83">
        <f t="shared" si="68"/>
        <v>149254.28138853717</v>
      </c>
      <c r="AL29" s="83">
        <f t="shared" si="68"/>
        <v>154030.41839297037</v>
      </c>
      <c r="AM29" s="83">
        <f t="shared" si="68"/>
        <v>158959.39178154542</v>
      </c>
      <c r="AN29" s="83">
        <f t="shared" si="68"/>
        <v>164046.09231855487</v>
      </c>
      <c r="AO29" s="83">
        <f t="shared" si="68"/>
        <v>169295.56727274862</v>
      </c>
      <c r="AP29" s="83">
        <f t="shared" si="68"/>
        <v>174713.02542547658</v>
      </c>
      <c r="AQ29" s="83">
        <f t="shared" si="68"/>
        <v>180303.84223909184</v>
      </c>
      <c r="AR29" s="83">
        <f t="shared" si="68"/>
        <v>186073.56519074278</v>
      </c>
      <c r="AS29" s="83">
        <f t="shared" si="68"/>
        <v>192027.91927684654</v>
      </c>
      <c r="AT29" s="83">
        <f t="shared" si="68"/>
        <v>198172.81269370564</v>
      </c>
      <c r="AU29" s="83">
        <f t="shared" si="68"/>
        <v>204514.34269990423</v>
      </c>
      <c r="AV29" s="83">
        <f t="shared" si="68"/>
        <v>211058.80166630118</v>
      </c>
      <c r="AW29" s="83">
        <f t="shared" si="68"/>
        <v>217812.68331962283</v>
      </c>
      <c r="AX29" s="83">
        <f t="shared" si="68"/>
        <v>224782.68918585076</v>
      </c>
      <c r="AY29" s="83">
        <f t="shared" si="68"/>
        <v>231975.735239798</v>
      </c>
      <c r="AZ29" s="83">
        <f t="shared" si="68"/>
        <v>239398.95876747154</v>
      </c>
      <c r="BA29" s="83">
        <f t="shared" si="68"/>
        <v>247059.72544803063</v>
      </c>
      <c r="BB29" s="83">
        <f t="shared" si="68"/>
        <v>254965.63666236761</v>
      </c>
      <c r="BC29" s="83">
        <f t="shared" si="68"/>
        <v>263124.53703556338</v>
      </c>
      <c r="BD29" s="83">
        <f t="shared" si="68"/>
        <v>271544.52222070139</v>
      </c>
      <c r="BE29" s="83">
        <f t="shared" si="68"/>
        <v>280233.94693176384</v>
      </c>
      <c r="BF29" s="83">
        <f t="shared" si="68"/>
        <v>289201.43323358032</v>
      </c>
      <c r="BG29" s="83">
        <f t="shared" si="68"/>
        <v>298455.87909705489</v>
      </c>
      <c r="BH29" s="83">
        <f t="shared" si="68"/>
        <v>308006.46722816065</v>
      </c>
      <c r="BI29" s="83">
        <f t="shared" si="68"/>
        <v>317862.67417946178</v>
      </c>
      <c r="BJ29" s="83">
        <f t="shared" si="68"/>
        <v>328034.27975320455</v>
      </c>
      <c r="BK29" s="83">
        <f t="shared" si="68"/>
        <v>338531.37670530711</v>
      </c>
      <c r="BL29" s="83">
        <f t="shared" si="68"/>
        <v>349364.38075987692</v>
      </c>
      <c r="BM29" s="83">
        <f t="shared" ref="BM29:DJ29" si="69">BM105</f>
        <v>360544.04094419297</v>
      </c>
      <c r="BN29" s="83">
        <f t="shared" si="69"/>
        <v>372081.45025440713</v>
      </c>
      <c r="BO29" s="83">
        <f t="shared" si="69"/>
        <v>383988.05666254816</v>
      </c>
      <c r="BP29" s="83">
        <f t="shared" si="69"/>
        <v>396275.67447574972</v>
      </c>
      <c r="BQ29" s="83">
        <f t="shared" si="69"/>
        <v>408956.49605897372</v>
      </c>
      <c r="BR29" s="83">
        <f t="shared" si="69"/>
        <v>422043.10393286089</v>
      </c>
      <c r="BS29" s="83">
        <f t="shared" si="69"/>
        <v>435548.48325871245</v>
      </c>
      <c r="BT29" s="83">
        <f t="shared" si="69"/>
        <v>449486.03472299129</v>
      </c>
      <c r="BU29" s="83">
        <f t="shared" si="69"/>
        <v>463869.58783412701</v>
      </c>
      <c r="BV29" s="83">
        <f t="shared" si="69"/>
        <v>478713.4146448191</v>
      </c>
      <c r="BW29" s="83">
        <f t="shared" si="69"/>
        <v>494032.24391345331</v>
      </c>
      <c r="BX29" s="83">
        <f t="shared" si="69"/>
        <v>509841.27571868384</v>
      </c>
      <c r="BY29" s="83">
        <f t="shared" si="69"/>
        <v>526156.19654168177</v>
      </c>
      <c r="BZ29" s="83">
        <f t="shared" si="69"/>
        <v>542993.19483101566</v>
      </c>
      <c r="CA29" s="83">
        <f t="shared" si="69"/>
        <v>560368.97706560814</v>
      </c>
      <c r="CB29" s="83">
        <f t="shared" si="69"/>
        <v>578300.78433170763</v>
      </c>
      <c r="CC29" s="83">
        <f t="shared" si="69"/>
        <v>596806.40943032224</v>
      </c>
      <c r="CD29" s="83">
        <f t="shared" si="69"/>
        <v>615904.21453209256</v>
      </c>
      <c r="CE29" s="83">
        <f t="shared" si="69"/>
        <v>635613.14939711953</v>
      </c>
      <c r="CF29" s="83">
        <f t="shared" si="69"/>
        <v>655952.77017782733</v>
      </c>
      <c r="CG29" s="83">
        <f t="shared" si="69"/>
        <v>676943.25882351783</v>
      </c>
      <c r="CH29" s="83">
        <f t="shared" si="69"/>
        <v>698605.44310587039</v>
      </c>
      <c r="CI29" s="83">
        <f t="shared" si="69"/>
        <v>720960.81728525821</v>
      </c>
      <c r="CJ29" s="83">
        <f t="shared" si="69"/>
        <v>744031.56343838654</v>
      </c>
      <c r="CK29" s="83">
        <f t="shared" si="69"/>
        <v>767840.57346841495</v>
      </c>
      <c r="CL29" s="83">
        <f t="shared" si="69"/>
        <v>792411.47181940428</v>
      </c>
      <c r="CM29" s="83">
        <f t="shared" si="69"/>
        <v>817768.63891762518</v>
      </c>
      <c r="CN29" s="83">
        <f t="shared" si="69"/>
        <v>843937.23536298925</v>
      </c>
      <c r="CO29" s="83">
        <f t="shared" si="69"/>
        <v>870943.22689460497</v>
      </c>
      <c r="CP29" s="83">
        <f t="shared" si="69"/>
        <v>898813.41015523241</v>
      </c>
      <c r="CQ29" s="83">
        <f t="shared" si="69"/>
        <v>927575.43928019982</v>
      </c>
      <c r="CR29" s="83">
        <f t="shared" si="69"/>
        <v>957257.85333716625</v>
      </c>
      <c r="CS29" s="83">
        <f t="shared" si="69"/>
        <v>987890.10464395559</v>
      </c>
      <c r="CT29" s="83">
        <f t="shared" si="69"/>
        <v>1019502.5879925622</v>
      </c>
      <c r="CU29" s="83">
        <f t="shared" si="69"/>
        <v>1052126.6708083241</v>
      </c>
      <c r="CV29" s="83">
        <f t="shared" si="69"/>
        <v>1085794.7242741906</v>
      </c>
      <c r="CW29" s="83">
        <f t="shared" si="69"/>
        <v>1120540.1554509648</v>
      </c>
      <c r="CX29" s="83">
        <f t="shared" si="69"/>
        <v>1156397.4404253957</v>
      </c>
      <c r="CY29" s="83">
        <f t="shared" si="69"/>
        <v>1193402.1585190084</v>
      </c>
      <c r="CZ29" s="83">
        <f t="shared" si="69"/>
        <v>1231591.0275916168</v>
      </c>
      <c r="DA29" s="83">
        <f t="shared" si="69"/>
        <v>1271001.9404745486</v>
      </c>
      <c r="DB29" s="83">
        <f t="shared" si="69"/>
        <v>1311674.0025697341</v>
      </c>
      <c r="DC29" s="83">
        <f t="shared" si="69"/>
        <v>1353647.5706519657</v>
      </c>
      <c r="DD29" s="83">
        <f t="shared" si="69"/>
        <v>1396964.2929128287</v>
      </c>
      <c r="DE29" s="83">
        <f t="shared" si="69"/>
        <v>1441667.1502860393</v>
      </c>
      <c r="DF29" s="83">
        <f t="shared" si="69"/>
        <v>1487800.4990951926</v>
      </c>
      <c r="DG29" s="83">
        <f t="shared" si="69"/>
        <v>1535410.1150662389</v>
      </c>
      <c r="DH29" s="83">
        <f t="shared" si="69"/>
        <v>1584543.2387483586</v>
      </c>
      <c r="DI29" s="83">
        <f t="shared" si="69"/>
        <v>1635248.6223883061</v>
      </c>
      <c r="DJ29" s="83">
        <f t="shared" si="69"/>
        <v>1687576.578304732</v>
      </c>
    </row>
    <row r="30" spans="1:115" x14ac:dyDescent="0.2">
      <c r="A30" t="s">
        <v>58</v>
      </c>
      <c r="B30" s="7" t="str">
        <f t="shared" si="61"/>
        <v>others</v>
      </c>
      <c r="C30" s="20" t="str">
        <f t="shared" si="61"/>
        <v>t/a</v>
      </c>
      <c r="D30" s="83">
        <f t="shared" si="61"/>
        <v>24727.514175400622</v>
      </c>
      <c r="E30" s="83">
        <f t="shared" si="61"/>
        <v>25440.009958930019</v>
      </c>
      <c r="F30" s="83">
        <f t="shared" si="61"/>
        <v>25824.124214455289</v>
      </c>
      <c r="G30" s="83">
        <f t="shared" si="61"/>
        <v>26283.428970851193</v>
      </c>
      <c r="H30" s="83">
        <f t="shared" si="61"/>
        <v>26676.030712680236</v>
      </c>
      <c r="I30" s="83">
        <f t="shared" si="61"/>
        <v>26973.375062045834</v>
      </c>
      <c r="J30" s="83">
        <f t="shared" si="61"/>
        <v>25853.472986214871</v>
      </c>
      <c r="K30" s="83">
        <f t="shared" si="61"/>
        <v>28028.302764952288</v>
      </c>
      <c r="L30" s="83">
        <f t="shared" si="61"/>
        <v>24716.197577996089</v>
      </c>
      <c r="M30" s="83">
        <f t="shared" si="61"/>
        <v>28639.707842725082</v>
      </c>
      <c r="N30" s="83">
        <f t="shared" si="61"/>
        <v>31793.667185385693</v>
      </c>
      <c r="O30" s="83">
        <f t="shared" si="61"/>
        <v>27601.670195104482</v>
      </c>
      <c r="P30" s="83">
        <f t="shared" si="61"/>
        <v>25537.624915636425</v>
      </c>
      <c r="Q30" s="83">
        <f t="shared" si="61"/>
        <v>26549.796238365001</v>
      </c>
      <c r="R30" s="83">
        <f t="shared" si="61"/>
        <v>26328.614299421653</v>
      </c>
      <c r="S30" s="83">
        <f t="shared" si="61"/>
        <v>27350.230163876484</v>
      </c>
      <c r="T30" s="83">
        <f t="shared" si="61"/>
        <v>36829.865353943635</v>
      </c>
      <c r="U30" s="83">
        <f t="shared" si="61"/>
        <v>44783.543129803795</v>
      </c>
      <c r="V30" s="83">
        <f t="shared" si="61"/>
        <v>40221.811452105176</v>
      </c>
      <c r="W30" s="83">
        <f t="shared" si="61"/>
        <v>36574.961351187834</v>
      </c>
      <c r="X30" s="83">
        <f t="shared" si="61"/>
        <v>39537.550454157106</v>
      </c>
      <c r="Y30" s="83">
        <f t="shared" si="61"/>
        <v>51428.571416043065</v>
      </c>
      <c r="Z30" s="83">
        <f t="shared" si="61"/>
        <v>46349.206340785706</v>
      </c>
      <c r="AA30" s="83">
        <f t="shared" si="61"/>
        <v>47936.261147684869</v>
      </c>
      <c r="AB30" s="83">
        <f t="shared" si="61"/>
        <v>45078.708130745443</v>
      </c>
      <c r="AC30" s="83">
        <f t="shared" si="61"/>
        <v>48253.026264466745</v>
      </c>
      <c r="AD30" s="83">
        <f t="shared" si="59"/>
        <v>41900.797018617377</v>
      </c>
      <c r="AE30" s="83">
        <f t="shared" si="59"/>
        <v>49198.285865338694</v>
      </c>
      <c r="AF30" s="83">
        <f t="shared" si="59"/>
        <v>46974.588801399856</v>
      </c>
      <c r="AG30" s="83">
        <f t="shared" ref="AG30:BL30" si="70">AG106</f>
        <v>32896.372999711908</v>
      </c>
      <c r="AH30" s="83">
        <f t="shared" si="70"/>
        <v>33949.056935702691</v>
      </c>
      <c r="AI30" s="83">
        <f t="shared" si="70"/>
        <v>35035.426757645175</v>
      </c>
      <c r="AJ30" s="83">
        <f t="shared" si="70"/>
        <v>36156.56041388982</v>
      </c>
      <c r="AK30" s="83">
        <f t="shared" si="70"/>
        <v>37313.570347134293</v>
      </c>
      <c r="AL30" s="83">
        <f t="shared" si="70"/>
        <v>38507.604598242593</v>
      </c>
      <c r="AM30" s="83">
        <f t="shared" si="70"/>
        <v>39739.847945386355</v>
      </c>
      <c r="AN30" s="83">
        <f t="shared" si="70"/>
        <v>41011.523079638719</v>
      </c>
      <c r="AO30" s="83">
        <f t="shared" si="70"/>
        <v>42323.891818187156</v>
      </c>
      <c r="AP30" s="83">
        <f t="shared" si="70"/>
        <v>43678.256356369144</v>
      </c>
      <c r="AQ30" s="83">
        <f t="shared" si="70"/>
        <v>45075.960559772961</v>
      </c>
      <c r="AR30" s="83">
        <f t="shared" si="70"/>
        <v>46518.391297685695</v>
      </c>
      <c r="AS30" s="83">
        <f t="shared" si="70"/>
        <v>48006.979819211636</v>
      </c>
      <c r="AT30" s="83">
        <f t="shared" si="70"/>
        <v>49543.203173426409</v>
      </c>
      <c r="AU30" s="83">
        <f t="shared" si="70"/>
        <v>51128.585674976057</v>
      </c>
      <c r="AV30" s="83">
        <f t="shared" si="70"/>
        <v>52764.700416575295</v>
      </c>
      <c r="AW30" s="83">
        <f t="shared" si="70"/>
        <v>54453.170829905706</v>
      </c>
      <c r="AX30" s="83">
        <f t="shared" si="70"/>
        <v>56195.67229646269</v>
      </c>
      <c r="AY30" s="83">
        <f t="shared" si="70"/>
        <v>57993.9338099495</v>
      </c>
      <c r="AZ30" s="83">
        <f t="shared" si="70"/>
        <v>59849.739691867886</v>
      </c>
      <c r="BA30" s="83">
        <f t="shared" si="70"/>
        <v>61764.931362007657</v>
      </c>
      <c r="BB30" s="83">
        <f t="shared" si="70"/>
        <v>63741.409165591904</v>
      </c>
      <c r="BC30" s="83">
        <f t="shared" si="70"/>
        <v>65781.134258890845</v>
      </c>
      <c r="BD30" s="83">
        <f t="shared" si="70"/>
        <v>67886.130555175347</v>
      </c>
      <c r="BE30" s="83">
        <f t="shared" si="70"/>
        <v>70058.486732940961</v>
      </c>
      <c r="BF30" s="83">
        <f t="shared" si="70"/>
        <v>72300.35830839508</v>
      </c>
      <c r="BG30" s="83">
        <f t="shared" si="70"/>
        <v>74613.969774263722</v>
      </c>
      <c r="BH30" s="83">
        <f t="shared" si="70"/>
        <v>77001.616807040162</v>
      </c>
      <c r="BI30" s="83">
        <f t="shared" si="70"/>
        <v>79465.668544865446</v>
      </c>
      <c r="BJ30" s="83">
        <f t="shared" si="70"/>
        <v>82008.569938301138</v>
      </c>
      <c r="BK30" s="83">
        <f t="shared" si="70"/>
        <v>84632.844176326777</v>
      </c>
      <c r="BL30" s="83">
        <f t="shared" si="70"/>
        <v>87341.09518996923</v>
      </c>
      <c r="BM30" s="83">
        <f t="shared" ref="BM30:DJ30" si="71">BM106</f>
        <v>90136.010236048241</v>
      </c>
      <c r="BN30" s="83">
        <f t="shared" si="71"/>
        <v>93020.362563601782</v>
      </c>
      <c r="BO30" s="83">
        <f t="shared" si="71"/>
        <v>95997.01416563704</v>
      </c>
      <c r="BP30" s="83">
        <f t="shared" si="71"/>
        <v>99068.91861893743</v>
      </c>
      <c r="BQ30" s="83">
        <f t="shared" si="71"/>
        <v>102239.12401474343</v>
      </c>
      <c r="BR30" s="83">
        <f t="shared" si="71"/>
        <v>105510.77598321522</v>
      </c>
      <c r="BS30" s="83">
        <f t="shared" si="71"/>
        <v>108887.12081467811</v>
      </c>
      <c r="BT30" s="83">
        <f t="shared" si="71"/>
        <v>112371.50868074782</v>
      </c>
      <c r="BU30" s="83">
        <f t="shared" si="71"/>
        <v>115967.39695853175</v>
      </c>
      <c r="BV30" s="83">
        <f t="shared" si="71"/>
        <v>119678.35366120478</v>
      </c>
      <c r="BW30" s="83">
        <f t="shared" si="71"/>
        <v>123508.06097836333</v>
      </c>
      <c r="BX30" s="83">
        <f t="shared" si="71"/>
        <v>127460.31892967096</v>
      </c>
      <c r="BY30" s="83">
        <f t="shared" si="71"/>
        <v>131539.04913542044</v>
      </c>
      <c r="BZ30" s="83">
        <f t="shared" si="71"/>
        <v>135748.29870775391</v>
      </c>
      <c r="CA30" s="83">
        <f t="shared" si="71"/>
        <v>140092.24426640203</v>
      </c>
      <c r="CB30" s="83">
        <f t="shared" si="71"/>
        <v>144575.19608292691</v>
      </c>
      <c r="CC30" s="83">
        <f t="shared" si="71"/>
        <v>149201.60235758056</v>
      </c>
      <c r="CD30" s="83">
        <f t="shared" si="71"/>
        <v>153976.05363302314</v>
      </c>
      <c r="CE30" s="83">
        <f t="shared" si="71"/>
        <v>158903.28734927988</v>
      </c>
      <c r="CF30" s="83">
        <f t="shared" si="71"/>
        <v>163988.19254445683</v>
      </c>
      <c r="CG30" s="83">
        <f t="shared" si="71"/>
        <v>169235.81470587946</v>
      </c>
      <c r="CH30" s="83">
        <f t="shared" si="71"/>
        <v>174651.3607764676</v>
      </c>
      <c r="CI30" s="83">
        <f t="shared" si="71"/>
        <v>180240.20432131455</v>
      </c>
      <c r="CJ30" s="83">
        <f t="shared" si="71"/>
        <v>186007.89085959663</v>
      </c>
      <c r="CK30" s="83">
        <f t="shared" si="71"/>
        <v>191960.14336710374</v>
      </c>
      <c r="CL30" s="83">
        <f t="shared" si="71"/>
        <v>198102.86795485107</v>
      </c>
      <c r="CM30" s="83">
        <f t="shared" si="71"/>
        <v>204442.1597294063</v>
      </c>
      <c r="CN30" s="83">
        <f t="shared" si="71"/>
        <v>210984.30884074731</v>
      </c>
      <c r="CO30" s="83">
        <f t="shared" si="71"/>
        <v>217735.80672365124</v>
      </c>
      <c r="CP30" s="83">
        <f t="shared" si="71"/>
        <v>224703.3525388081</v>
      </c>
      <c r="CQ30" s="83">
        <f t="shared" si="71"/>
        <v>231893.85982004995</v>
      </c>
      <c r="CR30" s="83">
        <f t="shared" si="71"/>
        <v>239314.46333429156</v>
      </c>
      <c r="CS30" s="83">
        <f t="shared" si="71"/>
        <v>246972.5261609889</v>
      </c>
      <c r="CT30" s="83">
        <f t="shared" si="71"/>
        <v>254875.64699814055</v>
      </c>
      <c r="CU30" s="83">
        <f t="shared" si="71"/>
        <v>263031.66770208103</v>
      </c>
      <c r="CV30" s="83">
        <f t="shared" si="71"/>
        <v>271448.68106854765</v>
      </c>
      <c r="CW30" s="83">
        <f t="shared" si="71"/>
        <v>280135.0388627412</v>
      </c>
      <c r="CX30" s="83">
        <f t="shared" si="71"/>
        <v>289099.36010634893</v>
      </c>
      <c r="CY30" s="83">
        <f t="shared" si="71"/>
        <v>298350.53962975211</v>
      </c>
      <c r="CZ30" s="83">
        <f t="shared" si="71"/>
        <v>307897.75689790421</v>
      </c>
      <c r="DA30" s="83">
        <f t="shared" si="71"/>
        <v>317750.48511863715</v>
      </c>
      <c r="DB30" s="83">
        <f t="shared" si="71"/>
        <v>327918.50064243353</v>
      </c>
      <c r="DC30" s="83">
        <f t="shared" si="71"/>
        <v>338411.89266299142</v>
      </c>
      <c r="DD30" s="83">
        <f t="shared" si="71"/>
        <v>349241.07322820718</v>
      </c>
      <c r="DE30" s="83">
        <f t="shared" si="71"/>
        <v>360416.78757150983</v>
      </c>
      <c r="DF30" s="83">
        <f t="shared" si="71"/>
        <v>371950.12477379816</v>
      </c>
      <c r="DG30" s="83">
        <f t="shared" si="71"/>
        <v>383852.52876655973</v>
      </c>
      <c r="DH30" s="83">
        <f t="shared" si="71"/>
        <v>396135.80968708964</v>
      </c>
      <c r="DI30" s="83">
        <f t="shared" si="71"/>
        <v>408812.15559707652</v>
      </c>
      <c r="DJ30" s="83">
        <f t="shared" si="71"/>
        <v>421894.144576183</v>
      </c>
    </row>
    <row r="31" spans="1:115" x14ac:dyDescent="0.2">
      <c r="A31" t="s">
        <v>58</v>
      </c>
      <c r="B31" s="7" t="str">
        <f t="shared" ref="B31:C31" si="72">B8</f>
        <v>-</v>
      </c>
      <c r="C31" s="20" t="str">
        <f t="shared" si="72"/>
        <v>t/a</v>
      </c>
    </row>
    <row r="32" spans="1:115" x14ac:dyDescent="0.2">
      <c r="A32" t="s">
        <v>58</v>
      </c>
      <c r="B32" s="7" t="str">
        <f t="shared" ref="B32:C32" si="73">B9</f>
        <v>-</v>
      </c>
      <c r="C32" s="20" t="str">
        <f t="shared" si="73"/>
        <v>t/a</v>
      </c>
    </row>
    <row r="33" spans="1:115" x14ac:dyDescent="0.2">
      <c r="A33" t="s">
        <v>58</v>
      </c>
      <c r="B33" s="7" t="str">
        <f t="shared" ref="B33:C33" si="74">B10</f>
        <v>-</v>
      </c>
      <c r="C33" s="20" t="str">
        <f t="shared" si="74"/>
        <v>t/a</v>
      </c>
    </row>
    <row r="34" spans="1:115" x14ac:dyDescent="0.2">
      <c r="A34" t="s">
        <v>58</v>
      </c>
      <c r="B34" s="7" t="str">
        <f t="shared" ref="B34:C34" si="75">B11</f>
        <v>-</v>
      </c>
      <c r="C34" s="20" t="str">
        <f t="shared" si="75"/>
        <v>t/a</v>
      </c>
    </row>
    <row r="35" spans="1:115" x14ac:dyDescent="0.2">
      <c r="A35" t="s">
        <v>58</v>
      </c>
      <c r="B35" s="7" t="str">
        <f t="shared" ref="B35:C35" si="76">B12</f>
        <v>-</v>
      </c>
      <c r="C35" s="20" t="str">
        <f t="shared" si="76"/>
        <v>t/a</v>
      </c>
    </row>
    <row r="36" spans="1:115" x14ac:dyDescent="0.2">
      <c r="A36" t="s">
        <v>58</v>
      </c>
      <c r="B36" s="7" t="str">
        <f t="shared" ref="B36:C45" si="77">B13</f>
        <v>-</v>
      </c>
      <c r="C36" s="20" t="str">
        <f t="shared" si="77"/>
        <v>t/a</v>
      </c>
    </row>
    <row r="37" spans="1:115" x14ac:dyDescent="0.2">
      <c r="A37" t="s">
        <v>58</v>
      </c>
      <c r="B37" s="7" t="str">
        <f t="shared" si="77"/>
        <v>-</v>
      </c>
      <c r="C37" s="20" t="str">
        <f t="shared" si="77"/>
        <v>t/a</v>
      </c>
    </row>
    <row r="38" spans="1:115" x14ac:dyDescent="0.2">
      <c r="A38" t="s">
        <v>58</v>
      </c>
      <c r="B38" s="7" t="str">
        <f t="shared" si="77"/>
        <v>-</v>
      </c>
      <c r="C38" s="20" t="str">
        <f t="shared" si="77"/>
        <v>t/a</v>
      </c>
    </row>
    <row r="39" spans="1:115" x14ac:dyDescent="0.2">
      <c r="A39" t="s">
        <v>58</v>
      </c>
      <c r="B39" s="7" t="str">
        <f t="shared" si="77"/>
        <v>-</v>
      </c>
      <c r="C39" s="20" t="str">
        <f t="shared" si="77"/>
        <v>t/a</v>
      </c>
    </row>
    <row r="40" spans="1:115" x14ac:dyDescent="0.2">
      <c r="A40" t="s">
        <v>58</v>
      </c>
      <c r="B40" s="7" t="str">
        <f t="shared" si="77"/>
        <v>-</v>
      </c>
      <c r="C40" s="20" t="str">
        <f t="shared" si="77"/>
        <v>t/a</v>
      </c>
    </row>
    <row r="41" spans="1:115" x14ac:dyDescent="0.2">
      <c r="A41" t="s">
        <v>58</v>
      </c>
      <c r="B41" s="7" t="str">
        <f t="shared" si="77"/>
        <v>-</v>
      </c>
      <c r="C41" s="20" t="str">
        <f t="shared" si="77"/>
        <v>t/a</v>
      </c>
    </row>
    <row r="42" spans="1:115" x14ac:dyDescent="0.2">
      <c r="A42" t="s">
        <v>58</v>
      </c>
      <c r="B42" s="7" t="str">
        <f t="shared" si="77"/>
        <v>-</v>
      </c>
      <c r="C42" s="20" t="str">
        <f t="shared" si="77"/>
        <v>t/a</v>
      </c>
    </row>
    <row r="43" spans="1:115" x14ac:dyDescent="0.2">
      <c r="A43" t="s">
        <v>58</v>
      </c>
      <c r="B43" s="7" t="str">
        <f t="shared" si="77"/>
        <v>-</v>
      </c>
      <c r="C43" s="20" t="str">
        <f t="shared" si="77"/>
        <v>t/a</v>
      </c>
    </row>
    <row r="44" spans="1:115" x14ac:dyDescent="0.2">
      <c r="A44" t="s">
        <v>58</v>
      </c>
      <c r="B44" s="7" t="str">
        <f t="shared" si="77"/>
        <v>-</v>
      </c>
      <c r="C44" s="20" t="str">
        <f t="shared" si="77"/>
        <v>t/a</v>
      </c>
    </row>
    <row r="45" spans="1:115" s="27" customFormat="1" ht="16" thickBot="1" x14ac:dyDescent="0.25">
      <c r="A45" s="27" t="s">
        <v>58</v>
      </c>
      <c r="B45" s="12" t="str">
        <f t="shared" si="77"/>
        <v>-</v>
      </c>
      <c r="C45" s="19" t="str">
        <f t="shared" si="77"/>
        <v>t/a</v>
      </c>
      <c r="DK45" s="395"/>
    </row>
    <row r="46" spans="1:115" s="59" customFormat="1" ht="17" thickTop="1" thickBot="1" x14ac:dyDescent="0.25">
      <c r="B46" s="60" t="s">
        <v>64</v>
      </c>
      <c r="C46" s="61" t="s">
        <v>2</v>
      </c>
      <c r="D46" s="62">
        <f>SUM(D26:D45)</f>
        <v>824250.47251335403</v>
      </c>
      <c r="E46" s="62">
        <f t="shared" ref="E46:BL46" si="78">SUM(E26:E45)</f>
        <v>848000.33196433401</v>
      </c>
      <c r="F46" s="62">
        <f t="shared" si="78"/>
        <v>860804.14048184291</v>
      </c>
      <c r="G46" s="62">
        <f t="shared" si="78"/>
        <v>876114.29902837309</v>
      </c>
      <c r="H46" s="62">
        <f t="shared" si="78"/>
        <v>889201.0237560079</v>
      </c>
      <c r="I46" s="62">
        <f t="shared" si="78"/>
        <v>899112.50206819444</v>
      </c>
      <c r="J46" s="62">
        <f t="shared" si="78"/>
        <v>861782.43287382904</v>
      </c>
      <c r="K46" s="62">
        <f t="shared" si="78"/>
        <v>934276.75883174303</v>
      </c>
      <c r="L46" s="62">
        <f t="shared" si="78"/>
        <v>823873.25259986962</v>
      </c>
      <c r="M46" s="62">
        <f t="shared" si="78"/>
        <v>954656.92809083615</v>
      </c>
      <c r="N46" s="62">
        <f t="shared" si="78"/>
        <v>1059788.9061795231</v>
      </c>
      <c r="O46" s="62">
        <f t="shared" si="78"/>
        <v>920055.67317014944</v>
      </c>
      <c r="P46" s="62">
        <f t="shared" si="78"/>
        <v>851254.16385454754</v>
      </c>
      <c r="Q46" s="62">
        <f t="shared" si="78"/>
        <v>884993.20794550003</v>
      </c>
      <c r="R46" s="62">
        <f t="shared" si="78"/>
        <v>877620.47664738854</v>
      </c>
      <c r="S46" s="62">
        <f t="shared" si="78"/>
        <v>911674.33879588288</v>
      </c>
      <c r="T46" s="62">
        <f t="shared" si="78"/>
        <v>1227662.1784647878</v>
      </c>
      <c r="U46" s="62">
        <f t="shared" si="78"/>
        <v>1492784.77099346</v>
      </c>
      <c r="V46" s="62">
        <f t="shared" si="78"/>
        <v>1340727.0484035059</v>
      </c>
      <c r="W46" s="62">
        <f t="shared" si="78"/>
        <v>1219165.3783729279</v>
      </c>
      <c r="X46" s="62">
        <f t="shared" si="78"/>
        <v>1317918.3484719035</v>
      </c>
      <c r="Y46" s="62">
        <f t="shared" si="78"/>
        <v>1714285.7138681023</v>
      </c>
      <c r="Z46" s="62">
        <f t="shared" si="78"/>
        <v>1544973.544692857</v>
      </c>
      <c r="AA46" s="62">
        <f t="shared" si="78"/>
        <v>1597875.3715894956</v>
      </c>
      <c r="AB46" s="62">
        <f t="shared" si="78"/>
        <v>1502623.6043581816</v>
      </c>
      <c r="AC46" s="62">
        <f t="shared" si="78"/>
        <v>1608434.2088155583</v>
      </c>
      <c r="AD46" s="62">
        <f t="shared" si="78"/>
        <v>1396693.2339539125</v>
      </c>
      <c r="AE46" s="62">
        <f t="shared" si="78"/>
        <v>1639942.8621779566</v>
      </c>
      <c r="AF46" s="62">
        <f t="shared" si="78"/>
        <v>1565819.6267133285</v>
      </c>
      <c r="AG46" s="62">
        <f t="shared" si="78"/>
        <v>1096545.7666570635</v>
      </c>
      <c r="AH46" s="62">
        <f t="shared" si="78"/>
        <v>1131635.2311900896</v>
      </c>
      <c r="AI46" s="62">
        <f t="shared" si="78"/>
        <v>1167847.5585881723</v>
      </c>
      <c r="AJ46" s="62">
        <f t="shared" si="78"/>
        <v>1205218.6804629939</v>
      </c>
      <c r="AK46" s="62">
        <f t="shared" si="78"/>
        <v>1243785.6782378098</v>
      </c>
      <c r="AL46" s="62">
        <f t="shared" si="78"/>
        <v>1283586.8199414199</v>
      </c>
      <c r="AM46" s="62">
        <f t="shared" si="78"/>
        <v>1324661.5981795453</v>
      </c>
      <c r="AN46" s="62">
        <f t="shared" si="78"/>
        <v>1367050.7693212908</v>
      </c>
      <c r="AO46" s="62">
        <f t="shared" si="78"/>
        <v>1410796.3939395719</v>
      </c>
      <c r="AP46" s="62">
        <f t="shared" si="78"/>
        <v>1455941.8785456382</v>
      </c>
      <c r="AQ46" s="62">
        <f t="shared" si="78"/>
        <v>1502532.0186590988</v>
      </c>
      <c r="AR46" s="62">
        <f t="shared" si="78"/>
        <v>1550613.0432561899</v>
      </c>
      <c r="AS46" s="62">
        <f t="shared" si="78"/>
        <v>1600232.660640388</v>
      </c>
      <c r="AT46" s="62">
        <f t="shared" si="78"/>
        <v>1651440.1057808804</v>
      </c>
      <c r="AU46" s="62">
        <f t="shared" si="78"/>
        <v>1704286.1891658686</v>
      </c>
      <c r="AV46" s="62">
        <f t="shared" si="78"/>
        <v>1758823.3472191766</v>
      </c>
      <c r="AW46" s="62">
        <f t="shared" si="78"/>
        <v>1815105.6943301903</v>
      </c>
      <c r="AX46" s="62">
        <f t="shared" si="78"/>
        <v>1873189.0765487563</v>
      </c>
      <c r="AY46" s="62">
        <f t="shared" si="78"/>
        <v>1933131.1269983167</v>
      </c>
      <c r="AZ46" s="62">
        <f t="shared" si="78"/>
        <v>1994991.3230622632</v>
      </c>
      <c r="BA46" s="62">
        <f t="shared" si="78"/>
        <v>2058831.0454002558</v>
      </c>
      <c r="BB46" s="62">
        <f t="shared" si="78"/>
        <v>2124713.6388530638</v>
      </c>
      <c r="BC46" s="62">
        <f t="shared" si="78"/>
        <v>2192704.4752963618</v>
      </c>
      <c r="BD46" s="62">
        <f t="shared" si="78"/>
        <v>2262871.0185058452</v>
      </c>
      <c r="BE46" s="62">
        <f t="shared" si="78"/>
        <v>2335282.8910980327</v>
      </c>
      <c r="BF46" s="62">
        <f t="shared" si="78"/>
        <v>2410011.9436131692</v>
      </c>
      <c r="BG46" s="62">
        <f t="shared" si="78"/>
        <v>2487132.325808791</v>
      </c>
      <c r="BH46" s="62">
        <f t="shared" si="78"/>
        <v>2566720.5602346729</v>
      </c>
      <c r="BI46" s="62">
        <f t="shared" si="78"/>
        <v>2648855.6181621822</v>
      </c>
      <c r="BJ46" s="62">
        <f t="shared" si="78"/>
        <v>2733618.997943372</v>
      </c>
      <c r="BK46" s="62">
        <f t="shared" si="78"/>
        <v>2821094.8058775603</v>
      </c>
      <c r="BL46" s="62">
        <f t="shared" si="78"/>
        <v>2911369.839665642</v>
      </c>
      <c r="BM46" s="62">
        <f t="shared" ref="BM46:DJ46" si="79">SUM(BM26:BM45)</f>
        <v>3004533.6745349425</v>
      </c>
      <c r="BN46" s="62">
        <f t="shared" si="79"/>
        <v>3100678.7521200613</v>
      </c>
      <c r="BO46" s="62">
        <f t="shared" si="79"/>
        <v>3199900.4721879032</v>
      </c>
      <c r="BP46" s="62">
        <f t="shared" si="79"/>
        <v>3302297.2872979161</v>
      </c>
      <c r="BQ46" s="62">
        <f t="shared" si="79"/>
        <v>3407970.8004914494</v>
      </c>
      <c r="BR46" s="62">
        <f t="shared" si="79"/>
        <v>3517025.8661071756</v>
      </c>
      <c r="BS46" s="62">
        <f t="shared" si="79"/>
        <v>3629570.693822606</v>
      </c>
      <c r="BT46" s="62">
        <f t="shared" si="79"/>
        <v>3745716.9560249294</v>
      </c>
      <c r="BU46" s="62">
        <f t="shared" si="79"/>
        <v>3865579.8986177268</v>
      </c>
      <c r="BV46" s="62">
        <f t="shared" si="79"/>
        <v>3989278.4553734944</v>
      </c>
      <c r="BW46" s="62">
        <f t="shared" si="79"/>
        <v>4116935.3659454463</v>
      </c>
      <c r="BX46" s="62">
        <f t="shared" si="79"/>
        <v>4248677.2976557007</v>
      </c>
      <c r="BY46" s="62">
        <f t="shared" si="79"/>
        <v>4384634.971180683</v>
      </c>
      <c r="BZ46" s="62">
        <f t="shared" si="79"/>
        <v>4524943.2902584663</v>
      </c>
      <c r="CA46" s="62">
        <f t="shared" si="79"/>
        <v>4669741.4755467363</v>
      </c>
      <c r="CB46" s="62">
        <f t="shared" si="79"/>
        <v>4819173.2027642326</v>
      </c>
      <c r="CC46" s="62">
        <f t="shared" si="79"/>
        <v>4973386.7452526875</v>
      </c>
      <c r="CD46" s="62">
        <f t="shared" si="79"/>
        <v>5132535.1211007731</v>
      </c>
      <c r="CE46" s="62">
        <f t="shared" si="79"/>
        <v>5296776.244975999</v>
      </c>
      <c r="CF46" s="62">
        <f t="shared" si="79"/>
        <v>5466273.0848152302</v>
      </c>
      <c r="CG46" s="62">
        <f t="shared" si="79"/>
        <v>5641193.823529318</v>
      </c>
      <c r="CH46" s="62">
        <f t="shared" si="79"/>
        <v>5821712.0258822553</v>
      </c>
      <c r="CI46" s="62">
        <f t="shared" si="79"/>
        <v>6008006.8107104888</v>
      </c>
      <c r="CJ46" s="62">
        <f t="shared" si="79"/>
        <v>6200263.028653224</v>
      </c>
      <c r="CK46" s="62">
        <f t="shared" si="79"/>
        <v>6398671.4455701271</v>
      </c>
      <c r="CL46" s="62">
        <f t="shared" si="79"/>
        <v>6603428.9318283722</v>
      </c>
      <c r="CM46" s="62">
        <f t="shared" si="79"/>
        <v>6814738.6576468796</v>
      </c>
      <c r="CN46" s="62">
        <f t="shared" si="79"/>
        <v>7032810.2946915794</v>
      </c>
      <c r="CO46" s="62">
        <f t="shared" si="79"/>
        <v>7257860.2241217112</v>
      </c>
      <c r="CP46" s="62">
        <f t="shared" si="79"/>
        <v>7490111.7512936052</v>
      </c>
      <c r="CQ46" s="62">
        <f t="shared" si="79"/>
        <v>7729795.3273350019</v>
      </c>
      <c r="CR46" s="62">
        <f t="shared" si="79"/>
        <v>7977148.7778097214</v>
      </c>
      <c r="CS46" s="62">
        <f t="shared" si="79"/>
        <v>8232417.5386996344</v>
      </c>
      <c r="CT46" s="62">
        <f t="shared" si="79"/>
        <v>8495854.8999380209</v>
      </c>
      <c r="CU46" s="62">
        <f t="shared" si="79"/>
        <v>8767722.2567360383</v>
      </c>
      <c r="CV46" s="62">
        <f t="shared" si="79"/>
        <v>9048289.3689515907</v>
      </c>
      <c r="CW46" s="62">
        <f t="shared" si="79"/>
        <v>9337834.6287580431</v>
      </c>
      <c r="CX46" s="62">
        <f t="shared" si="79"/>
        <v>9636645.3368782997</v>
      </c>
      <c r="CY46" s="62">
        <f t="shared" si="79"/>
        <v>9945017.9876584075</v>
      </c>
      <c r="CZ46" s="62">
        <f t="shared" si="79"/>
        <v>10263258.563263476</v>
      </c>
      <c r="DA46" s="62">
        <f t="shared" si="79"/>
        <v>10591682.837287908</v>
      </c>
      <c r="DB46" s="62">
        <f t="shared" si="79"/>
        <v>10930616.688081123</v>
      </c>
      <c r="DC46" s="62">
        <f t="shared" si="79"/>
        <v>11280396.422099715</v>
      </c>
      <c r="DD46" s="62">
        <f t="shared" si="79"/>
        <v>11641369.10760691</v>
      </c>
      <c r="DE46" s="62">
        <f t="shared" si="79"/>
        <v>12013892.91905033</v>
      </c>
      <c r="DF46" s="62">
        <f t="shared" si="79"/>
        <v>12398337.492459942</v>
      </c>
      <c r="DG46" s="62">
        <f t="shared" si="79"/>
        <v>12795084.292218659</v>
      </c>
      <c r="DH46" s="62">
        <f t="shared" si="79"/>
        <v>13204526.989569658</v>
      </c>
      <c r="DI46" s="62">
        <f t="shared" si="79"/>
        <v>13627071.853235886</v>
      </c>
      <c r="DJ46" s="62">
        <f t="shared" si="79"/>
        <v>14063138.152539438</v>
      </c>
      <c r="DK46" s="393"/>
    </row>
    <row r="47" spans="1:115" ht="16" thickTop="1" x14ac:dyDescent="0.2"/>
    <row r="48" spans="1:115" s="45" customFormat="1" ht="58" x14ac:dyDescent="0.2">
      <c r="A48" s="45" t="s">
        <v>59</v>
      </c>
      <c r="B48" s="41" t="e">
        <f ca="1">MID(CELL("Dateiname",$B$2),FIND("]", CELL("Dateiname",$B$2))+1,31)</f>
        <v>#VALUE!</v>
      </c>
      <c r="C48" s="46" t="s">
        <v>63</v>
      </c>
      <c r="D48" s="43" t="s">
        <v>35</v>
      </c>
      <c r="E48" s="43" t="s">
        <v>36</v>
      </c>
      <c r="F48" s="43" t="s">
        <v>37</v>
      </c>
      <c r="G48" s="43" t="s">
        <v>38</v>
      </c>
      <c r="H48" s="43" t="s">
        <v>39</v>
      </c>
      <c r="I48" s="43" t="s">
        <v>40</v>
      </c>
      <c r="J48" s="44" t="s">
        <v>41</v>
      </c>
      <c r="K48" s="43" t="s">
        <v>42</v>
      </c>
      <c r="L48" s="43" t="s">
        <v>43</v>
      </c>
      <c r="M48" s="43" t="s">
        <v>44</v>
      </c>
      <c r="N48" s="43" t="s">
        <v>45</v>
      </c>
      <c r="O48" s="43" t="s">
        <v>46</v>
      </c>
      <c r="P48" s="43" t="s">
        <v>47</v>
      </c>
      <c r="Q48" s="44" t="s">
        <v>48</v>
      </c>
      <c r="R48" s="43" t="s">
        <v>60</v>
      </c>
      <c r="S48" s="44" t="s">
        <v>61</v>
      </c>
      <c r="DK48" s="396"/>
    </row>
    <row r="49" spans="1:19" x14ac:dyDescent="0.2">
      <c r="A49" t="s">
        <v>59</v>
      </c>
      <c r="B49" s="33" t="s">
        <v>63</v>
      </c>
      <c r="C49" s="34" t="s">
        <v>63</v>
      </c>
      <c r="D49" s="490" t="s">
        <v>49</v>
      </c>
      <c r="E49" s="490"/>
      <c r="F49" s="490"/>
      <c r="G49" s="490"/>
      <c r="H49" s="490"/>
      <c r="I49" s="490"/>
      <c r="J49" s="491"/>
      <c r="K49" s="492" t="s">
        <v>50</v>
      </c>
      <c r="L49" s="490"/>
      <c r="M49" s="490"/>
      <c r="N49" s="490"/>
      <c r="O49" s="490"/>
      <c r="P49" s="490"/>
      <c r="Q49" s="491"/>
      <c r="R49" s="492" t="s">
        <v>51</v>
      </c>
      <c r="S49" s="491"/>
    </row>
    <row r="50" spans="1:19" ht="42" x14ac:dyDescent="0.2">
      <c r="A50" t="s">
        <v>59</v>
      </c>
      <c r="B50" s="12" t="e">
        <f ca="1">MID(CELL("Dateiname",$B$2),FIND("]", CELL("Dateiname",$B$2))+1,31)&amp;" RECY"</f>
        <v>#VALUE!</v>
      </c>
      <c r="C50" s="35" t="s">
        <v>63</v>
      </c>
      <c r="D50" s="15">
        <v>1990</v>
      </c>
      <c r="E50" s="15">
        <f t="shared" ref="E50:J50" si="80">D50+10</f>
        <v>2000</v>
      </c>
      <c r="F50" s="15">
        <f t="shared" si="80"/>
        <v>2010</v>
      </c>
      <c r="G50" s="15">
        <f t="shared" si="80"/>
        <v>2020</v>
      </c>
      <c r="H50" s="15">
        <f t="shared" si="80"/>
        <v>2030</v>
      </c>
      <c r="I50" s="15">
        <f t="shared" si="80"/>
        <v>2040</v>
      </c>
      <c r="J50" s="25">
        <f t="shared" si="80"/>
        <v>2050</v>
      </c>
      <c r="K50" s="15">
        <v>1990</v>
      </c>
      <c r="L50" s="15">
        <f t="shared" ref="L50:Q50" si="81">K50+10</f>
        <v>2000</v>
      </c>
      <c r="M50" s="15">
        <f t="shared" si="81"/>
        <v>2010</v>
      </c>
      <c r="N50" s="15">
        <f t="shared" si="81"/>
        <v>2020</v>
      </c>
      <c r="O50" s="15">
        <f t="shared" si="81"/>
        <v>2030</v>
      </c>
      <c r="P50" s="15">
        <f t="shared" si="81"/>
        <v>2040</v>
      </c>
      <c r="Q50" s="25">
        <f t="shared" si="81"/>
        <v>2050</v>
      </c>
      <c r="R50" s="29" t="s">
        <v>60</v>
      </c>
      <c r="S50" s="30" t="s">
        <v>61</v>
      </c>
    </row>
    <row r="51" spans="1:19" x14ac:dyDescent="0.2">
      <c r="A51" t="s">
        <v>59</v>
      </c>
      <c r="B51" s="7" t="str">
        <f t="shared" ref="B51:B70" si="82">B26</f>
        <v>Ceramics</v>
      </c>
      <c r="C51" s="34" t="s">
        <v>63</v>
      </c>
      <c r="D51" s="120">
        <f>'Data Non-Energy-Sector'!J135</f>
        <v>0</v>
      </c>
      <c r="E51" s="122">
        <f>(G51-D51)/(G$50-D$50)*(E$50-D$50)+D51</f>
        <v>0</v>
      </c>
      <c r="F51" s="122">
        <f>(G51-E51)/(G$50-E$50)*(F$50-E$50)+E51</f>
        <v>0</v>
      </c>
      <c r="G51" s="120">
        <f>'Data Non-Energy-Sector'!I135</f>
        <v>0</v>
      </c>
      <c r="H51" s="122">
        <f>(J51-G51)/(J$50-G$50)*(H$50-G$50)+G51</f>
        <v>0</v>
      </c>
      <c r="I51" s="122">
        <f>(J51-H51)/(J$50-H$50)*(I$50-H$50)+H51</f>
        <v>0</v>
      </c>
      <c r="J51" s="121">
        <f>'Data Non-Energy-Sector'!K135</f>
        <v>0</v>
      </c>
      <c r="K51" s="120">
        <f t="shared" ref="K51:N55" si="83">D51</f>
        <v>0</v>
      </c>
      <c r="L51" s="120">
        <f t="shared" si="83"/>
        <v>0</v>
      </c>
      <c r="M51" s="120">
        <f t="shared" si="83"/>
        <v>0</v>
      </c>
      <c r="N51" s="120">
        <f t="shared" si="83"/>
        <v>0</v>
      </c>
      <c r="O51" s="122">
        <f>(Q51-N51)/(Q$50-N$50)*(O$50-N$50)+N51</f>
        <v>0</v>
      </c>
      <c r="P51" s="122">
        <f>(Q51-O51)/(Q$50-O$50)*(P$50-O$50)+O51</f>
        <v>0</v>
      </c>
      <c r="Q51" s="121">
        <f>'Data Non-Energy-Sector'!L135</f>
        <v>0</v>
      </c>
      <c r="R51" s="57">
        <f>'Data Non-Energy-Sector'!G135</f>
        <v>5</v>
      </c>
      <c r="S51" s="252">
        <f>(AC26/N26)^(1/(AC$25-N$25))-1</f>
        <v>2.8203147112231486E-2</v>
      </c>
    </row>
    <row r="52" spans="1:19" x14ac:dyDescent="0.2">
      <c r="A52" t="s">
        <v>59</v>
      </c>
      <c r="B52" s="7" t="str">
        <f t="shared" si="82"/>
        <v>Chemicals</v>
      </c>
      <c r="C52" s="34" t="s">
        <v>63</v>
      </c>
      <c r="D52" s="120">
        <f>'Data Non-Energy-Sector'!J136</f>
        <v>0</v>
      </c>
      <c r="E52" s="122">
        <f t="shared" ref="E52:E55" si="84">(G52-D52)/(G$50-D$50)*(E$50-D$50)+D52</f>
        <v>3.3333333333333331E-3</v>
      </c>
      <c r="F52" s="122">
        <f t="shared" ref="F52:F55" si="85">(G52-E52)/(G$50-E$50)*(F$50-E$50)+E52</f>
        <v>6.6666666666666671E-3</v>
      </c>
      <c r="G52" s="120">
        <f>'Data Non-Energy-Sector'!I136</f>
        <v>0.01</v>
      </c>
      <c r="H52" s="122">
        <f t="shared" ref="H52:H55" si="86">(J52-G52)/(J$50-G$50)*(H$50-G$50)+G52</f>
        <v>0.01</v>
      </c>
      <c r="I52" s="122">
        <f t="shared" ref="I52:I55" si="87">(J52-H52)/(J$50-H$50)*(I$50-H$50)+H52</f>
        <v>0.01</v>
      </c>
      <c r="J52" s="123">
        <f>'Data Non-Energy-Sector'!K136</f>
        <v>0.01</v>
      </c>
      <c r="K52" s="120">
        <f t="shared" si="83"/>
        <v>0</v>
      </c>
      <c r="L52" s="120">
        <f t="shared" si="83"/>
        <v>3.3333333333333331E-3</v>
      </c>
      <c r="M52" s="120">
        <f t="shared" si="83"/>
        <v>6.6666666666666671E-3</v>
      </c>
      <c r="N52" s="120">
        <f t="shared" si="83"/>
        <v>0.01</v>
      </c>
      <c r="O52" s="122">
        <f t="shared" ref="O52:O55" si="88">(Q52-N52)/(Q$50-N$50)*(O$50-N$50)+N52</f>
        <v>0.27333333333333332</v>
      </c>
      <c r="P52" s="122">
        <f t="shared" ref="P52:P55" si="89">(Q52-O52)/(Q$50-O$50)*(P$50-O$50)+O52</f>
        <v>0.53666666666666663</v>
      </c>
      <c r="Q52" s="123">
        <f>'Data Non-Energy-Sector'!L136</f>
        <v>0.8</v>
      </c>
      <c r="R52" s="57">
        <f>'Data Non-Energy-Sector'!G136</f>
        <v>6</v>
      </c>
      <c r="S52" s="252">
        <f>(AC27/N27)^(1/(AC$25-N$25))-1</f>
        <v>2.8203147112231486E-2</v>
      </c>
    </row>
    <row r="53" spans="1:19" x14ac:dyDescent="0.2">
      <c r="A53" t="s">
        <v>59</v>
      </c>
      <c r="B53" s="7" t="str">
        <f t="shared" si="82"/>
        <v>Refractory</v>
      </c>
      <c r="C53" s="34" t="s">
        <v>63</v>
      </c>
      <c r="D53" s="120">
        <f>'Data Non-Energy-Sector'!J137</f>
        <v>0</v>
      </c>
      <c r="E53" s="122">
        <f t="shared" si="84"/>
        <v>0</v>
      </c>
      <c r="F53" s="122">
        <f t="shared" si="85"/>
        <v>0</v>
      </c>
      <c r="G53" s="120">
        <f>'Data Non-Energy-Sector'!I137</f>
        <v>0</v>
      </c>
      <c r="H53" s="122">
        <f t="shared" si="86"/>
        <v>0</v>
      </c>
      <c r="I53" s="122">
        <f t="shared" si="87"/>
        <v>0</v>
      </c>
      <c r="J53" s="123">
        <f>'Data Non-Energy-Sector'!K137</f>
        <v>0</v>
      </c>
      <c r="K53" s="120">
        <f t="shared" si="83"/>
        <v>0</v>
      </c>
      <c r="L53" s="120">
        <f t="shared" si="83"/>
        <v>0</v>
      </c>
      <c r="M53" s="120">
        <f t="shared" si="83"/>
        <v>0</v>
      </c>
      <c r="N53" s="120">
        <f t="shared" si="83"/>
        <v>0</v>
      </c>
      <c r="O53" s="122">
        <f t="shared" si="88"/>
        <v>0</v>
      </c>
      <c r="P53" s="122">
        <f t="shared" si="89"/>
        <v>0</v>
      </c>
      <c r="Q53" s="123">
        <f>'Data Non-Energy-Sector'!L137</f>
        <v>0</v>
      </c>
      <c r="R53" s="57">
        <f>'Data Non-Energy-Sector'!G137</f>
        <v>5</v>
      </c>
      <c r="S53" s="252">
        <f>(AC28/N28)^(1/(AC$25-N$25))-1</f>
        <v>2.8203147112231486E-2</v>
      </c>
    </row>
    <row r="54" spans="1:19" x14ac:dyDescent="0.2">
      <c r="A54" t="s">
        <v>59</v>
      </c>
      <c r="B54" s="7" t="str">
        <f t="shared" si="82"/>
        <v>Foundry</v>
      </c>
      <c r="C54" s="34" t="s">
        <v>63</v>
      </c>
      <c r="D54" s="120">
        <f>'Data Non-Energy-Sector'!J138</f>
        <v>0</v>
      </c>
      <c r="E54" s="122">
        <f t="shared" si="84"/>
        <v>3.3333333333333331E-3</v>
      </c>
      <c r="F54" s="122">
        <f t="shared" si="85"/>
        <v>6.6666666666666671E-3</v>
      </c>
      <c r="G54" s="120">
        <f>'Data Non-Energy-Sector'!I138</f>
        <v>0.01</v>
      </c>
      <c r="H54" s="122">
        <f t="shared" si="86"/>
        <v>0.01</v>
      </c>
      <c r="I54" s="122">
        <f t="shared" si="87"/>
        <v>0.01</v>
      </c>
      <c r="J54" s="123">
        <f>'Data Non-Energy-Sector'!K138</f>
        <v>0.01</v>
      </c>
      <c r="K54" s="120">
        <f t="shared" si="83"/>
        <v>0</v>
      </c>
      <c r="L54" s="120">
        <f t="shared" si="83"/>
        <v>3.3333333333333331E-3</v>
      </c>
      <c r="M54" s="120">
        <f t="shared" si="83"/>
        <v>6.6666666666666671E-3</v>
      </c>
      <c r="N54" s="120">
        <f t="shared" si="83"/>
        <v>0.01</v>
      </c>
      <c r="O54" s="122">
        <f t="shared" si="88"/>
        <v>0.27333333333333332</v>
      </c>
      <c r="P54" s="122">
        <f t="shared" si="89"/>
        <v>0.53666666666666663</v>
      </c>
      <c r="Q54" s="123">
        <f>'Data Non-Energy-Sector'!L138</f>
        <v>0.8</v>
      </c>
      <c r="R54" s="57">
        <f>'Data Non-Energy-Sector'!G138</f>
        <v>15</v>
      </c>
      <c r="S54" s="252">
        <f>(AC29/N29)^(1/(AC$25-N$25))-1</f>
        <v>2.8203147112231486E-2</v>
      </c>
    </row>
    <row r="55" spans="1:19" x14ac:dyDescent="0.2">
      <c r="A55" t="s">
        <v>59</v>
      </c>
      <c r="B55" s="7" t="str">
        <f t="shared" si="82"/>
        <v>others</v>
      </c>
      <c r="C55" s="34" t="s">
        <v>63</v>
      </c>
      <c r="D55" s="120">
        <f>'Data Non-Energy-Sector'!J139</f>
        <v>0</v>
      </c>
      <c r="E55" s="122">
        <f t="shared" si="84"/>
        <v>3.3333333333333331E-3</v>
      </c>
      <c r="F55" s="122">
        <f t="shared" si="85"/>
        <v>6.6666666666666671E-3</v>
      </c>
      <c r="G55" s="120">
        <f>'Data Non-Energy-Sector'!I139</f>
        <v>0.01</v>
      </c>
      <c r="H55" s="122">
        <f t="shared" si="86"/>
        <v>0.01</v>
      </c>
      <c r="I55" s="122">
        <f t="shared" si="87"/>
        <v>0.01</v>
      </c>
      <c r="J55" s="123">
        <f>'Data Non-Energy-Sector'!K139</f>
        <v>0.01</v>
      </c>
      <c r="K55" s="120">
        <f t="shared" si="83"/>
        <v>0</v>
      </c>
      <c r="L55" s="120">
        <f t="shared" si="83"/>
        <v>3.3333333333333331E-3</v>
      </c>
      <c r="M55" s="120">
        <f t="shared" si="83"/>
        <v>6.6666666666666671E-3</v>
      </c>
      <c r="N55" s="120">
        <f t="shared" si="83"/>
        <v>0.01</v>
      </c>
      <c r="O55" s="122">
        <f t="shared" si="88"/>
        <v>0.27333333333333332</v>
      </c>
      <c r="P55" s="122">
        <f t="shared" si="89"/>
        <v>0.53666666666666663</v>
      </c>
      <c r="Q55" s="123">
        <f>'Data Non-Energy-Sector'!L139</f>
        <v>0.8</v>
      </c>
      <c r="R55" s="57">
        <f>'Data Non-Energy-Sector'!G139</f>
        <v>5</v>
      </c>
      <c r="S55" s="252">
        <f>(AC30/N30)^(1/(AC$25-N$25))-1</f>
        <v>2.8203147112231486E-2</v>
      </c>
    </row>
    <row r="56" spans="1:19" x14ac:dyDescent="0.2">
      <c r="A56" t="s">
        <v>59</v>
      </c>
      <c r="B56" s="7" t="str">
        <f t="shared" si="82"/>
        <v>-</v>
      </c>
      <c r="C56" s="36" t="s">
        <v>63</v>
      </c>
      <c r="D56" s="96"/>
      <c r="E56" s="96"/>
      <c r="F56" s="96"/>
      <c r="G56" s="96"/>
      <c r="H56" s="96"/>
      <c r="I56" s="96"/>
      <c r="J56" s="231"/>
      <c r="K56" s="96"/>
      <c r="L56" s="96"/>
      <c r="M56" s="96"/>
      <c r="N56" s="96"/>
      <c r="O56" s="96"/>
      <c r="P56" s="96"/>
      <c r="Q56" s="231"/>
      <c r="S56" s="232"/>
    </row>
    <row r="57" spans="1:19" x14ac:dyDescent="0.2">
      <c r="A57" t="s">
        <v>59</v>
      </c>
      <c r="B57" s="7" t="str">
        <f t="shared" si="82"/>
        <v>-</v>
      </c>
      <c r="C57" s="36" t="s">
        <v>63</v>
      </c>
      <c r="D57" s="96"/>
      <c r="E57" s="96"/>
      <c r="F57" s="96"/>
      <c r="G57" s="96"/>
      <c r="H57" s="96"/>
      <c r="I57" s="96"/>
      <c r="J57" s="231"/>
      <c r="K57" s="96"/>
      <c r="L57" s="96"/>
      <c r="M57" s="96"/>
      <c r="N57" s="96"/>
      <c r="O57" s="96"/>
      <c r="P57" s="96"/>
      <c r="Q57" s="231"/>
      <c r="S57" s="232"/>
    </row>
    <row r="58" spans="1:19" x14ac:dyDescent="0.2">
      <c r="A58" t="s">
        <v>59</v>
      </c>
      <c r="B58" s="7" t="str">
        <f t="shared" si="82"/>
        <v>-</v>
      </c>
      <c r="C58" s="36" t="s">
        <v>63</v>
      </c>
      <c r="D58" s="96"/>
      <c r="E58" s="96"/>
      <c r="F58" s="96"/>
      <c r="G58" s="96"/>
      <c r="H58" s="96"/>
      <c r="I58" s="96"/>
      <c r="J58" s="231"/>
      <c r="K58" s="96"/>
      <c r="L58" s="96"/>
      <c r="M58" s="96"/>
      <c r="N58" s="96"/>
      <c r="O58" s="96"/>
      <c r="P58" s="96"/>
      <c r="Q58" s="231"/>
      <c r="S58" s="232"/>
    </row>
    <row r="59" spans="1:19" x14ac:dyDescent="0.2">
      <c r="A59" t="s">
        <v>59</v>
      </c>
      <c r="B59" s="7" t="str">
        <f t="shared" si="82"/>
        <v>-</v>
      </c>
      <c r="C59" s="36" t="s">
        <v>63</v>
      </c>
      <c r="D59" s="96"/>
      <c r="E59" s="96"/>
      <c r="F59" s="96"/>
      <c r="G59" s="96"/>
      <c r="H59" s="96"/>
      <c r="I59" s="96"/>
      <c r="J59" s="231"/>
      <c r="K59" s="96"/>
      <c r="L59" s="96"/>
      <c r="M59" s="96"/>
      <c r="N59" s="96"/>
      <c r="O59" s="96"/>
      <c r="P59" s="96"/>
      <c r="Q59" s="231"/>
      <c r="S59" s="232"/>
    </row>
    <row r="60" spans="1:19" x14ac:dyDescent="0.2">
      <c r="A60" t="s">
        <v>59</v>
      </c>
      <c r="B60" s="7" t="str">
        <f t="shared" si="82"/>
        <v>-</v>
      </c>
      <c r="C60" s="36" t="s">
        <v>63</v>
      </c>
      <c r="D60" s="96"/>
      <c r="E60" s="96"/>
      <c r="F60" s="96"/>
      <c r="G60" s="96"/>
      <c r="H60" s="96"/>
      <c r="I60" s="96"/>
      <c r="J60" s="231"/>
      <c r="K60" s="96"/>
      <c r="L60" s="96"/>
      <c r="M60" s="96"/>
      <c r="N60" s="96"/>
      <c r="O60" s="96"/>
      <c r="P60" s="96"/>
      <c r="Q60" s="231"/>
      <c r="S60" s="232"/>
    </row>
    <row r="61" spans="1:19" x14ac:dyDescent="0.2">
      <c r="A61" t="s">
        <v>59</v>
      </c>
      <c r="B61" s="7" t="str">
        <f t="shared" si="82"/>
        <v>-</v>
      </c>
      <c r="C61" s="36" t="s">
        <v>63</v>
      </c>
      <c r="D61" s="96"/>
      <c r="E61" s="96"/>
      <c r="F61" s="96"/>
      <c r="G61" s="96"/>
      <c r="H61" s="96"/>
      <c r="I61" s="96"/>
      <c r="J61" s="231"/>
      <c r="K61" s="96"/>
      <c r="L61" s="96"/>
      <c r="M61" s="96"/>
      <c r="N61" s="96"/>
      <c r="O61" s="96"/>
      <c r="P61" s="96"/>
      <c r="Q61" s="231"/>
      <c r="S61" s="232"/>
    </row>
    <row r="62" spans="1:19" x14ac:dyDescent="0.2">
      <c r="A62" t="s">
        <v>59</v>
      </c>
      <c r="B62" s="7" t="str">
        <f t="shared" si="82"/>
        <v>-</v>
      </c>
      <c r="C62" s="36" t="s">
        <v>63</v>
      </c>
      <c r="D62" s="96"/>
      <c r="E62" s="96"/>
      <c r="F62" s="96"/>
      <c r="G62" s="97"/>
      <c r="H62" s="96"/>
      <c r="I62" s="96"/>
      <c r="J62" s="231"/>
      <c r="K62" s="96"/>
      <c r="L62" s="96"/>
      <c r="M62" s="96"/>
      <c r="N62" s="96"/>
      <c r="O62" s="96"/>
      <c r="P62" s="96"/>
      <c r="Q62" s="231"/>
      <c r="S62" s="232"/>
    </row>
    <row r="63" spans="1:19" x14ac:dyDescent="0.2">
      <c r="A63" t="s">
        <v>59</v>
      </c>
      <c r="B63" s="7" t="str">
        <f t="shared" si="82"/>
        <v>-</v>
      </c>
      <c r="C63" s="36" t="s">
        <v>63</v>
      </c>
      <c r="D63" s="96"/>
      <c r="E63" s="96"/>
      <c r="F63" s="96"/>
      <c r="G63" s="96"/>
      <c r="H63" s="96"/>
      <c r="I63" s="96"/>
      <c r="J63" s="231"/>
      <c r="K63" s="96"/>
      <c r="L63" s="96"/>
      <c r="M63" s="96"/>
      <c r="N63" s="96"/>
      <c r="O63" s="96"/>
      <c r="P63" s="96"/>
      <c r="Q63" s="231"/>
      <c r="S63" s="232"/>
    </row>
    <row r="64" spans="1:19" x14ac:dyDescent="0.2">
      <c r="A64" t="s">
        <v>59</v>
      </c>
      <c r="B64" s="7" t="str">
        <f t="shared" si="82"/>
        <v>-</v>
      </c>
      <c r="C64" s="36" t="s">
        <v>63</v>
      </c>
      <c r="D64" s="96"/>
      <c r="E64" s="96"/>
      <c r="F64" s="96"/>
      <c r="G64" s="96"/>
      <c r="H64" s="96"/>
      <c r="I64" s="96"/>
      <c r="J64" s="231"/>
      <c r="K64" s="96"/>
      <c r="L64" s="96"/>
      <c r="M64" s="96"/>
      <c r="N64" s="96"/>
      <c r="O64" s="96"/>
      <c r="P64" s="96"/>
      <c r="Q64" s="231"/>
      <c r="S64" s="232"/>
    </row>
    <row r="65" spans="1:115" x14ac:dyDescent="0.2">
      <c r="A65" t="s">
        <v>59</v>
      </c>
      <c r="B65" s="7" t="str">
        <f t="shared" si="82"/>
        <v>-</v>
      </c>
      <c r="C65" s="36" t="s">
        <v>63</v>
      </c>
      <c r="D65" s="96"/>
      <c r="E65" s="96"/>
      <c r="F65" s="96"/>
      <c r="G65" s="96"/>
      <c r="H65" s="96"/>
      <c r="I65" s="96"/>
      <c r="J65" s="231"/>
      <c r="K65" s="96"/>
      <c r="L65" s="96"/>
      <c r="M65" s="96"/>
      <c r="N65" s="96"/>
      <c r="O65" s="96"/>
      <c r="P65" s="96"/>
      <c r="Q65" s="231"/>
      <c r="S65" s="232"/>
    </row>
    <row r="66" spans="1:115" x14ac:dyDescent="0.2">
      <c r="A66" t="s">
        <v>59</v>
      </c>
      <c r="B66" s="7" t="str">
        <f t="shared" si="82"/>
        <v>-</v>
      </c>
      <c r="C66" s="36" t="s">
        <v>63</v>
      </c>
      <c r="D66" s="96"/>
      <c r="E66" s="96"/>
      <c r="F66" s="96"/>
      <c r="G66" s="96"/>
      <c r="H66" s="96"/>
      <c r="I66" s="96"/>
      <c r="J66" s="231"/>
      <c r="K66" s="96"/>
      <c r="L66" s="96"/>
      <c r="M66" s="96"/>
      <c r="N66" s="96"/>
      <c r="O66" s="96"/>
      <c r="P66" s="96"/>
      <c r="Q66" s="231"/>
      <c r="S66" s="232"/>
    </row>
    <row r="67" spans="1:115" x14ac:dyDescent="0.2">
      <c r="A67" t="s">
        <v>59</v>
      </c>
      <c r="B67" s="7" t="str">
        <f t="shared" si="82"/>
        <v>-</v>
      </c>
      <c r="C67" s="36" t="s">
        <v>63</v>
      </c>
      <c r="D67" s="96"/>
      <c r="E67" s="96"/>
      <c r="F67" s="96"/>
      <c r="G67" s="96"/>
      <c r="H67" s="96"/>
      <c r="I67" s="96"/>
      <c r="J67" s="231"/>
      <c r="K67" s="96"/>
      <c r="L67" s="96"/>
      <c r="M67" s="96"/>
      <c r="N67" s="96"/>
      <c r="O67" s="96"/>
      <c r="P67" s="96"/>
      <c r="Q67" s="231"/>
      <c r="S67" s="232"/>
    </row>
    <row r="68" spans="1:115" x14ac:dyDescent="0.2">
      <c r="A68" t="s">
        <v>59</v>
      </c>
      <c r="B68" s="7" t="str">
        <f t="shared" si="82"/>
        <v>-</v>
      </c>
      <c r="C68" s="36" t="s">
        <v>63</v>
      </c>
      <c r="D68" s="96"/>
      <c r="E68" s="96"/>
      <c r="F68" s="96"/>
      <c r="G68" s="96"/>
      <c r="H68" s="96"/>
      <c r="I68" s="96"/>
      <c r="J68" s="231"/>
      <c r="K68" s="96"/>
      <c r="L68" s="96"/>
      <c r="M68" s="96"/>
      <c r="N68" s="96"/>
      <c r="O68" s="96"/>
      <c r="P68" s="96"/>
      <c r="Q68" s="231"/>
      <c r="S68" s="232"/>
    </row>
    <row r="69" spans="1:115" x14ac:dyDescent="0.2">
      <c r="A69" t="s">
        <v>59</v>
      </c>
      <c r="B69" s="7" t="str">
        <f t="shared" si="82"/>
        <v>-</v>
      </c>
      <c r="C69" s="36" t="s">
        <v>63</v>
      </c>
      <c r="D69" s="96"/>
      <c r="E69" s="96"/>
      <c r="F69" s="96"/>
      <c r="G69" s="96"/>
      <c r="H69" s="96"/>
      <c r="I69" s="96"/>
      <c r="J69" s="231"/>
      <c r="K69" s="96"/>
      <c r="L69" s="96"/>
      <c r="M69" s="96"/>
      <c r="N69" s="96"/>
      <c r="O69" s="96"/>
      <c r="P69" s="96"/>
      <c r="Q69" s="231"/>
      <c r="S69" s="232"/>
    </row>
    <row r="70" spans="1:115" s="102" customFormat="1" ht="16" thickBot="1" x14ac:dyDescent="0.25">
      <c r="A70" s="102" t="s">
        <v>59</v>
      </c>
      <c r="B70" s="100" t="str">
        <f t="shared" si="82"/>
        <v>-</v>
      </c>
      <c r="C70" s="101" t="s">
        <v>63</v>
      </c>
      <c r="D70" s="233"/>
      <c r="E70" s="233"/>
      <c r="F70" s="233"/>
      <c r="G70" s="233"/>
      <c r="H70" s="233"/>
      <c r="I70" s="233"/>
      <c r="J70" s="234"/>
      <c r="K70" s="233"/>
      <c r="L70" s="233"/>
      <c r="M70" s="233"/>
      <c r="N70" s="233"/>
      <c r="O70" s="233"/>
      <c r="P70" s="233"/>
      <c r="Q70" s="234"/>
      <c r="S70" s="235"/>
      <c r="DK70" s="397"/>
    </row>
    <row r="71" spans="1:115" ht="16" thickTop="1" x14ac:dyDescent="0.2">
      <c r="C71" s="34"/>
      <c r="D71" s="96"/>
      <c r="E71" s="493" t="s">
        <v>150</v>
      </c>
      <c r="F71" s="493"/>
      <c r="G71" s="493"/>
      <c r="H71" s="493"/>
      <c r="I71" s="493"/>
      <c r="J71" s="493"/>
      <c r="K71" s="493"/>
      <c r="L71" s="96"/>
      <c r="M71" s="96"/>
      <c r="N71" s="96"/>
      <c r="O71" s="96"/>
      <c r="P71" s="96"/>
      <c r="Q71" s="97"/>
      <c r="S71" s="98"/>
    </row>
    <row r="72" spans="1:115" x14ac:dyDescent="0.2">
      <c r="C72" s="34"/>
      <c r="D72" s="96"/>
      <c r="E72" s="96"/>
      <c r="F72" s="96"/>
      <c r="G72" s="96"/>
      <c r="H72" s="96"/>
      <c r="I72" s="96"/>
      <c r="J72" s="97"/>
      <c r="K72" s="96"/>
      <c r="L72" s="96"/>
      <c r="M72" s="96"/>
      <c r="N72" s="96"/>
      <c r="O72" s="96"/>
      <c r="P72" s="96"/>
      <c r="Q72" s="97"/>
      <c r="S72" s="98"/>
    </row>
    <row r="73" spans="1:115" x14ac:dyDescent="0.2">
      <c r="C73" s="34"/>
      <c r="D73" s="96"/>
      <c r="E73" s="96"/>
      <c r="F73" s="96"/>
      <c r="G73" s="96"/>
      <c r="H73" s="96"/>
      <c r="I73" s="96"/>
      <c r="J73" s="97"/>
      <c r="K73" s="96"/>
      <c r="L73" s="96"/>
      <c r="M73" s="96"/>
      <c r="N73" s="96"/>
      <c r="O73" s="96"/>
      <c r="P73" s="96"/>
      <c r="Q73" s="97"/>
      <c r="S73" s="98"/>
    </row>
    <row r="74" spans="1:115" x14ac:dyDescent="0.2">
      <c r="C74" s="34"/>
      <c r="D74" s="96"/>
      <c r="E74" s="96"/>
      <c r="F74" s="96"/>
      <c r="G74" s="96"/>
      <c r="H74" s="96"/>
      <c r="I74" s="96"/>
      <c r="J74" s="97"/>
      <c r="K74" s="96"/>
      <c r="L74" s="96"/>
      <c r="M74" s="96"/>
      <c r="N74" s="96"/>
      <c r="O74" s="96"/>
      <c r="P74" s="96"/>
      <c r="Q74" s="97"/>
      <c r="S74" s="98"/>
    </row>
    <row r="77" spans="1:115" x14ac:dyDescent="0.2">
      <c r="B77" s="65"/>
      <c r="C77" s="65" t="s">
        <v>1</v>
      </c>
      <c r="D77" s="64">
        <v>1990</v>
      </c>
      <c r="E77" s="64">
        <v>1991</v>
      </c>
      <c r="F77" s="64">
        <v>1992</v>
      </c>
      <c r="G77" s="64">
        <v>1993</v>
      </c>
      <c r="H77" s="64">
        <v>1994</v>
      </c>
      <c r="I77" s="64">
        <v>1995</v>
      </c>
      <c r="J77" s="64">
        <v>1996</v>
      </c>
      <c r="K77" s="64">
        <v>1997</v>
      </c>
      <c r="L77" s="64">
        <v>1998</v>
      </c>
      <c r="M77" s="64">
        <v>1999</v>
      </c>
      <c r="N77" s="64">
        <v>2000</v>
      </c>
      <c r="O77" s="64">
        <v>2001</v>
      </c>
      <c r="P77" s="64">
        <v>2002</v>
      </c>
      <c r="Q77" s="64">
        <v>2003</v>
      </c>
      <c r="R77" s="64">
        <v>2004</v>
      </c>
      <c r="S77" s="64">
        <v>2005</v>
      </c>
      <c r="T77" s="64">
        <v>2006</v>
      </c>
      <c r="U77" s="64">
        <v>2007</v>
      </c>
      <c r="V77" s="64">
        <v>2008</v>
      </c>
      <c r="W77" s="64">
        <v>2009</v>
      </c>
      <c r="X77" s="64">
        <v>2010</v>
      </c>
      <c r="Y77" s="64">
        <v>2011</v>
      </c>
      <c r="Z77" s="64">
        <v>2012</v>
      </c>
      <c r="AA77" s="64">
        <v>2013</v>
      </c>
      <c r="AB77" s="64">
        <v>2014</v>
      </c>
      <c r="AC77" s="64">
        <v>2015</v>
      </c>
      <c r="AD77" s="64">
        <v>2016</v>
      </c>
      <c r="AE77" s="64">
        <v>2017</v>
      </c>
      <c r="AF77" s="64">
        <v>2018</v>
      </c>
      <c r="AG77" s="64">
        <v>2019</v>
      </c>
      <c r="AH77" s="64">
        <v>2020</v>
      </c>
      <c r="AI77" s="64">
        <v>2021</v>
      </c>
      <c r="AJ77" s="64">
        <v>2022</v>
      </c>
      <c r="AK77" s="64">
        <v>2023</v>
      </c>
      <c r="AL77" s="64">
        <v>2024</v>
      </c>
      <c r="AM77" s="64">
        <v>2025</v>
      </c>
      <c r="AN77" s="64">
        <v>2026</v>
      </c>
      <c r="AO77" s="64">
        <v>2027</v>
      </c>
      <c r="AP77" s="64">
        <v>2028</v>
      </c>
      <c r="AQ77" s="64">
        <v>2029</v>
      </c>
      <c r="AR77" s="64">
        <v>2030</v>
      </c>
      <c r="AS77" s="64">
        <v>2031</v>
      </c>
      <c r="AT77" s="64">
        <v>2032</v>
      </c>
      <c r="AU77" s="64">
        <v>2033</v>
      </c>
      <c r="AV77" s="64">
        <v>2034</v>
      </c>
      <c r="AW77" s="64">
        <v>2035</v>
      </c>
      <c r="AX77" s="64">
        <v>2036</v>
      </c>
      <c r="AY77" s="64">
        <v>2037</v>
      </c>
      <c r="AZ77" s="64">
        <v>2038</v>
      </c>
      <c r="BA77" s="64">
        <v>2039</v>
      </c>
      <c r="BB77" s="64">
        <v>2040</v>
      </c>
      <c r="BC77" s="64">
        <v>2041</v>
      </c>
      <c r="BD77" s="64">
        <v>2042</v>
      </c>
      <c r="BE77" s="64">
        <v>2043</v>
      </c>
      <c r="BF77" s="64">
        <v>2044</v>
      </c>
      <c r="BG77" s="64">
        <v>2045</v>
      </c>
      <c r="BH77" s="64">
        <v>2046</v>
      </c>
      <c r="BI77" s="64">
        <v>2047</v>
      </c>
      <c r="BJ77" s="64">
        <v>2048</v>
      </c>
      <c r="BK77" s="64">
        <v>2049</v>
      </c>
      <c r="BL77" s="64">
        <v>2050</v>
      </c>
      <c r="BM77" s="64">
        <v>2051</v>
      </c>
      <c r="BN77" s="64">
        <v>2052</v>
      </c>
      <c r="BO77" s="64">
        <v>2053</v>
      </c>
      <c r="BP77" s="64">
        <v>2054</v>
      </c>
      <c r="BQ77" s="64">
        <v>2055</v>
      </c>
      <c r="BR77" s="64">
        <v>2056</v>
      </c>
      <c r="BS77" s="64">
        <v>2057</v>
      </c>
      <c r="BT77" s="64">
        <v>2058</v>
      </c>
      <c r="BU77" s="64">
        <v>2059</v>
      </c>
      <c r="BV77" s="64">
        <v>2060</v>
      </c>
      <c r="BW77" s="64">
        <v>2061</v>
      </c>
      <c r="BX77" s="64">
        <v>2062</v>
      </c>
      <c r="BY77" s="64">
        <v>2063</v>
      </c>
      <c r="BZ77" s="64">
        <v>2064</v>
      </c>
      <c r="CA77" s="64">
        <v>2065</v>
      </c>
      <c r="CB77" s="64">
        <v>2066</v>
      </c>
      <c r="CC77" s="64">
        <v>2067</v>
      </c>
      <c r="CD77" s="64">
        <v>2068</v>
      </c>
      <c r="CE77" s="64">
        <v>2069</v>
      </c>
      <c r="CF77" s="64">
        <v>2070</v>
      </c>
      <c r="CG77" s="64">
        <v>2071</v>
      </c>
      <c r="CH77" s="64">
        <v>2072</v>
      </c>
      <c r="CI77" s="64">
        <v>2073</v>
      </c>
      <c r="CJ77" s="64">
        <v>2074</v>
      </c>
      <c r="CK77" s="64">
        <v>2075</v>
      </c>
      <c r="CL77" s="64">
        <v>2076</v>
      </c>
      <c r="CM77" s="64">
        <v>2077</v>
      </c>
      <c r="CN77" s="64">
        <v>2078</v>
      </c>
      <c r="CO77" s="64">
        <v>2079</v>
      </c>
      <c r="CP77" s="64">
        <v>2080</v>
      </c>
      <c r="CQ77" s="64">
        <v>2081</v>
      </c>
      <c r="CR77" s="64">
        <v>2082</v>
      </c>
      <c r="CS77" s="64">
        <v>2083</v>
      </c>
      <c r="CT77" s="64">
        <v>2084</v>
      </c>
      <c r="CU77" s="64">
        <v>2085</v>
      </c>
      <c r="CV77" s="64">
        <v>2086</v>
      </c>
      <c r="CW77" s="64">
        <v>2087</v>
      </c>
      <c r="CX77" s="64">
        <v>2088</v>
      </c>
      <c r="CY77" s="64">
        <v>2089</v>
      </c>
      <c r="CZ77" s="64">
        <v>2090</v>
      </c>
      <c r="DA77" s="64">
        <v>2091</v>
      </c>
      <c r="DB77" s="64">
        <v>2092</v>
      </c>
      <c r="DC77" s="64">
        <v>2093</v>
      </c>
      <c r="DD77" s="64">
        <v>2094</v>
      </c>
      <c r="DE77" s="64">
        <v>2095</v>
      </c>
      <c r="DF77" s="64">
        <v>2096</v>
      </c>
      <c r="DG77" s="64">
        <v>2097</v>
      </c>
      <c r="DH77" s="64">
        <v>2098</v>
      </c>
      <c r="DI77" s="64">
        <v>2099</v>
      </c>
      <c r="DJ77" s="64">
        <v>2100</v>
      </c>
    </row>
    <row r="78" spans="1:115" x14ac:dyDescent="0.2">
      <c r="B78" s="65" t="s">
        <v>87</v>
      </c>
      <c r="C78" s="65" t="s">
        <v>2</v>
      </c>
      <c r="D78" s="66">
        <f>E78/(1+D84)</f>
        <v>824250.47251335403</v>
      </c>
      <c r="E78" s="66">
        <f>F78/(1+E84)</f>
        <v>848799.30820832611</v>
      </c>
      <c r="F78" s="66">
        <f>G78/(1+F84)</f>
        <v>861603.11672583513</v>
      </c>
      <c r="G78" s="66">
        <f>H78/(1+G84)</f>
        <v>876913.27527236519</v>
      </c>
      <c r="H78" s="236">
        <f>'Framework Data'!H50</f>
        <v>890000</v>
      </c>
      <c r="I78" s="236">
        <f>'Framework Data'!I50</f>
        <v>897000</v>
      </c>
      <c r="J78" s="236">
        <f>'Framework Data'!J50</f>
        <v>857000</v>
      </c>
      <c r="K78" s="236">
        <f>'Framework Data'!K50</f>
        <v>926000</v>
      </c>
      <c r="L78" s="236">
        <f>'Framework Data'!L50</f>
        <v>814000</v>
      </c>
      <c r="M78" s="236">
        <f>'Framework Data'!M50</f>
        <v>940000</v>
      </c>
      <c r="N78" s="236">
        <f>'Framework Data'!N50</f>
        <v>1040000</v>
      </c>
      <c r="O78" s="236">
        <f>'Framework Data'!O50</f>
        <v>900000</v>
      </c>
      <c r="P78" s="236">
        <f>'Framework Data'!P50</f>
        <v>830000</v>
      </c>
      <c r="Q78" s="236">
        <f>'Framework Data'!Q50</f>
        <v>860000</v>
      </c>
      <c r="R78" s="236">
        <f>'Framework Data'!R50</f>
        <v>850000</v>
      </c>
      <c r="S78" s="236">
        <f>'Framework Data'!S50</f>
        <v>880000</v>
      </c>
      <c r="T78" s="236">
        <f>'Framework Data'!T50</f>
        <v>1180000</v>
      </c>
      <c r="U78" s="236">
        <f>'Framework Data'!U50</f>
        <v>1430000</v>
      </c>
      <c r="V78" s="236">
        <f>'Framework Data'!V50</f>
        <v>1280000</v>
      </c>
      <c r="W78" s="236">
        <f>'Framework Data'!W50</f>
        <v>1160000</v>
      </c>
      <c r="X78" s="236">
        <f>'Framework Data'!X50</f>
        <v>1250000</v>
      </c>
      <c r="Y78" s="236">
        <f>'Framework Data'!Y50</f>
        <v>1620000</v>
      </c>
      <c r="Z78" s="236">
        <f>'Framework Data'!Z50</f>
        <v>1460000</v>
      </c>
      <c r="AA78" s="236">
        <f>'Framework Data'!AA50</f>
        <v>1510000</v>
      </c>
      <c r="AB78" s="236">
        <f>'Framework Data'!AB50</f>
        <v>1420000</v>
      </c>
      <c r="AC78" s="236">
        <f>'Framework Data'!AC50</f>
        <v>1520000</v>
      </c>
      <c r="AD78" s="236">
        <f>'Framework Data'!AD50</f>
        <v>1320000</v>
      </c>
      <c r="AE78" s="236">
        <f>'Framework Data'!AE50</f>
        <v>1550000</v>
      </c>
      <c r="AF78" s="236">
        <f>'Framework Data'!AF50</f>
        <v>1480000</v>
      </c>
      <c r="AG78" s="236">
        <f>'Framework Data'!AG50</f>
        <v>1036500</v>
      </c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</row>
    <row r="79" spans="1:115" x14ac:dyDescent="0.2">
      <c r="B79" s="65" t="s">
        <v>152</v>
      </c>
      <c r="C79" s="68" t="s">
        <v>89</v>
      </c>
      <c r="D79" s="70">
        <v>0</v>
      </c>
      <c r="E79" s="70">
        <v>0</v>
      </c>
      <c r="F79" s="70">
        <v>0</v>
      </c>
      <c r="G79" s="70">
        <v>0</v>
      </c>
      <c r="H79" s="240">
        <f>'Framework Data'!D93</f>
        <v>0</v>
      </c>
      <c r="I79" s="70">
        <f t="shared" ref="I79:X79" si="90">($Y$79-$H$79)/($Y$77-$H$77)+H79</f>
        <v>3.2352941176470589E-3</v>
      </c>
      <c r="J79" s="70">
        <f t="shared" si="90"/>
        <v>6.4705882352941177E-3</v>
      </c>
      <c r="K79" s="70">
        <f t="shared" si="90"/>
        <v>9.705882352941177E-3</v>
      </c>
      <c r="L79" s="70">
        <f t="shared" si="90"/>
        <v>1.2941176470588235E-2</v>
      </c>
      <c r="M79" s="70">
        <f t="shared" si="90"/>
        <v>1.6176470588235296E-2</v>
      </c>
      <c r="N79" s="70">
        <f t="shared" si="90"/>
        <v>1.9411764705882354E-2</v>
      </c>
      <c r="O79" s="70">
        <f t="shared" si="90"/>
        <v>2.2647058823529412E-2</v>
      </c>
      <c r="P79" s="70">
        <f t="shared" si="90"/>
        <v>2.5882352941176471E-2</v>
      </c>
      <c r="Q79" s="70">
        <f t="shared" si="90"/>
        <v>2.9117647058823529E-2</v>
      </c>
      <c r="R79" s="70">
        <f t="shared" si="90"/>
        <v>3.2352941176470591E-2</v>
      </c>
      <c r="S79" s="70">
        <f t="shared" si="90"/>
        <v>3.558823529411765E-2</v>
      </c>
      <c r="T79" s="70">
        <f t="shared" si="90"/>
        <v>3.8823529411764708E-2</v>
      </c>
      <c r="U79" s="70">
        <f t="shared" si="90"/>
        <v>4.2058823529411767E-2</v>
      </c>
      <c r="V79" s="70">
        <f t="shared" si="90"/>
        <v>4.5294117647058825E-2</v>
      </c>
      <c r="W79" s="70">
        <f t="shared" si="90"/>
        <v>4.8529411764705883E-2</v>
      </c>
      <c r="X79" s="70">
        <f t="shared" si="90"/>
        <v>5.1764705882352942E-2</v>
      </c>
      <c r="Y79" s="240">
        <f>'Framework Data'!E93</f>
        <v>5.5E-2</v>
      </c>
      <c r="Z79" s="70">
        <f>($AG$79-$Y$79)/($AG$77-$Y$77)+Y79</f>
        <v>5.5E-2</v>
      </c>
      <c r="AA79" s="70">
        <f>($AG$79-$Y$79)/($AG$77-$Y$77)+Z79</f>
        <v>5.5E-2</v>
      </c>
      <c r="AB79" s="70">
        <f>($AG$79-$Y$79)/($AG$77-$Y$77)+AA79</f>
        <v>5.5E-2</v>
      </c>
      <c r="AC79" s="70">
        <f t="shared" ref="AC79:AF79" si="91">($AG$79-$Y$79)/($AG$77-$Y$77)+AB79</f>
        <v>5.5E-2</v>
      </c>
      <c r="AD79" s="70">
        <f t="shared" si="91"/>
        <v>5.5E-2</v>
      </c>
      <c r="AE79" s="70">
        <f t="shared" si="91"/>
        <v>5.5E-2</v>
      </c>
      <c r="AF79" s="70">
        <f t="shared" si="91"/>
        <v>5.5E-2</v>
      </c>
      <c r="AG79" s="240">
        <f>'Framework Data'!G93</f>
        <v>5.5E-2</v>
      </c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</row>
    <row r="80" spans="1:115" x14ac:dyDescent="0.2">
      <c r="B80" s="65" t="s">
        <v>90</v>
      </c>
      <c r="C80" s="65" t="s">
        <v>2</v>
      </c>
      <c r="D80" s="74">
        <f t="shared" ref="D80:AF80" si="92">D78/(1-D79)</f>
        <v>824250.47251335403</v>
      </c>
      <c r="E80" s="74">
        <f t="shared" si="92"/>
        <v>848799.30820832611</v>
      </c>
      <c r="F80" s="74">
        <f t="shared" si="92"/>
        <v>861603.11672583513</v>
      </c>
      <c r="G80" s="74">
        <f t="shared" si="92"/>
        <v>876913.27527236519</v>
      </c>
      <c r="H80" s="74">
        <f t="shared" si="92"/>
        <v>890000</v>
      </c>
      <c r="I80" s="74">
        <f t="shared" si="92"/>
        <v>899911.47831218655</v>
      </c>
      <c r="J80" s="74">
        <f t="shared" si="92"/>
        <v>862581.40911782114</v>
      </c>
      <c r="K80" s="74">
        <f t="shared" si="92"/>
        <v>935075.73507573514</v>
      </c>
      <c r="L80" s="74">
        <f t="shared" si="92"/>
        <v>824672.22884386173</v>
      </c>
      <c r="M80" s="74">
        <f t="shared" si="92"/>
        <v>955455.90433482814</v>
      </c>
      <c r="N80" s="74">
        <f t="shared" si="92"/>
        <v>1060587.8824235152</v>
      </c>
      <c r="O80" s="74">
        <f t="shared" si="92"/>
        <v>920854.64941318089</v>
      </c>
      <c r="P80" s="74">
        <f t="shared" si="92"/>
        <v>852053.14009661833</v>
      </c>
      <c r="Q80" s="74">
        <f t="shared" si="92"/>
        <v>885792.18418661016</v>
      </c>
      <c r="R80" s="74">
        <f t="shared" si="92"/>
        <v>878419.45288753801</v>
      </c>
      <c r="S80" s="74">
        <f t="shared" si="92"/>
        <v>912473.31503507169</v>
      </c>
      <c r="T80" s="74">
        <f t="shared" si="92"/>
        <v>1227662.1787025703</v>
      </c>
      <c r="U80" s="74">
        <f t="shared" si="92"/>
        <v>1492784.7712618976</v>
      </c>
      <c r="V80" s="74">
        <f t="shared" si="92"/>
        <v>1340727.0486752926</v>
      </c>
      <c r="W80" s="74">
        <f t="shared" si="92"/>
        <v>1219165.3786707884</v>
      </c>
      <c r="X80" s="74">
        <f t="shared" si="92"/>
        <v>1318238.2133995036</v>
      </c>
      <c r="Y80" s="74">
        <f t="shared" si="92"/>
        <v>1714285.7142857143</v>
      </c>
      <c r="Z80" s="74">
        <f t="shared" si="92"/>
        <v>1544973.544973545</v>
      </c>
      <c r="AA80" s="74">
        <f t="shared" si="92"/>
        <v>1597883.5978835979</v>
      </c>
      <c r="AB80" s="74">
        <f t="shared" si="92"/>
        <v>1502645.5026455028</v>
      </c>
      <c r="AC80" s="74">
        <f t="shared" si="92"/>
        <v>1608465.6084656084</v>
      </c>
      <c r="AD80" s="74">
        <f t="shared" si="92"/>
        <v>1396825.3968253969</v>
      </c>
      <c r="AE80" s="74">
        <f t="shared" si="92"/>
        <v>1640211.6402116404</v>
      </c>
      <c r="AF80" s="74">
        <f t="shared" si="92"/>
        <v>1566137.5661375662</v>
      </c>
      <c r="AG80" s="74">
        <f t="shared" ref="AG80" si="93">AG78/(1-AG79)</f>
        <v>1096825.3968253969</v>
      </c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</row>
    <row r="81" spans="2:114" x14ac:dyDescent="0.2">
      <c r="B81" s="65" t="s">
        <v>91</v>
      </c>
      <c r="C81" s="65" t="s">
        <v>2</v>
      </c>
      <c r="D81" s="237">
        <f>'Framework Data'!D51</f>
        <v>0</v>
      </c>
      <c r="E81" s="237">
        <f>'Framework Data'!E51</f>
        <v>798.97624399212953</v>
      </c>
      <c r="F81" s="237">
        <f>'Framework Data'!F51</f>
        <v>798.97624399212953</v>
      </c>
      <c r="G81" s="237">
        <f>'Framework Data'!G51</f>
        <v>798.97624399212953</v>
      </c>
      <c r="H81" s="237">
        <f>'Framework Data'!H51</f>
        <v>798.97624399212953</v>
      </c>
      <c r="I81" s="237">
        <f>'Framework Data'!I51</f>
        <v>798.97624399212998</v>
      </c>
      <c r="J81" s="237">
        <f>'Framework Data'!J51</f>
        <v>798.97624399212907</v>
      </c>
      <c r="K81" s="237">
        <f>'Framework Data'!K51</f>
        <v>798.97624399212907</v>
      </c>
      <c r="L81" s="237">
        <f>'Framework Data'!L51</f>
        <v>798.97624399212998</v>
      </c>
      <c r="M81" s="237">
        <f>'Framework Data'!M51</f>
        <v>798.97624399212998</v>
      </c>
      <c r="N81" s="237">
        <f>'Framework Data'!N51</f>
        <v>798.97624399212998</v>
      </c>
      <c r="O81" s="237">
        <f>'Framework Data'!O51</f>
        <v>798.97624303145892</v>
      </c>
      <c r="P81" s="237">
        <f>'Framework Data'!P51</f>
        <v>798.97624207079389</v>
      </c>
      <c r="Q81" s="237">
        <f>'Framework Data'!Q51</f>
        <v>798.97624111012362</v>
      </c>
      <c r="R81" s="237">
        <f>'Framework Data'!R51</f>
        <v>798.97624014945507</v>
      </c>
      <c r="S81" s="237">
        <f>'Framework Data'!S51</f>
        <v>798.97623918878651</v>
      </c>
      <c r="T81" s="237">
        <f>'Framework Data'!T51</f>
        <v>2.3778238821556532E-4</v>
      </c>
      <c r="U81" s="237">
        <f>'Framework Data'!U51</f>
        <v>2.6843775941824298E-4</v>
      </c>
      <c r="V81" s="237">
        <f>'Framework Data'!V51</f>
        <v>2.7178662588530131E-4</v>
      </c>
      <c r="W81" s="237">
        <f>'Framework Data'!W51</f>
        <v>2.9786036271747053E-4</v>
      </c>
      <c r="X81" s="237">
        <f>'Framework Data'!X51</f>
        <v>319.86492760024026</v>
      </c>
      <c r="Y81" s="237">
        <f>'Framework Data'!Y51</f>
        <v>4.1761208731217283E-4</v>
      </c>
      <c r="Z81" s="237">
        <f>'Framework Data'!Z51</f>
        <v>2.8068812830165442E-4</v>
      </c>
      <c r="AA81" s="237">
        <f>'Framework Data'!AA51</f>
        <v>8.2262941024230027</v>
      </c>
      <c r="AB81" s="237">
        <f>'Framework Data'!AB51</f>
        <v>21.898287321094521</v>
      </c>
      <c r="AC81" s="237">
        <f>'Framework Data'!AC51</f>
        <v>31.399650050102068</v>
      </c>
      <c r="AD81" s="237">
        <f>'Framework Data'!AD51</f>
        <v>132.16287148450735</v>
      </c>
      <c r="AE81" s="237">
        <f>'Framework Data'!AE51</f>
        <v>268.77803368382922</v>
      </c>
      <c r="AF81" s="237">
        <f>'Framework Data'!AF51</f>
        <v>317.93942423780436</v>
      </c>
      <c r="AG81" s="237">
        <f>'Framework Data'!AG51</f>
        <v>279.63016833324161</v>
      </c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</row>
    <row r="82" spans="2:114" x14ac:dyDescent="0.2">
      <c r="B82" s="71" t="s">
        <v>92</v>
      </c>
      <c r="C82" s="65" t="s">
        <v>2</v>
      </c>
      <c r="D82" s="74">
        <f t="shared" ref="D82:AF82" si="94">D80-D81</f>
        <v>824250.47251335403</v>
      </c>
      <c r="E82" s="74">
        <f t="shared" si="94"/>
        <v>848000.33196433401</v>
      </c>
      <c r="F82" s="74">
        <f t="shared" si="94"/>
        <v>860804.14048184303</v>
      </c>
      <c r="G82" s="74">
        <f t="shared" si="94"/>
        <v>876114.29902837309</v>
      </c>
      <c r="H82" s="74">
        <f t="shared" si="94"/>
        <v>889201.0237560079</v>
      </c>
      <c r="I82" s="74">
        <f t="shared" si="94"/>
        <v>899112.50206819444</v>
      </c>
      <c r="J82" s="74">
        <f t="shared" si="94"/>
        <v>861782.43287382904</v>
      </c>
      <c r="K82" s="74">
        <f t="shared" si="94"/>
        <v>934276.75883174303</v>
      </c>
      <c r="L82" s="74">
        <f t="shared" si="94"/>
        <v>823873.25259986962</v>
      </c>
      <c r="M82" s="74">
        <f t="shared" si="94"/>
        <v>954656.92809083604</v>
      </c>
      <c r="N82" s="74">
        <f t="shared" si="94"/>
        <v>1059788.9061795231</v>
      </c>
      <c r="O82" s="74">
        <f t="shared" si="94"/>
        <v>920055.67317014944</v>
      </c>
      <c r="P82" s="74">
        <f t="shared" si="94"/>
        <v>851254.16385454754</v>
      </c>
      <c r="Q82" s="74">
        <f t="shared" si="94"/>
        <v>884993.20794550003</v>
      </c>
      <c r="R82" s="74">
        <f t="shared" si="94"/>
        <v>877620.47664738854</v>
      </c>
      <c r="S82" s="74">
        <f t="shared" si="94"/>
        <v>911674.33879588288</v>
      </c>
      <c r="T82" s="74">
        <f t="shared" si="94"/>
        <v>1227662.1784647878</v>
      </c>
      <c r="U82" s="74">
        <f t="shared" si="94"/>
        <v>1492784.77099346</v>
      </c>
      <c r="V82" s="74">
        <f t="shared" si="94"/>
        <v>1340727.0484035059</v>
      </c>
      <c r="W82" s="74">
        <f t="shared" si="94"/>
        <v>1219165.3783729279</v>
      </c>
      <c r="X82" s="74">
        <f t="shared" si="94"/>
        <v>1317918.3484719035</v>
      </c>
      <c r="Y82" s="74">
        <f t="shared" si="94"/>
        <v>1714285.7138681023</v>
      </c>
      <c r="Z82" s="74">
        <f t="shared" si="94"/>
        <v>1544973.544692857</v>
      </c>
      <c r="AA82" s="74">
        <f t="shared" si="94"/>
        <v>1597875.3715894956</v>
      </c>
      <c r="AB82" s="74">
        <f t="shared" si="94"/>
        <v>1502623.6043581816</v>
      </c>
      <c r="AC82" s="74">
        <f t="shared" si="94"/>
        <v>1608434.2088155583</v>
      </c>
      <c r="AD82" s="74">
        <f t="shared" si="94"/>
        <v>1396693.2339539125</v>
      </c>
      <c r="AE82" s="74">
        <f t="shared" si="94"/>
        <v>1639942.8621779566</v>
      </c>
      <c r="AF82" s="74">
        <f t="shared" si="94"/>
        <v>1565819.6267133285</v>
      </c>
      <c r="AG82" s="74">
        <f t="shared" ref="AG82" si="95">AG80-AG81</f>
        <v>1096545.7666570637</v>
      </c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</row>
    <row r="83" spans="2:114" x14ac:dyDescent="0.2">
      <c r="B83" s="65" t="s">
        <v>93</v>
      </c>
      <c r="C83" s="65" t="s">
        <v>94</v>
      </c>
      <c r="D83" s="238">
        <f>'Framework Data'!D$57</f>
        <v>50950509069488.367</v>
      </c>
      <c r="E83" s="238">
        <f>'Framework Data'!E$57</f>
        <v>51647194959981.109</v>
      </c>
      <c r="F83" s="238">
        <f>'Framework Data'!F$57</f>
        <v>52470667633217.25</v>
      </c>
      <c r="G83" s="238">
        <f>'Framework Data'!G$57</f>
        <v>53337588714185.781</v>
      </c>
      <c r="H83" s="238">
        <f>'Framework Data'!H$57</f>
        <v>54833948860734.422</v>
      </c>
      <c r="I83" s="238">
        <f>'Framework Data'!I$57</f>
        <v>56562297159824.047</v>
      </c>
      <c r="J83" s="238">
        <f>'Framework Data'!J$57</f>
        <v>58705719130559.383</v>
      </c>
      <c r="K83" s="238">
        <f>'Framework Data'!K$57</f>
        <v>60986320577218.547</v>
      </c>
      <c r="L83" s="238">
        <f>'Framework Data'!L$57</f>
        <v>62501121248218.641</v>
      </c>
      <c r="M83" s="238">
        <f>'Framework Data'!M$57</f>
        <v>64690042408440.953</v>
      </c>
      <c r="N83" s="238">
        <f>'Framework Data'!N$57</f>
        <v>67746249355230.945</v>
      </c>
      <c r="O83" s="238">
        <f>'Framework Data'!O$57</f>
        <v>69316442935601.664</v>
      </c>
      <c r="P83" s="238">
        <f>'Framework Data'!P$57</f>
        <v>71196116657664.938</v>
      </c>
      <c r="Q83" s="238">
        <f>'Framework Data'!Q$57</f>
        <v>73854265756934.125</v>
      </c>
      <c r="R83" s="238">
        <f>'Framework Data'!R$57</f>
        <v>77602966693876.203</v>
      </c>
      <c r="S83" s="238">
        <f>'Framework Data'!S$57</f>
        <v>81143163086806.188</v>
      </c>
      <c r="T83" s="238">
        <f>'Framework Data'!T$57</f>
        <v>85317812651766.359</v>
      </c>
      <c r="U83" s="238">
        <f>'Framework Data'!U$57</f>
        <v>89736479352572.125</v>
      </c>
      <c r="V83" s="238">
        <f>'Framework Data'!V$57</f>
        <v>92137080273009.359</v>
      </c>
      <c r="W83" s="238">
        <f>'Framework Data'!W$57</f>
        <v>91525864324734.672</v>
      </c>
      <c r="X83" s="238">
        <f>'Framework Data'!X$57</f>
        <v>96148429697269.094</v>
      </c>
      <c r="Y83" s="238">
        <f>'Framework Data'!Y$57</f>
        <v>99863601661332.016</v>
      </c>
      <c r="Z83" s="238">
        <f>'Framework Data'!Z$57</f>
        <v>103026668031011.92</v>
      </c>
      <c r="AA83" s="238">
        <f>'Framework Data'!AA$57</f>
        <v>106423356016032.61</v>
      </c>
      <c r="AB83" s="238">
        <f>'Framework Data'!AB$57</f>
        <v>110099865752272.81</v>
      </c>
      <c r="AC83" s="238">
        <f>'Framework Data'!AC$57</f>
        <v>113829052972541.62</v>
      </c>
      <c r="AD83" s="238">
        <f>'Framework Data'!AD$57</f>
        <v>117527206583639.56</v>
      </c>
      <c r="AE83" s="238">
        <f>'Framework Data'!AE$57</f>
        <v>121974483812883.59</v>
      </c>
      <c r="AF83" s="238">
        <f>'Framework Data'!AF$57</f>
        <v>126314862833648.59</v>
      </c>
      <c r="AG83" s="238">
        <f>'Framework Data'!AG$57</f>
        <v>129796846031689.72</v>
      </c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</row>
    <row r="84" spans="2:114" x14ac:dyDescent="0.2">
      <c r="B84" s="65" t="s">
        <v>95</v>
      </c>
      <c r="C84" s="65" t="s">
        <v>96</v>
      </c>
      <c r="D84" s="239">
        <f>'Framework Data'!D$60</f>
        <v>2.9783223077951389E-2</v>
      </c>
      <c r="E84" s="239">
        <f>'Framework Data'!E$60</f>
        <v>1.5084612338499283E-2</v>
      </c>
      <c r="F84" s="239">
        <f>'Framework Data'!F$60</f>
        <v>1.7769386216602782E-2</v>
      </c>
      <c r="G84" s="239">
        <f>'Framework Data'!G$60</f>
        <v>1.4923624828886374E-2</v>
      </c>
      <c r="H84" s="239">
        <f>'Framework Data'!H$60</f>
        <v>2.9467757558579138E-2</v>
      </c>
      <c r="I84" s="239">
        <f>'Framework Data'!I$60</f>
        <v>3.0206666325427279E-2</v>
      </c>
      <c r="J84" s="239">
        <f>'Framework Data'!J$60</f>
        <v>3.430991950901259E-2</v>
      </c>
      <c r="K84" s="239">
        <f>'Framework Data'!K$60</f>
        <v>3.7078027769383223E-2</v>
      </c>
      <c r="L84" s="239">
        <f>'Framework Data'!L$60</f>
        <v>2.5600548765354746E-2</v>
      </c>
      <c r="M84" s="239">
        <f>'Framework Data'!M$60</f>
        <v>3.245240311908091E-2</v>
      </c>
      <c r="N84" s="239">
        <f>'Framework Data'!N$60</f>
        <v>4.4254030559922199E-2</v>
      </c>
      <c r="O84" s="239">
        <f>'Framework Data'!O$60</f>
        <v>1.9530011103147588E-2</v>
      </c>
      <c r="P84" s="239">
        <f>'Framework Data'!P$60</f>
        <v>2.1687816746712229E-2</v>
      </c>
      <c r="Q84" s="239">
        <f>'Framework Data'!Q$60</f>
        <v>2.9502309241424173E-2</v>
      </c>
      <c r="R84" s="239">
        <f>'Framework Data'!R$60</f>
        <v>4.407677887295549E-2</v>
      </c>
      <c r="S84" s="239">
        <f>'Framework Data'!S$60</f>
        <v>3.899393075224182E-2</v>
      </c>
      <c r="T84" s="239">
        <f>'Framework Data'!T$60</f>
        <v>4.367086832887395E-2</v>
      </c>
      <c r="U84" s="239">
        <f>'Framework Data'!U$60</f>
        <v>4.3192451722335365E-2</v>
      </c>
      <c r="V84" s="239">
        <f>'Framework Data'!V$60</f>
        <v>1.8588910842709937E-2</v>
      </c>
      <c r="W84" s="239">
        <f>'Framework Data'!W$60</f>
        <v>-1.6664258267650212E-2</v>
      </c>
      <c r="X84" s="239">
        <f>'Framework Data'!X$60</f>
        <v>4.3103796996963692E-2</v>
      </c>
      <c r="Y84" s="239">
        <f>'Framework Data'!Y$60</f>
        <v>3.1267998172018995E-2</v>
      </c>
      <c r="Z84" s="239">
        <f>'Framework Data'!Z$60</f>
        <v>2.519738704496376E-2</v>
      </c>
      <c r="AA84" s="239">
        <f>'Framework Data'!AA$60</f>
        <v>2.6715070444901984E-2</v>
      </c>
      <c r="AB84" s="239">
        <f>'Framework Data'!AB$60</f>
        <v>2.8742216301226052E-2</v>
      </c>
      <c r="AC84" s="239">
        <f>'Framework Data'!AC$60</f>
        <v>2.9190340656972749E-2</v>
      </c>
      <c r="AD84" s="239">
        <f>'Framework Data'!AD$60</f>
        <v>2.6055721933096406E-2</v>
      </c>
      <c r="AE84" s="239">
        <f>'Framework Data'!AE$60</f>
        <v>3.2813286918142379E-2</v>
      </c>
      <c r="AF84" s="239">
        <f>'Framework Data'!AF$60</f>
        <v>3.0340607444099988E-2</v>
      </c>
      <c r="AG84" s="239">
        <f>'Framework Data'!AG$60</f>
        <v>2.3355581404925944E-2</v>
      </c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</row>
    <row r="85" spans="2:114" x14ac:dyDescent="0.2">
      <c r="B85" s="65" t="s">
        <v>97</v>
      </c>
      <c r="C85" s="65" t="s">
        <v>96</v>
      </c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239">
        <f>'Framework Data'!AG$61</f>
        <v>3.2000000000000001E-2</v>
      </c>
      <c r="AH85" s="239">
        <f>'Framework Data'!AH$61</f>
        <v>3.2000000000000001E-2</v>
      </c>
      <c r="AI85" s="239">
        <f>'Framework Data'!AI$61</f>
        <v>3.2000000000000001E-2</v>
      </c>
      <c r="AJ85" s="239">
        <f>'Framework Data'!AJ$61</f>
        <v>3.2000000000000001E-2</v>
      </c>
      <c r="AK85" s="239">
        <f>'Framework Data'!AK$61</f>
        <v>3.2000000000000001E-2</v>
      </c>
      <c r="AL85" s="239">
        <f>'Framework Data'!AL$61</f>
        <v>3.2000000000000001E-2</v>
      </c>
      <c r="AM85" s="239">
        <f>'Framework Data'!AM$61</f>
        <v>3.2000000000000001E-2</v>
      </c>
      <c r="AN85" s="239">
        <f>'Framework Data'!AN$61</f>
        <v>3.2000000000000001E-2</v>
      </c>
      <c r="AO85" s="239">
        <f>'Framework Data'!AO$61</f>
        <v>3.2000000000000001E-2</v>
      </c>
      <c r="AP85" s="239">
        <f>'Framework Data'!AP$61</f>
        <v>3.2000000000000001E-2</v>
      </c>
      <c r="AQ85" s="239">
        <f>'Framework Data'!AQ$61</f>
        <v>3.2000000000000001E-2</v>
      </c>
      <c r="AR85" s="239">
        <f>'Framework Data'!AR$61</f>
        <v>3.2000000000000001E-2</v>
      </c>
      <c r="AS85" s="239">
        <f>'Framework Data'!AS$61</f>
        <v>3.2000000000000001E-2</v>
      </c>
      <c r="AT85" s="239">
        <f>'Framework Data'!AT$61</f>
        <v>3.2000000000000001E-2</v>
      </c>
      <c r="AU85" s="239">
        <f>'Framework Data'!AU$61</f>
        <v>3.2000000000000001E-2</v>
      </c>
      <c r="AV85" s="239">
        <f>'Framework Data'!AV$61</f>
        <v>3.2000000000000001E-2</v>
      </c>
      <c r="AW85" s="239">
        <f>'Framework Data'!AW$61</f>
        <v>3.2000000000000001E-2</v>
      </c>
      <c r="AX85" s="239">
        <f>'Framework Data'!AX$61</f>
        <v>3.2000000000000001E-2</v>
      </c>
      <c r="AY85" s="239">
        <f>'Framework Data'!AY$61</f>
        <v>3.2000000000000001E-2</v>
      </c>
      <c r="AZ85" s="239">
        <f>'Framework Data'!AZ$61</f>
        <v>3.2000000000000001E-2</v>
      </c>
      <c r="BA85" s="239">
        <f>'Framework Data'!BA$61</f>
        <v>3.2000000000000001E-2</v>
      </c>
      <c r="BB85" s="239">
        <f>'Framework Data'!BB$61</f>
        <v>3.2000000000000001E-2</v>
      </c>
      <c r="BC85" s="239">
        <f>'Framework Data'!BC$61</f>
        <v>3.2000000000000001E-2</v>
      </c>
      <c r="BD85" s="239">
        <f>'Framework Data'!BD$61</f>
        <v>3.2000000000000001E-2</v>
      </c>
      <c r="BE85" s="239">
        <f>'Framework Data'!BE$61</f>
        <v>3.2000000000000001E-2</v>
      </c>
      <c r="BF85" s="239">
        <f>'Framework Data'!BF$61</f>
        <v>3.2000000000000001E-2</v>
      </c>
      <c r="BG85" s="239">
        <f>'Framework Data'!BG$61</f>
        <v>3.2000000000000001E-2</v>
      </c>
      <c r="BH85" s="239">
        <f>'Framework Data'!BH$61</f>
        <v>3.2000000000000001E-2</v>
      </c>
      <c r="BI85" s="239">
        <f>'Framework Data'!BI$61</f>
        <v>3.2000000000000001E-2</v>
      </c>
      <c r="BJ85" s="239">
        <f>'Framework Data'!BJ$61</f>
        <v>3.2000000000000001E-2</v>
      </c>
      <c r="BK85" s="239">
        <f>'Framework Data'!BK$61</f>
        <v>3.2000000000000001E-2</v>
      </c>
      <c r="BL85" s="239">
        <f>'Framework Data'!BL$61</f>
        <v>3.2000000000000001E-2</v>
      </c>
      <c r="BM85" s="239">
        <f>'Framework Data'!BM$61</f>
        <v>3.2000000000000001E-2</v>
      </c>
      <c r="BN85" s="239">
        <f>'Framework Data'!BN$61</f>
        <v>3.2000000000000001E-2</v>
      </c>
      <c r="BO85" s="239">
        <f>'Framework Data'!BO$61</f>
        <v>3.2000000000000001E-2</v>
      </c>
      <c r="BP85" s="239">
        <f>'Framework Data'!BP$61</f>
        <v>3.2000000000000001E-2</v>
      </c>
      <c r="BQ85" s="239">
        <f>'Framework Data'!BQ$61</f>
        <v>3.2000000000000001E-2</v>
      </c>
      <c r="BR85" s="239">
        <f>'Framework Data'!BR$61</f>
        <v>3.2000000000000001E-2</v>
      </c>
      <c r="BS85" s="239">
        <f>'Framework Data'!BS$61</f>
        <v>3.2000000000000001E-2</v>
      </c>
      <c r="BT85" s="239">
        <f>'Framework Data'!BT$61</f>
        <v>3.2000000000000001E-2</v>
      </c>
      <c r="BU85" s="239">
        <f>'Framework Data'!BU$61</f>
        <v>3.2000000000000001E-2</v>
      </c>
      <c r="BV85" s="239">
        <f>'Framework Data'!BV$61</f>
        <v>3.2000000000000001E-2</v>
      </c>
      <c r="BW85" s="239">
        <f>'Framework Data'!BW$61</f>
        <v>3.2000000000000001E-2</v>
      </c>
      <c r="BX85" s="239">
        <f>'Framework Data'!BX$61</f>
        <v>3.2000000000000001E-2</v>
      </c>
      <c r="BY85" s="239">
        <f>'Framework Data'!BY$61</f>
        <v>3.2000000000000001E-2</v>
      </c>
      <c r="BZ85" s="239">
        <f>'Framework Data'!BZ$61</f>
        <v>3.2000000000000001E-2</v>
      </c>
      <c r="CA85" s="239">
        <f>'Framework Data'!CA$61</f>
        <v>3.2000000000000001E-2</v>
      </c>
      <c r="CB85" s="239">
        <f>'Framework Data'!CB$61</f>
        <v>3.2000000000000001E-2</v>
      </c>
      <c r="CC85" s="239">
        <f>'Framework Data'!CC$61</f>
        <v>3.2000000000000001E-2</v>
      </c>
      <c r="CD85" s="239">
        <f>'Framework Data'!CD$61</f>
        <v>3.2000000000000001E-2</v>
      </c>
      <c r="CE85" s="239">
        <f>'Framework Data'!CE$61</f>
        <v>3.2000000000000001E-2</v>
      </c>
      <c r="CF85" s="239">
        <f>'Framework Data'!CF$61</f>
        <v>3.2000000000000001E-2</v>
      </c>
      <c r="CG85" s="239">
        <f>'Framework Data'!CG$61</f>
        <v>3.2000000000000001E-2</v>
      </c>
      <c r="CH85" s="239">
        <f>'Framework Data'!CH$61</f>
        <v>3.2000000000000001E-2</v>
      </c>
      <c r="CI85" s="239">
        <f>'Framework Data'!CI$61</f>
        <v>3.2000000000000001E-2</v>
      </c>
      <c r="CJ85" s="239">
        <f>'Framework Data'!CJ$61</f>
        <v>3.2000000000000001E-2</v>
      </c>
      <c r="CK85" s="239">
        <f>'Framework Data'!CK$61</f>
        <v>3.2000000000000001E-2</v>
      </c>
      <c r="CL85" s="239">
        <f>'Framework Data'!CL$61</f>
        <v>3.2000000000000001E-2</v>
      </c>
      <c r="CM85" s="239">
        <f>'Framework Data'!CM$61</f>
        <v>3.2000000000000001E-2</v>
      </c>
      <c r="CN85" s="239">
        <f>'Framework Data'!CN$61</f>
        <v>3.2000000000000001E-2</v>
      </c>
      <c r="CO85" s="239">
        <f>'Framework Data'!CO$61</f>
        <v>3.2000000000000001E-2</v>
      </c>
      <c r="CP85" s="239">
        <f>'Framework Data'!CP$61</f>
        <v>3.2000000000000001E-2</v>
      </c>
      <c r="CQ85" s="239">
        <f>'Framework Data'!CQ$61</f>
        <v>3.2000000000000001E-2</v>
      </c>
      <c r="CR85" s="239">
        <f>'Framework Data'!CR$61</f>
        <v>3.2000000000000001E-2</v>
      </c>
      <c r="CS85" s="239">
        <f>'Framework Data'!CS$61</f>
        <v>3.2000000000000001E-2</v>
      </c>
      <c r="CT85" s="239">
        <f>'Framework Data'!CT$61</f>
        <v>3.2000000000000001E-2</v>
      </c>
      <c r="CU85" s="239">
        <f>'Framework Data'!CU$61</f>
        <v>3.2000000000000001E-2</v>
      </c>
      <c r="CV85" s="239">
        <f>'Framework Data'!CV$61</f>
        <v>3.2000000000000001E-2</v>
      </c>
      <c r="CW85" s="239">
        <f>'Framework Data'!CW$61</f>
        <v>3.2000000000000001E-2</v>
      </c>
      <c r="CX85" s="239">
        <f>'Framework Data'!CX$61</f>
        <v>3.2000000000000001E-2</v>
      </c>
      <c r="CY85" s="239">
        <f>'Framework Data'!CY$61</f>
        <v>3.2000000000000001E-2</v>
      </c>
      <c r="CZ85" s="239">
        <f>'Framework Data'!CZ$61</f>
        <v>3.2000000000000001E-2</v>
      </c>
      <c r="DA85" s="239">
        <f>'Framework Data'!DA$61</f>
        <v>3.2000000000000001E-2</v>
      </c>
      <c r="DB85" s="239">
        <f>'Framework Data'!DB$61</f>
        <v>3.2000000000000001E-2</v>
      </c>
      <c r="DC85" s="239">
        <f>'Framework Data'!DC$61</f>
        <v>3.2000000000000001E-2</v>
      </c>
      <c r="DD85" s="239">
        <f>'Framework Data'!DD$61</f>
        <v>3.2000000000000001E-2</v>
      </c>
      <c r="DE85" s="239">
        <f>'Framework Data'!DE$61</f>
        <v>3.2000000000000001E-2</v>
      </c>
      <c r="DF85" s="239">
        <f>'Framework Data'!DF$61</f>
        <v>3.2000000000000001E-2</v>
      </c>
      <c r="DG85" s="239">
        <f>'Framework Data'!DG$61</f>
        <v>3.2000000000000001E-2</v>
      </c>
      <c r="DH85" s="239">
        <f>'Framework Data'!DH$61</f>
        <v>3.2000000000000001E-2</v>
      </c>
      <c r="DI85" s="239">
        <f>'Framework Data'!DI$61</f>
        <v>3.2000000000000001E-2</v>
      </c>
      <c r="DJ85" s="239">
        <f>'Framework Data'!DJ$61</f>
        <v>3.2000000000000001E-2</v>
      </c>
    </row>
    <row r="86" spans="2:114" x14ac:dyDescent="0.2">
      <c r="B86" s="65" t="s">
        <v>98</v>
      </c>
      <c r="C86" s="65" t="s">
        <v>96</v>
      </c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239">
        <f>'Framework Data'!AG$62</f>
        <v>3.2000000000000001E-2</v>
      </c>
      <c r="AH86" s="239">
        <f>'Framework Data'!AH$62</f>
        <v>3.2000000000000001E-2</v>
      </c>
      <c r="AI86" s="239">
        <f>'Framework Data'!AI$62</f>
        <v>3.2000000000000001E-2</v>
      </c>
      <c r="AJ86" s="239">
        <f>'Framework Data'!AJ$62</f>
        <v>3.2000000000000001E-2</v>
      </c>
      <c r="AK86" s="239">
        <f>'Framework Data'!AK$62</f>
        <v>3.2000000000000001E-2</v>
      </c>
      <c r="AL86" s="239">
        <f>'Framework Data'!AL$62</f>
        <v>3.2000000000000001E-2</v>
      </c>
      <c r="AM86" s="239">
        <f>'Framework Data'!AM$62</f>
        <v>3.2000000000000001E-2</v>
      </c>
      <c r="AN86" s="239">
        <f>'Framework Data'!AN$62</f>
        <v>3.2000000000000001E-2</v>
      </c>
      <c r="AO86" s="239">
        <f>'Framework Data'!AO$62</f>
        <v>3.2000000000000001E-2</v>
      </c>
      <c r="AP86" s="239">
        <f>'Framework Data'!AP$62</f>
        <v>3.2000000000000001E-2</v>
      </c>
      <c r="AQ86" s="239">
        <f>'Framework Data'!AQ$62</f>
        <v>3.2000000000000001E-2</v>
      </c>
      <c r="AR86" s="239">
        <f>'Framework Data'!AR$62</f>
        <v>3.2000000000000001E-2</v>
      </c>
      <c r="AS86" s="239">
        <f>'Framework Data'!AS$62</f>
        <v>3.2000000000000001E-2</v>
      </c>
      <c r="AT86" s="239">
        <f>'Framework Data'!AT$62</f>
        <v>3.2000000000000001E-2</v>
      </c>
      <c r="AU86" s="239">
        <f>'Framework Data'!AU$62</f>
        <v>3.2000000000000001E-2</v>
      </c>
      <c r="AV86" s="239">
        <f>'Framework Data'!AV$62</f>
        <v>3.2000000000000001E-2</v>
      </c>
      <c r="AW86" s="239">
        <f>'Framework Data'!AW$62</f>
        <v>3.2000000000000001E-2</v>
      </c>
      <c r="AX86" s="239">
        <f>'Framework Data'!AX$62</f>
        <v>3.2000000000000001E-2</v>
      </c>
      <c r="AY86" s="239">
        <f>'Framework Data'!AY$62</f>
        <v>3.2000000000000001E-2</v>
      </c>
      <c r="AZ86" s="239">
        <f>'Framework Data'!AZ$62</f>
        <v>3.2000000000000001E-2</v>
      </c>
      <c r="BA86" s="239">
        <f>'Framework Data'!BA$62</f>
        <v>3.2000000000000001E-2</v>
      </c>
      <c r="BB86" s="239">
        <f>'Framework Data'!BB$62</f>
        <v>3.2000000000000001E-2</v>
      </c>
      <c r="BC86" s="239">
        <f>'Framework Data'!BC$62</f>
        <v>3.2000000000000001E-2</v>
      </c>
      <c r="BD86" s="239">
        <f>'Framework Data'!BD$62</f>
        <v>3.2000000000000001E-2</v>
      </c>
      <c r="BE86" s="239">
        <f>'Framework Data'!BE$62</f>
        <v>3.2000000000000001E-2</v>
      </c>
      <c r="BF86" s="239">
        <f>'Framework Data'!BF$62</f>
        <v>3.2000000000000001E-2</v>
      </c>
      <c r="BG86" s="239">
        <f>'Framework Data'!BG$62</f>
        <v>3.2000000000000001E-2</v>
      </c>
      <c r="BH86" s="239">
        <f>'Framework Data'!BH$62</f>
        <v>3.2000000000000001E-2</v>
      </c>
      <c r="BI86" s="239">
        <f>'Framework Data'!BI$62</f>
        <v>3.2000000000000001E-2</v>
      </c>
      <c r="BJ86" s="239">
        <f>'Framework Data'!BJ$62</f>
        <v>3.2000000000000001E-2</v>
      </c>
      <c r="BK86" s="239">
        <f>'Framework Data'!BK$62</f>
        <v>3.2000000000000001E-2</v>
      </c>
      <c r="BL86" s="239">
        <f>'Framework Data'!BL$62</f>
        <v>3.2000000000000001E-2</v>
      </c>
      <c r="BM86" s="239">
        <f>'Framework Data'!BM$62</f>
        <v>3.2000000000000001E-2</v>
      </c>
      <c r="BN86" s="239">
        <f>'Framework Data'!BN$62</f>
        <v>3.2000000000000001E-2</v>
      </c>
      <c r="BO86" s="239">
        <f>'Framework Data'!BO$62</f>
        <v>3.2000000000000001E-2</v>
      </c>
      <c r="BP86" s="239">
        <f>'Framework Data'!BP$62</f>
        <v>3.2000000000000001E-2</v>
      </c>
      <c r="BQ86" s="239">
        <f>'Framework Data'!BQ$62</f>
        <v>3.2000000000000001E-2</v>
      </c>
      <c r="BR86" s="239">
        <f>'Framework Data'!BR$62</f>
        <v>3.2000000000000001E-2</v>
      </c>
      <c r="BS86" s="239">
        <f>'Framework Data'!BS$62</f>
        <v>3.2000000000000001E-2</v>
      </c>
      <c r="BT86" s="239">
        <f>'Framework Data'!BT$62</f>
        <v>3.2000000000000001E-2</v>
      </c>
      <c r="BU86" s="239">
        <f>'Framework Data'!BU$62</f>
        <v>3.2000000000000001E-2</v>
      </c>
      <c r="BV86" s="239">
        <f>'Framework Data'!BV$62</f>
        <v>3.2000000000000001E-2</v>
      </c>
      <c r="BW86" s="239">
        <f>'Framework Data'!BW$62</f>
        <v>3.2000000000000001E-2</v>
      </c>
      <c r="BX86" s="239">
        <f>'Framework Data'!BX$62</f>
        <v>3.2000000000000001E-2</v>
      </c>
      <c r="BY86" s="239">
        <f>'Framework Data'!BY$62</f>
        <v>3.2000000000000001E-2</v>
      </c>
      <c r="BZ86" s="239">
        <f>'Framework Data'!BZ$62</f>
        <v>3.2000000000000001E-2</v>
      </c>
      <c r="CA86" s="239">
        <f>'Framework Data'!CA$62</f>
        <v>3.2000000000000001E-2</v>
      </c>
      <c r="CB86" s="239">
        <f>'Framework Data'!CB$62</f>
        <v>3.2000000000000001E-2</v>
      </c>
      <c r="CC86" s="239">
        <f>'Framework Data'!CC$62</f>
        <v>3.2000000000000001E-2</v>
      </c>
      <c r="CD86" s="239">
        <f>'Framework Data'!CD$62</f>
        <v>3.2000000000000001E-2</v>
      </c>
      <c r="CE86" s="239">
        <f>'Framework Data'!CE$62</f>
        <v>3.2000000000000001E-2</v>
      </c>
      <c r="CF86" s="239">
        <f>'Framework Data'!CF$62</f>
        <v>3.2000000000000001E-2</v>
      </c>
      <c r="CG86" s="239">
        <f>'Framework Data'!CG$62</f>
        <v>3.2000000000000001E-2</v>
      </c>
      <c r="CH86" s="239">
        <f>'Framework Data'!CH$62</f>
        <v>3.2000000000000001E-2</v>
      </c>
      <c r="CI86" s="239">
        <f>'Framework Data'!CI$62</f>
        <v>3.2000000000000001E-2</v>
      </c>
      <c r="CJ86" s="239">
        <f>'Framework Data'!CJ$62</f>
        <v>3.2000000000000001E-2</v>
      </c>
      <c r="CK86" s="239">
        <f>'Framework Data'!CK$62</f>
        <v>3.2000000000000001E-2</v>
      </c>
      <c r="CL86" s="239">
        <f>'Framework Data'!CL$62</f>
        <v>3.2000000000000001E-2</v>
      </c>
      <c r="CM86" s="239">
        <f>'Framework Data'!CM$62</f>
        <v>3.2000000000000001E-2</v>
      </c>
      <c r="CN86" s="239">
        <f>'Framework Data'!CN$62</f>
        <v>3.2000000000000001E-2</v>
      </c>
      <c r="CO86" s="239">
        <f>'Framework Data'!CO$62</f>
        <v>3.2000000000000001E-2</v>
      </c>
      <c r="CP86" s="239">
        <f>'Framework Data'!CP$62</f>
        <v>3.2000000000000001E-2</v>
      </c>
      <c r="CQ86" s="239">
        <f>'Framework Data'!CQ$62</f>
        <v>3.2000000000000001E-2</v>
      </c>
      <c r="CR86" s="239">
        <f>'Framework Data'!CR$62</f>
        <v>3.2000000000000001E-2</v>
      </c>
      <c r="CS86" s="239">
        <f>'Framework Data'!CS$62</f>
        <v>3.2000000000000001E-2</v>
      </c>
      <c r="CT86" s="239">
        <f>'Framework Data'!CT$62</f>
        <v>3.2000000000000001E-2</v>
      </c>
      <c r="CU86" s="239">
        <f>'Framework Data'!CU$62</f>
        <v>3.2000000000000001E-2</v>
      </c>
      <c r="CV86" s="239">
        <f>'Framework Data'!CV$62</f>
        <v>3.2000000000000001E-2</v>
      </c>
      <c r="CW86" s="239">
        <f>'Framework Data'!CW$62</f>
        <v>3.2000000000000001E-2</v>
      </c>
      <c r="CX86" s="239">
        <f>'Framework Data'!CX$62</f>
        <v>3.2000000000000001E-2</v>
      </c>
      <c r="CY86" s="239">
        <f>'Framework Data'!CY$62</f>
        <v>3.2000000000000001E-2</v>
      </c>
      <c r="CZ86" s="239">
        <f>'Framework Data'!CZ$62</f>
        <v>3.2000000000000001E-2</v>
      </c>
      <c r="DA86" s="239">
        <f>'Framework Data'!DA$62</f>
        <v>3.2000000000000001E-2</v>
      </c>
      <c r="DB86" s="239">
        <f>'Framework Data'!DB$62</f>
        <v>3.2000000000000001E-2</v>
      </c>
      <c r="DC86" s="239">
        <f>'Framework Data'!DC$62</f>
        <v>3.2000000000000001E-2</v>
      </c>
      <c r="DD86" s="239">
        <f>'Framework Data'!DD$62</f>
        <v>3.2000000000000001E-2</v>
      </c>
      <c r="DE86" s="239">
        <f>'Framework Data'!DE$62</f>
        <v>3.2000000000000001E-2</v>
      </c>
      <c r="DF86" s="239">
        <f>'Framework Data'!DF$62</f>
        <v>3.2000000000000001E-2</v>
      </c>
      <c r="DG86" s="239">
        <f>'Framework Data'!DG$62</f>
        <v>3.2000000000000001E-2</v>
      </c>
      <c r="DH86" s="239">
        <f>'Framework Data'!DH$62</f>
        <v>3.2000000000000001E-2</v>
      </c>
      <c r="DI86" s="239">
        <f>'Framework Data'!DI$62</f>
        <v>3.2000000000000001E-2</v>
      </c>
      <c r="DJ86" s="239">
        <f>'Framework Data'!DJ$62</f>
        <v>3.2000000000000001E-2</v>
      </c>
    </row>
    <row r="87" spans="2:114" x14ac:dyDescent="0.2"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</row>
    <row r="88" spans="2:114" x14ac:dyDescent="0.2">
      <c r="B88" s="64" t="s">
        <v>99</v>
      </c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</row>
    <row r="89" spans="2:114" x14ac:dyDescent="0.2">
      <c r="B89" s="236" t="str">
        <f>B3</f>
        <v>Ceramics</v>
      </c>
      <c r="C89" s="65" t="s">
        <v>96</v>
      </c>
      <c r="D89" s="70">
        <f t="shared" ref="D89:AA93" si="96">E89</f>
        <v>0.47</v>
      </c>
      <c r="E89" s="70">
        <f t="shared" si="96"/>
        <v>0.47</v>
      </c>
      <c r="F89" s="70">
        <f t="shared" si="96"/>
        <v>0.47</v>
      </c>
      <c r="G89" s="70">
        <f t="shared" si="96"/>
        <v>0.47</v>
      </c>
      <c r="H89" s="70">
        <f t="shared" si="96"/>
        <v>0.47</v>
      </c>
      <c r="I89" s="70">
        <f t="shared" si="96"/>
        <v>0.47</v>
      </c>
      <c r="J89" s="70">
        <f t="shared" si="96"/>
        <v>0.47</v>
      </c>
      <c r="K89" s="70">
        <f t="shared" si="96"/>
        <v>0.47</v>
      </c>
      <c r="L89" s="70">
        <f t="shared" si="96"/>
        <v>0.47</v>
      </c>
      <c r="M89" s="70">
        <f t="shared" si="96"/>
        <v>0.47</v>
      </c>
      <c r="N89" s="70">
        <f t="shared" si="96"/>
        <v>0.47</v>
      </c>
      <c r="O89" s="70">
        <f t="shared" si="96"/>
        <v>0.47</v>
      </c>
      <c r="P89" s="70">
        <f t="shared" si="96"/>
        <v>0.47</v>
      </c>
      <c r="Q89" s="70">
        <f t="shared" si="96"/>
        <v>0.47</v>
      </c>
      <c r="R89" s="70">
        <f t="shared" si="96"/>
        <v>0.47</v>
      </c>
      <c r="S89" s="70">
        <f t="shared" si="96"/>
        <v>0.47</v>
      </c>
      <c r="T89" s="70">
        <f t="shared" si="96"/>
        <v>0.47</v>
      </c>
      <c r="U89" s="70">
        <f t="shared" si="96"/>
        <v>0.47</v>
      </c>
      <c r="V89" s="70">
        <f t="shared" si="96"/>
        <v>0.47</v>
      </c>
      <c r="W89" s="70">
        <f t="shared" si="96"/>
        <v>0.47</v>
      </c>
      <c r="X89" s="70">
        <f t="shared" si="96"/>
        <v>0.47</v>
      </c>
      <c r="Y89" s="70">
        <f t="shared" si="96"/>
        <v>0.47</v>
      </c>
      <c r="Z89" s="70">
        <f t="shared" si="96"/>
        <v>0.47</v>
      </c>
      <c r="AA89" s="70">
        <f t="shared" si="96"/>
        <v>0.47</v>
      </c>
      <c r="AB89" s="70">
        <f>AC89</f>
        <v>0.47</v>
      </c>
      <c r="AC89" s="240">
        <f>'Data Non-Energy-Sector'!E135</f>
        <v>0.47</v>
      </c>
      <c r="AD89" s="70">
        <f>AC89</f>
        <v>0.47</v>
      </c>
      <c r="AE89" s="70">
        <f t="shared" ref="AE89:AG93" si="97">AD89</f>
        <v>0.47</v>
      </c>
      <c r="AF89" s="70">
        <f t="shared" si="97"/>
        <v>0.47</v>
      </c>
      <c r="AG89" s="70">
        <f t="shared" si="97"/>
        <v>0.47</v>
      </c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</row>
    <row r="90" spans="2:114" x14ac:dyDescent="0.2">
      <c r="B90" s="236" t="str">
        <f>B4</f>
        <v>Chemicals</v>
      </c>
      <c r="C90" s="65" t="s">
        <v>96</v>
      </c>
      <c r="D90" s="70">
        <f t="shared" si="96"/>
        <v>0.21</v>
      </c>
      <c r="E90" s="70">
        <f t="shared" si="96"/>
        <v>0.21</v>
      </c>
      <c r="F90" s="70">
        <f t="shared" si="96"/>
        <v>0.21</v>
      </c>
      <c r="G90" s="70">
        <f t="shared" si="96"/>
        <v>0.21</v>
      </c>
      <c r="H90" s="70">
        <f t="shared" si="96"/>
        <v>0.21</v>
      </c>
      <c r="I90" s="70">
        <f t="shared" si="96"/>
        <v>0.21</v>
      </c>
      <c r="J90" s="70">
        <f t="shared" si="96"/>
        <v>0.21</v>
      </c>
      <c r="K90" s="70">
        <f t="shared" si="96"/>
        <v>0.21</v>
      </c>
      <c r="L90" s="70">
        <f t="shared" si="96"/>
        <v>0.21</v>
      </c>
      <c r="M90" s="70">
        <f t="shared" si="96"/>
        <v>0.21</v>
      </c>
      <c r="N90" s="70">
        <f t="shared" si="96"/>
        <v>0.21</v>
      </c>
      <c r="O90" s="70">
        <f t="shared" si="96"/>
        <v>0.21</v>
      </c>
      <c r="P90" s="70">
        <f t="shared" si="96"/>
        <v>0.21</v>
      </c>
      <c r="Q90" s="70">
        <f t="shared" si="96"/>
        <v>0.21</v>
      </c>
      <c r="R90" s="70">
        <f t="shared" si="96"/>
        <v>0.21</v>
      </c>
      <c r="S90" s="70">
        <f t="shared" si="96"/>
        <v>0.21</v>
      </c>
      <c r="T90" s="70">
        <f t="shared" si="96"/>
        <v>0.21</v>
      </c>
      <c r="U90" s="70">
        <f t="shared" si="96"/>
        <v>0.21</v>
      </c>
      <c r="V90" s="70">
        <f t="shared" si="96"/>
        <v>0.21</v>
      </c>
      <c r="W90" s="70">
        <f t="shared" si="96"/>
        <v>0.21</v>
      </c>
      <c r="X90" s="70">
        <f t="shared" si="96"/>
        <v>0.21</v>
      </c>
      <c r="Y90" s="70">
        <f t="shared" si="96"/>
        <v>0.21</v>
      </c>
      <c r="Z90" s="70">
        <f t="shared" si="96"/>
        <v>0.21</v>
      </c>
      <c r="AA90" s="70">
        <f t="shared" si="96"/>
        <v>0.21</v>
      </c>
      <c r="AB90" s="70">
        <f t="shared" ref="AB90:AB93" si="98">AC90</f>
        <v>0.21</v>
      </c>
      <c r="AC90" s="240">
        <f>'Data Non-Energy-Sector'!E136</f>
        <v>0.21</v>
      </c>
      <c r="AD90" s="70">
        <f t="shared" ref="AD90:AD93" si="99">AC90</f>
        <v>0.21</v>
      </c>
      <c r="AE90" s="70">
        <f t="shared" si="97"/>
        <v>0.21</v>
      </c>
      <c r="AF90" s="70">
        <f t="shared" si="97"/>
        <v>0.21</v>
      </c>
      <c r="AG90" s="70">
        <f t="shared" si="97"/>
        <v>0.21</v>
      </c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  <c r="CJ90" s="73"/>
      <c r="CK90" s="73"/>
      <c r="CL90" s="73"/>
      <c r="CM90" s="73"/>
      <c r="CN90" s="73"/>
      <c r="CO90" s="73"/>
      <c r="CP90" s="73"/>
      <c r="CQ90" s="73"/>
      <c r="CR90" s="73"/>
      <c r="CS90" s="73"/>
      <c r="CT90" s="73"/>
      <c r="CU90" s="73"/>
      <c r="CV90" s="73"/>
      <c r="CW90" s="73"/>
      <c r="CX90" s="73"/>
      <c r="CY90" s="73"/>
      <c r="CZ90" s="73"/>
      <c r="DA90" s="73"/>
      <c r="DB90" s="73"/>
      <c r="DC90" s="73"/>
      <c r="DD90" s="73"/>
      <c r="DE90" s="73"/>
      <c r="DF90" s="73"/>
      <c r="DG90" s="73"/>
      <c r="DH90" s="73"/>
      <c r="DI90" s="73"/>
      <c r="DJ90" s="73"/>
    </row>
    <row r="91" spans="2:114" x14ac:dyDescent="0.2">
      <c r="B91" s="236" t="str">
        <f>B5</f>
        <v>Refractory</v>
      </c>
      <c r="C91" s="65" t="s">
        <v>96</v>
      </c>
      <c r="D91" s="70">
        <f t="shared" si="96"/>
        <v>0.17</v>
      </c>
      <c r="E91" s="70">
        <f t="shared" si="96"/>
        <v>0.17</v>
      </c>
      <c r="F91" s="70">
        <f t="shared" si="96"/>
        <v>0.17</v>
      </c>
      <c r="G91" s="70">
        <f t="shared" si="96"/>
        <v>0.17</v>
      </c>
      <c r="H91" s="70">
        <f t="shared" si="96"/>
        <v>0.17</v>
      </c>
      <c r="I91" s="70">
        <f t="shared" si="96"/>
        <v>0.17</v>
      </c>
      <c r="J91" s="70">
        <f t="shared" si="96"/>
        <v>0.17</v>
      </c>
      <c r="K91" s="70">
        <f t="shared" si="96"/>
        <v>0.17</v>
      </c>
      <c r="L91" s="70">
        <f t="shared" si="96"/>
        <v>0.17</v>
      </c>
      <c r="M91" s="70">
        <f t="shared" si="96"/>
        <v>0.17</v>
      </c>
      <c r="N91" s="70">
        <f t="shared" si="96"/>
        <v>0.17</v>
      </c>
      <c r="O91" s="70">
        <f t="shared" si="96"/>
        <v>0.17</v>
      </c>
      <c r="P91" s="70">
        <f t="shared" si="96"/>
        <v>0.17</v>
      </c>
      <c r="Q91" s="70">
        <f t="shared" si="96"/>
        <v>0.17</v>
      </c>
      <c r="R91" s="70">
        <f t="shared" si="96"/>
        <v>0.17</v>
      </c>
      <c r="S91" s="70">
        <f t="shared" si="96"/>
        <v>0.17</v>
      </c>
      <c r="T91" s="70">
        <f t="shared" si="96"/>
        <v>0.17</v>
      </c>
      <c r="U91" s="70">
        <f t="shared" si="96"/>
        <v>0.17</v>
      </c>
      <c r="V91" s="70">
        <f t="shared" si="96"/>
        <v>0.17</v>
      </c>
      <c r="W91" s="70">
        <f t="shared" si="96"/>
        <v>0.17</v>
      </c>
      <c r="X91" s="70">
        <f t="shared" si="96"/>
        <v>0.17</v>
      </c>
      <c r="Y91" s="70">
        <f t="shared" si="96"/>
        <v>0.17</v>
      </c>
      <c r="Z91" s="70">
        <f t="shared" si="96"/>
        <v>0.17</v>
      </c>
      <c r="AA91" s="70">
        <f t="shared" si="96"/>
        <v>0.17</v>
      </c>
      <c r="AB91" s="70">
        <f t="shared" si="98"/>
        <v>0.17</v>
      </c>
      <c r="AC91" s="240">
        <f>'Data Non-Energy-Sector'!E137</f>
        <v>0.17</v>
      </c>
      <c r="AD91" s="70">
        <f t="shared" si="99"/>
        <v>0.17</v>
      </c>
      <c r="AE91" s="70">
        <f t="shared" si="97"/>
        <v>0.17</v>
      </c>
      <c r="AF91" s="70">
        <f t="shared" si="97"/>
        <v>0.17</v>
      </c>
      <c r="AG91" s="70">
        <f t="shared" si="97"/>
        <v>0.17</v>
      </c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</row>
    <row r="92" spans="2:114" x14ac:dyDescent="0.2">
      <c r="B92" s="236" t="str">
        <f>B6</f>
        <v>Foundry</v>
      </c>
      <c r="C92" s="65" t="s">
        <v>96</v>
      </c>
      <c r="D92" s="70">
        <f t="shared" si="96"/>
        <v>0.12</v>
      </c>
      <c r="E92" s="70">
        <f t="shared" si="96"/>
        <v>0.12</v>
      </c>
      <c r="F92" s="70">
        <f t="shared" si="96"/>
        <v>0.12</v>
      </c>
      <c r="G92" s="70">
        <f t="shared" si="96"/>
        <v>0.12</v>
      </c>
      <c r="H92" s="70">
        <f t="shared" si="96"/>
        <v>0.12</v>
      </c>
      <c r="I92" s="70">
        <f t="shared" si="96"/>
        <v>0.12</v>
      </c>
      <c r="J92" s="70">
        <f t="shared" si="96"/>
        <v>0.12</v>
      </c>
      <c r="K92" s="70">
        <f t="shared" si="96"/>
        <v>0.12</v>
      </c>
      <c r="L92" s="70">
        <f t="shared" si="96"/>
        <v>0.12</v>
      </c>
      <c r="M92" s="70">
        <f t="shared" si="96"/>
        <v>0.12</v>
      </c>
      <c r="N92" s="70">
        <f t="shared" si="96"/>
        <v>0.12</v>
      </c>
      <c r="O92" s="70">
        <f t="shared" si="96"/>
        <v>0.12</v>
      </c>
      <c r="P92" s="70">
        <f t="shared" si="96"/>
        <v>0.12</v>
      </c>
      <c r="Q92" s="70">
        <f t="shared" si="96"/>
        <v>0.12</v>
      </c>
      <c r="R92" s="70">
        <f t="shared" si="96"/>
        <v>0.12</v>
      </c>
      <c r="S92" s="70">
        <f t="shared" si="96"/>
        <v>0.12</v>
      </c>
      <c r="T92" s="70">
        <f t="shared" si="96"/>
        <v>0.12</v>
      </c>
      <c r="U92" s="70">
        <f t="shared" si="96"/>
        <v>0.12</v>
      </c>
      <c r="V92" s="70">
        <f t="shared" si="96"/>
        <v>0.12</v>
      </c>
      <c r="W92" s="70">
        <f t="shared" si="96"/>
        <v>0.12</v>
      </c>
      <c r="X92" s="70">
        <f t="shared" si="96"/>
        <v>0.12</v>
      </c>
      <c r="Y92" s="70">
        <f t="shared" si="96"/>
        <v>0.12</v>
      </c>
      <c r="Z92" s="70">
        <f t="shared" si="96"/>
        <v>0.12</v>
      </c>
      <c r="AA92" s="70">
        <f t="shared" si="96"/>
        <v>0.12</v>
      </c>
      <c r="AB92" s="70">
        <f t="shared" si="98"/>
        <v>0.12</v>
      </c>
      <c r="AC92" s="240">
        <f>'Data Non-Energy-Sector'!E138</f>
        <v>0.12</v>
      </c>
      <c r="AD92" s="70">
        <f t="shared" si="99"/>
        <v>0.12</v>
      </c>
      <c r="AE92" s="70">
        <f t="shared" si="97"/>
        <v>0.12</v>
      </c>
      <c r="AF92" s="70">
        <f t="shared" si="97"/>
        <v>0.12</v>
      </c>
      <c r="AG92" s="70">
        <f t="shared" si="97"/>
        <v>0.12</v>
      </c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</row>
    <row r="93" spans="2:114" x14ac:dyDescent="0.2">
      <c r="B93" s="236" t="str">
        <f>B7</f>
        <v>others</v>
      </c>
      <c r="C93" s="65" t="s">
        <v>96</v>
      </c>
      <c r="D93" s="70">
        <f t="shared" si="96"/>
        <v>0.03</v>
      </c>
      <c r="E93" s="70">
        <f t="shared" si="96"/>
        <v>0.03</v>
      </c>
      <c r="F93" s="70">
        <f t="shared" si="96"/>
        <v>0.03</v>
      </c>
      <c r="G93" s="70">
        <f t="shared" si="96"/>
        <v>0.03</v>
      </c>
      <c r="H93" s="70">
        <f t="shared" si="96"/>
        <v>0.03</v>
      </c>
      <c r="I93" s="70">
        <f t="shared" si="96"/>
        <v>0.03</v>
      </c>
      <c r="J93" s="70">
        <f t="shared" si="96"/>
        <v>0.03</v>
      </c>
      <c r="K93" s="70">
        <f t="shared" si="96"/>
        <v>0.03</v>
      </c>
      <c r="L93" s="70">
        <f t="shared" si="96"/>
        <v>0.03</v>
      </c>
      <c r="M93" s="70">
        <f t="shared" si="96"/>
        <v>0.03</v>
      </c>
      <c r="N93" s="70">
        <f t="shared" si="96"/>
        <v>0.03</v>
      </c>
      <c r="O93" s="70">
        <f t="shared" si="96"/>
        <v>0.03</v>
      </c>
      <c r="P93" s="70">
        <f t="shared" si="96"/>
        <v>0.03</v>
      </c>
      <c r="Q93" s="70">
        <f t="shared" si="96"/>
        <v>0.03</v>
      </c>
      <c r="R93" s="70">
        <f t="shared" si="96"/>
        <v>0.03</v>
      </c>
      <c r="S93" s="70">
        <f t="shared" si="96"/>
        <v>0.03</v>
      </c>
      <c r="T93" s="70">
        <f t="shared" si="96"/>
        <v>0.03</v>
      </c>
      <c r="U93" s="70">
        <f t="shared" si="96"/>
        <v>0.03</v>
      </c>
      <c r="V93" s="70">
        <f t="shared" si="96"/>
        <v>0.03</v>
      </c>
      <c r="W93" s="70">
        <f t="shared" si="96"/>
        <v>0.03</v>
      </c>
      <c r="X93" s="70">
        <f t="shared" si="96"/>
        <v>0.03</v>
      </c>
      <c r="Y93" s="70">
        <f t="shared" si="96"/>
        <v>0.03</v>
      </c>
      <c r="Z93" s="70">
        <f t="shared" si="96"/>
        <v>0.03</v>
      </c>
      <c r="AA93" s="70">
        <f t="shared" si="96"/>
        <v>0.03</v>
      </c>
      <c r="AB93" s="70">
        <f t="shared" si="98"/>
        <v>0.03</v>
      </c>
      <c r="AC93" s="240">
        <f>'Data Non-Energy-Sector'!E139</f>
        <v>0.03</v>
      </c>
      <c r="AD93" s="70">
        <f t="shared" si="99"/>
        <v>0.03</v>
      </c>
      <c r="AE93" s="70">
        <f t="shared" si="97"/>
        <v>0.03</v>
      </c>
      <c r="AF93" s="70">
        <f t="shared" si="97"/>
        <v>0.03</v>
      </c>
      <c r="AG93" s="70">
        <f t="shared" si="97"/>
        <v>0.03</v>
      </c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</row>
    <row r="94" spans="2:114" x14ac:dyDescent="0.2">
      <c r="B94" s="64" t="s">
        <v>99</v>
      </c>
      <c r="C94" s="65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</row>
    <row r="95" spans="2:114" x14ac:dyDescent="0.2">
      <c r="B95" s="64" t="s">
        <v>57</v>
      </c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</row>
    <row r="96" spans="2:114" x14ac:dyDescent="0.2">
      <c r="B96" s="236" t="str">
        <f>B89</f>
        <v>Ceramics</v>
      </c>
      <c r="C96" s="65" t="s">
        <v>2</v>
      </c>
      <c r="D96" s="74">
        <f t="shared" ref="D96:AF96" si="100">D$82*D89</f>
        <v>387397.72208127636</v>
      </c>
      <c r="E96" s="74">
        <f t="shared" si="100"/>
        <v>398560.15602323698</v>
      </c>
      <c r="F96" s="74">
        <f t="shared" si="100"/>
        <v>404577.9460264662</v>
      </c>
      <c r="G96" s="74">
        <f t="shared" si="100"/>
        <v>411773.72054333531</v>
      </c>
      <c r="H96" s="74">
        <f t="shared" si="100"/>
        <v>417924.4811653237</v>
      </c>
      <c r="I96" s="74">
        <f t="shared" si="100"/>
        <v>422582.87597205135</v>
      </c>
      <c r="J96" s="74">
        <f t="shared" si="100"/>
        <v>405037.74345069961</v>
      </c>
      <c r="K96" s="74">
        <f t="shared" si="100"/>
        <v>439110.07665091922</v>
      </c>
      <c r="L96" s="74">
        <f t="shared" si="100"/>
        <v>387220.42872193869</v>
      </c>
      <c r="M96" s="74">
        <f t="shared" si="100"/>
        <v>448688.75620269292</v>
      </c>
      <c r="N96" s="74">
        <f t="shared" si="100"/>
        <v>498100.78590437584</v>
      </c>
      <c r="O96" s="74">
        <f t="shared" si="100"/>
        <v>432426.16638997023</v>
      </c>
      <c r="P96" s="74">
        <f t="shared" si="100"/>
        <v>400089.45701163734</v>
      </c>
      <c r="Q96" s="74">
        <f t="shared" si="100"/>
        <v>415946.80773438502</v>
      </c>
      <c r="R96" s="74">
        <f t="shared" si="100"/>
        <v>412481.62402427261</v>
      </c>
      <c r="S96" s="74">
        <f t="shared" si="100"/>
        <v>428486.93923406495</v>
      </c>
      <c r="T96" s="74">
        <f t="shared" si="100"/>
        <v>577001.22387845023</v>
      </c>
      <c r="U96" s="74">
        <f t="shared" si="100"/>
        <v>701608.84236692614</v>
      </c>
      <c r="V96" s="74">
        <f t="shared" si="100"/>
        <v>630141.71274964779</v>
      </c>
      <c r="W96" s="74">
        <f t="shared" si="100"/>
        <v>573007.72783527605</v>
      </c>
      <c r="X96" s="74">
        <f t="shared" si="100"/>
        <v>619421.62378179457</v>
      </c>
      <c r="Y96" s="74">
        <f t="shared" si="100"/>
        <v>805714.28551800805</v>
      </c>
      <c r="Z96" s="74">
        <f t="shared" si="100"/>
        <v>726137.56600564276</v>
      </c>
      <c r="AA96" s="74">
        <f t="shared" si="100"/>
        <v>751001.4246470629</v>
      </c>
      <c r="AB96" s="74">
        <f t="shared" si="100"/>
        <v>706233.09404834535</v>
      </c>
      <c r="AC96" s="74">
        <f t="shared" si="100"/>
        <v>755964.07814331236</v>
      </c>
      <c r="AD96" s="74">
        <f t="shared" si="100"/>
        <v>656445.81995833886</v>
      </c>
      <c r="AE96" s="74">
        <f t="shared" si="100"/>
        <v>770773.14522363956</v>
      </c>
      <c r="AF96" s="74">
        <f t="shared" si="100"/>
        <v>735935.22455526434</v>
      </c>
      <c r="AG96" s="74">
        <f t="shared" ref="AG96" si="101">AG$82*AG89</f>
        <v>515376.51032881992</v>
      </c>
      <c r="AH96" s="74">
        <f t="shared" ref="AH96:AW96" si="102">AG96*(1+AH$85)</f>
        <v>531868.55865934212</v>
      </c>
      <c r="AI96" s="74">
        <f t="shared" si="102"/>
        <v>548888.35253644106</v>
      </c>
      <c r="AJ96" s="74">
        <f t="shared" si="102"/>
        <v>566452.77981760714</v>
      </c>
      <c r="AK96" s="74">
        <f t="shared" si="102"/>
        <v>584579.26877177053</v>
      </c>
      <c r="AL96" s="74">
        <f t="shared" si="102"/>
        <v>603285.80537246715</v>
      </c>
      <c r="AM96" s="74">
        <f t="shared" si="102"/>
        <v>622590.95114438608</v>
      </c>
      <c r="AN96" s="74">
        <f t="shared" si="102"/>
        <v>642513.86158100644</v>
      </c>
      <c r="AO96" s="74">
        <f t="shared" si="102"/>
        <v>663074.30515159864</v>
      </c>
      <c r="AP96" s="74">
        <f t="shared" si="102"/>
        <v>684292.68291644985</v>
      </c>
      <c r="AQ96" s="74">
        <f t="shared" si="102"/>
        <v>706190.04876977624</v>
      </c>
      <c r="AR96" s="74">
        <f t="shared" si="102"/>
        <v>728788.13033040916</v>
      </c>
      <c r="AS96" s="74">
        <f t="shared" si="102"/>
        <v>752109.35050098225</v>
      </c>
      <c r="AT96" s="74">
        <f t="shared" si="102"/>
        <v>776176.84971701365</v>
      </c>
      <c r="AU96" s="74">
        <f t="shared" si="102"/>
        <v>801014.50890795817</v>
      </c>
      <c r="AV96" s="74">
        <f t="shared" si="102"/>
        <v>826646.97319301288</v>
      </c>
      <c r="AW96" s="74">
        <f t="shared" si="102"/>
        <v>853099.67633518926</v>
      </c>
      <c r="AX96" s="74">
        <f t="shared" ref="AW96:BL100" si="103">AW96*(1+AX$85)</f>
        <v>880398.86597791535</v>
      </c>
      <c r="AY96" s="74">
        <f t="shared" si="103"/>
        <v>908571.6296892087</v>
      </c>
      <c r="AZ96" s="74">
        <f t="shared" si="103"/>
        <v>937645.92183926341</v>
      </c>
      <c r="BA96" s="74">
        <f t="shared" si="103"/>
        <v>967650.59133811982</v>
      </c>
      <c r="BB96" s="74">
        <f t="shared" si="103"/>
        <v>998615.41026093974</v>
      </c>
      <c r="BC96" s="74">
        <f t="shared" si="103"/>
        <v>1030571.1033892898</v>
      </c>
      <c r="BD96" s="74">
        <f t="shared" si="103"/>
        <v>1063549.3786977471</v>
      </c>
      <c r="BE96" s="74">
        <f t="shared" si="103"/>
        <v>1097582.958816075</v>
      </c>
      <c r="BF96" s="74">
        <f t="shared" si="103"/>
        <v>1132705.6134981895</v>
      </c>
      <c r="BG96" s="74">
        <f t="shared" si="103"/>
        <v>1168952.1931301316</v>
      </c>
      <c r="BH96" s="74">
        <f t="shared" si="103"/>
        <v>1206358.6633102959</v>
      </c>
      <c r="BI96" s="74">
        <f t="shared" si="103"/>
        <v>1244962.1405362254</v>
      </c>
      <c r="BJ96" s="74">
        <f t="shared" si="103"/>
        <v>1284800.9290333847</v>
      </c>
      <c r="BK96" s="74">
        <f t="shared" si="103"/>
        <v>1325914.558762453</v>
      </c>
      <c r="BL96" s="74">
        <f t="shared" si="103"/>
        <v>1368343.8246428515</v>
      </c>
      <c r="BM96" s="74">
        <f t="shared" ref="BM96:BM100" si="104">BL96*(1+BM$85)</f>
        <v>1412130.8270314229</v>
      </c>
      <c r="BN96" s="74">
        <f t="shared" ref="BN96:BN100" si="105">BM96*(1+BN$85)</f>
        <v>1457319.0134964285</v>
      </c>
      <c r="BO96" s="74">
        <f t="shared" ref="BO96:BO100" si="106">BN96*(1+BO$85)</f>
        <v>1503953.2219283143</v>
      </c>
      <c r="BP96" s="74">
        <f t="shared" ref="BP96:BP100" si="107">BO96*(1+BP$85)</f>
        <v>1552079.7250300203</v>
      </c>
      <c r="BQ96" s="74">
        <f t="shared" ref="BQ96:BQ100" si="108">BP96*(1+BQ$85)</f>
        <v>1601746.2762309811</v>
      </c>
      <c r="BR96" s="74">
        <f t="shared" ref="BR96:BR100" si="109">BQ96*(1+BR$85)</f>
        <v>1653002.1570703725</v>
      </c>
      <c r="BS96" s="74">
        <f t="shared" ref="BS96:BS100" si="110">BR96*(1+BS$85)</f>
        <v>1705898.2260966245</v>
      </c>
      <c r="BT96" s="74">
        <f t="shared" ref="BT96:BT100" si="111">BS96*(1+BT$85)</f>
        <v>1760486.9693317167</v>
      </c>
      <c r="BU96" s="74">
        <f t="shared" ref="BU96:BU100" si="112">BT96*(1+BU$85)</f>
        <v>1816822.5523503316</v>
      </c>
      <c r="BV96" s="74">
        <f t="shared" ref="BV96:BV100" si="113">BU96*(1+BV$85)</f>
        <v>1874960.8740255423</v>
      </c>
      <c r="BW96" s="74">
        <f t="shared" ref="BW96:BW100" si="114">BV96*(1+BW$85)</f>
        <v>1934959.6219943597</v>
      </c>
      <c r="BX96" s="74">
        <f t="shared" ref="BX96:BX100" si="115">BW96*(1+BX$85)</f>
        <v>1996878.3298981793</v>
      </c>
      <c r="BY96" s="74">
        <f t="shared" ref="BY96:BY100" si="116">BX96*(1+BY$85)</f>
        <v>2060778.436454921</v>
      </c>
      <c r="BZ96" s="74">
        <f t="shared" ref="BZ96:BZ100" si="117">BY96*(1+BZ$85)</f>
        <v>2126723.3464214788</v>
      </c>
      <c r="CA96" s="74">
        <f t="shared" ref="CA96:CA100" si="118">BZ96*(1+CA$85)</f>
        <v>2194778.4935069662</v>
      </c>
      <c r="CB96" s="74">
        <f t="shared" ref="CB96:CB100" si="119">CA96*(1+CB$85)</f>
        <v>2265011.405299189</v>
      </c>
      <c r="CC96" s="74">
        <f t="shared" ref="CC96:CC100" si="120">CB96*(1+CC$85)</f>
        <v>2337491.7702687629</v>
      </c>
      <c r="CD96" s="74">
        <f t="shared" ref="CD96:CD100" si="121">CC96*(1+CD$85)</f>
        <v>2412291.5069173635</v>
      </c>
      <c r="CE96" s="74">
        <f t="shared" ref="CE96:CE100" si="122">CD96*(1+CE$85)</f>
        <v>2489484.8351387191</v>
      </c>
      <c r="CF96" s="74">
        <f t="shared" ref="CF96:CF100" si="123">CE96*(1+CF$85)</f>
        <v>2569148.3498631581</v>
      </c>
      <c r="CG96" s="74">
        <f t="shared" ref="CG96:CG100" si="124">CF96*(1+CG$85)</f>
        <v>2651361.0970587791</v>
      </c>
      <c r="CH96" s="74">
        <f t="shared" ref="CH96:CH100" si="125">CG96*(1+CH$85)</f>
        <v>2736204.6521646599</v>
      </c>
      <c r="CI96" s="74">
        <f t="shared" ref="CI96:CI100" si="126">CH96*(1+CI$85)</f>
        <v>2823763.2010339289</v>
      </c>
      <c r="CJ96" s="74">
        <f t="shared" ref="CJ96:CJ100" si="127">CI96*(1+CJ$85)</f>
        <v>2914123.6234670146</v>
      </c>
      <c r="CK96" s="74">
        <f t="shared" ref="CK96:CK100" si="128">CJ96*(1+CK$85)</f>
        <v>3007375.5794179593</v>
      </c>
      <c r="CL96" s="74">
        <f t="shared" ref="CL96:CL100" si="129">CK96*(1+CL$85)</f>
        <v>3103611.597959334</v>
      </c>
      <c r="CM96" s="74">
        <f t="shared" ref="CM96:CM100" si="130">CL96*(1+CM$85)</f>
        <v>3202927.1690940326</v>
      </c>
      <c r="CN96" s="74">
        <f t="shared" ref="CN96:CN100" si="131">CM96*(1+CN$85)</f>
        <v>3305420.8385050418</v>
      </c>
      <c r="CO96" s="74">
        <f t="shared" ref="CO96:CO100" si="132">CN96*(1+CO$85)</f>
        <v>3411194.3053372032</v>
      </c>
      <c r="CP96" s="74">
        <f t="shared" ref="CP96:CP100" si="133">CO96*(1+CP$85)</f>
        <v>3520352.5231079939</v>
      </c>
      <c r="CQ96" s="74">
        <f t="shared" ref="CQ96:CQ100" si="134">CP96*(1+CQ$85)</f>
        <v>3633003.8038474498</v>
      </c>
      <c r="CR96" s="74">
        <f t="shared" ref="CR96:CR100" si="135">CQ96*(1+CR$85)</f>
        <v>3749259.9255705685</v>
      </c>
      <c r="CS96" s="74">
        <f t="shared" ref="CS96:CS100" si="136">CR96*(1+CS$85)</f>
        <v>3869236.2431888268</v>
      </c>
      <c r="CT96" s="74">
        <f t="shared" ref="CT96:CT100" si="137">CS96*(1+CT$85)</f>
        <v>3993051.8029708695</v>
      </c>
      <c r="CU96" s="74">
        <f t="shared" ref="CU96:CU100" si="138">CT96*(1+CU$85)</f>
        <v>4120829.4606659375</v>
      </c>
      <c r="CV96" s="74">
        <f t="shared" ref="CV96:CV100" si="139">CU96*(1+CV$85)</f>
        <v>4252696.0034072474</v>
      </c>
      <c r="CW96" s="74">
        <f t="shared" ref="CW96:CW100" si="140">CV96*(1+CW$85)</f>
        <v>4388782.275516279</v>
      </c>
      <c r="CX96" s="74">
        <f t="shared" ref="CX96:CX100" si="141">CW96*(1+CX$85)</f>
        <v>4529223.3083327999</v>
      </c>
      <c r="CY96" s="74">
        <f t="shared" ref="CY96:CY100" si="142">CX96*(1+CY$85)</f>
        <v>4674158.4541994501</v>
      </c>
      <c r="CZ96" s="74">
        <f t="shared" ref="CZ96:CZ100" si="143">CY96*(1+CZ$85)</f>
        <v>4823731.524733833</v>
      </c>
      <c r="DA96" s="74">
        <f t="shared" ref="DA96:DA100" si="144">CZ96*(1+DA$85)</f>
        <v>4978090.9335253155</v>
      </c>
      <c r="DB96" s="74">
        <f t="shared" ref="DB96:DB100" si="145">DA96*(1+DB$85)</f>
        <v>5137389.8433981258</v>
      </c>
      <c r="DC96" s="74">
        <f t="shared" ref="DC96:DC100" si="146">DB96*(1+DC$85)</f>
        <v>5301786.3183868658</v>
      </c>
      <c r="DD96" s="74">
        <f t="shared" ref="DD96:DD100" si="147">DC96*(1+DD$85)</f>
        <v>5471443.4805752458</v>
      </c>
      <c r="DE96" s="74">
        <f t="shared" ref="DE96:DE100" si="148">DD96*(1+DE$85)</f>
        <v>5646529.6719536539</v>
      </c>
      <c r="DF96" s="74">
        <f t="shared" ref="DF96:DF100" si="149">DE96*(1+DF$85)</f>
        <v>5827218.6214561714</v>
      </c>
      <c r="DG96" s="74">
        <f t="shared" ref="DG96:DG100" si="150">DF96*(1+DG$85)</f>
        <v>6013689.6173427692</v>
      </c>
      <c r="DH96" s="74">
        <f t="shared" ref="DH96:DH100" si="151">DG96*(1+DH$85)</f>
        <v>6206127.6850977382</v>
      </c>
      <c r="DI96" s="74">
        <f t="shared" ref="DI96:DI100" si="152">DH96*(1+DI$85)</f>
        <v>6404723.771020866</v>
      </c>
      <c r="DJ96" s="74">
        <f t="shared" ref="DJ96:DJ100" si="153">DI96*(1+DJ$85)</f>
        <v>6609674.9316935334</v>
      </c>
    </row>
    <row r="97" spans="2:114" x14ac:dyDescent="0.2">
      <c r="B97" s="236" t="str">
        <f t="shared" ref="B97:B100" si="154">B90</f>
        <v>Chemicals</v>
      </c>
      <c r="C97" s="65" t="s">
        <v>2</v>
      </c>
      <c r="D97" s="74">
        <f t="shared" ref="D97:AF97" si="155">D$82*D90</f>
        <v>173092.59922780434</v>
      </c>
      <c r="E97" s="74">
        <f t="shared" si="155"/>
        <v>178080.06971251013</v>
      </c>
      <c r="F97" s="74">
        <f t="shared" si="155"/>
        <v>180768.86950118703</v>
      </c>
      <c r="G97" s="74">
        <f t="shared" si="155"/>
        <v>183984.00279595834</v>
      </c>
      <c r="H97" s="74">
        <f t="shared" si="155"/>
        <v>186732.21498876164</v>
      </c>
      <c r="I97" s="74">
        <f t="shared" si="155"/>
        <v>188813.62543432083</v>
      </c>
      <c r="J97" s="74">
        <f t="shared" si="155"/>
        <v>180974.31090350408</v>
      </c>
      <c r="K97" s="74">
        <f t="shared" si="155"/>
        <v>196198.11935466604</v>
      </c>
      <c r="L97" s="74">
        <f t="shared" si="155"/>
        <v>173013.38304597262</v>
      </c>
      <c r="M97" s="74">
        <f t="shared" si="155"/>
        <v>200477.95489907556</v>
      </c>
      <c r="N97" s="74">
        <f t="shared" si="155"/>
        <v>222555.67029769983</v>
      </c>
      <c r="O97" s="74">
        <f t="shared" si="155"/>
        <v>193211.69136573139</v>
      </c>
      <c r="P97" s="74">
        <f t="shared" si="155"/>
        <v>178763.37440945499</v>
      </c>
      <c r="Q97" s="74">
        <f t="shared" si="155"/>
        <v>185848.57366855501</v>
      </c>
      <c r="R97" s="74">
        <f t="shared" si="155"/>
        <v>184300.30009595159</v>
      </c>
      <c r="S97" s="74">
        <f t="shared" si="155"/>
        <v>191451.61114713541</v>
      </c>
      <c r="T97" s="74">
        <f t="shared" si="155"/>
        <v>257809.05747760541</v>
      </c>
      <c r="U97" s="74">
        <f t="shared" si="155"/>
        <v>313484.80190862657</v>
      </c>
      <c r="V97" s="74">
        <f t="shared" si="155"/>
        <v>281552.68016473623</v>
      </c>
      <c r="W97" s="74">
        <f t="shared" si="155"/>
        <v>256024.72945831486</v>
      </c>
      <c r="X97" s="74">
        <f t="shared" si="155"/>
        <v>276762.85317909974</v>
      </c>
      <c r="Y97" s="74">
        <f t="shared" si="155"/>
        <v>359999.99991230149</v>
      </c>
      <c r="Z97" s="74">
        <f t="shared" si="155"/>
        <v>324444.44438549993</v>
      </c>
      <c r="AA97" s="74">
        <f t="shared" si="155"/>
        <v>335553.82803379407</v>
      </c>
      <c r="AB97" s="74">
        <f t="shared" si="155"/>
        <v>315550.95691521815</v>
      </c>
      <c r="AC97" s="74">
        <f t="shared" si="155"/>
        <v>337771.18385126727</v>
      </c>
      <c r="AD97" s="74">
        <f t="shared" si="155"/>
        <v>293305.57913032162</v>
      </c>
      <c r="AE97" s="74">
        <f t="shared" si="155"/>
        <v>344388.00105737086</v>
      </c>
      <c r="AF97" s="74">
        <f t="shared" si="155"/>
        <v>328822.12160979898</v>
      </c>
      <c r="AG97" s="74">
        <f t="shared" ref="AG97" si="156">AG$82*AG90</f>
        <v>230274.61099798337</v>
      </c>
      <c r="AH97" s="74">
        <f t="shared" ref="AH97:AV100" si="157">AG97*(1+AH$85)</f>
        <v>237643.39854991884</v>
      </c>
      <c r="AI97" s="74">
        <f t="shared" si="157"/>
        <v>245247.98730351625</v>
      </c>
      <c r="AJ97" s="74">
        <f t="shared" si="157"/>
        <v>253095.92289722877</v>
      </c>
      <c r="AK97" s="74">
        <f t="shared" si="157"/>
        <v>261194.99242994009</v>
      </c>
      <c r="AL97" s="74">
        <f t="shared" si="157"/>
        <v>269553.23218769819</v>
      </c>
      <c r="AM97" s="74">
        <f t="shared" si="157"/>
        <v>278178.93561770453</v>
      </c>
      <c r="AN97" s="74">
        <f t="shared" si="157"/>
        <v>287080.66155747109</v>
      </c>
      <c r="AO97" s="74">
        <f t="shared" si="157"/>
        <v>296267.24272731016</v>
      </c>
      <c r="AP97" s="74">
        <f t="shared" si="157"/>
        <v>305747.79449458409</v>
      </c>
      <c r="AQ97" s="74">
        <f t="shared" si="157"/>
        <v>315531.72391841077</v>
      </c>
      <c r="AR97" s="74">
        <f t="shared" si="157"/>
        <v>325628.73908379994</v>
      </c>
      <c r="AS97" s="74">
        <f t="shared" si="157"/>
        <v>336048.85873448156</v>
      </c>
      <c r="AT97" s="74">
        <f t="shared" si="157"/>
        <v>346802.422213985</v>
      </c>
      <c r="AU97" s="74">
        <f t="shared" si="157"/>
        <v>357900.09972483251</v>
      </c>
      <c r="AV97" s="74">
        <f t="shared" si="157"/>
        <v>369352.90291602717</v>
      </c>
      <c r="AW97" s="74">
        <f t="shared" si="103"/>
        <v>381172.19580934005</v>
      </c>
      <c r="AX97" s="74">
        <f t="shared" si="103"/>
        <v>393369.70607523894</v>
      </c>
      <c r="AY97" s="74">
        <f t="shared" si="103"/>
        <v>405957.53666964662</v>
      </c>
      <c r="AZ97" s="74">
        <f t="shared" si="103"/>
        <v>418948.1778430753</v>
      </c>
      <c r="BA97" s="74">
        <f t="shared" si="103"/>
        <v>432354.51953405375</v>
      </c>
      <c r="BB97" s="74">
        <f t="shared" si="103"/>
        <v>446189.86415914347</v>
      </c>
      <c r="BC97" s="74">
        <f t="shared" si="103"/>
        <v>460467.93981223606</v>
      </c>
      <c r="BD97" s="74">
        <f t="shared" si="103"/>
        <v>475202.91388622764</v>
      </c>
      <c r="BE97" s="74">
        <f t="shared" si="103"/>
        <v>490409.40713058691</v>
      </c>
      <c r="BF97" s="74">
        <f t="shared" si="103"/>
        <v>506102.50815876573</v>
      </c>
      <c r="BG97" s="74">
        <f t="shared" si="103"/>
        <v>522297.78841984627</v>
      </c>
      <c r="BH97" s="74">
        <f t="shared" si="103"/>
        <v>539011.31764928135</v>
      </c>
      <c r="BI97" s="74">
        <f t="shared" si="103"/>
        <v>556259.67981405836</v>
      </c>
      <c r="BJ97" s="74">
        <f t="shared" si="103"/>
        <v>574059.98956810823</v>
      </c>
      <c r="BK97" s="74">
        <f t="shared" si="103"/>
        <v>592429.90923428768</v>
      </c>
      <c r="BL97" s="74">
        <f t="shared" si="103"/>
        <v>611387.6663297849</v>
      </c>
      <c r="BM97" s="74">
        <f t="shared" si="104"/>
        <v>630952.07165233803</v>
      </c>
      <c r="BN97" s="74">
        <f t="shared" si="105"/>
        <v>651142.53794521291</v>
      </c>
      <c r="BO97" s="74">
        <f t="shared" si="106"/>
        <v>671979.0991594597</v>
      </c>
      <c r="BP97" s="74">
        <f t="shared" si="107"/>
        <v>693482.43033256242</v>
      </c>
      <c r="BQ97" s="74">
        <f t="shared" si="108"/>
        <v>715673.86810320441</v>
      </c>
      <c r="BR97" s="74">
        <f t="shared" si="109"/>
        <v>738575.43188250693</v>
      </c>
      <c r="BS97" s="74">
        <f t="shared" si="110"/>
        <v>762209.84570274723</v>
      </c>
      <c r="BT97" s="74">
        <f t="shared" si="111"/>
        <v>786600.56076523522</v>
      </c>
      <c r="BU97" s="74">
        <f t="shared" si="112"/>
        <v>811771.7787097228</v>
      </c>
      <c r="BV97" s="74">
        <f t="shared" si="113"/>
        <v>837748.47562843398</v>
      </c>
      <c r="BW97" s="74">
        <f t="shared" si="114"/>
        <v>864556.42684854392</v>
      </c>
      <c r="BX97" s="74">
        <f t="shared" si="115"/>
        <v>892222.23250769731</v>
      </c>
      <c r="BY97" s="74">
        <f t="shared" si="116"/>
        <v>920773.34394794365</v>
      </c>
      <c r="BZ97" s="74">
        <f t="shared" si="117"/>
        <v>950238.0909542779</v>
      </c>
      <c r="CA97" s="74">
        <f t="shared" si="118"/>
        <v>980645.70986481477</v>
      </c>
      <c r="CB97" s="74">
        <f t="shared" si="119"/>
        <v>1012026.3725804889</v>
      </c>
      <c r="CC97" s="74">
        <f t="shared" si="120"/>
        <v>1044411.2165030646</v>
      </c>
      <c r="CD97" s="74">
        <f t="shared" si="121"/>
        <v>1077832.3754311628</v>
      </c>
      <c r="CE97" s="74">
        <f t="shared" si="122"/>
        <v>1112323.01144496</v>
      </c>
      <c r="CF97" s="74">
        <f t="shared" si="123"/>
        <v>1147917.3478111988</v>
      </c>
      <c r="CG97" s="74">
        <f t="shared" si="124"/>
        <v>1184650.7029411572</v>
      </c>
      <c r="CH97" s="74">
        <f t="shared" si="125"/>
        <v>1222559.5254352742</v>
      </c>
      <c r="CI97" s="74">
        <f t="shared" si="126"/>
        <v>1261681.430249203</v>
      </c>
      <c r="CJ97" s="74">
        <f t="shared" si="127"/>
        <v>1302055.2360171776</v>
      </c>
      <c r="CK97" s="74">
        <f t="shared" si="128"/>
        <v>1343721.0035697273</v>
      </c>
      <c r="CL97" s="74">
        <f t="shared" si="129"/>
        <v>1386720.0756839586</v>
      </c>
      <c r="CM97" s="74">
        <f t="shared" si="130"/>
        <v>1431095.1181058453</v>
      </c>
      <c r="CN97" s="74">
        <f t="shared" si="131"/>
        <v>1476890.1618852324</v>
      </c>
      <c r="CO97" s="74">
        <f t="shared" si="132"/>
        <v>1524150.6470655599</v>
      </c>
      <c r="CP97" s="74">
        <f t="shared" si="133"/>
        <v>1572923.4677716577</v>
      </c>
      <c r="CQ97" s="74">
        <f t="shared" si="134"/>
        <v>1623257.0187403508</v>
      </c>
      <c r="CR97" s="74">
        <f t="shared" si="135"/>
        <v>1675201.2433400422</v>
      </c>
      <c r="CS97" s="74">
        <f t="shared" si="136"/>
        <v>1728807.6831269236</v>
      </c>
      <c r="CT97" s="74">
        <f t="shared" si="137"/>
        <v>1784129.5289869853</v>
      </c>
      <c r="CU97" s="74">
        <f t="shared" si="138"/>
        <v>1841221.673914569</v>
      </c>
      <c r="CV97" s="74">
        <f t="shared" si="139"/>
        <v>1900140.7674798353</v>
      </c>
      <c r="CW97" s="74">
        <f t="shared" si="140"/>
        <v>1960945.2720391902</v>
      </c>
      <c r="CX97" s="74">
        <f t="shared" si="141"/>
        <v>2023695.5207444443</v>
      </c>
      <c r="CY97" s="74">
        <f t="shared" si="142"/>
        <v>2088453.7774082667</v>
      </c>
      <c r="CZ97" s="74">
        <f t="shared" si="143"/>
        <v>2155284.2982853311</v>
      </c>
      <c r="DA97" s="74">
        <f t="shared" si="144"/>
        <v>2224253.3958304618</v>
      </c>
      <c r="DB97" s="74">
        <f t="shared" si="145"/>
        <v>2295429.5044970368</v>
      </c>
      <c r="DC97" s="74">
        <f t="shared" si="146"/>
        <v>2368883.2486409419</v>
      </c>
      <c r="DD97" s="74">
        <f t="shared" si="147"/>
        <v>2444687.5125974519</v>
      </c>
      <c r="DE97" s="74">
        <f t="shared" si="148"/>
        <v>2522917.5130005702</v>
      </c>
      <c r="DF97" s="74">
        <f t="shared" si="149"/>
        <v>2603650.8734165886</v>
      </c>
      <c r="DG97" s="74">
        <f t="shared" si="150"/>
        <v>2686967.7013659198</v>
      </c>
      <c r="DH97" s="74">
        <f t="shared" si="151"/>
        <v>2772950.6678096293</v>
      </c>
      <c r="DI97" s="74">
        <f t="shared" si="152"/>
        <v>2861685.0891795377</v>
      </c>
      <c r="DJ97" s="74">
        <f t="shared" si="153"/>
        <v>2953259.0120332832</v>
      </c>
    </row>
    <row r="98" spans="2:114" x14ac:dyDescent="0.2">
      <c r="B98" s="236" t="str">
        <f t="shared" si="154"/>
        <v>Refractory</v>
      </c>
      <c r="C98" s="65" t="s">
        <v>2</v>
      </c>
      <c r="D98" s="74">
        <f t="shared" ref="D98:AF98" si="158">D$82*D91</f>
        <v>140122.5803272702</v>
      </c>
      <c r="E98" s="74">
        <f t="shared" si="158"/>
        <v>144160.05643393678</v>
      </c>
      <c r="F98" s="74">
        <f t="shared" si="158"/>
        <v>146336.70388191333</v>
      </c>
      <c r="G98" s="74">
        <f t="shared" si="158"/>
        <v>148939.43083482343</v>
      </c>
      <c r="H98" s="74">
        <f t="shared" si="158"/>
        <v>151164.17403852136</v>
      </c>
      <c r="I98" s="74">
        <f t="shared" si="158"/>
        <v>152849.12535159307</v>
      </c>
      <c r="J98" s="74">
        <f t="shared" si="158"/>
        <v>146503.01358855094</v>
      </c>
      <c r="K98" s="74">
        <f t="shared" si="158"/>
        <v>158827.04900139631</v>
      </c>
      <c r="L98" s="74">
        <f t="shared" si="158"/>
        <v>140058.45294197786</v>
      </c>
      <c r="M98" s="74">
        <f t="shared" si="158"/>
        <v>162291.67777544213</v>
      </c>
      <c r="N98" s="74">
        <f t="shared" si="158"/>
        <v>180164.11405051893</v>
      </c>
      <c r="O98" s="74">
        <f t="shared" si="158"/>
        <v>156409.46443892541</v>
      </c>
      <c r="P98" s="74">
        <f t="shared" si="158"/>
        <v>144713.2078552731</v>
      </c>
      <c r="Q98" s="74">
        <f t="shared" si="158"/>
        <v>150448.84535073501</v>
      </c>
      <c r="R98" s="74">
        <f t="shared" si="158"/>
        <v>149195.48103005605</v>
      </c>
      <c r="S98" s="74">
        <f t="shared" si="158"/>
        <v>154984.6375953001</v>
      </c>
      <c r="T98" s="74">
        <f t="shared" si="158"/>
        <v>208702.57033901394</v>
      </c>
      <c r="U98" s="74">
        <f t="shared" si="158"/>
        <v>253773.41106888821</v>
      </c>
      <c r="V98" s="74">
        <f t="shared" si="158"/>
        <v>227923.59822859603</v>
      </c>
      <c r="W98" s="74">
        <f t="shared" si="158"/>
        <v>207258.11432339775</v>
      </c>
      <c r="X98" s="74">
        <f t="shared" si="158"/>
        <v>224046.1192402236</v>
      </c>
      <c r="Y98" s="74">
        <f t="shared" si="158"/>
        <v>291428.5713575774</v>
      </c>
      <c r="Z98" s="74">
        <f t="shared" si="158"/>
        <v>262645.50259778573</v>
      </c>
      <c r="AA98" s="74">
        <f t="shared" si="158"/>
        <v>271638.81317021424</v>
      </c>
      <c r="AB98" s="74">
        <f t="shared" si="158"/>
        <v>255446.0127408909</v>
      </c>
      <c r="AC98" s="74">
        <f t="shared" si="158"/>
        <v>273433.81549864495</v>
      </c>
      <c r="AD98" s="74">
        <f t="shared" si="158"/>
        <v>237437.84977216515</v>
      </c>
      <c r="AE98" s="74">
        <f t="shared" si="158"/>
        <v>278790.28657025262</v>
      </c>
      <c r="AF98" s="74">
        <f t="shared" si="158"/>
        <v>266189.33654126589</v>
      </c>
      <c r="AG98" s="74">
        <f t="shared" ref="AG98" si="159">AG$82*AG91</f>
        <v>186412.78033170084</v>
      </c>
      <c r="AH98" s="74">
        <f t="shared" si="157"/>
        <v>192377.98930231525</v>
      </c>
      <c r="AI98" s="74">
        <f t="shared" si="157"/>
        <v>198534.08495998936</v>
      </c>
      <c r="AJ98" s="74">
        <f t="shared" si="157"/>
        <v>204887.17567870903</v>
      </c>
      <c r="AK98" s="74">
        <f t="shared" si="157"/>
        <v>211443.56530042773</v>
      </c>
      <c r="AL98" s="74">
        <f t="shared" si="157"/>
        <v>218209.75939004141</v>
      </c>
      <c r="AM98" s="74">
        <f t="shared" si="157"/>
        <v>225192.47169052274</v>
      </c>
      <c r="AN98" s="74">
        <f t="shared" si="157"/>
        <v>232398.63078461948</v>
      </c>
      <c r="AO98" s="74">
        <f t="shared" si="157"/>
        <v>239835.38696972732</v>
      </c>
      <c r="AP98" s="74">
        <f t="shared" si="157"/>
        <v>247510.1193527586</v>
      </c>
      <c r="AQ98" s="74">
        <f t="shared" si="157"/>
        <v>255430.44317204689</v>
      </c>
      <c r="AR98" s="74">
        <f t="shared" si="157"/>
        <v>263604.21735355241</v>
      </c>
      <c r="AS98" s="74">
        <f t="shared" si="157"/>
        <v>272039.55230886611</v>
      </c>
      <c r="AT98" s="74">
        <f t="shared" si="157"/>
        <v>280744.81798274984</v>
      </c>
      <c r="AU98" s="74">
        <f t="shared" si="157"/>
        <v>289728.65215819783</v>
      </c>
      <c r="AV98" s="74">
        <f t="shared" si="157"/>
        <v>298999.96902726014</v>
      </c>
      <c r="AW98" s="74">
        <f t="shared" si="103"/>
        <v>308567.96803613246</v>
      </c>
      <c r="AX98" s="74">
        <f t="shared" si="103"/>
        <v>318442.14301328873</v>
      </c>
      <c r="AY98" s="74">
        <f t="shared" si="103"/>
        <v>328632.291589714</v>
      </c>
      <c r="AZ98" s="74">
        <f t="shared" si="103"/>
        <v>339148.52492058487</v>
      </c>
      <c r="BA98" s="74">
        <f t="shared" si="103"/>
        <v>350001.2777180436</v>
      </c>
      <c r="BB98" s="74">
        <f t="shared" si="103"/>
        <v>361201.31860502099</v>
      </c>
      <c r="BC98" s="74">
        <f t="shared" si="103"/>
        <v>372759.76080038166</v>
      </c>
      <c r="BD98" s="74">
        <f t="shared" si="103"/>
        <v>384688.07314599387</v>
      </c>
      <c r="BE98" s="74">
        <f t="shared" si="103"/>
        <v>396998.09148666571</v>
      </c>
      <c r="BF98" s="74">
        <f t="shared" si="103"/>
        <v>409702.03041423904</v>
      </c>
      <c r="BG98" s="74">
        <f t="shared" si="103"/>
        <v>422812.49538749468</v>
      </c>
      <c r="BH98" s="74">
        <f t="shared" si="103"/>
        <v>436342.49523989455</v>
      </c>
      <c r="BI98" s="74">
        <f t="shared" si="103"/>
        <v>450305.45508757117</v>
      </c>
      <c r="BJ98" s="74">
        <f t="shared" si="103"/>
        <v>464715.22965037345</v>
      </c>
      <c r="BK98" s="74">
        <f t="shared" si="103"/>
        <v>479586.11699918541</v>
      </c>
      <c r="BL98" s="74">
        <f t="shared" si="103"/>
        <v>494932.87274315936</v>
      </c>
      <c r="BM98" s="74">
        <f t="shared" si="104"/>
        <v>510770.72467094049</v>
      </c>
      <c r="BN98" s="74">
        <f t="shared" si="105"/>
        <v>527115.38786041061</v>
      </c>
      <c r="BO98" s="74">
        <f t="shared" si="106"/>
        <v>543983.08027194382</v>
      </c>
      <c r="BP98" s="74">
        <f t="shared" si="107"/>
        <v>561390.53884064604</v>
      </c>
      <c r="BQ98" s="74">
        <f t="shared" si="108"/>
        <v>579355.0360835467</v>
      </c>
      <c r="BR98" s="74">
        <f t="shared" si="109"/>
        <v>597894.3972382202</v>
      </c>
      <c r="BS98" s="74">
        <f t="shared" si="110"/>
        <v>617027.01794984331</v>
      </c>
      <c r="BT98" s="74">
        <f t="shared" si="111"/>
        <v>636771.88252423832</v>
      </c>
      <c r="BU98" s="74">
        <f t="shared" si="112"/>
        <v>657148.58276501391</v>
      </c>
      <c r="BV98" s="74">
        <f t="shared" si="113"/>
        <v>678177.33741349436</v>
      </c>
      <c r="BW98" s="74">
        <f t="shared" si="114"/>
        <v>699879.01221072616</v>
      </c>
      <c r="BX98" s="74">
        <f t="shared" si="115"/>
        <v>722275.14060146944</v>
      </c>
      <c r="BY98" s="74">
        <f t="shared" si="116"/>
        <v>745387.94510071643</v>
      </c>
      <c r="BZ98" s="74">
        <f t="shared" si="117"/>
        <v>769240.35934393934</v>
      </c>
      <c r="CA98" s="74">
        <f t="shared" si="118"/>
        <v>793856.05084294546</v>
      </c>
      <c r="CB98" s="74">
        <f t="shared" si="119"/>
        <v>819259.44446991978</v>
      </c>
      <c r="CC98" s="74">
        <f t="shared" si="120"/>
        <v>845475.74669295724</v>
      </c>
      <c r="CD98" s="74">
        <f t="shared" si="121"/>
        <v>872530.97058713192</v>
      </c>
      <c r="CE98" s="74">
        <f t="shared" si="122"/>
        <v>900451.96164592018</v>
      </c>
      <c r="CF98" s="74">
        <f t="shared" si="123"/>
        <v>929266.42441858968</v>
      </c>
      <c r="CG98" s="74">
        <f t="shared" si="124"/>
        <v>959002.94999998459</v>
      </c>
      <c r="CH98" s="74">
        <f t="shared" si="125"/>
        <v>989691.04439998406</v>
      </c>
      <c r="CI98" s="74">
        <f t="shared" si="126"/>
        <v>1021361.1578207836</v>
      </c>
      <c r="CJ98" s="74">
        <f t="shared" si="127"/>
        <v>1054044.7148710487</v>
      </c>
      <c r="CK98" s="74">
        <f t="shared" si="128"/>
        <v>1087774.1457469224</v>
      </c>
      <c r="CL98" s="74">
        <f t="shared" si="129"/>
        <v>1122582.9184108239</v>
      </c>
      <c r="CM98" s="74">
        <f t="shared" si="130"/>
        <v>1158505.5717999702</v>
      </c>
      <c r="CN98" s="74">
        <f t="shared" si="131"/>
        <v>1195577.7500975693</v>
      </c>
      <c r="CO98" s="74">
        <f t="shared" si="132"/>
        <v>1233836.2381006915</v>
      </c>
      <c r="CP98" s="74">
        <f t="shared" si="133"/>
        <v>1273318.9977199137</v>
      </c>
      <c r="CQ98" s="74">
        <f t="shared" si="134"/>
        <v>1314065.205646951</v>
      </c>
      <c r="CR98" s="74">
        <f t="shared" si="135"/>
        <v>1356115.2922276536</v>
      </c>
      <c r="CS98" s="74">
        <f t="shared" si="136"/>
        <v>1399510.9815789384</v>
      </c>
      <c r="CT98" s="74">
        <f t="shared" si="137"/>
        <v>1444295.3329894645</v>
      </c>
      <c r="CU98" s="74">
        <f t="shared" si="138"/>
        <v>1490512.7836451274</v>
      </c>
      <c r="CV98" s="74">
        <f t="shared" si="139"/>
        <v>1538209.1927217715</v>
      </c>
      <c r="CW98" s="74">
        <f t="shared" si="140"/>
        <v>1587431.8868888682</v>
      </c>
      <c r="CX98" s="74">
        <f t="shared" si="141"/>
        <v>1638229.7072693121</v>
      </c>
      <c r="CY98" s="74">
        <f t="shared" si="142"/>
        <v>1690653.0579019301</v>
      </c>
      <c r="CZ98" s="74">
        <f t="shared" si="143"/>
        <v>1744753.9557547919</v>
      </c>
      <c r="DA98" s="74">
        <f t="shared" si="144"/>
        <v>1800586.0823389452</v>
      </c>
      <c r="DB98" s="74">
        <f t="shared" si="145"/>
        <v>1858204.8369737915</v>
      </c>
      <c r="DC98" s="74">
        <f t="shared" si="146"/>
        <v>1917667.3917569527</v>
      </c>
      <c r="DD98" s="74">
        <f t="shared" si="147"/>
        <v>1979032.7482931754</v>
      </c>
      <c r="DE98" s="74">
        <f t="shared" si="148"/>
        <v>2042361.796238557</v>
      </c>
      <c r="DF98" s="74">
        <f t="shared" si="149"/>
        <v>2107717.3737181909</v>
      </c>
      <c r="DG98" s="74">
        <f t="shared" si="150"/>
        <v>2175164.3296771729</v>
      </c>
      <c r="DH98" s="74">
        <f t="shared" si="151"/>
        <v>2244769.5882268427</v>
      </c>
      <c r="DI98" s="74">
        <f t="shared" si="152"/>
        <v>2316602.2150501017</v>
      </c>
      <c r="DJ98" s="74">
        <f t="shared" si="153"/>
        <v>2390733.4859317052</v>
      </c>
    </row>
    <row r="99" spans="2:114" x14ac:dyDescent="0.2">
      <c r="B99" s="236" t="str">
        <f t="shared" si="154"/>
        <v>Foundry</v>
      </c>
      <c r="C99" s="65" t="s">
        <v>2</v>
      </c>
      <c r="D99" s="74">
        <f t="shared" ref="D99:AF99" si="160">D$82*D92</f>
        <v>98910.056701602487</v>
      </c>
      <c r="E99" s="74">
        <f t="shared" si="160"/>
        <v>101760.03983572008</v>
      </c>
      <c r="F99" s="74">
        <f t="shared" si="160"/>
        <v>103296.49685782116</v>
      </c>
      <c r="G99" s="74">
        <f t="shared" si="160"/>
        <v>105133.71588340477</v>
      </c>
      <c r="H99" s="74">
        <f t="shared" si="160"/>
        <v>106704.12285072095</v>
      </c>
      <c r="I99" s="74">
        <f t="shared" si="160"/>
        <v>107893.50024818334</v>
      </c>
      <c r="J99" s="74">
        <f t="shared" si="160"/>
        <v>103413.89194485948</v>
      </c>
      <c r="K99" s="74">
        <f t="shared" si="160"/>
        <v>112113.21105980915</v>
      </c>
      <c r="L99" s="74">
        <f t="shared" si="160"/>
        <v>98864.790311984354</v>
      </c>
      <c r="M99" s="74">
        <f t="shared" si="160"/>
        <v>114558.83137090033</v>
      </c>
      <c r="N99" s="74">
        <f t="shared" si="160"/>
        <v>127174.66874154277</v>
      </c>
      <c r="O99" s="74">
        <f t="shared" si="160"/>
        <v>110406.68078041793</v>
      </c>
      <c r="P99" s="74">
        <f t="shared" si="160"/>
        <v>102150.4996625457</v>
      </c>
      <c r="Q99" s="74">
        <f t="shared" si="160"/>
        <v>106199.18495346</v>
      </c>
      <c r="R99" s="74">
        <f t="shared" si="160"/>
        <v>105314.45719768661</v>
      </c>
      <c r="S99" s="74">
        <f t="shared" si="160"/>
        <v>109400.92065550594</v>
      </c>
      <c r="T99" s="74">
        <f t="shared" si="160"/>
        <v>147319.46141577454</v>
      </c>
      <c r="U99" s="74">
        <f t="shared" si="160"/>
        <v>179134.17251921518</v>
      </c>
      <c r="V99" s="74">
        <f t="shared" si="160"/>
        <v>160887.2458084207</v>
      </c>
      <c r="W99" s="74">
        <f t="shared" si="160"/>
        <v>146299.84540475134</v>
      </c>
      <c r="X99" s="74">
        <f t="shared" si="160"/>
        <v>158150.20181662843</v>
      </c>
      <c r="Y99" s="74">
        <f t="shared" si="160"/>
        <v>205714.28566417226</v>
      </c>
      <c r="Z99" s="74">
        <f t="shared" si="160"/>
        <v>185396.82536314282</v>
      </c>
      <c r="AA99" s="74">
        <f t="shared" si="160"/>
        <v>191745.04459073948</v>
      </c>
      <c r="AB99" s="74">
        <f t="shared" si="160"/>
        <v>180314.83252298177</v>
      </c>
      <c r="AC99" s="74">
        <f t="shared" si="160"/>
        <v>193012.10505786698</v>
      </c>
      <c r="AD99" s="74">
        <f t="shared" si="160"/>
        <v>167603.18807446951</v>
      </c>
      <c r="AE99" s="74">
        <f t="shared" si="160"/>
        <v>196793.14346135478</v>
      </c>
      <c r="AF99" s="74">
        <f t="shared" si="160"/>
        <v>187898.35520559942</v>
      </c>
      <c r="AG99" s="74">
        <f t="shared" ref="AG99" si="161">AG$82*AG92</f>
        <v>131585.49199884763</v>
      </c>
      <c r="AH99" s="74">
        <f t="shared" si="157"/>
        <v>135796.22774281076</v>
      </c>
      <c r="AI99" s="74">
        <f t="shared" si="157"/>
        <v>140141.7070305807</v>
      </c>
      <c r="AJ99" s="74">
        <f t="shared" si="157"/>
        <v>144626.24165555928</v>
      </c>
      <c r="AK99" s="74">
        <f t="shared" si="157"/>
        <v>149254.28138853717</v>
      </c>
      <c r="AL99" s="74">
        <f t="shared" si="157"/>
        <v>154030.41839297037</v>
      </c>
      <c r="AM99" s="74">
        <f t="shared" si="157"/>
        <v>158959.39178154542</v>
      </c>
      <c r="AN99" s="74">
        <f t="shared" si="157"/>
        <v>164046.09231855487</v>
      </c>
      <c r="AO99" s="74">
        <f t="shared" si="157"/>
        <v>169295.56727274862</v>
      </c>
      <c r="AP99" s="74">
        <f t="shared" si="157"/>
        <v>174713.02542547658</v>
      </c>
      <c r="AQ99" s="74">
        <f t="shared" si="157"/>
        <v>180303.84223909184</v>
      </c>
      <c r="AR99" s="74">
        <f t="shared" si="157"/>
        <v>186073.56519074278</v>
      </c>
      <c r="AS99" s="74">
        <f t="shared" si="157"/>
        <v>192027.91927684654</v>
      </c>
      <c r="AT99" s="74">
        <f t="shared" si="157"/>
        <v>198172.81269370564</v>
      </c>
      <c r="AU99" s="74">
        <f t="shared" si="157"/>
        <v>204514.34269990423</v>
      </c>
      <c r="AV99" s="74">
        <f t="shared" si="157"/>
        <v>211058.80166630118</v>
      </c>
      <c r="AW99" s="74">
        <f t="shared" si="103"/>
        <v>217812.68331962283</v>
      </c>
      <c r="AX99" s="74">
        <f t="shared" si="103"/>
        <v>224782.68918585076</v>
      </c>
      <c r="AY99" s="74">
        <f t="shared" si="103"/>
        <v>231975.735239798</v>
      </c>
      <c r="AZ99" s="74">
        <f t="shared" si="103"/>
        <v>239398.95876747154</v>
      </c>
      <c r="BA99" s="74">
        <f t="shared" si="103"/>
        <v>247059.72544803063</v>
      </c>
      <c r="BB99" s="74">
        <f t="shared" si="103"/>
        <v>254965.63666236761</v>
      </c>
      <c r="BC99" s="74">
        <f t="shared" si="103"/>
        <v>263124.53703556338</v>
      </c>
      <c r="BD99" s="74">
        <f t="shared" si="103"/>
        <v>271544.52222070139</v>
      </c>
      <c r="BE99" s="74">
        <f t="shared" si="103"/>
        <v>280233.94693176384</v>
      </c>
      <c r="BF99" s="74">
        <f t="shared" si="103"/>
        <v>289201.43323358032</v>
      </c>
      <c r="BG99" s="74">
        <f t="shared" si="103"/>
        <v>298455.87909705489</v>
      </c>
      <c r="BH99" s="74">
        <f t="shared" si="103"/>
        <v>308006.46722816065</v>
      </c>
      <c r="BI99" s="74">
        <f t="shared" si="103"/>
        <v>317862.67417946178</v>
      </c>
      <c r="BJ99" s="74">
        <f t="shared" si="103"/>
        <v>328034.27975320455</v>
      </c>
      <c r="BK99" s="74">
        <f t="shared" si="103"/>
        <v>338531.37670530711</v>
      </c>
      <c r="BL99" s="74">
        <f t="shared" si="103"/>
        <v>349364.38075987692</v>
      </c>
      <c r="BM99" s="74">
        <f t="shared" si="104"/>
        <v>360544.04094419297</v>
      </c>
      <c r="BN99" s="74">
        <f t="shared" si="105"/>
        <v>372081.45025440713</v>
      </c>
      <c r="BO99" s="74">
        <f t="shared" si="106"/>
        <v>383988.05666254816</v>
      </c>
      <c r="BP99" s="74">
        <f t="shared" si="107"/>
        <v>396275.67447574972</v>
      </c>
      <c r="BQ99" s="74">
        <f t="shared" si="108"/>
        <v>408956.49605897372</v>
      </c>
      <c r="BR99" s="74">
        <f t="shared" si="109"/>
        <v>422043.10393286089</v>
      </c>
      <c r="BS99" s="74">
        <f t="shared" si="110"/>
        <v>435548.48325871245</v>
      </c>
      <c r="BT99" s="74">
        <f t="shared" si="111"/>
        <v>449486.03472299129</v>
      </c>
      <c r="BU99" s="74">
        <f t="shared" si="112"/>
        <v>463869.58783412701</v>
      </c>
      <c r="BV99" s="74">
        <f t="shared" si="113"/>
        <v>478713.4146448191</v>
      </c>
      <c r="BW99" s="74">
        <f t="shared" si="114"/>
        <v>494032.24391345331</v>
      </c>
      <c r="BX99" s="74">
        <f t="shared" si="115"/>
        <v>509841.27571868384</v>
      </c>
      <c r="BY99" s="74">
        <f t="shared" si="116"/>
        <v>526156.19654168177</v>
      </c>
      <c r="BZ99" s="74">
        <f t="shared" si="117"/>
        <v>542993.19483101566</v>
      </c>
      <c r="CA99" s="74">
        <f t="shared" si="118"/>
        <v>560368.97706560814</v>
      </c>
      <c r="CB99" s="74">
        <f t="shared" si="119"/>
        <v>578300.78433170763</v>
      </c>
      <c r="CC99" s="74">
        <f t="shared" si="120"/>
        <v>596806.40943032224</v>
      </c>
      <c r="CD99" s="74">
        <f t="shared" si="121"/>
        <v>615904.21453209256</v>
      </c>
      <c r="CE99" s="74">
        <f t="shared" si="122"/>
        <v>635613.14939711953</v>
      </c>
      <c r="CF99" s="74">
        <f t="shared" si="123"/>
        <v>655952.77017782733</v>
      </c>
      <c r="CG99" s="74">
        <f t="shared" si="124"/>
        <v>676943.25882351783</v>
      </c>
      <c r="CH99" s="74">
        <f t="shared" si="125"/>
        <v>698605.44310587039</v>
      </c>
      <c r="CI99" s="74">
        <f t="shared" si="126"/>
        <v>720960.81728525821</v>
      </c>
      <c r="CJ99" s="74">
        <f t="shared" si="127"/>
        <v>744031.56343838654</v>
      </c>
      <c r="CK99" s="74">
        <f t="shared" si="128"/>
        <v>767840.57346841495</v>
      </c>
      <c r="CL99" s="74">
        <f t="shared" si="129"/>
        <v>792411.47181940428</v>
      </c>
      <c r="CM99" s="74">
        <f t="shared" si="130"/>
        <v>817768.63891762518</v>
      </c>
      <c r="CN99" s="74">
        <f t="shared" si="131"/>
        <v>843937.23536298925</v>
      </c>
      <c r="CO99" s="74">
        <f t="shared" si="132"/>
        <v>870943.22689460497</v>
      </c>
      <c r="CP99" s="74">
        <f t="shared" si="133"/>
        <v>898813.41015523241</v>
      </c>
      <c r="CQ99" s="74">
        <f t="shared" si="134"/>
        <v>927575.43928019982</v>
      </c>
      <c r="CR99" s="74">
        <f t="shared" si="135"/>
        <v>957257.85333716625</v>
      </c>
      <c r="CS99" s="74">
        <f t="shared" si="136"/>
        <v>987890.10464395559</v>
      </c>
      <c r="CT99" s="74">
        <f t="shared" si="137"/>
        <v>1019502.5879925622</v>
      </c>
      <c r="CU99" s="74">
        <f t="shared" si="138"/>
        <v>1052126.6708083241</v>
      </c>
      <c r="CV99" s="74">
        <f t="shared" si="139"/>
        <v>1085794.7242741906</v>
      </c>
      <c r="CW99" s="74">
        <f t="shared" si="140"/>
        <v>1120540.1554509648</v>
      </c>
      <c r="CX99" s="74">
        <f t="shared" si="141"/>
        <v>1156397.4404253957</v>
      </c>
      <c r="CY99" s="74">
        <f t="shared" si="142"/>
        <v>1193402.1585190084</v>
      </c>
      <c r="CZ99" s="74">
        <f t="shared" si="143"/>
        <v>1231591.0275916168</v>
      </c>
      <c r="DA99" s="74">
        <f t="shared" si="144"/>
        <v>1271001.9404745486</v>
      </c>
      <c r="DB99" s="74">
        <f t="shared" si="145"/>
        <v>1311674.0025697341</v>
      </c>
      <c r="DC99" s="74">
        <f t="shared" si="146"/>
        <v>1353647.5706519657</v>
      </c>
      <c r="DD99" s="74">
        <f t="shared" si="147"/>
        <v>1396964.2929128287</v>
      </c>
      <c r="DE99" s="74">
        <f t="shared" si="148"/>
        <v>1441667.1502860393</v>
      </c>
      <c r="DF99" s="74">
        <f t="shared" si="149"/>
        <v>1487800.4990951926</v>
      </c>
      <c r="DG99" s="74">
        <f t="shared" si="150"/>
        <v>1535410.1150662389</v>
      </c>
      <c r="DH99" s="74">
        <f t="shared" si="151"/>
        <v>1584543.2387483586</v>
      </c>
      <c r="DI99" s="74">
        <f t="shared" si="152"/>
        <v>1635248.6223883061</v>
      </c>
      <c r="DJ99" s="74">
        <f t="shared" si="153"/>
        <v>1687576.578304732</v>
      </c>
    </row>
    <row r="100" spans="2:114" x14ac:dyDescent="0.2">
      <c r="B100" s="236" t="str">
        <f t="shared" si="154"/>
        <v>others</v>
      </c>
      <c r="C100" s="65" t="s">
        <v>2</v>
      </c>
      <c r="D100" s="74">
        <f t="shared" ref="D100:AF100" si="162">D$82*D93</f>
        <v>24727.514175400622</v>
      </c>
      <c r="E100" s="74">
        <f t="shared" si="162"/>
        <v>25440.009958930019</v>
      </c>
      <c r="F100" s="74">
        <f t="shared" si="162"/>
        <v>25824.124214455289</v>
      </c>
      <c r="G100" s="74">
        <f t="shared" si="162"/>
        <v>26283.428970851193</v>
      </c>
      <c r="H100" s="74">
        <f t="shared" si="162"/>
        <v>26676.030712680236</v>
      </c>
      <c r="I100" s="74">
        <f t="shared" si="162"/>
        <v>26973.375062045834</v>
      </c>
      <c r="J100" s="74">
        <f t="shared" si="162"/>
        <v>25853.472986214871</v>
      </c>
      <c r="K100" s="74">
        <f t="shared" si="162"/>
        <v>28028.302764952288</v>
      </c>
      <c r="L100" s="74">
        <f t="shared" si="162"/>
        <v>24716.197577996089</v>
      </c>
      <c r="M100" s="74">
        <f t="shared" si="162"/>
        <v>28639.707842725082</v>
      </c>
      <c r="N100" s="74">
        <f t="shared" si="162"/>
        <v>31793.667185385693</v>
      </c>
      <c r="O100" s="74">
        <f t="shared" si="162"/>
        <v>27601.670195104482</v>
      </c>
      <c r="P100" s="74">
        <f t="shared" si="162"/>
        <v>25537.624915636425</v>
      </c>
      <c r="Q100" s="74">
        <f t="shared" si="162"/>
        <v>26549.796238365001</v>
      </c>
      <c r="R100" s="74">
        <f t="shared" si="162"/>
        <v>26328.614299421653</v>
      </c>
      <c r="S100" s="74">
        <f t="shared" si="162"/>
        <v>27350.230163876484</v>
      </c>
      <c r="T100" s="74">
        <f t="shared" si="162"/>
        <v>36829.865353943635</v>
      </c>
      <c r="U100" s="74">
        <f t="shared" si="162"/>
        <v>44783.543129803795</v>
      </c>
      <c r="V100" s="74">
        <f t="shared" si="162"/>
        <v>40221.811452105176</v>
      </c>
      <c r="W100" s="74">
        <f t="shared" si="162"/>
        <v>36574.961351187834</v>
      </c>
      <c r="X100" s="74">
        <f t="shared" si="162"/>
        <v>39537.550454157106</v>
      </c>
      <c r="Y100" s="74">
        <f t="shared" si="162"/>
        <v>51428.571416043065</v>
      </c>
      <c r="Z100" s="74">
        <f t="shared" si="162"/>
        <v>46349.206340785706</v>
      </c>
      <c r="AA100" s="74">
        <f t="shared" si="162"/>
        <v>47936.261147684869</v>
      </c>
      <c r="AB100" s="74">
        <f t="shared" si="162"/>
        <v>45078.708130745443</v>
      </c>
      <c r="AC100" s="74">
        <f t="shared" si="162"/>
        <v>48253.026264466745</v>
      </c>
      <c r="AD100" s="74">
        <f t="shared" si="162"/>
        <v>41900.797018617377</v>
      </c>
      <c r="AE100" s="74">
        <f t="shared" si="162"/>
        <v>49198.285865338694</v>
      </c>
      <c r="AF100" s="74">
        <f t="shared" si="162"/>
        <v>46974.588801399856</v>
      </c>
      <c r="AG100" s="74">
        <f t="shared" ref="AG100" si="163">AG$82*AG93</f>
        <v>32896.372999711908</v>
      </c>
      <c r="AH100" s="74">
        <f t="shared" si="157"/>
        <v>33949.056935702691</v>
      </c>
      <c r="AI100" s="74">
        <f t="shared" si="157"/>
        <v>35035.426757645175</v>
      </c>
      <c r="AJ100" s="74">
        <f t="shared" si="157"/>
        <v>36156.56041388982</v>
      </c>
      <c r="AK100" s="74">
        <f t="shared" si="157"/>
        <v>37313.570347134293</v>
      </c>
      <c r="AL100" s="74">
        <f t="shared" si="157"/>
        <v>38507.604598242593</v>
      </c>
      <c r="AM100" s="74">
        <f t="shared" si="157"/>
        <v>39739.847945386355</v>
      </c>
      <c r="AN100" s="74">
        <f t="shared" si="157"/>
        <v>41011.523079638719</v>
      </c>
      <c r="AO100" s="74">
        <f t="shared" si="157"/>
        <v>42323.891818187156</v>
      </c>
      <c r="AP100" s="74">
        <f t="shared" si="157"/>
        <v>43678.256356369144</v>
      </c>
      <c r="AQ100" s="74">
        <f t="shared" si="157"/>
        <v>45075.960559772961</v>
      </c>
      <c r="AR100" s="74">
        <f t="shared" si="157"/>
        <v>46518.391297685695</v>
      </c>
      <c r="AS100" s="74">
        <f t="shared" si="157"/>
        <v>48006.979819211636</v>
      </c>
      <c r="AT100" s="74">
        <f t="shared" si="157"/>
        <v>49543.203173426409</v>
      </c>
      <c r="AU100" s="74">
        <f t="shared" si="157"/>
        <v>51128.585674976057</v>
      </c>
      <c r="AV100" s="74">
        <f t="shared" si="157"/>
        <v>52764.700416575295</v>
      </c>
      <c r="AW100" s="74">
        <f t="shared" si="103"/>
        <v>54453.170829905706</v>
      </c>
      <c r="AX100" s="74">
        <f t="shared" si="103"/>
        <v>56195.67229646269</v>
      </c>
      <c r="AY100" s="74">
        <f t="shared" si="103"/>
        <v>57993.9338099495</v>
      </c>
      <c r="AZ100" s="74">
        <f t="shared" si="103"/>
        <v>59849.739691867886</v>
      </c>
      <c r="BA100" s="74">
        <f t="shared" si="103"/>
        <v>61764.931362007657</v>
      </c>
      <c r="BB100" s="74">
        <f t="shared" si="103"/>
        <v>63741.409165591904</v>
      </c>
      <c r="BC100" s="74">
        <f t="shared" si="103"/>
        <v>65781.134258890845</v>
      </c>
      <c r="BD100" s="74">
        <f t="shared" si="103"/>
        <v>67886.130555175347</v>
      </c>
      <c r="BE100" s="74">
        <f t="shared" si="103"/>
        <v>70058.486732940961</v>
      </c>
      <c r="BF100" s="74">
        <f t="shared" si="103"/>
        <v>72300.35830839508</v>
      </c>
      <c r="BG100" s="74">
        <f t="shared" si="103"/>
        <v>74613.969774263722</v>
      </c>
      <c r="BH100" s="74">
        <f t="shared" si="103"/>
        <v>77001.616807040162</v>
      </c>
      <c r="BI100" s="74">
        <f t="shared" si="103"/>
        <v>79465.668544865446</v>
      </c>
      <c r="BJ100" s="74">
        <f t="shared" si="103"/>
        <v>82008.569938301138</v>
      </c>
      <c r="BK100" s="74">
        <f t="shared" si="103"/>
        <v>84632.844176326777</v>
      </c>
      <c r="BL100" s="74">
        <f t="shared" si="103"/>
        <v>87341.09518996923</v>
      </c>
      <c r="BM100" s="74">
        <f t="shared" si="104"/>
        <v>90136.010236048241</v>
      </c>
      <c r="BN100" s="74">
        <f t="shared" si="105"/>
        <v>93020.362563601782</v>
      </c>
      <c r="BO100" s="74">
        <f t="shared" si="106"/>
        <v>95997.01416563704</v>
      </c>
      <c r="BP100" s="74">
        <f t="shared" si="107"/>
        <v>99068.91861893743</v>
      </c>
      <c r="BQ100" s="74">
        <f t="shared" si="108"/>
        <v>102239.12401474343</v>
      </c>
      <c r="BR100" s="74">
        <f t="shared" si="109"/>
        <v>105510.77598321522</v>
      </c>
      <c r="BS100" s="74">
        <f t="shared" si="110"/>
        <v>108887.12081467811</v>
      </c>
      <c r="BT100" s="74">
        <f t="shared" si="111"/>
        <v>112371.50868074782</v>
      </c>
      <c r="BU100" s="74">
        <f t="shared" si="112"/>
        <v>115967.39695853175</v>
      </c>
      <c r="BV100" s="74">
        <f t="shared" si="113"/>
        <v>119678.35366120478</v>
      </c>
      <c r="BW100" s="74">
        <f t="shared" si="114"/>
        <v>123508.06097836333</v>
      </c>
      <c r="BX100" s="74">
        <f t="shared" si="115"/>
        <v>127460.31892967096</v>
      </c>
      <c r="BY100" s="74">
        <f t="shared" si="116"/>
        <v>131539.04913542044</v>
      </c>
      <c r="BZ100" s="74">
        <f t="shared" si="117"/>
        <v>135748.29870775391</v>
      </c>
      <c r="CA100" s="74">
        <f t="shared" si="118"/>
        <v>140092.24426640203</v>
      </c>
      <c r="CB100" s="74">
        <f t="shared" si="119"/>
        <v>144575.19608292691</v>
      </c>
      <c r="CC100" s="74">
        <f t="shared" si="120"/>
        <v>149201.60235758056</v>
      </c>
      <c r="CD100" s="74">
        <f t="shared" si="121"/>
        <v>153976.05363302314</v>
      </c>
      <c r="CE100" s="74">
        <f t="shared" si="122"/>
        <v>158903.28734927988</v>
      </c>
      <c r="CF100" s="74">
        <f t="shared" si="123"/>
        <v>163988.19254445683</v>
      </c>
      <c r="CG100" s="74">
        <f t="shared" si="124"/>
        <v>169235.81470587946</v>
      </c>
      <c r="CH100" s="74">
        <f t="shared" si="125"/>
        <v>174651.3607764676</v>
      </c>
      <c r="CI100" s="74">
        <f t="shared" si="126"/>
        <v>180240.20432131455</v>
      </c>
      <c r="CJ100" s="74">
        <f t="shared" si="127"/>
        <v>186007.89085959663</v>
      </c>
      <c r="CK100" s="74">
        <f t="shared" si="128"/>
        <v>191960.14336710374</v>
      </c>
      <c r="CL100" s="74">
        <f t="shared" si="129"/>
        <v>198102.86795485107</v>
      </c>
      <c r="CM100" s="74">
        <f t="shared" si="130"/>
        <v>204442.1597294063</v>
      </c>
      <c r="CN100" s="74">
        <f t="shared" si="131"/>
        <v>210984.30884074731</v>
      </c>
      <c r="CO100" s="74">
        <f t="shared" si="132"/>
        <v>217735.80672365124</v>
      </c>
      <c r="CP100" s="74">
        <f t="shared" si="133"/>
        <v>224703.3525388081</v>
      </c>
      <c r="CQ100" s="74">
        <f t="shared" si="134"/>
        <v>231893.85982004995</v>
      </c>
      <c r="CR100" s="74">
        <f t="shared" si="135"/>
        <v>239314.46333429156</v>
      </c>
      <c r="CS100" s="74">
        <f t="shared" si="136"/>
        <v>246972.5261609889</v>
      </c>
      <c r="CT100" s="74">
        <f t="shared" si="137"/>
        <v>254875.64699814055</v>
      </c>
      <c r="CU100" s="74">
        <f t="shared" si="138"/>
        <v>263031.66770208103</v>
      </c>
      <c r="CV100" s="74">
        <f t="shared" si="139"/>
        <v>271448.68106854765</v>
      </c>
      <c r="CW100" s="74">
        <f t="shared" si="140"/>
        <v>280135.0388627412</v>
      </c>
      <c r="CX100" s="74">
        <f t="shared" si="141"/>
        <v>289099.36010634893</v>
      </c>
      <c r="CY100" s="74">
        <f t="shared" si="142"/>
        <v>298350.53962975211</v>
      </c>
      <c r="CZ100" s="74">
        <f t="shared" si="143"/>
        <v>307897.75689790421</v>
      </c>
      <c r="DA100" s="74">
        <f t="shared" si="144"/>
        <v>317750.48511863715</v>
      </c>
      <c r="DB100" s="74">
        <f t="shared" si="145"/>
        <v>327918.50064243353</v>
      </c>
      <c r="DC100" s="74">
        <f t="shared" si="146"/>
        <v>338411.89266299142</v>
      </c>
      <c r="DD100" s="74">
        <f t="shared" si="147"/>
        <v>349241.07322820718</v>
      </c>
      <c r="DE100" s="74">
        <f t="shared" si="148"/>
        <v>360416.78757150983</v>
      </c>
      <c r="DF100" s="74">
        <f t="shared" si="149"/>
        <v>371950.12477379816</v>
      </c>
      <c r="DG100" s="74">
        <f t="shared" si="150"/>
        <v>383852.52876655973</v>
      </c>
      <c r="DH100" s="74">
        <f t="shared" si="151"/>
        <v>396135.80968708964</v>
      </c>
      <c r="DI100" s="74">
        <f t="shared" si="152"/>
        <v>408812.15559707652</v>
      </c>
      <c r="DJ100" s="74">
        <f t="shared" si="153"/>
        <v>421894.144576183</v>
      </c>
    </row>
    <row r="101" spans="2:114" x14ac:dyDescent="0.2">
      <c r="B101" s="64" t="s">
        <v>58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5"/>
      <c r="CF101" s="65"/>
      <c r="CG101" s="65"/>
      <c r="CH101" s="65"/>
      <c r="CI101" s="65"/>
      <c r="CJ101" s="65"/>
      <c r="CK101" s="65"/>
      <c r="CL101" s="65"/>
      <c r="CM101" s="65"/>
      <c r="CN101" s="65"/>
      <c r="CO101" s="65"/>
      <c r="CP101" s="65"/>
      <c r="CQ101" s="65"/>
      <c r="CR101" s="65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65"/>
      <c r="DH101" s="65"/>
      <c r="DI101" s="65"/>
      <c r="DJ101" s="65"/>
    </row>
    <row r="102" spans="2:114" x14ac:dyDescent="0.2">
      <c r="B102" s="236" t="str">
        <f>B89</f>
        <v>Ceramics</v>
      </c>
      <c r="C102" s="65" t="s">
        <v>2</v>
      </c>
      <c r="D102" s="74">
        <f t="shared" ref="D102:AF102" si="164">D$82*D89</f>
        <v>387397.72208127636</v>
      </c>
      <c r="E102" s="74">
        <f t="shared" si="164"/>
        <v>398560.15602323698</v>
      </c>
      <c r="F102" s="74">
        <f t="shared" si="164"/>
        <v>404577.9460264662</v>
      </c>
      <c r="G102" s="74">
        <f t="shared" si="164"/>
        <v>411773.72054333531</v>
      </c>
      <c r="H102" s="74">
        <f t="shared" si="164"/>
        <v>417924.4811653237</v>
      </c>
      <c r="I102" s="74">
        <f t="shared" si="164"/>
        <v>422582.87597205135</v>
      </c>
      <c r="J102" s="74">
        <f t="shared" si="164"/>
        <v>405037.74345069961</v>
      </c>
      <c r="K102" s="74">
        <f t="shared" si="164"/>
        <v>439110.07665091922</v>
      </c>
      <c r="L102" s="74">
        <f t="shared" si="164"/>
        <v>387220.42872193869</v>
      </c>
      <c r="M102" s="74">
        <f t="shared" si="164"/>
        <v>448688.75620269292</v>
      </c>
      <c r="N102" s="74">
        <f t="shared" si="164"/>
        <v>498100.78590437584</v>
      </c>
      <c r="O102" s="74">
        <f t="shared" si="164"/>
        <v>432426.16638997023</v>
      </c>
      <c r="P102" s="74">
        <f t="shared" si="164"/>
        <v>400089.45701163734</v>
      </c>
      <c r="Q102" s="74">
        <f t="shared" si="164"/>
        <v>415946.80773438502</v>
      </c>
      <c r="R102" s="74">
        <f t="shared" si="164"/>
        <v>412481.62402427261</v>
      </c>
      <c r="S102" s="74">
        <f t="shared" si="164"/>
        <v>428486.93923406495</v>
      </c>
      <c r="T102" s="74">
        <f t="shared" si="164"/>
        <v>577001.22387845023</v>
      </c>
      <c r="U102" s="74">
        <f t="shared" si="164"/>
        <v>701608.84236692614</v>
      </c>
      <c r="V102" s="74">
        <f t="shared" si="164"/>
        <v>630141.71274964779</v>
      </c>
      <c r="W102" s="74">
        <f t="shared" si="164"/>
        <v>573007.72783527605</v>
      </c>
      <c r="X102" s="74">
        <f t="shared" si="164"/>
        <v>619421.62378179457</v>
      </c>
      <c r="Y102" s="74">
        <f t="shared" si="164"/>
        <v>805714.28551800805</v>
      </c>
      <c r="Z102" s="74">
        <f t="shared" si="164"/>
        <v>726137.56600564276</v>
      </c>
      <c r="AA102" s="74">
        <f t="shared" si="164"/>
        <v>751001.4246470629</v>
      </c>
      <c r="AB102" s="74">
        <f t="shared" si="164"/>
        <v>706233.09404834535</v>
      </c>
      <c r="AC102" s="74">
        <f t="shared" si="164"/>
        <v>755964.07814331236</v>
      </c>
      <c r="AD102" s="74">
        <f t="shared" si="164"/>
        <v>656445.81995833886</v>
      </c>
      <c r="AE102" s="74">
        <f t="shared" si="164"/>
        <v>770773.14522363956</v>
      </c>
      <c r="AF102" s="74">
        <f t="shared" si="164"/>
        <v>735935.22455526434</v>
      </c>
      <c r="AG102" s="74">
        <f t="shared" ref="AG102" si="165">AG$82*AG89</f>
        <v>515376.51032881992</v>
      </c>
      <c r="AH102" s="74">
        <f t="shared" ref="AH102:AH106" si="166">AH96</f>
        <v>531868.55865934212</v>
      </c>
      <c r="AI102" s="74">
        <f t="shared" ref="AI102:AX106" si="167">AH102*(1+AI$86)</f>
        <v>548888.35253644106</v>
      </c>
      <c r="AJ102" s="74">
        <f t="shared" si="167"/>
        <v>566452.77981760714</v>
      </c>
      <c r="AK102" s="74">
        <f t="shared" si="167"/>
        <v>584579.26877177053</v>
      </c>
      <c r="AL102" s="74">
        <f t="shared" si="167"/>
        <v>603285.80537246715</v>
      </c>
      <c r="AM102" s="74">
        <f t="shared" si="167"/>
        <v>622590.95114438608</v>
      </c>
      <c r="AN102" s="74">
        <f t="shared" si="167"/>
        <v>642513.86158100644</v>
      </c>
      <c r="AO102" s="74">
        <f t="shared" si="167"/>
        <v>663074.30515159864</v>
      </c>
      <c r="AP102" s="74">
        <f t="shared" si="167"/>
        <v>684292.68291644985</v>
      </c>
      <c r="AQ102" s="74">
        <f t="shared" si="167"/>
        <v>706190.04876977624</v>
      </c>
      <c r="AR102" s="74">
        <f t="shared" si="167"/>
        <v>728788.13033040916</v>
      </c>
      <c r="AS102" s="74">
        <f t="shared" si="167"/>
        <v>752109.35050098225</v>
      </c>
      <c r="AT102" s="74">
        <f t="shared" si="167"/>
        <v>776176.84971701365</v>
      </c>
      <c r="AU102" s="74">
        <f t="shared" si="167"/>
        <v>801014.50890795817</v>
      </c>
      <c r="AV102" s="74">
        <f t="shared" si="167"/>
        <v>826646.97319301288</v>
      </c>
      <c r="AW102" s="74">
        <f t="shared" si="167"/>
        <v>853099.67633518926</v>
      </c>
      <c r="AX102" s="74">
        <f t="shared" si="167"/>
        <v>880398.86597791535</v>
      </c>
      <c r="AY102" s="74">
        <f t="shared" ref="AY102:BL106" si="168">AX102*(1+AY$86)</f>
        <v>908571.6296892087</v>
      </c>
      <c r="AZ102" s="74">
        <f t="shared" si="168"/>
        <v>937645.92183926341</v>
      </c>
      <c r="BA102" s="74">
        <f t="shared" si="168"/>
        <v>967650.59133811982</v>
      </c>
      <c r="BB102" s="74">
        <f t="shared" si="168"/>
        <v>998615.41026093974</v>
      </c>
      <c r="BC102" s="74">
        <f t="shared" si="168"/>
        <v>1030571.1033892898</v>
      </c>
      <c r="BD102" s="74">
        <f t="shared" si="168"/>
        <v>1063549.3786977471</v>
      </c>
      <c r="BE102" s="74">
        <f t="shared" si="168"/>
        <v>1097582.958816075</v>
      </c>
      <c r="BF102" s="74">
        <f t="shared" si="168"/>
        <v>1132705.6134981895</v>
      </c>
      <c r="BG102" s="74">
        <f t="shared" si="168"/>
        <v>1168952.1931301316</v>
      </c>
      <c r="BH102" s="74">
        <f t="shared" si="168"/>
        <v>1206358.6633102959</v>
      </c>
      <c r="BI102" s="74">
        <f t="shared" si="168"/>
        <v>1244962.1405362254</v>
      </c>
      <c r="BJ102" s="74">
        <f t="shared" si="168"/>
        <v>1284800.9290333847</v>
      </c>
      <c r="BK102" s="74">
        <f t="shared" si="168"/>
        <v>1325914.558762453</v>
      </c>
      <c r="BL102" s="74">
        <f t="shared" si="168"/>
        <v>1368343.8246428515</v>
      </c>
      <c r="BM102" s="74">
        <f t="shared" ref="BM102:BM106" si="169">BL102*(1+BM$86)</f>
        <v>1412130.8270314229</v>
      </c>
      <c r="BN102" s="74">
        <f t="shared" ref="BN102:BN106" si="170">BM102*(1+BN$86)</f>
        <v>1457319.0134964285</v>
      </c>
      <c r="BO102" s="74">
        <f t="shared" ref="BO102:BO106" si="171">BN102*(1+BO$86)</f>
        <v>1503953.2219283143</v>
      </c>
      <c r="BP102" s="74">
        <f t="shared" ref="BP102:BP106" si="172">BO102*(1+BP$86)</f>
        <v>1552079.7250300203</v>
      </c>
      <c r="BQ102" s="74">
        <f t="shared" ref="BQ102:BQ106" si="173">BP102*(1+BQ$86)</f>
        <v>1601746.2762309811</v>
      </c>
      <c r="BR102" s="74">
        <f t="shared" ref="BR102:BR106" si="174">BQ102*(1+BR$86)</f>
        <v>1653002.1570703725</v>
      </c>
      <c r="BS102" s="74">
        <f t="shared" ref="BS102:BS106" si="175">BR102*(1+BS$86)</f>
        <v>1705898.2260966245</v>
      </c>
      <c r="BT102" s="74">
        <f t="shared" ref="BT102:BT106" si="176">BS102*(1+BT$86)</f>
        <v>1760486.9693317167</v>
      </c>
      <c r="BU102" s="74">
        <f t="shared" ref="BU102:BU106" si="177">BT102*(1+BU$86)</f>
        <v>1816822.5523503316</v>
      </c>
      <c r="BV102" s="74">
        <f t="shared" ref="BV102:BV106" si="178">BU102*(1+BV$86)</f>
        <v>1874960.8740255423</v>
      </c>
      <c r="BW102" s="74">
        <f t="shared" ref="BW102:BW106" si="179">BV102*(1+BW$86)</f>
        <v>1934959.6219943597</v>
      </c>
      <c r="BX102" s="74">
        <f t="shared" ref="BX102:BX106" si="180">BW102*(1+BX$86)</f>
        <v>1996878.3298981793</v>
      </c>
      <c r="BY102" s="74">
        <f t="shared" ref="BY102:BY106" si="181">BX102*(1+BY$86)</f>
        <v>2060778.436454921</v>
      </c>
      <c r="BZ102" s="74">
        <f t="shared" ref="BZ102:BZ106" si="182">BY102*(1+BZ$86)</f>
        <v>2126723.3464214788</v>
      </c>
      <c r="CA102" s="74">
        <f t="shared" ref="CA102:CA106" si="183">BZ102*(1+CA$86)</f>
        <v>2194778.4935069662</v>
      </c>
      <c r="CB102" s="74">
        <f t="shared" ref="CB102:CB106" si="184">CA102*(1+CB$86)</f>
        <v>2265011.405299189</v>
      </c>
      <c r="CC102" s="74">
        <f t="shared" ref="CC102:CC106" si="185">CB102*(1+CC$86)</f>
        <v>2337491.7702687629</v>
      </c>
      <c r="CD102" s="74">
        <f t="shared" ref="CD102:CD106" si="186">CC102*(1+CD$86)</f>
        <v>2412291.5069173635</v>
      </c>
      <c r="CE102" s="74">
        <f t="shared" ref="CE102:CE106" si="187">CD102*(1+CE$86)</f>
        <v>2489484.8351387191</v>
      </c>
      <c r="CF102" s="74">
        <f t="shared" ref="CF102:CF106" si="188">CE102*(1+CF$86)</f>
        <v>2569148.3498631581</v>
      </c>
      <c r="CG102" s="74">
        <f t="shared" ref="CG102:CG106" si="189">CF102*(1+CG$86)</f>
        <v>2651361.0970587791</v>
      </c>
      <c r="CH102" s="74">
        <f t="shared" ref="CH102:CH106" si="190">CG102*(1+CH$86)</f>
        <v>2736204.6521646599</v>
      </c>
      <c r="CI102" s="74">
        <f t="shared" ref="CI102:CI106" si="191">CH102*(1+CI$86)</f>
        <v>2823763.2010339289</v>
      </c>
      <c r="CJ102" s="74">
        <f t="shared" ref="CJ102:CJ106" si="192">CI102*(1+CJ$86)</f>
        <v>2914123.6234670146</v>
      </c>
      <c r="CK102" s="74">
        <f t="shared" ref="CK102:CK106" si="193">CJ102*(1+CK$86)</f>
        <v>3007375.5794179593</v>
      </c>
      <c r="CL102" s="74">
        <f t="shared" ref="CL102:CL106" si="194">CK102*(1+CL$86)</f>
        <v>3103611.597959334</v>
      </c>
      <c r="CM102" s="74">
        <f t="shared" ref="CM102:CM106" si="195">CL102*(1+CM$86)</f>
        <v>3202927.1690940326</v>
      </c>
      <c r="CN102" s="74">
        <f t="shared" ref="CN102:CN106" si="196">CM102*(1+CN$86)</f>
        <v>3305420.8385050418</v>
      </c>
      <c r="CO102" s="74">
        <f t="shared" ref="CO102:CO106" si="197">CN102*(1+CO$86)</f>
        <v>3411194.3053372032</v>
      </c>
      <c r="CP102" s="74">
        <f t="shared" ref="CP102:CP106" si="198">CO102*(1+CP$86)</f>
        <v>3520352.5231079939</v>
      </c>
      <c r="CQ102" s="74">
        <f t="shared" ref="CQ102:CQ106" si="199">CP102*(1+CQ$86)</f>
        <v>3633003.8038474498</v>
      </c>
      <c r="CR102" s="74">
        <f t="shared" ref="CR102:CR106" si="200">CQ102*(1+CR$86)</f>
        <v>3749259.9255705685</v>
      </c>
      <c r="CS102" s="74">
        <f t="shared" ref="CS102:CS106" si="201">CR102*(1+CS$86)</f>
        <v>3869236.2431888268</v>
      </c>
      <c r="CT102" s="74">
        <f t="shared" ref="CT102:CT106" si="202">CS102*(1+CT$86)</f>
        <v>3993051.8029708695</v>
      </c>
      <c r="CU102" s="74">
        <f t="shared" ref="CU102:CU106" si="203">CT102*(1+CU$86)</f>
        <v>4120829.4606659375</v>
      </c>
      <c r="CV102" s="74">
        <f t="shared" ref="CV102:CV106" si="204">CU102*(1+CV$86)</f>
        <v>4252696.0034072474</v>
      </c>
      <c r="CW102" s="74">
        <f t="shared" ref="CW102:CW106" si="205">CV102*(1+CW$86)</f>
        <v>4388782.275516279</v>
      </c>
      <c r="CX102" s="74">
        <f t="shared" ref="CX102:CX106" si="206">CW102*(1+CX$86)</f>
        <v>4529223.3083327999</v>
      </c>
      <c r="CY102" s="74">
        <f t="shared" ref="CY102:CY106" si="207">CX102*(1+CY$86)</f>
        <v>4674158.4541994501</v>
      </c>
      <c r="CZ102" s="74">
        <f t="shared" ref="CZ102:CZ106" si="208">CY102*(1+CZ$86)</f>
        <v>4823731.524733833</v>
      </c>
      <c r="DA102" s="74">
        <f t="shared" ref="DA102:DA106" si="209">CZ102*(1+DA$86)</f>
        <v>4978090.9335253155</v>
      </c>
      <c r="DB102" s="74">
        <f t="shared" ref="DB102:DB106" si="210">DA102*(1+DB$86)</f>
        <v>5137389.8433981258</v>
      </c>
      <c r="DC102" s="74">
        <f t="shared" ref="DC102:DC106" si="211">DB102*(1+DC$86)</f>
        <v>5301786.3183868658</v>
      </c>
      <c r="DD102" s="74">
        <f t="shared" ref="DD102:DD106" si="212">DC102*(1+DD$86)</f>
        <v>5471443.4805752458</v>
      </c>
      <c r="DE102" s="74">
        <f t="shared" ref="DE102:DE106" si="213">DD102*(1+DE$86)</f>
        <v>5646529.6719536539</v>
      </c>
      <c r="DF102" s="74">
        <f t="shared" ref="DF102:DF106" si="214">DE102*(1+DF$86)</f>
        <v>5827218.6214561714</v>
      </c>
      <c r="DG102" s="74">
        <f t="shared" ref="DG102:DG106" si="215">DF102*(1+DG$86)</f>
        <v>6013689.6173427692</v>
      </c>
      <c r="DH102" s="74">
        <f t="shared" ref="DH102:DH106" si="216">DG102*(1+DH$86)</f>
        <v>6206127.6850977382</v>
      </c>
      <c r="DI102" s="74">
        <f t="shared" ref="DI102:DI106" si="217">DH102*(1+DI$86)</f>
        <v>6404723.771020866</v>
      </c>
      <c r="DJ102" s="74">
        <f t="shared" ref="DJ102:DJ106" si="218">DI102*(1+DJ$86)</f>
        <v>6609674.9316935334</v>
      </c>
    </row>
    <row r="103" spans="2:114" x14ac:dyDescent="0.2">
      <c r="B103" s="236" t="str">
        <f t="shared" ref="B103:B106" si="219">B90</f>
        <v>Chemicals</v>
      </c>
      <c r="C103" s="65" t="s">
        <v>2</v>
      </c>
      <c r="D103" s="74">
        <f t="shared" ref="D103:AF103" si="220">D$82*D90</f>
        <v>173092.59922780434</v>
      </c>
      <c r="E103" s="74">
        <f t="shared" si="220"/>
        <v>178080.06971251013</v>
      </c>
      <c r="F103" s="74">
        <f t="shared" si="220"/>
        <v>180768.86950118703</v>
      </c>
      <c r="G103" s="74">
        <f t="shared" si="220"/>
        <v>183984.00279595834</v>
      </c>
      <c r="H103" s="74">
        <f t="shared" si="220"/>
        <v>186732.21498876164</v>
      </c>
      <c r="I103" s="74">
        <f t="shared" si="220"/>
        <v>188813.62543432083</v>
      </c>
      <c r="J103" s="74">
        <f t="shared" si="220"/>
        <v>180974.31090350408</v>
      </c>
      <c r="K103" s="74">
        <f t="shared" si="220"/>
        <v>196198.11935466604</v>
      </c>
      <c r="L103" s="74">
        <f t="shared" si="220"/>
        <v>173013.38304597262</v>
      </c>
      <c r="M103" s="74">
        <f t="shared" si="220"/>
        <v>200477.95489907556</v>
      </c>
      <c r="N103" s="74">
        <f t="shared" si="220"/>
        <v>222555.67029769983</v>
      </c>
      <c r="O103" s="74">
        <f t="shared" si="220"/>
        <v>193211.69136573139</v>
      </c>
      <c r="P103" s="74">
        <f t="shared" si="220"/>
        <v>178763.37440945499</v>
      </c>
      <c r="Q103" s="74">
        <f t="shared" si="220"/>
        <v>185848.57366855501</v>
      </c>
      <c r="R103" s="74">
        <f t="shared" si="220"/>
        <v>184300.30009595159</v>
      </c>
      <c r="S103" s="74">
        <f t="shared" si="220"/>
        <v>191451.61114713541</v>
      </c>
      <c r="T103" s="74">
        <f t="shared" si="220"/>
        <v>257809.05747760541</v>
      </c>
      <c r="U103" s="74">
        <f t="shared" si="220"/>
        <v>313484.80190862657</v>
      </c>
      <c r="V103" s="74">
        <f t="shared" si="220"/>
        <v>281552.68016473623</v>
      </c>
      <c r="W103" s="74">
        <f t="shared" si="220"/>
        <v>256024.72945831486</v>
      </c>
      <c r="X103" s="74">
        <f t="shared" si="220"/>
        <v>276762.85317909974</v>
      </c>
      <c r="Y103" s="74">
        <f t="shared" si="220"/>
        <v>359999.99991230149</v>
      </c>
      <c r="Z103" s="74">
        <f t="shared" si="220"/>
        <v>324444.44438549993</v>
      </c>
      <c r="AA103" s="74">
        <f t="shared" si="220"/>
        <v>335553.82803379407</v>
      </c>
      <c r="AB103" s="74">
        <f t="shared" si="220"/>
        <v>315550.95691521815</v>
      </c>
      <c r="AC103" s="74">
        <f t="shared" si="220"/>
        <v>337771.18385126727</v>
      </c>
      <c r="AD103" s="74">
        <f t="shared" si="220"/>
        <v>293305.57913032162</v>
      </c>
      <c r="AE103" s="74">
        <f t="shared" si="220"/>
        <v>344388.00105737086</v>
      </c>
      <c r="AF103" s="74">
        <f t="shared" si="220"/>
        <v>328822.12160979898</v>
      </c>
      <c r="AG103" s="74">
        <f t="shared" ref="AG103" si="221">AG$82*AG90</f>
        <v>230274.61099798337</v>
      </c>
      <c r="AH103" s="74">
        <f t="shared" si="166"/>
        <v>237643.39854991884</v>
      </c>
      <c r="AI103" s="74">
        <f t="shared" si="167"/>
        <v>245247.98730351625</v>
      </c>
      <c r="AJ103" s="74">
        <f t="shared" si="167"/>
        <v>253095.92289722877</v>
      </c>
      <c r="AK103" s="74">
        <f t="shared" si="167"/>
        <v>261194.99242994009</v>
      </c>
      <c r="AL103" s="74">
        <f t="shared" si="167"/>
        <v>269553.23218769819</v>
      </c>
      <c r="AM103" s="74">
        <f t="shared" si="167"/>
        <v>278178.93561770453</v>
      </c>
      <c r="AN103" s="74">
        <f t="shared" si="167"/>
        <v>287080.66155747109</v>
      </c>
      <c r="AO103" s="74">
        <f t="shared" si="167"/>
        <v>296267.24272731016</v>
      </c>
      <c r="AP103" s="74">
        <f t="shared" si="167"/>
        <v>305747.79449458409</v>
      </c>
      <c r="AQ103" s="74">
        <f t="shared" si="167"/>
        <v>315531.72391841077</v>
      </c>
      <c r="AR103" s="74">
        <f t="shared" si="167"/>
        <v>325628.73908379994</v>
      </c>
      <c r="AS103" s="74">
        <f t="shared" si="167"/>
        <v>336048.85873448156</v>
      </c>
      <c r="AT103" s="74">
        <f t="shared" si="167"/>
        <v>346802.422213985</v>
      </c>
      <c r="AU103" s="74">
        <f t="shared" si="167"/>
        <v>357900.09972483251</v>
      </c>
      <c r="AV103" s="74">
        <f t="shared" si="167"/>
        <v>369352.90291602717</v>
      </c>
      <c r="AW103" s="74">
        <f t="shared" si="167"/>
        <v>381172.19580934005</v>
      </c>
      <c r="AX103" s="74">
        <f t="shared" si="167"/>
        <v>393369.70607523894</v>
      </c>
      <c r="AY103" s="74">
        <f t="shared" si="168"/>
        <v>405957.53666964662</v>
      </c>
      <c r="AZ103" s="74">
        <f t="shared" si="168"/>
        <v>418948.1778430753</v>
      </c>
      <c r="BA103" s="74">
        <f t="shared" si="168"/>
        <v>432354.51953405375</v>
      </c>
      <c r="BB103" s="74">
        <f t="shared" si="168"/>
        <v>446189.86415914347</v>
      </c>
      <c r="BC103" s="74">
        <f t="shared" si="168"/>
        <v>460467.93981223606</v>
      </c>
      <c r="BD103" s="74">
        <f t="shared" si="168"/>
        <v>475202.91388622764</v>
      </c>
      <c r="BE103" s="74">
        <f t="shared" si="168"/>
        <v>490409.40713058691</v>
      </c>
      <c r="BF103" s="74">
        <f t="shared" si="168"/>
        <v>506102.50815876573</v>
      </c>
      <c r="BG103" s="74">
        <f t="shared" si="168"/>
        <v>522297.78841984627</v>
      </c>
      <c r="BH103" s="74">
        <f t="shared" si="168"/>
        <v>539011.31764928135</v>
      </c>
      <c r="BI103" s="74">
        <f t="shared" si="168"/>
        <v>556259.67981405836</v>
      </c>
      <c r="BJ103" s="74">
        <f t="shared" si="168"/>
        <v>574059.98956810823</v>
      </c>
      <c r="BK103" s="74">
        <f t="shared" si="168"/>
        <v>592429.90923428768</v>
      </c>
      <c r="BL103" s="74">
        <f t="shared" si="168"/>
        <v>611387.6663297849</v>
      </c>
      <c r="BM103" s="74">
        <f t="shared" si="169"/>
        <v>630952.07165233803</v>
      </c>
      <c r="BN103" s="74">
        <f t="shared" si="170"/>
        <v>651142.53794521291</v>
      </c>
      <c r="BO103" s="74">
        <f t="shared" si="171"/>
        <v>671979.0991594597</v>
      </c>
      <c r="BP103" s="74">
        <f t="shared" si="172"/>
        <v>693482.43033256242</v>
      </c>
      <c r="BQ103" s="74">
        <f t="shared" si="173"/>
        <v>715673.86810320441</v>
      </c>
      <c r="BR103" s="74">
        <f t="shared" si="174"/>
        <v>738575.43188250693</v>
      </c>
      <c r="BS103" s="74">
        <f t="shared" si="175"/>
        <v>762209.84570274723</v>
      </c>
      <c r="BT103" s="74">
        <f t="shared" si="176"/>
        <v>786600.56076523522</v>
      </c>
      <c r="BU103" s="74">
        <f t="shared" si="177"/>
        <v>811771.7787097228</v>
      </c>
      <c r="BV103" s="74">
        <f t="shared" si="178"/>
        <v>837748.47562843398</v>
      </c>
      <c r="BW103" s="74">
        <f t="shared" si="179"/>
        <v>864556.42684854392</v>
      </c>
      <c r="BX103" s="74">
        <f t="shared" si="180"/>
        <v>892222.23250769731</v>
      </c>
      <c r="BY103" s="74">
        <f t="shared" si="181"/>
        <v>920773.34394794365</v>
      </c>
      <c r="BZ103" s="74">
        <f t="shared" si="182"/>
        <v>950238.0909542779</v>
      </c>
      <c r="CA103" s="74">
        <f t="shared" si="183"/>
        <v>980645.70986481477</v>
      </c>
      <c r="CB103" s="74">
        <f t="shared" si="184"/>
        <v>1012026.3725804889</v>
      </c>
      <c r="CC103" s="74">
        <f t="shared" si="185"/>
        <v>1044411.2165030646</v>
      </c>
      <c r="CD103" s="74">
        <f t="shared" si="186"/>
        <v>1077832.3754311628</v>
      </c>
      <c r="CE103" s="74">
        <f t="shared" si="187"/>
        <v>1112323.01144496</v>
      </c>
      <c r="CF103" s="74">
        <f t="shared" si="188"/>
        <v>1147917.3478111988</v>
      </c>
      <c r="CG103" s="74">
        <f t="shared" si="189"/>
        <v>1184650.7029411572</v>
      </c>
      <c r="CH103" s="74">
        <f t="shared" si="190"/>
        <v>1222559.5254352742</v>
      </c>
      <c r="CI103" s="74">
        <f t="shared" si="191"/>
        <v>1261681.430249203</v>
      </c>
      <c r="CJ103" s="74">
        <f t="shared" si="192"/>
        <v>1302055.2360171776</v>
      </c>
      <c r="CK103" s="74">
        <f t="shared" si="193"/>
        <v>1343721.0035697273</v>
      </c>
      <c r="CL103" s="74">
        <f t="shared" si="194"/>
        <v>1386720.0756839586</v>
      </c>
      <c r="CM103" s="74">
        <f t="shared" si="195"/>
        <v>1431095.1181058453</v>
      </c>
      <c r="CN103" s="74">
        <f t="shared" si="196"/>
        <v>1476890.1618852324</v>
      </c>
      <c r="CO103" s="74">
        <f t="shared" si="197"/>
        <v>1524150.6470655599</v>
      </c>
      <c r="CP103" s="74">
        <f t="shared" si="198"/>
        <v>1572923.4677716577</v>
      </c>
      <c r="CQ103" s="74">
        <f t="shared" si="199"/>
        <v>1623257.0187403508</v>
      </c>
      <c r="CR103" s="74">
        <f t="shared" si="200"/>
        <v>1675201.2433400422</v>
      </c>
      <c r="CS103" s="74">
        <f t="shared" si="201"/>
        <v>1728807.6831269236</v>
      </c>
      <c r="CT103" s="74">
        <f t="shared" si="202"/>
        <v>1784129.5289869853</v>
      </c>
      <c r="CU103" s="74">
        <f t="shared" si="203"/>
        <v>1841221.673914569</v>
      </c>
      <c r="CV103" s="74">
        <f t="shared" si="204"/>
        <v>1900140.7674798353</v>
      </c>
      <c r="CW103" s="74">
        <f t="shared" si="205"/>
        <v>1960945.2720391902</v>
      </c>
      <c r="CX103" s="74">
        <f t="shared" si="206"/>
        <v>2023695.5207444443</v>
      </c>
      <c r="CY103" s="74">
        <f t="shared" si="207"/>
        <v>2088453.7774082667</v>
      </c>
      <c r="CZ103" s="74">
        <f t="shared" si="208"/>
        <v>2155284.2982853311</v>
      </c>
      <c r="DA103" s="74">
        <f t="shared" si="209"/>
        <v>2224253.3958304618</v>
      </c>
      <c r="DB103" s="74">
        <f t="shared" si="210"/>
        <v>2295429.5044970368</v>
      </c>
      <c r="DC103" s="74">
        <f t="shared" si="211"/>
        <v>2368883.2486409419</v>
      </c>
      <c r="DD103" s="74">
        <f t="shared" si="212"/>
        <v>2444687.5125974519</v>
      </c>
      <c r="DE103" s="74">
        <f t="shared" si="213"/>
        <v>2522917.5130005702</v>
      </c>
      <c r="DF103" s="74">
        <f t="shared" si="214"/>
        <v>2603650.8734165886</v>
      </c>
      <c r="DG103" s="74">
        <f t="shared" si="215"/>
        <v>2686967.7013659198</v>
      </c>
      <c r="DH103" s="74">
        <f t="shared" si="216"/>
        <v>2772950.6678096293</v>
      </c>
      <c r="DI103" s="74">
        <f t="shared" si="217"/>
        <v>2861685.0891795377</v>
      </c>
      <c r="DJ103" s="74">
        <f t="shared" si="218"/>
        <v>2953259.0120332832</v>
      </c>
    </row>
    <row r="104" spans="2:114" x14ac:dyDescent="0.2">
      <c r="B104" s="236" t="str">
        <f t="shared" si="219"/>
        <v>Refractory</v>
      </c>
      <c r="C104" s="65" t="s">
        <v>2</v>
      </c>
      <c r="D104" s="74">
        <f t="shared" ref="D104:AF104" si="222">D$82*D91</f>
        <v>140122.5803272702</v>
      </c>
      <c r="E104" s="74">
        <f t="shared" si="222"/>
        <v>144160.05643393678</v>
      </c>
      <c r="F104" s="74">
        <f t="shared" si="222"/>
        <v>146336.70388191333</v>
      </c>
      <c r="G104" s="74">
        <f t="shared" si="222"/>
        <v>148939.43083482343</v>
      </c>
      <c r="H104" s="74">
        <f t="shared" si="222"/>
        <v>151164.17403852136</v>
      </c>
      <c r="I104" s="74">
        <f t="shared" si="222"/>
        <v>152849.12535159307</v>
      </c>
      <c r="J104" s="74">
        <f t="shared" si="222"/>
        <v>146503.01358855094</v>
      </c>
      <c r="K104" s="74">
        <f t="shared" si="222"/>
        <v>158827.04900139631</v>
      </c>
      <c r="L104" s="74">
        <f t="shared" si="222"/>
        <v>140058.45294197786</v>
      </c>
      <c r="M104" s="74">
        <f t="shared" si="222"/>
        <v>162291.67777544213</v>
      </c>
      <c r="N104" s="74">
        <f t="shared" si="222"/>
        <v>180164.11405051893</v>
      </c>
      <c r="O104" s="74">
        <f t="shared" si="222"/>
        <v>156409.46443892541</v>
      </c>
      <c r="P104" s="74">
        <f t="shared" si="222"/>
        <v>144713.2078552731</v>
      </c>
      <c r="Q104" s="74">
        <f t="shared" si="222"/>
        <v>150448.84535073501</v>
      </c>
      <c r="R104" s="74">
        <f t="shared" si="222"/>
        <v>149195.48103005605</v>
      </c>
      <c r="S104" s="74">
        <f t="shared" si="222"/>
        <v>154984.6375953001</v>
      </c>
      <c r="T104" s="74">
        <f t="shared" si="222"/>
        <v>208702.57033901394</v>
      </c>
      <c r="U104" s="74">
        <f t="shared" si="222"/>
        <v>253773.41106888821</v>
      </c>
      <c r="V104" s="74">
        <f t="shared" si="222"/>
        <v>227923.59822859603</v>
      </c>
      <c r="W104" s="74">
        <f t="shared" si="222"/>
        <v>207258.11432339775</v>
      </c>
      <c r="X104" s="74">
        <f t="shared" si="222"/>
        <v>224046.1192402236</v>
      </c>
      <c r="Y104" s="74">
        <f t="shared" si="222"/>
        <v>291428.5713575774</v>
      </c>
      <c r="Z104" s="74">
        <f t="shared" si="222"/>
        <v>262645.50259778573</v>
      </c>
      <c r="AA104" s="74">
        <f t="shared" si="222"/>
        <v>271638.81317021424</v>
      </c>
      <c r="AB104" s="74">
        <f t="shared" si="222"/>
        <v>255446.0127408909</v>
      </c>
      <c r="AC104" s="74">
        <f t="shared" si="222"/>
        <v>273433.81549864495</v>
      </c>
      <c r="AD104" s="74">
        <f t="shared" si="222"/>
        <v>237437.84977216515</v>
      </c>
      <c r="AE104" s="74">
        <f t="shared" si="222"/>
        <v>278790.28657025262</v>
      </c>
      <c r="AF104" s="74">
        <f t="shared" si="222"/>
        <v>266189.33654126589</v>
      </c>
      <c r="AG104" s="74">
        <f t="shared" ref="AG104" si="223">AG$82*AG91</f>
        <v>186412.78033170084</v>
      </c>
      <c r="AH104" s="74">
        <f t="shared" si="166"/>
        <v>192377.98930231525</v>
      </c>
      <c r="AI104" s="74">
        <f t="shared" si="167"/>
        <v>198534.08495998936</v>
      </c>
      <c r="AJ104" s="74">
        <f t="shared" si="167"/>
        <v>204887.17567870903</v>
      </c>
      <c r="AK104" s="74">
        <f t="shared" si="167"/>
        <v>211443.56530042773</v>
      </c>
      <c r="AL104" s="74">
        <f t="shared" si="167"/>
        <v>218209.75939004141</v>
      </c>
      <c r="AM104" s="74">
        <f t="shared" si="167"/>
        <v>225192.47169052274</v>
      </c>
      <c r="AN104" s="74">
        <f t="shared" si="167"/>
        <v>232398.63078461948</v>
      </c>
      <c r="AO104" s="74">
        <f t="shared" si="167"/>
        <v>239835.38696972732</v>
      </c>
      <c r="AP104" s="74">
        <f t="shared" si="167"/>
        <v>247510.1193527586</v>
      </c>
      <c r="AQ104" s="74">
        <f t="shared" si="167"/>
        <v>255430.44317204689</v>
      </c>
      <c r="AR104" s="74">
        <f t="shared" si="167"/>
        <v>263604.21735355241</v>
      </c>
      <c r="AS104" s="74">
        <f t="shared" si="167"/>
        <v>272039.55230886611</v>
      </c>
      <c r="AT104" s="74">
        <f t="shared" si="167"/>
        <v>280744.81798274984</v>
      </c>
      <c r="AU104" s="74">
        <f t="shared" si="167"/>
        <v>289728.65215819783</v>
      </c>
      <c r="AV104" s="74">
        <f t="shared" si="167"/>
        <v>298999.96902726014</v>
      </c>
      <c r="AW104" s="74">
        <f t="shared" si="167"/>
        <v>308567.96803613246</v>
      </c>
      <c r="AX104" s="74">
        <f t="shared" si="167"/>
        <v>318442.14301328873</v>
      </c>
      <c r="AY104" s="74">
        <f t="shared" si="168"/>
        <v>328632.291589714</v>
      </c>
      <c r="AZ104" s="74">
        <f t="shared" si="168"/>
        <v>339148.52492058487</v>
      </c>
      <c r="BA104" s="74">
        <f t="shared" si="168"/>
        <v>350001.2777180436</v>
      </c>
      <c r="BB104" s="74">
        <f t="shared" si="168"/>
        <v>361201.31860502099</v>
      </c>
      <c r="BC104" s="74">
        <f t="shared" si="168"/>
        <v>372759.76080038166</v>
      </c>
      <c r="BD104" s="74">
        <f t="shared" si="168"/>
        <v>384688.07314599387</v>
      </c>
      <c r="BE104" s="74">
        <f t="shared" si="168"/>
        <v>396998.09148666571</v>
      </c>
      <c r="BF104" s="74">
        <f t="shared" si="168"/>
        <v>409702.03041423904</v>
      </c>
      <c r="BG104" s="74">
        <f t="shared" si="168"/>
        <v>422812.49538749468</v>
      </c>
      <c r="BH104" s="74">
        <f t="shared" si="168"/>
        <v>436342.49523989455</v>
      </c>
      <c r="BI104" s="74">
        <f t="shared" si="168"/>
        <v>450305.45508757117</v>
      </c>
      <c r="BJ104" s="74">
        <f t="shared" si="168"/>
        <v>464715.22965037345</v>
      </c>
      <c r="BK104" s="74">
        <f t="shared" si="168"/>
        <v>479586.11699918541</v>
      </c>
      <c r="BL104" s="74">
        <f t="shared" si="168"/>
        <v>494932.87274315936</v>
      </c>
      <c r="BM104" s="74">
        <f t="shared" si="169"/>
        <v>510770.72467094049</v>
      </c>
      <c r="BN104" s="74">
        <f t="shared" si="170"/>
        <v>527115.38786041061</v>
      </c>
      <c r="BO104" s="74">
        <f t="shared" si="171"/>
        <v>543983.08027194382</v>
      </c>
      <c r="BP104" s="74">
        <f t="shared" si="172"/>
        <v>561390.53884064604</v>
      </c>
      <c r="BQ104" s="74">
        <f t="shared" si="173"/>
        <v>579355.0360835467</v>
      </c>
      <c r="BR104" s="74">
        <f t="shared" si="174"/>
        <v>597894.3972382202</v>
      </c>
      <c r="BS104" s="74">
        <f t="shared" si="175"/>
        <v>617027.01794984331</v>
      </c>
      <c r="BT104" s="74">
        <f t="shared" si="176"/>
        <v>636771.88252423832</v>
      </c>
      <c r="BU104" s="74">
        <f t="shared" si="177"/>
        <v>657148.58276501391</v>
      </c>
      <c r="BV104" s="74">
        <f t="shared" si="178"/>
        <v>678177.33741349436</v>
      </c>
      <c r="BW104" s="74">
        <f t="shared" si="179"/>
        <v>699879.01221072616</v>
      </c>
      <c r="BX104" s="74">
        <f t="shared" si="180"/>
        <v>722275.14060146944</v>
      </c>
      <c r="BY104" s="74">
        <f t="shared" si="181"/>
        <v>745387.94510071643</v>
      </c>
      <c r="BZ104" s="74">
        <f t="shared" si="182"/>
        <v>769240.35934393934</v>
      </c>
      <c r="CA104" s="74">
        <f t="shared" si="183"/>
        <v>793856.05084294546</v>
      </c>
      <c r="CB104" s="74">
        <f t="shared" si="184"/>
        <v>819259.44446991978</v>
      </c>
      <c r="CC104" s="74">
        <f t="shared" si="185"/>
        <v>845475.74669295724</v>
      </c>
      <c r="CD104" s="74">
        <f t="shared" si="186"/>
        <v>872530.97058713192</v>
      </c>
      <c r="CE104" s="74">
        <f t="shared" si="187"/>
        <v>900451.96164592018</v>
      </c>
      <c r="CF104" s="74">
        <f t="shared" si="188"/>
        <v>929266.42441858968</v>
      </c>
      <c r="CG104" s="74">
        <f t="shared" si="189"/>
        <v>959002.94999998459</v>
      </c>
      <c r="CH104" s="74">
        <f t="shared" si="190"/>
        <v>989691.04439998406</v>
      </c>
      <c r="CI104" s="74">
        <f t="shared" si="191"/>
        <v>1021361.1578207836</v>
      </c>
      <c r="CJ104" s="74">
        <f t="shared" si="192"/>
        <v>1054044.7148710487</v>
      </c>
      <c r="CK104" s="74">
        <f t="shared" si="193"/>
        <v>1087774.1457469224</v>
      </c>
      <c r="CL104" s="74">
        <f t="shared" si="194"/>
        <v>1122582.9184108239</v>
      </c>
      <c r="CM104" s="74">
        <f t="shared" si="195"/>
        <v>1158505.5717999702</v>
      </c>
      <c r="CN104" s="74">
        <f t="shared" si="196"/>
        <v>1195577.7500975693</v>
      </c>
      <c r="CO104" s="74">
        <f t="shared" si="197"/>
        <v>1233836.2381006915</v>
      </c>
      <c r="CP104" s="74">
        <f t="shared" si="198"/>
        <v>1273318.9977199137</v>
      </c>
      <c r="CQ104" s="74">
        <f t="shared" si="199"/>
        <v>1314065.205646951</v>
      </c>
      <c r="CR104" s="74">
        <f t="shared" si="200"/>
        <v>1356115.2922276536</v>
      </c>
      <c r="CS104" s="74">
        <f t="shared" si="201"/>
        <v>1399510.9815789384</v>
      </c>
      <c r="CT104" s="74">
        <f t="shared" si="202"/>
        <v>1444295.3329894645</v>
      </c>
      <c r="CU104" s="74">
        <f t="shared" si="203"/>
        <v>1490512.7836451274</v>
      </c>
      <c r="CV104" s="74">
        <f t="shared" si="204"/>
        <v>1538209.1927217715</v>
      </c>
      <c r="CW104" s="74">
        <f t="shared" si="205"/>
        <v>1587431.8868888682</v>
      </c>
      <c r="CX104" s="74">
        <f t="shared" si="206"/>
        <v>1638229.7072693121</v>
      </c>
      <c r="CY104" s="74">
        <f t="shared" si="207"/>
        <v>1690653.0579019301</v>
      </c>
      <c r="CZ104" s="74">
        <f t="shared" si="208"/>
        <v>1744753.9557547919</v>
      </c>
      <c r="DA104" s="74">
        <f t="shared" si="209"/>
        <v>1800586.0823389452</v>
      </c>
      <c r="DB104" s="74">
        <f t="shared" si="210"/>
        <v>1858204.8369737915</v>
      </c>
      <c r="DC104" s="74">
        <f t="shared" si="211"/>
        <v>1917667.3917569527</v>
      </c>
      <c r="DD104" s="74">
        <f t="shared" si="212"/>
        <v>1979032.7482931754</v>
      </c>
      <c r="DE104" s="74">
        <f t="shared" si="213"/>
        <v>2042361.796238557</v>
      </c>
      <c r="DF104" s="74">
        <f t="shared" si="214"/>
        <v>2107717.3737181909</v>
      </c>
      <c r="DG104" s="74">
        <f t="shared" si="215"/>
        <v>2175164.3296771729</v>
      </c>
      <c r="DH104" s="74">
        <f t="shared" si="216"/>
        <v>2244769.5882268427</v>
      </c>
      <c r="DI104" s="74">
        <f t="shared" si="217"/>
        <v>2316602.2150501017</v>
      </c>
      <c r="DJ104" s="74">
        <f t="shared" si="218"/>
        <v>2390733.4859317052</v>
      </c>
    </row>
    <row r="105" spans="2:114" x14ac:dyDescent="0.2">
      <c r="B105" s="236" t="str">
        <f t="shared" si="219"/>
        <v>Foundry</v>
      </c>
      <c r="C105" s="65" t="s">
        <v>2</v>
      </c>
      <c r="D105" s="74">
        <f t="shared" ref="D105:AF105" si="224">D$82*D92</f>
        <v>98910.056701602487</v>
      </c>
      <c r="E105" s="74">
        <f t="shared" si="224"/>
        <v>101760.03983572008</v>
      </c>
      <c r="F105" s="74">
        <f t="shared" si="224"/>
        <v>103296.49685782116</v>
      </c>
      <c r="G105" s="74">
        <f t="shared" si="224"/>
        <v>105133.71588340477</v>
      </c>
      <c r="H105" s="74">
        <f t="shared" si="224"/>
        <v>106704.12285072095</v>
      </c>
      <c r="I105" s="74">
        <f t="shared" si="224"/>
        <v>107893.50024818334</v>
      </c>
      <c r="J105" s="74">
        <f t="shared" si="224"/>
        <v>103413.89194485948</v>
      </c>
      <c r="K105" s="74">
        <f t="shared" si="224"/>
        <v>112113.21105980915</v>
      </c>
      <c r="L105" s="74">
        <f t="shared" si="224"/>
        <v>98864.790311984354</v>
      </c>
      <c r="M105" s="74">
        <f t="shared" si="224"/>
        <v>114558.83137090033</v>
      </c>
      <c r="N105" s="74">
        <f t="shared" si="224"/>
        <v>127174.66874154277</v>
      </c>
      <c r="O105" s="74">
        <f t="shared" si="224"/>
        <v>110406.68078041793</v>
      </c>
      <c r="P105" s="74">
        <f t="shared" si="224"/>
        <v>102150.4996625457</v>
      </c>
      <c r="Q105" s="74">
        <f t="shared" si="224"/>
        <v>106199.18495346</v>
      </c>
      <c r="R105" s="74">
        <f t="shared" si="224"/>
        <v>105314.45719768661</v>
      </c>
      <c r="S105" s="74">
        <f t="shared" si="224"/>
        <v>109400.92065550594</v>
      </c>
      <c r="T105" s="74">
        <f t="shared" si="224"/>
        <v>147319.46141577454</v>
      </c>
      <c r="U105" s="74">
        <f t="shared" si="224"/>
        <v>179134.17251921518</v>
      </c>
      <c r="V105" s="74">
        <f t="shared" si="224"/>
        <v>160887.2458084207</v>
      </c>
      <c r="W105" s="74">
        <f t="shared" si="224"/>
        <v>146299.84540475134</v>
      </c>
      <c r="X105" s="74">
        <f t="shared" si="224"/>
        <v>158150.20181662843</v>
      </c>
      <c r="Y105" s="74">
        <f t="shared" si="224"/>
        <v>205714.28566417226</v>
      </c>
      <c r="Z105" s="74">
        <f t="shared" si="224"/>
        <v>185396.82536314282</v>
      </c>
      <c r="AA105" s="74">
        <f t="shared" si="224"/>
        <v>191745.04459073948</v>
      </c>
      <c r="AB105" s="74">
        <f t="shared" si="224"/>
        <v>180314.83252298177</v>
      </c>
      <c r="AC105" s="74">
        <f t="shared" si="224"/>
        <v>193012.10505786698</v>
      </c>
      <c r="AD105" s="74">
        <f t="shared" si="224"/>
        <v>167603.18807446951</v>
      </c>
      <c r="AE105" s="74">
        <f t="shared" si="224"/>
        <v>196793.14346135478</v>
      </c>
      <c r="AF105" s="74">
        <f t="shared" si="224"/>
        <v>187898.35520559942</v>
      </c>
      <c r="AG105" s="74">
        <f t="shared" ref="AG105" si="225">AG$82*AG92</f>
        <v>131585.49199884763</v>
      </c>
      <c r="AH105" s="74">
        <f t="shared" si="166"/>
        <v>135796.22774281076</v>
      </c>
      <c r="AI105" s="74">
        <f t="shared" si="167"/>
        <v>140141.7070305807</v>
      </c>
      <c r="AJ105" s="74">
        <f t="shared" si="167"/>
        <v>144626.24165555928</v>
      </c>
      <c r="AK105" s="74">
        <f t="shared" si="167"/>
        <v>149254.28138853717</v>
      </c>
      <c r="AL105" s="74">
        <f t="shared" si="167"/>
        <v>154030.41839297037</v>
      </c>
      <c r="AM105" s="74">
        <f t="shared" si="167"/>
        <v>158959.39178154542</v>
      </c>
      <c r="AN105" s="74">
        <f t="shared" si="167"/>
        <v>164046.09231855487</v>
      </c>
      <c r="AO105" s="74">
        <f t="shared" si="167"/>
        <v>169295.56727274862</v>
      </c>
      <c r="AP105" s="74">
        <f t="shared" si="167"/>
        <v>174713.02542547658</v>
      </c>
      <c r="AQ105" s="74">
        <f t="shared" si="167"/>
        <v>180303.84223909184</v>
      </c>
      <c r="AR105" s="74">
        <f t="shared" si="167"/>
        <v>186073.56519074278</v>
      </c>
      <c r="AS105" s="74">
        <f t="shared" si="167"/>
        <v>192027.91927684654</v>
      </c>
      <c r="AT105" s="74">
        <f t="shared" si="167"/>
        <v>198172.81269370564</v>
      </c>
      <c r="AU105" s="74">
        <f t="shared" si="167"/>
        <v>204514.34269990423</v>
      </c>
      <c r="AV105" s="74">
        <f t="shared" si="167"/>
        <v>211058.80166630118</v>
      </c>
      <c r="AW105" s="74">
        <f t="shared" si="167"/>
        <v>217812.68331962283</v>
      </c>
      <c r="AX105" s="74">
        <f t="shared" si="167"/>
        <v>224782.68918585076</v>
      </c>
      <c r="AY105" s="74">
        <f t="shared" si="168"/>
        <v>231975.735239798</v>
      </c>
      <c r="AZ105" s="74">
        <f t="shared" si="168"/>
        <v>239398.95876747154</v>
      </c>
      <c r="BA105" s="74">
        <f t="shared" si="168"/>
        <v>247059.72544803063</v>
      </c>
      <c r="BB105" s="74">
        <f t="shared" si="168"/>
        <v>254965.63666236761</v>
      </c>
      <c r="BC105" s="74">
        <f t="shared" si="168"/>
        <v>263124.53703556338</v>
      </c>
      <c r="BD105" s="74">
        <f t="shared" si="168"/>
        <v>271544.52222070139</v>
      </c>
      <c r="BE105" s="74">
        <f t="shared" si="168"/>
        <v>280233.94693176384</v>
      </c>
      <c r="BF105" s="74">
        <f t="shared" si="168"/>
        <v>289201.43323358032</v>
      </c>
      <c r="BG105" s="74">
        <f t="shared" si="168"/>
        <v>298455.87909705489</v>
      </c>
      <c r="BH105" s="74">
        <f t="shared" si="168"/>
        <v>308006.46722816065</v>
      </c>
      <c r="BI105" s="74">
        <f t="shared" si="168"/>
        <v>317862.67417946178</v>
      </c>
      <c r="BJ105" s="74">
        <f t="shared" si="168"/>
        <v>328034.27975320455</v>
      </c>
      <c r="BK105" s="74">
        <f t="shared" si="168"/>
        <v>338531.37670530711</v>
      </c>
      <c r="BL105" s="74">
        <f t="shared" si="168"/>
        <v>349364.38075987692</v>
      </c>
      <c r="BM105" s="74">
        <f t="shared" si="169"/>
        <v>360544.04094419297</v>
      </c>
      <c r="BN105" s="74">
        <f t="shared" si="170"/>
        <v>372081.45025440713</v>
      </c>
      <c r="BO105" s="74">
        <f t="shared" si="171"/>
        <v>383988.05666254816</v>
      </c>
      <c r="BP105" s="74">
        <f t="shared" si="172"/>
        <v>396275.67447574972</v>
      </c>
      <c r="BQ105" s="74">
        <f t="shared" si="173"/>
        <v>408956.49605897372</v>
      </c>
      <c r="BR105" s="74">
        <f t="shared" si="174"/>
        <v>422043.10393286089</v>
      </c>
      <c r="BS105" s="74">
        <f t="shared" si="175"/>
        <v>435548.48325871245</v>
      </c>
      <c r="BT105" s="74">
        <f t="shared" si="176"/>
        <v>449486.03472299129</v>
      </c>
      <c r="BU105" s="74">
        <f t="shared" si="177"/>
        <v>463869.58783412701</v>
      </c>
      <c r="BV105" s="74">
        <f t="shared" si="178"/>
        <v>478713.4146448191</v>
      </c>
      <c r="BW105" s="74">
        <f t="shared" si="179"/>
        <v>494032.24391345331</v>
      </c>
      <c r="BX105" s="74">
        <f t="shared" si="180"/>
        <v>509841.27571868384</v>
      </c>
      <c r="BY105" s="74">
        <f t="shared" si="181"/>
        <v>526156.19654168177</v>
      </c>
      <c r="BZ105" s="74">
        <f t="shared" si="182"/>
        <v>542993.19483101566</v>
      </c>
      <c r="CA105" s="74">
        <f t="shared" si="183"/>
        <v>560368.97706560814</v>
      </c>
      <c r="CB105" s="74">
        <f t="shared" si="184"/>
        <v>578300.78433170763</v>
      </c>
      <c r="CC105" s="74">
        <f t="shared" si="185"/>
        <v>596806.40943032224</v>
      </c>
      <c r="CD105" s="74">
        <f t="shared" si="186"/>
        <v>615904.21453209256</v>
      </c>
      <c r="CE105" s="74">
        <f t="shared" si="187"/>
        <v>635613.14939711953</v>
      </c>
      <c r="CF105" s="74">
        <f t="shared" si="188"/>
        <v>655952.77017782733</v>
      </c>
      <c r="CG105" s="74">
        <f t="shared" si="189"/>
        <v>676943.25882351783</v>
      </c>
      <c r="CH105" s="74">
        <f t="shared" si="190"/>
        <v>698605.44310587039</v>
      </c>
      <c r="CI105" s="74">
        <f t="shared" si="191"/>
        <v>720960.81728525821</v>
      </c>
      <c r="CJ105" s="74">
        <f t="shared" si="192"/>
        <v>744031.56343838654</v>
      </c>
      <c r="CK105" s="74">
        <f t="shared" si="193"/>
        <v>767840.57346841495</v>
      </c>
      <c r="CL105" s="74">
        <f t="shared" si="194"/>
        <v>792411.47181940428</v>
      </c>
      <c r="CM105" s="74">
        <f t="shared" si="195"/>
        <v>817768.63891762518</v>
      </c>
      <c r="CN105" s="74">
        <f t="shared" si="196"/>
        <v>843937.23536298925</v>
      </c>
      <c r="CO105" s="74">
        <f t="shared" si="197"/>
        <v>870943.22689460497</v>
      </c>
      <c r="CP105" s="74">
        <f t="shared" si="198"/>
        <v>898813.41015523241</v>
      </c>
      <c r="CQ105" s="74">
        <f t="shared" si="199"/>
        <v>927575.43928019982</v>
      </c>
      <c r="CR105" s="74">
        <f t="shared" si="200"/>
        <v>957257.85333716625</v>
      </c>
      <c r="CS105" s="74">
        <f t="shared" si="201"/>
        <v>987890.10464395559</v>
      </c>
      <c r="CT105" s="74">
        <f t="shared" si="202"/>
        <v>1019502.5879925622</v>
      </c>
      <c r="CU105" s="74">
        <f t="shared" si="203"/>
        <v>1052126.6708083241</v>
      </c>
      <c r="CV105" s="74">
        <f t="shared" si="204"/>
        <v>1085794.7242741906</v>
      </c>
      <c r="CW105" s="74">
        <f t="shared" si="205"/>
        <v>1120540.1554509648</v>
      </c>
      <c r="CX105" s="74">
        <f t="shared" si="206"/>
        <v>1156397.4404253957</v>
      </c>
      <c r="CY105" s="74">
        <f t="shared" si="207"/>
        <v>1193402.1585190084</v>
      </c>
      <c r="CZ105" s="74">
        <f t="shared" si="208"/>
        <v>1231591.0275916168</v>
      </c>
      <c r="DA105" s="74">
        <f t="shared" si="209"/>
        <v>1271001.9404745486</v>
      </c>
      <c r="DB105" s="74">
        <f t="shared" si="210"/>
        <v>1311674.0025697341</v>
      </c>
      <c r="DC105" s="74">
        <f t="shared" si="211"/>
        <v>1353647.5706519657</v>
      </c>
      <c r="DD105" s="74">
        <f t="shared" si="212"/>
        <v>1396964.2929128287</v>
      </c>
      <c r="DE105" s="74">
        <f t="shared" si="213"/>
        <v>1441667.1502860393</v>
      </c>
      <c r="DF105" s="74">
        <f t="shared" si="214"/>
        <v>1487800.4990951926</v>
      </c>
      <c r="DG105" s="74">
        <f t="shared" si="215"/>
        <v>1535410.1150662389</v>
      </c>
      <c r="DH105" s="74">
        <f t="shared" si="216"/>
        <v>1584543.2387483586</v>
      </c>
      <c r="DI105" s="74">
        <f t="shared" si="217"/>
        <v>1635248.6223883061</v>
      </c>
      <c r="DJ105" s="74">
        <f t="shared" si="218"/>
        <v>1687576.578304732</v>
      </c>
    </row>
    <row r="106" spans="2:114" x14ac:dyDescent="0.2">
      <c r="B106" s="236" t="str">
        <f t="shared" si="219"/>
        <v>others</v>
      </c>
      <c r="C106" s="65" t="s">
        <v>2</v>
      </c>
      <c r="D106" s="74">
        <f t="shared" ref="D106:AF106" si="226">D$82*D93</f>
        <v>24727.514175400622</v>
      </c>
      <c r="E106" s="74">
        <f t="shared" si="226"/>
        <v>25440.009958930019</v>
      </c>
      <c r="F106" s="74">
        <f t="shared" si="226"/>
        <v>25824.124214455289</v>
      </c>
      <c r="G106" s="74">
        <f t="shared" si="226"/>
        <v>26283.428970851193</v>
      </c>
      <c r="H106" s="74">
        <f t="shared" si="226"/>
        <v>26676.030712680236</v>
      </c>
      <c r="I106" s="74">
        <f t="shared" si="226"/>
        <v>26973.375062045834</v>
      </c>
      <c r="J106" s="74">
        <f t="shared" si="226"/>
        <v>25853.472986214871</v>
      </c>
      <c r="K106" s="74">
        <f t="shared" si="226"/>
        <v>28028.302764952288</v>
      </c>
      <c r="L106" s="74">
        <f t="shared" si="226"/>
        <v>24716.197577996089</v>
      </c>
      <c r="M106" s="74">
        <f t="shared" si="226"/>
        <v>28639.707842725082</v>
      </c>
      <c r="N106" s="74">
        <f t="shared" si="226"/>
        <v>31793.667185385693</v>
      </c>
      <c r="O106" s="74">
        <f t="shared" si="226"/>
        <v>27601.670195104482</v>
      </c>
      <c r="P106" s="74">
        <f t="shared" si="226"/>
        <v>25537.624915636425</v>
      </c>
      <c r="Q106" s="74">
        <f t="shared" si="226"/>
        <v>26549.796238365001</v>
      </c>
      <c r="R106" s="74">
        <f t="shared" si="226"/>
        <v>26328.614299421653</v>
      </c>
      <c r="S106" s="74">
        <f t="shared" si="226"/>
        <v>27350.230163876484</v>
      </c>
      <c r="T106" s="74">
        <f t="shared" si="226"/>
        <v>36829.865353943635</v>
      </c>
      <c r="U106" s="74">
        <f t="shared" si="226"/>
        <v>44783.543129803795</v>
      </c>
      <c r="V106" s="74">
        <f t="shared" si="226"/>
        <v>40221.811452105176</v>
      </c>
      <c r="W106" s="74">
        <f t="shared" si="226"/>
        <v>36574.961351187834</v>
      </c>
      <c r="X106" s="74">
        <f t="shared" si="226"/>
        <v>39537.550454157106</v>
      </c>
      <c r="Y106" s="74">
        <f t="shared" si="226"/>
        <v>51428.571416043065</v>
      </c>
      <c r="Z106" s="74">
        <f t="shared" si="226"/>
        <v>46349.206340785706</v>
      </c>
      <c r="AA106" s="74">
        <f t="shared" si="226"/>
        <v>47936.261147684869</v>
      </c>
      <c r="AB106" s="74">
        <f t="shared" si="226"/>
        <v>45078.708130745443</v>
      </c>
      <c r="AC106" s="74">
        <f t="shared" si="226"/>
        <v>48253.026264466745</v>
      </c>
      <c r="AD106" s="74">
        <f t="shared" si="226"/>
        <v>41900.797018617377</v>
      </c>
      <c r="AE106" s="74">
        <f t="shared" si="226"/>
        <v>49198.285865338694</v>
      </c>
      <c r="AF106" s="74">
        <f t="shared" si="226"/>
        <v>46974.588801399856</v>
      </c>
      <c r="AG106" s="74">
        <f t="shared" ref="AG106" si="227">AG$82*AG93</f>
        <v>32896.372999711908</v>
      </c>
      <c r="AH106" s="74">
        <f t="shared" si="166"/>
        <v>33949.056935702691</v>
      </c>
      <c r="AI106" s="74">
        <f t="shared" si="167"/>
        <v>35035.426757645175</v>
      </c>
      <c r="AJ106" s="74">
        <f t="shared" si="167"/>
        <v>36156.56041388982</v>
      </c>
      <c r="AK106" s="74">
        <f t="shared" si="167"/>
        <v>37313.570347134293</v>
      </c>
      <c r="AL106" s="74">
        <f t="shared" si="167"/>
        <v>38507.604598242593</v>
      </c>
      <c r="AM106" s="74">
        <f t="shared" si="167"/>
        <v>39739.847945386355</v>
      </c>
      <c r="AN106" s="74">
        <f t="shared" si="167"/>
        <v>41011.523079638719</v>
      </c>
      <c r="AO106" s="74">
        <f t="shared" si="167"/>
        <v>42323.891818187156</v>
      </c>
      <c r="AP106" s="74">
        <f t="shared" si="167"/>
        <v>43678.256356369144</v>
      </c>
      <c r="AQ106" s="74">
        <f t="shared" si="167"/>
        <v>45075.960559772961</v>
      </c>
      <c r="AR106" s="74">
        <f t="shared" si="167"/>
        <v>46518.391297685695</v>
      </c>
      <c r="AS106" s="74">
        <f t="shared" si="167"/>
        <v>48006.979819211636</v>
      </c>
      <c r="AT106" s="74">
        <f t="shared" si="167"/>
        <v>49543.203173426409</v>
      </c>
      <c r="AU106" s="74">
        <f t="shared" si="167"/>
        <v>51128.585674976057</v>
      </c>
      <c r="AV106" s="74">
        <f t="shared" si="167"/>
        <v>52764.700416575295</v>
      </c>
      <c r="AW106" s="74">
        <f t="shared" si="167"/>
        <v>54453.170829905706</v>
      </c>
      <c r="AX106" s="74">
        <f t="shared" si="167"/>
        <v>56195.67229646269</v>
      </c>
      <c r="AY106" s="74">
        <f t="shared" si="168"/>
        <v>57993.9338099495</v>
      </c>
      <c r="AZ106" s="74">
        <f t="shared" si="168"/>
        <v>59849.739691867886</v>
      </c>
      <c r="BA106" s="74">
        <f t="shared" si="168"/>
        <v>61764.931362007657</v>
      </c>
      <c r="BB106" s="74">
        <f t="shared" si="168"/>
        <v>63741.409165591904</v>
      </c>
      <c r="BC106" s="74">
        <f t="shared" si="168"/>
        <v>65781.134258890845</v>
      </c>
      <c r="BD106" s="74">
        <f t="shared" si="168"/>
        <v>67886.130555175347</v>
      </c>
      <c r="BE106" s="74">
        <f t="shared" si="168"/>
        <v>70058.486732940961</v>
      </c>
      <c r="BF106" s="74">
        <f t="shared" si="168"/>
        <v>72300.35830839508</v>
      </c>
      <c r="BG106" s="74">
        <f t="shared" si="168"/>
        <v>74613.969774263722</v>
      </c>
      <c r="BH106" s="74">
        <f t="shared" si="168"/>
        <v>77001.616807040162</v>
      </c>
      <c r="BI106" s="74">
        <f t="shared" si="168"/>
        <v>79465.668544865446</v>
      </c>
      <c r="BJ106" s="74">
        <f t="shared" si="168"/>
        <v>82008.569938301138</v>
      </c>
      <c r="BK106" s="74">
        <f t="shared" si="168"/>
        <v>84632.844176326777</v>
      </c>
      <c r="BL106" s="74">
        <f t="shared" si="168"/>
        <v>87341.09518996923</v>
      </c>
      <c r="BM106" s="74">
        <f t="shared" si="169"/>
        <v>90136.010236048241</v>
      </c>
      <c r="BN106" s="74">
        <f t="shared" si="170"/>
        <v>93020.362563601782</v>
      </c>
      <c r="BO106" s="74">
        <f t="shared" si="171"/>
        <v>95997.01416563704</v>
      </c>
      <c r="BP106" s="74">
        <f t="shared" si="172"/>
        <v>99068.91861893743</v>
      </c>
      <c r="BQ106" s="74">
        <f t="shared" si="173"/>
        <v>102239.12401474343</v>
      </c>
      <c r="BR106" s="74">
        <f t="shared" si="174"/>
        <v>105510.77598321522</v>
      </c>
      <c r="BS106" s="74">
        <f t="shared" si="175"/>
        <v>108887.12081467811</v>
      </c>
      <c r="BT106" s="74">
        <f t="shared" si="176"/>
        <v>112371.50868074782</v>
      </c>
      <c r="BU106" s="74">
        <f t="shared" si="177"/>
        <v>115967.39695853175</v>
      </c>
      <c r="BV106" s="74">
        <f t="shared" si="178"/>
        <v>119678.35366120478</v>
      </c>
      <c r="BW106" s="74">
        <f t="shared" si="179"/>
        <v>123508.06097836333</v>
      </c>
      <c r="BX106" s="74">
        <f t="shared" si="180"/>
        <v>127460.31892967096</v>
      </c>
      <c r="BY106" s="74">
        <f t="shared" si="181"/>
        <v>131539.04913542044</v>
      </c>
      <c r="BZ106" s="74">
        <f t="shared" si="182"/>
        <v>135748.29870775391</v>
      </c>
      <c r="CA106" s="74">
        <f t="shared" si="183"/>
        <v>140092.24426640203</v>
      </c>
      <c r="CB106" s="74">
        <f t="shared" si="184"/>
        <v>144575.19608292691</v>
      </c>
      <c r="CC106" s="74">
        <f t="shared" si="185"/>
        <v>149201.60235758056</v>
      </c>
      <c r="CD106" s="74">
        <f t="shared" si="186"/>
        <v>153976.05363302314</v>
      </c>
      <c r="CE106" s="74">
        <f t="shared" si="187"/>
        <v>158903.28734927988</v>
      </c>
      <c r="CF106" s="74">
        <f t="shared" si="188"/>
        <v>163988.19254445683</v>
      </c>
      <c r="CG106" s="74">
        <f t="shared" si="189"/>
        <v>169235.81470587946</v>
      </c>
      <c r="CH106" s="74">
        <f t="shared" si="190"/>
        <v>174651.3607764676</v>
      </c>
      <c r="CI106" s="74">
        <f t="shared" si="191"/>
        <v>180240.20432131455</v>
      </c>
      <c r="CJ106" s="74">
        <f t="shared" si="192"/>
        <v>186007.89085959663</v>
      </c>
      <c r="CK106" s="74">
        <f t="shared" si="193"/>
        <v>191960.14336710374</v>
      </c>
      <c r="CL106" s="74">
        <f t="shared" si="194"/>
        <v>198102.86795485107</v>
      </c>
      <c r="CM106" s="74">
        <f t="shared" si="195"/>
        <v>204442.1597294063</v>
      </c>
      <c r="CN106" s="74">
        <f t="shared" si="196"/>
        <v>210984.30884074731</v>
      </c>
      <c r="CO106" s="74">
        <f t="shared" si="197"/>
        <v>217735.80672365124</v>
      </c>
      <c r="CP106" s="74">
        <f t="shared" si="198"/>
        <v>224703.3525388081</v>
      </c>
      <c r="CQ106" s="74">
        <f t="shared" si="199"/>
        <v>231893.85982004995</v>
      </c>
      <c r="CR106" s="74">
        <f t="shared" si="200"/>
        <v>239314.46333429156</v>
      </c>
      <c r="CS106" s="74">
        <f t="shared" si="201"/>
        <v>246972.5261609889</v>
      </c>
      <c r="CT106" s="74">
        <f t="shared" si="202"/>
        <v>254875.64699814055</v>
      </c>
      <c r="CU106" s="74">
        <f t="shared" si="203"/>
        <v>263031.66770208103</v>
      </c>
      <c r="CV106" s="74">
        <f t="shared" si="204"/>
        <v>271448.68106854765</v>
      </c>
      <c r="CW106" s="74">
        <f t="shared" si="205"/>
        <v>280135.0388627412</v>
      </c>
      <c r="CX106" s="74">
        <f t="shared" si="206"/>
        <v>289099.36010634893</v>
      </c>
      <c r="CY106" s="74">
        <f t="shared" si="207"/>
        <v>298350.53962975211</v>
      </c>
      <c r="CZ106" s="74">
        <f t="shared" si="208"/>
        <v>307897.75689790421</v>
      </c>
      <c r="DA106" s="74">
        <f t="shared" si="209"/>
        <v>317750.48511863715</v>
      </c>
      <c r="DB106" s="74">
        <f t="shared" si="210"/>
        <v>327918.50064243353</v>
      </c>
      <c r="DC106" s="74">
        <f t="shared" si="211"/>
        <v>338411.89266299142</v>
      </c>
      <c r="DD106" s="74">
        <f t="shared" si="212"/>
        <v>349241.07322820718</v>
      </c>
      <c r="DE106" s="74">
        <f t="shared" si="213"/>
        <v>360416.78757150983</v>
      </c>
      <c r="DF106" s="74">
        <f t="shared" si="214"/>
        <v>371950.12477379816</v>
      </c>
      <c r="DG106" s="74">
        <f t="shared" si="215"/>
        <v>383852.52876655973</v>
      </c>
      <c r="DH106" s="74">
        <f t="shared" si="216"/>
        <v>396135.80968708964</v>
      </c>
      <c r="DI106" s="74">
        <f t="shared" si="217"/>
        <v>408812.15559707652</v>
      </c>
      <c r="DJ106" s="74">
        <f t="shared" si="218"/>
        <v>421894.144576183</v>
      </c>
    </row>
    <row r="107" spans="2:114" x14ac:dyDescent="0.2">
      <c r="B107" s="65"/>
      <c r="C107" s="65"/>
      <c r="D107" s="65"/>
      <c r="E107" s="65"/>
      <c r="F107" s="65"/>
      <c r="G107" s="65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5"/>
      <c r="DI107" s="65"/>
      <c r="DJ107" s="65"/>
    </row>
    <row r="108" spans="2:114" x14ac:dyDescent="0.2">
      <c r="B108" s="64" t="s">
        <v>454</v>
      </c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/>
      <c r="CB108" s="65"/>
      <c r="CC108" s="65"/>
      <c r="CD108" s="65"/>
      <c r="CE108" s="65"/>
      <c r="CF108" s="65"/>
      <c r="CG108" s="65"/>
      <c r="CH108" s="65"/>
      <c r="CI108" s="65"/>
      <c r="CJ108" s="65"/>
      <c r="CK108" s="65"/>
      <c r="CL108" s="65"/>
      <c r="CM108" s="65"/>
      <c r="CN108" s="65"/>
      <c r="CO108" s="65"/>
      <c r="CP108" s="65"/>
      <c r="CQ108" s="65"/>
      <c r="CR108" s="65"/>
      <c r="CS108" s="65"/>
      <c r="CT108" s="65"/>
      <c r="CU108" s="65"/>
      <c r="CV108" s="65"/>
      <c r="CW108" s="65"/>
      <c r="CX108" s="65"/>
      <c r="CY108" s="65"/>
      <c r="CZ108" s="65"/>
      <c r="DA108" s="65"/>
      <c r="DB108" s="65"/>
      <c r="DC108" s="65"/>
      <c r="DD108" s="65"/>
      <c r="DE108" s="65"/>
      <c r="DF108" s="65"/>
      <c r="DG108" s="65"/>
      <c r="DH108" s="65"/>
      <c r="DI108" s="65"/>
      <c r="DJ108" s="65"/>
    </row>
    <row r="109" spans="2:114" ht="16" thickBot="1" x14ac:dyDescent="0.25">
      <c r="B109" s="65" t="s">
        <v>455</v>
      </c>
      <c r="C109" s="65" t="s">
        <v>2</v>
      </c>
      <c r="D109" s="65"/>
      <c r="E109" s="65"/>
      <c r="F109" s="65"/>
      <c r="G109" s="65"/>
      <c r="H109" s="74">
        <f t="shared" ref="H109:AF109" si="228">SUM(H102:H106)</f>
        <v>889201.0237560079</v>
      </c>
      <c r="I109" s="74">
        <f t="shared" si="228"/>
        <v>899112.50206819444</v>
      </c>
      <c r="J109" s="74">
        <f t="shared" si="228"/>
        <v>861782.43287382904</v>
      </c>
      <c r="K109" s="74">
        <f t="shared" si="228"/>
        <v>934276.75883174303</v>
      </c>
      <c r="L109" s="74">
        <f t="shared" si="228"/>
        <v>823873.25259986962</v>
      </c>
      <c r="M109" s="74">
        <f t="shared" si="228"/>
        <v>954656.92809083615</v>
      </c>
      <c r="N109" s="74">
        <f t="shared" si="228"/>
        <v>1059788.9061795231</v>
      </c>
      <c r="O109" s="74">
        <f t="shared" si="228"/>
        <v>920055.67317014944</v>
      </c>
      <c r="P109" s="74">
        <f t="shared" si="228"/>
        <v>851254.16385454754</v>
      </c>
      <c r="Q109" s="74">
        <f t="shared" si="228"/>
        <v>884993.20794550003</v>
      </c>
      <c r="R109" s="74">
        <f t="shared" si="228"/>
        <v>877620.47664738854</v>
      </c>
      <c r="S109" s="74">
        <f t="shared" si="228"/>
        <v>911674.33879588288</v>
      </c>
      <c r="T109" s="74">
        <f t="shared" si="228"/>
        <v>1227662.1784647878</v>
      </c>
      <c r="U109" s="74">
        <f t="shared" si="228"/>
        <v>1492784.77099346</v>
      </c>
      <c r="V109" s="74">
        <f t="shared" si="228"/>
        <v>1340727.0484035059</v>
      </c>
      <c r="W109" s="74">
        <f t="shared" si="228"/>
        <v>1219165.3783729279</v>
      </c>
      <c r="X109" s="74">
        <f t="shared" si="228"/>
        <v>1317918.3484719035</v>
      </c>
      <c r="Y109" s="74">
        <f t="shared" si="228"/>
        <v>1714285.7138681023</v>
      </c>
      <c r="Z109" s="74">
        <f t="shared" si="228"/>
        <v>1544973.544692857</v>
      </c>
      <c r="AA109" s="74">
        <f t="shared" si="228"/>
        <v>1597875.3715894956</v>
      </c>
      <c r="AB109" s="74">
        <f t="shared" si="228"/>
        <v>1502623.6043581816</v>
      </c>
      <c r="AC109" s="74">
        <f t="shared" si="228"/>
        <v>1608434.2088155583</v>
      </c>
      <c r="AD109" s="74">
        <f t="shared" si="228"/>
        <v>1396693.2339539125</v>
      </c>
      <c r="AE109" s="74">
        <f t="shared" si="228"/>
        <v>1639942.8621779566</v>
      </c>
      <c r="AF109" s="74">
        <f t="shared" si="228"/>
        <v>1565819.6267133285</v>
      </c>
      <c r="AG109" s="74">
        <f t="shared" ref="AG109" si="229">SUM(AG102:AG106)</f>
        <v>1096545.7666570635</v>
      </c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65"/>
      <c r="CQ109" s="65"/>
      <c r="CR109" s="65"/>
      <c r="CS109" s="65"/>
      <c r="CT109" s="65"/>
      <c r="CU109" s="65"/>
      <c r="CV109" s="65"/>
      <c r="CW109" s="65"/>
      <c r="CX109" s="65"/>
      <c r="CY109" s="65"/>
      <c r="CZ109" s="65"/>
      <c r="DA109" s="65"/>
      <c r="DB109" s="65"/>
      <c r="DC109" s="65"/>
      <c r="DD109" s="65"/>
      <c r="DE109" s="65"/>
      <c r="DF109" s="65"/>
      <c r="DG109" s="65"/>
      <c r="DH109" s="65"/>
      <c r="DI109" s="65"/>
      <c r="DJ109" s="65"/>
    </row>
    <row r="110" spans="2:114" ht="16" thickBot="1" x14ac:dyDescent="0.25">
      <c r="B110" s="75" t="s">
        <v>453</v>
      </c>
      <c r="C110" s="379">
        <f>(CORREL(H109:AG109,H83:AG83))^2</f>
        <v>0.64927908978478177</v>
      </c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/>
      <c r="CB110" s="65"/>
      <c r="CC110" s="65"/>
      <c r="CD110" s="65"/>
      <c r="CE110" s="65"/>
      <c r="CF110" s="65"/>
      <c r="CG110" s="65"/>
      <c r="CH110" s="65"/>
      <c r="CI110" s="65"/>
      <c r="CJ110" s="65"/>
      <c r="CK110" s="65"/>
      <c r="CL110" s="65"/>
      <c r="CM110" s="65"/>
      <c r="CN110" s="65"/>
      <c r="CO110" s="65"/>
      <c r="CP110" s="65"/>
      <c r="CQ110" s="65"/>
      <c r="CR110" s="65"/>
      <c r="CS110" s="65"/>
      <c r="CT110" s="65"/>
      <c r="CU110" s="65"/>
      <c r="CV110" s="65"/>
      <c r="CW110" s="65"/>
      <c r="CX110" s="65"/>
      <c r="CY110" s="65"/>
      <c r="CZ110" s="65"/>
      <c r="DA110" s="65"/>
      <c r="DB110" s="65"/>
      <c r="DC110" s="65"/>
      <c r="DD110" s="65"/>
      <c r="DE110" s="65"/>
      <c r="DF110" s="65"/>
      <c r="DG110" s="65"/>
      <c r="DH110" s="65"/>
      <c r="DI110" s="65"/>
      <c r="DJ110" s="65"/>
    </row>
    <row r="126" spans="2:3" x14ac:dyDescent="0.2">
      <c r="B126" s="119"/>
      <c r="C126" s="119"/>
    </row>
    <row r="127" spans="2:3" x14ac:dyDescent="0.2">
      <c r="B127" s="119"/>
      <c r="C127" s="119"/>
    </row>
    <row r="128" spans="2:3" x14ac:dyDescent="0.2">
      <c r="B128" s="119"/>
      <c r="C128" s="119"/>
    </row>
    <row r="129" spans="2:3" x14ac:dyDescent="0.2">
      <c r="B129" s="119"/>
      <c r="C129" s="119"/>
    </row>
    <row r="130" spans="2:3" x14ac:dyDescent="0.2">
      <c r="B130" s="119"/>
      <c r="C130" s="119"/>
    </row>
    <row r="131" spans="2:3" x14ac:dyDescent="0.2">
      <c r="B131" s="119"/>
      <c r="C131" s="119"/>
    </row>
    <row r="132" spans="2:3" x14ac:dyDescent="0.2">
      <c r="B132" s="119"/>
      <c r="C132" s="119"/>
    </row>
    <row r="137" spans="2:3" x14ac:dyDescent="0.2">
      <c r="B137" s="119"/>
      <c r="C137" s="119"/>
    </row>
    <row r="138" spans="2:3" x14ac:dyDescent="0.2">
      <c r="B138" s="119"/>
      <c r="C138" s="119"/>
    </row>
    <row r="139" spans="2:3" x14ac:dyDescent="0.2">
      <c r="B139" s="119"/>
      <c r="C139" s="119"/>
    </row>
    <row r="140" spans="2:3" x14ac:dyDescent="0.2">
      <c r="B140" s="119"/>
      <c r="C140" s="119"/>
    </row>
    <row r="141" spans="2:3" x14ac:dyDescent="0.2">
      <c r="B141" s="119"/>
      <c r="C141" s="119"/>
    </row>
    <row r="142" spans="2:3" x14ac:dyDescent="0.2">
      <c r="B142" s="119"/>
      <c r="C142" s="119"/>
    </row>
    <row r="143" spans="2:3" x14ac:dyDescent="0.2">
      <c r="B143" s="119"/>
      <c r="C143" s="119"/>
    </row>
    <row r="144" spans="2:3" x14ac:dyDescent="0.2">
      <c r="B144" s="119"/>
      <c r="C144" s="119"/>
    </row>
    <row r="149" spans="2:3" x14ac:dyDescent="0.2">
      <c r="B149" s="119"/>
      <c r="C149" s="119"/>
    </row>
    <row r="150" spans="2:3" x14ac:dyDescent="0.2">
      <c r="B150" s="119"/>
      <c r="C150" s="119"/>
    </row>
    <row r="151" spans="2:3" x14ac:dyDescent="0.2">
      <c r="B151" s="119"/>
      <c r="C151" s="119"/>
    </row>
    <row r="152" spans="2:3" x14ac:dyDescent="0.2">
      <c r="B152" s="119"/>
      <c r="C152" s="119"/>
    </row>
    <row r="153" spans="2:3" x14ac:dyDescent="0.2">
      <c r="B153" s="119"/>
      <c r="C153" s="119"/>
    </row>
    <row r="154" spans="2:3" x14ac:dyDescent="0.2">
      <c r="B154" s="119"/>
      <c r="C154" s="119"/>
    </row>
    <row r="155" spans="2:3" x14ac:dyDescent="0.2">
      <c r="B155" s="119"/>
      <c r="C155" s="119"/>
    </row>
    <row r="156" spans="2:3" x14ac:dyDescent="0.2">
      <c r="B156" s="119"/>
      <c r="C156" s="119"/>
    </row>
    <row r="162" spans="2:3" x14ac:dyDescent="0.2">
      <c r="B162" s="119"/>
      <c r="C162" s="119"/>
    </row>
    <row r="163" spans="2:3" x14ac:dyDescent="0.2">
      <c r="B163" s="119"/>
      <c r="C163" s="119"/>
    </row>
    <row r="164" spans="2:3" x14ac:dyDescent="0.2">
      <c r="B164" s="119"/>
      <c r="C164" s="119"/>
    </row>
    <row r="165" spans="2:3" x14ac:dyDescent="0.2">
      <c r="B165" s="119"/>
      <c r="C165" s="119"/>
    </row>
    <row r="166" spans="2:3" x14ac:dyDescent="0.2">
      <c r="B166" s="119"/>
      <c r="C166" s="119"/>
    </row>
    <row r="167" spans="2:3" x14ac:dyDescent="0.2">
      <c r="B167" s="119"/>
      <c r="C167" s="119"/>
    </row>
    <row r="168" spans="2:3" x14ac:dyDescent="0.2">
      <c r="B168" s="119"/>
      <c r="C168" s="119"/>
    </row>
    <row r="169" spans="2:3" x14ac:dyDescent="0.2">
      <c r="B169" s="119"/>
      <c r="C169" s="119"/>
    </row>
    <row r="174" spans="2:3" x14ac:dyDescent="0.2">
      <c r="B174" s="119"/>
      <c r="C174" s="119"/>
    </row>
    <row r="175" spans="2:3" x14ac:dyDescent="0.2">
      <c r="B175" s="119"/>
      <c r="C175" s="119"/>
    </row>
    <row r="176" spans="2:3" x14ac:dyDescent="0.2">
      <c r="B176" s="119"/>
      <c r="C176" s="119"/>
    </row>
    <row r="177" spans="2:3" x14ac:dyDescent="0.2">
      <c r="B177" s="119"/>
      <c r="C177" s="119"/>
    </row>
    <row r="178" spans="2:3" x14ac:dyDescent="0.2">
      <c r="B178" s="119"/>
      <c r="C178" s="119"/>
    </row>
    <row r="179" spans="2:3" x14ac:dyDescent="0.2">
      <c r="B179" s="119"/>
      <c r="C179" s="119"/>
    </row>
    <row r="180" spans="2:3" x14ac:dyDescent="0.2">
      <c r="B180" s="119"/>
      <c r="C180" s="119"/>
    </row>
    <row r="181" spans="2:3" x14ac:dyDescent="0.2">
      <c r="B181" s="119"/>
      <c r="C181" s="119"/>
    </row>
  </sheetData>
  <mergeCells count="4">
    <mergeCell ref="D49:J49"/>
    <mergeCell ref="K49:Q49"/>
    <mergeCell ref="R49:S49"/>
    <mergeCell ref="E71:K7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Info</vt:lpstr>
      <vt:lpstr>Content &amp; References</vt:lpstr>
      <vt:lpstr>Framework Data</vt:lpstr>
      <vt:lpstr>Data_Demand-Energy-Sector</vt:lpstr>
      <vt:lpstr>Data Non-Energy-Sector</vt:lpstr>
      <vt:lpstr>Data_Junne</vt:lpstr>
      <vt:lpstr>Cadmium</vt:lpstr>
      <vt:lpstr>Cerium</vt:lpstr>
      <vt:lpstr>Cobalt</vt:lpstr>
      <vt:lpstr>Cobalt_Junne</vt:lpstr>
      <vt:lpstr>Dysprosium</vt:lpstr>
      <vt:lpstr>Dysprosium_Junne</vt:lpstr>
      <vt:lpstr>Gadolinium</vt:lpstr>
      <vt:lpstr>Gallium</vt:lpstr>
      <vt:lpstr>Germanium</vt:lpstr>
      <vt:lpstr>Indium</vt:lpstr>
      <vt:lpstr>Iridium</vt:lpstr>
      <vt:lpstr>Lanthanum</vt:lpstr>
      <vt:lpstr>Lithium</vt:lpstr>
      <vt:lpstr>Lithium_Junne</vt:lpstr>
      <vt:lpstr>Manganese</vt:lpstr>
      <vt:lpstr>Neodymium</vt:lpstr>
      <vt:lpstr>Neodymium_Junne</vt:lpstr>
      <vt:lpstr>Nickel</vt:lpstr>
      <vt:lpstr>Platinum</vt:lpstr>
      <vt:lpstr>Potassium</vt:lpstr>
      <vt:lpstr>Scandium</vt:lpstr>
      <vt:lpstr>Selenium</vt:lpstr>
      <vt:lpstr>Silver</vt:lpstr>
      <vt:lpstr>Strontium</vt:lpstr>
      <vt:lpstr>Sulfur</vt:lpstr>
      <vt:lpstr>Tellurium</vt:lpstr>
      <vt:lpstr>Vanadium</vt:lpstr>
      <vt:lpstr>Yttrium</vt:lpstr>
      <vt:lpstr>Zirconium</vt:lpstr>
    </vt:vector>
  </TitlesOfParts>
  <Company>DLR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Naegler, Tobias</dc:creator>
  <cp:lastModifiedBy>Peel  Jonathan</cp:lastModifiedBy>
  <dcterms:created xsi:type="dcterms:W3CDTF">2018-02-20T16:06:54Z</dcterms:created>
  <dcterms:modified xsi:type="dcterms:W3CDTF">2026-07-22T13:00:40Z</dcterms:modified>
</cp:coreProperties>
</file>